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60" windowWidth="19320" windowHeight="12120"/>
  </bookViews>
  <sheets>
    <sheet name="Sheet1" sheetId="1" r:id="rId1"/>
    <sheet name="Sheet2" sheetId="2" r:id="rId2"/>
    <sheet name="Sheet3"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M60" i="1" s="1"/>
  <c r="K61" i="1"/>
  <c r="K62" i="1"/>
  <c r="M62" i="1" s="1"/>
  <c r="M61" i="1"/>
  <c r="M59" i="1"/>
  <c r="T58" i="1" l="1"/>
  <c r="V58" i="1" s="1"/>
  <c r="X58" i="1" s="1"/>
  <c r="Z58" i="1" s="1"/>
  <c r="T53" i="1"/>
  <c r="Z53" i="1"/>
  <c r="T54" i="1"/>
  <c r="Z54" i="1"/>
  <c r="T55" i="1"/>
  <c r="Z55" i="1"/>
  <c r="T56" i="1"/>
  <c r="Z56" i="1"/>
  <c r="T57" i="1"/>
  <c r="Z57" i="1"/>
  <c r="X53" i="1"/>
  <c r="X54" i="1"/>
  <c r="X55" i="1"/>
  <c r="X56" i="1"/>
  <c r="X57" i="1"/>
  <c r="V53" i="1"/>
  <c r="V54" i="1"/>
  <c r="V55" i="1"/>
  <c r="V56" i="1"/>
  <c r="V57" i="1"/>
  <c r="Z9" i="1"/>
  <c r="X9" i="1"/>
  <c r="T9" i="1"/>
  <c r="T34" i="1"/>
  <c r="V34" i="1" s="1"/>
  <c r="X34" i="1" s="1"/>
  <c r="Z34" i="1" s="1"/>
  <c r="X44" i="1"/>
  <c r="X45" i="1"/>
  <c r="X46" i="1"/>
  <c r="X47" i="1"/>
  <c r="X48" i="1"/>
  <c r="X49" i="1"/>
  <c r="X50" i="1"/>
  <c r="X51" i="1"/>
  <c r="X52" i="1"/>
  <c r="V44" i="1"/>
  <c r="V45" i="1"/>
  <c r="V46" i="1"/>
  <c r="V47" i="1"/>
  <c r="V48" i="1"/>
  <c r="V49" i="1"/>
  <c r="V50" i="1"/>
  <c r="V51" i="1"/>
  <c r="V52" i="1"/>
  <c r="T44" i="1"/>
  <c r="Z44" i="1" s="1"/>
  <c r="T45" i="1"/>
  <c r="Z45" i="1" s="1"/>
  <c r="T46" i="1"/>
  <c r="Z46" i="1" s="1"/>
  <c r="T47" i="1"/>
  <c r="Z47" i="1"/>
  <c r="T48" i="1"/>
  <c r="Z48" i="1" s="1"/>
  <c r="T49" i="1"/>
  <c r="Z49" i="1"/>
  <c r="T50" i="1"/>
  <c r="Z50" i="1" s="1"/>
  <c r="T51" i="1"/>
  <c r="Z51" i="1"/>
  <c r="T52" i="1"/>
  <c r="Z52" i="1" s="1"/>
  <c r="T43" i="1"/>
  <c r="Z43" i="1"/>
  <c r="V43" i="1"/>
  <c r="X43" i="1"/>
  <c r="M58" i="1"/>
  <c r="M57" i="1"/>
  <c r="M56" i="1"/>
  <c r="M55" i="1"/>
  <c r="M54" i="1"/>
  <c r="M53" i="1"/>
  <c r="M52" i="1"/>
  <c r="M51" i="1"/>
  <c r="M50" i="1"/>
  <c r="M49" i="1"/>
  <c r="M48" i="1"/>
  <c r="M47" i="1"/>
  <c r="M46" i="1"/>
  <c r="M45" i="1"/>
  <c r="M44" i="1"/>
  <c r="M43" i="1"/>
  <c r="X42" i="1"/>
  <c r="V42" i="1"/>
  <c r="T42" i="1"/>
  <c r="Z42" i="1"/>
  <c r="M42" i="1"/>
  <c r="T41" i="1"/>
  <c r="Z41" i="1" s="1"/>
  <c r="X41" i="1"/>
  <c r="V41" i="1"/>
  <c r="M41" i="1"/>
  <c r="X40" i="1"/>
  <c r="V40" i="1"/>
  <c r="T40" i="1"/>
  <c r="Z40" i="1" s="1"/>
  <c r="M40" i="1"/>
  <c r="X39" i="1"/>
  <c r="V39" i="1"/>
  <c r="T39" i="1"/>
  <c r="Z39" i="1" s="1"/>
  <c r="M39" i="1"/>
  <c r="X38" i="1"/>
  <c r="V38" i="1"/>
  <c r="T38" i="1"/>
  <c r="Z38" i="1"/>
  <c r="M38" i="1"/>
  <c r="T37" i="1"/>
  <c r="Z37" i="1" s="1"/>
  <c r="X37" i="1"/>
  <c r="V37" i="1"/>
  <c r="M37" i="1"/>
  <c r="X36" i="1"/>
  <c r="V36" i="1"/>
  <c r="T36" i="1"/>
  <c r="Z36" i="1" s="1"/>
  <c r="M36" i="1"/>
  <c r="T35" i="1"/>
  <c r="Z35" i="1"/>
  <c r="X35" i="1"/>
  <c r="V35" i="1"/>
  <c r="M35" i="1"/>
  <c r="M34" i="1"/>
  <c r="X33" i="1"/>
  <c r="V33" i="1"/>
  <c r="T33" i="1"/>
  <c r="Z33" i="1"/>
  <c r="M33" i="1"/>
  <c r="X32" i="1"/>
  <c r="V32" i="1"/>
  <c r="T32" i="1"/>
  <c r="Z32" i="1" s="1"/>
  <c r="M32" i="1"/>
  <c r="X31" i="1"/>
  <c r="V31" i="1"/>
  <c r="T31" i="1"/>
  <c r="Z31" i="1" s="1"/>
  <c r="M31" i="1"/>
  <c r="X30" i="1"/>
  <c r="V30" i="1"/>
  <c r="T30" i="1"/>
  <c r="Z30" i="1"/>
  <c r="M30" i="1"/>
  <c r="T29" i="1"/>
  <c r="Z29" i="1" s="1"/>
  <c r="X29" i="1"/>
  <c r="V29" i="1"/>
  <c r="M29" i="1"/>
  <c r="X28" i="1"/>
  <c r="V28" i="1"/>
  <c r="T28" i="1"/>
  <c r="Z28" i="1" s="1"/>
  <c r="M28" i="1"/>
  <c r="T27" i="1"/>
  <c r="Z27" i="1"/>
  <c r="X27" i="1"/>
  <c r="V27" i="1"/>
  <c r="M27" i="1"/>
  <c r="X26" i="1"/>
  <c r="V26" i="1"/>
  <c r="T26" i="1"/>
  <c r="Z26" i="1"/>
  <c r="M26" i="1"/>
  <c r="T25" i="1"/>
  <c r="Z25" i="1" s="1"/>
  <c r="X25" i="1"/>
  <c r="V25" i="1"/>
  <c r="M25" i="1"/>
  <c r="X24" i="1"/>
  <c r="V24" i="1"/>
  <c r="T24" i="1"/>
  <c r="Z24" i="1" s="1"/>
  <c r="M24" i="1"/>
  <c r="T23" i="1"/>
  <c r="Z23" i="1"/>
  <c r="X23" i="1"/>
  <c r="V23" i="1"/>
  <c r="M23" i="1"/>
  <c r="X22" i="1"/>
  <c r="V22" i="1"/>
  <c r="T22" i="1"/>
  <c r="Z22" i="1"/>
  <c r="M22" i="1"/>
  <c r="T21" i="1"/>
  <c r="Z21" i="1" s="1"/>
  <c r="X21" i="1"/>
  <c r="V21" i="1"/>
  <c r="M21" i="1"/>
  <c r="X20" i="1"/>
  <c r="V20" i="1"/>
  <c r="T20" i="1"/>
  <c r="Z20" i="1" s="1"/>
  <c r="M20" i="1"/>
  <c r="T19" i="1"/>
  <c r="Z19" i="1"/>
  <c r="X19" i="1"/>
  <c r="V19" i="1"/>
  <c r="M19" i="1"/>
  <c r="X18" i="1"/>
  <c r="V18" i="1"/>
  <c r="T18" i="1"/>
  <c r="Z18" i="1"/>
  <c r="M18" i="1"/>
  <c r="T17" i="1"/>
  <c r="Z17" i="1" s="1"/>
  <c r="X17" i="1"/>
  <c r="V17" i="1"/>
  <c r="M17" i="1"/>
  <c r="X16" i="1"/>
  <c r="V16" i="1"/>
  <c r="T16" i="1"/>
  <c r="Z16" i="1" s="1"/>
  <c r="M16" i="1"/>
  <c r="T15" i="1"/>
  <c r="V15" i="1"/>
  <c r="X15" i="1" s="1"/>
  <c r="Z15" i="1" s="1"/>
  <c r="M15" i="1"/>
  <c r="X14" i="1"/>
  <c r="V14" i="1"/>
  <c r="T14" i="1"/>
  <c r="Z14" i="1"/>
  <c r="M14" i="1"/>
  <c r="T13" i="1"/>
  <c r="Z13" i="1" s="1"/>
  <c r="X13" i="1"/>
  <c r="V13" i="1"/>
  <c r="M13" i="1"/>
  <c r="X12" i="1"/>
  <c r="V12" i="1"/>
  <c r="T12" i="1"/>
  <c r="Z12" i="1" s="1"/>
  <c r="M12" i="1"/>
  <c r="X11" i="1"/>
  <c r="V11" i="1"/>
  <c r="T11" i="1"/>
  <c r="Z11" i="1" s="1"/>
  <c r="M11" i="1"/>
  <c r="M10" i="1"/>
  <c r="M9" i="1"/>
  <c r="T8" i="1"/>
  <c r="Z8" i="1"/>
  <c r="X8" i="1"/>
  <c r="V8" i="1"/>
  <c r="M8" i="1"/>
  <c r="X7" i="1"/>
  <c r="V7" i="1"/>
  <c r="T7" i="1"/>
  <c r="Z7" i="1" s="1"/>
  <c r="M7" i="1"/>
  <c r="T6" i="1"/>
  <c r="Z6" i="1" s="1"/>
  <c r="X6" i="1"/>
  <c r="V6" i="1"/>
  <c r="M6" i="1"/>
  <c r="V5" i="1"/>
  <c r="X5" i="1" s="1"/>
  <c r="Z5" i="1" s="1"/>
  <c r="M5" i="1"/>
  <c r="V4" i="1"/>
  <c r="X4" i="1" s="1"/>
  <c r="Z4" i="1" s="1"/>
  <c r="M4" i="1"/>
  <c r="M3" i="1"/>
  <c r="AJ2" i="1"/>
  <c r="X2" i="1"/>
  <c r="Z2" i="1"/>
  <c r="M2" i="1"/>
  <c r="AK2" i="1"/>
  <c r="AL2" i="1" l="1"/>
</calcChain>
</file>

<file path=xl/comments1.xml><?xml version="1.0" encoding="utf-8"?>
<comments xmlns="http://schemas.openxmlformats.org/spreadsheetml/2006/main">
  <authors>
    <author>Author</author>
    <author>Kimbel, Kilian</author>
  </authors>
  <commentList>
    <comment ref="P1" authorId="0">
      <text>
        <r>
          <rPr>
            <b/>
            <sz val="9"/>
            <color indexed="81"/>
            <rFont val="Tahoma"/>
            <family val="2"/>
          </rPr>
          <t>Author:</t>
        </r>
        <r>
          <rPr>
            <sz val="9"/>
            <color indexed="81"/>
            <rFont val="Tahoma"/>
            <family val="2"/>
          </rPr>
          <t xml:space="preserve">
If surveys addressed to anyone other than the coordinator, include here.</t>
        </r>
      </text>
    </comment>
    <comment ref="C21" authorId="1">
      <text>
        <r>
          <rPr>
            <b/>
            <sz val="9"/>
            <color indexed="81"/>
            <rFont val="Tahoma"/>
            <family val="2"/>
          </rPr>
          <t>Kimbel, Kilian:</t>
        </r>
        <r>
          <rPr>
            <sz val="9"/>
            <color indexed="81"/>
            <rFont val="Tahoma"/>
            <family val="2"/>
          </rPr>
          <t xml:space="preserve">
Responders stating as: Overlake Medical Clinic Primary Care-Hospital Campus</t>
        </r>
      </text>
    </comment>
    <comment ref="C40" authorId="1">
      <text>
        <r>
          <rPr>
            <b/>
            <sz val="9"/>
            <color indexed="81"/>
            <rFont val="Tahoma"/>
            <family val="2"/>
          </rPr>
          <t>Kimbel, Kilian:</t>
        </r>
        <r>
          <rPr>
            <sz val="9"/>
            <color indexed="81"/>
            <rFont val="Tahoma"/>
            <family val="2"/>
          </rPr>
          <t xml:space="preserve">
PC wrote practice name as: Family Practice Group, P.A. dba InterMountain Medical Clinic</t>
        </r>
      </text>
    </comment>
    <comment ref="L48" authorId="1">
      <text>
        <r>
          <rPr>
            <b/>
            <sz val="9"/>
            <color indexed="81"/>
            <rFont val="Tahoma"/>
            <family val="2"/>
          </rPr>
          <t>Kimbel, Kilian:</t>
        </r>
        <r>
          <rPr>
            <sz val="9"/>
            <color indexed="81"/>
            <rFont val="Tahoma"/>
            <family val="2"/>
          </rPr>
          <t xml:space="preserve">
Coordinator noted: "60+"</t>
        </r>
      </text>
    </comment>
  </commentList>
</comments>
</file>

<file path=xl/sharedStrings.xml><?xml version="1.0" encoding="utf-8"?>
<sst xmlns="http://schemas.openxmlformats.org/spreadsheetml/2006/main" count="505" uniqueCount="354">
  <si>
    <t>Batch</t>
  </si>
  <si>
    <t>Clinic Name</t>
  </si>
  <si>
    <t>Kickoff Date</t>
  </si>
  <si>
    <t>Coordinator</t>
  </si>
  <si>
    <t>Email</t>
  </si>
  <si>
    <t>weblink</t>
  </si>
  <si>
    <t>Sent</t>
  </si>
  <si>
    <t>Completed by coordinator</t>
  </si>
  <si>
    <t>Staff completes</t>
  </si>
  <si>
    <t>total complete</t>
  </si>
  <si>
    <t xml:space="preserve">How many staff? </t>
  </si>
  <si>
    <t>Needs giftcard</t>
  </si>
  <si>
    <t xml:space="preserve">Address </t>
  </si>
  <si>
    <t>Date paper survey sent</t>
  </si>
  <si>
    <t>Giftcard preference</t>
  </si>
  <si>
    <t>R1 due</t>
  </si>
  <si>
    <t>R2 due</t>
  </si>
  <si>
    <t>R3 due</t>
  </si>
  <si>
    <t xml:space="preserve">R3 sent </t>
  </si>
  <si>
    <t>R4 due</t>
  </si>
  <si>
    <t>Thank you e-mail/forward to staff sent</t>
  </si>
  <si>
    <t xml:space="preserve">Notes </t>
  </si>
  <si>
    <t>abcs_ready for survey</t>
  </si>
  <si>
    <t>abcs_Batch</t>
  </si>
  <si>
    <t>ABCS_weblink</t>
  </si>
  <si>
    <t>Nickname</t>
  </si>
  <si>
    <t>Tag</t>
  </si>
  <si>
    <t>Total sent</t>
  </si>
  <si>
    <t>Total 1+ returned</t>
  </si>
  <si>
    <t>Total &gt;75%+</t>
  </si>
  <si>
    <t>Cascade Medical</t>
  </si>
  <si>
    <t xml:space="preserve">Kristen Mershon </t>
  </si>
  <si>
    <t>kristenm@cascademedical.org</t>
  </si>
  <si>
    <t xml:space="preserve">https://www.surveymonkey.com/r/StaffSurvey_CV </t>
  </si>
  <si>
    <t>No</t>
  </si>
  <si>
    <t>817 Commercial Street Leavenworth WA 98826</t>
  </si>
  <si>
    <t>Starbucks</t>
  </si>
  <si>
    <t>X</t>
  </si>
  <si>
    <t>https://www.surveymonkey.com/r/ABCSSurvey_CV</t>
  </si>
  <si>
    <t>Skagit Family Health</t>
  </si>
  <si>
    <t>Kalie Canfield</t>
  </si>
  <si>
    <t>kalie.c@skagitdocs.net</t>
  </si>
  <si>
    <t xml:space="preserve">https://www.surveymonkey.com/r/Staffsurvey_SFH </t>
  </si>
  <si>
    <t>yes</t>
  </si>
  <si>
    <t>916 S. 3rd Street Mount Vernon, WA 98273</t>
  </si>
  <si>
    <t xml:space="preserve">1/29/16: Received (14) paper surveys today. </t>
  </si>
  <si>
    <t>https://www.surveymonkey.com/r/ABCSSurvey_SFH</t>
  </si>
  <si>
    <t>Family Medical Care</t>
  </si>
  <si>
    <t>Dr. John Torquato, MD</t>
  </si>
  <si>
    <t>familymedicalcarepllc@gmail.com</t>
  </si>
  <si>
    <t xml:space="preserve">https://www.surveymonkey.com/r/Staffsurvey_FMC </t>
  </si>
  <si>
    <t>last completed survey: 2/2/16</t>
  </si>
  <si>
    <t>https://www.surveymonkey.com/r/ABCSSurvey_FMC</t>
  </si>
  <si>
    <t>K Burnell</t>
  </si>
  <si>
    <t>K Burnell, DO</t>
  </si>
  <si>
    <t xml:space="preserve">kbshill@earthlink.net </t>
  </si>
  <si>
    <t>https://www.surveymonkey.com/r/Staffsurvey_KBurnell</t>
  </si>
  <si>
    <t>https://www.surveymonkey.com/r/ABCSSurvey_KBurnell</t>
  </si>
  <si>
    <t>Associated Valley Providers</t>
  </si>
  <si>
    <t>Vivien Mitchell</t>
  </si>
  <si>
    <t>vivien_avp@outlook.com</t>
  </si>
  <si>
    <t>https://www.surveymonkey.com/r/Staffsurvey_AVP</t>
  </si>
  <si>
    <t>4361 Talbot Road S Suit 112 Renton WA 98055</t>
  </si>
  <si>
    <t>Target</t>
  </si>
  <si>
    <t>https://www.surveymonkey.com/r/ABCSSurvey_AVP</t>
  </si>
  <si>
    <t>Bellingham Family Medical</t>
  </si>
  <si>
    <t>John Nuetzmann</t>
  </si>
  <si>
    <t>jsnuetzmann@hinet.org</t>
  </si>
  <si>
    <t>https://www.surveymonkey.com/r/Staffsurvey_BFM</t>
  </si>
  <si>
    <t>12 Bellwether Way #230 Bellingham WA 98225</t>
  </si>
  <si>
    <t>https://www.surveymonkey.com/r/ABCSSurvey_BFM</t>
  </si>
  <si>
    <t>East Adams Ritzville</t>
  </si>
  <si>
    <t>Kellie Ottmar</t>
  </si>
  <si>
    <t>kottmar@earh.com</t>
  </si>
  <si>
    <t>https://www.surveymonkey.com/r/Staffsurvey_EAR</t>
  </si>
  <si>
    <t>https://www.surveymonkey.com/r/ABCSSurvey_EAR</t>
  </si>
  <si>
    <t>Goodman and Stoeller</t>
  </si>
  <si>
    <t>David Stoeller</t>
  </si>
  <si>
    <t>dstollerwa@earthlink.net</t>
  </si>
  <si>
    <t>https://www.surveymonkey.com/r/Staffsurvey_GS</t>
  </si>
  <si>
    <t>Yes</t>
  </si>
  <si>
    <t>3125 Colby Ave, Suite J 
Everett WA 98201</t>
  </si>
  <si>
    <t>https://www.surveymonkey.com/r/ABCSSurvey_GS</t>
  </si>
  <si>
    <t>Smokey Point</t>
  </si>
  <si>
    <t>Margaret Dunnington</t>
  </si>
  <si>
    <t>md.dunnington5@gmail.com</t>
  </si>
  <si>
    <t>https://www.surveymonkey.com/r/StaffSurvey_Smokey_Point</t>
  </si>
  <si>
    <t>16410 Smokey Point Blvd Suite 101 Arlington WA 98223-8415</t>
  </si>
  <si>
    <t>Fred Meyer</t>
  </si>
  <si>
    <t>2/22/16: Needs giftcard.</t>
  </si>
  <si>
    <t>https://www.surveymonkey.com/r/ABCSSurvey_Smokey_Point</t>
  </si>
  <si>
    <t xml:space="preserve">Bret Price, ARNP </t>
  </si>
  <si>
    <t>Christine Price</t>
  </si>
  <si>
    <t>chris.price4@icloud.com</t>
  </si>
  <si>
    <t>https://www.surveymonkey.com/r/StaffSurvey_BretPrice</t>
  </si>
  <si>
    <t>8903 Key Peninsula Hwy Lakebay WA 98349</t>
  </si>
  <si>
    <t>Amazon.com e Cards</t>
  </si>
  <si>
    <t>https://www.surveymonkey.com/r/ABCSSurvey_BretPrice</t>
  </si>
  <si>
    <t>Eastside Primary Care and Wellness</t>
  </si>
  <si>
    <t>Erik Suh</t>
  </si>
  <si>
    <t>erik@eriksuhmd.com</t>
  </si>
  <si>
    <t>https://www.surveymonkey.com/r/StaffSurvey_EPCW</t>
  </si>
  <si>
    <t>2100 116th Ave Bellevue WA 98004</t>
  </si>
  <si>
    <t>https://www.surveymonkey.com/r/ABCSSurvey_EPCW</t>
  </si>
  <si>
    <t xml:space="preserve">St Paul </t>
  </si>
  <si>
    <t>Tony Pham</t>
  </si>
  <si>
    <t>mtpham@spmedclinic.com</t>
  </si>
  <si>
    <t>https://www.surveymonkey.com/r/StaffSurvey_StPaul</t>
  </si>
  <si>
    <t>https://www.surveymonkey.com/r/ABCSSurvey_StPaul</t>
  </si>
  <si>
    <t xml:space="preserve">Unibe </t>
  </si>
  <si>
    <t>Andy Vu                              </t>
  </si>
  <si>
    <t xml:space="preserve"> andyvumd@yahoo.com               </t>
  </si>
  <si>
    <t>https://www.surveymonkey.com/r/StaffSurvey_Unibe</t>
  </si>
  <si>
    <t>https://www.surveymonkey.com/r/ABCSSurvey_Unibe</t>
  </si>
  <si>
    <t>Sound Family Health</t>
  </si>
  <si>
    <t>Caren Sloan</t>
  </si>
  <si>
    <t>caren@soundfamilyhealth.com</t>
  </si>
  <si>
    <t>https://www.surveymonkey.com/r/StaffSurvey_Sound_FH</t>
  </si>
  <si>
    <t xml:space="preserve">22180 Olympic College Way NW   Ste 201
Poulsbo, WA 98370
</t>
  </si>
  <si>
    <t xml:space="preserve">2/8/16: Received (21) paper surveys today. Need giftcard preference-not asked on paper survey.   2/24/16: KK e-mailed &amp; asked PC gift card preference, she responded. </t>
  </si>
  <si>
    <t>https://www.surveymonkey.com/r/ABCSSurvey_Sound_FH</t>
  </si>
  <si>
    <t>Dr. Mark Hoitink</t>
  </si>
  <si>
    <t>Lindsay Wissman</t>
  </si>
  <si>
    <t>LindseyW@LCFM.NET</t>
  </si>
  <si>
    <t>https://www.surveymonkey.com/r/StaffSurvey_DrMark_Hoitink</t>
  </si>
  <si>
    <t>705 Gage Blvd Ste 200 Richland WA 99352</t>
  </si>
  <si>
    <t>https://www.surveymonkey.com/r/ABCSSurvey_DrMark_Hoitink</t>
  </si>
  <si>
    <t>Ironwood Family Practice</t>
  </si>
  <si>
    <t xml:space="preserve">Luise Wyatt </t>
  </si>
  <si>
    <t>luisew@ironwoodfp.com</t>
  </si>
  <si>
    <t>https://www.surveymonkey.com/r/StaffSurvey_IFP</t>
  </si>
  <si>
    <t>920 Ironwood Drive Coeur d'Alene ID 83814</t>
  </si>
  <si>
    <t>https://www.surveymonkey.com/r/ABCSSurvey_IFP</t>
  </si>
  <si>
    <t>Leslie Canyon</t>
  </si>
  <si>
    <t>https://www.surveymonkey.com/r/StaffSurvey_Leslie_Canyon</t>
  </si>
  <si>
    <t>https://www.surveymonkey.com/r/ABCSSurvey_Leslie_Canyon</t>
  </si>
  <si>
    <t>Overlake - Downtown Bellevue Primary Care</t>
  </si>
  <si>
    <t>Khin Latt</t>
  </si>
  <si>
    <t>Khin.Latt@overlakehospital.org</t>
  </si>
  <si>
    <t>https://www.surveymonkey.com/r/StaffSurvey_ODBPC</t>
  </si>
  <si>
    <t>partial</t>
  </si>
  <si>
    <t>https://www.surveymonkey.com/r/ABCSSurvey_ODBPC</t>
  </si>
  <si>
    <t>Overlake - Kirkland Primary Care</t>
  </si>
  <si>
    <t>https://www.surveymonkey.com/r/StaffSurvey_OKPC</t>
  </si>
  <si>
    <t>Candy Pate 
290 Central Way Kirkland WA 98033</t>
  </si>
  <si>
    <t>https://www.surveymonkey.com/r/ABCSSurvey_OKPC</t>
  </si>
  <si>
    <t>Overlake - Medical Tower Primary Care</t>
  </si>
  <si>
    <t>https://www.surveymonkey.com/r/StaffSurvey_OMTPC</t>
  </si>
  <si>
    <t>https://www.surveymonkey.com/r/ABCSSurvey_OMTPC</t>
  </si>
  <si>
    <t>Overlake - Redmond Primary Care</t>
  </si>
  <si>
    <t>https://www.surveymonkey.com/r/StaffSurvey_ORPC</t>
  </si>
  <si>
    <t>Candy Pate
7345 164th Ave NE #1105 Redmond, WA 98052</t>
  </si>
  <si>
    <t>https://www.surveymonkey.com/r/ABCSSurvey_ORPC</t>
  </si>
  <si>
    <t>Overlake - Senior Health Clinic</t>
  </si>
  <si>
    <t>https://www.surveymonkey.com/r/StaffSurvey_OSHC</t>
  </si>
  <si>
    <t>Susan A Slagle, MHCA, LPN, Clinic Manager 
Overlake Medical Center Senior Health Clinic
1750 112th Ave NE Suite A-101
Bellevue WA 98004</t>
  </si>
  <si>
    <t>https://www.surveymonkey.com/r/ABCSSurvey_OSHC</t>
  </si>
  <si>
    <t>Overlake Medical Group - Issaquah</t>
  </si>
  <si>
    <t>https://www.surveymonkey.com/r/StaffSurvey_OMGI</t>
  </si>
  <si>
    <t>https://www.surveymonkey.com/r/ABCSSurvey_OMGI</t>
  </si>
  <si>
    <t>Swedish Cherry Hill Family Medicine Residency</t>
  </si>
  <si>
    <t>Jeremiah Bernhardt</t>
  </si>
  <si>
    <t>Jeremia.Bernhardt@swedish.org</t>
  </si>
  <si>
    <t>https://www.surveymonkey.com/r/StaffSurvey_SCHFMR</t>
  </si>
  <si>
    <t>https://www.surveymonkey.com/r/ABCSSurvey_SCHFMR</t>
  </si>
  <si>
    <t>TLC</t>
  </si>
  <si>
    <t xml:space="preserve">Ngoc Huynh </t>
  </si>
  <si>
    <t>ngoclhuynh@yahoo.com</t>
  </si>
  <si>
    <t>https://www.surveymonkey.com/r/StaffSurvey_TLC</t>
  </si>
  <si>
    <t xml:space="preserve">2/23/15: One staff completed under this survey, but listed Unibe as the practice name. EK looking into it. </t>
  </si>
  <si>
    <t>https://www.surveymonkey.com/r/ABCSSurvey_TLC</t>
  </si>
  <si>
    <t>Camas Center Health</t>
  </si>
  <si>
    <t>Daniel Troupe</t>
  </si>
  <si>
    <t>dtroupe@camashealth.com</t>
  </si>
  <si>
    <t>https://www.surveymonkey.com/r/StaffSurvey_CCH</t>
  </si>
  <si>
    <t>PC skipped Q5, mailing address. 2/9 &amp; 2/16: Reminder to remind staff to complete sent.</t>
  </si>
  <si>
    <t>https://www.surveymonkey.com/r/ABCSSurvey_CCH</t>
  </si>
  <si>
    <t>Community Family Clinics - Blackfoot</t>
  </si>
  <si>
    <t>Shawn Blue</t>
  </si>
  <si>
    <t>sblue@ccimail.org</t>
  </si>
  <si>
    <t>https://www.surveymonkey.com/r/StaffSurvey_CFC_Blackfoot</t>
  </si>
  <si>
    <t>https://www.surveymonkey.com/r/ABCSSurvey_CFC_Blackfoot</t>
  </si>
  <si>
    <t>Community Family Clinics - Idaho Falls</t>
  </si>
  <si>
    <t>https://www.surveymonkey.com/r/StaffSurvey_CFC_IF</t>
  </si>
  <si>
    <t>https://www.surveymonkey.com/r/ABCSSurvey_CFC_IF</t>
  </si>
  <si>
    <t>Community Family Clinics - Roberts</t>
  </si>
  <si>
    <t xml:space="preserve">https://www.surveymonkey.com/r/StaffSurvey_CFC_Roberts </t>
  </si>
  <si>
    <t>https://www.surveymonkey.com/r/ABCSSurvey_CFC_Roberts</t>
  </si>
  <si>
    <t>Gilman Curalli and Gilman DO, PS</t>
  </si>
  <si>
    <t xml:space="preserve">Linda Milne </t>
  </si>
  <si>
    <t>drgilman@hotmail.com</t>
  </si>
  <si>
    <t>https://www.surveymonkey.com/r/StaffSurvey_GC_GD</t>
  </si>
  <si>
    <t>https://www.surveymonkey.com/r/ABCSSurvey_GC_GD</t>
  </si>
  <si>
    <t>Inglewood Family Health</t>
  </si>
  <si>
    <t>Denise Dawson</t>
  </si>
  <si>
    <t>ddawson@inglewoodfamilyhealth.com</t>
  </si>
  <si>
    <t>https://www.surveymonkey.com/r/StaffSurvey_Inglewood_FH</t>
  </si>
  <si>
    <t>https://www.surveymonkey.com/r/ABCSSurvey_Inglewood_FH</t>
  </si>
  <si>
    <t>Sobia Moghis</t>
  </si>
  <si>
    <t>medicalartsps@msn.com</t>
  </si>
  <si>
    <t>https://www.surveymonkey.com/r/StaffSurvey_MedicalArts</t>
  </si>
  <si>
    <t>https://www.surveymonkey.com/r/ABCSSurvey_MedicalArts</t>
  </si>
  <si>
    <t>Cascade Valley Darrington</t>
  </si>
  <si>
    <t>LuAnn Zimmerman</t>
  </si>
  <si>
    <t>LuannK@cascadevalley.org</t>
  </si>
  <si>
    <t>1190 Riddle Street, Darrington WA 98241</t>
  </si>
  <si>
    <t>See notes from 2/23</t>
  </si>
  <si>
    <t/>
  </si>
  <si>
    <t>Mason General - Family Health</t>
  </si>
  <si>
    <t>Peggy Moore</t>
  </si>
  <si>
    <t>pmoore@masongeneral.com</t>
  </si>
  <si>
    <t>https://www.surveymonkey.com/r/StaffSurvey_MG_FH</t>
  </si>
  <si>
    <t>1812 N. 13th Loop Road Shelton WA 98584</t>
  </si>
  <si>
    <t>https://www.surveymonkey.com/r/ABCSSurvey_MG_FH</t>
  </si>
  <si>
    <t>Mason General - Hoodsport Family Clinic</t>
  </si>
  <si>
    <t>David Moore</t>
  </si>
  <si>
    <t>dmoore@masongeneral.com</t>
  </si>
  <si>
    <t>https://www.surveymonkey.com/r/StaffSurvey_MG_HFC</t>
  </si>
  <si>
    <t>PO Box 279 Hoodsport WA 98548</t>
  </si>
  <si>
    <t>https://www.surveymonkey.com/r/ABCSSurvey_MG_HFC</t>
  </si>
  <si>
    <t>Mason General - Olympic Physicians</t>
  </si>
  <si>
    <t>Pam Schlauderaff</t>
  </si>
  <si>
    <t>pschlauderaff@masongeneral.com</t>
  </si>
  <si>
    <t>https://www.surveymonkey.com/r/StaffSurvey_MG_OP</t>
  </si>
  <si>
    <t>https://www.surveymonkey.com/r/ABCSSurvey_MG_OP</t>
  </si>
  <si>
    <t>Mason General - Shelton Family Medicine</t>
  </si>
  <si>
    <t>Kathy Dorcy</t>
  </si>
  <si>
    <t xml:space="preserve">kdorcy@masongeneral.com </t>
  </si>
  <si>
    <t>https://www.surveymonkey.com/r/StaffSurvey_MG_SFM</t>
  </si>
  <si>
    <t>939 Mountain View Drive Suite 100 Shelton WA 98584</t>
  </si>
  <si>
    <t>https://www.surveymonkey.com/r/ABCSSurvey_MG_SFM</t>
  </si>
  <si>
    <t>East Pierce Family Medicine</t>
  </si>
  <si>
    <t>Lise Retailliau</t>
  </si>
  <si>
    <t>lise.retailliau@multicare.org</t>
  </si>
  <si>
    <t>https://www.surveymonkey.com/r/StaffSurvey_EPFM</t>
  </si>
  <si>
    <t>1322 3rd St. SE, Suite 300 Puyallup WA 98372</t>
  </si>
  <si>
    <t>https://www.surveymonkey.com/r/ABCSSurvey_EPFM</t>
  </si>
  <si>
    <t>InterMountain Medical Clinic</t>
  </si>
  <si>
    <t>Shelly Stranski</t>
  </si>
  <si>
    <t>stranskis@famprac.com</t>
  </si>
  <si>
    <t>https://www.surveymonkey.com/r/StaffSurvey_InterMountain_MC</t>
  </si>
  <si>
    <t>https://www.surveymonkey.com/r/ABCSSurvey_InterMountain_MC</t>
  </si>
  <si>
    <t xml:space="preserve">Coulee Family Medicine </t>
  </si>
  <si>
    <t xml:space="preserve">Melanie Slatina </t>
  </si>
  <si>
    <t>slatinm@cmccares.org</t>
  </si>
  <si>
    <t>https://www.surveymonkey.com/r/StaffSurvey_Coulee_FM</t>
  </si>
  <si>
    <t>https://www.surveymonkey.com/r/ABCSSurvey_Coulee_FM</t>
  </si>
  <si>
    <t>APB Medical PC</t>
  </si>
  <si>
    <t>Alice Blake, MD</t>
  </si>
  <si>
    <t>apbmedical@gmail.com</t>
  </si>
  <si>
    <t>https://www.surveymonkey.com/r/StaffSurvey_APBM_PC</t>
  </si>
  <si>
    <t>https://www.surveymonkey.com/r/ABCSSurvey_APBM_PC</t>
  </si>
  <si>
    <t>Saltzer Medical Group - South</t>
  </si>
  <si>
    <t>Christine Berg</t>
  </si>
  <si>
    <t>caberg@saltzermed.com</t>
  </si>
  <si>
    <t>Saltzer Medical Group - Ventana</t>
  </si>
  <si>
    <t>Island Hospital Clinics - Anacortes Family Medicine</t>
  </si>
  <si>
    <t>Suzanne Harris</t>
  </si>
  <si>
    <t>sharris@islandhospital.org</t>
  </si>
  <si>
    <t>Island Hospital Clinics - Fidalgo Medical Associates</t>
  </si>
  <si>
    <t>Tammy Hutchinson</t>
  </si>
  <si>
    <t>thutchinson@islandhospital.org</t>
  </si>
  <si>
    <t>Westhill Medical Center</t>
  </si>
  <si>
    <t>Charanjit K Lamba, MD</t>
  </si>
  <si>
    <t>PeaceHealth Family Medicine of SW WA</t>
  </si>
  <si>
    <t>Pam Eckerson</t>
  </si>
  <si>
    <t>peckerson@peacehealth.org</t>
  </si>
  <si>
    <t>Family Care of Kent</t>
  </si>
  <si>
    <t>Robert Smithing</t>
  </si>
  <si>
    <t>rts@familycareofkent.com</t>
  </si>
  <si>
    <t>Whitman Medical Group - Tekoa</t>
  </si>
  <si>
    <t xml:space="preserve">Jen Broeckel </t>
  </si>
  <si>
    <t>jbroeckel@whitmanmedical.net</t>
  </si>
  <si>
    <t>Whitman Medical Group - St. John</t>
  </si>
  <si>
    <t>Whitman Medical Group - Colfax</t>
  </si>
  <si>
    <t>https://www.surveymonkey.com/r/StaffSurvey_SMG_South</t>
  </si>
  <si>
    <t>https://www.surveymonkey.com/r/StaffSurvey_SMG_Ventana</t>
  </si>
  <si>
    <t>https://www.surveymonkey.com/r/StaffSurvey_IHC_AFM</t>
  </si>
  <si>
    <t>https://www.surveymonkey.com/r/StaffSurvey_IHC_FMA</t>
  </si>
  <si>
    <t>https://www.surveymonkey.com/r/StaffSurvey_WMC</t>
  </si>
  <si>
    <t>https://www.surveymonkey.com/r/StaffSurvey_PFM_SW_WA</t>
  </si>
  <si>
    <t>https://www.surveymonkey.com/r/StaffSurvey_FCK</t>
  </si>
  <si>
    <t>https://www.surveymonkey.com/r/StaffSurvey_WMG_Tekoa</t>
  </si>
  <si>
    <t>https://www.surveymonkey.com/r/StaffSurvey_WMG_StJohn</t>
  </si>
  <si>
    <t>https://www.surveymonkey.com/r/StaffSurvey_WMG_Colfax</t>
  </si>
  <si>
    <t>westhillmedical@hotmail.com</t>
  </si>
  <si>
    <t>100 E 33rd St. Suite 100 Vancouver WA 98663</t>
  </si>
  <si>
    <t>2/25/16: Needs giftcard</t>
  </si>
  <si>
    <t>Medical Arts Associates</t>
  </si>
  <si>
    <t>Julie Caynor 1380 112th Ave NE Suite #100 Bellevue WA 98004</t>
  </si>
  <si>
    <t>1414 N Vercler Rd Bldg 4 Spokane Valley WA 99216</t>
  </si>
  <si>
    <t>Date gift card sent</t>
  </si>
  <si>
    <t>2/25/16: Coordinator completed survey twice. KK including logistical info from the most recent survey in the tracker. E-mailed EK</t>
  </si>
  <si>
    <t>10024 SE 240th St Suite 201 Kent WA 98031</t>
  </si>
  <si>
    <t>2511 M Ave, Ste B Anacortes WA 98221</t>
  </si>
  <si>
    <t>1951 Bench Road, Suite B Pocatello ID 83201</t>
  </si>
  <si>
    <t>237 Professional Way Shelton WA 98584</t>
  </si>
  <si>
    <t xml:space="preserve">N/A, see notes. </t>
  </si>
  <si>
    <t xml:space="preserve">3/2/16: PC responded via e-mail re: # of staff &amp; gift card preference and had an e-mail exchange so no need for thank you/ forward e-mail. </t>
  </si>
  <si>
    <t>222 North 2nd Street, #304 Boise ID 83702</t>
  </si>
  <si>
    <t>Island - Orcas Medical Center</t>
  </si>
  <si>
    <t>jmtaylor@islandhospital.org</t>
  </si>
  <si>
    <t>Jennifer Taylor</t>
  </si>
  <si>
    <t>Physicians Medical Clinic</t>
  </si>
  <si>
    <t>Garfield Hospital - Pomeroy Medical Clinic</t>
  </si>
  <si>
    <t>Moscow Medical PA</t>
  </si>
  <si>
    <t>Nimiipuu Health Center</t>
  </si>
  <si>
    <t>Leah Anderson</t>
  </si>
  <si>
    <t xml:space="preserve">leaha@picmctwo.com </t>
  </si>
  <si>
    <t>Kayleen Bye</t>
  </si>
  <si>
    <t>kbye@pomeroymd.com</t>
  </si>
  <si>
    <t>Tracy Paz</t>
  </si>
  <si>
    <t>tpaz@moscowmedical.com</t>
  </si>
  <si>
    <t xml:space="preserve">merrells@nimiipuu.org </t>
  </si>
  <si>
    <t>Merrell Simpson</t>
  </si>
  <si>
    <t>Valley View Health Center - Toledo</t>
  </si>
  <si>
    <t>117 Ramsey Way, Toledo, Washington 98591</t>
  </si>
  <si>
    <t>gwalker@vvhc.org</t>
  </si>
  <si>
    <t> Gwen Walker</t>
  </si>
  <si>
    <t xml:space="preserve">2/23/16: Sent reminder to return paper surveys and asked about gift card preference. 2/23/16: PC responded and said she doesn't think they're allowed to accept gifts being a Public Hospital District. Leah looking into language to use to respond to her. PC also said they only have one more survey to collect. KK 3/1: Not sending reminder yet. 3/3: E-mailed PC to remind her gift card is not a gift, but rather a thank you. </t>
  </si>
  <si>
    <t>Chris Self 
5708 E Lk Samm Pkwy SE Suite 102 Issaquah WA 98029</t>
  </si>
  <si>
    <t>3/2/16: Sent thank you and forward to staff e-mail and also asked PC to fill in # of staff. KK 3/3 PC edited &amp; filled in # of staff!</t>
  </si>
  <si>
    <t>https://www.surveymonkey.com/r/StaffSurvey_IOMC</t>
  </si>
  <si>
    <t>https://www.surveymonkey.com/r/StaffSurvey_PMC</t>
  </si>
  <si>
    <t>https://www.surveymonkey.com/r/StaffSurvey_GH_PMC</t>
  </si>
  <si>
    <t>https://www.surveymonkey.com/r/StaffSurvey_MM_PA</t>
  </si>
  <si>
    <t>https://www.surveymonkey.com/r/StaffSurvey_NHC</t>
  </si>
  <si>
    <t>https://www.surveymonkey.com/r/StaffSurvey_VVHC_Toledo</t>
  </si>
  <si>
    <t>2/5, 2/12, 2/23, 3/3: Sent a reminder to remind staff to complete survey; also asked PC for giftcard preference since not asked on paper survey (enclosed survey link as an option).</t>
  </si>
  <si>
    <t xml:space="preserve">3/4/16: Send 9 paper surveys today, e-mailed PC to let them know in the mail &amp; also asked about gift card preference. KK </t>
  </si>
  <si>
    <t>Paper surveys needed?</t>
  </si>
  <si>
    <t>ABCS_returned</t>
  </si>
  <si>
    <t>PO Box 367 111 Bever Grade Rd Lapwai ID 83540</t>
  </si>
  <si>
    <r>
      <rPr>
        <b/>
        <sz val="10"/>
        <color theme="1"/>
        <rFont val="Calibri"/>
        <family val="2"/>
        <scheme val="minor"/>
      </rPr>
      <t>2/16, 3:19pm</t>
    </r>
    <r>
      <rPr>
        <sz val="10"/>
        <color theme="1"/>
        <rFont val="Calibri"/>
        <family val="2"/>
        <scheme val="minor"/>
      </rPr>
      <t xml:space="preserve">: Kathy (PC) sent e-mail saying survey link was not working. KK checked settings and clicked link which went to survey successfully. PC had also already completed it and 2 of her staff did. </t>
    </r>
    <r>
      <rPr>
        <b/>
        <sz val="10"/>
        <color theme="1"/>
        <rFont val="Calibri"/>
        <family val="2"/>
        <scheme val="minor"/>
      </rPr>
      <t>2/16, 3:28pm:</t>
    </r>
    <r>
      <rPr>
        <sz val="10"/>
        <color theme="1"/>
        <rFont val="Calibri"/>
        <family val="2"/>
        <scheme val="minor"/>
      </rPr>
      <t xml:space="preserve"> KK rcv'd VM from Kathy, said she was having trouble w/ survey and staff couldn't open it.  KK called back to let her know her survey was submitted and 2 others, and asked for more details on the issue. Kathy realized it's a firewall issue and she will need to contact her IT dept for the staff who cannot open it. Told her to please contact us again if she has any further trouble.  3/1/16: Staff is at 71%, not sending another reminder yet.</t>
    </r>
  </si>
  <si>
    <t>Sound Family Medicine - Bonney Lake</t>
  </si>
  <si>
    <t>Todd Meyer</t>
  </si>
  <si>
    <t>tmeyer@soundfamilymedicine.com</t>
  </si>
  <si>
    <t>10004 204th Ave E</t>
  </si>
  <si>
    <t>Sound Family Medicine - Hartland III</t>
  </si>
  <si>
    <t>611 31st Avenue SW</t>
  </si>
  <si>
    <t>Sound Family Medicine - Puyallup/Hartland</t>
  </si>
  <si>
    <t>3908 10th St SE</t>
  </si>
  <si>
    <t>Sound Family Medicine - Sunrise Medical Campus</t>
  </si>
  <si>
    <t>11216 Sunrise Blvd E Suite 3-106</t>
  </si>
  <si>
    <t>R1 sent</t>
  </si>
  <si>
    <t>R2 sent</t>
  </si>
  <si>
    <t>R4 sent</t>
  </si>
  <si>
    <t>PracticeID</t>
  </si>
  <si>
    <t>q20154</t>
  </si>
  <si>
    <t>q20161</t>
  </si>
  <si>
    <t>q20162</t>
  </si>
  <si>
    <t>q20163</t>
  </si>
  <si>
    <t>q20164</t>
  </si>
  <si>
    <t>% of Staff completed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</si>
</sst>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b/>
      <sz val="10"/>
      <color theme="1"/>
      <name val="Calibri"/>
      <family val="2"/>
      <scheme val="minor"/>
    </font>
    <font>
      <b/>
      <sz val="14"/>
      <color theme="1"/>
      <name val="Calibri"/>
      <family val="2"/>
      <scheme val="minor"/>
    </font>
    <font>
      <u/>
      <sz val="11"/>
      <color theme="10"/>
      <name val="Calibri"/>
      <family val="2"/>
      <scheme val="minor"/>
    </font>
    <font>
      <sz val="10"/>
      <color theme="1"/>
      <name val="Calibri"/>
      <family val="2"/>
      <scheme val="minor"/>
    </font>
    <font>
      <i/>
      <sz val="11"/>
      <color theme="1"/>
      <name val="Calibri"/>
      <family val="2"/>
      <scheme val="minor"/>
    </font>
    <font>
      <b/>
      <sz val="11"/>
      <color rgb="FF000000"/>
      <name val="Calibri"/>
      <family val="2"/>
    </font>
    <font>
      <sz val="11"/>
      <color rgb="FF000000"/>
      <name val="Calibri"/>
      <family val="2"/>
      <scheme val="minor"/>
    </font>
    <font>
      <sz val="11"/>
      <color rgb="FF222222"/>
      <name val="Calibri"/>
      <family val="2"/>
      <scheme val="minor"/>
    </font>
    <font>
      <u/>
      <sz val="12"/>
      <color theme="10"/>
      <name val="Calibri"/>
      <family val="2"/>
      <scheme val="minor"/>
    </font>
    <font>
      <b/>
      <sz val="9"/>
      <color indexed="81"/>
      <name val="Tahoma"/>
      <family val="2"/>
    </font>
    <font>
      <sz val="9"/>
      <color indexed="81"/>
      <name val="Tahoma"/>
      <family val="2"/>
    </font>
    <font>
      <sz val="11"/>
      <color theme="1"/>
      <name val="Calibri"/>
      <family val="2"/>
      <scheme val="minor"/>
    </font>
    <font>
      <b/>
      <sz val="14"/>
      <color theme="1"/>
      <name val="Calibri"/>
      <family val="2"/>
      <scheme val="minor"/>
    </font>
    <font>
      <sz val="11"/>
      <color rgb="FF1F497D"/>
      <name val="Calibri"/>
      <family val="2"/>
      <scheme val="minor"/>
    </font>
    <font>
      <sz val="11"/>
      <color rgb="FF333333"/>
      <name val="Segoe UI"/>
      <family val="2"/>
    </font>
  </fonts>
  <fills count="1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s>
  <borders count="12">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theme="6" tint="0.39997558519241921"/>
      </top>
      <bottom style="thin">
        <color theme="6" tint="0.3999755851924192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s>
  <cellStyleXfs count="3">
    <xf numFmtId="0" fontId="0" fillId="0" borderId="0"/>
    <xf numFmtId="0" fontId="4" fillId="0" borderId="0" applyNumberFormat="0" applyFill="0" applyBorder="0" applyAlignment="0" applyProtection="0"/>
    <xf numFmtId="0" fontId="10" fillId="0" borderId="0" applyNumberFormat="0" applyFill="0" applyBorder="0" applyAlignment="0" applyProtection="0"/>
  </cellStyleXfs>
  <cellXfs count="118">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2" fillId="0" borderId="2" xfId="0" applyFont="1" applyBorder="1" applyAlignment="1">
      <alignment wrapText="1"/>
    </xf>
    <xf numFmtId="9" fontId="2" fillId="0" borderId="2" xfId="0" applyNumberFormat="1" applyFont="1" applyBorder="1" applyAlignment="1">
      <alignment wrapText="1"/>
    </xf>
    <xf numFmtId="0" fontId="1" fillId="0" borderId="3" xfId="0" applyFont="1" applyBorder="1" applyAlignment="1">
      <alignment wrapText="1"/>
    </xf>
    <xf numFmtId="0" fontId="1" fillId="0" borderId="0" xfId="0" applyFont="1"/>
    <xf numFmtId="0" fontId="3" fillId="2" borderId="4" xfId="0" applyFont="1" applyFill="1" applyBorder="1" applyAlignment="1">
      <alignment wrapText="1"/>
    </xf>
    <xf numFmtId="0" fontId="0" fillId="0" borderId="0" xfId="0" applyAlignment="1">
      <alignment wrapText="1"/>
    </xf>
    <xf numFmtId="0" fontId="0" fillId="0" borderId="5" xfId="0" applyBorder="1"/>
    <xf numFmtId="14" fontId="0" fillId="0" borderId="4" xfId="0" applyNumberFormat="1" applyBorder="1"/>
    <xf numFmtId="0" fontId="0" fillId="0" borderId="4" xfId="0" applyFont="1" applyBorder="1"/>
    <xf numFmtId="0" fontId="4" fillId="0" borderId="4" xfId="1" applyBorder="1"/>
    <xf numFmtId="0" fontId="4" fillId="0" borderId="4" xfId="1" applyBorder="1" applyAlignment="1">
      <alignment wrapText="1"/>
    </xf>
    <xf numFmtId="0" fontId="0" fillId="0" borderId="4" xfId="0" applyFill="1" applyBorder="1"/>
    <xf numFmtId="0" fontId="0" fillId="0" borderId="4" xfId="0" applyBorder="1"/>
    <xf numFmtId="9" fontId="0" fillId="0" borderId="4" xfId="0" applyNumberFormat="1" applyBorder="1"/>
    <xf numFmtId="0" fontId="0" fillId="0" borderId="4" xfId="0" applyBorder="1" applyAlignment="1">
      <alignment wrapText="1"/>
    </xf>
    <xf numFmtId="0" fontId="0" fillId="3" borderId="4" xfId="0" applyFill="1" applyBorder="1"/>
    <xf numFmtId="14" fontId="1" fillId="0" borderId="4" xfId="0" applyNumberFormat="1" applyFont="1" applyBorder="1" applyAlignment="1">
      <alignment horizontal="center"/>
    </xf>
    <xf numFmtId="0" fontId="1" fillId="0" borderId="4" xfId="0" applyFont="1" applyBorder="1" applyAlignment="1">
      <alignment horizontal="center"/>
    </xf>
    <xf numFmtId="14" fontId="0" fillId="0" borderId="4" xfId="0" applyNumberFormat="1" applyFill="1" applyBorder="1"/>
    <xf numFmtId="0" fontId="3" fillId="2" borderId="4" xfId="0" applyFont="1" applyFill="1" applyBorder="1"/>
    <xf numFmtId="14" fontId="0" fillId="3" borderId="4" xfId="0" applyNumberFormat="1" applyFill="1" applyBorder="1"/>
    <xf numFmtId="0" fontId="1" fillId="3" borderId="4" xfId="0" applyFont="1" applyFill="1" applyBorder="1" applyAlignment="1">
      <alignment horizontal="center"/>
    </xf>
    <xf numFmtId="0" fontId="4" fillId="0" borderId="4" xfId="1" applyBorder="1" applyAlignment="1">
      <alignment horizontal="left" wrapText="1"/>
    </xf>
    <xf numFmtId="0" fontId="0" fillId="4" borderId="4" xfId="0" applyFill="1" applyBorder="1"/>
    <xf numFmtId="14" fontId="1" fillId="0" borderId="4" xfId="0" applyNumberFormat="1" applyFont="1" applyFill="1" applyBorder="1" applyAlignment="1">
      <alignment horizontal="center"/>
    </xf>
    <xf numFmtId="0" fontId="0" fillId="2" borderId="4" xfId="0" applyFill="1" applyBorder="1"/>
    <xf numFmtId="14" fontId="0" fillId="6" borderId="4" xfId="0" applyNumberFormat="1" applyFill="1" applyBorder="1"/>
    <xf numFmtId="14" fontId="0" fillId="0" borderId="4" xfId="0" applyNumberFormat="1" applyFont="1" applyFill="1" applyBorder="1"/>
    <xf numFmtId="0" fontId="1" fillId="0" borderId="4" xfId="0" applyFont="1" applyFill="1" applyBorder="1" applyAlignment="1">
      <alignment horizontal="center"/>
    </xf>
    <xf numFmtId="0" fontId="4" fillId="0" borderId="0" xfId="1" applyBorder="1" applyAlignment="1"/>
    <xf numFmtId="0" fontId="1" fillId="0" borderId="0" xfId="0" applyFont="1" applyFill="1"/>
    <xf numFmtId="0" fontId="0" fillId="0" borderId="5" xfId="0" applyFill="1" applyBorder="1"/>
    <xf numFmtId="0" fontId="1" fillId="0" borderId="4" xfId="0" applyFont="1" applyFill="1" applyBorder="1" applyAlignment="1"/>
    <xf numFmtId="0" fontId="0" fillId="0" borderId="4" xfId="0" applyFont="1" applyFill="1" applyBorder="1"/>
    <xf numFmtId="0" fontId="4" fillId="0" borderId="4" xfId="1" applyFill="1" applyBorder="1"/>
    <xf numFmtId="0" fontId="4" fillId="0" borderId="4" xfId="1" applyFill="1" applyBorder="1" applyAlignment="1">
      <alignment wrapText="1"/>
    </xf>
    <xf numFmtId="9" fontId="0" fillId="0" borderId="4" xfId="0" applyNumberFormat="1" applyFill="1" applyBorder="1"/>
    <xf numFmtId="0" fontId="0" fillId="0" borderId="4" xfId="0" applyFill="1" applyBorder="1" applyAlignment="1">
      <alignment wrapText="1"/>
    </xf>
    <xf numFmtId="0" fontId="0" fillId="0" borderId="0" xfId="0" applyFill="1"/>
    <xf numFmtId="0" fontId="0" fillId="0" borderId="4" xfId="0" applyFont="1" applyFill="1" applyBorder="1" applyAlignment="1">
      <alignment wrapText="1"/>
    </xf>
    <xf numFmtId="0" fontId="4" fillId="0" borderId="4" xfId="1" applyFill="1" applyBorder="1" applyAlignment="1">
      <alignment horizontal="left" vertical="top" wrapText="1"/>
    </xf>
    <xf numFmtId="14" fontId="0" fillId="0" borderId="4" xfId="0" applyNumberFormat="1" applyFill="1" applyBorder="1" applyAlignment="1">
      <alignment wrapText="1"/>
    </xf>
    <xf numFmtId="0" fontId="4" fillId="0" borderId="4" xfId="1" applyFont="1" applyFill="1" applyBorder="1" applyAlignment="1">
      <alignment horizontal="left" vertical="top" wrapText="1"/>
    </xf>
    <xf numFmtId="0" fontId="1" fillId="0" borderId="4" xfId="0" applyFont="1" applyBorder="1" applyAlignment="1">
      <alignment wrapText="1"/>
    </xf>
    <xf numFmtId="0" fontId="6" fillId="0" borderId="4" xfId="0" applyFont="1" applyBorder="1"/>
    <xf numFmtId="0" fontId="0" fillId="0" borderId="0" xfId="0" applyFont="1" applyBorder="1"/>
    <xf numFmtId="0" fontId="0" fillId="0" borderId="6" xfId="0" applyFont="1" applyBorder="1"/>
    <xf numFmtId="0" fontId="4" fillId="0" borderId="7" xfId="1" applyFill="1" applyBorder="1"/>
    <xf numFmtId="0" fontId="0" fillId="0" borderId="8" xfId="0" applyFill="1" applyBorder="1"/>
    <xf numFmtId="0" fontId="4" fillId="0" borderId="0" xfId="1" applyFill="1" applyBorder="1"/>
    <xf numFmtId="0" fontId="4" fillId="0" borderId="4" xfId="1" applyFill="1" applyBorder="1" applyAlignment="1">
      <alignment horizontal="left" wrapText="1"/>
    </xf>
    <xf numFmtId="0" fontId="8" fillId="0" borderId="4" xfId="0" applyFont="1" applyFill="1" applyBorder="1" applyAlignment="1"/>
    <xf numFmtId="0" fontId="0" fillId="0" borderId="8" xfId="0" applyBorder="1"/>
    <xf numFmtId="14" fontId="9" fillId="0" borderId="4" xfId="0" applyNumberFormat="1" applyFont="1" applyFill="1" applyBorder="1" applyAlignment="1"/>
    <xf numFmtId="0" fontId="4" fillId="0" borderId="5" xfId="1" applyFill="1" applyBorder="1"/>
    <xf numFmtId="0" fontId="0" fillId="0" borderId="9" xfId="0" applyFont="1" applyBorder="1"/>
    <xf numFmtId="0" fontId="4" fillId="0" borderId="0" xfId="1" applyBorder="1" applyAlignment="1">
      <alignment horizontal="left" wrapText="1"/>
    </xf>
    <xf numFmtId="14" fontId="0" fillId="0" borderId="6" xfId="0" applyNumberFormat="1" applyFill="1" applyBorder="1"/>
    <xf numFmtId="0" fontId="0" fillId="0" borderId="6" xfId="0" applyBorder="1"/>
    <xf numFmtId="14" fontId="0" fillId="0" borderId="6" xfId="0" applyNumberFormat="1" applyBorder="1"/>
    <xf numFmtId="0" fontId="0" fillId="0" borderId="6" xfId="0" applyFill="1" applyBorder="1"/>
    <xf numFmtId="0" fontId="5" fillId="0" borderId="4" xfId="0" applyFont="1" applyBorder="1" applyAlignment="1">
      <alignment wrapText="1"/>
    </xf>
    <xf numFmtId="0" fontId="5" fillId="0" borderId="4" xfId="0" applyFont="1" applyFill="1" applyBorder="1" applyAlignment="1">
      <alignment wrapText="1"/>
    </xf>
    <xf numFmtId="0" fontId="1" fillId="0" borderId="4" xfId="0" applyFont="1" applyBorder="1" applyAlignment="1"/>
    <xf numFmtId="0" fontId="1" fillId="0" borderId="4" xfId="0" applyFont="1" applyFill="1" applyBorder="1" applyAlignment="1">
      <alignment wrapText="1"/>
    </xf>
    <xf numFmtId="0" fontId="1" fillId="7" borderId="4" xfId="0" applyFont="1" applyFill="1" applyBorder="1" applyAlignment="1"/>
    <xf numFmtId="0" fontId="7" fillId="0" borderId="4" xfId="0" applyFont="1" applyFill="1" applyBorder="1" applyAlignment="1">
      <alignment wrapText="1"/>
    </xf>
    <xf numFmtId="0" fontId="1" fillId="0" borderId="0" xfId="0" applyFont="1" applyFill="1" applyBorder="1" applyAlignment="1"/>
    <xf numFmtId="0" fontId="0" fillId="0" borderId="0" xfId="0" applyAlignment="1"/>
    <xf numFmtId="0" fontId="1" fillId="0" borderId="0" xfId="0" applyFont="1" applyAlignment="1"/>
    <xf numFmtId="14" fontId="0" fillId="0" borderId="4" xfId="0" applyNumberFormat="1" applyBorder="1" applyAlignment="1"/>
    <xf numFmtId="14" fontId="0" fillId="0" borderId="4" xfId="0" applyNumberFormat="1" applyFill="1" applyBorder="1" applyAlignment="1"/>
    <xf numFmtId="14" fontId="0" fillId="0" borderId="4" xfId="0" applyNumberFormat="1" applyFont="1" applyBorder="1" applyAlignment="1"/>
    <xf numFmtId="14" fontId="0" fillId="0" borderId="5" xfId="0" applyNumberFormat="1" applyBorder="1" applyAlignment="1"/>
    <xf numFmtId="14" fontId="0" fillId="0" borderId="5" xfId="0" applyNumberFormat="1" applyFill="1" applyBorder="1" applyAlignment="1"/>
    <xf numFmtId="14" fontId="0" fillId="0" borderId="4" xfId="0" applyNumberFormat="1" applyFont="1" applyFill="1" applyBorder="1" applyAlignment="1"/>
    <xf numFmtId="0" fontId="0" fillId="0" borderId="4" xfId="0" applyBorder="1" applyAlignment="1"/>
    <xf numFmtId="49" fontId="0" fillId="0" borderId="4" xfId="0" applyNumberFormat="1" applyFont="1" applyFill="1" applyBorder="1" applyAlignment="1">
      <alignment horizontal="left" wrapText="1"/>
    </xf>
    <xf numFmtId="0" fontId="8" fillId="0" borderId="4" xfId="0" applyFont="1" applyFill="1" applyBorder="1"/>
    <xf numFmtId="0" fontId="5" fillId="2" borderId="4" xfId="0" applyFont="1" applyFill="1" applyBorder="1" applyAlignment="1">
      <alignment wrapText="1"/>
    </xf>
    <xf numFmtId="0" fontId="4" fillId="0" borderId="5" xfId="1" applyBorder="1" applyAlignment="1">
      <alignment horizontal="left" wrapText="1"/>
    </xf>
    <xf numFmtId="0" fontId="13" fillId="0" borderId="4" xfId="0" applyFont="1" applyFill="1" applyBorder="1"/>
    <xf numFmtId="14" fontId="1" fillId="2" borderId="4" xfId="0" applyNumberFormat="1" applyFont="1" applyFill="1" applyBorder="1" applyAlignment="1">
      <alignment horizontal="center"/>
    </xf>
    <xf numFmtId="0" fontId="4" fillId="0" borderId="4" xfId="2" applyFont="1" applyFill="1" applyBorder="1" applyAlignment="1">
      <alignment horizontal="left" wrapText="1"/>
    </xf>
    <xf numFmtId="0" fontId="1" fillId="0" borderId="10" xfId="0" applyFont="1" applyFill="1" applyBorder="1" applyAlignment="1"/>
    <xf numFmtId="14" fontId="0" fillId="0" borderId="10" xfId="0" applyNumberFormat="1" applyFill="1" applyBorder="1" applyAlignment="1"/>
    <xf numFmtId="0" fontId="0" fillId="0" borderId="10" xfId="0" applyFont="1" applyFill="1" applyBorder="1"/>
    <xf numFmtId="0" fontId="4" fillId="0" borderId="10" xfId="1" applyFill="1" applyBorder="1"/>
    <xf numFmtId="0" fontId="4" fillId="0" borderId="4" xfId="2" applyFont="1" applyFill="1" applyBorder="1" applyAlignment="1">
      <alignment horizontal="left" vertical="top" wrapText="1"/>
    </xf>
    <xf numFmtId="0" fontId="4" fillId="0" borderId="0" xfId="1" applyAlignment="1">
      <alignment wrapText="1"/>
    </xf>
    <xf numFmtId="0" fontId="4" fillId="0" borderId="0" xfId="1" applyFill="1" applyAlignment="1">
      <alignment wrapText="1"/>
    </xf>
    <xf numFmtId="0" fontId="14" fillId="8" borderId="9" xfId="0" applyFont="1" applyFill="1" applyBorder="1" applyAlignment="1">
      <alignment horizontal="center" wrapText="1"/>
    </xf>
    <xf numFmtId="0" fontId="4" fillId="0" borderId="0" xfId="1" applyAlignment="1">
      <alignment horizontal="center"/>
    </xf>
    <xf numFmtId="0" fontId="4" fillId="0" borderId="0" xfId="1" applyFill="1" applyAlignment="1">
      <alignment horizontal="center"/>
    </xf>
    <xf numFmtId="0" fontId="0" fillId="0" borderId="0" xfId="0" applyAlignment="1">
      <alignment horizontal="center"/>
    </xf>
    <xf numFmtId="0" fontId="1" fillId="0" borderId="1" xfId="0" applyFont="1" applyBorder="1" applyAlignment="1">
      <alignment horizontal="center" wrapText="1"/>
    </xf>
    <xf numFmtId="0" fontId="1" fillId="8" borderId="1" xfId="0" applyFont="1" applyFill="1" applyBorder="1" applyAlignment="1">
      <alignment horizontal="center" wrapText="1"/>
    </xf>
    <xf numFmtId="0" fontId="0" fillId="0" borderId="5" xfId="0" applyBorder="1" applyAlignment="1">
      <alignment horizontal="center"/>
    </xf>
    <xf numFmtId="0" fontId="0" fillId="7" borderId="5" xfId="0" applyFill="1" applyBorder="1" applyAlignment="1">
      <alignment horizontal="center"/>
    </xf>
    <xf numFmtId="0" fontId="0" fillId="5" borderId="5" xfId="0" applyFill="1" applyBorder="1" applyAlignment="1">
      <alignment horizontal="center"/>
    </xf>
    <xf numFmtId="0" fontId="0" fillId="0" borderId="5" xfId="0" applyFill="1" applyBorder="1" applyAlignment="1">
      <alignment horizontal="center"/>
    </xf>
    <xf numFmtId="0" fontId="0" fillId="0" borderId="8" xfId="0" applyFill="1" applyBorder="1" applyAlignment="1">
      <alignment horizontal="center"/>
    </xf>
    <xf numFmtId="0" fontId="0" fillId="7" borderId="8" xfId="0" applyFill="1" applyBorder="1" applyAlignment="1">
      <alignment horizontal="center"/>
    </xf>
    <xf numFmtId="0" fontId="0" fillId="5" borderId="8" xfId="0" applyFill="1"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7" borderId="11" xfId="0" applyFill="1" applyBorder="1" applyAlignment="1">
      <alignment horizontal="center"/>
    </xf>
    <xf numFmtId="0" fontId="0" fillId="7" borderId="0" xfId="0" applyFill="1" applyAlignment="1">
      <alignment horizontal="center"/>
    </xf>
    <xf numFmtId="0" fontId="1" fillId="9" borderId="4" xfId="0" applyFont="1" applyFill="1" applyBorder="1" applyAlignment="1"/>
    <xf numFmtId="0" fontId="4" fillId="0" borderId="5" xfId="2" applyFont="1" applyBorder="1" applyAlignment="1">
      <alignment horizontal="left" wrapText="1"/>
    </xf>
    <xf numFmtId="0" fontId="0" fillId="2" borderId="0" xfId="0" applyFont="1" applyFill="1" applyBorder="1"/>
    <xf numFmtId="14" fontId="0" fillId="0" borderId="0" xfId="0" applyNumberFormat="1" applyFont="1"/>
    <xf numFmtId="0" fontId="15" fillId="0" borderId="0" xfId="0" applyFont="1"/>
    <xf numFmtId="0" fontId="0" fillId="0" borderId="0" xfId="0" applyFont="1"/>
    <xf numFmtId="0" fontId="16" fillId="0" borderId="0" xfId="0" applyFont="1"/>
  </cellXfs>
  <cellStyles count="3">
    <cellStyle name="Hyperlink" xfId="1" builtinId="8"/>
    <cellStyle name="Hyperlink 3" xfId="2"/>
    <cellStyle name="Normal" xfId="0" builtinId="0"/>
  </cellStyles>
  <dxfs count="70">
    <dxf>
      <fill>
        <patternFill>
          <bgColor rgb="FFFF0000"/>
        </patternFill>
      </fill>
    </dxf>
    <dxf>
      <fill>
        <patternFill patternType="none">
          <bgColor auto="1"/>
        </patternFill>
      </fill>
    </dxf>
    <dxf>
      <fill>
        <patternFill>
          <bgColor rgb="FFFF0000"/>
        </patternFill>
      </fill>
    </dxf>
    <dxf>
      <font>
        <color theme="1"/>
      </font>
      <fill>
        <patternFill patternType="solid">
          <bgColor theme="0"/>
        </patternFill>
      </fill>
    </dxf>
    <dxf>
      <fill>
        <patternFill patternType="none">
          <bgColor auto="1"/>
        </patternFill>
      </fill>
    </dxf>
    <dxf>
      <fill>
        <patternFill>
          <bgColor rgb="FFFF0000"/>
        </patternFill>
      </fill>
    </dxf>
    <dxf>
      <font>
        <color theme="1"/>
      </font>
      <fill>
        <patternFill patternType="none">
          <bgColor auto="1"/>
        </patternFill>
      </fill>
    </dxf>
    <dxf>
      <font>
        <color theme="0"/>
      </font>
    </dxf>
    <dxf>
      <fill>
        <patternFill>
          <bgColor rgb="FFFFFF00"/>
        </patternFill>
      </fill>
    </dxf>
    <dxf>
      <font>
        <color theme="0" tint="-0.14996795556505021"/>
      </font>
      <fill>
        <patternFill>
          <bgColor theme="0" tint="-0.14996795556505021"/>
        </patternFill>
      </fill>
    </dxf>
    <dxf>
      <fill>
        <patternFill>
          <bgColor theme="0" tint="-0.14996795556505021"/>
        </patternFill>
      </fill>
    </dxf>
    <dxf>
      <font>
        <color theme="0" tint="-0.24994659260841701"/>
      </font>
      <fill>
        <patternFill>
          <bgColor theme="0" tint="-0.14996795556505021"/>
        </patternFill>
      </fill>
    </dxf>
    <dxf>
      <fill>
        <patternFill>
          <bgColor rgb="FFC00000"/>
        </patternFill>
      </fill>
    </dxf>
    <dxf>
      <fill>
        <patternFill>
          <bgColor rgb="FFFF0000"/>
        </patternFill>
      </fill>
    </dxf>
    <dxf>
      <font>
        <color theme="1"/>
      </font>
      <fill>
        <patternFill patternType="solid">
          <bgColor theme="0"/>
        </patternFill>
      </fill>
    </dxf>
    <dxf>
      <fill>
        <patternFill patternType="none">
          <bgColor auto="1"/>
        </patternFill>
      </fill>
    </dxf>
    <dxf>
      <fill>
        <patternFill>
          <bgColor rgb="FFFF0000"/>
        </patternFill>
      </fill>
    </dxf>
    <dxf>
      <font>
        <color theme="1"/>
      </font>
      <fill>
        <patternFill patternType="none">
          <bgColor auto="1"/>
        </patternFill>
      </fill>
    </dxf>
    <dxf>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FF00"/>
        </patternFill>
      </fill>
    </dxf>
    <dxf>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tint="-0.14996795556505021"/>
      </font>
      <fill>
        <patternFill>
          <bgColor theme="0" tint="-0.14996795556505021"/>
        </patternFill>
      </fill>
    </dxf>
    <dxf>
      <fill>
        <patternFill>
          <bgColor theme="0" tint="-0.14996795556505021"/>
        </patternFill>
      </fill>
    </dxf>
    <dxf>
      <font>
        <color theme="0" tint="-0.24994659260841701"/>
      </font>
      <fill>
        <patternFill>
          <bgColor theme="0" tint="-0.14996795556505021"/>
        </patternFill>
      </fill>
    </dxf>
    <dxf>
      <fill>
        <patternFill>
          <bgColor rgb="FFC00000"/>
        </patternFill>
      </fill>
    </dxf>
    <dxf>
      <alignment horizontal="center" vertical="bottom" textRotation="0" indent="0" justifyLastLine="0" shrinkToFit="0" readingOrder="0"/>
    </dxf>
    <dxf>
      <alignment horizontal="general" vertical="bottom" textRotation="0" wrapText="1" indent="0" justifyLastLine="0" shrinkToFit="0" readingOrder="0"/>
    </dxf>
    <dxf>
      <fill>
        <patternFill>
          <fgColor indexed="64"/>
          <bgColor theme="0"/>
        </patternFill>
      </fill>
      <alignment horizontal="center" vertical="bottom" textRotation="0" indent="0" justifyLastLine="0" shrinkToFit="0" readingOrder="0"/>
      <border diagonalUp="0" diagonalDown="0" outline="0">
        <left/>
        <right style="thin">
          <color auto="1"/>
        </right>
        <top style="thin">
          <color auto="1"/>
        </top>
        <bottom style="thin">
          <color auto="1"/>
        </bottom>
      </border>
    </dxf>
    <dxf>
      <alignment horizontal="center" vertical="bottom" textRotation="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3" formatCode="0%"/>
      <border diagonalUp="0" diagonalDown="0">
        <left style="thin">
          <color auto="1"/>
        </left>
        <right style="thin">
          <color auto="1"/>
        </right>
        <top style="thin">
          <color auto="1"/>
        </top>
        <bottom style="thin">
          <color auto="1"/>
        </bottom>
        <vertical/>
        <horizontal/>
      </border>
    </dxf>
    <dxf>
      <numFmt numFmtId="13" formatCode="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font>
        <b/>
        <i val="0"/>
        <strike val="0"/>
        <condense val="0"/>
        <extend val="0"/>
        <outline val="0"/>
        <shadow val="0"/>
        <u val="none"/>
        <vertAlign val="baseline"/>
        <sz val="14"/>
        <color theme="1"/>
        <name val="Calibri"/>
        <scheme val="minor"/>
      </font>
      <fill>
        <patternFill patternType="solid">
          <fgColor indexed="64"/>
          <bgColor rgb="FFFFFF00"/>
        </patternFill>
      </fill>
      <alignment horizontal="general" vertical="bottom"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2" name="Table2" displayName="Table2" ref="B1:AG200" totalsRowShown="0" headerRowDxfId="69">
  <autoFilter ref="B1:AG200"/>
  <tableColumns count="32">
    <tableColumn id="1" name="Batch" dataDxfId="68"/>
    <tableColumn id="2" name="Clinic Name" dataDxfId="67"/>
    <tableColumn id="3" name="Kickoff Date" dataDxfId="66"/>
    <tableColumn id="4" name="Coordinator" dataDxfId="65"/>
    <tableColumn id="5" name="Email" dataDxfId="64"/>
    <tableColumn id="6" name="weblink" dataDxfId="63"/>
    <tableColumn id="7" name="Sent" dataDxfId="62"/>
    <tableColumn id="8" name="Completed by coordinator" dataDxfId="61"/>
    <tableColumn id="9" name="Staff completes" dataDxfId="60"/>
    <tableColumn id="10" name="total complete" dataDxfId="59">
      <calculatedColumnFormula>SUM(I2:J2)</calculatedColumnFormula>
    </tableColumn>
    <tableColumn id="11" name="How many staff? " dataDxfId="58"/>
    <tableColumn id="12" name="% of Staff completed" dataDxfId="57">
      <calculatedColumnFormula>K2/L2</calculatedColumnFormula>
    </tableColumn>
    <tableColumn id="13" name="Needs giftcard" dataDxfId="56"/>
    <tableColumn id="14" name="Paper surveys needed?" dataDxfId="55"/>
    <tableColumn id="15" name="Address " dataDxfId="54"/>
    <tableColumn id="16" name="Date paper survey sent" dataDxfId="53"/>
    <tableColumn id="17" name="Giftcard preference" dataDxfId="52"/>
    <tableColumn id="18" name="Date gift card sent" dataDxfId="51"/>
    <tableColumn id="19" name="R1 due" dataDxfId="50"/>
    <tableColumn id="20" name="R1 sent" dataDxfId="49"/>
    <tableColumn id="21" name="R2 due" dataDxfId="48"/>
    <tableColumn id="22" name="R2 sent" dataDxfId="47"/>
    <tableColumn id="23" name="R3 due" dataDxfId="46"/>
    <tableColumn id="24" name="R3 sent " dataDxfId="45"/>
    <tableColumn id="25" name="R4 due" dataDxfId="44"/>
    <tableColumn id="26" name="R4 sent" dataDxfId="43"/>
    <tableColumn id="27" name="Thank you e-mail/forward to staff sent" dataDxfId="42"/>
    <tableColumn id="28" name="Notes " dataDxfId="41"/>
    <tableColumn id="29" name="abcs_ready for survey" dataDxfId="40"/>
    <tableColumn id="30" name="abcs_Batch" dataDxfId="39"/>
    <tableColumn id="31" name="ABCS_weblink" dataDxfId="38"/>
    <tableColumn id="32" name="ABCS_returned"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surveymonkey.com/r/ABCSSurvey_CCH" TargetMode="External"/><Relationship Id="rId117" Type="http://schemas.openxmlformats.org/officeDocument/2006/relationships/hyperlink" Target="https://www.surveymonkey.com/r/StaffSurvey_SMG_South" TargetMode="External"/><Relationship Id="rId21" Type="http://schemas.openxmlformats.org/officeDocument/2006/relationships/hyperlink" Target="https://www.surveymonkey.com/r/ABCSSurvey_ORPC" TargetMode="External"/><Relationship Id="rId42" Type="http://schemas.openxmlformats.org/officeDocument/2006/relationships/hyperlink" Target="mailto:westhillmedical@hotmail.com" TargetMode="External"/><Relationship Id="rId47" Type="http://schemas.openxmlformats.org/officeDocument/2006/relationships/hyperlink" Target="mailto:drgilman@hotmail.com" TargetMode="External"/><Relationship Id="rId63" Type="http://schemas.openxmlformats.org/officeDocument/2006/relationships/hyperlink" Target="mailto:dtroupe@camashealth.com" TargetMode="External"/><Relationship Id="rId68" Type="http://schemas.openxmlformats.org/officeDocument/2006/relationships/hyperlink" Target="https://www.surveymonkey.com/r/StaffSurvey_MedicalArts" TargetMode="External"/><Relationship Id="rId84" Type="http://schemas.openxmlformats.org/officeDocument/2006/relationships/hyperlink" Target="https://www.surveymonkey.com/r/StaffSurvey_OMGI" TargetMode="External"/><Relationship Id="rId89" Type="http://schemas.openxmlformats.org/officeDocument/2006/relationships/hyperlink" Target="mailto:ngoclhuynh@yahoo.com" TargetMode="External"/><Relationship Id="rId112" Type="http://schemas.openxmlformats.org/officeDocument/2006/relationships/hyperlink" Target="https://www.surveymonkey.com/r/Staffsurvey_FMC" TargetMode="External"/><Relationship Id="rId133" Type="http://schemas.openxmlformats.org/officeDocument/2006/relationships/hyperlink" Target="https://www.surveymonkey.com/r/StaffSurvey_GH_PMC" TargetMode="External"/><Relationship Id="rId138" Type="http://schemas.openxmlformats.org/officeDocument/2006/relationships/printerSettings" Target="../printerSettings/printerSettings1.bin"/><Relationship Id="rId16" Type="http://schemas.openxmlformats.org/officeDocument/2006/relationships/hyperlink" Target="https://www.surveymonkey.com/r/ABCSSurvey_IFP" TargetMode="External"/><Relationship Id="rId107" Type="http://schemas.openxmlformats.org/officeDocument/2006/relationships/hyperlink" Target="mailto:dstollerwa@earthlink.net" TargetMode="External"/><Relationship Id="rId11" Type="http://schemas.openxmlformats.org/officeDocument/2006/relationships/hyperlink" Target="https://www.surveymonkey.com/r/ABCSSurvey_EPCW" TargetMode="External"/><Relationship Id="rId32" Type="http://schemas.openxmlformats.org/officeDocument/2006/relationships/hyperlink" Target="https://www.surveymonkey.com/r/ABCSSurvey_MedicalArts" TargetMode="External"/><Relationship Id="rId37" Type="http://schemas.openxmlformats.org/officeDocument/2006/relationships/hyperlink" Target="https://www.surveymonkey.com/r/ABCSSurvey_EPFM" TargetMode="External"/><Relationship Id="rId53" Type="http://schemas.openxmlformats.org/officeDocument/2006/relationships/hyperlink" Target="https://www.surveymonkey.com/r/StaffSurvey_MG_FH" TargetMode="External"/><Relationship Id="rId58" Type="http://schemas.openxmlformats.org/officeDocument/2006/relationships/hyperlink" Target="mailto:kdorcy@masongeneral.com" TargetMode="External"/><Relationship Id="rId74" Type="http://schemas.openxmlformats.org/officeDocument/2006/relationships/hyperlink" Target="mailto:medicalartsps@msn.com" TargetMode="External"/><Relationship Id="rId79" Type="http://schemas.openxmlformats.org/officeDocument/2006/relationships/hyperlink" Target="https://www.surveymonkey.com/r/StaffSurvey_IFP" TargetMode="External"/><Relationship Id="rId102" Type="http://schemas.openxmlformats.org/officeDocument/2006/relationships/hyperlink" Target="https://www.surveymonkey.com/r/Staffsurvey_BFM" TargetMode="External"/><Relationship Id="rId123" Type="http://schemas.openxmlformats.org/officeDocument/2006/relationships/hyperlink" Target="https://www.surveymonkey.com/r/StaffSurvey_FCK" TargetMode="External"/><Relationship Id="rId128" Type="http://schemas.openxmlformats.org/officeDocument/2006/relationships/hyperlink" Target="mailto:mtpham@spmedclinic.com" TargetMode="External"/><Relationship Id="rId5" Type="http://schemas.openxmlformats.org/officeDocument/2006/relationships/hyperlink" Target="https://www.surveymonkey.com/r/ABCSSurvey_AVP" TargetMode="External"/><Relationship Id="rId90" Type="http://schemas.openxmlformats.org/officeDocument/2006/relationships/hyperlink" Target="mailto:luisew@ironwoodfp.com" TargetMode="External"/><Relationship Id="rId95" Type="http://schemas.openxmlformats.org/officeDocument/2006/relationships/hyperlink" Target="https://www.surveymonkey.com/r/StaffSurvey_EPCW" TargetMode="External"/><Relationship Id="rId22" Type="http://schemas.openxmlformats.org/officeDocument/2006/relationships/hyperlink" Target="https://www.surveymonkey.com/r/ABCSSurvey_OSHC" TargetMode="External"/><Relationship Id="rId27" Type="http://schemas.openxmlformats.org/officeDocument/2006/relationships/hyperlink" Target="https://www.surveymonkey.com/r/ABCSSurvey_CFC_Blackfoot" TargetMode="External"/><Relationship Id="rId43" Type="http://schemas.openxmlformats.org/officeDocument/2006/relationships/hyperlink" Target="mailto:sharris@islandhospital.org" TargetMode="External"/><Relationship Id="rId48" Type="http://schemas.openxmlformats.org/officeDocument/2006/relationships/hyperlink" Target="https://www.surveymonkey.com/r/StaffSurvey_APBM_PC" TargetMode="External"/><Relationship Id="rId64" Type="http://schemas.openxmlformats.org/officeDocument/2006/relationships/hyperlink" Target="mailto:erik@eriksuhmd.com" TargetMode="External"/><Relationship Id="rId69" Type="http://schemas.openxmlformats.org/officeDocument/2006/relationships/hyperlink" Target="https://www.surveymonkey.com/r/StaffSurvey_GC_GD" TargetMode="External"/><Relationship Id="rId113" Type="http://schemas.openxmlformats.org/officeDocument/2006/relationships/hyperlink" Target="https://www.surveymonkey.com/r/Staffsurvey_KBurnell" TargetMode="External"/><Relationship Id="rId118" Type="http://schemas.openxmlformats.org/officeDocument/2006/relationships/hyperlink" Target="https://www.surveymonkey.com/r/StaffSurvey_SMG_Ventana" TargetMode="External"/><Relationship Id="rId134" Type="http://schemas.openxmlformats.org/officeDocument/2006/relationships/hyperlink" Target="https://www.surveymonkey.com/r/StaffSurvey_MM_PA" TargetMode="External"/><Relationship Id="rId139" Type="http://schemas.openxmlformats.org/officeDocument/2006/relationships/vmlDrawing" Target="../drawings/vmlDrawing1.vml"/><Relationship Id="rId8" Type="http://schemas.openxmlformats.org/officeDocument/2006/relationships/hyperlink" Target="https://www.surveymonkey.com/r/ABCSSurvey_GS" TargetMode="External"/><Relationship Id="rId51" Type="http://schemas.openxmlformats.org/officeDocument/2006/relationships/hyperlink" Target="https://www.surveymonkey.com/r/StaffSurvey_MG_SFM" TargetMode="External"/><Relationship Id="rId72" Type="http://schemas.openxmlformats.org/officeDocument/2006/relationships/hyperlink" Target="mailto:sblue@ccimail.org" TargetMode="External"/><Relationship Id="rId80" Type="http://schemas.openxmlformats.org/officeDocument/2006/relationships/hyperlink" Target="https://www.surveymonkey.com/r/StaffSurvey_OSHC" TargetMode="External"/><Relationship Id="rId85" Type="http://schemas.openxmlformats.org/officeDocument/2006/relationships/hyperlink" Target="https://www.surveymonkey.com/r/StaffSurvey_ODBPC" TargetMode="External"/><Relationship Id="rId93" Type="http://schemas.openxmlformats.org/officeDocument/2006/relationships/hyperlink" Target="https://www.surveymonkey.com/r/StaffSurvey_BretPrice" TargetMode="External"/><Relationship Id="rId98" Type="http://schemas.openxmlformats.org/officeDocument/2006/relationships/hyperlink" Target="https://www.surveymonkey.com/r/StaffSurvey_Smokey_Point" TargetMode="External"/><Relationship Id="rId121" Type="http://schemas.openxmlformats.org/officeDocument/2006/relationships/hyperlink" Target="https://www.surveymonkey.com/r/StaffSurvey_WMC" TargetMode="External"/><Relationship Id="rId3" Type="http://schemas.openxmlformats.org/officeDocument/2006/relationships/hyperlink" Target="https://www.surveymonkey.com/r/ABCSSurvey_FMC" TargetMode="External"/><Relationship Id="rId12" Type="http://schemas.openxmlformats.org/officeDocument/2006/relationships/hyperlink" Target="https://www.surveymonkey.com/r/ABCSSurvey_StPaul" TargetMode="External"/><Relationship Id="rId17" Type="http://schemas.openxmlformats.org/officeDocument/2006/relationships/hyperlink" Target="https://www.surveymonkey.com/r/ABCSSurvey_Leslie_Canyon" TargetMode="External"/><Relationship Id="rId25" Type="http://schemas.openxmlformats.org/officeDocument/2006/relationships/hyperlink" Target="https://www.surveymonkey.com/r/ABCSSurvey_TLC" TargetMode="External"/><Relationship Id="rId33" Type="http://schemas.openxmlformats.org/officeDocument/2006/relationships/hyperlink" Target="https://www.surveymonkey.com/r/ABCSSurvey_MG_FH" TargetMode="External"/><Relationship Id="rId38" Type="http://schemas.openxmlformats.org/officeDocument/2006/relationships/hyperlink" Target="https://www.surveymonkey.com/r/ABCSSurvey_InterMountain_MC" TargetMode="External"/><Relationship Id="rId46" Type="http://schemas.openxmlformats.org/officeDocument/2006/relationships/hyperlink" Target="mailto:pschlauderaff@masongeneral.com" TargetMode="External"/><Relationship Id="rId59" Type="http://schemas.openxmlformats.org/officeDocument/2006/relationships/hyperlink" Target="mailto:dmoore@masongeneral.com" TargetMode="External"/><Relationship Id="rId67" Type="http://schemas.openxmlformats.org/officeDocument/2006/relationships/hyperlink" Target="https://www.surveymonkey.com/r/StaffSurvey_CFC_Blackfoot" TargetMode="External"/><Relationship Id="rId103" Type="http://schemas.openxmlformats.org/officeDocument/2006/relationships/hyperlink" Target="https://www.surveymonkey.com/r/Staffsurvey_GS" TargetMode="External"/><Relationship Id="rId108" Type="http://schemas.openxmlformats.org/officeDocument/2006/relationships/hyperlink" Target="mailto:vivien_avp@outlook.com" TargetMode="External"/><Relationship Id="rId116" Type="http://schemas.openxmlformats.org/officeDocument/2006/relationships/hyperlink" Target="mailto:kalie.c@skagitdocs.net" TargetMode="External"/><Relationship Id="rId124" Type="http://schemas.openxmlformats.org/officeDocument/2006/relationships/hyperlink" Target="https://www.surveymonkey.com/r/StaffSurvey_WMG_Tekoa" TargetMode="External"/><Relationship Id="rId129" Type="http://schemas.openxmlformats.org/officeDocument/2006/relationships/hyperlink" Target="mailto:Khin.Latt@overlakehospital.org" TargetMode="External"/><Relationship Id="rId137" Type="http://schemas.openxmlformats.org/officeDocument/2006/relationships/hyperlink" Target="mailto:gwalker@vvhc.org" TargetMode="External"/><Relationship Id="rId20" Type="http://schemas.openxmlformats.org/officeDocument/2006/relationships/hyperlink" Target="https://www.surveymonkey.com/r/ABCSSurvey_OMTPC" TargetMode="External"/><Relationship Id="rId41" Type="http://schemas.openxmlformats.org/officeDocument/2006/relationships/hyperlink" Target="mailto:peckerson@peacehealth.org" TargetMode="External"/><Relationship Id="rId54" Type="http://schemas.openxmlformats.org/officeDocument/2006/relationships/hyperlink" Target="https://www.surveymonkey.com/r/StaffSurvey_MG_HFC" TargetMode="External"/><Relationship Id="rId62" Type="http://schemas.openxmlformats.org/officeDocument/2006/relationships/hyperlink" Target="mailto:LuannK@cascadevalley.org" TargetMode="External"/><Relationship Id="rId70" Type="http://schemas.openxmlformats.org/officeDocument/2006/relationships/hyperlink" Target="https://www.surveymonkey.com/r/StaffSurvey_CCH" TargetMode="External"/><Relationship Id="rId75" Type="http://schemas.openxmlformats.org/officeDocument/2006/relationships/hyperlink" Target="mailto:sblue@ccimail.org" TargetMode="External"/><Relationship Id="rId83" Type="http://schemas.openxmlformats.org/officeDocument/2006/relationships/hyperlink" Target="https://www.surveymonkey.com/r/StaffSurvey_OKPC" TargetMode="External"/><Relationship Id="rId88" Type="http://schemas.openxmlformats.org/officeDocument/2006/relationships/hyperlink" Target="https://www.surveymonkey.com/r/StaffSurvey_Leslie_Canyon" TargetMode="External"/><Relationship Id="rId91" Type="http://schemas.openxmlformats.org/officeDocument/2006/relationships/hyperlink" Target="mailto:Jeremia.Bernhardt@swedish.org" TargetMode="External"/><Relationship Id="rId96" Type="http://schemas.openxmlformats.org/officeDocument/2006/relationships/hyperlink" Target="https://www.surveymonkey.com/r/StaffSurvey_Sound_FH" TargetMode="External"/><Relationship Id="rId111" Type="http://schemas.openxmlformats.org/officeDocument/2006/relationships/hyperlink" Target="https://www.surveymonkey.com/r/StaffSurvey_CV" TargetMode="External"/><Relationship Id="rId132" Type="http://schemas.openxmlformats.org/officeDocument/2006/relationships/hyperlink" Target="https://www.surveymonkey.com/r/StaffSurvey_PMC" TargetMode="External"/><Relationship Id="rId140" Type="http://schemas.openxmlformats.org/officeDocument/2006/relationships/table" Target="../tables/table1.xml"/><Relationship Id="rId1" Type="http://schemas.openxmlformats.org/officeDocument/2006/relationships/hyperlink" Target="https://www.surveymonkey.com/r/ABCSSurvey_CV" TargetMode="External"/><Relationship Id="rId6" Type="http://schemas.openxmlformats.org/officeDocument/2006/relationships/hyperlink" Target="https://www.surveymonkey.com/r/ABCSSurvey_BFM" TargetMode="External"/><Relationship Id="rId15" Type="http://schemas.openxmlformats.org/officeDocument/2006/relationships/hyperlink" Target="https://www.surveymonkey.com/r/ABCSSurvey_DrMark_Hoitink" TargetMode="External"/><Relationship Id="rId23" Type="http://schemas.openxmlformats.org/officeDocument/2006/relationships/hyperlink" Target="https://www.surveymonkey.com/r/ABCSSurvey_OMGI" TargetMode="External"/><Relationship Id="rId28" Type="http://schemas.openxmlformats.org/officeDocument/2006/relationships/hyperlink" Target="https://www.surveymonkey.com/r/ABCSSurvey_CFC_IF" TargetMode="External"/><Relationship Id="rId36" Type="http://schemas.openxmlformats.org/officeDocument/2006/relationships/hyperlink" Target="https://www.surveymonkey.com/r/ABCSSurvey_MG_SFM" TargetMode="External"/><Relationship Id="rId49" Type="http://schemas.openxmlformats.org/officeDocument/2006/relationships/hyperlink" Target="https://www.surveymonkey.com/r/StaffSurvey_Coulee_FM" TargetMode="External"/><Relationship Id="rId57" Type="http://schemas.openxmlformats.org/officeDocument/2006/relationships/hyperlink" Target="mailto:lise.retailliau@multicare.org" TargetMode="External"/><Relationship Id="rId106" Type="http://schemas.openxmlformats.org/officeDocument/2006/relationships/hyperlink" Target="mailto:jsnuetzmann@hinet.org" TargetMode="External"/><Relationship Id="rId114" Type="http://schemas.openxmlformats.org/officeDocument/2006/relationships/hyperlink" Target="mailto:familymedicalcarepllc@gmail.com" TargetMode="External"/><Relationship Id="rId119" Type="http://schemas.openxmlformats.org/officeDocument/2006/relationships/hyperlink" Target="https://www.surveymonkey.com/r/StaffSurvey_IHC_AFM" TargetMode="External"/><Relationship Id="rId127" Type="http://schemas.openxmlformats.org/officeDocument/2006/relationships/hyperlink" Target="mailto:rts@familycareofkent.com" TargetMode="External"/><Relationship Id="rId10" Type="http://schemas.openxmlformats.org/officeDocument/2006/relationships/hyperlink" Target="https://www.surveymonkey.com/r/ABCSSurvey_BretPrice" TargetMode="External"/><Relationship Id="rId31" Type="http://schemas.openxmlformats.org/officeDocument/2006/relationships/hyperlink" Target="https://www.surveymonkey.com/r/ABCSSurvey_Inglewood_FH" TargetMode="External"/><Relationship Id="rId44" Type="http://schemas.openxmlformats.org/officeDocument/2006/relationships/hyperlink" Target="mailto:thutchinson@islandhospital.org" TargetMode="External"/><Relationship Id="rId52" Type="http://schemas.openxmlformats.org/officeDocument/2006/relationships/hyperlink" Target="https://www.surveymonkey.com/r/StaffSurvey_MG_OP" TargetMode="External"/><Relationship Id="rId60" Type="http://schemas.openxmlformats.org/officeDocument/2006/relationships/hyperlink" Target="mailto:pmoore@masongeneral.com" TargetMode="External"/><Relationship Id="rId65" Type="http://schemas.openxmlformats.org/officeDocument/2006/relationships/hyperlink" Target="https://www.surveymonkey.com/r/StaffSurvey_CFC_Roberts" TargetMode="External"/><Relationship Id="rId73" Type="http://schemas.openxmlformats.org/officeDocument/2006/relationships/hyperlink" Target="mailto:sblue@ccimail.org" TargetMode="External"/><Relationship Id="rId78" Type="http://schemas.openxmlformats.org/officeDocument/2006/relationships/hyperlink" Target="https://www.surveymonkey.com/r/StaffSurvey_TLC" TargetMode="External"/><Relationship Id="rId81" Type="http://schemas.openxmlformats.org/officeDocument/2006/relationships/hyperlink" Target="https://www.surveymonkey.com/r/StaffSurvey_ORPC" TargetMode="External"/><Relationship Id="rId86" Type="http://schemas.openxmlformats.org/officeDocument/2006/relationships/hyperlink" Target="https://www.surveymonkey.com/r/StaffSurvey_SCHFMR" TargetMode="External"/><Relationship Id="rId94" Type="http://schemas.openxmlformats.org/officeDocument/2006/relationships/hyperlink" Target="https://www.surveymonkey.com/r/StaffSurvey_Unibe" TargetMode="External"/><Relationship Id="rId99" Type="http://schemas.openxmlformats.org/officeDocument/2006/relationships/hyperlink" Target="mailto:caren@soundfamilyhealth.com" TargetMode="External"/><Relationship Id="rId101" Type="http://schemas.openxmlformats.org/officeDocument/2006/relationships/hyperlink" Target="https://www.surveymonkey.com/r/Staffsurvey_EAR" TargetMode="External"/><Relationship Id="rId122" Type="http://schemas.openxmlformats.org/officeDocument/2006/relationships/hyperlink" Target="https://www.surveymonkey.com/r/StaffSurvey_PFM_SW_WA" TargetMode="External"/><Relationship Id="rId130" Type="http://schemas.openxmlformats.org/officeDocument/2006/relationships/hyperlink" Target="https://www.surveymonkey.com/r/StaffSurvey_EPFM" TargetMode="External"/><Relationship Id="rId135" Type="http://schemas.openxmlformats.org/officeDocument/2006/relationships/hyperlink" Target="https://www.surveymonkey.com/r/StaffSurvey_NHC" TargetMode="External"/><Relationship Id="rId4" Type="http://schemas.openxmlformats.org/officeDocument/2006/relationships/hyperlink" Target="https://www.surveymonkey.com/r/ABCSSurvey_KBurnell" TargetMode="External"/><Relationship Id="rId9" Type="http://schemas.openxmlformats.org/officeDocument/2006/relationships/hyperlink" Target="https://www.surveymonkey.com/r/ABCSSurvey_Smokey_Point" TargetMode="External"/><Relationship Id="rId13" Type="http://schemas.openxmlformats.org/officeDocument/2006/relationships/hyperlink" Target="https://www.surveymonkey.com/r/ABCSSurvey_Unibe" TargetMode="External"/><Relationship Id="rId18" Type="http://schemas.openxmlformats.org/officeDocument/2006/relationships/hyperlink" Target="https://www.surveymonkey.com/r/ABCSSurvey_ODBPC" TargetMode="External"/><Relationship Id="rId39" Type="http://schemas.openxmlformats.org/officeDocument/2006/relationships/hyperlink" Target="https://www.surveymonkey.com/r/ABCSSurvey_Coulee_FM" TargetMode="External"/><Relationship Id="rId109" Type="http://schemas.openxmlformats.org/officeDocument/2006/relationships/hyperlink" Target="mailto:kbshill@earthlink.net" TargetMode="External"/><Relationship Id="rId34" Type="http://schemas.openxmlformats.org/officeDocument/2006/relationships/hyperlink" Target="https://www.surveymonkey.com/r/ABCSSurvey_MG_HFC" TargetMode="External"/><Relationship Id="rId50" Type="http://schemas.openxmlformats.org/officeDocument/2006/relationships/hyperlink" Target="https://www.surveymonkey.com/r/StaffSurvey_InterMountain_MC" TargetMode="External"/><Relationship Id="rId55" Type="http://schemas.openxmlformats.org/officeDocument/2006/relationships/hyperlink" Target="mailto:stranskis@famprac.com" TargetMode="External"/><Relationship Id="rId76" Type="http://schemas.openxmlformats.org/officeDocument/2006/relationships/hyperlink" Target="mailto:Khin.Latt@overlakehospital.org" TargetMode="External"/><Relationship Id="rId97" Type="http://schemas.openxmlformats.org/officeDocument/2006/relationships/hyperlink" Target="mailto:chris.price4@icloud.com" TargetMode="External"/><Relationship Id="rId104" Type="http://schemas.openxmlformats.org/officeDocument/2006/relationships/hyperlink" Target="https://www.surveymonkey.com/r/Staffsurvey_AVP" TargetMode="External"/><Relationship Id="rId120" Type="http://schemas.openxmlformats.org/officeDocument/2006/relationships/hyperlink" Target="https://www.surveymonkey.com/r/StaffSurvey_IHC_FMA" TargetMode="External"/><Relationship Id="rId125" Type="http://schemas.openxmlformats.org/officeDocument/2006/relationships/hyperlink" Target="https://www.surveymonkey.com/r/StaffSurvey_WMG_StJohn" TargetMode="External"/><Relationship Id="rId141" Type="http://schemas.openxmlformats.org/officeDocument/2006/relationships/comments" Target="../comments1.xml"/><Relationship Id="rId7" Type="http://schemas.openxmlformats.org/officeDocument/2006/relationships/hyperlink" Target="https://www.surveymonkey.com/r/ABCSSurvey_EAR" TargetMode="External"/><Relationship Id="rId71" Type="http://schemas.openxmlformats.org/officeDocument/2006/relationships/hyperlink" Target="https://www.surveymonkey.com/r/StaffSurvey_Inglewood_FH" TargetMode="External"/><Relationship Id="rId92" Type="http://schemas.openxmlformats.org/officeDocument/2006/relationships/hyperlink" Target="https://www.surveymonkey.com/r/StaffSurvey_StPaul" TargetMode="External"/><Relationship Id="rId2" Type="http://schemas.openxmlformats.org/officeDocument/2006/relationships/hyperlink" Target="https://www.surveymonkey.com/r/ABCSSurvey_SFH" TargetMode="External"/><Relationship Id="rId29" Type="http://schemas.openxmlformats.org/officeDocument/2006/relationships/hyperlink" Target="https://www.surveymonkey.com/r/ABCSSurvey_CFC_Roberts" TargetMode="External"/><Relationship Id="rId24" Type="http://schemas.openxmlformats.org/officeDocument/2006/relationships/hyperlink" Target="https://www.surveymonkey.com/r/ABCSSurvey_SCHFMR" TargetMode="External"/><Relationship Id="rId40" Type="http://schemas.openxmlformats.org/officeDocument/2006/relationships/hyperlink" Target="https://www.surveymonkey.com/r/ABCSSurvey_APBM_PC" TargetMode="External"/><Relationship Id="rId45" Type="http://schemas.openxmlformats.org/officeDocument/2006/relationships/hyperlink" Target="mailto:slatinm@cmccares.org" TargetMode="External"/><Relationship Id="rId66" Type="http://schemas.openxmlformats.org/officeDocument/2006/relationships/hyperlink" Target="https://www.surveymonkey.com/r/StaffSurvey_CFC_IF" TargetMode="External"/><Relationship Id="rId87" Type="http://schemas.openxmlformats.org/officeDocument/2006/relationships/hyperlink" Target="https://www.surveymonkey.com/r/StaffSurvey_DrMark_Hoitink" TargetMode="External"/><Relationship Id="rId110" Type="http://schemas.openxmlformats.org/officeDocument/2006/relationships/hyperlink" Target="https://www.surveymonkey.com/r/Staffsurvey_SFH" TargetMode="External"/><Relationship Id="rId115" Type="http://schemas.openxmlformats.org/officeDocument/2006/relationships/hyperlink" Target="mailto:kristenm@cascademedical.org" TargetMode="External"/><Relationship Id="rId131" Type="http://schemas.openxmlformats.org/officeDocument/2006/relationships/hyperlink" Target="https://www.surveymonkey.com/r/StaffSurvey_IOMC" TargetMode="External"/><Relationship Id="rId136" Type="http://schemas.openxmlformats.org/officeDocument/2006/relationships/hyperlink" Target="https://www.surveymonkey.com/r/StaffSurvey_VVHC_Toledo" TargetMode="External"/><Relationship Id="rId61" Type="http://schemas.openxmlformats.org/officeDocument/2006/relationships/hyperlink" Target="mailto:ddawson@inglewoodfamilyhealth.com" TargetMode="External"/><Relationship Id="rId82" Type="http://schemas.openxmlformats.org/officeDocument/2006/relationships/hyperlink" Target="https://www.surveymonkey.com/r/StaffSurvey_OMTPC" TargetMode="External"/><Relationship Id="rId19" Type="http://schemas.openxmlformats.org/officeDocument/2006/relationships/hyperlink" Target="https://www.surveymonkey.com/r/ABCSSurvey_OKPC" TargetMode="External"/><Relationship Id="rId14" Type="http://schemas.openxmlformats.org/officeDocument/2006/relationships/hyperlink" Target="https://www.surveymonkey.com/r/ABCSSurvey_Sound_FH" TargetMode="External"/><Relationship Id="rId30" Type="http://schemas.openxmlformats.org/officeDocument/2006/relationships/hyperlink" Target="https://www.surveymonkey.com/r/ABCSSurvey_GC_GD" TargetMode="External"/><Relationship Id="rId35" Type="http://schemas.openxmlformats.org/officeDocument/2006/relationships/hyperlink" Target="https://www.surveymonkey.com/r/ABCSSurvey_MG_OP" TargetMode="External"/><Relationship Id="rId56" Type="http://schemas.openxmlformats.org/officeDocument/2006/relationships/hyperlink" Target="mailto:apbmedical@gmail.com" TargetMode="External"/><Relationship Id="rId77" Type="http://schemas.openxmlformats.org/officeDocument/2006/relationships/hyperlink" Target="mailto:LindseyW@LCFM.NET" TargetMode="External"/><Relationship Id="rId100" Type="http://schemas.openxmlformats.org/officeDocument/2006/relationships/hyperlink" Target="mailto:md.dunnington5@gmail.com" TargetMode="External"/><Relationship Id="rId105" Type="http://schemas.openxmlformats.org/officeDocument/2006/relationships/hyperlink" Target="mailto:kottmar@earh.com" TargetMode="External"/><Relationship Id="rId126" Type="http://schemas.openxmlformats.org/officeDocument/2006/relationships/hyperlink" Target="https://www.surveymonkey.com/r/StaffSurvey_WMG_Colfa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00"/>
  <sheetViews>
    <sheetView tabSelected="1" zoomScale="70" zoomScaleNormal="70" workbookViewId="0">
      <pane xSplit="3" ySplit="1" topLeftCell="D2" activePane="bottomRight" state="frozen"/>
      <selection pane="topRight" activeCell="C1" sqref="C1"/>
      <selection pane="bottomLeft" activeCell="A2" sqref="A2"/>
      <selection pane="bottomRight" activeCell="D2" sqref="D2"/>
    </sheetView>
  </sheetViews>
  <sheetFormatPr defaultColWidth="8.85546875" defaultRowHeight="15" x14ac:dyDescent="0.25"/>
  <cols>
    <col min="1" max="1" width="24.42578125" customWidth="1"/>
    <col min="3" max="3" width="47" style="72" bestFit="1" customWidth="1"/>
    <col min="4" max="4" width="13.85546875" style="71" customWidth="1"/>
    <col min="5" max="5" width="21.7109375" bestFit="1" customWidth="1"/>
    <col min="6" max="6" width="32.42578125" bestFit="1" customWidth="1"/>
    <col min="7" max="7" width="56.140625" customWidth="1"/>
    <col min="8" max="8" width="10.7109375" bestFit="1" customWidth="1"/>
    <col min="9" max="9" width="23.7109375" customWidth="1"/>
    <col min="10" max="10" width="15.28515625" customWidth="1"/>
    <col min="11" max="11" width="14.7109375" customWidth="1"/>
    <col min="12" max="12" width="16.42578125" customWidth="1"/>
    <col min="13" max="13" width="19.7109375" customWidth="1"/>
    <col min="14" max="14" width="14.42578125" customWidth="1"/>
    <col min="15" max="15" width="23.42578125" customWidth="1"/>
    <col min="16" max="16" width="26" customWidth="1"/>
    <col min="17" max="17" width="23.42578125" customWidth="1"/>
    <col min="18" max="18" width="20.42578125" customWidth="1"/>
    <col min="19" max="19" width="19.42578125" customWidth="1"/>
    <col min="20" max="20" width="22" customWidth="1"/>
    <col min="21" max="21" width="13.7109375" customWidth="1"/>
    <col min="22" max="22" width="16.5703125" customWidth="1"/>
    <col min="23" max="23" width="15.85546875" customWidth="1"/>
    <col min="24" max="24" width="23.28515625" bestFit="1" customWidth="1"/>
    <col min="25" max="25" width="13.5703125" bestFit="1" customWidth="1"/>
    <col min="26" max="26" width="23.28515625" bestFit="1" customWidth="1"/>
    <col min="27" max="27" width="14.28515625" bestFit="1" customWidth="1"/>
    <col min="28" max="28" width="37.140625" customWidth="1"/>
    <col min="29" max="29" width="59.140625" style="15" customWidth="1"/>
    <col min="30" max="30" width="22.28515625" style="97" customWidth="1"/>
    <col min="31" max="31" width="12.85546875" style="110" customWidth="1"/>
    <col min="32" max="32" width="15.85546875" style="8" customWidth="1"/>
    <col min="33" max="33" width="15.85546875" style="97" customWidth="1"/>
    <col min="34" max="34" width="12" customWidth="1"/>
    <col min="36" max="36" width="14.42578125" customWidth="1"/>
    <col min="37" max="37" width="22.85546875" customWidth="1"/>
    <col min="38" max="38" width="16.85546875" customWidth="1"/>
  </cols>
  <sheetData>
    <row r="1" spans="1:44" s="8" customFormat="1" ht="31.5" customHeight="1" x14ac:dyDescent="0.3">
      <c r="A1" s="8" t="s">
        <v>347</v>
      </c>
      <c r="B1" s="1" t="s">
        <v>0</v>
      </c>
      <c r="C1" s="2" t="s">
        <v>1</v>
      </c>
      <c r="D1" s="2" t="s">
        <v>2</v>
      </c>
      <c r="E1" s="2" t="s">
        <v>3</v>
      </c>
      <c r="F1" s="2" t="s">
        <v>4</v>
      </c>
      <c r="G1" s="2" t="s">
        <v>5</v>
      </c>
      <c r="H1" s="2" t="s">
        <v>6</v>
      </c>
      <c r="I1" s="3" t="s">
        <v>7</v>
      </c>
      <c r="J1" s="3" t="s">
        <v>8</v>
      </c>
      <c r="K1" s="3" t="s">
        <v>9</v>
      </c>
      <c r="L1" s="3" t="s">
        <v>10</v>
      </c>
      <c r="M1" s="4" t="s">
        <v>353</v>
      </c>
      <c r="N1" s="4" t="s">
        <v>11</v>
      </c>
      <c r="O1" s="3" t="s">
        <v>330</v>
      </c>
      <c r="P1" s="2" t="s">
        <v>12</v>
      </c>
      <c r="Q1" s="2" t="s">
        <v>13</v>
      </c>
      <c r="R1" s="2" t="s">
        <v>14</v>
      </c>
      <c r="S1" s="2" t="s">
        <v>291</v>
      </c>
      <c r="T1" s="2" t="s">
        <v>15</v>
      </c>
      <c r="U1" s="2" t="s">
        <v>344</v>
      </c>
      <c r="V1" s="2" t="s">
        <v>16</v>
      </c>
      <c r="W1" s="2" t="s">
        <v>345</v>
      </c>
      <c r="X1" s="2" t="s">
        <v>17</v>
      </c>
      <c r="Y1" s="2" t="s">
        <v>18</v>
      </c>
      <c r="Z1" s="2" t="s">
        <v>19</v>
      </c>
      <c r="AA1" s="2" t="s">
        <v>346</v>
      </c>
      <c r="AB1" s="5" t="s">
        <v>20</v>
      </c>
      <c r="AC1" s="46" t="s">
        <v>21</v>
      </c>
      <c r="AD1" s="98" t="s">
        <v>22</v>
      </c>
      <c r="AE1" s="99" t="s">
        <v>23</v>
      </c>
      <c r="AF1" s="2" t="s">
        <v>24</v>
      </c>
      <c r="AG1" s="94" t="s">
        <v>331</v>
      </c>
      <c r="AH1" s="6" t="s">
        <v>25</v>
      </c>
      <c r="AI1" s="6" t="s">
        <v>26</v>
      </c>
      <c r="AJ1" s="7" t="s">
        <v>27</v>
      </c>
      <c r="AK1" s="7" t="s">
        <v>28</v>
      </c>
      <c r="AL1" s="7" t="s">
        <v>29</v>
      </c>
      <c r="AN1" s="117" t="s">
        <v>348</v>
      </c>
      <c r="AO1" s="117" t="s">
        <v>349</v>
      </c>
      <c r="AP1" s="117" t="s">
        <v>350</v>
      </c>
      <c r="AQ1" s="117" t="s">
        <v>351</v>
      </c>
      <c r="AR1" s="117" t="s">
        <v>352</v>
      </c>
    </row>
    <row r="2" spans="1:44" ht="60.75" x14ac:dyDescent="0.3">
      <c r="A2">
        <v>32141</v>
      </c>
      <c r="B2" s="9">
        <v>1</v>
      </c>
      <c r="C2" s="66" t="s">
        <v>30</v>
      </c>
      <c r="D2" s="73">
        <v>42319</v>
      </c>
      <c r="E2" s="11" t="s">
        <v>31</v>
      </c>
      <c r="F2" s="12" t="s">
        <v>32</v>
      </c>
      <c r="G2" s="13" t="s">
        <v>33</v>
      </c>
      <c r="H2" s="10">
        <v>42348</v>
      </c>
      <c r="I2" s="14">
        <v>1</v>
      </c>
      <c r="J2" s="14">
        <v>8</v>
      </c>
      <c r="K2" s="15">
        <f t="shared" ref="K2:K33" si="0">SUM(I2:J2)</f>
        <v>9</v>
      </c>
      <c r="L2" s="15">
        <v>19</v>
      </c>
      <c r="M2" s="16">
        <f t="shared" ref="M2:M65" si="1">K2/L2</f>
        <v>0.47368421052631576</v>
      </c>
      <c r="N2" s="16"/>
      <c r="O2" s="15" t="s">
        <v>34</v>
      </c>
      <c r="P2" s="17" t="s">
        <v>35</v>
      </c>
      <c r="Q2" s="18"/>
      <c r="R2" s="15" t="s">
        <v>36</v>
      </c>
      <c r="S2" s="15"/>
      <c r="T2" s="10">
        <v>42356</v>
      </c>
      <c r="U2" s="19" t="s">
        <v>37</v>
      </c>
      <c r="V2" s="10">
        <v>42366</v>
      </c>
      <c r="W2" s="20" t="s">
        <v>37</v>
      </c>
      <c r="X2" s="10">
        <f>V2+7</f>
        <v>42373</v>
      </c>
      <c r="Y2" s="20" t="s">
        <v>37</v>
      </c>
      <c r="Z2" s="10">
        <f>X2+7</f>
        <v>42380</v>
      </c>
      <c r="AA2" s="20" t="s">
        <v>37</v>
      </c>
      <c r="AB2" s="60">
        <v>42402</v>
      </c>
      <c r="AC2" s="64"/>
      <c r="AD2" s="100">
        <v>1</v>
      </c>
      <c r="AE2" s="101">
        <v>1</v>
      </c>
      <c r="AF2" s="92" t="s">
        <v>38</v>
      </c>
      <c r="AG2" s="95"/>
      <c r="AJ2" s="22">
        <f>COUNTIF(H:H,"&gt;0")</f>
        <v>57</v>
      </c>
      <c r="AK2" s="22">
        <f>COUNTIF(K:K,"&gt;0")</f>
        <v>36</v>
      </c>
      <c r="AL2" s="22">
        <f>COUNTIF(M:M,"&gt;74%")</f>
        <v>11</v>
      </c>
      <c r="AN2">
        <v>1</v>
      </c>
      <c r="AO2">
        <v>1</v>
      </c>
    </row>
    <row r="3" spans="1:44" ht="60" x14ac:dyDescent="0.25">
      <c r="B3" s="9">
        <v>1</v>
      </c>
      <c r="C3" s="66" t="s">
        <v>39</v>
      </c>
      <c r="D3" s="73">
        <v>42339</v>
      </c>
      <c r="E3" s="11" t="s">
        <v>40</v>
      </c>
      <c r="F3" s="12" t="s">
        <v>41</v>
      </c>
      <c r="G3" s="13" t="s">
        <v>42</v>
      </c>
      <c r="H3" s="10">
        <v>42348</v>
      </c>
      <c r="I3" s="15">
        <v>1</v>
      </c>
      <c r="J3" s="15">
        <v>14</v>
      </c>
      <c r="K3" s="15">
        <f t="shared" si="0"/>
        <v>15</v>
      </c>
      <c r="L3" s="15">
        <v>16</v>
      </c>
      <c r="M3" s="16">
        <f t="shared" si="1"/>
        <v>0.9375</v>
      </c>
      <c r="N3" s="16"/>
      <c r="O3" s="15" t="s">
        <v>43</v>
      </c>
      <c r="P3" s="17" t="s">
        <v>44</v>
      </c>
      <c r="Q3" s="10">
        <v>42384</v>
      </c>
      <c r="R3" s="15" t="s">
        <v>36</v>
      </c>
      <c r="S3" s="10">
        <v>42426</v>
      </c>
      <c r="T3" s="23"/>
      <c r="U3" s="24"/>
      <c r="V3" s="23"/>
      <c r="W3" s="24"/>
      <c r="X3" s="23"/>
      <c r="Y3" s="24"/>
      <c r="Z3" s="23"/>
      <c r="AA3" s="24"/>
      <c r="AB3" s="60">
        <v>42359</v>
      </c>
      <c r="AC3" s="64" t="s">
        <v>45</v>
      </c>
      <c r="AD3" s="100">
        <v>1</v>
      </c>
      <c r="AE3" s="101">
        <v>1</v>
      </c>
      <c r="AF3" s="92" t="s">
        <v>46</v>
      </c>
      <c r="AG3" s="95"/>
    </row>
    <row r="4" spans="1:44" ht="60" x14ac:dyDescent="0.25">
      <c r="B4" s="9">
        <v>2</v>
      </c>
      <c r="C4" s="66" t="s">
        <v>47</v>
      </c>
      <c r="D4" s="73">
        <v>42313</v>
      </c>
      <c r="E4" s="11" t="s">
        <v>48</v>
      </c>
      <c r="F4" s="25" t="s">
        <v>49</v>
      </c>
      <c r="G4" s="13" t="s">
        <v>50</v>
      </c>
      <c r="H4" s="10">
        <v>42355</v>
      </c>
      <c r="I4" s="26"/>
      <c r="J4" s="14">
        <v>1</v>
      </c>
      <c r="K4" s="15">
        <f t="shared" si="0"/>
        <v>1</v>
      </c>
      <c r="L4" s="15"/>
      <c r="M4" s="16" t="e">
        <f t="shared" si="1"/>
        <v>#DIV/0!</v>
      </c>
      <c r="N4" s="16"/>
      <c r="O4" s="15"/>
      <c r="P4" s="15"/>
      <c r="Q4" s="15"/>
      <c r="R4" s="15"/>
      <c r="S4" s="15"/>
      <c r="T4" s="10">
        <v>42361</v>
      </c>
      <c r="U4" s="19" t="s">
        <v>37</v>
      </c>
      <c r="V4" s="10">
        <f>T4+7</f>
        <v>42368</v>
      </c>
      <c r="W4" s="19">
        <v>42373</v>
      </c>
      <c r="X4" s="10">
        <f>V4+7</f>
        <v>42375</v>
      </c>
      <c r="Y4" s="19">
        <v>42380</v>
      </c>
      <c r="Z4" s="10">
        <f>X4+7</f>
        <v>42382</v>
      </c>
      <c r="AA4" s="20" t="s">
        <v>37</v>
      </c>
      <c r="AB4" s="61"/>
      <c r="AC4" s="64" t="s">
        <v>51</v>
      </c>
      <c r="AD4" s="100">
        <v>1</v>
      </c>
      <c r="AE4" s="101">
        <v>1</v>
      </c>
      <c r="AF4" s="92" t="s">
        <v>52</v>
      </c>
      <c r="AG4" s="95"/>
    </row>
    <row r="5" spans="1:44" ht="60" x14ac:dyDescent="0.25">
      <c r="B5" s="9">
        <v>2</v>
      </c>
      <c r="C5" s="66" t="s">
        <v>53</v>
      </c>
      <c r="D5" s="73">
        <v>42347</v>
      </c>
      <c r="E5" s="11" t="s">
        <v>54</v>
      </c>
      <c r="F5" s="12" t="s">
        <v>55</v>
      </c>
      <c r="G5" s="13" t="s">
        <v>56</v>
      </c>
      <c r="H5" s="10">
        <v>42355</v>
      </c>
      <c r="I5" s="26"/>
      <c r="J5" s="26"/>
      <c r="K5" s="15">
        <f t="shared" si="0"/>
        <v>0</v>
      </c>
      <c r="L5" s="15"/>
      <c r="M5" s="16" t="e">
        <f t="shared" si="1"/>
        <v>#DIV/0!</v>
      </c>
      <c r="N5" s="16"/>
      <c r="O5" s="15"/>
      <c r="P5" s="15"/>
      <c r="Q5" s="15"/>
      <c r="R5" s="15"/>
      <c r="S5" s="15"/>
      <c r="T5" s="10">
        <v>42361</v>
      </c>
      <c r="U5" s="19" t="s">
        <v>37</v>
      </c>
      <c r="V5" s="10">
        <f>T5+7</f>
        <v>42368</v>
      </c>
      <c r="W5" s="19">
        <v>42373</v>
      </c>
      <c r="X5" s="10">
        <f>V5+7</f>
        <v>42375</v>
      </c>
      <c r="Y5" s="19">
        <v>42380</v>
      </c>
      <c r="Z5" s="10">
        <f>X5+7</f>
        <v>42382</v>
      </c>
      <c r="AA5" s="20" t="s">
        <v>37</v>
      </c>
      <c r="AB5" s="61"/>
      <c r="AC5" s="64"/>
      <c r="AD5" s="100">
        <v>1</v>
      </c>
      <c r="AE5" s="101">
        <v>1</v>
      </c>
      <c r="AF5" s="92" t="s">
        <v>57</v>
      </c>
      <c r="AG5" s="95">
        <v>1</v>
      </c>
    </row>
    <row r="6" spans="1:44" ht="20.25" customHeight="1" x14ac:dyDescent="0.25">
      <c r="A6">
        <v>32015</v>
      </c>
      <c r="B6" s="9">
        <v>3</v>
      </c>
      <c r="C6" s="66" t="s">
        <v>58</v>
      </c>
      <c r="D6" s="73">
        <v>42347</v>
      </c>
      <c r="E6" s="11" t="s">
        <v>59</v>
      </c>
      <c r="F6" s="12" t="s">
        <v>60</v>
      </c>
      <c r="G6" s="13" t="s">
        <v>61</v>
      </c>
      <c r="H6" s="10">
        <v>42369</v>
      </c>
      <c r="I6" s="15">
        <v>1</v>
      </c>
      <c r="J6" s="15">
        <v>6</v>
      </c>
      <c r="K6" s="15">
        <f t="shared" si="0"/>
        <v>7</v>
      </c>
      <c r="L6" s="15">
        <v>9</v>
      </c>
      <c r="M6" s="16">
        <f t="shared" si="1"/>
        <v>0.77777777777777779</v>
      </c>
      <c r="N6" s="16"/>
      <c r="O6" s="15" t="s">
        <v>34</v>
      </c>
      <c r="P6" s="17" t="s">
        <v>62</v>
      </c>
      <c r="Q6" s="18"/>
      <c r="R6" s="15" t="s">
        <v>63</v>
      </c>
      <c r="S6" s="10">
        <v>42426</v>
      </c>
      <c r="T6" s="10">
        <f>H6+7</f>
        <v>42376</v>
      </c>
      <c r="U6" s="24"/>
      <c r="V6" s="10">
        <f>H6+14</f>
        <v>42383</v>
      </c>
      <c r="W6" s="24"/>
      <c r="X6" s="10">
        <f>H6+21</f>
        <v>42390</v>
      </c>
      <c r="Y6" s="24"/>
      <c r="Z6" s="10">
        <f>T6+21</f>
        <v>42397</v>
      </c>
      <c r="AA6" s="24"/>
      <c r="AB6" s="60">
        <v>42375</v>
      </c>
      <c r="AC6" s="64"/>
      <c r="AD6" s="100">
        <v>1</v>
      </c>
      <c r="AE6" s="101">
        <v>1</v>
      </c>
      <c r="AF6" s="92" t="s">
        <v>64</v>
      </c>
      <c r="AG6" s="95"/>
    </row>
    <row r="7" spans="1:44" ht="25.5" customHeight="1" x14ac:dyDescent="0.25">
      <c r="B7" s="9">
        <v>3</v>
      </c>
      <c r="C7" s="66" t="s">
        <v>65</v>
      </c>
      <c r="D7" s="73">
        <v>42354</v>
      </c>
      <c r="E7" s="11" t="s">
        <v>66</v>
      </c>
      <c r="F7" s="12" t="s">
        <v>67</v>
      </c>
      <c r="G7" s="13" t="s">
        <v>68</v>
      </c>
      <c r="H7" s="10">
        <v>42369</v>
      </c>
      <c r="I7" s="15">
        <v>1</v>
      </c>
      <c r="J7" s="15">
        <v>2</v>
      </c>
      <c r="K7" s="15">
        <f t="shared" si="0"/>
        <v>3</v>
      </c>
      <c r="L7" s="15">
        <v>3</v>
      </c>
      <c r="M7" s="16">
        <f t="shared" si="1"/>
        <v>1</v>
      </c>
      <c r="N7" s="16"/>
      <c r="O7" s="15" t="s">
        <v>34</v>
      </c>
      <c r="P7" s="17" t="s">
        <v>69</v>
      </c>
      <c r="Q7" s="18"/>
      <c r="R7" s="15" t="s">
        <v>63</v>
      </c>
      <c r="S7" s="10">
        <v>42426</v>
      </c>
      <c r="T7" s="10">
        <f>H7+7</f>
        <v>42376</v>
      </c>
      <c r="U7" s="20" t="s">
        <v>37</v>
      </c>
      <c r="V7" s="10">
        <f>H7+14</f>
        <v>42383</v>
      </c>
      <c r="W7" s="24"/>
      <c r="X7" s="10">
        <f>H7+21</f>
        <v>42390</v>
      </c>
      <c r="Y7" s="24"/>
      <c r="Z7" s="10">
        <f>T7+21</f>
        <v>42397</v>
      </c>
      <c r="AA7" s="24"/>
      <c r="AB7" s="62">
        <v>42382</v>
      </c>
      <c r="AC7" s="64"/>
      <c r="AD7" s="100">
        <v>1</v>
      </c>
      <c r="AE7" s="101">
        <v>1</v>
      </c>
      <c r="AF7" s="92" t="s">
        <v>70</v>
      </c>
      <c r="AG7" s="95"/>
    </row>
    <row r="8" spans="1:44" ht="60" x14ac:dyDescent="0.25">
      <c r="B8" s="9">
        <v>3</v>
      </c>
      <c r="C8" s="35" t="s">
        <v>71</v>
      </c>
      <c r="D8" s="73">
        <v>42352</v>
      </c>
      <c r="E8" s="11" t="s">
        <v>72</v>
      </c>
      <c r="F8" s="12" t="s">
        <v>73</v>
      </c>
      <c r="G8" s="13" t="s">
        <v>74</v>
      </c>
      <c r="H8" s="10">
        <v>42369</v>
      </c>
      <c r="I8" s="26"/>
      <c r="J8" s="15">
        <v>5</v>
      </c>
      <c r="K8" s="15">
        <f t="shared" si="0"/>
        <v>5</v>
      </c>
      <c r="L8" s="15"/>
      <c r="M8" s="16" t="e">
        <f t="shared" si="1"/>
        <v>#DIV/0!</v>
      </c>
      <c r="N8" s="16"/>
      <c r="O8" s="15" t="s">
        <v>34</v>
      </c>
      <c r="P8" s="15"/>
      <c r="Q8" s="18"/>
      <c r="R8" s="15"/>
      <c r="S8" s="15"/>
      <c r="T8" s="10">
        <f>H8+7</f>
        <v>42376</v>
      </c>
      <c r="U8" s="20" t="s">
        <v>37</v>
      </c>
      <c r="V8" s="10">
        <f>H8+14</f>
        <v>42383</v>
      </c>
      <c r="W8" s="19" t="s">
        <v>37</v>
      </c>
      <c r="X8" s="10">
        <f>H8+21</f>
        <v>42390</v>
      </c>
      <c r="Y8" s="27">
        <v>42394</v>
      </c>
      <c r="Z8" s="10">
        <f>T8+21</f>
        <v>42397</v>
      </c>
      <c r="AA8" s="27">
        <v>42401</v>
      </c>
      <c r="AB8" s="61"/>
      <c r="AC8" s="64"/>
      <c r="AD8" s="102">
        <v>1</v>
      </c>
      <c r="AE8" s="101"/>
      <c r="AF8" s="92" t="s">
        <v>75</v>
      </c>
      <c r="AG8" s="95"/>
    </row>
    <row r="9" spans="1:44" ht="60" x14ac:dyDescent="0.25">
      <c r="B9" s="9"/>
      <c r="C9" s="66" t="s">
        <v>76</v>
      </c>
      <c r="D9" s="73">
        <v>42355</v>
      </c>
      <c r="E9" s="11" t="s">
        <v>77</v>
      </c>
      <c r="F9" s="12" t="s">
        <v>78</v>
      </c>
      <c r="G9" s="13" t="s">
        <v>79</v>
      </c>
      <c r="H9" s="10">
        <v>42384</v>
      </c>
      <c r="I9" s="26"/>
      <c r="J9" s="26"/>
      <c r="K9" s="15">
        <f t="shared" si="0"/>
        <v>0</v>
      </c>
      <c r="L9" s="15">
        <v>11</v>
      </c>
      <c r="M9" s="16">
        <f t="shared" si="1"/>
        <v>0</v>
      </c>
      <c r="N9" s="16"/>
      <c r="O9" s="15" t="s">
        <v>80</v>
      </c>
      <c r="P9" s="17" t="s">
        <v>81</v>
      </c>
      <c r="Q9" s="10">
        <v>42384</v>
      </c>
      <c r="R9" s="28"/>
      <c r="S9" s="14"/>
      <c r="T9" s="29">
        <f>SUM(Table2[[#This Row],[Date paper survey sent]]+14)</f>
        <v>42398</v>
      </c>
      <c r="U9" s="27">
        <v>42405</v>
      </c>
      <c r="V9" s="30">
        <v>42412</v>
      </c>
      <c r="W9" s="27" t="s">
        <v>37</v>
      </c>
      <c r="X9" s="21">
        <f>SUM(Table2[[#This Row],[R2 due]]+7)</f>
        <v>42419</v>
      </c>
      <c r="Y9" s="27">
        <v>42423</v>
      </c>
      <c r="Z9" s="21">
        <f>SUM(Table2[[#This Row],[R3 sent ]]+7)</f>
        <v>42430</v>
      </c>
      <c r="AA9" s="85">
        <v>42432</v>
      </c>
      <c r="AB9" s="63"/>
      <c r="AC9" s="64" t="s">
        <v>328</v>
      </c>
      <c r="AD9" s="100">
        <v>1</v>
      </c>
      <c r="AE9" s="101">
        <v>1</v>
      </c>
      <c r="AF9" s="92" t="s">
        <v>82</v>
      </c>
      <c r="AG9" s="95"/>
    </row>
    <row r="10" spans="1:44" ht="60" x14ac:dyDescent="0.25">
      <c r="B10" s="9">
        <v>4</v>
      </c>
      <c r="C10" s="66" t="s">
        <v>83</v>
      </c>
      <c r="D10" s="73">
        <v>42388</v>
      </c>
      <c r="E10" s="11" t="s">
        <v>84</v>
      </c>
      <c r="F10" s="32" t="s">
        <v>85</v>
      </c>
      <c r="G10" s="13" t="s">
        <v>86</v>
      </c>
      <c r="H10" s="10">
        <v>42389</v>
      </c>
      <c r="I10" s="15">
        <v>1</v>
      </c>
      <c r="J10" s="15">
        <v>4</v>
      </c>
      <c r="K10" s="15">
        <f t="shared" si="0"/>
        <v>5</v>
      </c>
      <c r="L10" s="15">
        <v>6</v>
      </c>
      <c r="M10" s="16">
        <f t="shared" si="1"/>
        <v>0.83333333333333337</v>
      </c>
      <c r="N10" s="16"/>
      <c r="O10" s="15" t="s">
        <v>34</v>
      </c>
      <c r="P10" s="17" t="s">
        <v>87</v>
      </c>
      <c r="Q10" s="18"/>
      <c r="R10" s="15" t="s">
        <v>88</v>
      </c>
      <c r="S10" s="15"/>
      <c r="T10" s="18"/>
      <c r="U10" s="24"/>
      <c r="V10" s="18"/>
      <c r="W10" s="24"/>
      <c r="X10" s="18"/>
      <c r="Y10" s="24"/>
      <c r="Z10" s="18"/>
      <c r="AA10" s="24"/>
      <c r="AB10" s="60">
        <v>42394</v>
      </c>
      <c r="AC10" s="64" t="s">
        <v>89</v>
      </c>
      <c r="AD10" s="100">
        <v>1</v>
      </c>
      <c r="AE10" s="101">
        <v>1</v>
      </c>
      <c r="AF10" s="92" t="s">
        <v>90</v>
      </c>
      <c r="AG10" s="95">
        <v>1</v>
      </c>
      <c r="AJ10" s="33"/>
      <c r="AK10" s="33"/>
    </row>
    <row r="11" spans="1:44" s="41" customFormat="1" ht="60" x14ac:dyDescent="0.25">
      <c r="A11" s="41">
        <v>32256</v>
      </c>
      <c r="B11" s="34">
        <v>5</v>
      </c>
      <c r="C11" s="35" t="s">
        <v>91</v>
      </c>
      <c r="D11" s="74">
        <v>42391</v>
      </c>
      <c r="E11" s="36" t="s">
        <v>92</v>
      </c>
      <c r="F11" s="37" t="s">
        <v>93</v>
      </c>
      <c r="G11" s="38" t="s">
        <v>94</v>
      </c>
      <c r="H11" s="21">
        <v>42396</v>
      </c>
      <c r="I11" s="14">
        <v>1</v>
      </c>
      <c r="J11" s="14">
        <v>1</v>
      </c>
      <c r="K11" s="14">
        <f t="shared" si="0"/>
        <v>2</v>
      </c>
      <c r="L11" s="14">
        <v>2</v>
      </c>
      <c r="M11" s="39">
        <f t="shared" si="1"/>
        <v>1</v>
      </c>
      <c r="N11" s="39"/>
      <c r="O11" s="14" t="s">
        <v>34</v>
      </c>
      <c r="P11" s="40" t="s">
        <v>95</v>
      </c>
      <c r="Q11" s="14"/>
      <c r="R11" s="14" t="s">
        <v>96</v>
      </c>
      <c r="S11" s="14"/>
      <c r="T11" s="21">
        <f>SUM(H11+7)</f>
        <v>42403</v>
      </c>
      <c r="U11" s="27">
        <v>42405</v>
      </c>
      <c r="V11" s="21">
        <f>SUM(H11+14)</f>
        <v>42410</v>
      </c>
      <c r="W11" s="27">
        <v>42412</v>
      </c>
      <c r="X11" s="21">
        <f>SUM(H11+21)</f>
        <v>42417</v>
      </c>
      <c r="Y11" s="27">
        <v>42423</v>
      </c>
      <c r="Z11" s="21">
        <f>SUM(T11+21)</f>
        <v>42424</v>
      </c>
      <c r="AA11" s="24"/>
      <c r="AB11" s="60">
        <v>42416</v>
      </c>
      <c r="AC11" s="65"/>
      <c r="AD11" s="100">
        <v>1</v>
      </c>
      <c r="AE11" s="101">
        <v>1</v>
      </c>
      <c r="AF11" s="93" t="s">
        <v>97</v>
      </c>
      <c r="AG11" s="96">
        <v>1</v>
      </c>
      <c r="AJ11" s="33"/>
      <c r="AK11" s="33"/>
    </row>
    <row r="12" spans="1:44" s="41" customFormat="1" ht="16.5" customHeight="1" x14ac:dyDescent="0.25">
      <c r="A12" s="41">
        <v>32036</v>
      </c>
      <c r="B12" s="34">
        <v>5</v>
      </c>
      <c r="C12" s="67" t="s">
        <v>98</v>
      </c>
      <c r="D12" s="74">
        <v>42391</v>
      </c>
      <c r="E12" s="42" t="s">
        <v>99</v>
      </c>
      <c r="F12" s="43" t="s">
        <v>100</v>
      </c>
      <c r="G12" s="38" t="s">
        <v>101</v>
      </c>
      <c r="H12" s="21">
        <v>42396</v>
      </c>
      <c r="I12" s="14">
        <v>1</v>
      </c>
      <c r="J12" s="14">
        <v>7</v>
      </c>
      <c r="K12" s="14">
        <f t="shared" si="0"/>
        <v>8</v>
      </c>
      <c r="L12" s="14">
        <v>12</v>
      </c>
      <c r="M12" s="39">
        <f t="shared" si="1"/>
        <v>0.66666666666666663</v>
      </c>
      <c r="N12" s="39"/>
      <c r="O12" s="14" t="s">
        <v>34</v>
      </c>
      <c r="P12" s="40" t="s">
        <v>102</v>
      </c>
      <c r="Q12" s="14"/>
      <c r="R12" s="14" t="s">
        <v>36</v>
      </c>
      <c r="S12" s="14"/>
      <c r="T12" s="21">
        <f>SUM(H12+7)</f>
        <v>42403</v>
      </c>
      <c r="U12" s="27">
        <v>42405</v>
      </c>
      <c r="V12" s="21">
        <f>SUM(H12+14)</f>
        <v>42410</v>
      </c>
      <c r="W12" s="27">
        <v>42412</v>
      </c>
      <c r="X12" s="21">
        <f>SUM(H12+21)</f>
        <v>42417</v>
      </c>
      <c r="Y12" s="27">
        <v>42423</v>
      </c>
      <c r="Z12" s="21">
        <f>SUM(T12+21)</f>
        <v>42424</v>
      </c>
      <c r="AA12" s="27">
        <v>42430</v>
      </c>
      <c r="AB12" s="60">
        <v>42405</v>
      </c>
      <c r="AC12" s="65"/>
      <c r="AD12" s="100">
        <v>1</v>
      </c>
      <c r="AE12" s="101">
        <v>1</v>
      </c>
      <c r="AF12" s="93" t="s">
        <v>103</v>
      </c>
      <c r="AG12" s="96"/>
      <c r="AN12">
        <v>1</v>
      </c>
      <c r="AO12">
        <v>1</v>
      </c>
      <c r="AP12">
        <v>1</v>
      </c>
      <c r="AQ12">
        <v>1</v>
      </c>
    </row>
    <row r="13" spans="1:44" s="41" customFormat="1" ht="60" x14ac:dyDescent="0.25">
      <c r="B13" s="34">
        <v>5</v>
      </c>
      <c r="C13" s="35" t="s">
        <v>104</v>
      </c>
      <c r="D13" s="44">
        <v>42376</v>
      </c>
      <c r="E13" s="36" t="s">
        <v>105</v>
      </c>
      <c r="F13" s="37" t="s">
        <v>106</v>
      </c>
      <c r="G13" s="38" t="s">
        <v>107</v>
      </c>
      <c r="H13" s="21">
        <v>42396</v>
      </c>
      <c r="I13" s="14"/>
      <c r="J13" s="14"/>
      <c r="K13" s="14">
        <f t="shared" si="0"/>
        <v>0</v>
      </c>
      <c r="L13" s="14"/>
      <c r="M13" s="39" t="e">
        <f t="shared" si="1"/>
        <v>#DIV/0!</v>
      </c>
      <c r="N13" s="39"/>
      <c r="O13" s="14"/>
      <c r="P13" s="14"/>
      <c r="Q13" s="14"/>
      <c r="R13" s="14"/>
      <c r="S13" s="14"/>
      <c r="T13" s="21">
        <f>SUM(H13+7)</f>
        <v>42403</v>
      </c>
      <c r="U13" s="27">
        <v>42405</v>
      </c>
      <c r="V13" s="21">
        <f>SUM(H13+14)</f>
        <v>42410</v>
      </c>
      <c r="W13" s="27">
        <v>42412</v>
      </c>
      <c r="X13" s="21">
        <f>SUM(H13+21)</f>
        <v>42417</v>
      </c>
      <c r="Y13" s="27">
        <v>42423</v>
      </c>
      <c r="Z13" s="21">
        <f>SUM(T13+21)</f>
        <v>42424</v>
      </c>
      <c r="AA13" s="27">
        <v>42430</v>
      </c>
      <c r="AB13" s="63"/>
      <c r="AC13" s="65"/>
      <c r="AD13" s="100">
        <v>1</v>
      </c>
      <c r="AE13" s="101">
        <v>1</v>
      </c>
      <c r="AF13" s="93" t="s">
        <v>108</v>
      </c>
      <c r="AG13" s="96"/>
    </row>
    <row r="14" spans="1:44" s="41" customFormat="1" ht="60" x14ac:dyDescent="0.25">
      <c r="B14" s="34">
        <v>5</v>
      </c>
      <c r="C14" s="35" t="s">
        <v>109</v>
      </c>
      <c r="D14" s="74">
        <v>42390</v>
      </c>
      <c r="E14" s="36" t="s">
        <v>110</v>
      </c>
      <c r="F14" s="45" t="s">
        <v>111</v>
      </c>
      <c r="G14" s="38" t="s">
        <v>112</v>
      </c>
      <c r="H14" s="21">
        <v>42396</v>
      </c>
      <c r="I14" s="14"/>
      <c r="J14" s="14"/>
      <c r="K14" s="14">
        <f t="shared" si="0"/>
        <v>0</v>
      </c>
      <c r="L14" s="14"/>
      <c r="M14" s="39" t="e">
        <f t="shared" si="1"/>
        <v>#DIV/0!</v>
      </c>
      <c r="N14" s="39"/>
      <c r="O14" s="14"/>
      <c r="P14" s="14"/>
      <c r="Q14" s="14"/>
      <c r="R14" s="14"/>
      <c r="S14" s="14"/>
      <c r="T14" s="21">
        <f>SUM(H14+7)</f>
        <v>42403</v>
      </c>
      <c r="U14" s="27">
        <v>42405</v>
      </c>
      <c r="V14" s="21">
        <f>SUM(H14+14)</f>
        <v>42410</v>
      </c>
      <c r="W14" s="27">
        <v>42412</v>
      </c>
      <c r="X14" s="21">
        <f>SUM(H14+21)</f>
        <v>42417</v>
      </c>
      <c r="Y14" s="27">
        <v>42423</v>
      </c>
      <c r="Z14" s="21">
        <f>SUM(T14+21)</f>
        <v>42424</v>
      </c>
      <c r="AA14" s="27">
        <v>42430</v>
      </c>
      <c r="AB14" s="63"/>
      <c r="AC14" s="65"/>
      <c r="AD14" s="100">
        <v>1</v>
      </c>
      <c r="AE14" s="101">
        <v>1</v>
      </c>
      <c r="AF14" s="93" t="s">
        <v>113</v>
      </c>
      <c r="AG14" s="96"/>
    </row>
    <row r="15" spans="1:44" ht="60" x14ac:dyDescent="0.25">
      <c r="A15">
        <v>32025</v>
      </c>
      <c r="B15" s="9"/>
      <c r="C15" s="66" t="s">
        <v>114</v>
      </c>
      <c r="D15" s="73">
        <v>42381</v>
      </c>
      <c r="E15" s="11" t="s">
        <v>115</v>
      </c>
      <c r="F15" s="12" t="s">
        <v>116</v>
      </c>
      <c r="G15" s="13" t="s">
        <v>117</v>
      </c>
      <c r="H15" s="10">
        <v>42396</v>
      </c>
      <c r="I15" s="14"/>
      <c r="J15" s="14">
        <v>21</v>
      </c>
      <c r="K15" s="15">
        <f t="shared" si="0"/>
        <v>21</v>
      </c>
      <c r="L15" s="15">
        <v>22</v>
      </c>
      <c r="M15" s="16">
        <f t="shared" si="1"/>
        <v>0.95454545454545459</v>
      </c>
      <c r="N15" s="16"/>
      <c r="O15" s="15" t="s">
        <v>80</v>
      </c>
      <c r="P15" s="17" t="s">
        <v>118</v>
      </c>
      <c r="Q15" s="10">
        <v>42396</v>
      </c>
      <c r="R15" s="14" t="s">
        <v>36</v>
      </c>
      <c r="S15" s="21">
        <v>42426</v>
      </c>
      <c r="T15" s="10">
        <f>SUM(Q15+14)</f>
        <v>42410</v>
      </c>
      <c r="U15" s="24"/>
      <c r="V15" s="10">
        <f>SUM(T15+7)</f>
        <v>42417</v>
      </c>
      <c r="W15" s="24"/>
      <c r="X15" s="10">
        <f>SUM(V15+7)</f>
        <v>42424</v>
      </c>
      <c r="Y15" s="24"/>
      <c r="Z15" s="10">
        <f>SUM(X15+7)</f>
        <v>42431</v>
      </c>
      <c r="AA15" s="24"/>
      <c r="AB15" s="61"/>
      <c r="AC15" s="65" t="s">
        <v>119</v>
      </c>
      <c r="AD15" s="100">
        <v>1</v>
      </c>
      <c r="AE15" s="101">
        <v>1</v>
      </c>
      <c r="AF15" s="92" t="s">
        <v>120</v>
      </c>
      <c r="AG15" s="95">
        <v>1</v>
      </c>
    </row>
    <row r="16" spans="1:44" ht="75" x14ac:dyDescent="0.25">
      <c r="A16">
        <v>32008</v>
      </c>
      <c r="B16" s="9">
        <v>6</v>
      </c>
      <c r="C16" s="66" t="s">
        <v>121</v>
      </c>
      <c r="D16" s="75">
        <v>42355</v>
      </c>
      <c r="E16" s="11" t="s">
        <v>122</v>
      </c>
      <c r="F16" s="15" t="s">
        <v>123</v>
      </c>
      <c r="G16" s="13" t="s">
        <v>124</v>
      </c>
      <c r="H16" s="10">
        <v>42397</v>
      </c>
      <c r="I16" s="15">
        <v>1</v>
      </c>
      <c r="J16" s="15">
        <v>2</v>
      </c>
      <c r="K16" s="15">
        <f t="shared" si="0"/>
        <v>3</v>
      </c>
      <c r="L16" s="15">
        <v>5</v>
      </c>
      <c r="M16" s="16">
        <f t="shared" si="1"/>
        <v>0.6</v>
      </c>
      <c r="N16" s="16"/>
      <c r="O16" s="15" t="s">
        <v>34</v>
      </c>
      <c r="P16" s="17" t="s">
        <v>125</v>
      </c>
      <c r="Q16" s="15"/>
      <c r="R16" s="15" t="s">
        <v>36</v>
      </c>
      <c r="S16" s="15"/>
      <c r="T16" s="10">
        <f t="shared" ref="T16:T33" si="2">SUM(H16+7)</f>
        <v>42404</v>
      </c>
      <c r="U16" s="19">
        <v>42405</v>
      </c>
      <c r="V16" s="10">
        <f t="shared" ref="V16:V33" si="3">SUM(H16+14)</f>
        <v>42411</v>
      </c>
      <c r="W16" s="27">
        <v>42412</v>
      </c>
      <c r="X16" s="10">
        <f t="shared" ref="X16:X33" si="4">SUM(H16+21)</f>
        <v>42418</v>
      </c>
      <c r="Y16" s="19">
        <v>42422</v>
      </c>
      <c r="Z16" s="10">
        <f t="shared" ref="Z16:Z33" si="5">SUM(T16+21)</f>
        <v>42425</v>
      </c>
      <c r="AA16" s="27">
        <v>42430</v>
      </c>
      <c r="AB16" s="60">
        <v>42408</v>
      </c>
      <c r="AC16" s="64"/>
      <c r="AD16" s="100">
        <v>1</v>
      </c>
      <c r="AE16" s="101">
        <v>1</v>
      </c>
      <c r="AF16" s="92" t="s">
        <v>126</v>
      </c>
      <c r="AG16" s="95"/>
    </row>
    <row r="17" spans="1:33" ht="60" x14ac:dyDescent="0.25">
      <c r="A17">
        <v>12198</v>
      </c>
      <c r="B17" s="9">
        <v>6</v>
      </c>
      <c r="C17" s="66" t="s">
        <v>127</v>
      </c>
      <c r="D17" s="75">
        <v>42353</v>
      </c>
      <c r="E17" s="11" t="s">
        <v>128</v>
      </c>
      <c r="F17" s="12" t="s">
        <v>129</v>
      </c>
      <c r="G17" s="13" t="s">
        <v>130</v>
      </c>
      <c r="H17" s="10">
        <v>42397</v>
      </c>
      <c r="I17" s="15">
        <v>1</v>
      </c>
      <c r="J17" s="15">
        <v>10</v>
      </c>
      <c r="K17" s="15">
        <f t="shared" si="0"/>
        <v>11</v>
      </c>
      <c r="L17" s="15">
        <v>33</v>
      </c>
      <c r="M17" s="16">
        <f t="shared" si="1"/>
        <v>0.33333333333333331</v>
      </c>
      <c r="N17" s="16"/>
      <c r="O17" s="15" t="s">
        <v>34</v>
      </c>
      <c r="P17" s="17" t="s">
        <v>131</v>
      </c>
      <c r="Q17" s="18"/>
      <c r="R17" s="15" t="s">
        <v>36</v>
      </c>
      <c r="S17" s="15"/>
      <c r="T17" s="10">
        <f t="shared" si="2"/>
        <v>42404</v>
      </c>
      <c r="U17" s="24"/>
      <c r="V17" s="10">
        <f t="shared" si="3"/>
        <v>42411</v>
      </c>
      <c r="W17" s="27">
        <v>42412</v>
      </c>
      <c r="X17" s="10">
        <f t="shared" si="4"/>
        <v>42418</v>
      </c>
      <c r="Y17" s="19">
        <v>42422</v>
      </c>
      <c r="Z17" s="10">
        <f t="shared" si="5"/>
        <v>42425</v>
      </c>
      <c r="AA17" s="27">
        <v>42430</v>
      </c>
      <c r="AB17" s="60">
        <v>42402</v>
      </c>
      <c r="AC17" s="64"/>
      <c r="AD17" s="100">
        <v>1</v>
      </c>
      <c r="AE17" s="101">
        <v>1</v>
      </c>
      <c r="AF17" s="92" t="s">
        <v>132</v>
      </c>
      <c r="AG17" s="95">
        <v>1</v>
      </c>
    </row>
    <row r="18" spans="1:33" ht="60" x14ac:dyDescent="0.25">
      <c r="B18" s="9">
        <v>6</v>
      </c>
      <c r="C18" s="66" t="s">
        <v>133</v>
      </c>
      <c r="D18" s="75">
        <v>42355</v>
      </c>
      <c r="E18" s="11" t="s">
        <v>122</v>
      </c>
      <c r="F18" s="12" t="s">
        <v>123</v>
      </c>
      <c r="G18" s="13" t="s">
        <v>134</v>
      </c>
      <c r="H18" s="10">
        <v>42397</v>
      </c>
      <c r="I18" s="15">
        <v>1</v>
      </c>
      <c r="J18" s="15">
        <v>3</v>
      </c>
      <c r="K18" s="15">
        <f t="shared" si="0"/>
        <v>4</v>
      </c>
      <c r="L18" s="15">
        <v>5</v>
      </c>
      <c r="M18" s="16">
        <f t="shared" si="1"/>
        <v>0.8</v>
      </c>
      <c r="N18" s="16"/>
      <c r="O18" s="15" t="s">
        <v>34</v>
      </c>
      <c r="P18" s="17" t="s">
        <v>125</v>
      </c>
      <c r="Q18" s="15"/>
      <c r="R18" s="15" t="s">
        <v>36</v>
      </c>
      <c r="S18" s="15"/>
      <c r="T18" s="10">
        <f t="shared" si="2"/>
        <v>42404</v>
      </c>
      <c r="U18" s="19">
        <v>42405</v>
      </c>
      <c r="V18" s="10">
        <f t="shared" si="3"/>
        <v>42411</v>
      </c>
      <c r="W18" s="24"/>
      <c r="X18" s="10">
        <f t="shared" si="4"/>
        <v>42418</v>
      </c>
      <c r="Y18" s="24"/>
      <c r="Z18" s="10">
        <f t="shared" si="5"/>
        <v>42425</v>
      </c>
      <c r="AA18" s="24"/>
      <c r="AB18" s="60">
        <v>42408</v>
      </c>
      <c r="AC18" s="64" t="s">
        <v>89</v>
      </c>
      <c r="AD18" s="100">
        <v>1</v>
      </c>
      <c r="AE18" s="101">
        <v>1</v>
      </c>
      <c r="AF18" s="92" t="s">
        <v>135</v>
      </c>
      <c r="AG18" s="95"/>
    </row>
    <row r="19" spans="1:33" ht="60" x14ac:dyDescent="0.25">
      <c r="B19" s="9">
        <v>6</v>
      </c>
      <c r="C19" s="46" t="s">
        <v>136</v>
      </c>
      <c r="D19" s="75">
        <v>42398</v>
      </c>
      <c r="E19" s="11" t="s">
        <v>137</v>
      </c>
      <c r="F19" s="12" t="s">
        <v>138</v>
      </c>
      <c r="G19" s="13" t="s">
        <v>139</v>
      </c>
      <c r="H19" s="10">
        <v>42397</v>
      </c>
      <c r="I19" s="47" t="s">
        <v>140</v>
      </c>
      <c r="J19" s="15"/>
      <c r="K19" s="15">
        <f t="shared" si="0"/>
        <v>0</v>
      </c>
      <c r="L19" s="15"/>
      <c r="M19" s="16" t="e">
        <f t="shared" si="1"/>
        <v>#DIV/0!</v>
      </c>
      <c r="N19" s="16"/>
      <c r="O19" s="15"/>
      <c r="P19" s="15"/>
      <c r="Q19" s="15"/>
      <c r="R19" s="15"/>
      <c r="S19" s="15"/>
      <c r="T19" s="10">
        <f t="shared" si="2"/>
        <v>42404</v>
      </c>
      <c r="U19" s="19">
        <v>42405</v>
      </c>
      <c r="V19" s="10">
        <f t="shared" si="3"/>
        <v>42411</v>
      </c>
      <c r="W19" s="27">
        <v>42412</v>
      </c>
      <c r="X19" s="10">
        <f t="shared" si="4"/>
        <v>42418</v>
      </c>
      <c r="Y19" s="19">
        <v>42422</v>
      </c>
      <c r="Z19" s="10">
        <f t="shared" si="5"/>
        <v>42425</v>
      </c>
      <c r="AA19" s="27">
        <v>42430</v>
      </c>
      <c r="AB19" s="61"/>
      <c r="AC19" s="64"/>
      <c r="AD19" s="100">
        <v>1</v>
      </c>
      <c r="AE19" s="101">
        <v>1</v>
      </c>
      <c r="AF19" s="92" t="s">
        <v>141</v>
      </c>
      <c r="AG19" s="95"/>
    </row>
    <row r="20" spans="1:33" ht="60" x14ac:dyDescent="0.25">
      <c r="B20" s="9">
        <v>6</v>
      </c>
      <c r="C20" s="46" t="s">
        <v>142</v>
      </c>
      <c r="D20" s="75">
        <v>42397</v>
      </c>
      <c r="E20" s="11" t="s">
        <v>137</v>
      </c>
      <c r="F20" s="15" t="s">
        <v>138</v>
      </c>
      <c r="G20" s="13" t="s">
        <v>143</v>
      </c>
      <c r="H20" s="10">
        <v>42397</v>
      </c>
      <c r="I20" s="15">
        <v>1</v>
      </c>
      <c r="J20" s="15">
        <v>8</v>
      </c>
      <c r="K20" s="15">
        <f t="shared" si="0"/>
        <v>9</v>
      </c>
      <c r="L20" s="15">
        <v>12</v>
      </c>
      <c r="M20" s="16">
        <f t="shared" si="1"/>
        <v>0.75</v>
      </c>
      <c r="N20" s="16"/>
      <c r="O20" s="15" t="s">
        <v>34</v>
      </c>
      <c r="P20" s="17" t="s">
        <v>144</v>
      </c>
      <c r="Q20" s="15"/>
      <c r="R20" s="15" t="s">
        <v>88</v>
      </c>
      <c r="S20" s="15"/>
      <c r="T20" s="10">
        <f t="shared" si="2"/>
        <v>42404</v>
      </c>
      <c r="U20" s="19">
        <v>42405</v>
      </c>
      <c r="V20" s="10">
        <f t="shared" si="3"/>
        <v>42411</v>
      </c>
      <c r="W20" s="27">
        <v>42412</v>
      </c>
      <c r="X20" s="10">
        <f t="shared" si="4"/>
        <v>42418</v>
      </c>
      <c r="Y20" s="24"/>
      <c r="Z20" s="10">
        <f t="shared" si="5"/>
        <v>42425</v>
      </c>
      <c r="AA20" s="24"/>
      <c r="AB20" s="60">
        <v>42408</v>
      </c>
      <c r="AC20" s="64" t="s">
        <v>89</v>
      </c>
      <c r="AD20" s="100">
        <v>1</v>
      </c>
      <c r="AE20" s="101">
        <v>1</v>
      </c>
      <c r="AF20" s="92" t="s">
        <v>145</v>
      </c>
      <c r="AG20" s="95"/>
    </row>
    <row r="21" spans="1:33" ht="60" x14ac:dyDescent="0.25">
      <c r="B21" s="9">
        <v>6</v>
      </c>
      <c r="C21" s="67" t="s">
        <v>146</v>
      </c>
      <c r="D21" s="75">
        <v>42409</v>
      </c>
      <c r="E21" s="11" t="s">
        <v>137</v>
      </c>
      <c r="F21" s="15" t="s">
        <v>138</v>
      </c>
      <c r="G21" s="13" t="s">
        <v>147</v>
      </c>
      <c r="H21" s="10">
        <v>42397</v>
      </c>
      <c r="I21" s="15"/>
      <c r="J21" s="15">
        <v>3</v>
      </c>
      <c r="K21" s="15">
        <f t="shared" si="0"/>
        <v>3</v>
      </c>
      <c r="L21" s="15"/>
      <c r="M21" s="16" t="e">
        <f t="shared" si="1"/>
        <v>#DIV/0!</v>
      </c>
      <c r="N21" s="16"/>
      <c r="O21" s="15"/>
      <c r="P21" s="15"/>
      <c r="Q21" s="15"/>
      <c r="R21" s="15"/>
      <c r="S21" s="15"/>
      <c r="T21" s="10">
        <f t="shared" si="2"/>
        <v>42404</v>
      </c>
      <c r="U21" s="19">
        <v>42405</v>
      </c>
      <c r="V21" s="10">
        <f t="shared" si="3"/>
        <v>42411</v>
      </c>
      <c r="W21" s="27">
        <v>42412</v>
      </c>
      <c r="X21" s="10">
        <f t="shared" si="4"/>
        <v>42418</v>
      </c>
      <c r="Y21" s="19">
        <v>42423</v>
      </c>
      <c r="Z21" s="10">
        <f t="shared" si="5"/>
        <v>42425</v>
      </c>
      <c r="AA21" s="27">
        <v>42430</v>
      </c>
      <c r="AB21" s="61"/>
      <c r="AC21" s="64"/>
      <c r="AD21" s="100">
        <v>1</v>
      </c>
      <c r="AE21" s="101">
        <v>1</v>
      </c>
      <c r="AF21" s="92" t="s">
        <v>148</v>
      </c>
      <c r="AG21" s="95"/>
    </row>
    <row r="22" spans="1:33" ht="60" x14ac:dyDescent="0.25">
      <c r="B22" s="9">
        <v>6</v>
      </c>
      <c r="C22" s="46" t="s">
        <v>149</v>
      </c>
      <c r="D22" s="75">
        <v>42409</v>
      </c>
      <c r="E22" s="11" t="s">
        <v>137</v>
      </c>
      <c r="F22" s="15" t="s">
        <v>138</v>
      </c>
      <c r="G22" s="13" t="s">
        <v>150</v>
      </c>
      <c r="H22" s="10">
        <v>42397</v>
      </c>
      <c r="I22" s="15">
        <v>1</v>
      </c>
      <c r="J22" s="15">
        <v>7</v>
      </c>
      <c r="K22" s="15">
        <f t="shared" si="0"/>
        <v>8</v>
      </c>
      <c r="L22" s="15">
        <v>9</v>
      </c>
      <c r="M22" s="16">
        <f t="shared" si="1"/>
        <v>0.88888888888888884</v>
      </c>
      <c r="N22" s="16"/>
      <c r="O22" s="15" t="s">
        <v>34</v>
      </c>
      <c r="P22" s="17" t="s">
        <v>151</v>
      </c>
      <c r="Q22" s="15"/>
      <c r="R22" s="15" t="s">
        <v>88</v>
      </c>
      <c r="S22" s="15"/>
      <c r="T22" s="10">
        <f t="shared" si="2"/>
        <v>42404</v>
      </c>
      <c r="U22" s="19">
        <v>42405</v>
      </c>
      <c r="V22" s="10">
        <f t="shared" si="3"/>
        <v>42411</v>
      </c>
      <c r="W22" s="27">
        <v>42412</v>
      </c>
      <c r="X22" s="10">
        <f t="shared" si="4"/>
        <v>42418</v>
      </c>
      <c r="Y22" s="24"/>
      <c r="Z22" s="10">
        <f t="shared" si="5"/>
        <v>42425</v>
      </c>
      <c r="AA22" s="24"/>
      <c r="AB22" s="60">
        <v>42408</v>
      </c>
      <c r="AC22" s="64" t="s">
        <v>89</v>
      </c>
      <c r="AD22" s="100">
        <v>1</v>
      </c>
      <c r="AE22" s="101">
        <v>1</v>
      </c>
      <c r="AF22" s="92" t="s">
        <v>152</v>
      </c>
      <c r="AG22" s="95"/>
    </row>
    <row r="23" spans="1:33" ht="105" x14ac:dyDescent="0.25">
      <c r="B23" s="9">
        <v>6</v>
      </c>
      <c r="C23" s="46" t="s">
        <v>153</v>
      </c>
      <c r="D23" s="75">
        <v>42397</v>
      </c>
      <c r="E23" s="11" t="s">
        <v>137</v>
      </c>
      <c r="F23" s="15" t="s">
        <v>138</v>
      </c>
      <c r="G23" s="13" t="s">
        <v>154</v>
      </c>
      <c r="H23" s="10">
        <v>42397</v>
      </c>
      <c r="I23" s="15">
        <v>1</v>
      </c>
      <c r="J23" s="15">
        <v>7</v>
      </c>
      <c r="K23" s="15">
        <f t="shared" si="0"/>
        <v>8</v>
      </c>
      <c r="L23" s="15">
        <v>19</v>
      </c>
      <c r="M23" s="16">
        <f t="shared" si="1"/>
        <v>0.42105263157894735</v>
      </c>
      <c r="N23" s="16"/>
      <c r="O23" s="15" t="s">
        <v>34</v>
      </c>
      <c r="P23" s="15"/>
      <c r="Q23" s="17" t="s">
        <v>155</v>
      </c>
      <c r="R23" s="15" t="s">
        <v>88</v>
      </c>
      <c r="S23" s="15"/>
      <c r="T23" s="10">
        <f t="shared" si="2"/>
        <v>42404</v>
      </c>
      <c r="U23" s="19">
        <v>42405</v>
      </c>
      <c r="V23" s="10">
        <f t="shared" si="3"/>
        <v>42411</v>
      </c>
      <c r="W23" s="27">
        <v>42412</v>
      </c>
      <c r="X23" s="10">
        <f t="shared" si="4"/>
        <v>42418</v>
      </c>
      <c r="Y23" s="19">
        <v>42422</v>
      </c>
      <c r="Z23" s="10">
        <f t="shared" si="5"/>
        <v>42425</v>
      </c>
      <c r="AA23" s="27">
        <v>42430</v>
      </c>
      <c r="AB23" s="60">
        <v>42408</v>
      </c>
      <c r="AC23" s="64"/>
      <c r="AD23" s="100">
        <v>1</v>
      </c>
      <c r="AE23" s="101">
        <v>1</v>
      </c>
      <c r="AF23" s="92" t="s">
        <v>156</v>
      </c>
      <c r="AG23" s="95"/>
    </row>
    <row r="24" spans="1:33" ht="60" x14ac:dyDescent="0.25">
      <c r="B24" s="9">
        <v>6</v>
      </c>
      <c r="C24" s="46" t="s">
        <v>157</v>
      </c>
      <c r="D24" s="73">
        <v>42391</v>
      </c>
      <c r="E24" s="11" t="s">
        <v>137</v>
      </c>
      <c r="F24" s="12" t="s">
        <v>138</v>
      </c>
      <c r="G24" s="13" t="s">
        <v>158</v>
      </c>
      <c r="H24" s="10">
        <v>42397</v>
      </c>
      <c r="I24" s="15">
        <v>1</v>
      </c>
      <c r="J24" s="15">
        <v>4</v>
      </c>
      <c r="K24" s="15">
        <f t="shared" si="0"/>
        <v>5</v>
      </c>
      <c r="L24" s="15">
        <v>27</v>
      </c>
      <c r="M24" s="16">
        <f t="shared" si="1"/>
        <v>0.18518518518518517</v>
      </c>
      <c r="N24" s="16"/>
      <c r="O24" s="15" t="s">
        <v>34</v>
      </c>
      <c r="P24" s="17" t="s">
        <v>320</v>
      </c>
      <c r="Q24" s="15"/>
      <c r="R24" s="15" t="s">
        <v>36</v>
      </c>
      <c r="S24" s="15"/>
      <c r="T24" s="10">
        <f t="shared" si="2"/>
        <v>42404</v>
      </c>
      <c r="U24" s="19">
        <v>42405</v>
      </c>
      <c r="V24" s="10">
        <f t="shared" si="3"/>
        <v>42411</v>
      </c>
      <c r="W24" s="27">
        <v>42412</v>
      </c>
      <c r="X24" s="10">
        <f t="shared" si="4"/>
        <v>42418</v>
      </c>
      <c r="Y24" s="19">
        <v>42422</v>
      </c>
      <c r="Z24" s="10">
        <f t="shared" si="5"/>
        <v>42425</v>
      </c>
      <c r="AA24" s="27">
        <v>42430</v>
      </c>
      <c r="AB24" s="61"/>
      <c r="AC24" s="64"/>
      <c r="AD24" s="100">
        <v>1</v>
      </c>
      <c r="AE24" s="101">
        <v>1</v>
      </c>
      <c r="AF24" s="92" t="s">
        <v>159</v>
      </c>
      <c r="AG24" s="95"/>
    </row>
    <row r="25" spans="1:33" ht="60" x14ac:dyDescent="0.25">
      <c r="B25" s="9">
        <v>6</v>
      </c>
      <c r="C25" s="46" t="s">
        <v>160</v>
      </c>
      <c r="D25" s="73">
        <v>42395</v>
      </c>
      <c r="E25" s="48" t="s">
        <v>161</v>
      </c>
      <c r="F25" s="12" t="s">
        <v>162</v>
      </c>
      <c r="G25" s="13" t="s">
        <v>163</v>
      </c>
      <c r="H25" s="10">
        <v>42397</v>
      </c>
      <c r="I25" s="15"/>
      <c r="J25" s="15"/>
      <c r="K25" s="15">
        <f t="shared" si="0"/>
        <v>0</v>
      </c>
      <c r="L25" s="15"/>
      <c r="M25" s="16" t="e">
        <f t="shared" si="1"/>
        <v>#DIV/0!</v>
      </c>
      <c r="N25" s="16"/>
      <c r="O25" s="15"/>
      <c r="P25" s="15"/>
      <c r="Q25" s="15"/>
      <c r="R25" s="15"/>
      <c r="S25" s="15"/>
      <c r="T25" s="10">
        <f t="shared" si="2"/>
        <v>42404</v>
      </c>
      <c r="U25" s="19">
        <v>42405</v>
      </c>
      <c r="V25" s="10">
        <f t="shared" si="3"/>
        <v>42411</v>
      </c>
      <c r="W25" s="27">
        <v>42412</v>
      </c>
      <c r="X25" s="10">
        <f t="shared" si="4"/>
        <v>42418</v>
      </c>
      <c r="Y25" s="19">
        <v>42422</v>
      </c>
      <c r="Z25" s="10">
        <f t="shared" si="5"/>
        <v>42425</v>
      </c>
      <c r="AA25" s="27">
        <v>42430</v>
      </c>
      <c r="AB25" s="61"/>
      <c r="AC25" s="64"/>
      <c r="AD25" s="100">
        <v>1</v>
      </c>
      <c r="AE25" s="101">
        <v>1</v>
      </c>
      <c r="AF25" s="92" t="s">
        <v>164</v>
      </c>
      <c r="AG25" s="95"/>
    </row>
    <row r="26" spans="1:33" ht="27" customHeight="1" x14ac:dyDescent="0.25">
      <c r="A26">
        <v>32278</v>
      </c>
      <c r="B26" s="9">
        <v>6</v>
      </c>
      <c r="C26" s="111" t="s">
        <v>165</v>
      </c>
      <c r="D26" s="76">
        <v>42390</v>
      </c>
      <c r="E26" s="49" t="s">
        <v>166</v>
      </c>
      <c r="F26" s="12" t="s">
        <v>167</v>
      </c>
      <c r="G26" s="13" t="s">
        <v>168</v>
      </c>
      <c r="H26" s="10">
        <v>42397</v>
      </c>
      <c r="I26" s="15"/>
      <c r="J26" s="15"/>
      <c r="K26" s="15">
        <f t="shared" si="0"/>
        <v>0</v>
      </c>
      <c r="L26" s="15"/>
      <c r="M26" s="16" t="e">
        <f t="shared" si="1"/>
        <v>#DIV/0!</v>
      </c>
      <c r="N26" s="16"/>
      <c r="O26" s="15"/>
      <c r="P26" s="15"/>
      <c r="Q26" s="15"/>
      <c r="R26" s="15"/>
      <c r="S26" s="15"/>
      <c r="T26" s="10">
        <f t="shared" si="2"/>
        <v>42404</v>
      </c>
      <c r="U26" s="19">
        <v>42405</v>
      </c>
      <c r="V26" s="10">
        <f t="shared" si="3"/>
        <v>42411</v>
      </c>
      <c r="W26" s="27">
        <v>42412</v>
      </c>
      <c r="X26" s="10">
        <f t="shared" si="4"/>
        <v>42418</v>
      </c>
      <c r="Y26" s="19">
        <v>42422</v>
      </c>
      <c r="Z26" s="10">
        <f t="shared" si="5"/>
        <v>42425</v>
      </c>
      <c r="AA26" s="27">
        <v>42430</v>
      </c>
      <c r="AB26" s="61"/>
      <c r="AC26" s="64" t="s">
        <v>169</v>
      </c>
      <c r="AD26" s="102">
        <v>1</v>
      </c>
      <c r="AE26" s="101"/>
      <c r="AF26" s="92" t="s">
        <v>170</v>
      </c>
      <c r="AG26" s="95"/>
    </row>
    <row r="27" spans="1:33" s="41" customFormat="1" ht="60" x14ac:dyDescent="0.25">
      <c r="B27" s="34">
        <v>7</v>
      </c>
      <c r="C27" s="35" t="s">
        <v>171</v>
      </c>
      <c r="D27" s="74">
        <v>42355</v>
      </c>
      <c r="E27" s="36" t="s">
        <v>172</v>
      </c>
      <c r="F27" s="50" t="s">
        <v>173</v>
      </c>
      <c r="G27" s="38" t="s">
        <v>174</v>
      </c>
      <c r="H27" s="21">
        <v>42402</v>
      </c>
      <c r="I27" s="14">
        <v>1</v>
      </c>
      <c r="J27" s="14">
        <v>3</v>
      </c>
      <c r="K27" s="14">
        <f t="shared" si="0"/>
        <v>4</v>
      </c>
      <c r="L27" s="14">
        <v>16</v>
      </c>
      <c r="M27" s="39">
        <f t="shared" si="1"/>
        <v>0.25</v>
      </c>
      <c r="N27" s="39"/>
      <c r="O27" s="14" t="s">
        <v>34</v>
      </c>
      <c r="P27" s="14"/>
      <c r="Q27" s="14"/>
      <c r="R27" s="14" t="s">
        <v>96</v>
      </c>
      <c r="S27" s="14"/>
      <c r="T27" s="21">
        <f t="shared" si="2"/>
        <v>42409</v>
      </c>
      <c r="U27" s="31" t="s">
        <v>37</v>
      </c>
      <c r="V27" s="21">
        <f t="shared" si="3"/>
        <v>42416</v>
      </c>
      <c r="W27" s="31" t="s">
        <v>37</v>
      </c>
      <c r="X27" s="21">
        <f t="shared" si="4"/>
        <v>42423</v>
      </c>
      <c r="Y27" s="31" t="s">
        <v>37</v>
      </c>
      <c r="Z27" s="21">
        <f t="shared" si="5"/>
        <v>42430</v>
      </c>
      <c r="AA27" s="27" t="s">
        <v>37</v>
      </c>
      <c r="AB27" s="60">
        <v>42405</v>
      </c>
      <c r="AC27" s="65" t="s">
        <v>175</v>
      </c>
      <c r="AD27" s="103">
        <v>1</v>
      </c>
      <c r="AE27" s="101">
        <v>1</v>
      </c>
      <c r="AF27" s="93" t="s">
        <v>176</v>
      </c>
      <c r="AG27" s="96"/>
    </row>
    <row r="28" spans="1:33" s="41" customFormat="1" ht="60" x14ac:dyDescent="0.25">
      <c r="B28" s="34">
        <v>7</v>
      </c>
      <c r="C28" s="69" t="s">
        <v>177</v>
      </c>
      <c r="D28" s="77">
        <v>42401</v>
      </c>
      <c r="E28" s="36" t="s">
        <v>178</v>
      </c>
      <c r="F28" s="37" t="s">
        <v>179</v>
      </c>
      <c r="G28" s="38" t="s">
        <v>180</v>
      </c>
      <c r="H28" s="21">
        <v>42402</v>
      </c>
      <c r="I28" s="14"/>
      <c r="J28" s="14">
        <v>1</v>
      </c>
      <c r="K28" s="14">
        <f t="shared" si="0"/>
        <v>1</v>
      </c>
      <c r="L28" s="14"/>
      <c r="M28" s="39" t="e">
        <f t="shared" si="1"/>
        <v>#DIV/0!</v>
      </c>
      <c r="N28" s="39"/>
      <c r="O28" s="14"/>
      <c r="P28" s="14"/>
      <c r="Q28" s="14"/>
      <c r="R28" s="14"/>
      <c r="S28" s="14"/>
      <c r="T28" s="21">
        <f t="shared" si="2"/>
        <v>42409</v>
      </c>
      <c r="U28" s="31" t="s">
        <v>37</v>
      </c>
      <c r="V28" s="21">
        <f t="shared" si="3"/>
        <v>42416</v>
      </c>
      <c r="W28" s="31" t="s">
        <v>37</v>
      </c>
      <c r="X28" s="21">
        <f t="shared" si="4"/>
        <v>42423</v>
      </c>
      <c r="Y28" s="31" t="s">
        <v>37</v>
      </c>
      <c r="Z28" s="21">
        <f t="shared" si="5"/>
        <v>42430</v>
      </c>
      <c r="AA28" s="31" t="s">
        <v>37</v>
      </c>
      <c r="AB28" s="63"/>
      <c r="AC28" s="65"/>
      <c r="AD28" s="103">
        <v>1</v>
      </c>
      <c r="AE28" s="101">
        <v>1</v>
      </c>
      <c r="AF28" s="93" t="s">
        <v>181</v>
      </c>
      <c r="AG28" s="96"/>
    </row>
    <row r="29" spans="1:33" s="41" customFormat="1" ht="60" x14ac:dyDescent="0.25">
      <c r="B29" s="34">
        <v>7</v>
      </c>
      <c r="C29" s="69" t="s">
        <v>182</v>
      </c>
      <c r="D29" s="77">
        <v>42401</v>
      </c>
      <c r="E29" s="36" t="s">
        <v>178</v>
      </c>
      <c r="F29" s="37" t="s">
        <v>179</v>
      </c>
      <c r="G29" s="38" t="s">
        <v>183</v>
      </c>
      <c r="H29" s="21">
        <v>42402</v>
      </c>
      <c r="I29" s="14"/>
      <c r="J29" s="14">
        <v>5</v>
      </c>
      <c r="K29" s="14">
        <f t="shared" si="0"/>
        <v>5</v>
      </c>
      <c r="L29" s="14"/>
      <c r="M29" s="39" t="e">
        <f t="shared" si="1"/>
        <v>#DIV/0!</v>
      </c>
      <c r="N29" s="39"/>
      <c r="O29" s="14"/>
      <c r="P29" s="14"/>
      <c r="Q29" s="14"/>
      <c r="R29" s="14"/>
      <c r="S29" s="14"/>
      <c r="T29" s="21">
        <f t="shared" si="2"/>
        <v>42409</v>
      </c>
      <c r="U29" s="31" t="s">
        <v>37</v>
      </c>
      <c r="V29" s="21">
        <f t="shared" si="3"/>
        <v>42416</v>
      </c>
      <c r="W29" s="31" t="s">
        <v>37</v>
      </c>
      <c r="X29" s="21">
        <f t="shared" si="4"/>
        <v>42423</v>
      </c>
      <c r="Y29" s="31" t="s">
        <v>37</v>
      </c>
      <c r="Z29" s="21">
        <f t="shared" si="5"/>
        <v>42430</v>
      </c>
      <c r="AA29" s="31" t="s">
        <v>37</v>
      </c>
      <c r="AB29" s="63"/>
      <c r="AC29" s="65"/>
      <c r="AD29" s="103">
        <v>1</v>
      </c>
      <c r="AE29" s="101">
        <v>1</v>
      </c>
      <c r="AF29" s="93" t="s">
        <v>184</v>
      </c>
      <c r="AG29" s="96"/>
    </row>
    <row r="30" spans="1:33" s="41" customFormat="1" ht="60" x14ac:dyDescent="0.25">
      <c r="B30" s="51">
        <v>7</v>
      </c>
      <c r="C30" s="69" t="s">
        <v>185</v>
      </c>
      <c r="D30" s="74">
        <v>42401</v>
      </c>
      <c r="E30" s="36" t="s">
        <v>178</v>
      </c>
      <c r="F30" s="52" t="s">
        <v>179</v>
      </c>
      <c r="G30" s="38" t="s">
        <v>186</v>
      </c>
      <c r="H30" s="21">
        <v>42402</v>
      </c>
      <c r="I30" s="14"/>
      <c r="J30" s="14">
        <v>3</v>
      </c>
      <c r="K30" s="14">
        <f t="shared" si="0"/>
        <v>3</v>
      </c>
      <c r="L30" s="14"/>
      <c r="M30" s="39" t="e">
        <f t="shared" si="1"/>
        <v>#DIV/0!</v>
      </c>
      <c r="N30" s="39"/>
      <c r="O30" s="14"/>
      <c r="P30" s="14"/>
      <c r="Q30" s="14"/>
      <c r="R30" s="14"/>
      <c r="S30" s="14"/>
      <c r="T30" s="21">
        <f t="shared" si="2"/>
        <v>42409</v>
      </c>
      <c r="U30" s="31" t="s">
        <v>37</v>
      </c>
      <c r="V30" s="21">
        <f t="shared" si="3"/>
        <v>42416</v>
      </c>
      <c r="W30" s="31" t="s">
        <v>37</v>
      </c>
      <c r="X30" s="21">
        <f t="shared" si="4"/>
        <v>42423</v>
      </c>
      <c r="Y30" s="31" t="s">
        <v>37</v>
      </c>
      <c r="Z30" s="21">
        <f t="shared" si="5"/>
        <v>42430</v>
      </c>
      <c r="AA30" s="31" t="s">
        <v>37</v>
      </c>
      <c r="AB30" s="63"/>
      <c r="AC30" s="65"/>
      <c r="AD30" s="104">
        <v>1</v>
      </c>
      <c r="AE30" s="105">
        <v>1</v>
      </c>
      <c r="AF30" s="93" t="s">
        <v>187</v>
      </c>
      <c r="AG30" s="96"/>
    </row>
    <row r="31" spans="1:33" s="41" customFormat="1" ht="60" x14ac:dyDescent="0.25">
      <c r="B31" s="51">
        <v>7</v>
      </c>
      <c r="C31" s="68" t="s">
        <v>188</v>
      </c>
      <c r="D31" s="74">
        <v>42347</v>
      </c>
      <c r="E31" s="36" t="s">
        <v>189</v>
      </c>
      <c r="F31" s="37" t="s">
        <v>190</v>
      </c>
      <c r="G31" s="38" t="s">
        <v>191</v>
      </c>
      <c r="H31" s="21">
        <v>42402</v>
      </c>
      <c r="I31" s="14">
        <v>1</v>
      </c>
      <c r="J31" s="14">
        <v>5</v>
      </c>
      <c r="K31" s="14">
        <f t="shared" si="0"/>
        <v>6</v>
      </c>
      <c r="L31" s="14">
        <v>11</v>
      </c>
      <c r="M31" s="39">
        <f t="shared" si="1"/>
        <v>0.54545454545454541</v>
      </c>
      <c r="N31" s="39"/>
      <c r="O31" s="14" t="s">
        <v>34</v>
      </c>
      <c r="P31" s="40" t="s">
        <v>290</v>
      </c>
      <c r="Q31" s="14"/>
      <c r="R31" s="14" t="s">
        <v>88</v>
      </c>
      <c r="S31" s="14"/>
      <c r="T31" s="21">
        <f t="shared" si="2"/>
        <v>42409</v>
      </c>
      <c r="U31" s="31" t="s">
        <v>37</v>
      </c>
      <c r="V31" s="21">
        <f t="shared" si="3"/>
        <v>42416</v>
      </c>
      <c r="W31" s="31" t="s">
        <v>37</v>
      </c>
      <c r="X31" s="21">
        <f t="shared" si="4"/>
        <v>42423</v>
      </c>
      <c r="Y31" s="31" t="s">
        <v>37</v>
      </c>
      <c r="Z31" s="21">
        <f t="shared" si="5"/>
        <v>42430</v>
      </c>
      <c r="AA31" s="31" t="s">
        <v>37</v>
      </c>
      <c r="AB31" s="63"/>
      <c r="AC31" s="65"/>
      <c r="AD31" s="106">
        <v>1</v>
      </c>
      <c r="AE31" s="105"/>
      <c r="AF31" s="93" t="s">
        <v>192</v>
      </c>
      <c r="AG31" s="96"/>
    </row>
    <row r="32" spans="1:33" s="41" customFormat="1" ht="60" x14ac:dyDescent="0.25">
      <c r="A32" s="41">
        <v>32231</v>
      </c>
      <c r="B32" s="51">
        <v>7</v>
      </c>
      <c r="C32" s="35" t="s">
        <v>193</v>
      </c>
      <c r="D32" s="78">
        <v>42397</v>
      </c>
      <c r="E32" s="42" t="s">
        <v>194</v>
      </c>
      <c r="F32" s="53" t="s">
        <v>195</v>
      </c>
      <c r="G32" s="38" t="s">
        <v>196</v>
      </c>
      <c r="H32" s="21">
        <v>42402</v>
      </c>
      <c r="I32" s="14"/>
      <c r="J32" s="14"/>
      <c r="K32" s="14">
        <f t="shared" si="0"/>
        <v>0</v>
      </c>
      <c r="L32" s="14"/>
      <c r="M32" s="39" t="e">
        <f t="shared" si="1"/>
        <v>#DIV/0!</v>
      </c>
      <c r="N32" s="39"/>
      <c r="O32" s="14"/>
      <c r="P32" s="14"/>
      <c r="Q32" s="14"/>
      <c r="R32" s="14"/>
      <c r="S32" s="14"/>
      <c r="T32" s="21">
        <f t="shared" si="2"/>
        <v>42409</v>
      </c>
      <c r="U32" s="31" t="s">
        <v>37</v>
      </c>
      <c r="V32" s="21">
        <f t="shared" si="3"/>
        <v>42416</v>
      </c>
      <c r="W32" s="31" t="s">
        <v>37</v>
      </c>
      <c r="X32" s="21">
        <f t="shared" si="4"/>
        <v>42423</v>
      </c>
      <c r="Y32" s="31" t="s">
        <v>37</v>
      </c>
      <c r="Z32" s="21">
        <f t="shared" si="5"/>
        <v>42430</v>
      </c>
      <c r="AA32" s="31" t="s">
        <v>37</v>
      </c>
      <c r="AB32" s="63"/>
      <c r="AC32" s="65"/>
      <c r="AD32" s="104">
        <v>1</v>
      </c>
      <c r="AE32" s="105">
        <v>1</v>
      </c>
      <c r="AF32" s="93" t="s">
        <v>197</v>
      </c>
      <c r="AG32" s="96">
        <v>1</v>
      </c>
    </row>
    <row r="33" spans="1:33" s="41" customFormat="1" ht="60" x14ac:dyDescent="0.25">
      <c r="B33" s="51">
        <v>7</v>
      </c>
      <c r="C33" s="35" t="s">
        <v>288</v>
      </c>
      <c r="D33" s="74">
        <v>42396</v>
      </c>
      <c r="E33" s="54" t="s">
        <v>198</v>
      </c>
      <c r="F33" s="37" t="s">
        <v>199</v>
      </c>
      <c r="G33" s="38" t="s">
        <v>200</v>
      </c>
      <c r="H33" s="21">
        <v>42402</v>
      </c>
      <c r="I33" s="14">
        <v>1</v>
      </c>
      <c r="J33" s="14">
        <v>2</v>
      </c>
      <c r="K33" s="14">
        <f t="shared" si="0"/>
        <v>3</v>
      </c>
      <c r="L33" s="14">
        <v>5</v>
      </c>
      <c r="M33" s="39">
        <f t="shared" si="1"/>
        <v>0.6</v>
      </c>
      <c r="N33" s="39"/>
      <c r="O33" s="14" t="s">
        <v>34</v>
      </c>
      <c r="P33" s="40" t="s">
        <v>289</v>
      </c>
      <c r="Q33" s="14"/>
      <c r="R33" s="40" t="s">
        <v>96</v>
      </c>
      <c r="S33" s="40"/>
      <c r="T33" s="21">
        <f t="shared" si="2"/>
        <v>42409</v>
      </c>
      <c r="U33" s="31" t="s">
        <v>37</v>
      </c>
      <c r="V33" s="21">
        <f t="shared" si="3"/>
        <v>42416</v>
      </c>
      <c r="W33" s="31" t="s">
        <v>37</v>
      </c>
      <c r="X33" s="21">
        <f t="shared" si="4"/>
        <v>42423</v>
      </c>
      <c r="Y33" s="31" t="s">
        <v>37</v>
      </c>
      <c r="Z33" s="21">
        <f t="shared" si="5"/>
        <v>42430</v>
      </c>
      <c r="AA33" s="31" t="s">
        <v>37</v>
      </c>
      <c r="AB33" s="63"/>
      <c r="AC33" s="65" t="s">
        <v>292</v>
      </c>
      <c r="AD33" s="104">
        <v>1</v>
      </c>
      <c r="AE33" s="105">
        <v>1</v>
      </c>
      <c r="AF33" s="93" t="s">
        <v>201</v>
      </c>
      <c r="AG33" s="96"/>
    </row>
    <row r="34" spans="1:33" ht="71.25" customHeight="1" x14ac:dyDescent="0.25">
      <c r="B34" s="55"/>
      <c r="C34" s="66" t="s">
        <v>202</v>
      </c>
      <c r="D34" s="73">
        <v>42348</v>
      </c>
      <c r="E34" s="11" t="s">
        <v>203</v>
      </c>
      <c r="F34" s="12" t="s">
        <v>204</v>
      </c>
      <c r="G34" s="17"/>
      <c r="H34" s="10">
        <v>42409</v>
      </c>
      <c r="I34" s="15"/>
      <c r="J34" s="15"/>
      <c r="K34" s="15">
        <f t="shared" ref="K34:K65" si="6">SUM(I34:J34)</f>
        <v>0</v>
      </c>
      <c r="L34" s="15">
        <v>7</v>
      </c>
      <c r="M34" s="16">
        <f t="shared" si="1"/>
        <v>0</v>
      </c>
      <c r="N34" s="16"/>
      <c r="O34" s="15" t="s">
        <v>80</v>
      </c>
      <c r="P34" s="17" t="s">
        <v>205</v>
      </c>
      <c r="Q34" s="10">
        <v>42409</v>
      </c>
      <c r="R34" s="82" t="s">
        <v>206</v>
      </c>
      <c r="S34" s="65"/>
      <c r="T34" s="10">
        <f>SUM(Table2[[#This Row],[Date paper survey sent]]+14)</f>
        <v>42423</v>
      </c>
      <c r="U34" s="20" t="s">
        <v>37</v>
      </c>
      <c r="V34" s="10">
        <f>SUM(Table2[[#This Row],[R1 due]]+7)</f>
        <v>42430</v>
      </c>
      <c r="W34" s="27">
        <v>42432</v>
      </c>
      <c r="X34" s="10">
        <f>SUM(Table2[[#This Row],[R2 due]]+7)</f>
        <v>42437</v>
      </c>
      <c r="Y34" s="20"/>
      <c r="Z34" s="10">
        <f>SUM(Table2[[#This Row],[R3 due]]+7)</f>
        <v>42444</v>
      </c>
      <c r="AA34" s="20"/>
      <c r="AB34" s="61"/>
      <c r="AC34" s="64" t="s">
        <v>319</v>
      </c>
      <c r="AD34" s="107">
        <v>1</v>
      </c>
      <c r="AE34" s="101"/>
      <c r="AF34" s="8" t="s">
        <v>207</v>
      </c>
    </row>
    <row r="35" spans="1:33" ht="60" x14ac:dyDescent="0.25">
      <c r="B35" s="55">
        <v>8</v>
      </c>
      <c r="C35" s="35" t="s">
        <v>208</v>
      </c>
      <c r="D35" s="56">
        <v>42409</v>
      </c>
      <c r="E35" s="11" t="s">
        <v>209</v>
      </c>
      <c r="F35" s="57" t="s">
        <v>210</v>
      </c>
      <c r="G35" s="13" t="s">
        <v>211</v>
      </c>
      <c r="H35" s="10">
        <v>42416</v>
      </c>
      <c r="I35" s="15">
        <v>1</v>
      </c>
      <c r="J35" s="15">
        <v>5</v>
      </c>
      <c r="K35" s="15">
        <f t="shared" si="6"/>
        <v>6</v>
      </c>
      <c r="L35" s="15">
        <v>7</v>
      </c>
      <c r="M35" s="16">
        <f t="shared" si="1"/>
        <v>0.8571428571428571</v>
      </c>
      <c r="N35" s="16"/>
      <c r="O35" s="15" t="s">
        <v>34</v>
      </c>
      <c r="P35" s="17" t="s">
        <v>212</v>
      </c>
      <c r="Q35" s="15"/>
      <c r="R35" s="15" t="s">
        <v>88</v>
      </c>
      <c r="S35" s="15"/>
      <c r="T35" s="10">
        <f t="shared" ref="T35:T57" si="7">SUM(H35+7)</f>
        <v>42423</v>
      </c>
      <c r="U35" s="31" t="s">
        <v>37</v>
      </c>
      <c r="V35" s="10">
        <f t="shared" ref="V35:V57" si="8">SUM(H35+14)</f>
        <v>42430</v>
      </c>
      <c r="W35" s="24"/>
      <c r="X35" s="10">
        <f t="shared" ref="X35:X57" si="9">SUM(H35+21)</f>
        <v>42437</v>
      </c>
      <c r="Y35" s="24"/>
      <c r="Z35" s="10">
        <f t="shared" ref="Z35:Z57" si="10">SUM(T35+21)</f>
        <v>42444</v>
      </c>
      <c r="AA35" s="24"/>
      <c r="AB35" s="60">
        <v>42423</v>
      </c>
      <c r="AC35" s="64" t="s">
        <v>287</v>
      </c>
      <c r="AD35" s="107">
        <v>1</v>
      </c>
      <c r="AE35" s="105"/>
      <c r="AF35" s="92" t="s">
        <v>213</v>
      </c>
      <c r="AG35" s="95"/>
    </row>
    <row r="36" spans="1:33" ht="60" x14ac:dyDescent="0.25">
      <c r="B36" s="55">
        <v>8</v>
      </c>
      <c r="C36" s="35" t="s">
        <v>214</v>
      </c>
      <c r="D36" s="56">
        <v>42411</v>
      </c>
      <c r="E36" s="11" t="s">
        <v>215</v>
      </c>
      <c r="F36" s="57" t="s">
        <v>216</v>
      </c>
      <c r="G36" s="13" t="s">
        <v>217</v>
      </c>
      <c r="H36" s="10">
        <v>42416</v>
      </c>
      <c r="I36" s="15">
        <v>1</v>
      </c>
      <c r="J36" s="15"/>
      <c r="K36" s="15">
        <f t="shared" si="6"/>
        <v>1</v>
      </c>
      <c r="L36" s="15">
        <v>6</v>
      </c>
      <c r="M36" s="16">
        <f t="shared" si="1"/>
        <v>0.16666666666666666</v>
      </c>
      <c r="N36" s="16"/>
      <c r="O36" s="15" t="s">
        <v>34</v>
      </c>
      <c r="P36" s="17" t="s">
        <v>218</v>
      </c>
      <c r="Q36" s="15"/>
      <c r="R36" s="15" t="s">
        <v>88</v>
      </c>
      <c r="S36" s="15"/>
      <c r="T36" s="10">
        <f t="shared" si="7"/>
        <v>42423</v>
      </c>
      <c r="U36" s="24"/>
      <c r="V36" s="10">
        <f t="shared" si="8"/>
        <v>42430</v>
      </c>
      <c r="W36" s="31" t="s">
        <v>37</v>
      </c>
      <c r="X36" s="10">
        <f t="shared" si="9"/>
        <v>42437</v>
      </c>
      <c r="Y36" s="20"/>
      <c r="Z36" s="10">
        <f t="shared" si="10"/>
        <v>42444</v>
      </c>
      <c r="AA36" s="20"/>
      <c r="AB36" s="60">
        <v>42422</v>
      </c>
      <c r="AC36" s="64"/>
      <c r="AD36" s="107">
        <v>1</v>
      </c>
      <c r="AE36" s="101"/>
      <c r="AF36" s="92" t="s">
        <v>219</v>
      </c>
      <c r="AG36" s="95"/>
    </row>
    <row r="37" spans="1:33" ht="60" x14ac:dyDescent="0.25">
      <c r="B37" s="9">
        <v>8</v>
      </c>
      <c r="C37" s="35" t="s">
        <v>220</v>
      </c>
      <c r="D37" s="56">
        <v>42409</v>
      </c>
      <c r="E37" s="11" t="s">
        <v>221</v>
      </c>
      <c r="F37" s="57" t="s">
        <v>222</v>
      </c>
      <c r="G37" s="13" t="s">
        <v>223</v>
      </c>
      <c r="H37" s="10">
        <v>42416</v>
      </c>
      <c r="I37" s="15">
        <v>1</v>
      </c>
      <c r="J37" s="15">
        <v>12</v>
      </c>
      <c r="K37" s="15">
        <f t="shared" si="6"/>
        <v>13</v>
      </c>
      <c r="L37" s="15">
        <v>31</v>
      </c>
      <c r="M37" s="16">
        <f t="shared" si="1"/>
        <v>0.41935483870967744</v>
      </c>
      <c r="N37" s="16"/>
      <c r="O37" s="15" t="s">
        <v>34</v>
      </c>
      <c r="P37" s="17" t="s">
        <v>296</v>
      </c>
      <c r="Q37" s="15"/>
      <c r="R37" s="15" t="s">
        <v>88</v>
      </c>
      <c r="S37" s="15"/>
      <c r="T37" s="10">
        <f t="shared" si="7"/>
        <v>42423</v>
      </c>
      <c r="U37" s="20" t="s">
        <v>37</v>
      </c>
      <c r="V37" s="10">
        <f t="shared" si="8"/>
        <v>42430</v>
      </c>
      <c r="W37" s="31" t="s">
        <v>37</v>
      </c>
      <c r="X37" s="10">
        <f t="shared" si="9"/>
        <v>42437</v>
      </c>
      <c r="Y37" s="20"/>
      <c r="Z37" s="10">
        <f t="shared" si="10"/>
        <v>42444</v>
      </c>
      <c r="AA37" s="20"/>
      <c r="AB37" s="61" t="s">
        <v>297</v>
      </c>
      <c r="AC37" s="64" t="s">
        <v>298</v>
      </c>
      <c r="AD37" s="100">
        <v>1</v>
      </c>
      <c r="AE37" s="101"/>
      <c r="AF37" s="92" t="s">
        <v>224</v>
      </c>
      <c r="AG37" s="95"/>
    </row>
    <row r="38" spans="1:33" ht="123" customHeight="1" x14ac:dyDescent="0.25">
      <c r="B38" s="9">
        <v>8</v>
      </c>
      <c r="C38" s="35" t="s">
        <v>225</v>
      </c>
      <c r="D38" s="56">
        <v>42411</v>
      </c>
      <c r="E38" s="11" t="s">
        <v>226</v>
      </c>
      <c r="F38" s="57" t="s">
        <v>227</v>
      </c>
      <c r="G38" s="13" t="s">
        <v>228</v>
      </c>
      <c r="H38" s="10">
        <v>42416</v>
      </c>
      <c r="I38" s="15">
        <v>1</v>
      </c>
      <c r="J38" s="15">
        <v>29</v>
      </c>
      <c r="K38" s="15">
        <f t="shared" si="6"/>
        <v>30</v>
      </c>
      <c r="L38" s="15">
        <v>42</v>
      </c>
      <c r="M38" s="16">
        <f t="shared" si="1"/>
        <v>0.7142857142857143</v>
      </c>
      <c r="N38" s="16"/>
      <c r="O38" s="15" t="s">
        <v>34</v>
      </c>
      <c r="P38" s="17" t="s">
        <v>229</v>
      </c>
      <c r="Q38" s="15"/>
      <c r="R38" s="15" t="s">
        <v>63</v>
      </c>
      <c r="S38" s="15"/>
      <c r="T38" s="10">
        <f t="shared" si="7"/>
        <v>42423</v>
      </c>
      <c r="U38" s="20" t="s">
        <v>37</v>
      </c>
      <c r="V38" s="10">
        <f t="shared" si="8"/>
        <v>42430</v>
      </c>
      <c r="W38" s="24"/>
      <c r="X38" s="10">
        <f t="shared" si="9"/>
        <v>42437</v>
      </c>
      <c r="Y38" s="20"/>
      <c r="Z38" s="10">
        <f t="shared" si="10"/>
        <v>42444</v>
      </c>
      <c r="AA38" s="20"/>
      <c r="AB38" s="62">
        <v>42416</v>
      </c>
      <c r="AC38" s="64" t="s">
        <v>333</v>
      </c>
      <c r="AD38" s="100">
        <v>1</v>
      </c>
      <c r="AE38" s="101"/>
      <c r="AF38" s="92" t="s">
        <v>230</v>
      </c>
      <c r="AG38" s="95"/>
    </row>
    <row r="39" spans="1:33" ht="60" x14ac:dyDescent="0.25">
      <c r="B39" s="9">
        <v>8</v>
      </c>
      <c r="C39" s="66" t="s">
        <v>231</v>
      </c>
      <c r="D39" s="73">
        <v>42405</v>
      </c>
      <c r="E39" s="11" t="s">
        <v>232</v>
      </c>
      <c r="F39" s="83" t="s">
        <v>233</v>
      </c>
      <c r="G39" s="13" t="s">
        <v>234</v>
      </c>
      <c r="H39" s="10">
        <v>42416</v>
      </c>
      <c r="I39" s="15">
        <v>1</v>
      </c>
      <c r="J39" s="15">
        <v>14</v>
      </c>
      <c r="K39" s="15">
        <f t="shared" si="6"/>
        <v>15</v>
      </c>
      <c r="L39" s="15">
        <v>36</v>
      </c>
      <c r="M39" s="16">
        <f t="shared" si="1"/>
        <v>0.41666666666666669</v>
      </c>
      <c r="N39" s="16"/>
      <c r="O39" s="15" t="s">
        <v>34</v>
      </c>
      <c r="P39" s="17" t="s">
        <v>235</v>
      </c>
      <c r="Q39" s="15"/>
      <c r="R39" s="15" t="s">
        <v>36</v>
      </c>
      <c r="S39" s="15"/>
      <c r="T39" s="10">
        <f t="shared" si="7"/>
        <v>42423</v>
      </c>
      <c r="U39" s="31" t="s">
        <v>37</v>
      </c>
      <c r="V39" s="10">
        <f t="shared" si="8"/>
        <v>42430</v>
      </c>
      <c r="W39" s="31" t="s">
        <v>37</v>
      </c>
      <c r="X39" s="10">
        <f t="shared" si="9"/>
        <v>42437</v>
      </c>
      <c r="Y39" s="20"/>
      <c r="Z39" s="10">
        <f t="shared" si="10"/>
        <v>42444</v>
      </c>
      <c r="AA39" s="20"/>
      <c r="AB39" s="60">
        <v>42423</v>
      </c>
      <c r="AC39" s="64"/>
      <c r="AD39" s="100">
        <v>1</v>
      </c>
      <c r="AE39" s="101"/>
      <c r="AF39" s="92" t="s">
        <v>236</v>
      </c>
      <c r="AG39" s="95"/>
    </row>
    <row r="40" spans="1:33" ht="75" x14ac:dyDescent="0.25">
      <c r="A40">
        <v>12238</v>
      </c>
      <c r="B40" s="9">
        <v>8</v>
      </c>
      <c r="C40" s="66" t="s">
        <v>237</v>
      </c>
      <c r="D40" s="73">
        <v>42409</v>
      </c>
      <c r="E40" s="58" t="s">
        <v>238</v>
      </c>
      <c r="F40" s="59" t="s">
        <v>239</v>
      </c>
      <c r="G40" s="13" t="s">
        <v>240</v>
      </c>
      <c r="H40" s="10">
        <v>42416</v>
      </c>
      <c r="I40" s="15">
        <v>1</v>
      </c>
      <c r="J40" s="15"/>
      <c r="K40" s="15">
        <f t="shared" si="6"/>
        <v>1</v>
      </c>
      <c r="L40" s="14">
        <v>9</v>
      </c>
      <c r="M40" s="16">
        <f t="shared" si="1"/>
        <v>0.1111111111111111</v>
      </c>
      <c r="N40" s="16"/>
      <c r="O40" s="15" t="s">
        <v>34</v>
      </c>
      <c r="P40" s="17" t="s">
        <v>295</v>
      </c>
      <c r="Q40" s="15"/>
      <c r="R40" s="15" t="s">
        <v>88</v>
      </c>
      <c r="S40" s="15"/>
      <c r="T40" s="10">
        <f t="shared" si="7"/>
        <v>42423</v>
      </c>
      <c r="U40" s="20" t="s">
        <v>37</v>
      </c>
      <c r="V40" s="10">
        <f t="shared" si="8"/>
        <v>42430</v>
      </c>
      <c r="W40" s="31" t="s">
        <v>37</v>
      </c>
      <c r="X40" s="10">
        <f t="shared" si="9"/>
        <v>42437</v>
      </c>
      <c r="Y40" s="20"/>
      <c r="Z40" s="10">
        <f t="shared" si="10"/>
        <v>42444</v>
      </c>
      <c r="AA40" s="20"/>
      <c r="AB40" s="60">
        <v>42431</v>
      </c>
      <c r="AC40" s="64" t="s">
        <v>321</v>
      </c>
      <c r="AD40" s="100">
        <v>1</v>
      </c>
      <c r="AE40" s="101">
        <v>1</v>
      </c>
      <c r="AF40" s="92" t="s">
        <v>241</v>
      </c>
      <c r="AG40" s="95">
        <v>1</v>
      </c>
    </row>
    <row r="41" spans="1:33" ht="60" x14ac:dyDescent="0.25">
      <c r="B41" s="9">
        <v>8</v>
      </c>
      <c r="C41" s="66" t="s">
        <v>242</v>
      </c>
      <c r="D41" s="73">
        <v>42410</v>
      </c>
      <c r="E41" s="11" t="s">
        <v>243</v>
      </c>
      <c r="F41" s="83" t="s">
        <v>244</v>
      </c>
      <c r="G41" s="13" t="s">
        <v>245</v>
      </c>
      <c r="H41" s="10">
        <v>42416</v>
      </c>
      <c r="I41" s="14"/>
      <c r="J41" s="14">
        <v>11</v>
      </c>
      <c r="K41" s="14">
        <f t="shared" si="6"/>
        <v>11</v>
      </c>
      <c r="L41" s="14"/>
      <c r="M41" s="16" t="e">
        <f t="shared" si="1"/>
        <v>#DIV/0!</v>
      </c>
      <c r="N41" s="16"/>
      <c r="O41" s="15"/>
      <c r="P41" s="15"/>
      <c r="Q41" s="15"/>
      <c r="R41" s="15"/>
      <c r="S41" s="15"/>
      <c r="T41" s="10">
        <f t="shared" si="7"/>
        <v>42423</v>
      </c>
      <c r="U41" s="20" t="s">
        <v>37</v>
      </c>
      <c r="V41" s="10">
        <f t="shared" si="8"/>
        <v>42430</v>
      </c>
      <c r="W41" s="31" t="s">
        <v>37</v>
      </c>
      <c r="X41" s="10">
        <f t="shared" si="9"/>
        <v>42437</v>
      </c>
      <c r="Y41" s="20"/>
      <c r="Z41" s="10">
        <f t="shared" si="10"/>
        <v>42444</v>
      </c>
      <c r="AA41" s="20"/>
      <c r="AB41" s="61"/>
      <c r="AC41" s="64"/>
      <c r="AD41" s="100">
        <v>1</v>
      </c>
      <c r="AE41" s="101"/>
      <c r="AF41" s="92" t="s">
        <v>246</v>
      </c>
      <c r="AG41" s="95"/>
    </row>
    <row r="42" spans="1:33" ht="60" x14ac:dyDescent="0.25">
      <c r="A42">
        <v>12239</v>
      </c>
      <c r="B42" s="9">
        <v>8</v>
      </c>
      <c r="C42" s="70" t="s">
        <v>247</v>
      </c>
      <c r="D42" s="73">
        <v>42383</v>
      </c>
      <c r="E42" s="11" t="s">
        <v>248</v>
      </c>
      <c r="F42" s="112" t="s">
        <v>249</v>
      </c>
      <c r="G42" s="13" t="s">
        <v>250</v>
      </c>
      <c r="H42" s="10">
        <v>42416</v>
      </c>
      <c r="I42" s="14">
        <v>1</v>
      </c>
      <c r="J42" s="15">
        <v>2</v>
      </c>
      <c r="K42" s="15">
        <f t="shared" si="6"/>
        <v>3</v>
      </c>
      <c r="L42" s="15">
        <v>4</v>
      </c>
      <c r="M42" s="16">
        <f t="shared" si="1"/>
        <v>0.75</v>
      </c>
      <c r="N42" s="16"/>
      <c r="O42" s="15" t="s">
        <v>34</v>
      </c>
      <c r="P42" s="17" t="s">
        <v>299</v>
      </c>
      <c r="Q42" s="15"/>
      <c r="R42" s="15" t="s">
        <v>36</v>
      </c>
      <c r="S42" s="15"/>
      <c r="T42" s="10">
        <f t="shared" si="7"/>
        <v>42423</v>
      </c>
      <c r="U42" s="20" t="s">
        <v>37</v>
      </c>
      <c r="V42" s="10">
        <f t="shared" si="8"/>
        <v>42430</v>
      </c>
      <c r="W42" s="31" t="s">
        <v>37</v>
      </c>
      <c r="X42" s="10">
        <f t="shared" si="9"/>
        <v>42437</v>
      </c>
      <c r="Y42" s="20"/>
      <c r="Z42" s="10">
        <f t="shared" si="10"/>
        <v>42444</v>
      </c>
      <c r="AA42" s="20"/>
      <c r="AB42" s="61"/>
      <c r="AC42" s="64"/>
      <c r="AD42" s="108">
        <v>1</v>
      </c>
      <c r="AE42" s="101"/>
      <c r="AF42" s="92" t="s">
        <v>251</v>
      </c>
      <c r="AG42" s="95"/>
    </row>
    <row r="43" spans="1:33" x14ac:dyDescent="0.25">
      <c r="B43" s="34">
        <v>9</v>
      </c>
      <c r="C43" s="35" t="s">
        <v>252</v>
      </c>
      <c r="D43" s="78">
        <v>42348</v>
      </c>
      <c r="E43" s="36" t="s">
        <v>253</v>
      </c>
      <c r="F43" s="91" t="s">
        <v>254</v>
      </c>
      <c r="G43" s="38" t="s">
        <v>275</v>
      </c>
      <c r="H43" s="21">
        <v>42425</v>
      </c>
      <c r="I43" s="14"/>
      <c r="J43" s="14"/>
      <c r="K43" s="14">
        <f t="shared" si="6"/>
        <v>0</v>
      </c>
      <c r="L43" s="14"/>
      <c r="M43" s="39" t="e">
        <f t="shared" si="1"/>
        <v>#DIV/0!</v>
      </c>
      <c r="N43" s="39"/>
      <c r="O43" s="14"/>
      <c r="P43" s="14"/>
      <c r="Q43" s="14"/>
      <c r="R43" s="14"/>
      <c r="S43" s="14"/>
      <c r="T43" s="21">
        <f t="shared" si="7"/>
        <v>42432</v>
      </c>
      <c r="U43" s="31" t="s">
        <v>37</v>
      </c>
      <c r="V43" s="10">
        <f t="shared" si="8"/>
        <v>42439</v>
      </c>
      <c r="W43" s="20"/>
      <c r="X43" s="10">
        <f t="shared" si="9"/>
        <v>42446</v>
      </c>
      <c r="Y43" s="19"/>
      <c r="Z43" s="10">
        <f t="shared" si="10"/>
        <v>42453</v>
      </c>
      <c r="AA43" s="20"/>
      <c r="AB43" s="61"/>
      <c r="AC43" s="64"/>
      <c r="AD43" s="101">
        <v>1</v>
      </c>
      <c r="AE43" s="101"/>
    </row>
    <row r="44" spans="1:33" ht="19.5" customHeight="1" x14ac:dyDescent="0.25">
      <c r="B44" s="34">
        <v>9</v>
      </c>
      <c r="C44" s="35" t="s">
        <v>255</v>
      </c>
      <c r="D44" s="78">
        <v>42341</v>
      </c>
      <c r="E44" s="36" t="s">
        <v>253</v>
      </c>
      <c r="F44" s="86" t="s">
        <v>254</v>
      </c>
      <c r="G44" s="38" t="s">
        <v>276</v>
      </c>
      <c r="H44" s="21">
        <v>42425</v>
      </c>
      <c r="I44" s="14"/>
      <c r="J44" s="14"/>
      <c r="K44" s="14">
        <f t="shared" si="6"/>
        <v>0</v>
      </c>
      <c r="L44" s="14"/>
      <c r="M44" s="39" t="e">
        <f t="shared" si="1"/>
        <v>#DIV/0!</v>
      </c>
      <c r="N44" s="39"/>
      <c r="O44" s="14"/>
      <c r="P44" s="14"/>
      <c r="Q44" s="14"/>
      <c r="R44" s="14"/>
      <c r="S44" s="14"/>
      <c r="T44" s="21">
        <f t="shared" si="7"/>
        <v>42432</v>
      </c>
      <c r="U44" s="31" t="s">
        <v>37</v>
      </c>
      <c r="V44" s="10">
        <f t="shared" si="8"/>
        <v>42439</v>
      </c>
      <c r="W44" s="20"/>
      <c r="X44" s="10">
        <f t="shared" si="9"/>
        <v>42446</v>
      </c>
      <c r="Y44" s="20"/>
      <c r="Z44" s="10">
        <f t="shared" si="10"/>
        <v>42453</v>
      </c>
      <c r="AA44" s="20"/>
      <c r="AB44" s="61"/>
      <c r="AC44" s="64"/>
      <c r="AD44" s="101">
        <v>1</v>
      </c>
      <c r="AE44" s="101"/>
    </row>
    <row r="45" spans="1:33" ht="30" x14ac:dyDescent="0.25">
      <c r="B45" s="34">
        <v>9</v>
      </c>
      <c r="C45" s="35" t="s">
        <v>256</v>
      </c>
      <c r="D45" s="74">
        <v>42429</v>
      </c>
      <c r="E45" s="36" t="s">
        <v>257</v>
      </c>
      <c r="F45" s="37" t="s">
        <v>258</v>
      </c>
      <c r="G45" s="38" t="s">
        <v>277</v>
      </c>
      <c r="H45" s="21">
        <v>42425</v>
      </c>
      <c r="I45" s="14">
        <v>1</v>
      </c>
      <c r="J45" s="14"/>
      <c r="K45" s="14">
        <f t="shared" si="6"/>
        <v>1</v>
      </c>
      <c r="L45" s="14">
        <v>30</v>
      </c>
      <c r="M45" s="39">
        <f t="shared" si="1"/>
        <v>3.3333333333333333E-2</v>
      </c>
      <c r="N45" s="39"/>
      <c r="O45" s="14" t="s">
        <v>34</v>
      </c>
      <c r="P45" s="40" t="s">
        <v>294</v>
      </c>
      <c r="Q45" s="14"/>
      <c r="R45" s="14" t="s">
        <v>36</v>
      </c>
      <c r="S45" s="14"/>
      <c r="T45" s="21">
        <f t="shared" si="7"/>
        <v>42432</v>
      </c>
      <c r="U45" s="27">
        <v>42429</v>
      </c>
      <c r="V45" s="10">
        <f t="shared" si="8"/>
        <v>42439</v>
      </c>
      <c r="W45" s="27">
        <v>42436</v>
      </c>
      <c r="X45" s="10">
        <f t="shared" si="9"/>
        <v>42446</v>
      </c>
      <c r="Y45" s="20"/>
      <c r="Z45" s="10">
        <f t="shared" si="10"/>
        <v>42453</v>
      </c>
      <c r="AA45" s="20"/>
      <c r="AB45" s="60">
        <v>42429</v>
      </c>
      <c r="AC45" s="64"/>
      <c r="AD45" s="101">
        <v>1</v>
      </c>
      <c r="AE45" s="101"/>
    </row>
    <row r="46" spans="1:33" x14ac:dyDescent="0.25">
      <c r="B46" s="34">
        <v>9</v>
      </c>
      <c r="C46" s="35" t="s">
        <v>259</v>
      </c>
      <c r="D46" s="74">
        <v>42418</v>
      </c>
      <c r="E46" s="36" t="s">
        <v>260</v>
      </c>
      <c r="F46" s="37" t="s">
        <v>261</v>
      </c>
      <c r="G46" s="38" t="s">
        <v>278</v>
      </c>
      <c r="H46" s="21">
        <v>42425</v>
      </c>
      <c r="I46" s="14"/>
      <c r="J46" s="14"/>
      <c r="K46" s="14">
        <f t="shared" si="6"/>
        <v>0</v>
      </c>
      <c r="L46" s="14"/>
      <c r="M46" s="39" t="e">
        <f t="shared" si="1"/>
        <v>#DIV/0!</v>
      </c>
      <c r="N46" s="39"/>
      <c r="O46" s="14"/>
      <c r="P46" s="14"/>
      <c r="Q46" s="14"/>
      <c r="R46" s="14"/>
      <c r="S46" s="14"/>
      <c r="T46" s="21">
        <f t="shared" si="7"/>
        <v>42432</v>
      </c>
      <c r="U46" s="31" t="s">
        <v>37</v>
      </c>
      <c r="V46" s="10">
        <f t="shared" si="8"/>
        <v>42439</v>
      </c>
      <c r="W46" s="20"/>
      <c r="X46" s="10">
        <f t="shared" si="9"/>
        <v>42446</v>
      </c>
      <c r="Y46" s="20"/>
      <c r="Z46" s="10">
        <f t="shared" si="10"/>
        <v>42453</v>
      </c>
      <c r="AA46" s="20"/>
      <c r="AB46" s="61"/>
      <c r="AC46" s="64"/>
      <c r="AD46" s="102">
        <v>1</v>
      </c>
      <c r="AE46" s="101"/>
    </row>
    <row r="47" spans="1:33" x14ac:dyDescent="0.25">
      <c r="A47">
        <v>32258</v>
      </c>
      <c r="B47" s="34">
        <v>9</v>
      </c>
      <c r="C47" s="35" t="s">
        <v>262</v>
      </c>
      <c r="D47" s="74">
        <v>42411</v>
      </c>
      <c r="E47" s="36" t="s">
        <v>263</v>
      </c>
      <c r="F47" s="43" t="s">
        <v>285</v>
      </c>
      <c r="G47" s="38" t="s">
        <v>279</v>
      </c>
      <c r="H47" s="21">
        <v>42425</v>
      </c>
      <c r="I47" s="14"/>
      <c r="J47" s="14"/>
      <c r="K47" s="14">
        <f t="shared" si="6"/>
        <v>0</v>
      </c>
      <c r="L47" s="14"/>
      <c r="M47" s="39" t="e">
        <f t="shared" si="1"/>
        <v>#DIV/0!</v>
      </c>
      <c r="N47" s="39"/>
      <c r="O47" s="14"/>
      <c r="P47" s="14"/>
      <c r="Q47" s="14"/>
      <c r="R47" s="14"/>
      <c r="S47" s="14"/>
      <c r="T47" s="21">
        <f t="shared" si="7"/>
        <v>42432</v>
      </c>
      <c r="U47" s="31" t="s">
        <v>37</v>
      </c>
      <c r="V47" s="10">
        <f t="shared" si="8"/>
        <v>42439</v>
      </c>
      <c r="W47" s="20"/>
      <c r="X47" s="10">
        <f t="shared" si="9"/>
        <v>42446</v>
      </c>
      <c r="Y47" s="20"/>
      <c r="Z47" s="10">
        <f t="shared" si="10"/>
        <v>42453</v>
      </c>
      <c r="AA47" s="20"/>
      <c r="AB47" s="61"/>
      <c r="AC47" s="64"/>
      <c r="AD47" s="102">
        <v>1</v>
      </c>
      <c r="AE47" s="101"/>
    </row>
    <row r="48" spans="1:33" ht="30" x14ac:dyDescent="0.25">
      <c r="B48" s="34">
        <v>9</v>
      </c>
      <c r="C48" s="35" t="s">
        <v>264</v>
      </c>
      <c r="D48" s="74">
        <v>42417</v>
      </c>
      <c r="E48" s="36" t="s">
        <v>265</v>
      </c>
      <c r="F48" s="86" t="s">
        <v>266</v>
      </c>
      <c r="G48" s="38" t="s">
        <v>280</v>
      </c>
      <c r="H48" s="21">
        <v>42425</v>
      </c>
      <c r="I48" s="14">
        <v>1</v>
      </c>
      <c r="J48" s="14"/>
      <c r="K48" s="14">
        <f t="shared" si="6"/>
        <v>1</v>
      </c>
      <c r="L48" s="14">
        <v>60</v>
      </c>
      <c r="M48" s="39">
        <f t="shared" si="1"/>
        <v>1.6666666666666666E-2</v>
      </c>
      <c r="N48" s="39"/>
      <c r="O48" s="14" t="s">
        <v>34</v>
      </c>
      <c r="P48" s="40" t="s">
        <v>286</v>
      </c>
      <c r="Q48" s="14"/>
      <c r="R48" s="14" t="s">
        <v>88</v>
      </c>
      <c r="S48" s="14"/>
      <c r="T48" s="21">
        <f t="shared" si="7"/>
        <v>42432</v>
      </c>
      <c r="U48" s="27">
        <v>42425</v>
      </c>
      <c r="V48" s="10">
        <f t="shared" si="8"/>
        <v>42439</v>
      </c>
      <c r="W48" s="27">
        <v>42436</v>
      </c>
      <c r="X48" s="10">
        <f t="shared" si="9"/>
        <v>42446</v>
      </c>
      <c r="Y48" s="20"/>
      <c r="Z48" s="10">
        <f t="shared" si="10"/>
        <v>42453</v>
      </c>
      <c r="AA48" s="20"/>
      <c r="AB48" s="62">
        <v>42425</v>
      </c>
      <c r="AC48" s="64"/>
      <c r="AD48" s="102">
        <v>1</v>
      </c>
      <c r="AE48" s="101"/>
    </row>
    <row r="49" spans="1:31" ht="30" x14ac:dyDescent="0.25">
      <c r="B49" s="34">
        <v>9</v>
      </c>
      <c r="C49" s="87" t="s">
        <v>267</v>
      </c>
      <c r="D49" s="88">
        <v>42391</v>
      </c>
      <c r="E49" s="89" t="s">
        <v>268</v>
      </c>
      <c r="F49" s="90" t="s">
        <v>269</v>
      </c>
      <c r="G49" s="38" t="s">
        <v>281</v>
      </c>
      <c r="H49" s="21">
        <v>42425</v>
      </c>
      <c r="I49" s="14">
        <v>1</v>
      </c>
      <c r="J49" s="14">
        <v>4</v>
      </c>
      <c r="K49" s="14">
        <f t="shared" si="6"/>
        <v>5</v>
      </c>
      <c r="L49" s="14">
        <v>13</v>
      </c>
      <c r="M49" s="39">
        <f t="shared" si="1"/>
        <v>0.38461538461538464</v>
      </c>
      <c r="N49" s="39"/>
      <c r="O49" s="14" t="s">
        <v>34</v>
      </c>
      <c r="P49" s="40" t="s">
        <v>293</v>
      </c>
      <c r="Q49" s="14"/>
      <c r="R49" s="14" t="s">
        <v>88</v>
      </c>
      <c r="S49" s="14"/>
      <c r="T49" s="21">
        <f t="shared" si="7"/>
        <v>42432</v>
      </c>
      <c r="U49" s="27">
        <v>42429</v>
      </c>
      <c r="V49" s="10">
        <f t="shared" si="8"/>
        <v>42439</v>
      </c>
      <c r="W49" s="27">
        <v>42436</v>
      </c>
      <c r="X49" s="10">
        <f t="shared" si="9"/>
        <v>42446</v>
      </c>
      <c r="Y49" s="20"/>
      <c r="Z49" s="10">
        <f t="shared" si="10"/>
        <v>42453</v>
      </c>
      <c r="AA49" s="20"/>
      <c r="AB49" s="60">
        <v>42429</v>
      </c>
      <c r="AC49" s="64"/>
      <c r="AD49" s="109">
        <v>1</v>
      </c>
      <c r="AE49" s="101">
        <v>2</v>
      </c>
    </row>
    <row r="50" spans="1:31" ht="30" x14ac:dyDescent="0.25">
      <c r="A50">
        <v>32035</v>
      </c>
      <c r="B50" s="34">
        <v>9</v>
      </c>
      <c r="C50" s="35" t="s">
        <v>270</v>
      </c>
      <c r="D50" s="74">
        <v>42409</v>
      </c>
      <c r="E50" s="36" t="s">
        <v>271</v>
      </c>
      <c r="F50" s="80" t="s">
        <v>272</v>
      </c>
      <c r="G50" s="38" t="s">
        <v>282</v>
      </c>
      <c r="H50" s="21">
        <v>42425</v>
      </c>
      <c r="I50" s="14"/>
      <c r="J50" s="14"/>
      <c r="K50" s="14">
        <f t="shared" si="6"/>
        <v>0</v>
      </c>
      <c r="L50" s="14"/>
      <c r="M50" s="39" t="e">
        <f t="shared" si="1"/>
        <v>#DIV/0!</v>
      </c>
      <c r="N50" s="39"/>
      <c r="O50" s="14"/>
      <c r="P50" s="14"/>
      <c r="Q50" s="14"/>
      <c r="R50" s="14"/>
      <c r="S50" s="14"/>
      <c r="T50" s="21">
        <f t="shared" si="7"/>
        <v>42432</v>
      </c>
      <c r="U50" s="31" t="s">
        <v>37</v>
      </c>
      <c r="V50" s="10">
        <f t="shared" si="8"/>
        <v>42439</v>
      </c>
      <c r="W50" s="20"/>
      <c r="X50" s="10">
        <f t="shared" si="9"/>
        <v>42446</v>
      </c>
      <c r="Y50" s="20"/>
      <c r="Z50" s="10">
        <f t="shared" si="10"/>
        <v>42453</v>
      </c>
      <c r="AA50" s="20"/>
      <c r="AB50" s="61"/>
      <c r="AC50" s="64"/>
      <c r="AD50" s="102">
        <v>1</v>
      </c>
      <c r="AE50" s="101"/>
    </row>
    <row r="51" spans="1:31" ht="30" x14ac:dyDescent="0.25">
      <c r="B51" s="34">
        <v>9</v>
      </c>
      <c r="C51" s="35" t="s">
        <v>273</v>
      </c>
      <c r="D51" s="74">
        <v>42426</v>
      </c>
      <c r="E51" s="81" t="s">
        <v>271</v>
      </c>
      <c r="F51" s="80" t="s">
        <v>272</v>
      </c>
      <c r="G51" s="38" t="s">
        <v>283</v>
      </c>
      <c r="H51" s="21">
        <v>42425</v>
      </c>
      <c r="I51" s="14"/>
      <c r="J51" s="14"/>
      <c r="K51" s="14">
        <f t="shared" si="6"/>
        <v>0</v>
      </c>
      <c r="L51" s="14"/>
      <c r="M51" s="39" t="e">
        <f t="shared" si="1"/>
        <v>#DIV/0!</v>
      </c>
      <c r="N51" s="39"/>
      <c r="O51" s="14"/>
      <c r="P51" s="14"/>
      <c r="Q51" s="14"/>
      <c r="R51" s="14"/>
      <c r="S51" s="14"/>
      <c r="T51" s="21">
        <f t="shared" si="7"/>
        <v>42432</v>
      </c>
      <c r="U51" s="31" t="s">
        <v>37</v>
      </c>
      <c r="V51" s="10">
        <f t="shared" si="8"/>
        <v>42439</v>
      </c>
      <c r="W51" s="20"/>
      <c r="X51" s="10">
        <f t="shared" si="9"/>
        <v>42446</v>
      </c>
      <c r="Y51" s="20"/>
      <c r="Z51" s="10">
        <f t="shared" si="10"/>
        <v>42453</v>
      </c>
      <c r="AA51" s="20"/>
      <c r="AB51" s="61"/>
      <c r="AC51" s="64"/>
      <c r="AD51" s="102">
        <v>1</v>
      </c>
      <c r="AE51" s="101"/>
    </row>
    <row r="52" spans="1:31" ht="30" x14ac:dyDescent="0.25">
      <c r="B52" s="34">
        <v>9</v>
      </c>
      <c r="C52" s="35" t="s">
        <v>274</v>
      </c>
      <c r="D52" s="74">
        <v>42396</v>
      </c>
      <c r="E52" s="81" t="s">
        <v>271</v>
      </c>
      <c r="F52" s="80" t="s">
        <v>272</v>
      </c>
      <c r="G52" s="38" t="s">
        <v>284</v>
      </c>
      <c r="H52" s="10">
        <v>42425</v>
      </c>
      <c r="I52" s="15"/>
      <c r="J52" s="15"/>
      <c r="K52" s="15">
        <f t="shared" si="6"/>
        <v>0</v>
      </c>
      <c r="L52" s="15"/>
      <c r="M52" s="16" t="e">
        <f t="shared" si="1"/>
        <v>#DIV/0!</v>
      </c>
      <c r="N52" s="16"/>
      <c r="O52" s="15"/>
      <c r="P52" s="15"/>
      <c r="Q52" s="15"/>
      <c r="R52" s="15"/>
      <c r="S52" s="15"/>
      <c r="T52" s="10">
        <f t="shared" si="7"/>
        <v>42432</v>
      </c>
      <c r="U52" s="20" t="s">
        <v>37</v>
      </c>
      <c r="V52" s="10">
        <f t="shared" si="8"/>
        <v>42439</v>
      </c>
      <c r="W52" s="20"/>
      <c r="X52" s="10">
        <f t="shared" si="9"/>
        <v>42446</v>
      </c>
      <c r="Y52" s="20"/>
      <c r="Z52" s="10">
        <f t="shared" si="10"/>
        <v>42453</v>
      </c>
      <c r="AA52" s="20"/>
      <c r="AB52" s="61"/>
      <c r="AC52" s="64"/>
      <c r="AD52" s="101">
        <v>1</v>
      </c>
      <c r="AE52" s="101"/>
    </row>
    <row r="53" spans="1:31" x14ac:dyDescent="0.25">
      <c r="B53" s="9">
        <v>10</v>
      </c>
      <c r="C53" s="35" t="s">
        <v>300</v>
      </c>
      <c r="D53" s="74">
        <v>42429</v>
      </c>
      <c r="E53" s="84" t="s">
        <v>302</v>
      </c>
      <c r="F53" s="36" t="s">
        <v>301</v>
      </c>
      <c r="G53" s="13" t="s">
        <v>322</v>
      </c>
      <c r="H53" s="10">
        <v>42432</v>
      </c>
      <c r="I53" s="15"/>
      <c r="J53" s="15"/>
      <c r="K53" s="15">
        <f t="shared" si="6"/>
        <v>0</v>
      </c>
      <c r="L53" s="15"/>
      <c r="M53" s="16" t="e">
        <f t="shared" si="1"/>
        <v>#DIV/0!</v>
      </c>
      <c r="N53" s="16"/>
      <c r="O53" s="15"/>
      <c r="P53" s="15"/>
      <c r="Q53" s="15"/>
      <c r="R53" s="15"/>
      <c r="S53" s="15"/>
      <c r="T53" s="10">
        <f t="shared" si="7"/>
        <v>42439</v>
      </c>
      <c r="U53" s="20"/>
      <c r="V53" s="10">
        <f t="shared" si="8"/>
        <v>42446</v>
      </c>
      <c r="W53" s="20"/>
      <c r="X53" s="10">
        <f t="shared" si="9"/>
        <v>42453</v>
      </c>
      <c r="Y53" s="20"/>
      <c r="Z53" s="10">
        <f t="shared" si="10"/>
        <v>42460</v>
      </c>
      <c r="AA53" s="20"/>
      <c r="AB53" s="61"/>
      <c r="AC53" s="64"/>
      <c r="AD53" s="100">
        <v>1</v>
      </c>
      <c r="AE53" s="101"/>
    </row>
    <row r="54" spans="1:31" x14ac:dyDescent="0.25">
      <c r="B54" s="9">
        <v>10</v>
      </c>
      <c r="C54" s="35" t="s">
        <v>303</v>
      </c>
      <c r="D54" s="74">
        <v>42374</v>
      </c>
      <c r="E54" s="36" t="s">
        <v>307</v>
      </c>
      <c r="F54" s="14" t="s">
        <v>308</v>
      </c>
      <c r="G54" s="13" t="s">
        <v>323</v>
      </c>
      <c r="H54" s="10">
        <v>42432</v>
      </c>
      <c r="I54" s="15"/>
      <c r="J54" s="15"/>
      <c r="K54" s="15">
        <f t="shared" si="6"/>
        <v>0</v>
      </c>
      <c r="L54" s="15"/>
      <c r="M54" s="16" t="e">
        <f t="shared" si="1"/>
        <v>#DIV/0!</v>
      </c>
      <c r="N54" s="16"/>
      <c r="O54" s="15"/>
      <c r="P54" s="15"/>
      <c r="Q54" s="15"/>
      <c r="R54" s="15"/>
      <c r="S54" s="15"/>
      <c r="T54" s="10">
        <f t="shared" si="7"/>
        <v>42439</v>
      </c>
      <c r="U54" s="20"/>
      <c r="V54" s="10">
        <f t="shared" si="8"/>
        <v>42446</v>
      </c>
      <c r="W54" s="20"/>
      <c r="X54" s="10">
        <f t="shared" si="9"/>
        <v>42453</v>
      </c>
      <c r="Y54" s="20"/>
      <c r="Z54" s="10">
        <f t="shared" si="10"/>
        <v>42460</v>
      </c>
      <c r="AA54" s="20"/>
      <c r="AB54" s="61"/>
      <c r="AC54" s="64"/>
      <c r="AD54" s="100">
        <v>1</v>
      </c>
      <c r="AE54" s="101"/>
    </row>
    <row r="55" spans="1:31" x14ac:dyDescent="0.25">
      <c r="B55" s="9">
        <v>10</v>
      </c>
      <c r="C55" s="35" t="s">
        <v>304</v>
      </c>
      <c r="D55" s="74">
        <v>42417</v>
      </c>
      <c r="E55" s="36" t="s">
        <v>309</v>
      </c>
      <c r="F55" s="14" t="s">
        <v>310</v>
      </c>
      <c r="G55" s="13" t="s">
        <v>324</v>
      </c>
      <c r="H55" s="10">
        <v>42432</v>
      </c>
      <c r="I55" s="15"/>
      <c r="J55" s="15"/>
      <c r="K55" s="15">
        <f t="shared" si="6"/>
        <v>0</v>
      </c>
      <c r="L55" s="15"/>
      <c r="M55" s="16" t="e">
        <f t="shared" si="1"/>
        <v>#DIV/0!</v>
      </c>
      <c r="N55" s="16"/>
      <c r="O55" s="15"/>
      <c r="P55" s="15"/>
      <c r="Q55" s="15"/>
      <c r="R55" s="15"/>
      <c r="S55" s="15"/>
      <c r="T55" s="10">
        <f t="shared" si="7"/>
        <v>42439</v>
      </c>
      <c r="U55" s="20"/>
      <c r="V55" s="10">
        <f t="shared" si="8"/>
        <v>42446</v>
      </c>
      <c r="W55" s="20"/>
      <c r="X55" s="10">
        <f t="shared" si="9"/>
        <v>42453</v>
      </c>
      <c r="Y55" s="20"/>
      <c r="Z55" s="10">
        <f t="shared" si="10"/>
        <v>42460</v>
      </c>
      <c r="AA55" s="20"/>
      <c r="AB55" s="61"/>
      <c r="AC55" s="64"/>
      <c r="AD55" s="100">
        <v>1</v>
      </c>
      <c r="AE55" s="101"/>
    </row>
    <row r="56" spans="1:31" x14ac:dyDescent="0.25">
      <c r="B56" s="9">
        <v>10</v>
      </c>
      <c r="C56" s="35" t="s">
        <v>305</v>
      </c>
      <c r="D56" s="74">
        <v>42423</v>
      </c>
      <c r="E56" s="36" t="s">
        <v>311</v>
      </c>
      <c r="F56" s="14" t="s">
        <v>312</v>
      </c>
      <c r="G56" s="13" t="s">
        <v>325</v>
      </c>
      <c r="H56" s="10">
        <v>42432</v>
      </c>
      <c r="I56" s="15"/>
      <c r="J56" s="15"/>
      <c r="K56" s="15">
        <f t="shared" si="6"/>
        <v>0</v>
      </c>
      <c r="L56" s="15"/>
      <c r="M56" s="16" t="e">
        <f t="shared" si="1"/>
        <v>#DIV/0!</v>
      </c>
      <c r="N56" s="16"/>
      <c r="O56" s="15"/>
      <c r="P56" s="15"/>
      <c r="Q56" s="15"/>
      <c r="R56" s="15"/>
      <c r="S56" s="15"/>
      <c r="T56" s="10">
        <f t="shared" si="7"/>
        <v>42439</v>
      </c>
      <c r="U56" s="20"/>
      <c r="V56" s="10">
        <f t="shared" si="8"/>
        <v>42446</v>
      </c>
      <c r="W56" s="20"/>
      <c r="X56" s="10">
        <f t="shared" si="9"/>
        <v>42453</v>
      </c>
      <c r="Y56" s="20"/>
      <c r="Z56" s="10">
        <f t="shared" si="10"/>
        <v>42460</v>
      </c>
      <c r="AA56" s="20"/>
      <c r="AB56" s="61"/>
      <c r="AC56" s="64"/>
      <c r="AD56" s="100">
        <v>1</v>
      </c>
      <c r="AE56" s="101"/>
    </row>
    <row r="57" spans="1:31" ht="30" x14ac:dyDescent="0.25">
      <c r="B57" s="9">
        <v>10</v>
      </c>
      <c r="C57" s="35" t="s">
        <v>306</v>
      </c>
      <c r="D57" s="74">
        <v>42424</v>
      </c>
      <c r="E57" s="36" t="s">
        <v>314</v>
      </c>
      <c r="F57" s="14" t="s">
        <v>313</v>
      </c>
      <c r="G57" s="13" t="s">
        <v>326</v>
      </c>
      <c r="H57" s="10">
        <v>42432</v>
      </c>
      <c r="I57" s="15">
        <v>1</v>
      </c>
      <c r="J57" s="15">
        <v>2</v>
      </c>
      <c r="K57" s="15">
        <f t="shared" si="6"/>
        <v>3</v>
      </c>
      <c r="L57" s="15">
        <v>32</v>
      </c>
      <c r="M57" s="16">
        <f t="shared" si="1"/>
        <v>9.375E-2</v>
      </c>
      <c r="N57" s="16"/>
      <c r="O57" s="15" t="s">
        <v>34</v>
      </c>
      <c r="P57" s="17" t="s">
        <v>332</v>
      </c>
      <c r="Q57" s="15"/>
      <c r="R57" s="15" t="s">
        <v>36</v>
      </c>
      <c r="S57" s="15"/>
      <c r="T57" s="10">
        <f t="shared" si="7"/>
        <v>42439</v>
      </c>
      <c r="U57" s="20"/>
      <c r="V57" s="10">
        <f t="shared" si="8"/>
        <v>42446</v>
      </c>
      <c r="W57" s="20"/>
      <c r="X57" s="10">
        <f t="shared" si="9"/>
        <v>42453</v>
      </c>
      <c r="Y57" s="20"/>
      <c r="Z57" s="10">
        <f t="shared" si="10"/>
        <v>42460</v>
      </c>
      <c r="AA57" s="20"/>
      <c r="AB57" s="61"/>
      <c r="AC57" s="64"/>
      <c r="AD57" s="100">
        <v>1</v>
      </c>
      <c r="AE57" s="101"/>
    </row>
    <row r="58" spans="1:31" ht="30" x14ac:dyDescent="0.25">
      <c r="A58">
        <v>32280</v>
      </c>
      <c r="B58" s="9">
        <v>10</v>
      </c>
      <c r="C58" s="35" t="s">
        <v>315</v>
      </c>
      <c r="D58" s="74">
        <v>42426</v>
      </c>
      <c r="E58" s="36" t="s">
        <v>318</v>
      </c>
      <c r="F58" s="37" t="s">
        <v>317</v>
      </c>
      <c r="G58" s="13" t="s">
        <v>327</v>
      </c>
      <c r="H58" s="10">
        <v>42432</v>
      </c>
      <c r="I58" s="15"/>
      <c r="J58" s="15"/>
      <c r="K58" s="15">
        <f t="shared" si="6"/>
        <v>0</v>
      </c>
      <c r="L58" s="15">
        <v>9</v>
      </c>
      <c r="M58" s="16">
        <f t="shared" si="1"/>
        <v>0</v>
      </c>
      <c r="N58" s="16"/>
      <c r="O58" s="15" t="s">
        <v>80</v>
      </c>
      <c r="P58" s="17" t="s">
        <v>316</v>
      </c>
      <c r="Q58" s="10">
        <v>42433</v>
      </c>
      <c r="R58" s="28"/>
      <c r="S58" s="15"/>
      <c r="T58" s="10">
        <f>SUM(Table2[[#This Row],[Date paper survey sent]]+14)</f>
        <v>42447</v>
      </c>
      <c r="U58" s="20"/>
      <c r="V58" s="10">
        <f>SUM(Table2[[#This Row],[R1 due]]+7)</f>
        <v>42454</v>
      </c>
      <c r="W58" s="20"/>
      <c r="X58" s="10">
        <f>SUM(Table2[[#This Row],[R2 due]]+7)</f>
        <v>42461</v>
      </c>
      <c r="Y58" s="20"/>
      <c r="Z58" s="10">
        <f>SUM(Table2[[#This Row],[R3 due]]+7)</f>
        <v>42468</v>
      </c>
      <c r="AA58" s="20"/>
      <c r="AB58" s="62">
        <v>42433</v>
      </c>
      <c r="AC58" s="64" t="s">
        <v>329</v>
      </c>
      <c r="AD58" s="100">
        <v>1</v>
      </c>
      <c r="AE58" s="101"/>
    </row>
    <row r="59" spans="1:31" x14ac:dyDescent="0.25">
      <c r="B59" s="9"/>
      <c r="C59" s="113" t="s">
        <v>334</v>
      </c>
      <c r="D59" s="114">
        <v>42404</v>
      </c>
      <c r="E59" s="11" t="s">
        <v>335</v>
      </c>
      <c r="F59" s="11" t="s">
        <v>336</v>
      </c>
      <c r="G59" s="17"/>
      <c r="H59" s="15"/>
      <c r="I59" s="15"/>
      <c r="J59" s="15"/>
      <c r="K59" s="15">
        <f t="shared" si="6"/>
        <v>0</v>
      </c>
      <c r="L59" s="115">
        <v>36</v>
      </c>
      <c r="M59" s="16">
        <f t="shared" si="1"/>
        <v>0</v>
      </c>
      <c r="N59" s="16"/>
      <c r="O59" s="15" t="s">
        <v>80</v>
      </c>
      <c r="P59" s="116" t="s">
        <v>337</v>
      </c>
      <c r="Q59" s="15"/>
      <c r="R59" s="15"/>
      <c r="S59" s="15"/>
      <c r="T59" s="15"/>
      <c r="U59" s="20"/>
      <c r="V59" s="15"/>
      <c r="W59" s="20"/>
      <c r="X59" s="15"/>
      <c r="Y59" s="20"/>
      <c r="Z59" s="15"/>
      <c r="AA59" s="20"/>
      <c r="AB59" s="61"/>
      <c r="AC59" s="64"/>
      <c r="AD59" s="100"/>
      <c r="AE59" s="101"/>
    </row>
    <row r="60" spans="1:31" x14ac:dyDescent="0.25">
      <c r="B60" s="9"/>
      <c r="C60" s="113" t="s">
        <v>338</v>
      </c>
      <c r="D60" s="114">
        <v>42426</v>
      </c>
      <c r="E60" s="11" t="s">
        <v>335</v>
      </c>
      <c r="F60" s="11" t="s">
        <v>336</v>
      </c>
      <c r="G60" s="17"/>
      <c r="H60" s="15"/>
      <c r="I60" s="15"/>
      <c r="J60" s="15"/>
      <c r="K60" s="15">
        <f t="shared" si="6"/>
        <v>0</v>
      </c>
      <c r="L60" s="115">
        <v>16</v>
      </c>
      <c r="M60" s="16">
        <f>K60/L61</f>
        <v>0</v>
      </c>
      <c r="N60" s="16"/>
      <c r="O60" s="15" t="s">
        <v>80</v>
      </c>
      <c r="P60" s="116" t="s">
        <v>339</v>
      </c>
      <c r="Q60" s="15"/>
      <c r="R60" s="15"/>
      <c r="S60" s="15"/>
      <c r="T60" s="15"/>
      <c r="U60" s="20"/>
      <c r="V60" s="15"/>
      <c r="W60" s="20"/>
      <c r="X60" s="15"/>
      <c r="Y60" s="20"/>
      <c r="Z60" s="15"/>
      <c r="AA60" s="20"/>
      <c r="AB60" s="61"/>
      <c r="AC60" s="64"/>
      <c r="AD60" s="100"/>
      <c r="AE60" s="101"/>
    </row>
    <row r="61" spans="1:31" x14ac:dyDescent="0.25">
      <c r="B61" s="9"/>
      <c r="C61" s="113" t="s">
        <v>340</v>
      </c>
      <c r="D61" s="114">
        <v>42425</v>
      </c>
      <c r="E61" s="11" t="s">
        <v>335</v>
      </c>
      <c r="F61" s="11" t="s">
        <v>336</v>
      </c>
      <c r="G61" s="17"/>
      <c r="H61" s="15"/>
      <c r="I61" s="15"/>
      <c r="J61" s="15"/>
      <c r="K61" s="15">
        <f t="shared" si="6"/>
        <v>0</v>
      </c>
      <c r="L61" s="115">
        <v>40</v>
      </c>
      <c r="M61" s="16" t="e">
        <f>K61/#REF!</f>
        <v>#REF!</v>
      </c>
      <c r="N61" s="16"/>
      <c r="O61" s="15" t="s">
        <v>80</v>
      </c>
      <c r="P61" s="116" t="s">
        <v>341</v>
      </c>
      <c r="Q61" s="15"/>
      <c r="R61" s="15"/>
      <c r="S61" s="15"/>
      <c r="T61" s="15"/>
      <c r="U61" s="20"/>
      <c r="V61" s="15"/>
      <c r="W61" s="20"/>
      <c r="X61" s="15"/>
      <c r="Y61" s="20"/>
      <c r="Z61" s="15"/>
      <c r="AA61" s="20"/>
      <c r="AB61" s="61"/>
      <c r="AC61" s="64"/>
      <c r="AD61" s="100"/>
      <c r="AE61" s="101"/>
    </row>
    <row r="62" spans="1:31" x14ac:dyDescent="0.25">
      <c r="B62" s="9"/>
      <c r="C62" s="113" t="s">
        <v>342</v>
      </c>
      <c r="D62" s="114">
        <v>42426</v>
      </c>
      <c r="E62" s="11" t="s">
        <v>335</v>
      </c>
      <c r="F62" s="11" t="s">
        <v>336</v>
      </c>
      <c r="G62" s="17"/>
      <c r="H62" s="15"/>
      <c r="I62" s="15"/>
      <c r="J62" s="15"/>
      <c r="K62" s="15">
        <f t="shared" si="6"/>
        <v>0</v>
      </c>
      <c r="L62" s="15">
        <v>28</v>
      </c>
      <c r="M62" s="16">
        <f t="shared" si="1"/>
        <v>0</v>
      </c>
      <c r="N62" s="16"/>
      <c r="O62" s="15" t="s">
        <v>80</v>
      </c>
      <c r="P62" s="116" t="s">
        <v>343</v>
      </c>
      <c r="Q62" s="15"/>
      <c r="R62" s="15"/>
      <c r="S62" s="15"/>
      <c r="T62" s="15"/>
      <c r="U62" s="20"/>
      <c r="V62" s="15"/>
      <c r="W62" s="20"/>
      <c r="X62" s="15"/>
      <c r="Y62" s="20"/>
      <c r="Z62" s="15"/>
      <c r="AA62" s="20"/>
      <c r="AB62" s="61"/>
      <c r="AC62" s="64"/>
      <c r="AD62" s="100"/>
      <c r="AE62" s="101"/>
    </row>
    <row r="63" spans="1:31" x14ac:dyDescent="0.25">
      <c r="B63" s="9"/>
      <c r="C63" s="66"/>
      <c r="D63" s="79"/>
      <c r="E63" s="11"/>
      <c r="F63" s="15"/>
      <c r="G63" s="17"/>
      <c r="H63" s="15"/>
      <c r="I63" s="15"/>
      <c r="J63" s="15"/>
      <c r="K63" s="15"/>
      <c r="L63" s="15"/>
      <c r="M63" s="16"/>
      <c r="N63" s="16"/>
      <c r="O63" s="15"/>
      <c r="P63" s="15"/>
      <c r="Q63" s="15"/>
      <c r="R63" s="15"/>
      <c r="S63" s="15"/>
      <c r="T63" s="15"/>
      <c r="U63" s="20"/>
      <c r="V63" s="15"/>
      <c r="W63" s="20"/>
      <c r="X63" s="15"/>
      <c r="Y63" s="20"/>
      <c r="Z63" s="15"/>
      <c r="AA63" s="20"/>
      <c r="AB63" s="61"/>
      <c r="AC63" s="64"/>
      <c r="AD63" s="100"/>
      <c r="AE63" s="101"/>
    </row>
    <row r="64" spans="1:31" x14ac:dyDescent="0.25">
      <c r="B64" s="9"/>
      <c r="C64" s="66"/>
      <c r="D64" s="79"/>
      <c r="E64" s="11"/>
      <c r="F64" s="15"/>
      <c r="G64" s="17"/>
      <c r="H64" s="15"/>
      <c r="I64" s="15"/>
      <c r="J64" s="15"/>
      <c r="K64" s="15"/>
      <c r="L64" s="15"/>
      <c r="M64" s="16"/>
      <c r="N64" s="16"/>
      <c r="O64" s="15"/>
      <c r="P64" s="15"/>
      <c r="Q64" s="15"/>
      <c r="R64" s="15"/>
      <c r="S64" s="15"/>
      <c r="T64" s="15"/>
      <c r="U64" s="20"/>
      <c r="V64" s="15"/>
      <c r="W64" s="20"/>
      <c r="X64" s="15"/>
      <c r="Y64" s="20"/>
      <c r="Z64" s="15"/>
      <c r="AA64" s="20"/>
      <c r="AB64" s="61"/>
      <c r="AC64" s="64"/>
      <c r="AD64" s="100"/>
      <c r="AE64" s="101"/>
    </row>
    <row r="65" spans="2:31" x14ac:dyDescent="0.25">
      <c r="B65" s="9"/>
      <c r="C65" s="66"/>
      <c r="D65" s="79"/>
      <c r="E65" s="11"/>
      <c r="F65" s="15"/>
      <c r="G65" s="17"/>
      <c r="H65" s="15"/>
      <c r="I65" s="15"/>
      <c r="J65" s="15"/>
      <c r="K65" s="15"/>
      <c r="L65" s="15"/>
      <c r="M65" s="16"/>
      <c r="N65" s="16"/>
      <c r="O65" s="15"/>
      <c r="P65" s="15"/>
      <c r="Q65" s="15"/>
      <c r="R65" s="15"/>
      <c r="S65" s="15"/>
      <c r="T65" s="15"/>
      <c r="U65" s="20"/>
      <c r="V65" s="15"/>
      <c r="W65" s="20"/>
      <c r="X65" s="15"/>
      <c r="Y65" s="20"/>
      <c r="Z65" s="15"/>
      <c r="AA65" s="20"/>
      <c r="AB65" s="61"/>
      <c r="AC65" s="64"/>
      <c r="AD65" s="100"/>
      <c r="AE65" s="101"/>
    </row>
    <row r="66" spans="2:31" x14ac:dyDescent="0.25">
      <c r="B66" s="9"/>
      <c r="C66" s="66"/>
      <c r="D66" s="79"/>
      <c r="E66" s="11"/>
      <c r="F66" s="15"/>
      <c r="G66" s="17"/>
      <c r="H66" s="15"/>
      <c r="I66" s="15"/>
      <c r="J66" s="15"/>
      <c r="K66" s="15"/>
      <c r="L66" s="15"/>
      <c r="M66" s="16"/>
      <c r="N66" s="16"/>
      <c r="O66" s="15"/>
      <c r="P66" s="15"/>
      <c r="Q66" s="15"/>
      <c r="R66" s="15"/>
      <c r="S66" s="15"/>
      <c r="T66" s="15"/>
      <c r="U66" s="20"/>
      <c r="V66" s="15"/>
      <c r="W66" s="20"/>
      <c r="X66" s="15"/>
      <c r="Y66" s="20"/>
      <c r="Z66" s="15"/>
      <c r="AA66" s="20"/>
      <c r="AB66" s="61"/>
      <c r="AC66" s="64"/>
      <c r="AD66" s="100"/>
      <c r="AE66" s="101"/>
    </row>
    <row r="67" spans="2:31" x14ac:dyDescent="0.25">
      <c r="B67" s="9"/>
      <c r="C67" s="66"/>
      <c r="D67" s="79"/>
      <c r="E67" s="11"/>
      <c r="F67" s="15"/>
      <c r="G67" s="17"/>
      <c r="H67" s="15"/>
      <c r="I67" s="15"/>
      <c r="J67" s="15"/>
      <c r="K67" s="15"/>
      <c r="L67" s="15"/>
      <c r="M67" s="16"/>
      <c r="N67" s="16"/>
      <c r="O67" s="15"/>
      <c r="P67" s="15"/>
      <c r="Q67" s="15"/>
      <c r="R67" s="15"/>
      <c r="S67" s="15"/>
      <c r="T67" s="15"/>
      <c r="U67" s="20"/>
      <c r="V67" s="15"/>
      <c r="W67" s="20"/>
      <c r="X67" s="15"/>
      <c r="Y67" s="20"/>
      <c r="Z67" s="15"/>
      <c r="AA67" s="20"/>
      <c r="AB67" s="61"/>
      <c r="AC67" s="64"/>
      <c r="AD67" s="100"/>
      <c r="AE67" s="101"/>
    </row>
    <row r="68" spans="2:31" x14ac:dyDescent="0.25">
      <c r="B68" s="9"/>
      <c r="C68" s="66"/>
      <c r="D68" s="79"/>
      <c r="E68" s="11"/>
      <c r="F68" s="15"/>
      <c r="G68" s="17"/>
      <c r="H68" s="15"/>
      <c r="I68" s="15"/>
      <c r="J68" s="15"/>
      <c r="K68" s="15"/>
      <c r="L68" s="15"/>
      <c r="M68" s="16"/>
      <c r="N68" s="16"/>
      <c r="O68" s="15"/>
      <c r="P68" s="15"/>
      <c r="Q68" s="15"/>
      <c r="R68" s="15"/>
      <c r="S68" s="15"/>
      <c r="T68" s="15"/>
      <c r="U68" s="20"/>
      <c r="V68" s="15"/>
      <c r="W68" s="20"/>
      <c r="X68" s="15"/>
      <c r="Y68" s="20"/>
      <c r="Z68" s="15"/>
      <c r="AA68" s="20"/>
      <c r="AB68" s="61"/>
      <c r="AC68" s="64"/>
      <c r="AD68" s="100"/>
      <c r="AE68" s="101"/>
    </row>
    <row r="69" spans="2:31" x14ac:dyDescent="0.25">
      <c r="B69" s="9"/>
      <c r="C69" s="66"/>
      <c r="D69" s="79"/>
      <c r="E69" s="11"/>
      <c r="F69" s="15"/>
      <c r="G69" s="17"/>
      <c r="H69" s="15"/>
      <c r="I69" s="15"/>
      <c r="J69" s="15"/>
      <c r="K69" s="15"/>
      <c r="L69" s="15"/>
      <c r="M69" s="16"/>
      <c r="N69" s="16"/>
      <c r="O69" s="15"/>
      <c r="P69" s="15"/>
      <c r="Q69" s="15"/>
      <c r="R69" s="15"/>
      <c r="S69" s="15"/>
      <c r="T69" s="15"/>
      <c r="U69" s="20"/>
      <c r="V69" s="15"/>
      <c r="W69" s="20"/>
      <c r="X69" s="15"/>
      <c r="Y69" s="20"/>
      <c r="Z69" s="15"/>
      <c r="AA69" s="20"/>
      <c r="AB69" s="61"/>
      <c r="AC69" s="64"/>
      <c r="AD69" s="100"/>
      <c r="AE69" s="101"/>
    </row>
    <row r="70" spans="2:31" x14ac:dyDescent="0.25">
      <c r="B70" s="9"/>
      <c r="C70" s="66"/>
      <c r="D70" s="79"/>
      <c r="E70" s="11"/>
      <c r="F70" s="15"/>
      <c r="G70" s="17"/>
      <c r="H70" s="15"/>
      <c r="I70" s="15"/>
      <c r="J70" s="15"/>
      <c r="K70" s="15"/>
      <c r="L70" s="15"/>
      <c r="M70" s="16"/>
      <c r="N70" s="16"/>
      <c r="O70" s="15"/>
      <c r="P70" s="15"/>
      <c r="Q70" s="15"/>
      <c r="R70" s="15"/>
      <c r="S70" s="15"/>
      <c r="T70" s="15"/>
      <c r="U70" s="20"/>
      <c r="V70" s="15"/>
      <c r="W70" s="20"/>
      <c r="X70" s="15"/>
      <c r="Y70" s="20"/>
      <c r="Z70" s="15"/>
      <c r="AA70" s="20"/>
      <c r="AB70" s="61"/>
      <c r="AC70" s="64"/>
      <c r="AD70" s="100"/>
      <c r="AE70" s="101"/>
    </row>
    <row r="71" spans="2:31" x14ac:dyDescent="0.25">
      <c r="B71" s="9"/>
      <c r="C71" s="66"/>
      <c r="D71" s="79"/>
      <c r="E71" s="11"/>
      <c r="F71" s="15"/>
      <c r="G71" s="17"/>
      <c r="H71" s="15"/>
      <c r="I71" s="15"/>
      <c r="J71" s="15"/>
      <c r="K71" s="15"/>
      <c r="L71" s="15"/>
      <c r="M71" s="16"/>
      <c r="N71" s="16"/>
      <c r="O71" s="15"/>
      <c r="P71" s="15"/>
      <c r="Q71" s="15"/>
      <c r="R71" s="15"/>
      <c r="S71" s="15"/>
      <c r="T71" s="15"/>
      <c r="U71" s="20"/>
      <c r="V71" s="15"/>
      <c r="W71" s="20"/>
      <c r="X71" s="15"/>
      <c r="Y71" s="20"/>
      <c r="Z71" s="15"/>
      <c r="AA71" s="20"/>
      <c r="AB71" s="61"/>
      <c r="AC71" s="64"/>
      <c r="AD71" s="100"/>
      <c r="AE71" s="101"/>
    </row>
    <row r="72" spans="2:31" x14ac:dyDescent="0.25">
      <c r="B72" s="9"/>
      <c r="C72" s="66"/>
      <c r="D72" s="79"/>
      <c r="E72" s="11"/>
      <c r="F72" s="15"/>
      <c r="G72" s="17"/>
      <c r="H72" s="15"/>
      <c r="I72" s="15"/>
      <c r="J72" s="15"/>
      <c r="K72" s="15"/>
      <c r="L72" s="15"/>
      <c r="M72" s="16"/>
      <c r="N72" s="16"/>
      <c r="O72" s="15"/>
      <c r="P72" s="15"/>
      <c r="Q72" s="15"/>
      <c r="R72" s="15"/>
      <c r="S72" s="15"/>
      <c r="T72" s="15"/>
      <c r="U72" s="20"/>
      <c r="V72" s="15"/>
      <c r="W72" s="20"/>
      <c r="X72" s="15"/>
      <c r="Y72" s="20"/>
      <c r="Z72" s="15"/>
      <c r="AA72" s="20"/>
      <c r="AB72" s="61"/>
      <c r="AC72" s="64"/>
      <c r="AD72" s="100"/>
      <c r="AE72" s="101"/>
    </row>
    <row r="73" spans="2:31" x14ac:dyDescent="0.25">
      <c r="B73" s="9"/>
      <c r="C73" s="66"/>
      <c r="D73" s="79"/>
      <c r="E73" s="11"/>
      <c r="F73" s="15"/>
      <c r="G73" s="17"/>
      <c r="H73" s="15"/>
      <c r="I73" s="15"/>
      <c r="J73" s="15"/>
      <c r="K73" s="15"/>
      <c r="L73" s="15"/>
      <c r="M73" s="16"/>
      <c r="N73" s="16"/>
      <c r="O73" s="15"/>
      <c r="P73" s="15"/>
      <c r="Q73" s="15"/>
      <c r="R73" s="15"/>
      <c r="S73" s="15"/>
      <c r="T73" s="15"/>
      <c r="U73" s="20"/>
      <c r="V73" s="15"/>
      <c r="W73" s="20"/>
      <c r="X73" s="15"/>
      <c r="Y73" s="20"/>
      <c r="Z73" s="15"/>
      <c r="AA73" s="20"/>
      <c r="AB73" s="61"/>
      <c r="AC73" s="64"/>
      <c r="AD73" s="100"/>
      <c r="AE73" s="101"/>
    </row>
    <row r="74" spans="2:31" x14ac:dyDescent="0.25">
      <c r="B74" s="9"/>
      <c r="C74" s="66"/>
      <c r="D74" s="79"/>
      <c r="E74" s="11"/>
      <c r="F74" s="15"/>
      <c r="G74" s="17"/>
      <c r="H74" s="15"/>
      <c r="I74" s="15"/>
      <c r="J74" s="15"/>
      <c r="K74" s="15"/>
      <c r="L74" s="15"/>
      <c r="M74" s="16"/>
      <c r="N74" s="16"/>
      <c r="O74" s="15"/>
      <c r="P74" s="15"/>
      <c r="Q74" s="15"/>
      <c r="R74" s="15"/>
      <c r="S74" s="15"/>
      <c r="T74" s="15"/>
      <c r="U74" s="20"/>
      <c r="V74" s="15"/>
      <c r="W74" s="20"/>
      <c r="X74" s="15"/>
      <c r="Y74" s="20"/>
      <c r="Z74" s="15"/>
      <c r="AA74" s="20"/>
      <c r="AB74" s="61"/>
      <c r="AC74" s="64"/>
      <c r="AD74" s="100"/>
      <c r="AE74" s="101"/>
    </row>
    <row r="75" spans="2:31" x14ac:dyDescent="0.25">
      <c r="B75" s="9"/>
      <c r="C75" s="66"/>
      <c r="D75" s="79"/>
      <c r="E75" s="11"/>
      <c r="F75" s="15"/>
      <c r="G75" s="17"/>
      <c r="H75" s="15"/>
      <c r="I75" s="15"/>
      <c r="J75" s="15"/>
      <c r="K75" s="15"/>
      <c r="L75" s="15"/>
      <c r="M75" s="16"/>
      <c r="N75" s="16"/>
      <c r="O75" s="15"/>
      <c r="P75" s="15"/>
      <c r="Q75" s="15"/>
      <c r="R75" s="15"/>
      <c r="S75" s="15"/>
      <c r="T75" s="15"/>
      <c r="U75" s="20"/>
      <c r="V75" s="15"/>
      <c r="W75" s="20"/>
      <c r="X75" s="15"/>
      <c r="Y75" s="20"/>
      <c r="Z75" s="15"/>
      <c r="AA75" s="20"/>
      <c r="AB75" s="61"/>
      <c r="AC75" s="64"/>
      <c r="AD75" s="100"/>
      <c r="AE75" s="101"/>
    </row>
    <row r="76" spans="2:31" x14ac:dyDescent="0.25">
      <c r="B76" s="9"/>
      <c r="C76" s="66"/>
      <c r="D76" s="79"/>
      <c r="E76" s="11"/>
      <c r="F76" s="15"/>
      <c r="G76" s="17"/>
      <c r="H76" s="15"/>
      <c r="I76" s="15"/>
      <c r="J76" s="15"/>
      <c r="K76" s="15"/>
      <c r="L76" s="15"/>
      <c r="M76" s="16"/>
      <c r="N76" s="16"/>
      <c r="O76" s="15"/>
      <c r="P76" s="15"/>
      <c r="Q76" s="15"/>
      <c r="R76" s="15"/>
      <c r="S76" s="15"/>
      <c r="T76" s="15"/>
      <c r="U76" s="20"/>
      <c r="V76" s="15"/>
      <c r="W76" s="20"/>
      <c r="X76" s="15"/>
      <c r="Y76" s="20"/>
      <c r="Z76" s="15"/>
      <c r="AA76" s="20"/>
      <c r="AB76" s="61"/>
      <c r="AC76" s="64"/>
      <c r="AD76" s="100"/>
      <c r="AE76" s="101"/>
    </row>
    <row r="77" spans="2:31" x14ac:dyDescent="0.25">
      <c r="B77" s="9"/>
      <c r="C77" s="66"/>
      <c r="D77" s="79"/>
      <c r="E77" s="11"/>
      <c r="F77" s="15"/>
      <c r="G77" s="17"/>
      <c r="H77" s="15"/>
      <c r="I77" s="15"/>
      <c r="J77" s="15"/>
      <c r="K77" s="15"/>
      <c r="L77" s="15"/>
      <c r="M77" s="16"/>
      <c r="N77" s="16"/>
      <c r="O77" s="15"/>
      <c r="P77" s="15"/>
      <c r="Q77" s="15"/>
      <c r="R77" s="15"/>
      <c r="S77" s="15"/>
      <c r="T77" s="15"/>
      <c r="U77" s="20"/>
      <c r="V77" s="15"/>
      <c r="W77" s="20"/>
      <c r="X77" s="15"/>
      <c r="Y77" s="20"/>
      <c r="Z77" s="15"/>
      <c r="AA77" s="20"/>
      <c r="AB77" s="61"/>
      <c r="AC77" s="64"/>
      <c r="AD77" s="100"/>
      <c r="AE77" s="101"/>
    </row>
    <row r="78" spans="2:31" x14ac:dyDescent="0.25">
      <c r="B78" s="9"/>
      <c r="C78" s="66"/>
      <c r="D78" s="79"/>
      <c r="E78" s="11"/>
      <c r="F78" s="15"/>
      <c r="G78" s="17"/>
      <c r="H78" s="15"/>
      <c r="I78" s="15"/>
      <c r="J78" s="15"/>
      <c r="K78" s="15"/>
      <c r="L78" s="15"/>
      <c r="M78" s="16"/>
      <c r="N78" s="16"/>
      <c r="O78" s="15"/>
      <c r="P78" s="15"/>
      <c r="Q78" s="15"/>
      <c r="R78" s="15"/>
      <c r="S78" s="15"/>
      <c r="T78" s="15"/>
      <c r="U78" s="20"/>
      <c r="V78" s="15"/>
      <c r="W78" s="20"/>
      <c r="X78" s="15"/>
      <c r="Y78" s="20"/>
      <c r="Z78" s="15"/>
      <c r="AA78" s="20"/>
      <c r="AB78" s="61"/>
      <c r="AC78" s="64"/>
      <c r="AD78" s="100"/>
      <c r="AE78" s="101"/>
    </row>
    <row r="79" spans="2:31" x14ac:dyDescent="0.25">
      <c r="B79" s="9"/>
      <c r="C79" s="66"/>
      <c r="D79" s="79"/>
      <c r="E79" s="11"/>
      <c r="F79" s="15"/>
      <c r="G79" s="17"/>
      <c r="H79" s="15"/>
      <c r="I79" s="15"/>
      <c r="J79" s="15"/>
      <c r="K79" s="15"/>
      <c r="L79" s="15"/>
      <c r="M79" s="16"/>
      <c r="N79" s="16"/>
      <c r="O79" s="15"/>
      <c r="P79" s="15"/>
      <c r="Q79" s="15"/>
      <c r="R79" s="15"/>
      <c r="S79" s="15"/>
      <c r="T79" s="15"/>
      <c r="U79" s="20"/>
      <c r="V79" s="15"/>
      <c r="W79" s="20"/>
      <c r="X79" s="15"/>
      <c r="Y79" s="20"/>
      <c r="Z79" s="15"/>
      <c r="AA79" s="20"/>
      <c r="AB79" s="61"/>
      <c r="AC79" s="64"/>
      <c r="AD79" s="100"/>
      <c r="AE79" s="101"/>
    </row>
    <row r="80" spans="2:31" x14ac:dyDescent="0.25">
      <c r="B80" s="9"/>
      <c r="C80" s="66"/>
      <c r="D80" s="79"/>
      <c r="E80" s="11"/>
      <c r="F80" s="15"/>
      <c r="G80" s="17"/>
      <c r="H80" s="15"/>
      <c r="I80" s="15"/>
      <c r="J80" s="15"/>
      <c r="K80" s="15"/>
      <c r="L80" s="15"/>
      <c r="M80" s="16"/>
      <c r="N80" s="16"/>
      <c r="O80" s="15"/>
      <c r="P80" s="15"/>
      <c r="Q80" s="15"/>
      <c r="R80" s="15"/>
      <c r="S80" s="15"/>
      <c r="T80" s="15"/>
      <c r="U80" s="20"/>
      <c r="V80" s="15"/>
      <c r="W80" s="20"/>
      <c r="X80" s="15"/>
      <c r="Y80" s="20"/>
      <c r="Z80" s="15"/>
      <c r="AA80" s="20"/>
      <c r="AB80" s="61"/>
      <c r="AC80" s="64"/>
      <c r="AD80" s="100"/>
      <c r="AE80" s="101"/>
    </row>
    <row r="81" spans="2:31" x14ac:dyDescent="0.25">
      <c r="B81" s="9"/>
      <c r="C81" s="66"/>
      <c r="D81" s="79"/>
      <c r="E81" s="11"/>
      <c r="F81" s="15"/>
      <c r="G81" s="17"/>
      <c r="H81" s="15"/>
      <c r="I81" s="15"/>
      <c r="J81" s="15"/>
      <c r="K81" s="15"/>
      <c r="L81" s="15"/>
      <c r="M81" s="16"/>
      <c r="N81" s="16"/>
      <c r="O81" s="15"/>
      <c r="P81" s="15"/>
      <c r="Q81" s="15"/>
      <c r="R81" s="15"/>
      <c r="S81" s="15"/>
      <c r="T81" s="15"/>
      <c r="U81" s="20"/>
      <c r="V81" s="15"/>
      <c r="W81" s="20"/>
      <c r="X81" s="15"/>
      <c r="Y81" s="20"/>
      <c r="Z81" s="15"/>
      <c r="AA81" s="20"/>
      <c r="AB81" s="61"/>
      <c r="AC81" s="64"/>
      <c r="AD81" s="100"/>
      <c r="AE81" s="101"/>
    </row>
    <row r="82" spans="2:31" x14ac:dyDescent="0.25">
      <c r="B82" s="9"/>
      <c r="C82" s="66"/>
      <c r="D82" s="79"/>
      <c r="E82" s="11"/>
      <c r="F82" s="15"/>
      <c r="G82" s="17"/>
      <c r="H82" s="15"/>
      <c r="I82" s="15"/>
      <c r="J82" s="15"/>
      <c r="K82" s="15"/>
      <c r="L82" s="15"/>
      <c r="M82" s="16"/>
      <c r="N82" s="16"/>
      <c r="O82" s="15"/>
      <c r="P82" s="15"/>
      <c r="Q82" s="15"/>
      <c r="R82" s="15"/>
      <c r="S82" s="15"/>
      <c r="T82" s="15"/>
      <c r="U82" s="20"/>
      <c r="V82" s="15"/>
      <c r="W82" s="20"/>
      <c r="X82" s="15"/>
      <c r="Y82" s="20"/>
      <c r="Z82" s="15"/>
      <c r="AA82" s="20"/>
      <c r="AB82" s="61"/>
      <c r="AC82" s="64"/>
      <c r="AD82" s="100"/>
      <c r="AE82" s="101"/>
    </row>
    <row r="83" spans="2:31" x14ac:dyDescent="0.25">
      <c r="B83" s="9"/>
      <c r="C83" s="66"/>
      <c r="D83" s="79"/>
      <c r="E83" s="11"/>
      <c r="F83" s="15"/>
      <c r="G83" s="17"/>
      <c r="H83" s="15"/>
      <c r="I83" s="15"/>
      <c r="J83" s="15"/>
      <c r="K83" s="15"/>
      <c r="L83" s="15"/>
      <c r="M83" s="16"/>
      <c r="N83" s="16"/>
      <c r="O83" s="15"/>
      <c r="P83" s="15"/>
      <c r="Q83" s="15"/>
      <c r="R83" s="15"/>
      <c r="S83" s="15"/>
      <c r="T83" s="15"/>
      <c r="U83" s="20"/>
      <c r="V83" s="15"/>
      <c r="W83" s="20"/>
      <c r="X83" s="15"/>
      <c r="Y83" s="20"/>
      <c r="Z83" s="15"/>
      <c r="AA83" s="20"/>
      <c r="AB83" s="61"/>
      <c r="AC83" s="64"/>
      <c r="AD83" s="100"/>
      <c r="AE83" s="101"/>
    </row>
    <row r="84" spans="2:31" x14ac:dyDescent="0.25">
      <c r="B84" s="9"/>
      <c r="C84" s="66"/>
      <c r="D84" s="79"/>
      <c r="E84" s="11"/>
      <c r="F84" s="15"/>
      <c r="G84" s="17"/>
      <c r="H84" s="15"/>
      <c r="I84" s="15"/>
      <c r="J84" s="15"/>
      <c r="K84" s="15"/>
      <c r="L84" s="15"/>
      <c r="M84" s="16"/>
      <c r="N84" s="16"/>
      <c r="O84" s="15"/>
      <c r="P84" s="15"/>
      <c r="Q84" s="15"/>
      <c r="R84" s="15"/>
      <c r="S84" s="15"/>
      <c r="T84" s="15"/>
      <c r="U84" s="20"/>
      <c r="V84" s="15"/>
      <c r="W84" s="20"/>
      <c r="X84" s="15"/>
      <c r="Y84" s="20"/>
      <c r="Z84" s="15"/>
      <c r="AA84" s="20"/>
      <c r="AB84" s="61"/>
      <c r="AC84" s="64"/>
      <c r="AD84" s="100"/>
      <c r="AE84" s="101"/>
    </row>
    <row r="85" spans="2:31" x14ac:dyDescent="0.25">
      <c r="B85" s="9"/>
      <c r="C85" s="66"/>
      <c r="D85" s="79"/>
      <c r="E85" s="11"/>
      <c r="F85" s="15"/>
      <c r="G85" s="17"/>
      <c r="H85" s="15"/>
      <c r="I85" s="15"/>
      <c r="J85" s="15"/>
      <c r="K85" s="15"/>
      <c r="L85" s="15"/>
      <c r="M85" s="16"/>
      <c r="N85" s="16"/>
      <c r="O85" s="15"/>
      <c r="P85" s="15"/>
      <c r="Q85" s="15"/>
      <c r="R85" s="15"/>
      <c r="S85" s="15"/>
      <c r="T85" s="15"/>
      <c r="U85" s="20"/>
      <c r="V85" s="15"/>
      <c r="W85" s="20"/>
      <c r="X85" s="15"/>
      <c r="Y85" s="20"/>
      <c r="Z85" s="15"/>
      <c r="AA85" s="20"/>
      <c r="AB85" s="61"/>
      <c r="AC85" s="64"/>
      <c r="AD85" s="100"/>
      <c r="AE85" s="101"/>
    </row>
    <row r="86" spans="2:31" x14ac:dyDescent="0.25">
      <c r="B86" s="9"/>
      <c r="C86" s="66"/>
      <c r="D86" s="79"/>
      <c r="E86" s="11"/>
      <c r="F86" s="15"/>
      <c r="G86" s="17"/>
      <c r="H86" s="15"/>
      <c r="I86" s="15"/>
      <c r="J86" s="15"/>
      <c r="K86" s="15"/>
      <c r="L86" s="15"/>
      <c r="M86" s="16"/>
      <c r="N86" s="16"/>
      <c r="O86" s="15"/>
      <c r="P86" s="15"/>
      <c r="Q86" s="15"/>
      <c r="R86" s="15"/>
      <c r="S86" s="15"/>
      <c r="T86" s="15"/>
      <c r="U86" s="20"/>
      <c r="V86" s="15"/>
      <c r="W86" s="20"/>
      <c r="X86" s="15"/>
      <c r="Y86" s="20"/>
      <c r="Z86" s="15"/>
      <c r="AA86" s="20"/>
      <c r="AB86" s="61"/>
      <c r="AC86" s="64"/>
      <c r="AD86" s="100"/>
      <c r="AE86" s="101"/>
    </row>
    <row r="87" spans="2:31" x14ac:dyDescent="0.25">
      <c r="B87" s="9"/>
      <c r="C87" s="66"/>
      <c r="D87" s="79"/>
      <c r="E87" s="11"/>
      <c r="F87" s="15"/>
      <c r="G87" s="17"/>
      <c r="H87" s="15"/>
      <c r="I87" s="15"/>
      <c r="J87" s="15"/>
      <c r="K87" s="15"/>
      <c r="L87" s="15"/>
      <c r="M87" s="16"/>
      <c r="N87" s="16"/>
      <c r="O87" s="15"/>
      <c r="P87" s="15"/>
      <c r="Q87" s="15"/>
      <c r="R87" s="15"/>
      <c r="S87" s="15"/>
      <c r="T87" s="15"/>
      <c r="U87" s="20"/>
      <c r="V87" s="15"/>
      <c r="W87" s="20"/>
      <c r="X87" s="15"/>
      <c r="Y87" s="20"/>
      <c r="Z87" s="15"/>
      <c r="AA87" s="20"/>
      <c r="AB87" s="61"/>
      <c r="AC87" s="64"/>
      <c r="AD87" s="100"/>
      <c r="AE87" s="101"/>
    </row>
    <row r="88" spans="2:31" x14ac:dyDescent="0.25">
      <c r="B88" s="9"/>
      <c r="C88" s="66"/>
      <c r="D88" s="79"/>
      <c r="E88" s="11"/>
      <c r="F88" s="15"/>
      <c r="G88" s="17"/>
      <c r="H88" s="15"/>
      <c r="I88" s="15"/>
      <c r="J88" s="15"/>
      <c r="K88" s="15"/>
      <c r="L88" s="15"/>
      <c r="M88" s="16"/>
      <c r="N88" s="16"/>
      <c r="O88" s="15"/>
      <c r="P88" s="15"/>
      <c r="Q88" s="15"/>
      <c r="R88" s="15"/>
      <c r="S88" s="15"/>
      <c r="T88" s="15"/>
      <c r="U88" s="20"/>
      <c r="V88" s="15"/>
      <c r="W88" s="20"/>
      <c r="X88" s="15"/>
      <c r="Y88" s="20"/>
      <c r="Z88" s="15"/>
      <c r="AA88" s="20"/>
      <c r="AB88" s="61"/>
      <c r="AC88" s="64"/>
      <c r="AD88" s="100"/>
      <c r="AE88" s="101"/>
    </row>
    <row r="89" spans="2:31" x14ac:dyDescent="0.25">
      <c r="B89" s="9"/>
      <c r="C89" s="66"/>
      <c r="D89" s="79"/>
      <c r="E89" s="11"/>
      <c r="F89" s="15"/>
      <c r="G89" s="17"/>
      <c r="H89" s="15"/>
      <c r="I89" s="15"/>
      <c r="J89" s="15"/>
      <c r="K89" s="15"/>
      <c r="L89" s="15"/>
      <c r="M89" s="16"/>
      <c r="N89" s="16"/>
      <c r="O89" s="15"/>
      <c r="P89" s="15"/>
      <c r="Q89" s="15"/>
      <c r="R89" s="15"/>
      <c r="S89" s="15"/>
      <c r="T89" s="15"/>
      <c r="U89" s="20"/>
      <c r="V89" s="15"/>
      <c r="W89" s="20"/>
      <c r="X89" s="15"/>
      <c r="Y89" s="20"/>
      <c r="Z89" s="15"/>
      <c r="AA89" s="20"/>
      <c r="AB89" s="61"/>
      <c r="AC89" s="64"/>
      <c r="AD89" s="100"/>
      <c r="AE89" s="101"/>
    </row>
    <row r="90" spans="2:31" x14ac:dyDescent="0.25">
      <c r="B90" s="9"/>
      <c r="C90" s="66"/>
      <c r="D90" s="79"/>
      <c r="E90" s="11"/>
      <c r="F90" s="15"/>
      <c r="G90" s="17"/>
      <c r="H90" s="15"/>
      <c r="I90" s="15"/>
      <c r="J90" s="15"/>
      <c r="K90" s="15"/>
      <c r="L90" s="15"/>
      <c r="M90" s="16"/>
      <c r="N90" s="16"/>
      <c r="O90" s="15"/>
      <c r="P90" s="15"/>
      <c r="Q90" s="15"/>
      <c r="R90" s="15"/>
      <c r="S90" s="15"/>
      <c r="T90" s="15"/>
      <c r="U90" s="20"/>
      <c r="V90" s="15"/>
      <c r="W90" s="20"/>
      <c r="X90" s="15"/>
      <c r="Y90" s="20"/>
      <c r="Z90" s="15"/>
      <c r="AA90" s="20"/>
      <c r="AB90" s="61"/>
      <c r="AC90" s="64"/>
      <c r="AD90" s="100"/>
      <c r="AE90" s="101"/>
    </row>
    <row r="91" spans="2:31" x14ac:dyDescent="0.25">
      <c r="B91" s="9"/>
      <c r="C91" s="66"/>
      <c r="D91" s="79"/>
      <c r="E91" s="11"/>
      <c r="F91" s="15"/>
      <c r="G91" s="17"/>
      <c r="H91" s="15"/>
      <c r="I91" s="15"/>
      <c r="J91" s="15"/>
      <c r="K91" s="15"/>
      <c r="L91" s="15"/>
      <c r="M91" s="16"/>
      <c r="N91" s="16"/>
      <c r="O91" s="15"/>
      <c r="P91" s="15"/>
      <c r="Q91" s="15"/>
      <c r="R91" s="15"/>
      <c r="S91" s="15"/>
      <c r="T91" s="15"/>
      <c r="U91" s="20"/>
      <c r="V91" s="15"/>
      <c r="W91" s="20"/>
      <c r="X91" s="15"/>
      <c r="Y91" s="20"/>
      <c r="Z91" s="15"/>
      <c r="AA91" s="20"/>
      <c r="AB91" s="61"/>
      <c r="AC91" s="64"/>
      <c r="AD91" s="100"/>
      <c r="AE91" s="101"/>
    </row>
    <row r="92" spans="2:31" x14ac:dyDescent="0.25">
      <c r="B92" s="9"/>
      <c r="C92" s="66"/>
      <c r="D92" s="79"/>
      <c r="E92" s="11"/>
      <c r="F92" s="15"/>
      <c r="G92" s="17"/>
      <c r="H92" s="15"/>
      <c r="I92" s="15"/>
      <c r="J92" s="15"/>
      <c r="K92" s="15"/>
      <c r="L92" s="15"/>
      <c r="M92" s="16"/>
      <c r="N92" s="16"/>
      <c r="O92" s="15"/>
      <c r="P92" s="15"/>
      <c r="Q92" s="15"/>
      <c r="R92" s="15"/>
      <c r="S92" s="15"/>
      <c r="T92" s="15"/>
      <c r="U92" s="20"/>
      <c r="V92" s="15"/>
      <c r="W92" s="20"/>
      <c r="X92" s="15"/>
      <c r="Y92" s="20"/>
      <c r="Z92" s="15"/>
      <c r="AA92" s="20"/>
      <c r="AB92" s="61"/>
      <c r="AC92" s="64"/>
      <c r="AD92" s="100"/>
      <c r="AE92" s="101"/>
    </row>
    <row r="93" spans="2:31" x14ac:dyDescent="0.25">
      <c r="B93" s="9"/>
      <c r="C93" s="66"/>
      <c r="D93" s="79"/>
      <c r="E93" s="11"/>
      <c r="F93" s="15"/>
      <c r="G93" s="17"/>
      <c r="H93" s="15"/>
      <c r="I93" s="15"/>
      <c r="J93" s="15"/>
      <c r="K93" s="15"/>
      <c r="L93" s="15"/>
      <c r="M93" s="16"/>
      <c r="N93" s="16"/>
      <c r="O93" s="15"/>
      <c r="P93" s="15"/>
      <c r="Q93" s="15"/>
      <c r="R93" s="15"/>
      <c r="S93" s="15"/>
      <c r="T93" s="15"/>
      <c r="U93" s="20"/>
      <c r="V93" s="15"/>
      <c r="W93" s="20"/>
      <c r="X93" s="15"/>
      <c r="Y93" s="20"/>
      <c r="Z93" s="15"/>
      <c r="AA93" s="20"/>
      <c r="AB93" s="61"/>
      <c r="AC93" s="64"/>
      <c r="AD93" s="100"/>
      <c r="AE93" s="101"/>
    </row>
    <row r="94" spans="2:31" x14ac:dyDescent="0.25">
      <c r="B94" s="9"/>
      <c r="C94" s="66"/>
      <c r="D94" s="79"/>
      <c r="E94" s="11"/>
      <c r="F94" s="15"/>
      <c r="G94" s="17"/>
      <c r="H94" s="15"/>
      <c r="I94" s="15"/>
      <c r="J94" s="15"/>
      <c r="K94" s="15"/>
      <c r="L94" s="15"/>
      <c r="M94" s="16"/>
      <c r="N94" s="16"/>
      <c r="O94" s="15"/>
      <c r="P94" s="15"/>
      <c r="Q94" s="15"/>
      <c r="R94" s="15"/>
      <c r="S94" s="15"/>
      <c r="T94" s="15"/>
      <c r="U94" s="20"/>
      <c r="V94" s="15"/>
      <c r="W94" s="20"/>
      <c r="X94" s="15"/>
      <c r="Y94" s="20"/>
      <c r="Z94" s="15"/>
      <c r="AA94" s="20"/>
      <c r="AB94" s="61"/>
      <c r="AC94" s="64"/>
      <c r="AD94" s="100"/>
      <c r="AE94" s="101"/>
    </row>
    <row r="95" spans="2:31" x14ac:dyDescent="0.25">
      <c r="B95" s="9"/>
      <c r="C95" s="66"/>
      <c r="D95" s="79"/>
      <c r="E95" s="11"/>
      <c r="F95" s="15"/>
      <c r="G95" s="17"/>
      <c r="H95" s="15"/>
      <c r="I95" s="15"/>
      <c r="J95" s="15"/>
      <c r="K95" s="15"/>
      <c r="L95" s="15"/>
      <c r="M95" s="16"/>
      <c r="N95" s="16"/>
      <c r="O95" s="15"/>
      <c r="P95" s="15"/>
      <c r="Q95" s="15"/>
      <c r="R95" s="15"/>
      <c r="S95" s="15"/>
      <c r="T95" s="15"/>
      <c r="U95" s="20"/>
      <c r="V95" s="15"/>
      <c r="W95" s="20"/>
      <c r="X95" s="15"/>
      <c r="Y95" s="20"/>
      <c r="Z95" s="15"/>
      <c r="AA95" s="20"/>
      <c r="AB95" s="61"/>
      <c r="AC95" s="64"/>
      <c r="AD95" s="100"/>
      <c r="AE95" s="101"/>
    </row>
    <row r="96" spans="2:31" x14ac:dyDescent="0.25">
      <c r="B96" s="9"/>
      <c r="C96" s="66"/>
      <c r="D96" s="79"/>
      <c r="E96" s="11"/>
      <c r="F96" s="15"/>
      <c r="G96" s="17"/>
      <c r="H96" s="15"/>
      <c r="I96" s="15"/>
      <c r="J96" s="15"/>
      <c r="K96" s="15"/>
      <c r="L96" s="15"/>
      <c r="M96" s="16"/>
      <c r="N96" s="16"/>
      <c r="O96" s="15"/>
      <c r="P96" s="15"/>
      <c r="Q96" s="15"/>
      <c r="R96" s="15"/>
      <c r="S96" s="15"/>
      <c r="T96" s="15"/>
      <c r="U96" s="20"/>
      <c r="V96" s="15"/>
      <c r="W96" s="20"/>
      <c r="X96" s="15"/>
      <c r="Y96" s="20"/>
      <c r="Z96" s="15"/>
      <c r="AA96" s="20"/>
      <c r="AB96" s="61"/>
      <c r="AC96" s="64"/>
      <c r="AD96" s="100"/>
      <c r="AE96" s="101"/>
    </row>
    <row r="97" spans="2:31" x14ac:dyDescent="0.25">
      <c r="B97" s="9"/>
      <c r="C97" s="66"/>
      <c r="D97" s="79"/>
      <c r="E97" s="11"/>
      <c r="F97" s="15"/>
      <c r="G97" s="17"/>
      <c r="H97" s="15"/>
      <c r="I97" s="15"/>
      <c r="J97" s="15"/>
      <c r="K97" s="15"/>
      <c r="L97" s="15"/>
      <c r="M97" s="16"/>
      <c r="N97" s="16"/>
      <c r="O97" s="15"/>
      <c r="P97" s="15"/>
      <c r="Q97" s="15"/>
      <c r="R97" s="15"/>
      <c r="S97" s="15"/>
      <c r="T97" s="15"/>
      <c r="U97" s="20"/>
      <c r="V97" s="15"/>
      <c r="W97" s="20"/>
      <c r="X97" s="15"/>
      <c r="Y97" s="20"/>
      <c r="Z97" s="15"/>
      <c r="AA97" s="20"/>
      <c r="AB97" s="61"/>
      <c r="AC97" s="64"/>
      <c r="AD97" s="100"/>
      <c r="AE97" s="101"/>
    </row>
    <row r="98" spans="2:31" x14ac:dyDescent="0.25">
      <c r="B98" s="9"/>
      <c r="C98" s="66"/>
      <c r="D98" s="79"/>
      <c r="E98" s="11"/>
      <c r="F98" s="15"/>
      <c r="G98" s="17"/>
      <c r="H98" s="15"/>
      <c r="I98" s="15"/>
      <c r="J98" s="15"/>
      <c r="K98" s="15"/>
      <c r="L98" s="15"/>
      <c r="M98" s="16"/>
      <c r="N98" s="16"/>
      <c r="O98" s="15"/>
      <c r="P98" s="15"/>
      <c r="Q98" s="15"/>
      <c r="R98" s="15"/>
      <c r="S98" s="15"/>
      <c r="T98" s="15"/>
      <c r="U98" s="20"/>
      <c r="V98" s="15"/>
      <c r="W98" s="20"/>
      <c r="X98" s="15"/>
      <c r="Y98" s="20"/>
      <c r="Z98" s="15"/>
      <c r="AA98" s="20"/>
      <c r="AB98" s="61"/>
      <c r="AC98" s="64"/>
      <c r="AD98" s="100"/>
      <c r="AE98" s="101"/>
    </row>
    <row r="99" spans="2:31" x14ac:dyDescent="0.25">
      <c r="B99" s="9"/>
      <c r="C99" s="66"/>
      <c r="D99" s="79"/>
      <c r="E99" s="11"/>
      <c r="F99" s="15"/>
      <c r="G99" s="17"/>
      <c r="H99" s="15"/>
      <c r="I99" s="15"/>
      <c r="J99" s="15"/>
      <c r="K99" s="15"/>
      <c r="L99" s="15"/>
      <c r="M99" s="16"/>
      <c r="N99" s="16"/>
      <c r="O99" s="15"/>
      <c r="P99" s="15"/>
      <c r="Q99" s="15"/>
      <c r="R99" s="15"/>
      <c r="S99" s="15"/>
      <c r="T99" s="15"/>
      <c r="U99" s="20"/>
      <c r="V99" s="15"/>
      <c r="W99" s="20"/>
      <c r="X99" s="15"/>
      <c r="Y99" s="20"/>
      <c r="Z99" s="15"/>
      <c r="AA99" s="20"/>
      <c r="AB99" s="61"/>
      <c r="AC99" s="64"/>
      <c r="AD99" s="100"/>
      <c r="AE99" s="101"/>
    </row>
    <row r="100" spans="2:31" x14ac:dyDescent="0.25">
      <c r="B100" s="9"/>
      <c r="C100" s="66"/>
      <c r="D100" s="79"/>
      <c r="E100" s="11"/>
      <c r="F100" s="15"/>
      <c r="G100" s="17"/>
      <c r="H100" s="15"/>
      <c r="I100" s="15"/>
      <c r="J100" s="15"/>
      <c r="K100" s="15"/>
      <c r="L100" s="15"/>
      <c r="M100" s="16"/>
      <c r="N100" s="16"/>
      <c r="O100" s="15"/>
      <c r="P100" s="15"/>
      <c r="Q100" s="15"/>
      <c r="R100" s="15"/>
      <c r="S100" s="15"/>
      <c r="T100" s="15"/>
      <c r="U100" s="20"/>
      <c r="V100" s="15"/>
      <c r="W100" s="20"/>
      <c r="X100" s="15"/>
      <c r="Y100" s="20"/>
      <c r="Z100" s="15"/>
      <c r="AA100" s="20"/>
      <c r="AB100" s="61"/>
      <c r="AC100" s="64"/>
      <c r="AD100" s="100"/>
      <c r="AE100" s="101"/>
    </row>
    <row r="101" spans="2:31" x14ac:dyDescent="0.25">
      <c r="B101" s="9"/>
      <c r="C101" s="66"/>
      <c r="D101" s="79"/>
      <c r="E101" s="11"/>
      <c r="F101" s="15"/>
      <c r="G101" s="17"/>
      <c r="H101" s="15"/>
      <c r="I101" s="15"/>
      <c r="J101" s="15"/>
      <c r="K101" s="15"/>
      <c r="L101" s="15"/>
      <c r="M101" s="16"/>
      <c r="N101" s="16"/>
      <c r="O101" s="15"/>
      <c r="P101" s="15"/>
      <c r="Q101" s="15"/>
      <c r="R101" s="15"/>
      <c r="S101" s="15"/>
      <c r="T101" s="15"/>
      <c r="U101" s="20"/>
      <c r="V101" s="15"/>
      <c r="W101" s="20"/>
      <c r="X101" s="15"/>
      <c r="Y101" s="20"/>
      <c r="Z101" s="15"/>
      <c r="AA101" s="20"/>
      <c r="AB101" s="61"/>
      <c r="AC101" s="64"/>
      <c r="AD101" s="100"/>
      <c r="AE101" s="101"/>
    </row>
    <row r="102" spans="2:31" x14ac:dyDescent="0.25">
      <c r="B102" s="9"/>
      <c r="C102" s="66"/>
      <c r="D102" s="79"/>
      <c r="E102" s="11"/>
      <c r="F102" s="15"/>
      <c r="G102" s="17"/>
      <c r="H102" s="15"/>
      <c r="I102" s="15"/>
      <c r="J102" s="15"/>
      <c r="K102" s="15"/>
      <c r="L102" s="15"/>
      <c r="M102" s="16"/>
      <c r="N102" s="16"/>
      <c r="O102" s="15"/>
      <c r="P102" s="15"/>
      <c r="Q102" s="15"/>
      <c r="R102" s="15"/>
      <c r="S102" s="15"/>
      <c r="T102" s="15"/>
      <c r="U102" s="20"/>
      <c r="V102" s="15"/>
      <c r="W102" s="20"/>
      <c r="X102" s="15"/>
      <c r="Y102" s="20"/>
      <c r="Z102" s="15"/>
      <c r="AA102" s="20"/>
      <c r="AB102" s="61"/>
      <c r="AC102" s="64"/>
      <c r="AD102" s="100"/>
      <c r="AE102" s="101"/>
    </row>
    <row r="103" spans="2:31" x14ac:dyDescent="0.25">
      <c r="B103" s="9"/>
      <c r="C103" s="66"/>
      <c r="D103" s="79"/>
      <c r="E103" s="11"/>
      <c r="F103" s="15"/>
      <c r="G103" s="17"/>
      <c r="H103" s="15"/>
      <c r="I103" s="15"/>
      <c r="J103" s="15"/>
      <c r="K103" s="15"/>
      <c r="L103" s="15"/>
      <c r="M103" s="16"/>
      <c r="N103" s="16"/>
      <c r="O103" s="15"/>
      <c r="P103" s="15"/>
      <c r="Q103" s="15"/>
      <c r="R103" s="15"/>
      <c r="S103" s="15"/>
      <c r="T103" s="15"/>
      <c r="U103" s="20"/>
      <c r="V103" s="15"/>
      <c r="W103" s="20"/>
      <c r="X103" s="15"/>
      <c r="Y103" s="20"/>
      <c r="Z103" s="15"/>
      <c r="AA103" s="20"/>
      <c r="AB103" s="61"/>
      <c r="AC103" s="64"/>
      <c r="AD103" s="100"/>
      <c r="AE103" s="101"/>
    </row>
    <row r="104" spans="2:31" x14ac:dyDescent="0.25">
      <c r="B104" s="9"/>
      <c r="C104" s="66"/>
      <c r="D104" s="79"/>
      <c r="E104" s="11"/>
      <c r="F104" s="15"/>
      <c r="G104" s="17"/>
      <c r="H104" s="15"/>
      <c r="I104" s="15"/>
      <c r="J104" s="15"/>
      <c r="K104" s="15"/>
      <c r="L104" s="15"/>
      <c r="M104" s="16"/>
      <c r="N104" s="16"/>
      <c r="O104" s="15"/>
      <c r="P104" s="15"/>
      <c r="Q104" s="15"/>
      <c r="R104" s="15"/>
      <c r="S104" s="15"/>
      <c r="T104" s="15"/>
      <c r="U104" s="20"/>
      <c r="V104" s="15"/>
      <c r="W104" s="20"/>
      <c r="X104" s="15"/>
      <c r="Y104" s="20"/>
      <c r="Z104" s="15"/>
      <c r="AA104" s="20"/>
      <c r="AB104" s="61"/>
      <c r="AC104" s="64"/>
      <c r="AD104" s="100"/>
      <c r="AE104" s="101"/>
    </row>
    <row r="105" spans="2:31" x14ac:dyDescent="0.25">
      <c r="B105" s="9"/>
      <c r="C105" s="66"/>
      <c r="D105" s="79"/>
      <c r="E105" s="11"/>
      <c r="F105" s="15"/>
      <c r="G105" s="17"/>
      <c r="H105" s="15"/>
      <c r="I105" s="15"/>
      <c r="J105" s="15"/>
      <c r="K105" s="15"/>
      <c r="L105" s="15"/>
      <c r="M105" s="16"/>
      <c r="N105" s="16"/>
      <c r="O105" s="15"/>
      <c r="P105" s="15"/>
      <c r="Q105" s="15"/>
      <c r="R105" s="15"/>
      <c r="S105" s="15"/>
      <c r="T105" s="15"/>
      <c r="U105" s="20"/>
      <c r="V105" s="15"/>
      <c r="W105" s="20"/>
      <c r="X105" s="15"/>
      <c r="Y105" s="20"/>
      <c r="Z105" s="15"/>
      <c r="AA105" s="20"/>
      <c r="AB105" s="61"/>
      <c r="AC105" s="64"/>
      <c r="AD105" s="100"/>
      <c r="AE105" s="101"/>
    </row>
    <row r="106" spans="2:31" x14ac:dyDescent="0.25">
      <c r="B106" s="9"/>
      <c r="C106" s="66"/>
      <c r="D106" s="79"/>
      <c r="E106" s="11"/>
      <c r="F106" s="15"/>
      <c r="G106" s="17"/>
      <c r="H106" s="15"/>
      <c r="I106" s="15"/>
      <c r="J106" s="15"/>
      <c r="K106" s="15"/>
      <c r="L106" s="15"/>
      <c r="M106" s="16"/>
      <c r="N106" s="16"/>
      <c r="O106" s="15"/>
      <c r="P106" s="15"/>
      <c r="Q106" s="15"/>
      <c r="R106" s="15"/>
      <c r="S106" s="15"/>
      <c r="T106" s="15"/>
      <c r="U106" s="20"/>
      <c r="V106" s="15"/>
      <c r="W106" s="20"/>
      <c r="X106" s="15"/>
      <c r="Y106" s="20"/>
      <c r="Z106" s="15"/>
      <c r="AA106" s="20"/>
      <c r="AB106" s="61"/>
      <c r="AC106" s="64"/>
      <c r="AD106" s="100"/>
      <c r="AE106" s="101"/>
    </row>
    <row r="107" spans="2:31" x14ac:dyDescent="0.25">
      <c r="B107" s="9"/>
      <c r="C107" s="66"/>
      <c r="D107" s="79"/>
      <c r="E107" s="11"/>
      <c r="F107" s="15"/>
      <c r="G107" s="17"/>
      <c r="H107" s="15"/>
      <c r="I107" s="15"/>
      <c r="J107" s="15"/>
      <c r="K107" s="15"/>
      <c r="L107" s="15"/>
      <c r="M107" s="16"/>
      <c r="N107" s="16"/>
      <c r="O107" s="15"/>
      <c r="P107" s="15"/>
      <c r="Q107" s="15"/>
      <c r="R107" s="15"/>
      <c r="S107" s="15"/>
      <c r="T107" s="15"/>
      <c r="U107" s="20"/>
      <c r="V107" s="15"/>
      <c r="W107" s="20"/>
      <c r="X107" s="15"/>
      <c r="Y107" s="20"/>
      <c r="Z107" s="15"/>
      <c r="AA107" s="20"/>
      <c r="AB107" s="61"/>
      <c r="AC107" s="64"/>
      <c r="AD107" s="100"/>
      <c r="AE107" s="101"/>
    </row>
    <row r="108" spans="2:31" x14ac:dyDescent="0.25">
      <c r="B108" s="9"/>
      <c r="C108" s="66"/>
      <c r="D108" s="79"/>
      <c r="E108" s="11"/>
      <c r="F108" s="15"/>
      <c r="G108" s="17"/>
      <c r="H108" s="15"/>
      <c r="I108" s="15"/>
      <c r="J108" s="15"/>
      <c r="K108" s="15"/>
      <c r="L108" s="15"/>
      <c r="M108" s="16"/>
      <c r="N108" s="16"/>
      <c r="O108" s="15"/>
      <c r="P108" s="15"/>
      <c r="Q108" s="15"/>
      <c r="R108" s="15"/>
      <c r="S108" s="15"/>
      <c r="T108" s="15"/>
      <c r="U108" s="20"/>
      <c r="V108" s="15"/>
      <c r="W108" s="20"/>
      <c r="X108" s="15"/>
      <c r="Y108" s="20"/>
      <c r="Z108" s="15"/>
      <c r="AA108" s="20"/>
      <c r="AB108" s="61"/>
      <c r="AC108" s="64"/>
      <c r="AD108" s="100"/>
      <c r="AE108" s="101"/>
    </row>
    <row r="109" spans="2:31" x14ac:dyDescent="0.25">
      <c r="B109" s="9"/>
      <c r="C109" s="66"/>
      <c r="D109" s="79"/>
      <c r="E109" s="11"/>
      <c r="F109" s="15"/>
      <c r="G109" s="17"/>
      <c r="H109" s="15"/>
      <c r="I109" s="15"/>
      <c r="J109" s="15"/>
      <c r="K109" s="15"/>
      <c r="L109" s="15"/>
      <c r="M109" s="16"/>
      <c r="N109" s="16"/>
      <c r="O109" s="15"/>
      <c r="P109" s="15"/>
      <c r="Q109" s="15"/>
      <c r="R109" s="15"/>
      <c r="S109" s="15"/>
      <c r="T109" s="15"/>
      <c r="U109" s="20"/>
      <c r="V109" s="15"/>
      <c r="W109" s="20"/>
      <c r="X109" s="15"/>
      <c r="Y109" s="20"/>
      <c r="Z109" s="15"/>
      <c r="AA109" s="20"/>
      <c r="AB109" s="61"/>
      <c r="AC109" s="64"/>
      <c r="AD109" s="100"/>
      <c r="AE109" s="101"/>
    </row>
    <row r="110" spans="2:31" x14ac:dyDescent="0.25">
      <c r="B110" s="9"/>
      <c r="C110" s="66"/>
      <c r="D110" s="79"/>
      <c r="E110" s="11"/>
      <c r="F110" s="15"/>
      <c r="G110" s="17"/>
      <c r="H110" s="15"/>
      <c r="I110" s="15"/>
      <c r="J110" s="15"/>
      <c r="K110" s="15"/>
      <c r="L110" s="15"/>
      <c r="M110" s="16"/>
      <c r="N110" s="16"/>
      <c r="O110" s="15"/>
      <c r="P110" s="15"/>
      <c r="Q110" s="15"/>
      <c r="R110" s="15"/>
      <c r="S110" s="15"/>
      <c r="T110" s="15"/>
      <c r="U110" s="20"/>
      <c r="V110" s="15"/>
      <c r="W110" s="20"/>
      <c r="X110" s="15"/>
      <c r="Y110" s="20"/>
      <c r="Z110" s="15"/>
      <c r="AA110" s="20"/>
      <c r="AB110" s="61"/>
      <c r="AC110" s="64"/>
      <c r="AD110" s="100"/>
      <c r="AE110" s="101"/>
    </row>
    <row r="111" spans="2:31" x14ac:dyDescent="0.25">
      <c r="B111" s="9"/>
      <c r="C111" s="66"/>
      <c r="D111" s="79"/>
      <c r="E111" s="11"/>
      <c r="F111" s="15"/>
      <c r="G111" s="17"/>
      <c r="H111" s="15"/>
      <c r="I111" s="15"/>
      <c r="J111" s="15"/>
      <c r="K111" s="15"/>
      <c r="L111" s="15"/>
      <c r="M111" s="16"/>
      <c r="N111" s="16"/>
      <c r="O111" s="15"/>
      <c r="P111" s="15"/>
      <c r="Q111" s="15"/>
      <c r="R111" s="15"/>
      <c r="S111" s="15"/>
      <c r="T111" s="15"/>
      <c r="U111" s="20"/>
      <c r="V111" s="15"/>
      <c r="W111" s="20"/>
      <c r="X111" s="15"/>
      <c r="Y111" s="20"/>
      <c r="Z111" s="15"/>
      <c r="AA111" s="20"/>
      <c r="AB111" s="61"/>
      <c r="AC111" s="64"/>
      <c r="AD111" s="100"/>
      <c r="AE111" s="101"/>
    </row>
    <row r="112" spans="2:31" x14ac:dyDescent="0.25">
      <c r="B112" s="9"/>
      <c r="C112" s="66"/>
      <c r="D112" s="79"/>
      <c r="E112" s="11"/>
      <c r="F112" s="15"/>
      <c r="G112" s="17"/>
      <c r="H112" s="15"/>
      <c r="I112" s="15"/>
      <c r="J112" s="15"/>
      <c r="K112" s="15"/>
      <c r="L112" s="15"/>
      <c r="M112" s="16"/>
      <c r="N112" s="16"/>
      <c r="O112" s="15"/>
      <c r="P112" s="15"/>
      <c r="Q112" s="15"/>
      <c r="R112" s="15"/>
      <c r="S112" s="15"/>
      <c r="T112" s="15"/>
      <c r="U112" s="20"/>
      <c r="V112" s="15"/>
      <c r="W112" s="20"/>
      <c r="X112" s="15"/>
      <c r="Y112" s="20"/>
      <c r="Z112" s="15"/>
      <c r="AA112" s="20"/>
      <c r="AB112" s="61"/>
      <c r="AC112" s="64"/>
      <c r="AD112" s="100"/>
      <c r="AE112" s="101"/>
    </row>
    <row r="113" spans="2:31" x14ac:dyDescent="0.25">
      <c r="B113" s="9"/>
      <c r="C113" s="66"/>
      <c r="D113" s="79"/>
      <c r="E113" s="11"/>
      <c r="F113" s="15"/>
      <c r="G113" s="17"/>
      <c r="H113" s="15"/>
      <c r="I113" s="15"/>
      <c r="J113" s="15"/>
      <c r="K113" s="15"/>
      <c r="L113" s="15"/>
      <c r="M113" s="16"/>
      <c r="N113" s="16"/>
      <c r="O113" s="15"/>
      <c r="P113" s="15"/>
      <c r="Q113" s="15"/>
      <c r="R113" s="15"/>
      <c r="S113" s="15"/>
      <c r="T113" s="15"/>
      <c r="U113" s="20"/>
      <c r="V113" s="15"/>
      <c r="W113" s="20"/>
      <c r="X113" s="15"/>
      <c r="Y113" s="20"/>
      <c r="Z113" s="15"/>
      <c r="AA113" s="20"/>
      <c r="AB113" s="61"/>
      <c r="AC113" s="64"/>
      <c r="AD113" s="100"/>
      <c r="AE113" s="101"/>
    </row>
    <row r="114" spans="2:31" x14ac:dyDescent="0.25">
      <c r="B114" s="9"/>
      <c r="C114" s="66"/>
      <c r="D114" s="79"/>
      <c r="E114" s="11"/>
      <c r="F114" s="15"/>
      <c r="G114" s="17"/>
      <c r="H114" s="15"/>
      <c r="I114" s="15"/>
      <c r="J114" s="15"/>
      <c r="K114" s="15"/>
      <c r="L114" s="15"/>
      <c r="M114" s="16"/>
      <c r="N114" s="16"/>
      <c r="O114" s="15"/>
      <c r="P114" s="15"/>
      <c r="Q114" s="15"/>
      <c r="R114" s="15"/>
      <c r="S114" s="15"/>
      <c r="T114" s="15"/>
      <c r="U114" s="20"/>
      <c r="V114" s="15"/>
      <c r="W114" s="20"/>
      <c r="X114" s="15"/>
      <c r="Y114" s="20"/>
      <c r="Z114" s="15"/>
      <c r="AA114" s="20"/>
      <c r="AB114" s="61"/>
      <c r="AC114" s="64"/>
      <c r="AD114" s="100"/>
      <c r="AE114" s="101"/>
    </row>
    <row r="115" spans="2:31" x14ac:dyDescent="0.25">
      <c r="B115" s="9"/>
      <c r="C115" s="66"/>
      <c r="D115" s="79"/>
      <c r="E115" s="11"/>
      <c r="F115" s="15"/>
      <c r="G115" s="17"/>
      <c r="H115" s="15"/>
      <c r="I115" s="15"/>
      <c r="J115" s="15"/>
      <c r="K115" s="15"/>
      <c r="L115" s="15"/>
      <c r="M115" s="16"/>
      <c r="N115" s="16"/>
      <c r="O115" s="15"/>
      <c r="P115" s="15"/>
      <c r="Q115" s="15"/>
      <c r="R115" s="15"/>
      <c r="S115" s="15"/>
      <c r="T115" s="15"/>
      <c r="U115" s="20"/>
      <c r="V115" s="15"/>
      <c r="W115" s="20"/>
      <c r="X115" s="15"/>
      <c r="Y115" s="20"/>
      <c r="Z115" s="15"/>
      <c r="AA115" s="20"/>
      <c r="AB115" s="61"/>
      <c r="AC115" s="64"/>
      <c r="AD115" s="100"/>
      <c r="AE115" s="101"/>
    </row>
    <row r="116" spans="2:31" x14ac:dyDescent="0.25">
      <c r="B116" s="9"/>
      <c r="C116" s="66"/>
      <c r="D116" s="79"/>
      <c r="E116" s="11"/>
      <c r="F116" s="15"/>
      <c r="G116" s="17"/>
      <c r="H116" s="15"/>
      <c r="I116" s="15"/>
      <c r="J116" s="15"/>
      <c r="K116" s="15"/>
      <c r="L116" s="15"/>
      <c r="M116" s="16"/>
      <c r="N116" s="16"/>
      <c r="O116" s="15"/>
      <c r="P116" s="15"/>
      <c r="Q116" s="15"/>
      <c r="R116" s="15"/>
      <c r="S116" s="15"/>
      <c r="T116" s="15"/>
      <c r="U116" s="20"/>
      <c r="V116" s="15"/>
      <c r="W116" s="20"/>
      <c r="X116" s="15"/>
      <c r="Y116" s="20"/>
      <c r="Z116" s="15"/>
      <c r="AA116" s="20"/>
      <c r="AB116" s="61"/>
      <c r="AC116" s="64"/>
      <c r="AD116" s="100"/>
      <c r="AE116" s="101"/>
    </row>
    <row r="117" spans="2:31" x14ac:dyDescent="0.25">
      <c r="B117" s="9"/>
      <c r="C117" s="66"/>
      <c r="D117" s="79"/>
      <c r="E117" s="11"/>
      <c r="F117" s="15"/>
      <c r="G117" s="17"/>
      <c r="H117" s="15"/>
      <c r="I117" s="15"/>
      <c r="J117" s="15"/>
      <c r="K117" s="15"/>
      <c r="L117" s="15"/>
      <c r="M117" s="16"/>
      <c r="N117" s="16"/>
      <c r="O117" s="15"/>
      <c r="P117" s="15"/>
      <c r="Q117" s="15"/>
      <c r="R117" s="15"/>
      <c r="S117" s="15"/>
      <c r="T117" s="15"/>
      <c r="U117" s="20"/>
      <c r="V117" s="15"/>
      <c r="W117" s="20"/>
      <c r="X117" s="15"/>
      <c r="Y117" s="20"/>
      <c r="Z117" s="15"/>
      <c r="AA117" s="20"/>
      <c r="AB117" s="61"/>
      <c r="AC117" s="64"/>
      <c r="AD117" s="100"/>
      <c r="AE117" s="101"/>
    </row>
    <row r="118" spans="2:31" x14ac:dyDescent="0.25">
      <c r="B118" s="9"/>
      <c r="C118" s="66"/>
      <c r="D118" s="79"/>
      <c r="E118" s="11"/>
      <c r="F118" s="15"/>
      <c r="G118" s="17"/>
      <c r="H118" s="15"/>
      <c r="I118" s="15"/>
      <c r="J118" s="15"/>
      <c r="K118" s="15"/>
      <c r="L118" s="15"/>
      <c r="M118" s="16"/>
      <c r="N118" s="16"/>
      <c r="O118" s="15"/>
      <c r="P118" s="15"/>
      <c r="Q118" s="15"/>
      <c r="R118" s="15"/>
      <c r="S118" s="15"/>
      <c r="T118" s="15"/>
      <c r="U118" s="20"/>
      <c r="V118" s="15"/>
      <c r="W118" s="20"/>
      <c r="X118" s="15"/>
      <c r="Y118" s="20"/>
      <c r="Z118" s="15"/>
      <c r="AA118" s="20"/>
      <c r="AB118" s="61"/>
      <c r="AC118" s="64"/>
      <c r="AD118" s="100"/>
      <c r="AE118" s="101"/>
    </row>
    <row r="119" spans="2:31" x14ac:dyDescent="0.25">
      <c r="B119" s="9"/>
      <c r="C119" s="66"/>
      <c r="D119" s="79"/>
      <c r="E119" s="11"/>
      <c r="F119" s="15"/>
      <c r="G119" s="17"/>
      <c r="H119" s="15"/>
      <c r="I119" s="15"/>
      <c r="J119" s="15"/>
      <c r="K119" s="15"/>
      <c r="L119" s="15"/>
      <c r="M119" s="16"/>
      <c r="N119" s="16"/>
      <c r="O119" s="15"/>
      <c r="P119" s="15"/>
      <c r="Q119" s="15"/>
      <c r="R119" s="15"/>
      <c r="S119" s="15"/>
      <c r="T119" s="15"/>
      <c r="U119" s="20"/>
      <c r="V119" s="15"/>
      <c r="W119" s="20"/>
      <c r="X119" s="15"/>
      <c r="Y119" s="20"/>
      <c r="Z119" s="15"/>
      <c r="AA119" s="20"/>
      <c r="AB119" s="61"/>
      <c r="AC119" s="64"/>
      <c r="AD119" s="100"/>
      <c r="AE119" s="101"/>
    </row>
    <row r="120" spans="2:31" x14ac:dyDescent="0.25">
      <c r="B120" s="9"/>
      <c r="C120" s="66"/>
      <c r="D120" s="79"/>
      <c r="E120" s="11"/>
      <c r="F120" s="15"/>
      <c r="G120" s="17"/>
      <c r="H120" s="15"/>
      <c r="I120" s="15"/>
      <c r="J120" s="15"/>
      <c r="K120" s="15"/>
      <c r="L120" s="15"/>
      <c r="M120" s="16"/>
      <c r="N120" s="16"/>
      <c r="O120" s="15"/>
      <c r="P120" s="15"/>
      <c r="Q120" s="15"/>
      <c r="R120" s="15"/>
      <c r="S120" s="15"/>
      <c r="T120" s="15"/>
      <c r="U120" s="20"/>
      <c r="V120" s="15"/>
      <c r="W120" s="20"/>
      <c r="X120" s="15"/>
      <c r="Y120" s="20"/>
      <c r="Z120" s="15"/>
      <c r="AA120" s="20"/>
      <c r="AB120" s="61"/>
      <c r="AC120" s="64"/>
      <c r="AD120" s="100"/>
      <c r="AE120" s="101"/>
    </row>
    <row r="121" spans="2:31" x14ac:dyDescent="0.25">
      <c r="B121" s="9"/>
      <c r="C121" s="66"/>
      <c r="D121" s="79"/>
      <c r="E121" s="11"/>
      <c r="F121" s="15"/>
      <c r="G121" s="17"/>
      <c r="H121" s="15"/>
      <c r="I121" s="15"/>
      <c r="J121" s="15"/>
      <c r="K121" s="15"/>
      <c r="L121" s="15"/>
      <c r="M121" s="16"/>
      <c r="N121" s="16"/>
      <c r="O121" s="15"/>
      <c r="P121" s="15"/>
      <c r="Q121" s="15"/>
      <c r="R121" s="15"/>
      <c r="S121" s="15"/>
      <c r="T121" s="15"/>
      <c r="U121" s="20"/>
      <c r="V121" s="15"/>
      <c r="W121" s="20"/>
      <c r="X121" s="15"/>
      <c r="Y121" s="20"/>
      <c r="Z121" s="15"/>
      <c r="AA121" s="20"/>
      <c r="AB121" s="61"/>
      <c r="AC121" s="64"/>
      <c r="AD121" s="100"/>
      <c r="AE121" s="101"/>
    </row>
    <row r="122" spans="2:31" x14ac:dyDescent="0.25">
      <c r="B122" s="9"/>
      <c r="C122" s="66"/>
      <c r="D122" s="79"/>
      <c r="E122" s="11"/>
      <c r="F122" s="15"/>
      <c r="G122" s="17"/>
      <c r="H122" s="15"/>
      <c r="I122" s="15"/>
      <c r="J122" s="15"/>
      <c r="K122" s="15"/>
      <c r="L122" s="15"/>
      <c r="M122" s="16"/>
      <c r="N122" s="16"/>
      <c r="O122" s="15"/>
      <c r="P122" s="15"/>
      <c r="Q122" s="15"/>
      <c r="R122" s="15"/>
      <c r="S122" s="15"/>
      <c r="T122" s="15"/>
      <c r="U122" s="20"/>
      <c r="V122" s="15"/>
      <c r="W122" s="20"/>
      <c r="X122" s="15"/>
      <c r="Y122" s="20"/>
      <c r="Z122" s="15"/>
      <c r="AA122" s="20"/>
      <c r="AB122" s="61"/>
      <c r="AC122" s="64"/>
      <c r="AD122" s="100"/>
      <c r="AE122" s="101"/>
    </row>
    <row r="123" spans="2:31" x14ac:dyDescent="0.25">
      <c r="B123" s="9"/>
      <c r="C123" s="66"/>
      <c r="D123" s="79"/>
      <c r="E123" s="11"/>
      <c r="F123" s="15"/>
      <c r="G123" s="17"/>
      <c r="H123" s="15"/>
      <c r="I123" s="15"/>
      <c r="J123" s="15"/>
      <c r="K123" s="15"/>
      <c r="L123" s="15"/>
      <c r="M123" s="16"/>
      <c r="N123" s="16"/>
      <c r="O123" s="15"/>
      <c r="P123" s="15"/>
      <c r="Q123" s="15"/>
      <c r="R123" s="15"/>
      <c r="S123" s="15"/>
      <c r="T123" s="15"/>
      <c r="U123" s="20"/>
      <c r="V123" s="15"/>
      <c r="W123" s="20"/>
      <c r="X123" s="15"/>
      <c r="Y123" s="20"/>
      <c r="Z123" s="15"/>
      <c r="AA123" s="20"/>
      <c r="AB123" s="61"/>
      <c r="AC123" s="64"/>
      <c r="AD123" s="100"/>
      <c r="AE123" s="101"/>
    </row>
    <row r="124" spans="2:31" x14ac:dyDescent="0.25">
      <c r="B124" s="9"/>
      <c r="C124" s="66"/>
      <c r="D124" s="79"/>
      <c r="E124" s="11"/>
      <c r="F124" s="15"/>
      <c r="G124" s="17"/>
      <c r="H124" s="15"/>
      <c r="I124" s="15"/>
      <c r="J124" s="15"/>
      <c r="K124" s="15"/>
      <c r="L124" s="15"/>
      <c r="M124" s="16"/>
      <c r="N124" s="16"/>
      <c r="O124" s="15"/>
      <c r="P124" s="15"/>
      <c r="Q124" s="15"/>
      <c r="R124" s="15"/>
      <c r="S124" s="15"/>
      <c r="T124" s="15"/>
      <c r="U124" s="20"/>
      <c r="V124" s="15"/>
      <c r="W124" s="20"/>
      <c r="X124" s="15"/>
      <c r="Y124" s="20"/>
      <c r="Z124" s="15"/>
      <c r="AA124" s="20"/>
      <c r="AB124" s="61"/>
      <c r="AC124" s="64"/>
      <c r="AD124" s="100"/>
      <c r="AE124" s="101"/>
    </row>
    <row r="125" spans="2:31" x14ac:dyDescent="0.25">
      <c r="B125" s="9"/>
      <c r="C125" s="66"/>
      <c r="D125" s="79"/>
      <c r="E125" s="11"/>
      <c r="F125" s="15"/>
      <c r="G125" s="17"/>
      <c r="H125" s="15"/>
      <c r="I125" s="15"/>
      <c r="J125" s="15"/>
      <c r="K125" s="15"/>
      <c r="L125" s="15"/>
      <c r="M125" s="16"/>
      <c r="N125" s="16"/>
      <c r="O125" s="15"/>
      <c r="P125" s="15"/>
      <c r="Q125" s="15"/>
      <c r="R125" s="15"/>
      <c r="S125" s="15"/>
      <c r="T125" s="15"/>
      <c r="U125" s="20"/>
      <c r="V125" s="15"/>
      <c r="W125" s="20"/>
      <c r="X125" s="15"/>
      <c r="Y125" s="20"/>
      <c r="Z125" s="15"/>
      <c r="AA125" s="20"/>
      <c r="AB125" s="61"/>
      <c r="AC125" s="64"/>
      <c r="AD125" s="100"/>
      <c r="AE125" s="101"/>
    </row>
    <row r="126" spans="2:31" x14ac:dyDescent="0.25">
      <c r="B126" s="9"/>
      <c r="C126" s="66"/>
      <c r="D126" s="79"/>
      <c r="E126" s="11"/>
      <c r="F126" s="15"/>
      <c r="G126" s="17"/>
      <c r="H126" s="15"/>
      <c r="I126" s="15"/>
      <c r="J126" s="15"/>
      <c r="K126" s="15"/>
      <c r="L126" s="15"/>
      <c r="M126" s="16"/>
      <c r="N126" s="16"/>
      <c r="O126" s="15"/>
      <c r="P126" s="15"/>
      <c r="Q126" s="15"/>
      <c r="R126" s="15"/>
      <c r="S126" s="15"/>
      <c r="T126" s="15"/>
      <c r="U126" s="20"/>
      <c r="V126" s="15"/>
      <c r="W126" s="20"/>
      <c r="X126" s="15"/>
      <c r="Y126" s="20"/>
      <c r="Z126" s="15"/>
      <c r="AA126" s="20"/>
      <c r="AB126" s="61"/>
      <c r="AC126" s="64"/>
      <c r="AD126" s="100"/>
      <c r="AE126" s="101"/>
    </row>
    <row r="127" spans="2:31" x14ac:dyDescent="0.25">
      <c r="B127" s="9"/>
      <c r="C127" s="66"/>
      <c r="D127" s="79"/>
      <c r="E127" s="11"/>
      <c r="F127" s="15"/>
      <c r="G127" s="17"/>
      <c r="H127" s="15"/>
      <c r="I127" s="15"/>
      <c r="J127" s="15"/>
      <c r="K127" s="15"/>
      <c r="L127" s="15"/>
      <c r="M127" s="16"/>
      <c r="N127" s="16"/>
      <c r="O127" s="15"/>
      <c r="P127" s="15"/>
      <c r="Q127" s="15"/>
      <c r="R127" s="15"/>
      <c r="S127" s="15"/>
      <c r="T127" s="15"/>
      <c r="U127" s="20"/>
      <c r="V127" s="15"/>
      <c r="W127" s="20"/>
      <c r="X127" s="15"/>
      <c r="Y127" s="20"/>
      <c r="Z127" s="15"/>
      <c r="AA127" s="20"/>
      <c r="AB127" s="61"/>
      <c r="AC127" s="64"/>
      <c r="AD127" s="100"/>
      <c r="AE127" s="101"/>
    </row>
    <row r="128" spans="2:31" x14ac:dyDescent="0.25">
      <c r="B128" s="9"/>
      <c r="C128" s="66"/>
      <c r="D128" s="79"/>
      <c r="E128" s="11"/>
      <c r="F128" s="15"/>
      <c r="G128" s="17"/>
      <c r="H128" s="15"/>
      <c r="I128" s="15"/>
      <c r="J128" s="15"/>
      <c r="K128" s="15"/>
      <c r="L128" s="15"/>
      <c r="M128" s="16"/>
      <c r="N128" s="16"/>
      <c r="O128" s="15"/>
      <c r="P128" s="15"/>
      <c r="Q128" s="15"/>
      <c r="R128" s="15"/>
      <c r="S128" s="15"/>
      <c r="T128" s="15"/>
      <c r="U128" s="20"/>
      <c r="V128" s="15"/>
      <c r="W128" s="20"/>
      <c r="X128" s="15"/>
      <c r="Y128" s="20"/>
      <c r="Z128" s="15"/>
      <c r="AA128" s="20"/>
      <c r="AB128" s="61"/>
      <c r="AC128" s="64"/>
      <c r="AD128" s="100"/>
      <c r="AE128" s="101"/>
    </row>
    <row r="129" spans="2:31" x14ac:dyDescent="0.25">
      <c r="B129" s="9"/>
      <c r="C129" s="66"/>
      <c r="D129" s="79"/>
      <c r="E129" s="11"/>
      <c r="F129" s="15"/>
      <c r="G129" s="17"/>
      <c r="H129" s="15"/>
      <c r="I129" s="15"/>
      <c r="J129" s="15"/>
      <c r="K129" s="15"/>
      <c r="L129" s="15"/>
      <c r="M129" s="16"/>
      <c r="N129" s="16"/>
      <c r="O129" s="15"/>
      <c r="P129" s="15"/>
      <c r="Q129" s="15"/>
      <c r="R129" s="15"/>
      <c r="S129" s="15"/>
      <c r="T129" s="15"/>
      <c r="U129" s="20"/>
      <c r="V129" s="15"/>
      <c r="W129" s="20"/>
      <c r="X129" s="15"/>
      <c r="Y129" s="20"/>
      <c r="Z129" s="15"/>
      <c r="AA129" s="20"/>
      <c r="AB129" s="61"/>
      <c r="AC129" s="64"/>
      <c r="AD129" s="100"/>
      <c r="AE129" s="101"/>
    </row>
    <row r="130" spans="2:31" x14ac:dyDescent="0.25">
      <c r="B130" s="9"/>
      <c r="C130" s="66"/>
      <c r="D130" s="79"/>
      <c r="E130" s="11"/>
      <c r="F130" s="15"/>
      <c r="G130" s="17"/>
      <c r="H130" s="15"/>
      <c r="I130" s="15"/>
      <c r="J130" s="15"/>
      <c r="K130" s="15"/>
      <c r="L130" s="15"/>
      <c r="M130" s="16"/>
      <c r="N130" s="16"/>
      <c r="O130" s="15"/>
      <c r="P130" s="15"/>
      <c r="Q130" s="15"/>
      <c r="R130" s="15"/>
      <c r="S130" s="15"/>
      <c r="T130" s="15"/>
      <c r="U130" s="20"/>
      <c r="V130" s="15"/>
      <c r="W130" s="20"/>
      <c r="X130" s="15"/>
      <c r="Y130" s="20"/>
      <c r="Z130" s="15"/>
      <c r="AA130" s="20"/>
      <c r="AB130" s="61"/>
      <c r="AC130" s="64"/>
      <c r="AD130" s="100"/>
      <c r="AE130" s="101"/>
    </row>
    <row r="131" spans="2:31" x14ac:dyDescent="0.25">
      <c r="B131" s="9"/>
      <c r="C131" s="66"/>
      <c r="D131" s="79"/>
      <c r="E131" s="11"/>
      <c r="F131" s="15"/>
      <c r="G131" s="17"/>
      <c r="H131" s="15"/>
      <c r="I131" s="15"/>
      <c r="J131" s="15"/>
      <c r="K131" s="15"/>
      <c r="L131" s="15"/>
      <c r="M131" s="16"/>
      <c r="N131" s="16"/>
      <c r="O131" s="15"/>
      <c r="P131" s="15"/>
      <c r="Q131" s="15"/>
      <c r="R131" s="15"/>
      <c r="S131" s="15"/>
      <c r="T131" s="15"/>
      <c r="U131" s="20"/>
      <c r="V131" s="15"/>
      <c r="W131" s="20"/>
      <c r="X131" s="15"/>
      <c r="Y131" s="20"/>
      <c r="Z131" s="15"/>
      <c r="AA131" s="20"/>
      <c r="AB131" s="61"/>
      <c r="AC131" s="64"/>
      <c r="AD131" s="100"/>
      <c r="AE131" s="101"/>
    </row>
    <row r="132" spans="2:31" x14ac:dyDescent="0.25">
      <c r="B132" s="9"/>
      <c r="C132" s="66"/>
      <c r="D132" s="79"/>
      <c r="E132" s="11"/>
      <c r="F132" s="15"/>
      <c r="G132" s="17"/>
      <c r="H132" s="15"/>
      <c r="I132" s="15"/>
      <c r="J132" s="15"/>
      <c r="K132" s="15"/>
      <c r="L132" s="15"/>
      <c r="M132" s="16"/>
      <c r="N132" s="16"/>
      <c r="O132" s="15"/>
      <c r="P132" s="15"/>
      <c r="Q132" s="15"/>
      <c r="R132" s="15"/>
      <c r="S132" s="15"/>
      <c r="T132" s="15"/>
      <c r="U132" s="20"/>
      <c r="V132" s="15"/>
      <c r="W132" s="20"/>
      <c r="X132" s="15"/>
      <c r="Y132" s="20"/>
      <c r="Z132" s="15"/>
      <c r="AA132" s="20"/>
      <c r="AB132" s="61"/>
      <c r="AC132" s="64"/>
      <c r="AD132" s="100"/>
      <c r="AE132" s="101"/>
    </row>
    <row r="133" spans="2:31" x14ac:dyDescent="0.25">
      <c r="B133" s="9"/>
      <c r="C133" s="66"/>
      <c r="D133" s="79"/>
      <c r="E133" s="11"/>
      <c r="F133" s="15"/>
      <c r="G133" s="17"/>
      <c r="H133" s="15"/>
      <c r="I133" s="15"/>
      <c r="J133" s="15"/>
      <c r="K133" s="15"/>
      <c r="L133" s="15"/>
      <c r="M133" s="16"/>
      <c r="N133" s="16"/>
      <c r="O133" s="15"/>
      <c r="P133" s="15"/>
      <c r="Q133" s="15"/>
      <c r="R133" s="15"/>
      <c r="S133" s="15"/>
      <c r="T133" s="15"/>
      <c r="U133" s="20"/>
      <c r="V133" s="15"/>
      <c r="W133" s="20"/>
      <c r="X133" s="15"/>
      <c r="Y133" s="20"/>
      <c r="Z133" s="15"/>
      <c r="AA133" s="20"/>
      <c r="AB133" s="61"/>
      <c r="AC133" s="64"/>
      <c r="AD133" s="100"/>
      <c r="AE133" s="101"/>
    </row>
    <row r="134" spans="2:31" x14ac:dyDescent="0.25">
      <c r="B134" s="9"/>
      <c r="C134" s="66"/>
      <c r="D134" s="79"/>
      <c r="E134" s="11"/>
      <c r="F134" s="15"/>
      <c r="G134" s="17"/>
      <c r="H134" s="15"/>
      <c r="I134" s="15"/>
      <c r="J134" s="15"/>
      <c r="K134" s="15"/>
      <c r="L134" s="15"/>
      <c r="M134" s="16"/>
      <c r="N134" s="16"/>
      <c r="O134" s="15"/>
      <c r="P134" s="15"/>
      <c r="Q134" s="15"/>
      <c r="R134" s="15"/>
      <c r="S134" s="15"/>
      <c r="T134" s="15"/>
      <c r="U134" s="20"/>
      <c r="V134" s="15"/>
      <c r="W134" s="20"/>
      <c r="X134" s="15"/>
      <c r="Y134" s="20"/>
      <c r="Z134" s="15"/>
      <c r="AA134" s="20"/>
      <c r="AB134" s="61"/>
      <c r="AC134" s="64"/>
      <c r="AD134" s="100"/>
      <c r="AE134" s="101"/>
    </row>
    <row r="135" spans="2:31" x14ac:dyDescent="0.25">
      <c r="B135" s="9"/>
      <c r="C135" s="66"/>
      <c r="D135" s="79"/>
      <c r="E135" s="11"/>
      <c r="F135" s="15"/>
      <c r="G135" s="17"/>
      <c r="H135" s="15"/>
      <c r="I135" s="15"/>
      <c r="J135" s="15"/>
      <c r="K135" s="15"/>
      <c r="L135" s="15"/>
      <c r="M135" s="16"/>
      <c r="N135" s="16"/>
      <c r="O135" s="15"/>
      <c r="P135" s="15"/>
      <c r="Q135" s="15"/>
      <c r="R135" s="15"/>
      <c r="S135" s="15"/>
      <c r="T135" s="15"/>
      <c r="U135" s="20"/>
      <c r="V135" s="15"/>
      <c r="W135" s="20"/>
      <c r="X135" s="15"/>
      <c r="Y135" s="20"/>
      <c r="Z135" s="15"/>
      <c r="AA135" s="20"/>
      <c r="AB135" s="61"/>
      <c r="AC135" s="64"/>
      <c r="AD135" s="100"/>
      <c r="AE135" s="101"/>
    </row>
    <row r="136" spans="2:31" x14ac:dyDescent="0.25">
      <c r="B136" s="9"/>
      <c r="C136" s="66"/>
      <c r="D136" s="79"/>
      <c r="E136" s="11"/>
      <c r="F136" s="15"/>
      <c r="G136" s="17"/>
      <c r="H136" s="15"/>
      <c r="I136" s="15"/>
      <c r="J136" s="15"/>
      <c r="K136" s="15"/>
      <c r="L136" s="15"/>
      <c r="M136" s="16"/>
      <c r="N136" s="16"/>
      <c r="O136" s="15"/>
      <c r="P136" s="15"/>
      <c r="Q136" s="15"/>
      <c r="R136" s="15"/>
      <c r="S136" s="15"/>
      <c r="T136" s="15"/>
      <c r="U136" s="20"/>
      <c r="V136" s="15"/>
      <c r="W136" s="20"/>
      <c r="X136" s="15"/>
      <c r="Y136" s="20"/>
      <c r="Z136" s="15"/>
      <c r="AA136" s="20"/>
      <c r="AB136" s="61"/>
      <c r="AC136" s="64"/>
      <c r="AD136" s="100"/>
      <c r="AE136" s="101"/>
    </row>
    <row r="137" spans="2:31" x14ac:dyDescent="0.25">
      <c r="B137" s="9"/>
      <c r="C137" s="66"/>
      <c r="D137" s="79"/>
      <c r="E137" s="11"/>
      <c r="F137" s="15"/>
      <c r="G137" s="17"/>
      <c r="H137" s="15"/>
      <c r="I137" s="15"/>
      <c r="J137" s="15"/>
      <c r="K137" s="15"/>
      <c r="L137" s="15"/>
      <c r="M137" s="16"/>
      <c r="N137" s="16"/>
      <c r="O137" s="15"/>
      <c r="P137" s="15"/>
      <c r="Q137" s="15"/>
      <c r="R137" s="15"/>
      <c r="S137" s="15"/>
      <c r="T137" s="15"/>
      <c r="U137" s="20"/>
      <c r="V137" s="15"/>
      <c r="W137" s="20"/>
      <c r="X137" s="15"/>
      <c r="Y137" s="20"/>
      <c r="Z137" s="15"/>
      <c r="AA137" s="20"/>
      <c r="AB137" s="61"/>
      <c r="AC137" s="64"/>
      <c r="AD137" s="100"/>
      <c r="AE137" s="101"/>
    </row>
    <row r="138" spans="2:31" x14ac:dyDescent="0.25">
      <c r="B138" s="9"/>
      <c r="C138" s="66"/>
      <c r="D138" s="79"/>
      <c r="E138" s="11"/>
      <c r="F138" s="15"/>
      <c r="G138" s="17"/>
      <c r="H138" s="15"/>
      <c r="I138" s="15"/>
      <c r="J138" s="15"/>
      <c r="K138" s="15"/>
      <c r="L138" s="15"/>
      <c r="M138" s="16"/>
      <c r="N138" s="16"/>
      <c r="O138" s="15"/>
      <c r="P138" s="15"/>
      <c r="Q138" s="15"/>
      <c r="R138" s="15"/>
      <c r="S138" s="15"/>
      <c r="T138" s="15"/>
      <c r="U138" s="20"/>
      <c r="V138" s="15"/>
      <c r="W138" s="20"/>
      <c r="X138" s="15"/>
      <c r="Y138" s="20"/>
      <c r="Z138" s="15"/>
      <c r="AA138" s="20"/>
      <c r="AB138" s="61"/>
      <c r="AC138" s="64"/>
      <c r="AD138" s="100"/>
      <c r="AE138" s="101"/>
    </row>
    <row r="139" spans="2:31" x14ac:dyDescent="0.25">
      <c r="B139" s="9"/>
      <c r="C139" s="66"/>
      <c r="D139" s="79"/>
      <c r="E139" s="11"/>
      <c r="F139" s="15"/>
      <c r="G139" s="17"/>
      <c r="H139" s="15"/>
      <c r="I139" s="15"/>
      <c r="J139" s="15"/>
      <c r="K139" s="15"/>
      <c r="L139" s="15"/>
      <c r="M139" s="16"/>
      <c r="N139" s="16"/>
      <c r="O139" s="15"/>
      <c r="P139" s="15"/>
      <c r="Q139" s="15"/>
      <c r="R139" s="15"/>
      <c r="S139" s="15"/>
      <c r="T139" s="15"/>
      <c r="U139" s="20"/>
      <c r="V139" s="15"/>
      <c r="W139" s="20"/>
      <c r="X139" s="15"/>
      <c r="Y139" s="20"/>
      <c r="Z139" s="15"/>
      <c r="AA139" s="20"/>
      <c r="AB139" s="61"/>
      <c r="AC139" s="64"/>
      <c r="AD139" s="100"/>
      <c r="AE139" s="101"/>
    </row>
    <row r="140" spans="2:31" x14ac:dyDescent="0.25">
      <c r="B140" s="9"/>
      <c r="C140" s="66"/>
      <c r="D140" s="79"/>
      <c r="E140" s="11"/>
      <c r="F140" s="15"/>
      <c r="G140" s="17"/>
      <c r="H140" s="15"/>
      <c r="I140" s="15"/>
      <c r="J140" s="15"/>
      <c r="K140" s="15"/>
      <c r="L140" s="15"/>
      <c r="M140" s="16"/>
      <c r="N140" s="16"/>
      <c r="O140" s="15"/>
      <c r="P140" s="15"/>
      <c r="Q140" s="15"/>
      <c r="R140" s="15"/>
      <c r="S140" s="15"/>
      <c r="T140" s="15"/>
      <c r="U140" s="20"/>
      <c r="V140" s="15"/>
      <c r="W140" s="20"/>
      <c r="X140" s="15"/>
      <c r="Y140" s="20"/>
      <c r="Z140" s="15"/>
      <c r="AA140" s="20"/>
      <c r="AB140" s="61"/>
      <c r="AC140" s="64"/>
      <c r="AD140" s="100"/>
      <c r="AE140" s="101"/>
    </row>
    <row r="141" spans="2:31" x14ac:dyDescent="0.25">
      <c r="B141" s="9"/>
      <c r="C141" s="66"/>
      <c r="D141" s="79"/>
      <c r="E141" s="11"/>
      <c r="F141" s="15"/>
      <c r="G141" s="17"/>
      <c r="H141" s="15"/>
      <c r="I141" s="15"/>
      <c r="J141" s="15"/>
      <c r="K141" s="15"/>
      <c r="L141" s="15"/>
      <c r="M141" s="16"/>
      <c r="N141" s="16"/>
      <c r="O141" s="15"/>
      <c r="P141" s="15"/>
      <c r="Q141" s="15"/>
      <c r="R141" s="15"/>
      <c r="S141" s="15"/>
      <c r="T141" s="15"/>
      <c r="U141" s="20"/>
      <c r="V141" s="15"/>
      <c r="W141" s="20"/>
      <c r="X141" s="15"/>
      <c r="Y141" s="20"/>
      <c r="Z141" s="15"/>
      <c r="AA141" s="20"/>
      <c r="AB141" s="61"/>
      <c r="AC141" s="64"/>
      <c r="AD141" s="100"/>
      <c r="AE141" s="101"/>
    </row>
    <row r="142" spans="2:31" x14ac:dyDescent="0.25">
      <c r="B142" s="9"/>
      <c r="C142" s="66"/>
      <c r="D142" s="79"/>
      <c r="E142" s="11"/>
      <c r="F142" s="15"/>
      <c r="G142" s="17"/>
      <c r="H142" s="15"/>
      <c r="I142" s="15"/>
      <c r="J142" s="15"/>
      <c r="K142" s="15"/>
      <c r="L142" s="15"/>
      <c r="M142" s="16"/>
      <c r="N142" s="16"/>
      <c r="O142" s="15"/>
      <c r="P142" s="15"/>
      <c r="Q142" s="15"/>
      <c r="R142" s="15"/>
      <c r="S142" s="15"/>
      <c r="T142" s="15"/>
      <c r="U142" s="20"/>
      <c r="V142" s="15"/>
      <c r="W142" s="20"/>
      <c r="X142" s="15"/>
      <c r="Y142" s="20"/>
      <c r="Z142" s="15"/>
      <c r="AA142" s="20"/>
      <c r="AB142" s="61"/>
      <c r="AC142" s="64"/>
      <c r="AD142" s="100"/>
      <c r="AE142" s="101"/>
    </row>
    <row r="143" spans="2:31" x14ac:dyDescent="0.25">
      <c r="B143" s="9"/>
      <c r="C143" s="66"/>
      <c r="D143" s="79"/>
      <c r="E143" s="11"/>
      <c r="F143" s="15"/>
      <c r="G143" s="17"/>
      <c r="H143" s="15"/>
      <c r="I143" s="15"/>
      <c r="J143" s="15"/>
      <c r="K143" s="15"/>
      <c r="L143" s="15"/>
      <c r="M143" s="16"/>
      <c r="N143" s="16"/>
      <c r="O143" s="15"/>
      <c r="P143" s="15"/>
      <c r="Q143" s="15"/>
      <c r="R143" s="15"/>
      <c r="S143" s="15"/>
      <c r="T143" s="15"/>
      <c r="U143" s="20"/>
      <c r="V143" s="15"/>
      <c r="W143" s="20"/>
      <c r="X143" s="15"/>
      <c r="Y143" s="20"/>
      <c r="Z143" s="15"/>
      <c r="AA143" s="20"/>
      <c r="AB143" s="61"/>
      <c r="AC143" s="64"/>
      <c r="AD143" s="100"/>
      <c r="AE143" s="101"/>
    </row>
    <row r="144" spans="2:31" x14ac:dyDescent="0.25">
      <c r="B144" s="9"/>
      <c r="C144" s="66"/>
      <c r="D144" s="79"/>
      <c r="E144" s="11"/>
      <c r="F144" s="15"/>
      <c r="G144" s="17"/>
      <c r="H144" s="15"/>
      <c r="I144" s="15"/>
      <c r="J144" s="15"/>
      <c r="K144" s="15"/>
      <c r="L144" s="15"/>
      <c r="M144" s="16"/>
      <c r="N144" s="16"/>
      <c r="O144" s="15"/>
      <c r="P144" s="15"/>
      <c r="Q144" s="15"/>
      <c r="R144" s="15"/>
      <c r="S144" s="15"/>
      <c r="T144" s="15"/>
      <c r="U144" s="20"/>
      <c r="V144" s="15"/>
      <c r="W144" s="20"/>
      <c r="X144" s="15"/>
      <c r="Y144" s="20"/>
      <c r="Z144" s="15"/>
      <c r="AA144" s="20"/>
      <c r="AB144" s="61"/>
      <c r="AC144" s="64"/>
      <c r="AD144" s="100"/>
      <c r="AE144" s="101"/>
    </row>
    <row r="145" spans="2:31" x14ac:dyDescent="0.25">
      <c r="B145" s="9"/>
      <c r="C145" s="66"/>
      <c r="D145" s="79"/>
      <c r="E145" s="11"/>
      <c r="F145" s="15"/>
      <c r="G145" s="17"/>
      <c r="H145" s="15"/>
      <c r="I145" s="15"/>
      <c r="J145" s="15"/>
      <c r="K145" s="15"/>
      <c r="L145" s="15"/>
      <c r="M145" s="16"/>
      <c r="N145" s="16"/>
      <c r="O145" s="15"/>
      <c r="P145" s="15"/>
      <c r="Q145" s="15"/>
      <c r="R145" s="15"/>
      <c r="S145" s="15"/>
      <c r="T145" s="15"/>
      <c r="U145" s="20"/>
      <c r="V145" s="15"/>
      <c r="W145" s="20"/>
      <c r="X145" s="15"/>
      <c r="Y145" s="20"/>
      <c r="Z145" s="15"/>
      <c r="AA145" s="20"/>
      <c r="AB145" s="61"/>
      <c r="AC145" s="64"/>
      <c r="AD145" s="100"/>
      <c r="AE145" s="101"/>
    </row>
    <row r="146" spans="2:31" x14ac:dyDescent="0.25">
      <c r="B146" s="9"/>
      <c r="C146" s="66"/>
      <c r="D146" s="79"/>
      <c r="E146" s="11"/>
      <c r="F146" s="15"/>
      <c r="G146" s="17"/>
      <c r="H146" s="15"/>
      <c r="I146" s="15"/>
      <c r="J146" s="15"/>
      <c r="K146" s="15"/>
      <c r="L146" s="15"/>
      <c r="M146" s="16"/>
      <c r="N146" s="16"/>
      <c r="O146" s="15"/>
      <c r="P146" s="15"/>
      <c r="Q146" s="15"/>
      <c r="R146" s="15"/>
      <c r="S146" s="15"/>
      <c r="T146" s="15"/>
      <c r="U146" s="20"/>
      <c r="V146" s="15"/>
      <c r="W146" s="20"/>
      <c r="X146" s="15"/>
      <c r="Y146" s="20"/>
      <c r="Z146" s="15"/>
      <c r="AA146" s="20"/>
      <c r="AB146" s="61"/>
      <c r="AC146" s="64"/>
      <c r="AD146" s="100"/>
      <c r="AE146" s="101"/>
    </row>
    <row r="147" spans="2:31" x14ac:dyDescent="0.25">
      <c r="B147" s="9"/>
      <c r="C147" s="66"/>
      <c r="D147" s="79"/>
      <c r="E147" s="11"/>
      <c r="F147" s="15"/>
      <c r="G147" s="17"/>
      <c r="H147" s="15"/>
      <c r="I147" s="15"/>
      <c r="J147" s="15"/>
      <c r="K147" s="15"/>
      <c r="L147" s="15"/>
      <c r="M147" s="16"/>
      <c r="N147" s="16"/>
      <c r="O147" s="15"/>
      <c r="P147" s="15"/>
      <c r="Q147" s="15"/>
      <c r="R147" s="15"/>
      <c r="S147" s="15"/>
      <c r="T147" s="15"/>
      <c r="U147" s="20"/>
      <c r="V147" s="15"/>
      <c r="W147" s="20"/>
      <c r="X147" s="15"/>
      <c r="Y147" s="20"/>
      <c r="Z147" s="15"/>
      <c r="AA147" s="20"/>
      <c r="AB147" s="61"/>
      <c r="AC147" s="64"/>
      <c r="AD147" s="100"/>
      <c r="AE147" s="101"/>
    </row>
    <row r="148" spans="2:31" x14ac:dyDescent="0.25">
      <c r="B148" s="9"/>
      <c r="C148" s="66"/>
      <c r="D148" s="79"/>
      <c r="E148" s="11"/>
      <c r="F148" s="15"/>
      <c r="G148" s="17"/>
      <c r="H148" s="15"/>
      <c r="I148" s="15"/>
      <c r="J148" s="15"/>
      <c r="K148" s="15"/>
      <c r="L148" s="15"/>
      <c r="M148" s="16"/>
      <c r="N148" s="16"/>
      <c r="O148" s="15"/>
      <c r="P148" s="15"/>
      <c r="Q148" s="15"/>
      <c r="R148" s="15"/>
      <c r="S148" s="15"/>
      <c r="T148" s="15"/>
      <c r="U148" s="20"/>
      <c r="V148" s="15"/>
      <c r="W148" s="20"/>
      <c r="X148" s="15"/>
      <c r="Y148" s="20"/>
      <c r="Z148" s="15"/>
      <c r="AA148" s="20"/>
      <c r="AB148" s="61"/>
      <c r="AC148" s="64"/>
      <c r="AD148" s="100"/>
      <c r="AE148" s="101"/>
    </row>
    <row r="149" spans="2:31" x14ac:dyDescent="0.25">
      <c r="B149" s="9"/>
      <c r="C149" s="66"/>
      <c r="D149" s="79"/>
      <c r="E149" s="11"/>
      <c r="F149" s="15"/>
      <c r="G149" s="17"/>
      <c r="H149" s="15"/>
      <c r="I149" s="15"/>
      <c r="J149" s="15"/>
      <c r="K149" s="15"/>
      <c r="L149" s="15"/>
      <c r="M149" s="16"/>
      <c r="N149" s="16"/>
      <c r="O149" s="15"/>
      <c r="P149" s="15"/>
      <c r="Q149" s="15"/>
      <c r="R149" s="15"/>
      <c r="S149" s="15"/>
      <c r="T149" s="15"/>
      <c r="U149" s="20"/>
      <c r="V149" s="15"/>
      <c r="W149" s="20"/>
      <c r="X149" s="15"/>
      <c r="Y149" s="20"/>
      <c r="Z149" s="15"/>
      <c r="AA149" s="20"/>
      <c r="AB149" s="61"/>
      <c r="AC149" s="64"/>
      <c r="AD149" s="100"/>
      <c r="AE149" s="101"/>
    </row>
    <row r="150" spans="2:31" x14ac:dyDescent="0.25">
      <c r="B150" s="9"/>
      <c r="C150" s="66"/>
      <c r="D150" s="79"/>
      <c r="E150" s="11"/>
      <c r="F150" s="15"/>
      <c r="G150" s="17"/>
      <c r="H150" s="15"/>
      <c r="I150" s="15"/>
      <c r="J150" s="15"/>
      <c r="K150" s="15"/>
      <c r="L150" s="15"/>
      <c r="M150" s="16"/>
      <c r="N150" s="16"/>
      <c r="O150" s="15"/>
      <c r="P150" s="15"/>
      <c r="Q150" s="15"/>
      <c r="R150" s="15"/>
      <c r="S150" s="15"/>
      <c r="T150" s="15"/>
      <c r="U150" s="20"/>
      <c r="V150" s="15"/>
      <c r="W150" s="20"/>
      <c r="X150" s="15"/>
      <c r="Y150" s="20"/>
      <c r="Z150" s="15"/>
      <c r="AA150" s="20"/>
      <c r="AB150" s="61"/>
      <c r="AC150" s="64"/>
      <c r="AD150" s="100"/>
      <c r="AE150" s="101"/>
    </row>
    <row r="151" spans="2:31" x14ac:dyDescent="0.25">
      <c r="B151" s="9"/>
      <c r="C151" s="66"/>
      <c r="D151" s="79"/>
      <c r="E151" s="11"/>
      <c r="F151" s="15"/>
      <c r="G151" s="17"/>
      <c r="H151" s="15"/>
      <c r="I151" s="15"/>
      <c r="J151" s="15"/>
      <c r="K151" s="15"/>
      <c r="L151" s="15"/>
      <c r="M151" s="16"/>
      <c r="N151" s="16"/>
      <c r="O151" s="15"/>
      <c r="P151" s="15"/>
      <c r="Q151" s="15"/>
      <c r="R151" s="15"/>
      <c r="S151" s="15"/>
      <c r="T151" s="15"/>
      <c r="U151" s="20"/>
      <c r="V151" s="15"/>
      <c r="W151" s="20"/>
      <c r="X151" s="15"/>
      <c r="Y151" s="20"/>
      <c r="Z151" s="15"/>
      <c r="AA151" s="20"/>
      <c r="AB151" s="61"/>
      <c r="AC151" s="64"/>
      <c r="AD151" s="100"/>
      <c r="AE151" s="101"/>
    </row>
    <row r="152" spans="2:31" x14ac:dyDescent="0.25">
      <c r="B152" s="9"/>
      <c r="C152" s="66"/>
      <c r="D152" s="79"/>
      <c r="E152" s="11"/>
      <c r="F152" s="15"/>
      <c r="G152" s="17"/>
      <c r="H152" s="15"/>
      <c r="I152" s="15"/>
      <c r="J152" s="15"/>
      <c r="K152" s="15"/>
      <c r="L152" s="15"/>
      <c r="M152" s="16"/>
      <c r="N152" s="16"/>
      <c r="O152" s="15"/>
      <c r="P152" s="15"/>
      <c r="Q152" s="15"/>
      <c r="R152" s="15"/>
      <c r="S152" s="15"/>
      <c r="T152" s="15"/>
      <c r="U152" s="20"/>
      <c r="V152" s="15"/>
      <c r="W152" s="20"/>
      <c r="X152" s="15"/>
      <c r="Y152" s="20"/>
      <c r="Z152" s="15"/>
      <c r="AA152" s="20"/>
      <c r="AB152" s="61"/>
      <c r="AC152" s="64"/>
      <c r="AD152" s="100"/>
      <c r="AE152" s="101"/>
    </row>
    <row r="153" spans="2:31" x14ac:dyDescent="0.25">
      <c r="B153" s="9"/>
      <c r="C153" s="66"/>
      <c r="D153" s="79"/>
      <c r="E153" s="11"/>
      <c r="F153" s="15"/>
      <c r="G153" s="17"/>
      <c r="H153" s="15"/>
      <c r="I153" s="15"/>
      <c r="J153" s="15"/>
      <c r="K153" s="15"/>
      <c r="L153" s="15"/>
      <c r="M153" s="16"/>
      <c r="N153" s="16"/>
      <c r="O153" s="15"/>
      <c r="P153" s="15"/>
      <c r="Q153" s="15"/>
      <c r="R153" s="15"/>
      <c r="S153" s="15"/>
      <c r="T153" s="15"/>
      <c r="U153" s="20"/>
      <c r="V153" s="15"/>
      <c r="W153" s="20"/>
      <c r="X153" s="15"/>
      <c r="Y153" s="20"/>
      <c r="Z153" s="15"/>
      <c r="AA153" s="20"/>
      <c r="AB153" s="61"/>
      <c r="AC153" s="64"/>
      <c r="AD153" s="100"/>
      <c r="AE153" s="101"/>
    </row>
    <row r="154" spans="2:31" x14ac:dyDescent="0.25">
      <c r="B154" s="9"/>
      <c r="C154" s="66"/>
      <c r="D154" s="79"/>
      <c r="E154" s="11"/>
      <c r="F154" s="15"/>
      <c r="G154" s="17"/>
      <c r="H154" s="15"/>
      <c r="I154" s="15"/>
      <c r="J154" s="15"/>
      <c r="K154" s="15"/>
      <c r="L154" s="15"/>
      <c r="M154" s="16"/>
      <c r="N154" s="16"/>
      <c r="O154" s="15"/>
      <c r="P154" s="15"/>
      <c r="Q154" s="15"/>
      <c r="R154" s="15"/>
      <c r="S154" s="15"/>
      <c r="T154" s="15"/>
      <c r="U154" s="20"/>
      <c r="V154" s="15"/>
      <c r="W154" s="20"/>
      <c r="X154" s="15"/>
      <c r="Y154" s="20"/>
      <c r="Z154" s="15"/>
      <c r="AA154" s="20"/>
      <c r="AB154" s="61"/>
      <c r="AC154" s="64"/>
      <c r="AD154" s="100"/>
      <c r="AE154" s="101"/>
    </row>
    <row r="155" spans="2:31" x14ac:dyDescent="0.25">
      <c r="B155" s="9"/>
      <c r="C155" s="66"/>
      <c r="D155" s="79"/>
      <c r="E155" s="11"/>
      <c r="F155" s="15"/>
      <c r="G155" s="17"/>
      <c r="H155" s="15"/>
      <c r="I155" s="15"/>
      <c r="J155" s="15"/>
      <c r="K155" s="15"/>
      <c r="L155" s="15"/>
      <c r="M155" s="16"/>
      <c r="N155" s="16"/>
      <c r="O155" s="15"/>
      <c r="P155" s="15"/>
      <c r="Q155" s="15"/>
      <c r="R155" s="15"/>
      <c r="S155" s="15"/>
      <c r="T155" s="15"/>
      <c r="U155" s="20"/>
      <c r="V155" s="15"/>
      <c r="W155" s="20"/>
      <c r="X155" s="15"/>
      <c r="Y155" s="20"/>
      <c r="Z155" s="15"/>
      <c r="AA155" s="20"/>
      <c r="AB155" s="61"/>
      <c r="AC155" s="64"/>
      <c r="AD155" s="100"/>
      <c r="AE155" s="101"/>
    </row>
    <row r="156" spans="2:31" x14ac:dyDescent="0.25">
      <c r="B156" s="9"/>
      <c r="C156" s="66"/>
      <c r="D156" s="79"/>
      <c r="E156" s="11"/>
      <c r="F156" s="15"/>
      <c r="G156" s="17"/>
      <c r="H156" s="15"/>
      <c r="I156" s="15"/>
      <c r="J156" s="15"/>
      <c r="K156" s="15"/>
      <c r="L156" s="15"/>
      <c r="M156" s="16"/>
      <c r="N156" s="16"/>
      <c r="O156" s="15"/>
      <c r="P156" s="15"/>
      <c r="Q156" s="15"/>
      <c r="R156" s="15"/>
      <c r="S156" s="15"/>
      <c r="T156" s="15"/>
      <c r="U156" s="20"/>
      <c r="V156" s="15"/>
      <c r="W156" s="20"/>
      <c r="X156" s="15"/>
      <c r="Y156" s="20"/>
      <c r="Z156" s="15"/>
      <c r="AA156" s="20"/>
      <c r="AB156" s="61"/>
      <c r="AC156" s="64"/>
      <c r="AD156" s="100"/>
      <c r="AE156" s="101"/>
    </row>
    <row r="157" spans="2:31" x14ac:dyDescent="0.25">
      <c r="B157" s="9"/>
      <c r="C157" s="66"/>
      <c r="D157" s="79"/>
      <c r="E157" s="11"/>
      <c r="F157" s="15"/>
      <c r="G157" s="17"/>
      <c r="H157" s="15"/>
      <c r="I157" s="15"/>
      <c r="J157" s="15"/>
      <c r="K157" s="15"/>
      <c r="L157" s="15"/>
      <c r="M157" s="16"/>
      <c r="N157" s="16"/>
      <c r="O157" s="15"/>
      <c r="P157" s="15"/>
      <c r="Q157" s="15"/>
      <c r="R157" s="15"/>
      <c r="S157" s="15"/>
      <c r="T157" s="15"/>
      <c r="U157" s="20"/>
      <c r="V157" s="15"/>
      <c r="W157" s="20"/>
      <c r="X157" s="15"/>
      <c r="Y157" s="20"/>
      <c r="Z157" s="15"/>
      <c r="AA157" s="20"/>
      <c r="AB157" s="61"/>
      <c r="AC157" s="64"/>
      <c r="AD157" s="100"/>
      <c r="AE157" s="101"/>
    </row>
    <row r="158" spans="2:31" x14ac:dyDescent="0.25">
      <c r="B158" s="9"/>
      <c r="C158" s="66"/>
      <c r="D158" s="79"/>
      <c r="E158" s="11"/>
      <c r="F158" s="15"/>
      <c r="G158" s="17"/>
      <c r="H158" s="15"/>
      <c r="I158" s="15"/>
      <c r="J158" s="15"/>
      <c r="K158" s="15"/>
      <c r="L158" s="15"/>
      <c r="M158" s="16"/>
      <c r="N158" s="16"/>
      <c r="O158" s="15"/>
      <c r="P158" s="15"/>
      <c r="Q158" s="15"/>
      <c r="R158" s="15"/>
      <c r="S158" s="15"/>
      <c r="T158" s="15"/>
      <c r="U158" s="20"/>
      <c r="V158" s="15"/>
      <c r="W158" s="20"/>
      <c r="X158" s="15"/>
      <c r="Y158" s="20"/>
      <c r="Z158" s="15"/>
      <c r="AA158" s="20"/>
      <c r="AB158" s="61"/>
      <c r="AC158" s="64"/>
      <c r="AD158" s="100"/>
      <c r="AE158" s="101"/>
    </row>
    <row r="159" spans="2:31" x14ac:dyDescent="0.25">
      <c r="B159" s="9"/>
      <c r="C159" s="66"/>
      <c r="D159" s="79"/>
      <c r="E159" s="11"/>
      <c r="F159" s="15"/>
      <c r="G159" s="17"/>
      <c r="H159" s="15"/>
      <c r="I159" s="15"/>
      <c r="J159" s="15"/>
      <c r="K159" s="15"/>
      <c r="L159" s="15"/>
      <c r="M159" s="16"/>
      <c r="N159" s="16"/>
      <c r="O159" s="15"/>
      <c r="P159" s="15"/>
      <c r="Q159" s="15"/>
      <c r="R159" s="15"/>
      <c r="S159" s="15"/>
      <c r="T159" s="15"/>
      <c r="U159" s="20"/>
      <c r="V159" s="15"/>
      <c r="W159" s="20"/>
      <c r="X159" s="15"/>
      <c r="Y159" s="20"/>
      <c r="Z159" s="15"/>
      <c r="AA159" s="20"/>
      <c r="AB159" s="61"/>
      <c r="AC159" s="64"/>
      <c r="AD159" s="100"/>
      <c r="AE159" s="101"/>
    </row>
    <row r="160" spans="2:31" x14ac:dyDescent="0.25">
      <c r="B160" s="9"/>
      <c r="C160" s="66"/>
      <c r="D160" s="79"/>
      <c r="E160" s="11"/>
      <c r="F160" s="15"/>
      <c r="G160" s="17"/>
      <c r="H160" s="15"/>
      <c r="I160" s="15"/>
      <c r="J160" s="15"/>
      <c r="K160" s="15"/>
      <c r="L160" s="15"/>
      <c r="M160" s="16"/>
      <c r="N160" s="16"/>
      <c r="O160" s="15"/>
      <c r="P160" s="15"/>
      <c r="Q160" s="15"/>
      <c r="R160" s="15"/>
      <c r="S160" s="15"/>
      <c r="T160" s="15"/>
      <c r="U160" s="20"/>
      <c r="V160" s="15"/>
      <c r="W160" s="20"/>
      <c r="X160" s="15"/>
      <c r="Y160" s="20"/>
      <c r="Z160" s="15"/>
      <c r="AA160" s="20"/>
      <c r="AB160" s="61"/>
      <c r="AC160" s="64"/>
      <c r="AD160" s="100"/>
      <c r="AE160" s="101"/>
    </row>
    <row r="161" spans="2:31" x14ac:dyDescent="0.25">
      <c r="B161" s="9"/>
      <c r="C161" s="66"/>
      <c r="D161" s="79"/>
      <c r="E161" s="11"/>
      <c r="F161" s="15"/>
      <c r="G161" s="17"/>
      <c r="H161" s="15"/>
      <c r="I161" s="15"/>
      <c r="J161" s="15"/>
      <c r="K161" s="15"/>
      <c r="L161" s="15"/>
      <c r="M161" s="16"/>
      <c r="N161" s="16"/>
      <c r="O161" s="15"/>
      <c r="P161" s="15"/>
      <c r="Q161" s="15"/>
      <c r="R161" s="15"/>
      <c r="S161" s="15"/>
      <c r="T161" s="15"/>
      <c r="U161" s="20"/>
      <c r="V161" s="15"/>
      <c r="W161" s="20"/>
      <c r="X161" s="15"/>
      <c r="Y161" s="20"/>
      <c r="Z161" s="15"/>
      <c r="AA161" s="20"/>
      <c r="AB161" s="61"/>
      <c r="AC161" s="64"/>
      <c r="AD161" s="100"/>
      <c r="AE161" s="101"/>
    </row>
    <row r="162" spans="2:31" x14ac:dyDescent="0.25">
      <c r="B162" s="9"/>
      <c r="C162" s="66"/>
      <c r="D162" s="79"/>
      <c r="E162" s="11"/>
      <c r="F162" s="15"/>
      <c r="G162" s="17"/>
      <c r="H162" s="15"/>
      <c r="I162" s="15"/>
      <c r="J162" s="15"/>
      <c r="K162" s="15"/>
      <c r="L162" s="15"/>
      <c r="M162" s="16"/>
      <c r="N162" s="16"/>
      <c r="O162" s="15"/>
      <c r="P162" s="15"/>
      <c r="Q162" s="15"/>
      <c r="R162" s="15"/>
      <c r="S162" s="15"/>
      <c r="T162" s="15"/>
      <c r="U162" s="20"/>
      <c r="V162" s="15"/>
      <c r="W162" s="20"/>
      <c r="X162" s="15"/>
      <c r="Y162" s="20"/>
      <c r="Z162" s="15"/>
      <c r="AA162" s="20"/>
      <c r="AB162" s="61"/>
      <c r="AC162" s="64"/>
      <c r="AD162" s="100"/>
      <c r="AE162" s="101"/>
    </row>
    <row r="163" spans="2:31" x14ac:dyDescent="0.25">
      <c r="B163" s="9"/>
      <c r="C163" s="66"/>
      <c r="D163" s="79"/>
      <c r="E163" s="11"/>
      <c r="F163" s="15"/>
      <c r="G163" s="17"/>
      <c r="H163" s="15"/>
      <c r="I163" s="15"/>
      <c r="J163" s="15"/>
      <c r="K163" s="15"/>
      <c r="L163" s="15"/>
      <c r="M163" s="16"/>
      <c r="N163" s="16"/>
      <c r="O163" s="15"/>
      <c r="P163" s="15"/>
      <c r="Q163" s="15"/>
      <c r="R163" s="15"/>
      <c r="S163" s="15"/>
      <c r="T163" s="15"/>
      <c r="U163" s="20"/>
      <c r="V163" s="15"/>
      <c r="W163" s="20"/>
      <c r="X163" s="15"/>
      <c r="Y163" s="20"/>
      <c r="Z163" s="15"/>
      <c r="AA163" s="20"/>
      <c r="AB163" s="61"/>
      <c r="AC163" s="64"/>
      <c r="AD163" s="100"/>
      <c r="AE163" s="101"/>
    </row>
    <row r="164" spans="2:31" x14ac:dyDescent="0.25">
      <c r="B164" s="9"/>
      <c r="C164" s="66"/>
      <c r="D164" s="79"/>
      <c r="E164" s="11"/>
      <c r="F164" s="15"/>
      <c r="G164" s="17"/>
      <c r="H164" s="15"/>
      <c r="I164" s="15"/>
      <c r="J164" s="15"/>
      <c r="K164" s="15"/>
      <c r="L164" s="15"/>
      <c r="M164" s="16"/>
      <c r="N164" s="16"/>
      <c r="O164" s="15"/>
      <c r="P164" s="15"/>
      <c r="Q164" s="15"/>
      <c r="R164" s="15"/>
      <c r="S164" s="15"/>
      <c r="T164" s="15"/>
      <c r="U164" s="20"/>
      <c r="V164" s="15"/>
      <c r="W164" s="20"/>
      <c r="X164" s="15"/>
      <c r="Y164" s="20"/>
      <c r="Z164" s="15"/>
      <c r="AA164" s="20"/>
      <c r="AB164" s="61"/>
      <c r="AC164" s="64"/>
      <c r="AD164" s="100"/>
      <c r="AE164" s="101"/>
    </row>
    <row r="165" spans="2:31" x14ac:dyDescent="0.25">
      <c r="B165" s="9"/>
      <c r="C165" s="66"/>
      <c r="D165" s="79"/>
      <c r="E165" s="11"/>
      <c r="F165" s="15"/>
      <c r="G165" s="17"/>
      <c r="H165" s="15"/>
      <c r="I165" s="15"/>
      <c r="J165" s="15"/>
      <c r="K165" s="15"/>
      <c r="L165" s="15"/>
      <c r="M165" s="16"/>
      <c r="N165" s="16"/>
      <c r="O165" s="15"/>
      <c r="P165" s="15"/>
      <c r="Q165" s="15"/>
      <c r="R165" s="15"/>
      <c r="S165" s="15"/>
      <c r="T165" s="15"/>
      <c r="U165" s="20"/>
      <c r="V165" s="15"/>
      <c r="W165" s="20"/>
      <c r="X165" s="15"/>
      <c r="Y165" s="20"/>
      <c r="Z165" s="15"/>
      <c r="AA165" s="20"/>
      <c r="AB165" s="61"/>
      <c r="AC165" s="64"/>
      <c r="AD165" s="100"/>
      <c r="AE165" s="101"/>
    </row>
    <row r="166" spans="2:31" x14ac:dyDescent="0.25">
      <c r="B166" s="9"/>
      <c r="C166" s="66"/>
      <c r="D166" s="79"/>
      <c r="E166" s="11"/>
      <c r="F166" s="15"/>
      <c r="G166" s="17"/>
      <c r="H166" s="15"/>
      <c r="I166" s="15"/>
      <c r="J166" s="15"/>
      <c r="K166" s="15"/>
      <c r="L166" s="15"/>
      <c r="M166" s="16"/>
      <c r="N166" s="16"/>
      <c r="O166" s="15"/>
      <c r="P166" s="15"/>
      <c r="Q166" s="15"/>
      <c r="R166" s="15"/>
      <c r="S166" s="15"/>
      <c r="T166" s="15"/>
      <c r="U166" s="20"/>
      <c r="V166" s="15"/>
      <c r="W166" s="20"/>
      <c r="X166" s="15"/>
      <c r="Y166" s="20"/>
      <c r="Z166" s="15"/>
      <c r="AA166" s="20"/>
      <c r="AB166" s="61"/>
      <c r="AC166" s="64"/>
      <c r="AD166" s="100"/>
      <c r="AE166" s="101"/>
    </row>
    <row r="167" spans="2:31" x14ac:dyDescent="0.25">
      <c r="B167" s="9"/>
      <c r="C167" s="66"/>
      <c r="D167" s="79"/>
      <c r="E167" s="11"/>
      <c r="F167" s="15"/>
      <c r="G167" s="17"/>
      <c r="H167" s="15"/>
      <c r="I167" s="15"/>
      <c r="J167" s="15"/>
      <c r="K167" s="15"/>
      <c r="L167" s="15"/>
      <c r="M167" s="16"/>
      <c r="N167" s="16"/>
      <c r="O167" s="15"/>
      <c r="P167" s="15"/>
      <c r="Q167" s="15"/>
      <c r="R167" s="15"/>
      <c r="S167" s="15"/>
      <c r="T167" s="15"/>
      <c r="U167" s="20"/>
      <c r="V167" s="15"/>
      <c r="W167" s="20"/>
      <c r="X167" s="15"/>
      <c r="Y167" s="20"/>
      <c r="Z167" s="15"/>
      <c r="AA167" s="20"/>
      <c r="AB167" s="61"/>
      <c r="AC167" s="64"/>
      <c r="AD167" s="100"/>
      <c r="AE167" s="101"/>
    </row>
    <row r="168" spans="2:31" x14ac:dyDescent="0.25">
      <c r="B168" s="9"/>
      <c r="C168" s="66"/>
      <c r="D168" s="79"/>
      <c r="E168" s="11"/>
      <c r="F168" s="15"/>
      <c r="G168" s="17"/>
      <c r="H168" s="15"/>
      <c r="I168" s="15"/>
      <c r="J168" s="15"/>
      <c r="K168" s="15"/>
      <c r="L168" s="15"/>
      <c r="M168" s="16"/>
      <c r="N168" s="16"/>
      <c r="O168" s="15"/>
      <c r="P168" s="15"/>
      <c r="Q168" s="15"/>
      <c r="R168" s="15"/>
      <c r="S168" s="15"/>
      <c r="T168" s="15"/>
      <c r="U168" s="20"/>
      <c r="V168" s="15"/>
      <c r="W168" s="20"/>
      <c r="X168" s="15"/>
      <c r="Y168" s="20"/>
      <c r="Z168" s="15"/>
      <c r="AA168" s="20"/>
      <c r="AB168" s="61"/>
      <c r="AC168" s="64"/>
      <c r="AD168" s="100"/>
      <c r="AE168" s="101"/>
    </row>
    <row r="169" spans="2:31" x14ac:dyDescent="0.25">
      <c r="B169" s="9"/>
      <c r="C169" s="66"/>
      <c r="D169" s="79"/>
      <c r="E169" s="11"/>
      <c r="F169" s="15"/>
      <c r="G169" s="17"/>
      <c r="H169" s="15"/>
      <c r="I169" s="15"/>
      <c r="J169" s="15"/>
      <c r="K169" s="15"/>
      <c r="L169" s="15"/>
      <c r="M169" s="16"/>
      <c r="N169" s="16"/>
      <c r="O169" s="15"/>
      <c r="P169" s="15"/>
      <c r="Q169" s="15"/>
      <c r="R169" s="15"/>
      <c r="S169" s="15"/>
      <c r="T169" s="15"/>
      <c r="U169" s="20"/>
      <c r="V169" s="15"/>
      <c r="W169" s="20"/>
      <c r="X169" s="15"/>
      <c r="Y169" s="20"/>
      <c r="Z169" s="15"/>
      <c r="AA169" s="20"/>
      <c r="AB169" s="61"/>
      <c r="AC169" s="64"/>
      <c r="AD169" s="100"/>
      <c r="AE169" s="101"/>
    </row>
    <row r="170" spans="2:31" x14ac:dyDescent="0.25">
      <c r="B170" s="9"/>
      <c r="C170" s="66"/>
      <c r="D170" s="79"/>
      <c r="E170" s="11"/>
      <c r="F170" s="15"/>
      <c r="G170" s="17"/>
      <c r="H170" s="15"/>
      <c r="I170" s="15"/>
      <c r="J170" s="15"/>
      <c r="K170" s="15"/>
      <c r="L170" s="15"/>
      <c r="M170" s="16"/>
      <c r="N170" s="16"/>
      <c r="O170" s="15"/>
      <c r="P170" s="15"/>
      <c r="Q170" s="15"/>
      <c r="R170" s="15"/>
      <c r="S170" s="15"/>
      <c r="T170" s="15"/>
      <c r="U170" s="20"/>
      <c r="V170" s="15"/>
      <c r="W170" s="20"/>
      <c r="X170" s="15"/>
      <c r="Y170" s="20"/>
      <c r="Z170" s="15"/>
      <c r="AA170" s="20"/>
      <c r="AB170" s="61"/>
      <c r="AC170" s="64"/>
      <c r="AD170" s="100"/>
      <c r="AE170" s="101"/>
    </row>
    <row r="171" spans="2:31" x14ac:dyDescent="0.25">
      <c r="B171" s="9"/>
      <c r="C171" s="66"/>
      <c r="D171" s="79"/>
      <c r="E171" s="11"/>
      <c r="F171" s="15"/>
      <c r="G171" s="17"/>
      <c r="H171" s="15"/>
      <c r="I171" s="15"/>
      <c r="J171" s="15"/>
      <c r="K171" s="15"/>
      <c r="L171" s="15"/>
      <c r="M171" s="16"/>
      <c r="N171" s="16"/>
      <c r="O171" s="15"/>
      <c r="P171" s="15"/>
      <c r="Q171" s="15"/>
      <c r="R171" s="15"/>
      <c r="S171" s="15"/>
      <c r="T171" s="15"/>
      <c r="U171" s="20"/>
      <c r="V171" s="15"/>
      <c r="W171" s="20"/>
      <c r="X171" s="15"/>
      <c r="Y171" s="20"/>
      <c r="Z171" s="15"/>
      <c r="AA171" s="20"/>
      <c r="AB171" s="61"/>
      <c r="AC171" s="64"/>
      <c r="AD171" s="100"/>
      <c r="AE171" s="101"/>
    </row>
    <row r="172" spans="2:31" x14ac:dyDescent="0.25">
      <c r="B172" s="9"/>
      <c r="C172" s="66"/>
      <c r="D172" s="79"/>
      <c r="E172" s="11"/>
      <c r="F172" s="15"/>
      <c r="G172" s="17"/>
      <c r="H172" s="15"/>
      <c r="I172" s="15"/>
      <c r="J172" s="15"/>
      <c r="K172" s="15"/>
      <c r="L172" s="15"/>
      <c r="M172" s="16"/>
      <c r="N172" s="16"/>
      <c r="O172" s="15"/>
      <c r="P172" s="15"/>
      <c r="Q172" s="15"/>
      <c r="R172" s="15"/>
      <c r="S172" s="15"/>
      <c r="T172" s="15"/>
      <c r="U172" s="20"/>
      <c r="V172" s="15"/>
      <c r="W172" s="20"/>
      <c r="X172" s="15"/>
      <c r="Y172" s="20"/>
      <c r="Z172" s="15"/>
      <c r="AA172" s="20"/>
      <c r="AB172" s="61"/>
      <c r="AC172" s="64"/>
      <c r="AD172" s="100"/>
      <c r="AE172" s="101"/>
    </row>
    <row r="173" spans="2:31" x14ac:dyDescent="0.25">
      <c r="B173" s="9"/>
      <c r="C173" s="66"/>
      <c r="D173" s="79"/>
      <c r="E173" s="11"/>
      <c r="F173" s="15"/>
      <c r="G173" s="17"/>
      <c r="H173" s="15"/>
      <c r="I173" s="15"/>
      <c r="J173" s="15"/>
      <c r="K173" s="15"/>
      <c r="L173" s="15"/>
      <c r="M173" s="16"/>
      <c r="N173" s="16"/>
      <c r="O173" s="15"/>
      <c r="P173" s="15"/>
      <c r="Q173" s="15"/>
      <c r="R173" s="15"/>
      <c r="S173" s="15"/>
      <c r="T173" s="15"/>
      <c r="U173" s="20"/>
      <c r="V173" s="15"/>
      <c r="W173" s="20"/>
      <c r="X173" s="15"/>
      <c r="Y173" s="20"/>
      <c r="Z173" s="15"/>
      <c r="AA173" s="20"/>
      <c r="AB173" s="61"/>
      <c r="AC173" s="64"/>
      <c r="AD173" s="100"/>
      <c r="AE173" s="101"/>
    </row>
    <row r="174" spans="2:31" x14ac:dyDescent="0.25">
      <c r="B174" s="9"/>
      <c r="C174" s="66"/>
      <c r="D174" s="79"/>
      <c r="E174" s="11"/>
      <c r="F174" s="15"/>
      <c r="G174" s="17"/>
      <c r="H174" s="15"/>
      <c r="I174" s="15"/>
      <c r="J174" s="15"/>
      <c r="K174" s="15"/>
      <c r="L174" s="15"/>
      <c r="M174" s="16"/>
      <c r="N174" s="16"/>
      <c r="O174" s="15"/>
      <c r="P174" s="15"/>
      <c r="Q174" s="15"/>
      <c r="R174" s="15"/>
      <c r="S174" s="15"/>
      <c r="T174" s="15"/>
      <c r="U174" s="20"/>
      <c r="V174" s="15"/>
      <c r="W174" s="20"/>
      <c r="X174" s="15"/>
      <c r="Y174" s="20"/>
      <c r="Z174" s="15"/>
      <c r="AA174" s="20"/>
      <c r="AB174" s="61"/>
      <c r="AC174" s="64"/>
      <c r="AD174" s="100"/>
      <c r="AE174" s="101"/>
    </row>
    <row r="175" spans="2:31" x14ac:dyDescent="0.25">
      <c r="B175" s="9"/>
      <c r="C175" s="66"/>
      <c r="D175" s="79"/>
      <c r="E175" s="11"/>
      <c r="F175" s="15"/>
      <c r="G175" s="17"/>
      <c r="H175" s="15"/>
      <c r="I175" s="15"/>
      <c r="J175" s="15"/>
      <c r="K175" s="15"/>
      <c r="L175" s="15"/>
      <c r="M175" s="16"/>
      <c r="N175" s="16"/>
      <c r="O175" s="15"/>
      <c r="P175" s="15"/>
      <c r="Q175" s="15"/>
      <c r="R175" s="15"/>
      <c r="S175" s="15"/>
      <c r="T175" s="15"/>
      <c r="U175" s="20"/>
      <c r="V175" s="15"/>
      <c r="W175" s="20"/>
      <c r="X175" s="15"/>
      <c r="Y175" s="20"/>
      <c r="Z175" s="15"/>
      <c r="AA175" s="20"/>
      <c r="AB175" s="61"/>
      <c r="AC175" s="64"/>
      <c r="AD175" s="100"/>
      <c r="AE175" s="101"/>
    </row>
    <row r="176" spans="2:31" x14ac:dyDescent="0.25">
      <c r="B176" s="9"/>
      <c r="C176" s="66"/>
      <c r="D176" s="79"/>
      <c r="E176" s="11"/>
      <c r="F176" s="15"/>
      <c r="G176" s="17"/>
      <c r="H176" s="15"/>
      <c r="I176" s="15"/>
      <c r="J176" s="15"/>
      <c r="K176" s="15"/>
      <c r="L176" s="15"/>
      <c r="M176" s="16"/>
      <c r="N176" s="16"/>
      <c r="O176" s="15"/>
      <c r="P176" s="15"/>
      <c r="Q176" s="15"/>
      <c r="R176" s="15"/>
      <c r="S176" s="15"/>
      <c r="T176" s="15"/>
      <c r="U176" s="20"/>
      <c r="V176" s="15"/>
      <c r="W176" s="20"/>
      <c r="X176" s="15"/>
      <c r="Y176" s="20"/>
      <c r="Z176" s="15"/>
      <c r="AA176" s="20"/>
      <c r="AB176" s="61"/>
      <c r="AC176" s="64"/>
      <c r="AD176" s="100"/>
      <c r="AE176" s="101"/>
    </row>
    <row r="177" spans="2:31" x14ac:dyDescent="0.25">
      <c r="B177" s="9"/>
      <c r="C177" s="66"/>
      <c r="D177" s="79"/>
      <c r="E177" s="11"/>
      <c r="F177" s="15"/>
      <c r="G177" s="17"/>
      <c r="H177" s="15"/>
      <c r="I177" s="15"/>
      <c r="J177" s="15"/>
      <c r="K177" s="15"/>
      <c r="L177" s="15"/>
      <c r="M177" s="16"/>
      <c r="N177" s="16"/>
      <c r="O177" s="15"/>
      <c r="P177" s="15"/>
      <c r="Q177" s="15"/>
      <c r="R177" s="15"/>
      <c r="S177" s="15"/>
      <c r="T177" s="15"/>
      <c r="U177" s="20"/>
      <c r="V177" s="15"/>
      <c r="W177" s="20"/>
      <c r="X177" s="15"/>
      <c r="Y177" s="20"/>
      <c r="Z177" s="15"/>
      <c r="AA177" s="20"/>
      <c r="AB177" s="61"/>
      <c r="AC177" s="64"/>
      <c r="AD177" s="100"/>
      <c r="AE177" s="101"/>
    </row>
    <row r="178" spans="2:31" x14ac:dyDescent="0.25">
      <c r="B178" s="9"/>
      <c r="C178" s="66"/>
      <c r="D178" s="79"/>
      <c r="E178" s="11"/>
      <c r="F178" s="15"/>
      <c r="G178" s="17"/>
      <c r="H178" s="15"/>
      <c r="I178" s="15"/>
      <c r="J178" s="15"/>
      <c r="K178" s="15"/>
      <c r="L178" s="15"/>
      <c r="M178" s="16"/>
      <c r="N178" s="16"/>
      <c r="O178" s="15"/>
      <c r="P178" s="15"/>
      <c r="Q178" s="15"/>
      <c r="R178" s="15"/>
      <c r="S178" s="15"/>
      <c r="T178" s="15"/>
      <c r="U178" s="20"/>
      <c r="V178" s="15"/>
      <c r="W178" s="20"/>
      <c r="X178" s="15"/>
      <c r="Y178" s="20"/>
      <c r="Z178" s="15"/>
      <c r="AA178" s="20"/>
      <c r="AB178" s="61"/>
      <c r="AC178" s="64"/>
      <c r="AD178" s="100"/>
      <c r="AE178" s="101"/>
    </row>
    <row r="179" spans="2:31" x14ac:dyDescent="0.25">
      <c r="B179" s="9"/>
      <c r="C179" s="66"/>
      <c r="D179" s="79"/>
      <c r="E179" s="11"/>
      <c r="F179" s="15"/>
      <c r="G179" s="17"/>
      <c r="H179" s="15"/>
      <c r="I179" s="15"/>
      <c r="J179" s="15"/>
      <c r="K179" s="15"/>
      <c r="L179" s="15"/>
      <c r="M179" s="16"/>
      <c r="N179" s="16"/>
      <c r="O179" s="15"/>
      <c r="P179" s="15"/>
      <c r="Q179" s="15"/>
      <c r="R179" s="15"/>
      <c r="S179" s="15"/>
      <c r="T179" s="15"/>
      <c r="U179" s="20"/>
      <c r="V179" s="15"/>
      <c r="W179" s="20"/>
      <c r="X179" s="15"/>
      <c r="Y179" s="20"/>
      <c r="Z179" s="15"/>
      <c r="AA179" s="20"/>
      <c r="AB179" s="61"/>
      <c r="AC179" s="64"/>
      <c r="AD179" s="100"/>
      <c r="AE179" s="101"/>
    </row>
    <row r="180" spans="2:31" x14ac:dyDescent="0.25">
      <c r="B180" s="9"/>
      <c r="C180" s="66"/>
      <c r="D180" s="79"/>
      <c r="E180" s="11"/>
      <c r="F180" s="15"/>
      <c r="G180" s="17"/>
      <c r="H180" s="15"/>
      <c r="I180" s="15"/>
      <c r="J180" s="15"/>
      <c r="K180" s="15"/>
      <c r="L180" s="15"/>
      <c r="M180" s="16"/>
      <c r="N180" s="16"/>
      <c r="O180" s="15"/>
      <c r="P180" s="15"/>
      <c r="Q180" s="15"/>
      <c r="R180" s="15"/>
      <c r="S180" s="15"/>
      <c r="T180" s="15"/>
      <c r="U180" s="20"/>
      <c r="V180" s="15"/>
      <c r="W180" s="20"/>
      <c r="X180" s="15"/>
      <c r="Y180" s="20"/>
      <c r="Z180" s="15"/>
      <c r="AA180" s="20"/>
      <c r="AB180" s="61"/>
      <c r="AC180" s="64"/>
      <c r="AD180" s="100"/>
      <c r="AE180" s="101"/>
    </row>
    <row r="181" spans="2:31" x14ac:dyDescent="0.25">
      <c r="B181" s="9"/>
      <c r="C181" s="66"/>
      <c r="D181" s="79"/>
      <c r="E181" s="11"/>
      <c r="F181" s="15"/>
      <c r="G181" s="17"/>
      <c r="H181" s="15"/>
      <c r="I181" s="15"/>
      <c r="J181" s="15"/>
      <c r="K181" s="15"/>
      <c r="L181" s="15"/>
      <c r="M181" s="16"/>
      <c r="N181" s="16"/>
      <c r="O181" s="15"/>
      <c r="P181" s="15"/>
      <c r="Q181" s="15"/>
      <c r="R181" s="15"/>
      <c r="S181" s="15"/>
      <c r="T181" s="15"/>
      <c r="U181" s="20"/>
      <c r="V181" s="15"/>
      <c r="W181" s="20"/>
      <c r="X181" s="15"/>
      <c r="Y181" s="20"/>
      <c r="Z181" s="15"/>
      <c r="AA181" s="20"/>
      <c r="AB181" s="61"/>
      <c r="AC181" s="64"/>
      <c r="AD181" s="100"/>
      <c r="AE181" s="101"/>
    </row>
    <row r="182" spans="2:31" x14ac:dyDescent="0.25">
      <c r="B182" s="9"/>
      <c r="C182" s="66"/>
      <c r="D182" s="79"/>
      <c r="E182" s="11"/>
      <c r="F182" s="15"/>
      <c r="G182" s="17"/>
      <c r="H182" s="15"/>
      <c r="I182" s="15"/>
      <c r="J182" s="15"/>
      <c r="K182" s="15"/>
      <c r="L182" s="15"/>
      <c r="M182" s="16"/>
      <c r="N182" s="16"/>
      <c r="O182" s="15"/>
      <c r="P182" s="15"/>
      <c r="Q182" s="15"/>
      <c r="R182" s="15"/>
      <c r="S182" s="15"/>
      <c r="T182" s="15"/>
      <c r="U182" s="20"/>
      <c r="V182" s="15"/>
      <c r="W182" s="20"/>
      <c r="X182" s="15"/>
      <c r="Y182" s="20"/>
      <c r="Z182" s="15"/>
      <c r="AA182" s="20"/>
      <c r="AB182" s="61"/>
      <c r="AC182" s="64"/>
      <c r="AD182" s="100"/>
      <c r="AE182" s="101"/>
    </row>
    <row r="183" spans="2:31" x14ac:dyDescent="0.25">
      <c r="B183" s="9"/>
      <c r="C183" s="66"/>
      <c r="D183" s="79"/>
      <c r="E183" s="11"/>
      <c r="F183" s="15"/>
      <c r="G183" s="17"/>
      <c r="H183" s="15"/>
      <c r="I183" s="15"/>
      <c r="J183" s="15"/>
      <c r="K183" s="15"/>
      <c r="L183" s="15"/>
      <c r="M183" s="16"/>
      <c r="N183" s="16"/>
      <c r="O183" s="15"/>
      <c r="P183" s="15"/>
      <c r="Q183" s="15"/>
      <c r="R183" s="15"/>
      <c r="S183" s="15"/>
      <c r="T183" s="15"/>
      <c r="U183" s="20"/>
      <c r="V183" s="15"/>
      <c r="W183" s="20"/>
      <c r="X183" s="15"/>
      <c r="Y183" s="20"/>
      <c r="Z183" s="15"/>
      <c r="AA183" s="20"/>
      <c r="AB183" s="61"/>
      <c r="AC183" s="64"/>
      <c r="AD183" s="100"/>
      <c r="AE183" s="101"/>
    </row>
    <row r="184" spans="2:31" x14ac:dyDescent="0.25">
      <c r="B184" s="9"/>
      <c r="C184" s="66"/>
      <c r="D184" s="79"/>
      <c r="E184" s="11"/>
      <c r="F184" s="15"/>
      <c r="G184" s="17"/>
      <c r="H184" s="15"/>
      <c r="I184" s="15"/>
      <c r="J184" s="15"/>
      <c r="K184" s="15"/>
      <c r="L184" s="15"/>
      <c r="M184" s="16"/>
      <c r="N184" s="16"/>
      <c r="O184" s="15"/>
      <c r="P184" s="15"/>
      <c r="Q184" s="15"/>
      <c r="R184" s="15"/>
      <c r="S184" s="15"/>
      <c r="T184" s="15"/>
      <c r="U184" s="20"/>
      <c r="V184" s="15"/>
      <c r="W184" s="20"/>
      <c r="X184" s="15"/>
      <c r="Y184" s="20"/>
      <c r="Z184" s="15"/>
      <c r="AA184" s="20"/>
      <c r="AB184" s="61"/>
      <c r="AC184" s="64"/>
      <c r="AD184" s="100"/>
      <c r="AE184" s="101"/>
    </row>
    <row r="185" spans="2:31" x14ac:dyDescent="0.25">
      <c r="B185" s="9"/>
      <c r="C185" s="66"/>
      <c r="D185" s="79"/>
      <c r="E185" s="11"/>
      <c r="F185" s="15"/>
      <c r="G185" s="17"/>
      <c r="H185" s="15"/>
      <c r="I185" s="15"/>
      <c r="J185" s="15"/>
      <c r="K185" s="15"/>
      <c r="L185" s="15"/>
      <c r="M185" s="16"/>
      <c r="N185" s="16"/>
      <c r="O185" s="15"/>
      <c r="P185" s="15"/>
      <c r="Q185" s="15"/>
      <c r="R185" s="15"/>
      <c r="S185" s="15"/>
      <c r="T185" s="15"/>
      <c r="U185" s="20"/>
      <c r="V185" s="15"/>
      <c r="W185" s="20"/>
      <c r="X185" s="15"/>
      <c r="Y185" s="20"/>
      <c r="Z185" s="15"/>
      <c r="AA185" s="20"/>
      <c r="AB185" s="61"/>
      <c r="AC185" s="64"/>
      <c r="AD185" s="100"/>
      <c r="AE185" s="101"/>
    </row>
    <row r="186" spans="2:31" x14ac:dyDescent="0.25">
      <c r="B186" s="9"/>
      <c r="C186" s="66"/>
      <c r="D186" s="79"/>
      <c r="E186" s="11"/>
      <c r="F186" s="15"/>
      <c r="G186" s="17"/>
      <c r="H186" s="15"/>
      <c r="I186" s="15"/>
      <c r="J186" s="15"/>
      <c r="K186" s="15"/>
      <c r="L186" s="15"/>
      <c r="M186" s="16"/>
      <c r="N186" s="16"/>
      <c r="O186" s="15"/>
      <c r="P186" s="15"/>
      <c r="Q186" s="15"/>
      <c r="R186" s="15"/>
      <c r="S186" s="15"/>
      <c r="T186" s="15"/>
      <c r="U186" s="20"/>
      <c r="V186" s="15"/>
      <c r="W186" s="20"/>
      <c r="X186" s="15"/>
      <c r="Y186" s="20"/>
      <c r="Z186" s="15"/>
      <c r="AA186" s="20"/>
      <c r="AB186" s="61"/>
      <c r="AC186" s="64"/>
      <c r="AD186" s="100"/>
      <c r="AE186" s="101"/>
    </row>
    <row r="187" spans="2:31" x14ac:dyDescent="0.25">
      <c r="B187" s="9"/>
      <c r="C187" s="66"/>
      <c r="D187" s="79"/>
      <c r="E187" s="11"/>
      <c r="F187" s="15"/>
      <c r="G187" s="17"/>
      <c r="H187" s="15"/>
      <c r="I187" s="15"/>
      <c r="J187" s="15"/>
      <c r="K187" s="15"/>
      <c r="L187" s="15"/>
      <c r="M187" s="16"/>
      <c r="N187" s="16"/>
      <c r="O187" s="15"/>
      <c r="P187" s="15"/>
      <c r="Q187" s="15"/>
      <c r="R187" s="15"/>
      <c r="S187" s="15"/>
      <c r="T187" s="15"/>
      <c r="U187" s="20"/>
      <c r="V187" s="15"/>
      <c r="W187" s="20"/>
      <c r="X187" s="15"/>
      <c r="Y187" s="20"/>
      <c r="Z187" s="15"/>
      <c r="AA187" s="20"/>
      <c r="AB187" s="61"/>
      <c r="AC187" s="64"/>
      <c r="AD187" s="100"/>
      <c r="AE187" s="101"/>
    </row>
    <row r="188" spans="2:31" x14ac:dyDescent="0.25">
      <c r="B188" s="9"/>
      <c r="C188" s="66"/>
      <c r="D188" s="79"/>
      <c r="E188" s="11"/>
      <c r="F188" s="15"/>
      <c r="G188" s="17"/>
      <c r="H188" s="15"/>
      <c r="I188" s="15"/>
      <c r="J188" s="15"/>
      <c r="K188" s="15"/>
      <c r="L188" s="15"/>
      <c r="M188" s="16"/>
      <c r="N188" s="16"/>
      <c r="O188" s="15"/>
      <c r="P188" s="15"/>
      <c r="Q188" s="15"/>
      <c r="R188" s="15"/>
      <c r="S188" s="15"/>
      <c r="T188" s="15"/>
      <c r="U188" s="20"/>
      <c r="V188" s="15"/>
      <c r="W188" s="20"/>
      <c r="X188" s="15"/>
      <c r="Y188" s="20"/>
      <c r="Z188" s="15"/>
      <c r="AA188" s="20"/>
      <c r="AB188" s="61"/>
      <c r="AC188" s="64"/>
      <c r="AD188" s="100"/>
      <c r="AE188" s="101"/>
    </row>
    <row r="189" spans="2:31" x14ac:dyDescent="0.25">
      <c r="B189" s="9"/>
      <c r="C189" s="66"/>
      <c r="D189" s="79"/>
      <c r="E189" s="11"/>
      <c r="F189" s="15"/>
      <c r="G189" s="17"/>
      <c r="H189" s="15"/>
      <c r="I189" s="15"/>
      <c r="J189" s="15"/>
      <c r="K189" s="15"/>
      <c r="L189" s="15"/>
      <c r="M189" s="16"/>
      <c r="N189" s="16"/>
      <c r="O189" s="15"/>
      <c r="P189" s="15"/>
      <c r="Q189" s="15"/>
      <c r="R189" s="15"/>
      <c r="S189" s="15"/>
      <c r="T189" s="15"/>
      <c r="U189" s="20"/>
      <c r="V189" s="15"/>
      <c r="W189" s="20"/>
      <c r="X189" s="15"/>
      <c r="Y189" s="20"/>
      <c r="Z189" s="15"/>
      <c r="AA189" s="20"/>
      <c r="AB189" s="61"/>
      <c r="AC189" s="64"/>
      <c r="AD189" s="100"/>
      <c r="AE189" s="101"/>
    </row>
    <row r="190" spans="2:31" x14ac:dyDescent="0.25">
      <c r="B190" s="9"/>
      <c r="C190" s="66"/>
      <c r="D190" s="79"/>
      <c r="E190" s="11"/>
      <c r="F190" s="15"/>
      <c r="G190" s="17"/>
      <c r="H190" s="15"/>
      <c r="I190" s="15"/>
      <c r="J190" s="15"/>
      <c r="K190" s="15"/>
      <c r="L190" s="15"/>
      <c r="M190" s="16"/>
      <c r="N190" s="16"/>
      <c r="O190" s="15"/>
      <c r="P190" s="15"/>
      <c r="Q190" s="15"/>
      <c r="R190" s="15"/>
      <c r="S190" s="15"/>
      <c r="T190" s="15"/>
      <c r="U190" s="20"/>
      <c r="V190" s="15"/>
      <c r="W190" s="20"/>
      <c r="X190" s="15"/>
      <c r="Y190" s="20"/>
      <c r="Z190" s="15"/>
      <c r="AA190" s="20"/>
      <c r="AB190" s="61"/>
      <c r="AC190" s="64"/>
      <c r="AD190" s="100"/>
      <c r="AE190" s="101"/>
    </row>
    <row r="191" spans="2:31" x14ac:dyDescent="0.25">
      <c r="B191" s="9"/>
      <c r="C191" s="66"/>
      <c r="D191" s="79"/>
      <c r="E191" s="11"/>
      <c r="F191" s="15"/>
      <c r="G191" s="17"/>
      <c r="H191" s="15"/>
      <c r="I191" s="15"/>
      <c r="J191" s="15"/>
      <c r="K191" s="15"/>
      <c r="L191" s="15"/>
      <c r="M191" s="16"/>
      <c r="N191" s="16"/>
      <c r="O191" s="15"/>
      <c r="P191" s="15"/>
      <c r="Q191" s="15"/>
      <c r="R191" s="15"/>
      <c r="S191" s="15"/>
      <c r="T191" s="15"/>
      <c r="U191" s="20"/>
      <c r="V191" s="15"/>
      <c r="W191" s="20"/>
      <c r="X191" s="15"/>
      <c r="Y191" s="20"/>
      <c r="Z191" s="15"/>
      <c r="AA191" s="20"/>
      <c r="AB191" s="61"/>
      <c r="AC191" s="64"/>
      <c r="AD191" s="100"/>
      <c r="AE191" s="101"/>
    </row>
    <row r="192" spans="2:31" x14ac:dyDescent="0.25">
      <c r="B192" s="9"/>
      <c r="C192" s="66"/>
      <c r="D192" s="79"/>
      <c r="E192" s="11"/>
      <c r="F192" s="15"/>
      <c r="G192" s="17"/>
      <c r="H192" s="15"/>
      <c r="I192" s="15"/>
      <c r="J192" s="15"/>
      <c r="K192" s="15"/>
      <c r="L192" s="15"/>
      <c r="M192" s="16"/>
      <c r="N192" s="16"/>
      <c r="O192" s="15"/>
      <c r="P192" s="15"/>
      <c r="Q192" s="15"/>
      <c r="R192" s="15"/>
      <c r="S192" s="15"/>
      <c r="T192" s="15"/>
      <c r="U192" s="20"/>
      <c r="V192" s="15"/>
      <c r="W192" s="20"/>
      <c r="X192" s="15"/>
      <c r="Y192" s="20"/>
      <c r="Z192" s="15"/>
      <c r="AA192" s="20"/>
      <c r="AB192" s="61"/>
      <c r="AC192" s="64"/>
      <c r="AD192" s="100"/>
      <c r="AE192" s="101"/>
    </row>
    <row r="193" spans="2:31" x14ac:dyDescent="0.25">
      <c r="B193" s="9"/>
      <c r="C193" s="66"/>
      <c r="D193" s="79"/>
      <c r="E193" s="11"/>
      <c r="F193" s="15"/>
      <c r="G193" s="17"/>
      <c r="H193" s="15"/>
      <c r="I193" s="15"/>
      <c r="J193" s="15"/>
      <c r="K193" s="15"/>
      <c r="L193" s="15"/>
      <c r="M193" s="16"/>
      <c r="N193" s="16"/>
      <c r="O193" s="15"/>
      <c r="P193" s="15"/>
      <c r="Q193" s="15"/>
      <c r="R193" s="15"/>
      <c r="S193" s="15"/>
      <c r="T193" s="15"/>
      <c r="U193" s="20"/>
      <c r="V193" s="15"/>
      <c r="W193" s="20"/>
      <c r="X193" s="15"/>
      <c r="Y193" s="20"/>
      <c r="Z193" s="15"/>
      <c r="AA193" s="20"/>
      <c r="AB193" s="61"/>
      <c r="AC193" s="64"/>
      <c r="AD193" s="100"/>
      <c r="AE193" s="101"/>
    </row>
    <row r="194" spans="2:31" x14ac:dyDescent="0.25">
      <c r="B194" s="9"/>
      <c r="C194" s="66"/>
      <c r="D194" s="79"/>
      <c r="E194" s="11"/>
      <c r="F194" s="15"/>
      <c r="G194" s="17"/>
      <c r="H194" s="15"/>
      <c r="I194" s="15"/>
      <c r="J194" s="15"/>
      <c r="K194" s="15"/>
      <c r="L194" s="15"/>
      <c r="M194" s="16"/>
      <c r="N194" s="16"/>
      <c r="O194" s="15"/>
      <c r="P194" s="15"/>
      <c r="Q194" s="15"/>
      <c r="R194" s="15"/>
      <c r="S194" s="15"/>
      <c r="T194" s="15"/>
      <c r="U194" s="20"/>
      <c r="V194" s="15"/>
      <c r="W194" s="20"/>
      <c r="X194" s="15"/>
      <c r="Y194" s="20"/>
      <c r="Z194" s="15"/>
      <c r="AA194" s="20"/>
      <c r="AB194" s="61"/>
      <c r="AC194" s="64"/>
      <c r="AD194" s="100"/>
      <c r="AE194" s="101"/>
    </row>
    <row r="195" spans="2:31" x14ac:dyDescent="0.25">
      <c r="B195" s="9"/>
      <c r="C195" s="66"/>
      <c r="D195" s="79"/>
      <c r="E195" s="11"/>
      <c r="F195" s="15"/>
      <c r="G195" s="17"/>
      <c r="H195" s="15"/>
      <c r="I195" s="15"/>
      <c r="J195" s="15"/>
      <c r="K195" s="15"/>
      <c r="L195" s="15"/>
      <c r="M195" s="16"/>
      <c r="N195" s="16"/>
      <c r="O195" s="15"/>
      <c r="P195" s="15"/>
      <c r="Q195" s="15"/>
      <c r="R195" s="15"/>
      <c r="S195" s="15"/>
      <c r="T195" s="15"/>
      <c r="U195" s="20"/>
      <c r="V195" s="15"/>
      <c r="W195" s="20"/>
      <c r="X195" s="15"/>
      <c r="Y195" s="20"/>
      <c r="Z195" s="15"/>
      <c r="AA195" s="20"/>
      <c r="AB195" s="61"/>
      <c r="AC195" s="64"/>
      <c r="AD195" s="100"/>
      <c r="AE195" s="101"/>
    </row>
    <row r="196" spans="2:31" x14ac:dyDescent="0.25">
      <c r="B196" s="9"/>
      <c r="C196" s="66"/>
      <c r="D196" s="79"/>
      <c r="E196" s="11"/>
      <c r="F196" s="15"/>
      <c r="G196" s="17"/>
      <c r="H196" s="15"/>
      <c r="I196" s="15"/>
      <c r="J196" s="15"/>
      <c r="K196" s="15"/>
      <c r="L196" s="15"/>
      <c r="M196" s="16"/>
      <c r="N196" s="16"/>
      <c r="O196" s="15"/>
      <c r="P196" s="15"/>
      <c r="Q196" s="15"/>
      <c r="R196" s="15"/>
      <c r="S196" s="15"/>
      <c r="T196" s="15"/>
      <c r="U196" s="20"/>
      <c r="V196" s="15"/>
      <c r="W196" s="20"/>
      <c r="X196" s="15"/>
      <c r="Y196" s="20"/>
      <c r="Z196" s="15"/>
      <c r="AA196" s="20"/>
      <c r="AB196" s="61"/>
      <c r="AC196" s="64"/>
      <c r="AD196" s="100"/>
      <c r="AE196" s="101"/>
    </row>
    <row r="197" spans="2:31" x14ac:dyDescent="0.25">
      <c r="B197" s="9"/>
      <c r="C197" s="66"/>
      <c r="D197" s="79"/>
      <c r="E197" s="11"/>
      <c r="F197" s="15"/>
      <c r="G197" s="17"/>
      <c r="H197" s="15"/>
      <c r="I197" s="15"/>
      <c r="J197" s="15"/>
      <c r="K197" s="15"/>
      <c r="L197" s="15"/>
      <c r="M197" s="16"/>
      <c r="N197" s="16"/>
      <c r="O197" s="15"/>
      <c r="P197" s="15"/>
      <c r="Q197" s="15"/>
      <c r="R197" s="15"/>
      <c r="S197" s="15"/>
      <c r="T197" s="15"/>
      <c r="U197" s="20"/>
      <c r="V197" s="15"/>
      <c r="W197" s="20"/>
      <c r="X197" s="15"/>
      <c r="Y197" s="20"/>
      <c r="Z197" s="15"/>
      <c r="AA197" s="20"/>
      <c r="AB197" s="61"/>
      <c r="AC197" s="64"/>
      <c r="AD197" s="100"/>
      <c r="AE197" s="101"/>
    </row>
    <row r="198" spans="2:31" x14ac:dyDescent="0.25">
      <c r="B198" s="9"/>
      <c r="C198" s="66"/>
      <c r="D198" s="79"/>
      <c r="E198" s="11"/>
      <c r="F198" s="15"/>
      <c r="G198" s="17"/>
      <c r="H198" s="15"/>
      <c r="I198" s="15"/>
      <c r="J198" s="15"/>
      <c r="K198" s="15"/>
      <c r="L198" s="15"/>
      <c r="M198" s="16"/>
      <c r="N198" s="16"/>
      <c r="O198" s="15"/>
      <c r="P198" s="15"/>
      <c r="Q198" s="15"/>
      <c r="R198" s="15"/>
      <c r="S198" s="15"/>
      <c r="T198" s="15"/>
      <c r="U198" s="20"/>
      <c r="V198" s="15"/>
      <c r="W198" s="20"/>
      <c r="X198" s="15"/>
      <c r="Y198" s="20"/>
      <c r="Z198" s="15"/>
      <c r="AA198" s="20"/>
      <c r="AB198" s="61"/>
      <c r="AC198" s="64"/>
      <c r="AD198" s="100"/>
      <c r="AE198" s="101"/>
    </row>
    <row r="199" spans="2:31" x14ac:dyDescent="0.25">
      <c r="B199" s="9"/>
      <c r="C199" s="66"/>
      <c r="D199" s="79"/>
      <c r="E199" s="11"/>
      <c r="F199" s="15"/>
      <c r="G199" s="17"/>
      <c r="H199" s="15"/>
      <c r="I199" s="15"/>
      <c r="J199" s="15"/>
      <c r="K199" s="15"/>
      <c r="L199" s="15"/>
      <c r="M199" s="16"/>
      <c r="N199" s="16"/>
      <c r="O199" s="15"/>
      <c r="P199" s="15"/>
      <c r="Q199" s="15"/>
      <c r="R199" s="15"/>
      <c r="S199" s="15"/>
      <c r="T199" s="15"/>
      <c r="U199" s="20"/>
      <c r="V199" s="15"/>
      <c r="W199" s="20"/>
      <c r="X199" s="15"/>
      <c r="Y199" s="20"/>
      <c r="Z199" s="15"/>
      <c r="AA199" s="20"/>
      <c r="AB199" s="61"/>
      <c r="AC199" s="64"/>
      <c r="AD199" s="100"/>
      <c r="AE199" s="101"/>
    </row>
    <row r="200" spans="2:31" x14ac:dyDescent="0.25">
      <c r="B200" s="9"/>
      <c r="C200" s="66"/>
      <c r="D200" s="79"/>
      <c r="E200" s="11"/>
      <c r="F200" s="15"/>
      <c r="G200" s="17"/>
      <c r="H200" s="15"/>
      <c r="I200" s="15"/>
      <c r="J200" s="15"/>
      <c r="K200" s="15"/>
      <c r="L200" s="15"/>
      <c r="M200" s="16"/>
      <c r="N200" s="16"/>
      <c r="O200" s="15"/>
      <c r="P200" s="15"/>
      <c r="Q200" s="15"/>
      <c r="R200" s="15"/>
      <c r="S200" s="15"/>
      <c r="T200" s="15"/>
      <c r="U200" s="20"/>
      <c r="V200" s="15"/>
      <c r="W200" s="20"/>
      <c r="X200" s="15"/>
      <c r="Y200" s="20"/>
      <c r="Z200" s="15"/>
      <c r="AA200" s="20"/>
      <c r="AB200" s="61"/>
      <c r="AC200" s="64"/>
      <c r="AD200" s="100"/>
      <c r="AE200" s="101"/>
    </row>
  </sheetData>
  <conditionalFormatting sqref="O1:O58 O63:O500">
    <cfRule type="containsText" dxfId="36" priority="43" operator="containsText" text="yes">
      <formula>NOT(ISERROR(SEARCH("yes",O1)))</formula>
    </cfRule>
  </conditionalFormatting>
  <conditionalFormatting sqref="T2:T58 T63:T65">
    <cfRule type="expression" dxfId="35" priority="42">
      <formula>$I2="yes"</formula>
    </cfRule>
  </conditionalFormatting>
  <conditionalFormatting sqref="W2:W9 Y2:Y9 AA2:AA9 U2:U33 W35:W58 W63:W200 U35:U200 Y35:Y200 AA35:AA200">
    <cfRule type="expression" dxfId="34" priority="41">
      <formula>$I2="yes"</formula>
    </cfRule>
  </conditionalFormatting>
  <conditionalFormatting sqref="V2:V58 V63:V200 X2:X172 Z2:Z200">
    <cfRule type="expression" dxfId="33" priority="40">
      <formula>$I2="yes"</formula>
    </cfRule>
  </conditionalFormatting>
  <conditionalFormatting sqref="W10:W33">
    <cfRule type="expression" dxfId="32" priority="39">
      <formula>$I10="yes"</formula>
    </cfRule>
  </conditionalFormatting>
  <conditionalFormatting sqref="Y10:Y33">
    <cfRule type="expression" dxfId="31" priority="38">
      <formula>$I10="yes"</formula>
    </cfRule>
  </conditionalFormatting>
  <conditionalFormatting sqref="AA10:AA33">
    <cfRule type="expression" dxfId="30" priority="37">
      <formula>$I10="yes"</formula>
    </cfRule>
  </conditionalFormatting>
  <conditionalFormatting sqref="T3:AA3">
    <cfRule type="expression" dxfId="29" priority="36">
      <formula>$I3="yes"</formula>
    </cfRule>
  </conditionalFormatting>
  <conditionalFormatting sqref="T4:AA4">
    <cfRule type="expression" dxfId="28" priority="35">
      <formula>$I4="yes"</formula>
    </cfRule>
  </conditionalFormatting>
  <conditionalFormatting sqref="T5:AB5">
    <cfRule type="expression" dxfId="27" priority="34">
      <formula>$I5="yes"</formula>
    </cfRule>
  </conditionalFormatting>
  <conditionalFormatting sqref="T6:AA6">
    <cfRule type="expression" dxfId="26" priority="33">
      <formula>"$H6=""yes"""</formula>
    </cfRule>
  </conditionalFormatting>
  <conditionalFormatting sqref="T9:AB9">
    <cfRule type="expression" dxfId="25" priority="32">
      <formula>$O9="yes"</formula>
    </cfRule>
  </conditionalFormatting>
  <conditionalFormatting sqref="M2:M33 M35:M58 M63:M200">
    <cfRule type="expression" dxfId="24" priority="31">
      <formula>$M2&gt;74%</formula>
    </cfRule>
  </conditionalFormatting>
  <conditionalFormatting sqref="M1:M58 M63:M200">
    <cfRule type="containsErrors" dxfId="23" priority="30">
      <formula>ISERROR(M1)</formula>
    </cfRule>
  </conditionalFormatting>
  <conditionalFormatting sqref="U34">
    <cfRule type="expression" dxfId="22" priority="27">
      <formula>$I34="yes"</formula>
    </cfRule>
  </conditionalFormatting>
  <conditionalFormatting sqref="W34">
    <cfRule type="expression" dxfId="21" priority="26">
      <formula>$I34="yes"</formula>
    </cfRule>
  </conditionalFormatting>
  <conditionalFormatting sqref="Y34">
    <cfRule type="expression" dxfId="20" priority="25">
      <formula>$I34="yes"</formula>
    </cfRule>
  </conditionalFormatting>
  <conditionalFormatting sqref="AA34">
    <cfRule type="expression" dxfId="19" priority="24">
      <formula>$I34="yes"</formula>
    </cfRule>
  </conditionalFormatting>
  <conditionalFormatting sqref="M34">
    <cfRule type="expression" dxfId="18" priority="23">
      <formula>$M34&gt;74%</formula>
    </cfRule>
  </conditionalFormatting>
  <conditionalFormatting sqref="N2:N58 N63:N502">
    <cfRule type="expression" dxfId="17" priority="20" stopIfTrue="1">
      <formula>$S2&gt;0</formula>
    </cfRule>
    <cfRule type="expression" dxfId="16" priority="22">
      <formula>$M2&gt;74%</formula>
    </cfRule>
  </conditionalFormatting>
  <conditionalFormatting sqref="O2:O58 O63:O500">
    <cfRule type="expression" dxfId="15" priority="19" stopIfTrue="1">
      <formula>$Q2&gt;0</formula>
    </cfRule>
  </conditionalFormatting>
  <conditionalFormatting sqref="AE2:AE58 AE63:AE502">
    <cfRule type="expression" dxfId="14" priority="14" stopIfTrue="1">
      <formula>$AE2&gt;0</formula>
    </cfRule>
    <cfRule type="expression" dxfId="13" priority="15">
      <formula>$AD2&gt;0</formula>
    </cfRule>
  </conditionalFormatting>
  <conditionalFormatting sqref="O59:O62">
    <cfRule type="containsText" dxfId="12" priority="13" operator="containsText" text="yes">
      <formula>NOT(ISERROR(SEARCH("yes",O59)))</formula>
    </cfRule>
  </conditionalFormatting>
  <conditionalFormatting sqref="T59:T62">
    <cfRule type="expression" dxfId="11" priority="12">
      <formula>$I59="yes"</formula>
    </cfRule>
  </conditionalFormatting>
  <conditionalFormatting sqref="W59:W62">
    <cfRule type="expression" dxfId="10" priority="11">
      <formula>$I59="yes"</formula>
    </cfRule>
  </conditionalFormatting>
  <conditionalFormatting sqref="V59:V62">
    <cfRule type="expression" dxfId="9" priority="10">
      <formula>$I59="yes"</formula>
    </cfRule>
  </conditionalFormatting>
  <conditionalFormatting sqref="M59:M62">
    <cfRule type="expression" dxfId="8" priority="9">
      <formula>$M59&gt;74%</formula>
    </cfRule>
  </conditionalFormatting>
  <conditionalFormatting sqref="M59:M62">
    <cfRule type="containsErrors" dxfId="7" priority="8">
      <formula>ISERROR(M59)</formula>
    </cfRule>
  </conditionalFormatting>
  <conditionalFormatting sqref="N59:N62">
    <cfRule type="expression" dxfId="6" priority="6" stopIfTrue="1">
      <formula>$S59&gt;0</formula>
    </cfRule>
    <cfRule type="expression" dxfId="5" priority="7">
      <formula>$M59&gt;74%</formula>
    </cfRule>
  </conditionalFormatting>
  <conditionalFormatting sqref="O59:O62">
    <cfRule type="expression" dxfId="4" priority="5" stopIfTrue="1">
      <formula>$Q59&gt;0</formula>
    </cfRule>
  </conditionalFormatting>
  <conditionalFormatting sqref="AE59:AE62">
    <cfRule type="expression" dxfId="3" priority="1" stopIfTrue="1">
      <formula>$AE59&gt;0</formula>
    </cfRule>
    <cfRule type="expression" dxfId="2" priority="2">
      <formula>$AD59&gt;0</formula>
    </cfRule>
  </conditionalFormatting>
  <conditionalFormatting sqref="AD2:AD502">
    <cfRule type="expression" dxfId="1" priority="3" stopIfTrue="1">
      <formula>$AE2&gt;0</formula>
    </cfRule>
    <cfRule type="expression" dxfId="0" priority="4">
      <formula>$H2&gt;0</formula>
    </cfRule>
  </conditionalFormatting>
  <hyperlinks>
    <hyperlink ref="AF2" r:id="rId1"/>
    <hyperlink ref="AF3" r:id="rId2"/>
    <hyperlink ref="AF4" r:id="rId3"/>
    <hyperlink ref="AF5" r:id="rId4"/>
    <hyperlink ref="AF6" r:id="rId5"/>
    <hyperlink ref="AF7" r:id="rId6"/>
    <hyperlink ref="AF8" r:id="rId7"/>
    <hyperlink ref="AF9" r:id="rId8"/>
    <hyperlink ref="AF10" r:id="rId9"/>
    <hyperlink ref="AF11" r:id="rId10"/>
    <hyperlink ref="AF12" r:id="rId11"/>
    <hyperlink ref="AF13" r:id="rId12"/>
    <hyperlink ref="AF14" r:id="rId13"/>
    <hyperlink ref="AF15" r:id="rId14"/>
    <hyperlink ref="AF16" r:id="rId15"/>
    <hyperlink ref="AF17" r:id="rId16"/>
    <hyperlink ref="AF18" r:id="rId17"/>
    <hyperlink ref="AF19" r:id="rId18"/>
    <hyperlink ref="AF20" r:id="rId19"/>
    <hyperlink ref="AF21" r:id="rId20"/>
    <hyperlink ref="AF22" r:id="rId21"/>
    <hyperlink ref="AF23" r:id="rId22"/>
    <hyperlink ref="AF24" r:id="rId23"/>
    <hyperlink ref="AF25" r:id="rId24"/>
    <hyperlink ref="AF26" r:id="rId25"/>
    <hyperlink ref="AF27" r:id="rId26"/>
    <hyperlink ref="AF28" r:id="rId27"/>
    <hyperlink ref="AF29" r:id="rId28"/>
    <hyperlink ref="AF30" r:id="rId29"/>
    <hyperlink ref="AF31" r:id="rId30"/>
    <hyperlink ref="AF32" r:id="rId31"/>
    <hyperlink ref="AF33" r:id="rId32"/>
    <hyperlink ref="AF35" r:id="rId33"/>
    <hyperlink ref="AF36" r:id="rId34"/>
    <hyperlink ref="AF37" r:id="rId35"/>
    <hyperlink ref="AF38" r:id="rId36"/>
    <hyperlink ref="AF39" r:id="rId37"/>
    <hyperlink ref="AF40" r:id="rId38"/>
    <hyperlink ref="AF41" r:id="rId39"/>
    <hyperlink ref="AF42" r:id="rId40"/>
    <hyperlink ref="F48" r:id="rId41"/>
    <hyperlink ref="F47" r:id="rId42"/>
    <hyperlink ref="F45" r:id="rId43"/>
    <hyperlink ref="F46" r:id="rId44"/>
    <hyperlink ref="F41" r:id="rId45"/>
    <hyperlink ref="F37" r:id="rId46"/>
    <hyperlink ref="F31" r:id="rId47"/>
    <hyperlink ref="G42" r:id="rId48"/>
    <hyperlink ref="G41" r:id="rId49"/>
    <hyperlink ref="G40" r:id="rId50"/>
    <hyperlink ref="G38" r:id="rId51"/>
    <hyperlink ref="G37" r:id="rId52"/>
    <hyperlink ref="G35" r:id="rId53"/>
    <hyperlink ref="G36" r:id="rId54"/>
    <hyperlink ref="F40" r:id="rId55"/>
    <hyperlink ref="F42" r:id="rId56"/>
    <hyperlink ref="F39" r:id="rId57"/>
    <hyperlink ref="F38" r:id="rId58"/>
    <hyperlink ref="F36" r:id="rId59"/>
    <hyperlink ref="F35" r:id="rId60"/>
    <hyperlink ref="F32" r:id="rId61"/>
    <hyperlink ref="F34" r:id="rId62"/>
    <hyperlink ref="F27" r:id="rId63"/>
    <hyperlink ref="F12" r:id="rId64"/>
    <hyperlink ref="G30" r:id="rId65"/>
    <hyperlink ref="G29" r:id="rId66"/>
    <hyperlink ref="G28" r:id="rId67"/>
    <hyperlink ref="G33" r:id="rId68"/>
    <hyperlink ref="G31" r:id="rId69"/>
    <hyperlink ref="G27" r:id="rId70"/>
    <hyperlink ref="G32" r:id="rId71"/>
    <hyperlink ref="F30" r:id="rId72"/>
    <hyperlink ref="F29" r:id="rId73"/>
    <hyperlink ref="F33" r:id="rId74" display="mailto:medicalartsps@msn.com"/>
    <hyperlink ref="F28" r:id="rId75"/>
    <hyperlink ref="F24" r:id="rId76"/>
    <hyperlink ref="F18" r:id="rId77"/>
    <hyperlink ref="G26" r:id="rId78"/>
    <hyperlink ref="G17" r:id="rId79"/>
    <hyperlink ref="G23" r:id="rId80"/>
    <hyperlink ref="G22" r:id="rId81"/>
    <hyperlink ref="G21" r:id="rId82"/>
    <hyperlink ref="G20" r:id="rId83"/>
    <hyperlink ref="G24" r:id="rId84"/>
    <hyperlink ref="G19" r:id="rId85"/>
    <hyperlink ref="G25" r:id="rId86"/>
    <hyperlink ref="G16" r:id="rId87"/>
    <hyperlink ref="G18" r:id="rId88"/>
    <hyperlink ref="F26" r:id="rId89"/>
    <hyperlink ref="F17" r:id="rId90"/>
    <hyperlink ref="F25" r:id="rId91"/>
    <hyperlink ref="G13" r:id="rId92"/>
    <hyperlink ref="G11" r:id="rId93"/>
    <hyperlink ref="G14" r:id="rId94"/>
    <hyperlink ref="G12" r:id="rId95"/>
    <hyperlink ref="G15" r:id="rId96"/>
    <hyperlink ref="F11" r:id="rId97"/>
    <hyperlink ref="G10" r:id="rId98"/>
    <hyperlink ref="F15" r:id="rId99"/>
    <hyperlink ref="F10" r:id="rId100" display="mailto:md.dunnington5@gmail.com"/>
    <hyperlink ref="G8" r:id="rId101"/>
    <hyperlink ref="G7" r:id="rId102"/>
    <hyperlink ref="G9" r:id="rId103"/>
    <hyperlink ref="G6" r:id="rId104"/>
    <hyperlink ref="F8" r:id="rId105"/>
    <hyperlink ref="F7" r:id="rId106"/>
    <hyperlink ref="F9" r:id="rId107"/>
    <hyperlink ref="F6" r:id="rId108"/>
    <hyperlink ref="F5" r:id="rId109"/>
    <hyperlink ref="G3" r:id="rId110"/>
    <hyperlink ref="G2" r:id="rId111"/>
    <hyperlink ref="G4" r:id="rId112"/>
    <hyperlink ref="G5" r:id="rId113"/>
    <hyperlink ref="F4" r:id="rId114"/>
    <hyperlink ref="F2" r:id="rId115"/>
    <hyperlink ref="F3" r:id="rId116"/>
    <hyperlink ref="G43" r:id="rId117"/>
    <hyperlink ref="G44" r:id="rId118"/>
    <hyperlink ref="G45" r:id="rId119"/>
    <hyperlink ref="G46" r:id="rId120"/>
    <hyperlink ref="G47" r:id="rId121"/>
    <hyperlink ref="G48" r:id="rId122"/>
    <hyperlink ref="G49" r:id="rId123"/>
    <hyperlink ref="G50" r:id="rId124"/>
    <hyperlink ref="G51" r:id="rId125"/>
    <hyperlink ref="G52" r:id="rId126"/>
    <hyperlink ref="F49" r:id="rId127"/>
    <hyperlink ref="F13" r:id="rId128"/>
    <hyperlink ref="F19" r:id="rId129"/>
    <hyperlink ref="G39" r:id="rId130"/>
    <hyperlink ref="G53" r:id="rId131"/>
    <hyperlink ref="G54" r:id="rId132"/>
    <hyperlink ref="G55" r:id="rId133"/>
    <hyperlink ref="G56" r:id="rId134"/>
    <hyperlink ref="G57" r:id="rId135"/>
    <hyperlink ref="G58" r:id="rId136"/>
    <hyperlink ref="F58" r:id="rId137"/>
  </hyperlinks>
  <pageMargins left="0.7" right="0.7" top="0.75" bottom="0.75" header="0.3" footer="0.3"/>
  <pageSetup orientation="portrait" r:id="rId138"/>
  <legacyDrawing r:id="rId139"/>
  <tableParts count="1">
    <tablePart r:id="rId140"/>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E2D66C0F81B4382A098AF6D41FE3C" ma:contentTypeVersion="0" ma:contentTypeDescription="Create a new document." ma:contentTypeScope="" ma:versionID="45d2a178959ff1439e60c3efaf5ce254">
  <xsd:schema xmlns:xsd="http://www.w3.org/2001/XMLSchema" xmlns:xs="http://www.w3.org/2001/XMLSchema" xmlns:p="http://schemas.microsoft.com/office/2006/metadata/properties" xmlns:ns2="08ccf0c5-165a-419c-9208-0067eda9e03e" targetNamespace="http://schemas.microsoft.com/office/2006/metadata/properties" ma:root="true" ma:fieldsID="c55602f4f4739a6d56c8e9f61268828f" ns2:_="">
    <xsd:import namespace="08ccf0c5-165a-419c-9208-0067eda9e03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cf0c5-165a-419c-9208-0067eda9e03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08ccf0c5-165a-419c-9208-0067eda9e03e">YNPV7DZUVMXQ-484-469</_dlc_DocId>
    <_dlc_DocIdUrl xmlns="08ccf0c5-165a-419c-9208-0067eda9e03e">
      <Url>http://qhmoss/QSI/HealthyHearts/_layouts/15/DocIdRedir.aspx?ID=YNPV7DZUVMXQ-484-469</Url>
      <Description>YNPV7DZUVMXQ-484-469</Description>
    </_dlc_DocIdUrl>
  </documentManagement>
</p:properties>
</file>

<file path=customXml/itemProps1.xml><?xml version="1.0" encoding="utf-8"?>
<ds:datastoreItem xmlns:ds="http://schemas.openxmlformats.org/officeDocument/2006/customXml" ds:itemID="{8432CB3E-8076-4BC0-982D-524BC060AE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cf0c5-165a-419c-9208-0067eda9e0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E9EB0C-66D2-4847-ADA6-CDB183799A5F}">
  <ds:schemaRefs>
    <ds:schemaRef ds:uri="http://schemas.microsoft.com/sharepoint/events"/>
  </ds:schemaRefs>
</ds:datastoreItem>
</file>

<file path=customXml/itemProps3.xml><?xml version="1.0" encoding="utf-8"?>
<ds:datastoreItem xmlns:ds="http://schemas.openxmlformats.org/officeDocument/2006/customXml" ds:itemID="{8A8569CF-2966-4203-807D-6FF009D25255}">
  <ds:schemaRefs>
    <ds:schemaRef ds:uri="http://schemas.microsoft.com/sharepoint/v3/contenttype/forms"/>
  </ds:schemaRefs>
</ds:datastoreItem>
</file>

<file path=customXml/itemProps4.xml><?xml version="1.0" encoding="utf-8"?>
<ds:datastoreItem xmlns:ds="http://schemas.openxmlformats.org/officeDocument/2006/customXml" ds:itemID="{3E2949B9-4DEC-4668-881F-775848F96960}">
  <ds:schemaRefs>
    <ds:schemaRef ds:uri="http://schemas.microsoft.com/office/2006/metadata/properties"/>
    <ds:schemaRef ds:uri="http://schemas.microsoft.com/office/infopath/2007/PartnerControls"/>
    <ds:schemaRef ds:uri="08ccf0c5-165a-419c-9208-0067eda9e0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GHC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Kuo, Elena</dc:creator>
  <cp:lastModifiedBy>Pardee, Roy</cp:lastModifiedBy>
  <dcterms:created xsi:type="dcterms:W3CDTF">2016-02-25T18:44:26Z</dcterms:created>
  <dcterms:modified xsi:type="dcterms:W3CDTF">2016-03-18T17:58:40Z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0x010100897E2D66C0F81B4382A098AF6D41FE3C</vt:lpwstr>
  </property>
  <property fmtid="{D5CDD505-2E9C-101B-9397-08002B2CF9AE}" pid="3" name="_dlc_DocIdItemGuid">
    <vt:lpwstr>96bd30ee-8241-47e9-b9ce-5d32291658ff</vt:lpwstr>
  </property>
</Properties>
</file>