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dlpascual\Desktop\"/>
    </mc:Choice>
  </mc:AlternateContent>
  <xr:revisionPtr revIDLastSave="0" documentId="8_{469E2F4A-B9B5-4FDE-A989-1DB14C570EF4}" xr6:coauthVersionLast="45" xr6:coauthVersionMax="45" xr10:uidLastSave="{00000000-0000-0000-0000-000000000000}"/>
  <bookViews>
    <workbookView xWindow="-108" yWindow="-108" windowWidth="23256" windowHeight="12576" activeTab="1" xr2:uid="{7807A49A-A335-4592-B40A-FE4C27559E79}"/>
  </bookViews>
  <sheets>
    <sheet name="Sheet1" sheetId="1" r:id="rId1"/>
    <sheet name="Sheet4" sheetId="4" r:id="rId2"/>
    <sheet name="Sheet2" sheetId="2" r:id="rId3"/>
    <sheet name="Sheet3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/>
  <c r="F7" i="4"/>
  <c r="F8" i="4"/>
  <c r="F9" i="4"/>
  <c r="F10" i="4"/>
  <c r="F11" i="4"/>
  <c r="F12" i="4"/>
  <c r="F13" i="4"/>
  <c r="F14" i="4"/>
  <c r="F15" i="4"/>
  <c r="F3" i="4"/>
  <c r="F2" i="4"/>
  <c r="G3" i="2"/>
  <c r="F3" i="2" s="1"/>
  <c r="F4" i="2"/>
  <c r="F5" i="2"/>
  <c r="F6" i="2"/>
  <c r="F7" i="2"/>
  <c r="F8" i="2"/>
  <c r="F9" i="2"/>
  <c r="F10" i="2"/>
  <c r="F11" i="2"/>
  <c r="G11" i="2"/>
  <c r="G10" i="2"/>
  <c r="G9" i="2"/>
  <c r="G8" i="2"/>
  <c r="G7" i="2"/>
  <c r="G6" i="2"/>
  <c r="G5" i="2"/>
  <c r="G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  <c r="C24" i="1" s="1"/>
  <c r="E5" i="1"/>
  <c r="E9" i="1"/>
  <c r="E10" i="1"/>
  <c r="E13" i="1"/>
  <c r="E17" i="1"/>
  <c r="E18" i="1"/>
  <c r="E21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D22" i="1"/>
  <c r="E22" i="1" s="1"/>
  <c r="D23" i="1"/>
  <c r="E23" i="1" s="1"/>
  <c r="D2" i="1"/>
  <c r="F12" i="1" l="1"/>
  <c r="F7" i="1"/>
  <c r="F14" i="1"/>
  <c r="F9" i="1"/>
  <c r="F20" i="1"/>
  <c r="E24" i="1"/>
  <c r="F22" i="1" s="1"/>
  <c r="F18" i="1"/>
  <c r="F23" i="1"/>
  <c r="F13" i="1"/>
  <c r="F6" i="1"/>
  <c r="F8" i="1"/>
  <c r="F17" i="1"/>
  <c r="F21" i="1" l="1"/>
  <c r="F3" i="1"/>
  <c r="F15" i="1"/>
  <c r="F10" i="1"/>
  <c r="F16" i="1"/>
  <c r="F11" i="1"/>
  <c r="F19" i="1"/>
  <c r="F4" i="1"/>
  <c r="F5" i="1"/>
  <c r="G7" i="1" l="1"/>
  <c r="G15" i="1"/>
  <c r="G23" i="1"/>
  <c r="G16" i="1"/>
  <c r="G4" i="1"/>
  <c r="G8" i="1"/>
  <c r="G9" i="1"/>
  <c r="G10" i="1"/>
  <c r="G18" i="1"/>
  <c r="G21" i="1"/>
  <c r="G11" i="1"/>
  <c r="G19" i="1"/>
  <c r="G5" i="1"/>
  <c r="G14" i="1"/>
  <c r="G22" i="1"/>
  <c r="G17" i="1"/>
  <c r="G12" i="1"/>
  <c r="G20" i="1"/>
  <c r="G13" i="1"/>
  <c r="G6" i="1"/>
  <c r="G3" i="1"/>
</calcChain>
</file>

<file path=xl/sharedStrings.xml><?xml version="1.0" encoding="utf-8"?>
<sst xmlns="http://schemas.openxmlformats.org/spreadsheetml/2006/main" count="161" uniqueCount="55">
  <si>
    <t>x</t>
  </si>
  <si>
    <t>(Intercept)</t>
  </si>
  <si>
    <t>D1</t>
  </si>
  <si>
    <t>D2</t>
  </si>
  <si>
    <t>D3</t>
  </si>
  <si>
    <t>D4</t>
  </si>
  <si>
    <t>D5</t>
  </si>
  <si>
    <t>D6</t>
  </si>
  <si>
    <t>D7</t>
  </si>
  <si>
    <t>D8</t>
  </si>
  <si>
    <t>KerFeed</t>
  </si>
  <si>
    <t>KerTemp</t>
  </si>
  <si>
    <t>BrineLev</t>
  </si>
  <si>
    <t>WCBootLev</t>
  </si>
  <si>
    <t>ECPdP</t>
  </si>
  <si>
    <t>ReactordP</t>
  </si>
  <si>
    <t>ClayOP</t>
  </si>
  <si>
    <t>KerFeed:ClayOP</t>
  </si>
  <si>
    <t>ReactordP:ClayOP</t>
  </si>
  <si>
    <t>KerFeed:KerTemp</t>
  </si>
  <si>
    <t>KerFeed:ReactordP</t>
  </si>
  <si>
    <t>KerFeed:BrineLev</t>
  </si>
  <si>
    <t>KerTemp:ClayOP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</si>
  <si>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</si>
  <si>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</si>
  <si>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</si>
  <si>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</si>
  <si>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</si>
  <si>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</si>
  <si>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</si>
  <si>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</si>
  <si>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</si>
  <si>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-</t>
  </si>
  <si>
    <t>Intercept</t>
  </si>
  <si>
    <t>d1</t>
  </si>
  <si>
    <t>d2</t>
  </si>
  <si>
    <t>d3</t>
  </si>
  <si>
    <t>d4</t>
  </si>
  <si>
    <t>d5</t>
  </si>
  <si>
    <t>d6</t>
  </si>
  <si>
    <t>d7</t>
  </si>
  <si>
    <t>d8</t>
  </si>
  <si>
    <t>Theta</t>
  </si>
  <si>
    <t>D1:Theta</t>
  </si>
  <si>
    <t>D2:Theta</t>
  </si>
  <si>
    <t>D3:Theta</t>
  </si>
  <si>
    <t>D4:Theta</t>
  </si>
  <si>
    <t>D5:Theta</t>
  </si>
  <si>
    <t>D6:Theta</t>
  </si>
  <si>
    <t>D7:Theta</t>
  </si>
  <si>
    <t>D8:Theta</t>
  </si>
  <si>
    <t xml:space="preserve">                        lmg</t>
  </si>
  <si>
    <t xml:space="preserve">D1                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</si>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</sst>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0"/>
    <numFmt numFmtId="182" formatCode="0.0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E6E1DC"/>
      <name val="Lucida Console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81" fontId="0" fillId="0" borderId="0" xfId="0" applyNumberFormat="1"/>
    <xf numFmtId="182" fontId="0" fillId="0" borderId="0" xfId="0" applyNumberForma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0" fontId="3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E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Sheet1!$F$3:$F$23</c:f>
              <c:numCache>
                <c:formatCode>0.00%</c:formatCode>
                <c:ptCount val="21"/>
                <c:pt idx="0">
                  <c:v>6.4725254564235293E-2</c:v>
                </c:pt>
                <c:pt idx="1">
                  <c:v>0.15901688390091503</c:v>
                </c:pt>
                <c:pt idx="2">
                  <c:v>1.5138211666883122E-2</c:v>
                </c:pt>
                <c:pt idx="3">
                  <c:v>5.7718587931058912E-2</c:v>
                </c:pt>
                <c:pt idx="4">
                  <c:v>6.3602067464531786E-2</c:v>
                </c:pt>
                <c:pt idx="5">
                  <c:v>9.4234709434560124E-2</c:v>
                </c:pt>
                <c:pt idx="6">
                  <c:v>6.9122168463386383E-2</c:v>
                </c:pt>
                <c:pt idx="7">
                  <c:v>0.13970267761734317</c:v>
                </c:pt>
                <c:pt idx="8">
                  <c:v>0.18774307275871649</c:v>
                </c:pt>
                <c:pt idx="9">
                  <c:v>2.7814739226286246E-4</c:v>
                </c:pt>
                <c:pt idx="10">
                  <c:v>1.3001803401236493E-3</c:v>
                </c:pt>
                <c:pt idx="11">
                  <c:v>1.0036497977305287E-3</c:v>
                </c:pt>
                <c:pt idx="12">
                  <c:v>1.5759782967498571E-3</c:v>
                </c:pt>
                <c:pt idx="13">
                  <c:v>1.6709025753555495E-2</c:v>
                </c:pt>
                <c:pt idx="14">
                  <c:v>2.7527858562012147E-2</c:v>
                </c:pt>
                <c:pt idx="15">
                  <c:v>4.290280477069424E-2</c:v>
                </c:pt>
                <c:pt idx="16">
                  <c:v>2.6275919764195653E-2</c:v>
                </c:pt>
                <c:pt idx="17">
                  <c:v>2.6085239425476165E-3</c:v>
                </c:pt>
                <c:pt idx="18">
                  <c:v>1.2027353864899167E-2</c:v>
                </c:pt>
                <c:pt idx="19">
                  <c:v>1.3613000369143542E-2</c:v>
                </c:pt>
                <c:pt idx="20">
                  <c:v>3.1739233444549775E-3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3-49E3-AAE5-1A81A721B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939896"/>
        <c:axId val="528940856"/>
      </c:barChart>
      <c:catAx>
        <c:axId val="5289398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40856"/>
        <c:crosses val="autoZero"/>
        <c:auto val="1"/>
        <c:lblAlgn val="ctr"/>
        <c:lblOffset val="100"/>
        <c:noMultiLvlLbl val="0"/>
      </c:catAx>
      <c:valAx>
        <c:axId val="52894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3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Sheet1!$A$3:$A$23</c:f>
              <c:strCache>
                <c:ptCount val="21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  <c:pt idx="6">
                  <c:v>D7</c:v>
                </c:pt>
                <c:pt idx="7">
                  <c:v>D8</c:v>
                </c:pt>
                <c:pt idx="8">
                  <c:v>KerFeed</c:v>
                </c:pt>
                <c:pt idx="9">
                  <c:v>KerTemp</c:v>
                </c:pt>
                <c:pt idx="10">
                  <c:v>BrineLev</c:v>
                </c:pt>
                <c:pt idx="11">
                  <c:v>WCBootLev</c:v>
                </c:pt>
                <c:pt idx="12">
                  <c:v>ECPdP</c:v>
                </c:pt>
                <c:pt idx="13">
                  <c:v>ReactordP</c:v>
                </c:pt>
                <c:pt idx="14">
                  <c:v>ClayOP</c:v>
                </c:pt>
                <c:pt idx="15">
                  <c:v>KerFeed:ClayOP</c:v>
                </c:pt>
                <c:pt idx="16">
                  <c:v>ReactordP:ClayOP</c:v>
                </c:pt>
                <c:pt idx="17">
                  <c:v>KerFeed:KerTemp</c:v>
                </c:pt>
                <c:pt idx="18">
                  <c:v>KerFeed:ReactordP</c:v>
                </c:pt>
                <c:pt idx="19">
                  <c:v>KerFeed:BrineLev</c:v>
                </c:pt>
                <c:pt idx="20">
                  <c:v>KerTemp:ClayOP</c:v>
                </c:pt>
              </c:strCache>
            </c:strRef>
          </c:cat>
          <c:val>
            <c:numRef>
              <c:f>Sheet1!$G$3:$G$23</c:f>
              <c:numCache>
                <c:formatCode>0.00%</c:formatCode>
                <c:ptCount val="21"/>
                <c:pt idx="0">
                  <c:v>6.4725254564235293E-2</c:v>
                </c:pt>
                <c:pt idx="1">
                  <c:v>0.22374213846515034</c:v>
                </c:pt>
                <c:pt idx="2">
                  <c:v>0.23888035013203346</c:v>
                </c:pt>
                <c:pt idx="3">
                  <c:v>0.29659893806309234</c:v>
                </c:pt>
                <c:pt idx="4">
                  <c:v>0.36020100552762413</c:v>
                </c:pt>
                <c:pt idx="5">
                  <c:v>0.45443571496218427</c:v>
                </c:pt>
                <c:pt idx="6">
                  <c:v>0.52355788342557064</c:v>
                </c:pt>
                <c:pt idx="7">
                  <c:v>0.66326056104291387</c:v>
                </c:pt>
                <c:pt idx="8">
                  <c:v>0.85100363380163035</c:v>
                </c:pt>
                <c:pt idx="9">
                  <c:v>0.85128178119389319</c:v>
                </c:pt>
                <c:pt idx="10">
                  <c:v>0.85258196153401689</c:v>
                </c:pt>
                <c:pt idx="11">
                  <c:v>0.85358561133174737</c:v>
                </c:pt>
                <c:pt idx="12">
                  <c:v>0.8551615896284972</c:v>
                </c:pt>
                <c:pt idx="13">
                  <c:v>0.87187061538205268</c:v>
                </c:pt>
                <c:pt idx="14">
                  <c:v>0.8993984739440648</c:v>
                </c:pt>
                <c:pt idx="15">
                  <c:v>0.94230127871475899</c:v>
                </c:pt>
                <c:pt idx="16">
                  <c:v>0.96857719847895463</c:v>
                </c:pt>
                <c:pt idx="17">
                  <c:v>0.97118572242150225</c:v>
                </c:pt>
                <c:pt idx="18">
                  <c:v>0.98321307628640142</c:v>
                </c:pt>
                <c:pt idx="19">
                  <c:v>0.99682607665554501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1-4A3C-AAE8-5F03C7B82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8291960"/>
        <c:axId val="528287800"/>
      </c:barChart>
      <c:catAx>
        <c:axId val="528291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87800"/>
        <c:crosses val="autoZero"/>
        <c:auto val="1"/>
        <c:lblAlgn val="ctr"/>
        <c:lblOffset val="100"/>
        <c:noMultiLvlLbl val="0"/>
      </c:catAx>
      <c:valAx>
        <c:axId val="52828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9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Cumulative</a:t>
            </a:r>
            <a:r>
              <a:rPr lang="en-US" b="0" baseline="0">
                <a:solidFill>
                  <a:sysClr val="windowText" lastClr="000000"/>
                </a:solidFill>
              </a:rPr>
              <a:t> R</a:t>
            </a:r>
            <a:r>
              <a:rPr lang="en-US" b="0" baseline="30000">
                <a:solidFill>
                  <a:sysClr val="windowText" lastClr="000000"/>
                </a:solidFill>
              </a:rPr>
              <a:t>2 </a:t>
            </a:r>
            <a:r>
              <a:rPr lang="en-US" b="0" baseline="0">
                <a:solidFill>
                  <a:sysClr val="windowText" lastClr="000000"/>
                </a:solidFill>
              </a:rPr>
              <a:t>Contribution of </a:t>
            </a:r>
          </a:p>
          <a:p>
            <a:pPr>
              <a:defRPr/>
            </a:pPr>
            <a:r>
              <a:rPr lang="en-US" b="0" baseline="0">
                <a:solidFill>
                  <a:sysClr val="windowText" lastClr="000000"/>
                </a:solidFill>
              </a:rPr>
              <a:t>Each Predictors</a:t>
            </a:r>
            <a:endParaRPr lang="en-US" b="0" baseline="300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7169728783902E-2"/>
          <c:y val="0.10928306076025607"/>
          <c:w val="0.85815091863517057"/>
          <c:h val="0.64994760418321973"/>
        </c:manualLayout>
      </c:layout>
      <c:area3DChart>
        <c:grouping val="standard"/>
        <c:varyColors val="0"/>
        <c:ser>
          <c:idx val="0"/>
          <c:order val="0"/>
          <c:spPr>
            <a:solidFill>
              <a:srgbClr val="1E90FF"/>
            </a:solidFill>
            <a:ln w="0">
              <a:solidFill>
                <a:schemeClr val="tx1">
                  <a:lumMod val="50000"/>
                  <a:lumOff val="50000"/>
                </a:schemeClr>
              </a:solidFill>
            </a:ln>
            <a:effectLst/>
            <a:sp3d>
              <a:contourClr>
                <a:schemeClr val="tx1">
                  <a:lumMod val="50000"/>
                  <a:lumOff val="50000"/>
                </a:schemeClr>
              </a:contourClr>
            </a:sp3d>
          </c:spPr>
          <c:cat>
            <c:strRef>
              <c:f>Sheet4!$R$3:$R$16</c:f>
              <c:strCache>
                <c:ptCount val="14"/>
                <c:pt idx="0">
                  <c:v>KerFeed</c:v>
                </c:pt>
                <c:pt idx="1">
                  <c:v>D2</c:v>
                </c:pt>
                <c:pt idx="2">
                  <c:v>D8</c:v>
                </c:pt>
                <c:pt idx="3">
                  <c:v>D3</c:v>
                </c:pt>
                <c:pt idx="4">
                  <c:v>D6</c:v>
                </c:pt>
                <c:pt idx="5">
                  <c:v>KerFeed:ClayOP</c:v>
                </c:pt>
                <c:pt idx="6">
                  <c:v>ClayOP</c:v>
                </c:pt>
                <c:pt idx="7">
                  <c:v>D7</c:v>
                </c:pt>
                <c:pt idx="8">
                  <c:v>D1</c:v>
                </c:pt>
                <c:pt idx="9">
                  <c:v>D5</c:v>
                </c:pt>
                <c:pt idx="10">
                  <c:v>D4</c:v>
                </c:pt>
                <c:pt idx="11">
                  <c:v>ReactordP</c:v>
                </c:pt>
                <c:pt idx="12">
                  <c:v>ReactordP:ClayOP</c:v>
                </c:pt>
                <c:pt idx="13">
                  <c:v>KerFeed:ReactordP</c:v>
                </c:pt>
              </c:strCache>
            </c:strRef>
          </c:cat>
          <c:val>
            <c:numRef>
              <c:f>Sheet4!$S$3:$S$16</c:f>
              <c:numCache>
                <c:formatCode>General</c:formatCode>
                <c:ptCount val="14"/>
                <c:pt idx="0">
                  <c:v>0.395871523</c:v>
                </c:pt>
                <c:pt idx="1">
                  <c:v>0.61267603699999995</c:v>
                </c:pt>
                <c:pt idx="2">
                  <c:v>0.79071531399999995</c:v>
                </c:pt>
                <c:pt idx="3">
                  <c:v>0.84914265199999994</c:v>
                </c:pt>
                <c:pt idx="4">
                  <c:v>0.88469190999999991</c:v>
                </c:pt>
                <c:pt idx="5">
                  <c:v>0.91165642299999994</c:v>
                </c:pt>
                <c:pt idx="6">
                  <c:v>0.93154361199999991</c:v>
                </c:pt>
                <c:pt idx="7">
                  <c:v>0.94991928599999986</c:v>
                </c:pt>
                <c:pt idx="8">
                  <c:v>0.96464802399999983</c:v>
                </c:pt>
                <c:pt idx="9">
                  <c:v>0.97731456199999978</c:v>
                </c:pt>
                <c:pt idx="10">
                  <c:v>0.9882688679999998</c:v>
                </c:pt>
                <c:pt idx="11">
                  <c:v>0.99086901799999982</c:v>
                </c:pt>
                <c:pt idx="12">
                  <c:v>0.99211982599999982</c:v>
                </c:pt>
                <c:pt idx="13">
                  <c:v>0.99324817399999976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57-49F6-895F-C72D2F85A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0" cap="flat" cmpd="sng" algn="ctr">
              <a:solidFill>
                <a:schemeClr val="dk1">
                  <a:lumMod val="35000"/>
                  <a:lumOff val="65000"/>
                  <a:alpha val="22000"/>
                </a:schemeClr>
              </a:solidFill>
              <a:round/>
            </a:ln>
            <a:effectLst/>
          </c:spPr>
        </c:dropLines>
        <c:axId val="528952376"/>
        <c:axId val="376081648"/>
        <c:axId val="528424448"/>
      </c:area3DChart>
      <c:catAx>
        <c:axId val="52895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81648"/>
        <c:crosses val="autoZero"/>
        <c:auto val="1"/>
        <c:lblAlgn val="ctr"/>
        <c:lblOffset val="100"/>
        <c:noMultiLvlLbl val="0"/>
      </c:catAx>
      <c:valAx>
        <c:axId val="376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52376"/>
        <c:crosses val="autoZero"/>
        <c:crossBetween val="midCat"/>
      </c:valAx>
      <c:serAx>
        <c:axId val="528424448"/>
        <c:scaling>
          <c:orientation val="minMax"/>
        </c:scaling>
        <c:delete val="1"/>
        <c:axPos val="b"/>
        <c:majorTickMark val="none"/>
        <c:minorTickMark val="none"/>
        <c:tickLblPos val="nextTo"/>
        <c:crossAx val="376081648"/>
      </c:serAx>
      <c:spPr>
        <a:solidFill>
          <a:schemeClr val="lt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0</xdr:row>
      <xdr:rowOff>0</xdr:rowOff>
    </xdr:from>
    <xdr:to>
      <xdr:col>15</xdr:col>
      <xdr:colOff>144780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E0509-65D5-410C-9AE3-BFF2A8567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</xdr:colOff>
      <xdr:row>2</xdr:row>
      <xdr:rowOff>34290</xdr:rowOff>
    </xdr:from>
    <xdr:to>
      <xdr:col>22</xdr:col>
      <xdr:colOff>358140</xdr:colOff>
      <xdr:row>17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89DD8-78E5-45FB-9B99-6AF998C43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341526</xdr:colOff>
      <xdr:row>3</xdr:row>
      <xdr:rowOff>157468</xdr:rowOff>
    </xdr:from>
    <xdr:to>
      <xdr:col>16</xdr:col>
      <xdr:colOff>36726</xdr:colOff>
      <xdr:row>23</xdr:row>
      <xdr:rowOff>46383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EA521-B8B9-4F7E-A284-B1BFA838B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83710-B12C-4727-B9F7-1D2E1D6C0948}">
  <dimension ref="A1:G24"/>
  <sheetViews>
    <sheetView workbookViewId="0">
      <selection activeCell="C3" sqref="C3"/>
    </sheetView>
  </sheetViews>
  <sheetFormatPr defaultRowHeight="14.4" x14ac:dyDescent="0.3"/>
  <cols>
    <col min="4" max="4" width="12.21875" style="1" customWidth="1"/>
    <col min="6" max="6" width="11.88671875" customWidth="1"/>
  </cols>
  <sheetData>
    <row r="1" spans="1:7" x14ac:dyDescent="0.3">
      <c r="A1" t="s">
        <v>0</v>
      </c>
    </row>
    <row r="2" spans="1:7" x14ac:dyDescent="0.3">
      <c r="A2" t="s">
        <v>1</v>
      </c>
      <c r="B2">
        <v>2.4306973172386801</v>
      </c>
      <c r="D2" s="2">
        <f>(EXP(B2)-1)</f>
        <v>10.366805586565768</v>
      </c>
    </row>
    <row r="3" spans="1:7" x14ac:dyDescent="0.3">
      <c r="A3" t="s">
        <v>2</v>
      </c>
      <c r="B3">
        <v>-0.19574060856548001</v>
      </c>
      <c r="C3">
        <f>ABS(B3)</f>
        <v>0.19574060856548001</v>
      </c>
      <c r="D3" s="2">
        <f>(EXP(B3)-1)</f>
        <v>-0.17777451473257488</v>
      </c>
      <c r="E3" s="1">
        <f>ABS(D3)</f>
        <v>0.17777451473257488</v>
      </c>
      <c r="F3" s="4">
        <f>E3/$E$24</f>
        <v>6.4725254564235293E-2</v>
      </c>
      <c r="G3" s="4">
        <f>F3</f>
        <v>6.4725254564235293E-2</v>
      </c>
    </row>
    <row r="4" spans="1:7" x14ac:dyDescent="0.3">
      <c r="A4" t="s">
        <v>3</v>
      </c>
      <c r="B4">
        <v>-0.57404251916642701</v>
      </c>
      <c r="C4">
        <f t="shared" ref="C4:C23" si="0">ABS(B4)</f>
        <v>0.57404251916642701</v>
      </c>
      <c r="D4" s="2">
        <f>(EXP(B4)-1)</f>
        <v>-0.43675609404851723</v>
      </c>
      <c r="E4" s="1">
        <f t="shared" ref="E4:E23" si="1">ABS(D4)</f>
        <v>0.43675609404851723</v>
      </c>
      <c r="F4" s="4">
        <f t="shared" ref="F4:F23" si="2">E4/$E$24</f>
        <v>0.15901688390091503</v>
      </c>
      <c r="G4" s="4">
        <f>SUM($F$3:F4)</f>
        <v>0.22374213846515034</v>
      </c>
    </row>
    <row r="5" spans="1:7" x14ac:dyDescent="0.3">
      <c r="A5" t="s">
        <v>4</v>
      </c>
      <c r="B5">
        <v>4.0737487938801199E-2</v>
      </c>
      <c r="C5">
        <f t="shared" si="0"/>
        <v>4.0737487938801199E-2</v>
      </c>
      <c r="D5" s="2">
        <f>(EXP(B5)-1)</f>
        <v>4.157864269700684E-2</v>
      </c>
      <c r="E5" s="1">
        <f t="shared" si="1"/>
        <v>4.157864269700684E-2</v>
      </c>
      <c r="F5" s="4">
        <f t="shared" si="2"/>
        <v>1.5138211666883122E-2</v>
      </c>
      <c r="G5" s="4">
        <f>SUM($F$3:F5)</f>
        <v>0.23888035013203346</v>
      </c>
    </row>
    <row r="6" spans="1:7" x14ac:dyDescent="0.3">
      <c r="A6" t="s">
        <v>5</v>
      </c>
      <c r="B6">
        <v>-0.17260490475750101</v>
      </c>
      <c r="C6">
        <f t="shared" si="0"/>
        <v>0.17260490475750101</v>
      </c>
      <c r="D6" s="2">
        <f>(EXP(B6)-1)</f>
        <v>-0.1585299900259215</v>
      </c>
      <c r="E6" s="1">
        <f t="shared" si="1"/>
        <v>0.1585299900259215</v>
      </c>
      <c r="F6" s="4">
        <f t="shared" si="2"/>
        <v>5.7718587931058912E-2</v>
      </c>
      <c r="G6" s="4">
        <f>SUM($F$3:F6)</f>
        <v>0.29659893806309234</v>
      </c>
    </row>
    <row r="7" spans="1:7" x14ac:dyDescent="0.3">
      <c r="A7" t="s">
        <v>6</v>
      </c>
      <c r="B7">
        <v>-0.19199568073207901</v>
      </c>
      <c r="C7">
        <f t="shared" si="0"/>
        <v>0.19199568073207901</v>
      </c>
      <c r="D7" s="2">
        <f>(EXP(B7)-1)</f>
        <v>-0.17468956677913705</v>
      </c>
      <c r="E7" s="1">
        <f t="shared" si="1"/>
        <v>0.17468956677913705</v>
      </c>
      <c r="F7" s="4">
        <f t="shared" si="2"/>
        <v>6.3602067464531786E-2</v>
      </c>
      <c r="G7" s="4">
        <f>SUM($F$3:F7)</f>
        <v>0.36020100552762413</v>
      </c>
    </row>
    <row r="8" spans="1:7" x14ac:dyDescent="0.3">
      <c r="A8" t="s">
        <v>7</v>
      </c>
      <c r="B8">
        <v>-0.29951884208285401</v>
      </c>
      <c r="C8">
        <f t="shared" si="0"/>
        <v>0.29951884208285401</v>
      </c>
      <c r="D8" s="2">
        <f>(EXP(B8)-1)</f>
        <v>-0.25882524299797705</v>
      </c>
      <c r="E8" s="1">
        <f t="shared" si="1"/>
        <v>0.25882524299797705</v>
      </c>
      <c r="F8" s="4">
        <f t="shared" si="2"/>
        <v>9.4234709434560124E-2</v>
      </c>
      <c r="G8" s="4">
        <f>SUM($F$3:F8)</f>
        <v>0.45443571496218427</v>
      </c>
    </row>
    <row r="9" spans="1:7" x14ac:dyDescent="0.3">
      <c r="A9" t="s">
        <v>8</v>
      </c>
      <c r="B9">
        <v>-0.210537205393241</v>
      </c>
      <c r="C9">
        <f t="shared" si="0"/>
        <v>0.210537205393241</v>
      </c>
      <c r="D9" s="2">
        <f>(EXP(B9)-1)</f>
        <v>-0.18985108731626021</v>
      </c>
      <c r="E9" s="1">
        <f t="shared" si="1"/>
        <v>0.18985108731626021</v>
      </c>
      <c r="F9" s="4">
        <f t="shared" si="2"/>
        <v>6.9122168463386383E-2</v>
      </c>
      <c r="G9" s="4">
        <f>SUM($F$3:F9)</f>
        <v>0.52355788342557064</v>
      </c>
    </row>
    <row r="10" spans="1:7" x14ac:dyDescent="0.3">
      <c r="A10" t="s">
        <v>9</v>
      </c>
      <c r="B10">
        <v>0.32476660375198202</v>
      </c>
      <c r="C10">
        <f t="shared" si="0"/>
        <v>0.32476660375198202</v>
      </c>
      <c r="D10" s="2">
        <f>(EXP(B10)-1)</f>
        <v>0.38370765611461533</v>
      </c>
      <c r="E10" s="1">
        <f t="shared" si="1"/>
        <v>0.38370765611461533</v>
      </c>
      <c r="F10" s="4">
        <f t="shared" si="2"/>
        <v>0.13970267761734317</v>
      </c>
      <c r="G10" s="4">
        <f>SUM($F$3:F10)</f>
        <v>0.66326056104291387</v>
      </c>
    </row>
    <row r="11" spans="1:7" x14ac:dyDescent="0.3">
      <c r="A11" t="s">
        <v>10</v>
      </c>
      <c r="B11">
        <v>0.41584802017279099</v>
      </c>
      <c r="C11">
        <f t="shared" si="0"/>
        <v>0.41584802017279099</v>
      </c>
      <c r="D11" s="2">
        <f>(EXP(B11)-1)</f>
        <v>0.51565550230412827</v>
      </c>
      <c r="E11" s="1">
        <f t="shared" si="1"/>
        <v>0.51565550230412827</v>
      </c>
      <c r="F11" s="4">
        <f t="shared" si="2"/>
        <v>0.18774307275871649</v>
      </c>
      <c r="G11" s="4">
        <f>SUM($F$3:F11)</f>
        <v>0.85100363380163035</v>
      </c>
    </row>
    <row r="12" spans="1:7" x14ac:dyDescent="0.3">
      <c r="A12" t="s">
        <v>11</v>
      </c>
      <c r="B12">
        <v>-7.64252154888326E-4</v>
      </c>
      <c r="C12">
        <f t="shared" si="0"/>
        <v>7.64252154888326E-4</v>
      </c>
      <c r="D12" s="2">
        <f>(EXP(B12)-1)</f>
        <v>-7.6396018859359316E-4</v>
      </c>
      <c r="E12" s="1">
        <f t="shared" si="1"/>
        <v>7.6396018859359316E-4</v>
      </c>
      <c r="F12" s="4">
        <f t="shared" si="2"/>
        <v>2.7814739226286246E-4</v>
      </c>
      <c r="G12" s="4">
        <f>SUM($F$3:F12)</f>
        <v>0.85128178119389319</v>
      </c>
    </row>
    <row r="13" spans="1:7" x14ac:dyDescent="0.3">
      <c r="A13" t="s">
        <v>12</v>
      </c>
      <c r="B13">
        <v>-3.5774694643493101E-3</v>
      </c>
      <c r="C13">
        <f t="shared" si="0"/>
        <v>3.5774694643493101E-3</v>
      </c>
      <c r="D13" s="2">
        <f>(EXP(B13)-1)</f>
        <v>-3.5710779445591312E-3</v>
      </c>
      <c r="E13" s="1">
        <f t="shared" si="1"/>
        <v>3.5710779445591312E-3</v>
      </c>
      <c r="F13" s="4">
        <f t="shared" si="2"/>
        <v>1.3001803401236493E-3</v>
      </c>
      <c r="G13" s="4">
        <f>SUM($F$3:F13)</f>
        <v>0.85258196153401689</v>
      </c>
    </row>
    <row r="14" spans="1:7" x14ac:dyDescent="0.3">
      <c r="A14" t="s">
        <v>13</v>
      </c>
      <c r="B14">
        <v>2.75283403186954E-3</v>
      </c>
      <c r="C14">
        <f t="shared" si="0"/>
        <v>2.75283403186954E-3</v>
      </c>
      <c r="D14" s="2">
        <f>(EXP(B14)-1)</f>
        <v>2.756626558740205E-3</v>
      </c>
      <c r="E14" s="1">
        <f t="shared" si="1"/>
        <v>2.756626558740205E-3</v>
      </c>
      <c r="F14" s="4">
        <f t="shared" si="2"/>
        <v>1.0036497977305287E-3</v>
      </c>
      <c r="G14" s="4">
        <f>SUM($F$3:F14)</f>
        <v>0.85358561133174737</v>
      </c>
    </row>
    <row r="15" spans="1:7" x14ac:dyDescent="0.3">
      <c r="A15" t="s">
        <v>14</v>
      </c>
      <c r="B15">
        <v>4.3192437906457897E-3</v>
      </c>
      <c r="C15">
        <f t="shared" si="0"/>
        <v>4.3192437906457897E-3</v>
      </c>
      <c r="D15" s="2">
        <f>(EXP(B15)-1)</f>
        <v>4.3285851684944365E-3</v>
      </c>
      <c r="E15" s="1">
        <f t="shared" si="1"/>
        <v>4.3285851684944365E-3</v>
      </c>
      <c r="F15" s="4">
        <f t="shared" si="2"/>
        <v>1.5759782967498571E-3</v>
      </c>
      <c r="G15" s="4">
        <f>SUM($F$3:F15)</f>
        <v>0.8551615896284972</v>
      </c>
    </row>
    <row r="16" spans="1:7" x14ac:dyDescent="0.3">
      <c r="A16" t="s">
        <v>15</v>
      </c>
      <c r="B16">
        <v>-4.6979500438302298E-2</v>
      </c>
      <c r="C16">
        <f t="shared" si="0"/>
        <v>4.6979500438302298E-2</v>
      </c>
      <c r="D16" s="2">
        <f>(EXP(B16)-1)</f>
        <v>-4.5893043835686598E-2</v>
      </c>
      <c r="E16" s="1">
        <f t="shared" si="1"/>
        <v>4.5893043835686598E-2</v>
      </c>
      <c r="F16" s="4">
        <f t="shared" si="2"/>
        <v>1.6709025753555495E-2</v>
      </c>
      <c r="G16" s="4">
        <f>SUM($F$3:F16)</f>
        <v>0.87187061538205268</v>
      </c>
    </row>
    <row r="17" spans="1:7" x14ac:dyDescent="0.3">
      <c r="A17" t="s">
        <v>16</v>
      </c>
      <c r="B17">
        <v>7.2886149891893695E-2</v>
      </c>
      <c r="C17">
        <f t="shared" si="0"/>
        <v>7.2886149891893695E-2</v>
      </c>
      <c r="D17" s="2">
        <f>(EXP(B17)-1)</f>
        <v>7.5608071848245251E-2</v>
      </c>
      <c r="E17" s="1">
        <f t="shared" si="1"/>
        <v>7.5608071848245251E-2</v>
      </c>
      <c r="F17" s="4">
        <f t="shared" si="2"/>
        <v>2.7527858562012147E-2</v>
      </c>
      <c r="G17" s="4">
        <f>SUM($F$3:F17)</f>
        <v>0.8993984739440648</v>
      </c>
    </row>
    <row r="18" spans="1:7" x14ac:dyDescent="0.3">
      <c r="A18" t="s">
        <v>17</v>
      </c>
      <c r="B18">
        <v>-0.125378353574083</v>
      </c>
      <c r="C18">
        <f t="shared" si="0"/>
        <v>0.125378353574083</v>
      </c>
      <c r="D18" s="2">
        <f>(EXP(B18)-1)</f>
        <v>-0.11783693011523466</v>
      </c>
      <c r="E18" s="1">
        <f t="shared" si="1"/>
        <v>0.11783693011523466</v>
      </c>
      <c r="F18" s="4">
        <f t="shared" si="2"/>
        <v>4.290280477069424E-2</v>
      </c>
      <c r="G18" s="4">
        <f>SUM($F$3:F18)</f>
        <v>0.94230127871475899</v>
      </c>
    </row>
    <row r="19" spans="1:7" x14ac:dyDescent="0.3">
      <c r="A19" t="s">
        <v>18</v>
      </c>
      <c r="B19">
        <v>6.9684160431361705E-2</v>
      </c>
      <c r="C19">
        <f t="shared" si="0"/>
        <v>6.9684160431361705E-2</v>
      </c>
      <c r="D19" s="2">
        <f>(EXP(B19)-1)</f>
        <v>7.2169494221086872E-2</v>
      </c>
      <c r="E19" s="1">
        <f t="shared" si="1"/>
        <v>7.2169494221086872E-2</v>
      </c>
      <c r="F19" s="4">
        <f t="shared" si="2"/>
        <v>2.6275919764195653E-2</v>
      </c>
      <c r="G19" s="4">
        <f>SUM($F$3:F19)</f>
        <v>0.96857719847895463</v>
      </c>
    </row>
    <row r="20" spans="1:7" x14ac:dyDescent="0.3">
      <c r="A20" t="s">
        <v>19</v>
      </c>
      <c r="B20">
        <v>-7.1903659557023096E-3</v>
      </c>
      <c r="C20">
        <f t="shared" si="0"/>
        <v>7.1903659557023096E-3</v>
      </c>
      <c r="D20" s="2">
        <f>(EXP(B20)-1)</f>
        <v>-7.1645771218170617E-3</v>
      </c>
      <c r="E20" s="1">
        <f t="shared" si="1"/>
        <v>7.1645771218170617E-3</v>
      </c>
      <c r="F20" s="4">
        <f t="shared" si="2"/>
        <v>2.6085239425476165E-3</v>
      </c>
      <c r="G20" s="4">
        <f>SUM($F$3:F20)</f>
        <v>0.97118572242150225</v>
      </c>
    </row>
    <row r="21" spans="1:7" x14ac:dyDescent="0.3">
      <c r="A21" t="s">
        <v>20</v>
      </c>
      <c r="B21">
        <v>-3.3592310926932899E-2</v>
      </c>
      <c r="C21">
        <f t="shared" si="0"/>
        <v>3.3592310926932899E-2</v>
      </c>
      <c r="D21" s="2">
        <f>(EXP(B21)-1)</f>
        <v>-3.3034354383688624E-2</v>
      </c>
      <c r="E21" s="1">
        <f t="shared" si="1"/>
        <v>3.3034354383688624E-2</v>
      </c>
      <c r="F21" s="4">
        <f t="shared" si="2"/>
        <v>1.2027353864899167E-2</v>
      </c>
      <c r="G21" s="4">
        <f>SUM($F$3:F21)</f>
        <v>0.98321307628640142</v>
      </c>
    </row>
    <row r="22" spans="1:7" x14ac:dyDescent="0.3">
      <c r="A22" t="s">
        <v>21</v>
      </c>
      <c r="B22">
        <v>3.6707455903344399E-2</v>
      </c>
      <c r="C22">
        <f t="shared" si="0"/>
        <v>3.6707455903344399E-2</v>
      </c>
      <c r="D22" s="2">
        <f>(EXP(B22)-1)</f>
        <v>3.7389494270387624E-2</v>
      </c>
      <c r="E22" s="1">
        <f t="shared" si="1"/>
        <v>3.7389494270387624E-2</v>
      </c>
      <c r="F22" s="4">
        <f t="shared" si="2"/>
        <v>1.3613000369143542E-2</v>
      </c>
      <c r="G22" s="4">
        <f>SUM($F$3:F22)</f>
        <v>0.99682607665554501</v>
      </c>
    </row>
    <row r="23" spans="1:7" x14ac:dyDescent="0.3">
      <c r="A23" t="s">
        <v>22</v>
      </c>
      <c r="B23">
        <v>8.67972621396698E-3</v>
      </c>
      <c r="C23">
        <f t="shared" si="0"/>
        <v>8.67972621396698E-3</v>
      </c>
      <c r="D23" s="2">
        <f>(EXP(B23)-1)</f>
        <v>8.7175042594680452E-3</v>
      </c>
      <c r="E23" s="1">
        <f t="shared" si="1"/>
        <v>8.7175042594680452E-3</v>
      </c>
      <c r="F23" s="4">
        <f t="shared" si="2"/>
        <v>3.1739233444549775E-3</v>
      </c>
      <c r="G23" s="4">
        <f>SUM($F$3:F23)</f>
        <v>1</v>
      </c>
    </row>
    <row r="24" spans="1:7" x14ac:dyDescent="0.3">
      <c r="C24">
        <f>SUM(C3:C23)</f>
        <v>2.8383036953384955</v>
      </c>
      <c r="E24" s="3">
        <f>SUM(E3:E23)</f>
        <v>2.7466020169321403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DBA5-3631-4CA2-856E-A9E4D034AA2C}">
  <dimension ref="A1:S31"/>
  <sheetViews>
    <sheetView tabSelected="1" topLeftCell="C1" zoomScale="115" zoomScaleNormal="115" workbookViewId="0">
      <selection activeCell="E25" sqref="E25"/>
    </sheetView>
  </sheetViews>
  <sheetFormatPr defaultRowHeight="14.4" x14ac:dyDescent="0.3"/>
  <cols>
    <col min="2" max="2" width="19.33203125" customWidth="1"/>
  </cols>
  <sheetData>
    <row r="1" spans="1:19" x14ac:dyDescent="0.3">
      <c r="A1" s="8" t="s">
        <v>51</v>
      </c>
      <c r="D1" t="s">
        <v>53</v>
      </c>
      <c r="E1" t="s">
        <v>54</v>
      </c>
    </row>
    <row r="2" spans="1:19" x14ac:dyDescent="0.3">
      <c r="A2" s="9">
        <v>0.39856254699999999</v>
      </c>
      <c r="B2" t="s">
        <v>10</v>
      </c>
      <c r="D2" s="10">
        <v>0.395871523</v>
      </c>
      <c r="E2" t="s">
        <v>10</v>
      </c>
      <c r="F2">
        <f>D2</f>
        <v>0.395871523</v>
      </c>
    </row>
    <row r="3" spans="1:19" x14ac:dyDescent="0.3">
      <c r="A3" s="9">
        <v>0.21827829100000001</v>
      </c>
      <c r="B3" t="s">
        <v>3</v>
      </c>
      <c r="D3" s="10">
        <v>0.216804514</v>
      </c>
      <c r="E3" t="s">
        <v>3</v>
      </c>
      <c r="F3">
        <f>SUM($D$2:D3)</f>
        <v>0.61267603699999995</v>
      </c>
      <c r="R3" t="s">
        <v>10</v>
      </c>
      <c r="S3">
        <v>0.395871523</v>
      </c>
    </row>
    <row r="4" spans="1:19" x14ac:dyDescent="0.3">
      <c r="A4" s="9">
        <v>0.17924953900000001</v>
      </c>
      <c r="B4" t="s">
        <v>9</v>
      </c>
      <c r="D4" s="10">
        <v>0.178039277</v>
      </c>
      <c r="E4" t="s">
        <v>9</v>
      </c>
      <c r="F4">
        <f>SUM($D$2:D4)</f>
        <v>0.79071531399999995</v>
      </c>
      <c r="R4" t="s">
        <v>3</v>
      </c>
      <c r="S4">
        <v>0.61267603699999995</v>
      </c>
    </row>
    <row r="5" spans="1:19" x14ac:dyDescent="0.3">
      <c r="A5" s="9">
        <v>5.8824511000000003E-2</v>
      </c>
      <c r="B5" t="s">
        <v>4</v>
      </c>
      <c r="D5" s="10">
        <v>5.8427338000000002E-2</v>
      </c>
      <c r="E5" t="s">
        <v>4</v>
      </c>
      <c r="F5">
        <f>SUM($D$2:D5)</f>
        <v>0.84914265199999994</v>
      </c>
      <c r="R5" t="s">
        <v>9</v>
      </c>
      <c r="S5">
        <v>0.79071531399999995</v>
      </c>
    </row>
    <row r="6" spans="1:19" x14ac:dyDescent="0.3">
      <c r="A6" s="9">
        <v>3.5790912000000001E-2</v>
      </c>
      <c r="B6" t="s">
        <v>7</v>
      </c>
      <c r="D6" s="10">
        <v>3.5549258E-2</v>
      </c>
      <c r="E6" t="s">
        <v>7</v>
      </c>
      <c r="F6">
        <f>SUM($D$2:D6)</f>
        <v>0.88469190999999991</v>
      </c>
      <c r="R6" t="s">
        <v>4</v>
      </c>
      <c r="S6">
        <v>0.84914265199999994</v>
      </c>
    </row>
    <row r="7" spans="1:19" x14ac:dyDescent="0.3">
      <c r="A7" s="9">
        <v>2.7147811000000001E-2</v>
      </c>
      <c r="B7" t="s">
        <v>17</v>
      </c>
      <c r="D7" s="10">
        <v>2.6964512999999999E-2</v>
      </c>
      <c r="E7" t="s">
        <v>17</v>
      </c>
      <c r="F7">
        <f>SUM($D$2:D7)</f>
        <v>0.91165642299999994</v>
      </c>
      <c r="R7" t="s">
        <v>7</v>
      </c>
      <c r="S7">
        <v>0.88469190999999991</v>
      </c>
    </row>
    <row r="8" spans="1:19" x14ac:dyDescent="0.3">
      <c r="A8" s="9">
        <v>2.0022377000000001E-2</v>
      </c>
      <c r="B8" t="s">
        <v>16</v>
      </c>
      <c r="D8" s="10">
        <v>1.9887189E-2</v>
      </c>
      <c r="E8" t="s">
        <v>16</v>
      </c>
      <c r="F8">
        <f>SUM($D$2:D8)</f>
        <v>0.93154361199999991</v>
      </c>
      <c r="R8" t="s">
        <v>17</v>
      </c>
      <c r="S8">
        <v>0.91165642299999994</v>
      </c>
    </row>
    <row r="9" spans="1:19" x14ac:dyDescent="0.3">
      <c r="A9" s="9">
        <v>1.8500585999999999E-2</v>
      </c>
      <c r="B9" t="s">
        <v>8</v>
      </c>
      <c r="D9" s="10">
        <v>1.8375674000000002E-2</v>
      </c>
      <c r="E9" t="s">
        <v>8</v>
      </c>
      <c r="F9">
        <f>SUM($D$2:D9)</f>
        <v>0.94991928599999986</v>
      </c>
      <c r="R9" t="s">
        <v>16</v>
      </c>
      <c r="S9">
        <v>0.93154361199999991</v>
      </c>
    </row>
    <row r="10" spans="1:19" x14ac:dyDescent="0.3">
      <c r="A10" s="9">
        <v>1.4828859999999999E-2</v>
      </c>
      <c r="B10" t="s">
        <v>52</v>
      </c>
      <c r="D10" s="10">
        <v>1.4728738E-2</v>
      </c>
      <c r="E10" t="s">
        <v>52</v>
      </c>
      <c r="F10">
        <f>SUM($D$2:D10)</f>
        <v>0.96464802399999983</v>
      </c>
      <c r="R10" t="s">
        <v>8</v>
      </c>
      <c r="S10">
        <v>0.94991928599999986</v>
      </c>
    </row>
    <row r="11" spans="1:19" x14ac:dyDescent="0.3">
      <c r="A11" s="9">
        <v>1.2752642E-2</v>
      </c>
      <c r="B11" t="s">
        <v>6</v>
      </c>
      <c r="D11" s="10">
        <v>1.2666538E-2</v>
      </c>
      <c r="E11" t="s">
        <v>6</v>
      </c>
      <c r="F11">
        <f>SUM($D$2:D11)</f>
        <v>0.97731456199999978</v>
      </c>
      <c r="R11" t="s">
        <v>2</v>
      </c>
      <c r="S11">
        <v>0.96464802399999983</v>
      </c>
    </row>
    <row r="12" spans="1:19" x14ac:dyDescent="0.3">
      <c r="A12" s="9">
        <v>1.102877E-2</v>
      </c>
      <c r="B12" t="s">
        <v>5</v>
      </c>
      <c r="D12" s="10">
        <v>1.0954306E-2</v>
      </c>
      <c r="E12" t="s">
        <v>5</v>
      </c>
      <c r="F12">
        <f>SUM($D$2:D12)</f>
        <v>0.9882688679999998</v>
      </c>
      <c r="R12" t="s">
        <v>6</v>
      </c>
      <c r="S12">
        <v>0.97731456199999978</v>
      </c>
    </row>
    <row r="13" spans="1:19" x14ac:dyDescent="0.3">
      <c r="A13" s="9">
        <v>2.6178249999999998E-3</v>
      </c>
      <c r="B13" t="s">
        <v>15</v>
      </c>
      <c r="D13" s="10">
        <v>2.6001499999999999E-3</v>
      </c>
      <c r="E13" t="s">
        <v>15</v>
      </c>
      <c r="F13">
        <f>SUM($D$2:D13)</f>
        <v>0.99086901799999982</v>
      </c>
      <c r="R13" t="s">
        <v>5</v>
      </c>
      <c r="S13">
        <v>0.9882688679999998</v>
      </c>
    </row>
    <row r="14" spans="1:19" x14ac:dyDescent="0.3">
      <c r="A14" s="9">
        <v>1.2593109999999999E-3</v>
      </c>
      <c r="B14" t="s">
        <v>18</v>
      </c>
      <c r="D14" s="10">
        <v>1.250808E-3</v>
      </c>
      <c r="E14" t="s">
        <v>18</v>
      </c>
      <c r="F14">
        <f>SUM($D$2:D14)</f>
        <v>0.99211982599999982</v>
      </c>
      <c r="R14" t="s">
        <v>15</v>
      </c>
      <c r="S14">
        <v>0.99086901799999982</v>
      </c>
    </row>
    <row r="15" spans="1:19" x14ac:dyDescent="0.3">
      <c r="A15" s="9">
        <v>1.1360179999999999E-3</v>
      </c>
      <c r="B15" t="s">
        <v>20</v>
      </c>
      <c r="D15" s="10">
        <v>1.1283479999999999E-3</v>
      </c>
      <c r="E15" t="s">
        <v>20</v>
      </c>
      <c r="F15">
        <f>SUM($D$2:D15)</f>
        <v>0.99324817399999976</v>
      </c>
      <c r="R15" t="s">
        <v>18</v>
      </c>
      <c r="S15">
        <v>0.99211982599999982</v>
      </c>
    </row>
    <row r="16" spans="1:19" x14ac:dyDescent="0.3">
      <c r="A16" s="4"/>
      <c r="R16" t="s">
        <v>20</v>
      </c>
      <c r="S16">
        <v>0.99324817399999976</v>
      </c>
    </row>
    <row r="18" spans="4:4" x14ac:dyDescent="0.3">
      <c r="D18" s="10">
        <v>1.4728738E-2</v>
      </c>
    </row>
    <row r="19" spans="4:4" x14ac:dyDescent="0.3">
      <c r="D19" s="10">
        <v>0.216804514</v>
      </c>
    </row>
    <row r="20" spans="4:4" x14ac:dyDescent="0.3">
      <c r="D20" s="10">
        <v>5.8427338000000002E-2</v>
      </c>
    </row>
    <row r="21" spans="4:4" x14ac:dyDescent="0.3">
      <c r="D21" s="10">
        <v>1.0954306E-2</v>
      </c>
    </row>
    <row r="22" spans="4:4" x14ac:dyDescent="0.3">
      <c r="D22" s="10">
        <v>1.2666538E-2</v>
      </c>
    </row>
    <row r="23" spans="4:4" x14ac:dyDescent="0.3">
      <c r="D23" s="10">
        <v>3.5549258E-2</v>
      </c>
    </row>
    <row r="24" spans="4:4" x14ac:dyDescent="0.3">
      <c r="D24" s="10">
        <v>1.8375674000000002E-2</v>
      </c>
    </row>
    <row r="25" spans="4:4" x14ac:dyDescent="0.3">
      <c r="D25" s="10">
        <v>0.178039277</v>
      </c>
    </row>
    <row r="26" spans="4:4" x14ac:dyDescent="0.3">
      <c r="D26" s="10">
        <v>0.395871523</v>
      </c>
    </row>
    <row r="27" spans="4:4" x14ac:dyDescent="0.3">
      <c r="D27" s="10">
        <v>2.6001499999999999E-3</v>
      </c>
    </row>
    <row r="28" spans="4:4" x14ac:dyDescent="0.3">
      <c r="D28" s="10">
        <v>1.9887189E-2</v>
      </c>
    </row>
    <row r="29" spans="4:4" x14ac:dyDescent="0.3">
      <c r="D29" s="10">
        <v>2.6964512999999999E-2</v>
      </c>
    </row>
    <row r="30" spans="4:4" x14ac:dyDescent="0.3">
      <c r="D30" s="10">
        <v>1.250808E-3</v>
      </c>
    </row>
    <row r="31" spans="4:4" x14ac:dyDescent="0.3">
      <c r="D31" s="10">
        <v>1.1283479999999999E-3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32F-7A39-4830-83C2-DBD62F3196E2}">
  <dimension ref="A1:S16"/>
  <sheetViews>
    <sheetView topLeftCell="B1" workbookViewId="0">
      <selection activeCell="G3" sqref="G3"/>
    </sheetView>
  </sheetViews>
  <sheetFormatPr defaultRowHeight="14.4" x14ac:dyDescent="0.3"/>
  <cols>
    <col min="1" max="1" width="17" customWidth="1"/>
    <col min="2" max="2" width="26.33203125" customWidth="1"/>
    <col min="4" max="4" width="14.21875" customWidth="1"/>
  </cols>
  <sheetData>
    <row r="1" spans="1:19" x14ac:dyDescent="0.3">
      <c r="A1" t="s">
        <v>0</v>
      </c>
    </row>
    <row r="2" spans="1:19" x14ac:dyDescent="0.3">
      <c r="A2" t="s">
        <v>1</v>
      </c>
      <c r="B2" t="s">
        <v>33</v>
      </c>
      <c r="C2" s="5">
        <v>2.4367335198887101</v>
      </c>
      <c r="D2" s="6"/>
      <c r="J2" s="5"/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</row>
    <row r="3" spans="1:19" x14ac:dyDescent="0.3">
      <c r="A3" t="s">
        <v>2</v>
      </c>
      <c r="B3" t="s">
        <v>34</v>
      </c>
      <c r="C3" s="5">
        <v>-0.19669611685069499</v>
      </c>
      <c r="D3" s="2">
        <f t="shared" ref="D3:D16" si="0">EXP(C3)-1</f>
        <v>-0.17855978277125872</v>
      </c>
      <c r="F3" s="7">
        <f>EXP(G3)</f>
        <v>9.3936826331406706</v>
      </c>
      <c r="G3" s="5">
        <f>SUMPRODUCT($J$3:$J$11,K3:K11)</f>
        <v>2.240037403038015</v>
      </c>
      <c r="H3" t="s">
        <v>23</v>
      </c>
      <c r="I3" t="s">
        <v>2</v>
      </c>
      <c r="J3" s="5">
        <v>-0.19669611685069499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3">
      <c r="A4" t="s">
        <v>3</v>
      </c>
      <c r="B4" t="s">
        <v>35</v>
      </c>
      <c r="C4" s="5">
        <v>-0.58450922014901097</v>
      </c>
      <c r="D4" s="2">
        <f t="shared" si="0"/>
        <v>-0.44262065475139012</v>
      </c>
      <c r="F4" s="7">
        <f t="shared" ref="F4:F11" si="1">EXP(G4)</f>
        <v>6.3739814118148939</v>
      </c>
      <c r="G4" s="5">
        <f>SUMPRODUCT($J$3:$J$11,L3:L11)</f>
        <v>1.8522242997396992</v>
      </c>
      <c r="H4" t="s">
        <v>24</v>
      </c>
      <c r="I4" t="s">
        <v>3</v>
      </c>
      <c r="J4" s="5">
        <v>-0.58450922014901097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3">
      <c r="A5" t="s">
        <v>4</v>
      </c>
      <c r="B5" t="s">
        <v>36</v>
      </c>
      <c r="C5" s="5">
        <v>3.25702045725852E-2</v>
      </c>
      <c r="D5" s="2">
        <f t="shared" si="0"/>
        <v>3.3106419392714193E-2</v>
      </c>
      <c r="F5" s="7">
        <f t="shared" si="1"/>
        <v>11.814218036189827</v>
      </c>
      <c r="G5" s="5">
        <f>SUMPRODUCT($J$3:$J$11,M3:M11)</f>
        <v>2.4693037244612954</v>
      </c>
      <c r="H5" t="s">
        <v>25</v>
      </c>
      <c r="I5" t="s">
        <v>4</v>
      </c>
      <c r="J5" s="5">
        <v>3.25702045725852E-2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3">
      <c r="A6" t="s">
        <v>5</v>
      </c>
      <c r="B6" t="s">
        <v>37</v>
      </c>
      <c r="C6" s="5">
        <v>-0.179331899875525</v>
      </c>
      <c r="D6" s="2">
        <f t="shared" si="0"/>
        <v>-0.16417155800031524</v>
      </c>
      <c r="F6" s="7">
        <f t="shared" si="1"/>
        <v>9.5582209821498232</v>
      </c>
      <c r="G6" s="5">
        <f>SUMPRODUCT($J$3:$J$11,N3:N11)</f>
        <v>2.257401620013185</v>
      </c>
      <c r="H6" t="s">
        <v>26</v>
      </c>
      <c r="I6" t="s">
        <v>5</v>
      </c>
      <c r="J6" s="5">
        <v>-0.179331899875525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3">
      <c r="A7" t="s">
        <v>6</v>
      </c>
      <c r="B7" t="s">
        <v>38</v>
      </c>
      <c r="C7" s="5">
        <v>-0.195737854815551</v>
      </c>
      <c r="D7" s="2">
        <f t="shared" si="0"/>
        <v>-0.17777225052608558</v>
      </c>
      <c r="F7" s="7">
        <f t="shared" si="1"/>
        <v>9.4026885569064671</v>
      </c>
      <c r="G7" s="5">
        <f>SUMPRODUCT($J$3:$J$11,O3:O11)</f>
        <v>2.2409956650731591</v>
      </c>
      <c r="H7" t="s">
        <v>27</v>
      </c>
      <c r="I7" t="s">
        <v>6</v>
      </c>
      <c r="J7" s="5">
        <v>-0.195737854815551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</row>
    <row r="8" spans="1:19" x14ac:dyDescent="0.3">
      <c r="A8" t="s">
        <v>7</v>
      </c>
      <c r="B8" t="s">
        <v>39</v>
      </c>
      <c r="C8" s="5">
        <v>-0.30077117854910901</v>
      </c>
      <c r="D8" s="2">
        <f t="shared" si="0"/>
        <v>-0.25975286220712146</v>
      </c>
      <c r="F8" s="7">
        <f t="shared" si="1"/>
        <v>8.4651889896215238</v>
      </c>
      <c r="G8" s="5">
        <f>SUMPRODUCT($J$3:$J$11,P3:P11)</f>
        <v>2.1359623413396012</v>
      </c>
      <c r="H8" t="s">
        <v>28</v>
      </c>
      <c r="I8" t="s">
        <v>7</v>
      </c>
      <c r="J8" s="5">
        <v>-0.30077117854910901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</row>
    <row r="9" spans="1:19" x14ac:dyDescent="0.3">
      <c r="A9" t="s">
        <v>8</v>
      </c>
      <c r="B9" t="s">
        <v>40</v>
      </c>
      <c r="C9" s="5">
        <v>-0.21133295633677401</v>
      </c>
      <c r="D9" s="2">
        <f t="shared" si="0"/>
        <v>-0.19049550764488332</v>
      </c>
      <c r="F9" s="7">
        <f t="shared" si="1"/>
        <v>9.2571901543117594</v>
      </c>
      <c r="G9" s="5">
        <f>SUMPRODUCT($J$3:$J$11,Q3:Q11)</f>
        <v>2.2254005635519363</v>
      </c>
      <c r="H9" t="s">
        <v>29</v>
      </c>
      <c r="I9" t="s">
        <v>8</v>
      </c>
      <c r="J9" s="5">
        <v>-0.21133295633677401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</row>
    <row r="10" spans="1:19" x14ac:dyDescent="0.3">
      <c r="A10" t="s">
        <v>9</v>
      </c>
      <c r="B10" t="s">
        <v>41</v>
      </c>
      <c r="C10" s="5">
        <v>0.32907053628305699</v>
      </c>
      <c r="D10" s="2">
        <f t="shared" si="0"/>
        <v>0.38967587470147347</v>
      </c>
      <c r="F10" s="7">
        <f t="shared" si="1"/>
        <v>15.891812765045916</v>
      </c>
      <c r="G10" s="5">
        <f>SUMPRODUCT($J$3:$J$11,R3:R11)</f>
        <v>2.7658040561717669</v>
      </c>
      <c r="H10" t="s">
        <v>30</v>
      </c>
      <c r="I10" t="s">
        <v>9</v>
      </c>
      <c r="J10" s="5">
        <v>0.32907053628305699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</row>
    <row r="11" spans="1:19" x14ac:dyDescent="0.3">
      <c r="A11" t="s">
        <v>10</v>
      </c>
      <c r="B11" t="s">
        <v>10</v>
      </c>
      <c r="C11" s="5">
        <v>0.40726386702009998</v>
      </c>
      <c r="D11" s="2">
        <f t="shared" si="0"/>
        <v>0.5027005664737616</v>
      </c>
      <c r="F11" s="7">
        <f t="shared" si="1"/>
        <v>11.435625424856539</v>
      </c>
      <c r="G11" s="5">
        <f>SUMPRODUCT($J$3:$J$11,S3:S11)</f>
        <v>2.4367335198887101</v>
      </c>
      <c r="H11" t="s">
        <v>31</v>
      </c>
      <c r="I11" t="s">
        <v>32</v>
      </c>
      <c r="J11" s="5">
        <v>2.4367335198887101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</row>
    <row r="12" spans="1:19" x14ac:dyDescent="0.3">
      <c r="A12" t="s">
        <v>15</v>
      </c>
      <c r="B12" t="s">
        <v>15</v>
      </c>
      <c r="C12" s="5">
        <v>-2.1484604871913698E-2</v>
      </c>
      <c r="D12" s="2">
        <f t="shared" si="0"/>
        <v>-2.1255454749199987E-2</v>
      </c>
    </row>
    <row r="13" spans="1:19" x14ac:dyDescent="0.3">
      <c r="A13" t="s">
        <v>16</v>
      </c>
      <c r="B13" t="s">
        <v>16</v>
      </c>
      <c r="C13" s="5">
        <v>7.2990128187799097E-2</v>
      </c>
      <c r="D13" s="2">
        <f t="shared" si="0"/>
        <v>7.5719917557280469E-2</v>
      </c>
    </row>
    <row r="14" spans="1:19" x14ac:dyDescent="0.3">
      <c r="A14" t="s">
        <v>17</v>
      </c>
      <c r="B14" t="s">
        <v>17</v>
      </c>
      <c r="C14" s="5">
        <v>-9.7427977399276194E-2</v>
      </c>
      <c r="D14" s="2">
        <f t="shared" si="0"/>
        <v>-9.283232422169474E-2</v>
      </c>
    </row>
    <row r="15" spans="1:19" x14ac:dyDescent="0.3">
      <c r="A15" t="s">
        <v>18</v>
      </c>
      <c r="B15" t="s">
        <v>18</v>
      </c>
      <c r="C15" s="5">
        <v>3.5292808457263299E-2</v>
      </c>
      <c r="D15" s="2">
        <f t="shared" si="0"/>
        <v>3.5922991408557925E-2</v>
      </c>
    </row>
    <row r="16" spans="1:19" x14ac:dyDescent="0.3">
      <c r="A16" t="s">
        <v>20</v>
      </c>
      <c r="B16" t="s">
        <v>20</v>
      </c>
      <c r="C16" s="5">
        <v>-2.9719667551860299E-2</v>
      </c>
      <c r="D16" s="2">
        <f t="shared" si="0"/>
        <v>-2.928238094386959E-2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7676-0FEE-400A-889C-EBB0223F165F}">
  <dimension ref="A1:E19"/>
  <sheetViews>
    <sheetView topLeftCell="C1" zoomScale="160" zoomScaleNormal="160" workbookViewId="0">
      <selection activeCell="E19" sqref="E19"/>
    </sheetView>
  </sheetViews>
  <sheetFormatPr defaultRowHeight="14.4" x14ac:dyDescent="0.3"/>
  <cols>
    <col min="4" max="4" width="17.44140625" customWidth="1"/>
  </cols>
  <sheetData>
    <row r="1" spans="1:5" x14ac:dyDescent="0.3">
      <c r="A1" t="s">
        <v>0</v>
      </c>
      <c r="D1" t="s">
        <v>0</v>
      </c>
    </row>
    <row r="2" spans="1:5" x14ac:dyDescent="0.3">
      <c r="A2" t="s">
        <v>1</v>
      </c>
      <c r="B2">
        <v>2.4367335198887101</v>
      </c>
      <c r="D2" t="s">
        <v>1</v>
      </c>
      <c r="E2" s="5">
        <v>2.4392490959317699</v>
      </c>
    </row>
    <row r="3" spans="1:5" x14ac:dyDescent="0.3">
      <c r="A3" t="s">
        <v>2</v>
      </c>
      <c r="B3">
        <v>-0.19669611685069499</v>
      </c>
      <c r="D3" t="s">
        <v>2</v>
      </c>
      <c r="E3" s="5">
        <v>-0.21775064415343601</v>
      </c>
    </row>
    <row r="4" spans="1:5" x14ac:dyDescent="0.3">
      <c r="A4" t="s">
        <v>3</v>
      </c>
      <c r="B4">
        <v>-0.58450922014901097</v>
      </c>
      <c r="D4" t="s">
        <v>3</v>
      </c>
      <c r="E4" s="5">
        <v>-0.58441271222313895</v>
      </c>
    </row>
    <row r="5" spans="1:5" x14ac:dyDescent="0.3">
      <c r="A5" t="s">
        <v>4</v>
      </c>
      <c r="B5">
        <v>3.25702045725852E-2</v>
      </c>
      <c r="D5" t="s">
        <v>4</v>
      </c>
      <c r="E5" s="5">
        <v>3.6002003961895401E-2</v>
      </c>
    </row>
    <row r="6" spans="1:5" x14ac:dyDescent="0.3">
      <c r="A6" t="s">
        <v>5</v>
      </c>
      <c r="B6">
        <v>-0.179331899875525</v>
      </c>
      <c r="D6" t="s">
        <v>5</v>
      </c>
      <c r="E6" s="5">
        <v>-0.17721180908495901</v>
      </c>
    </row>
    <row r="7" spans="1:5" x14ac:dyDescent="0.3">
      <c r="A7" t="s">
        <v>6</v>
      </c>
      <c r="B7">
        <v>-0.195737854815551</v>
      </c>
      <c r="D7" t="s">
        <v>6</v>
      </c>
      <c r="E7" s="5">
        <v>-0.199362841627994</v>
      </c>
    </row>
    <row r="8" spans="1:5" x14ac:dyDescent="0.3">
      <c r="A8" t="s">
        <v>7</v>
      </c>
      <c r="B8">
        <v>-0.30077117854910901</v>
      </c>
      <c r="D8" t="s">
        <v>7</v>
      </c>
      <c r="E8" s="5">
        <v>-0.28222371047681299</v>
      </c>
    </row>
    <row r="9" spans="1:5" x14ac:dyDescent="0.3">
      <c r="A9" t="s">
        <v>8</v>
      </c>
      <c r="B9">
        <v>-0.21133295633677401</v>
      </c>
      <c r="D9" t="s">
        <v>8</v>
      </c>
      <c r="E9" s="5">
        <v>-0.20613770063711201</v>
      </c>
    </row>
    <row r="10" spans="1:5" x14ac:dyDescent="0.3">
      <c r="A10" t="s">
        <v>9</v>
      </c>
      <c r="B10">
        <v>0.32907053628305699</v>
      </c>
      <c r="D10" t="s">
        <v>9</v>
      </c>
      <c r="E10" s="5">
        <v>0.32481660794906198</v>
      </c>
    </row>
    <row r="11" spans="1:5" x14ac:dyDescent="0.3">
      <c r="A11" t="s">
        <v>10</v>
      </c>
      <c r="B11">
        <v>0.40726386702009998</v>
      </c>
      <c r="D11" t="s">
        <v>42</v>
      </c>
      <c r="E11" s="5">
        <v>0.99142740822602604</v>
      </c>
    </row>
    <row r="12" spans="1:5" x14ac:dyDescent="0.3">
      <c r="A12" t="s">
        <v>15</v>
      </c>
      <c r="B12">
        <v>-2.1484604871913698E-2</v>
      </c>
      <c r="D12" t="s">
        <v>43</v>
      </c>
      <c r="E12" s="5">
        <v>0.114059069860626</v>
      </c>
    </row>
    <row r="13" spans="1:5" x14ac:dyDescent="0.3">
      <c r="A13" t="s">
        <v>16</v>
      </c>
      <c r="B13">
        <v>7.2990128187799097E-2</v>
      </c>
      <c r="D13" t="s">
        <v>44</v>
      </c>
      <c r="E13" s="5">
        <v>-5.0900769076408902E-3</v>
      </c>
    </row>
    <row r="14" spans="1:5" x14ac:dyDescent="0.3">
      <c r="A14" t="s">
        <v>17</v>
      </c>
      <c r="B14">
        <v>-9.7427977399276194E-2</v>
      </c>
      <c r="D14" t="s">
        <v>45</v>
      </c>
      <c r="E14" s="5">
        <v>-1.8983369769770699E-2</v>
      </c>
    </row>
    <row r="15" spans="1:5" x14ac:dyDescent="0.3">
      <c r="A15" t="s">
        <v>18</v>
      </c>
      <c r="B15">
        <v>3.5292808457263299E-2</v>
      </c>
      <c r="D15" t="s">
        <v>46</v>
      </c>
      <c r="E15" s="5">
        <v>-1.84528709286883E-2</v>
      </c>
    </row>
    <row r="16" spans="1:5" x14ac:dyDescent="0.3">
      <c r="A16" t="s">
        <v>20</v>
      </c>
      <c r="B16">
        <v>-2.9719667551860299E-2</v>
      </c>
      <c r="D16" t="s">
        <v>47</v>
      </c>
      <c r="E16" s="5">
        <v>1.86420968413483E-2</v>
      </c>
    </row>
    <row r="17" spans="4:5" x14ac:dyDescent="0.3">
      <c r="D17" t="s">
        <v>48</v>
      </c>
      <c r="E17" s="5">
        <v>-8.6586390544279496E-2</v>
      </c>
    </row>
    <row r="18" spans="4:5" x14ac:dyDescent="0.3">
      <c r="D18" t="s">
        <v>49</v>
      </c>
      <c r="E18" s="5">
        <v>-4.5938652900996198E-2</v>
      </c>
    </row>
    <row r="19" spans="4:5" x14ac:dyDescent="0.3">
      <c r="D19" t="s">
        <v>50</v>
      </c>
      <c r="E19" s="5">
        <v>9.9686192766486603E-2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rpdlpascual</dc:creator>
  <cp:lastModifiedBy>rpdlpascual</cp:lastModifiedBy>
  <dcterms:created xsi:type="dcterms:W3CDTF">2020-04-07T02:45:15Z</dcterms:created>
  <dcterms:modified xsi:type="dcterms:W3CDTF">2020-04-12T14:24:41Z</dcterms:modified>
</cp:coreProperties>
</file>