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b631a87b7c0e187/Documents/VSCode/score_prediction_tool/Frontend/"/>
    </mc:Choice>
  </mc:AlternateContent>
  <xr:revisionPtr revIDLastSave="2405" documentId="8_{FC1789CE-D5B1-490F-9DA0-AA6199E781A4}" xr6:coauthVersionLast="47" xr6:coauthVersionMax="47" xr10:uidLastSave="{249A23CB-BB48-4248-B259-FA105898D8EA}"/>
  <bookViews>
    <workbookView xWindow="-110" yWindow="-110" windowWidth="19420" windowHeight="10300" xr2:uid="{E22CB0A3-9A02-4122-A83C-CF60EFA0EA7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G7" i="1"/>
  <c r="B22" i="2"/>
  <c r="H22" i="2"/>
  <c r="H23" i="2"/>
  <c r="E12" i="2"/>
  <c r="F12" i="2"/>
  <c r="G12" i="2"/>
  <c r="E14" i="2"/>
  <c r="G14" i="2"/>
  <c r="F18" i="2"/>
  <c r="F22" i="2" s="1"/>
  <c r="G18" i="2"/>
  <c r="D22" i="2"/>
  <c r="D21" i="2"/>
  <c r="E21" i="2"/>
  <c r="F21" i="2"/>
  <c r="G21" i="2"/>
  <c r="D20" i="2"/>
  <c r="E20" i="2"/>
  <c r="F20" i="2"/>
  <c r="G20" i="2"/>
  <c r="D19" i="2"/>
  <c r="E19" i="2"/>
  <c r="F19" i="2"/>
  <c r="G19" i="2"/>
  <c r="D18" i="2"/>
  <c r="E18" i="2"/>
  <c r="G17" i="2"/>
  <c r="F17" i="2"/>
  <c r="D17" i="2"/>
  <c r="E17" i="2"/>
  <c r="D16" i="2"/>
  <c r="E16" i="2"/>
  <c r="F16" i="2"/>
  <c r="G16" i="2"/>
  <c r="D15" i="2"/>
  <c r="H15" i="2" s="1"/>
  <c r="F15" i="2"/>
  <c r="G15" i="2"/>
  <c r="E15" i="2"/>
  <c r="D14" i="2"/>
  <c r="F14" i="2"/>
  <c r="G13" i="2"/>
  <c r="F13" i="2"/>
  <c r="E13" i="2"/>
  <c r="D13" i="2"/>
  <c r="D12" i="2"/>
  <c r="G11" i="2"/>
  <c r="F11" i="2"/>
  <c r="E11" i="2"/>
  <c r="D11" i="2"/>
  <c r="G10" i="2"/>
  <c r="D10" i="2"/>
  <c r="F10" i="2"/>
  <c r="E10" i="2"/>
  <c r="D9" i="2"/>
  <c r="G9" i="2"/>
  <c r="E9" i="2"/>
  <c r="F9" i="2"/>
  <c r="G8" i="2"/>
  <c r="E8" i="2"/>
  <c r="F8" i="2"/>
  <c r="D8" i="2"/>
  <c r="D7" i="2"/>
  <c r="E7" i="2"/>
  <c r="F7" i="2"/>
  <c r="G7" i="2"/>
  <c r="D6" i="2"/>
  <c r="E6" i="2"/>
  <c r="H6" i="2" s="1"/>
  <c r="F6" i="2"/>
  <c r="G6" i="2"/>
  <c r="G5" i="2"/>
  <c r="H5" i="2" s="1"/>
  <c r="D5" i="2"/>
  <c r="E5" i="2"/>
  <c r="F5" i="2"/>
  <c r="D4" i="2"/>
  <c r="E4" i="2"/>
  <c r="F4" i="2"/>
  <c r="G4" i="2"/>
  <c r="H3" i="2"/>
  <c r="G3" i="2"/>
  <c r="F3" i="2"/>
  <c r="E3" i="2"/>
  <c r="D3" i="2"/>
  <c r="F2" i="2"/>
  <c r="E2" i="2"/>
  <c r="D2" i="2"/>
  <c r="G2" i="2"/>
  <c r="B3" i="3"/>
  <c r="B5" i="3"/>
  <c r="B4" i="3"/>
  <c r="B2" i="3"/>
  <c r="E22" i="2" l="1"/>
  <c r="G22" i="2"/>
  <c r="H21" i="2"/>
  <c r="H20" i="2"/>
  <c r="H19" i="2"/>
  <c r="H18" i="2"/>
  <c r="H17" i="2"/>
  <c r="H16" i="2"/>
  <c r="H14" i="2"/>
  <c r="H13" i="2"/>
  <c r="H12" i="2"/>
  <c r="H11" i="2"/>
  <c r="H10" i="2"/>
  <c r="H9" i="2"/>
  <c r="H8" i="2"/>
  <c r="H7" i="2"/>
  <c r="H4" i="2"/>
  <c r="H2" i="2"/>
</calcChain>
</file>

<file path=xl/sharedStrings.xml><?xml version="1.0" encoding="utf-8"?>
<sst xmlns="http://schemas.openxmlformats.org/spreadsheetml/2006/main" count="1895" uniqueCount="658">
  <si>
    <t>Name</t>
  </si>
  <si>
    <t>Team</t>
  </si>
  <si>
    <t>Position</t>
  </si>
  <si>
    <t>Raya</t>
  </si>
  <si>
    <t>Ramsdale</t>
  </si>
  <si>
    <t>Hein</t>
  </si>
  <si>
    <t>Saliba</t>
  </si>
  <si>
    <t>Gabriel</t>
  </si>
  <si>
    <t>Zinchenko</t>
  </si>
  <si>
    <t>Kiwior</t>
  </si>
  <si>
    <t>Tomiyasu</t>
  </si>
  <si>
    <t>Cedric</t>
  </si>
  <si>
    <t>Timber</t>
  </si>
  <si>
    <t>G</t>
  </si>
  <si>
    <t>D</t>
  </si>
  <si>
    <t>Saka</t>
  </si>
  <si>
    <t>Odegaard</t>
  </si>
  <si>
    <t>Rice</t>
  </si>
  <si>
    <t>Havertz</t>
  </si>
  <si>
    <t>Martinelli</t>
  </si>
  <si>
    <t>Trossard</t>
  </si>
  <si>
    <t>Jorginho</t>
  </si>
  <si>
    <t>Vieira</t>
  </si>
  <si>
    <t>Smith Rowe</t>
  </si>
  <si>
    <t>Partey</t>
  </si>
  <si>
    <t>Elneny</t>
  </si>
  <si>
    <t>M</t>
  </si>
  <si>
    <t>A</t>
  </si>
  <si>
    <t>Nketiah</t>
  </si>
  <si>
    <t>Jesus</t>
  </si>
  <si>
    <t>Arsenal</t>
  </si>
  <si>
    <t>Aston Villa</t>
  </si>
  <si>
    <t>Olsen</t>
  </si>
  <si>
    <t>Digne</t>
  </si>
  <si>
    <t>P. Torres</t>
  </si>
  <si>
    <t>Konsa</t>
  </si>
  <si>
    <t>Cash</t>
  </si>
  <si>
    <t>Diego Carlos</t>
  </si>
  <si>
    <t>Lenglet</t>
  </si>
  <si>
    <t>Mings</t>
  </si>
  <si>
    <t>Douglas Luiz</t>
  </si>
  <si>
    <t>Bailey</t>
  </si>
  <si>
    <t>Diaby</t>
  </si>
  <si>
    <t>McGinn</t>
  </si>
  <si>
    <t>Tielemans</t>
  </si>
  <si>
    <t>Kamara</t>
  </si>
  <si>
    <t>J. Ramsey</t>
  </si>
  <si>
    <t>Zaniolo</t>
  </si>
  <si>
    <t>Buendia</t>
  </si>
  <si>
    <t>Watkins</t>
  </si>
  <si>
    <t>Duran</t>
  </si>
  <si>
    <t>Radu</t>
  </si>
  <si>
    <t>N. Neto</t>
  </si>
  <si>
    <t>Bournemouth</t>
  </si>
  <si>
    <t>Senesi</t>
  </si>
  <si>
    <t>Zabarnyi</t>
  </si>
  <si>
    <t>Smith</t>
  </si>
  <si>
    <t>Kerkez</t>
  </si>
  <si>
    <t>Kelly</t>
  </si>
  <si>
    <t>Aarons</t>
  </si>
  <si>
    <t>Mepham</t>
  </si>
  <si>
    <t>Fredericks</t>
  </si>
  <si>
    <t>Tavernier</t>
  </si>
  <si>
    <t>Christie</t>
  </si>
  <si>
    <t>Kluivert</t>
  </si>
  <si>
    <t>Billing</t>
  </si>
  <si>
    <t>Sinisterra</t>
  </si>
  <si>
    <t>Scott</t>
  </si>
  <si>
    <t>Faivre</t>
  </si>
  <si>
    <t>Solanke</t>
  </si>
  <si>
    <t>Semenyo</t>
  </si>
  <si>
    <t>Unal</t>
  </si>
  <si>
    <t>Flekken</t>
  </si>
  <si>
    <t>Strakosha</t>
  </si>
  <si>
    <t>Brentford</t>
  </si>
  <si>
    <t>Pinnock</t>
  </si>
  <si>
    <t>Collins</t>
  </si>
  <si>
    <t>Roerslev</t>
  </si>
  <si>
    <t>Ajer</t>
  </si>
  <si>
    <t>Reguilon</t>
  </si>
  <si>
    <t>Hickey</t>
  </si>
  <si>
    <t>Henry</t>
  </si>
  <si>
    <t>Zanka</t>
  </si>
  <si>
    <t>Mbuemo</t>
  </si>
  <si>
    <t>Jensen</t>
  </si>
  <si>
    <t>Janelt</t>
  </si>
  <si>
    <t>Norgaard</t>
  </si>
  <si>
    <t>Lewis-Potter</t>
  </si>
  <si>
    <t>Onyeka</t>
  </si>
  <si>
    <t>Ghoddos</t>
  </si>
  <si>
    <t>Damsgaard</t>
  </si>
  <si>
    <t>Yarmoliuk</t>
  </si>
  <si>
    <t>Baptiste</t>
  </si>
  <si>
    <t>Schade</t>
  </si>
  <si>
    <t>Dasilva</t>
  </si>
  <si>
    <t>Kim Ji-Soo</t>
  </si>
  <si>
    <t>Balcombe</t>
  </si>
  <si>
    <t>Angelini</t>
  </si>
  <si>
    <t>Valdimarsson</t>
  </si>
  <si>
    <t>Wissa</t>
  </si>
  <si>
    <t>Toney</t>
  </si>
  <si>
    <t>Maupay</t>
  </si>
  <si>
    <t>Brierley</t>
  </si>
  <si>
    <t>Arthur</t>
  </si>
  <si>
    <t>Frederick</t>
  </si>
  <si>
    <t>Adeodokun</t>
  </si>
  <si>
    <t>Randolph</t>
  </si>
  <si>
    <t>Travers</t>
  </si>
  <si>
    <t>Hill</t>
  </si>
  <si>
    <t>Kinsey</t>
  </si>
  <si>
    <t>Sadi</t>
  </si>
  <si>
    <t>Proctor</t>
  </si>
  <si>
    <t>Gauci</t>
  </si>
  <si>
    <t>Chambers</t>
  </si>
  <si>
    <t>Hause</t>
  </si>
  <si>
    <t>Kesler-Hayden</t>
  </si>
  <si>
    <t>Iroegbunam</t>
  </si>
  <si>
    <t>Rogers</t>
  </si>
  <si>
    <t>Kellyman</t>
  </si>
  <si>
    <t>Walters</t>
  </si>
  <si>
    <t>Sweet</t>
  </si>
  <si>
    <t>Nwaneri</t>
  </si>
  <si>
    <t>Lewis-Skelly</t>
  </si>
  <si>
    <t>Bandeira</t>
  </si>
  <si>
    <t>Brighton</t>
  </si>
  <si>
    <t>Steele</t>
  </si>
  <si>
    <t>Verbruggen</t>
  </si>
  <si>
    <t>McGill</t>
  </si>
  <si>
    <t>Dunk</t>
  </si>
  <si>
    <t>Estupinan</t>
  </si>
  <si>
    <t>Van Hecke</t>
  </si>
  <si>
    <t>Veltman</t>
  </si>
  <si>
    <t>Lamptey</t>
  </si>
  <si>
    <t>Igor</t>
  </si>
  <si>
    <t>Webster</t>
  </si>
  <si>
    <t>Jackson</t>
  </si>
  <si>
    <t>Kavanagh</t>
  </si>
  <si>
    <t>Barco</t>
  </si>
  <si>
    <t>Gross</t>
  </si>
  <si>
    <t>Adingra</t>
  </si>
  <si>
    <t>Mitoma</t>
  </si>
  <si>
    <t>Gilmour</t>
  </si>
  <si>
    <t>Buonanotte</t>
  </si>
  <si>
    <t>Hinshelwood</t>
  </si>
  <si>
    <t>March</t>
  </si>
  <si>
    <t>Ansu Fati</t>
  </si>
  <si>
    <t>Milner</t>
  </si>
  <si>
    <t>Lallana</t>
  </si>
  <si>
    <t>Baleba</t>
  </si>
  <si>
    <t>Enciso</t>
  </si>
  <si>
    <t>Moder</t>
  </si>
  <si>
    <t>Baker-Boaitey</t>
  </si>
  <si>
    <t>Joao Pedro</t>
  </si>
  <si>
    <t>Ferguson</t>
  </si>
  <si>
    <t>Welbeck</t>
  </si>
  <si>
    <t>O'Mahony</t>
  </si>
  <si>
    <t>Duffus</t>
  </si>
  <si>
    <t>Barrington</t>
  </si>
  <si>
    <t>Peupion</t>
  </si>
  <si>
    <t>Burnley</t>
  </si>
  <si>
    <t>Trafford</t>
  </si>
  <si>
    <t>Muric</t>
  </si>
  <si>
    <t>Vigouroux</t>
  </si>
  <si>
    <t>O'Shea</t>
  </si>
  <si>
    <t>Vitinho</t>
  </si>
  <si>
    <t>Taylor</t>
  </si>
  <si>
    <t>Beyer</t>
  </si>
  <si>
    <t>Al-Dakhil</t>
  </si>
  <si>
    <t>Assignon</t>
  </si>
  <si>
    <t>Delcroix</t>
  </si>
  <si>
    <t>Esteve</t>
  </si>
  <si>
    <t>Ekdal</t>
  </si>
  <si>
    <t>Brownhill</t>
  </si>
  <si>
    <t>Odobert</t>
  </si>
  <si>
    <t>Berge</t>
  </si>
  <si>
    <t>Bruun Larsen</t>
  </si>
  <si>
    <t>Koleosho</t>
  </si>
  <si>
    <t>Gudmundsson</t>
  </si>
  <si>
    <t>Cullen</t>
  </si>
  <si>
    <t>A. Ramsey</t>
  </si>
  <si>
    <t>Redmond</t>
  </si>
  <si>
    <t>Benson</t>
  </si>
  <si>
    <t>Cork</t>
  </si>
  <si>
    <t>Massengo</t>
  </si>
  <si>
    <t>Agyei</t>
  </si>
  <si>
    <t>Amdouni</t>
  </si>
  <si>
    <t>Foster</t>
  </si>
  <si>
    <t>D. D. Fofana</t>
  </si>
  <si>
    <t>Rodriguez</t>
  </si>
  <si>
    <t>Chelsea</t>
  </si>
  <si>
    <t>Sanchez</t>
  </si>
  <si>
    <t>Petrovic</t>
  </si>
  <si>
    <t>Disasi</t>
  </si>
  <si>
    <t>Colwill</t>
  </si>
  <si>
    <t>Gusto</t>
  </si>
  <si>
    <t>Chilwell</t>
  </si>
  <si>
    <t>Badiashile</t>
  </si>
  <si>
    <t>Cucurella</t>
  </si>
  <si>
    <t>Gilchrist</t>
  </si>
  <si>
    <t>R. James</t>
  </si>
  <si>
    <t>Chalobah</t>
  </si>
  <si>
    <t>W. Fofana</t>
  </si>
  <si>
    <t>M. Sarr</t>
  </si>
  <si>
    <t>Brooking</t>
  </si>
  <si>
    <t>Samuels-Smith</t>
  </si>
  <si>
    <t>Palmer</t>
  </si>
  <si>
    <t>Sterling</t>
  </si>
  <si>
    <t>Gallagher</t>
  </si>
  <si>
    <t>Enzo</t>
  </si>
  <si>
    <t>Mudryk</t>
  </si>
  <si>
    <t>Caicedo</t>
  </si>
  <si>
    <t>Madueke</t>
  </si>
  <si>
    <t>Chukwuemeka</t>
  </si>
  <si>
    <t>Ugochukwu</t>
  </si>
  <si>
    <t>Casadei</t>
  </si>
  <si>
    <t>Lavia</t>
  </si>
  <si>
    <t>N. Jackson</t>
  </si>
  <si>
    <t>Nkunku</t>
  </si>
  <si>
    <t>Deivid</t>
  </si>
  <si>
    <t>Stutter</t>
  </si>
  <si>
    <t>Bettinelli</t>
  </si>
  <si>
    <t>Acheampong</t>
  </si>
  <si>
    <t>Diego Moreira</t>
  </si>
  <si>
    <t>Castledine</t>
  </si>
  <si>
    <t>Tauriainen</t>
  </si>
  <si>
    <t>Crystal Palace</t>
  </si>
  <si>
    <t>Johnstone</t>
  </si>
  <si>
    <t>Henderson</t>
  </si>
  <si>
    <t>Matthews</t>
  </si>
  <si>
    <t>Whitworth</t>
  </si>
  <si>
    <t>Mitchell</t>
  </si>
  <si>
    <t>Guehi</t>
  </si>
  <si>
    <t>Ward</t>
  </si>
  <si>
    <t>C. Richards</t>
  </si>
  <si>
    <t>Clyne</t>
  </si>
  <si>
    <t>Munoz</t>
  </si>
  <si>
    <t>Tomkins</t>
  </si>
  <si>
    <t>Holding</t>
  </si>
  <si>
    <t>J. Ayew</t>
  </si>
  <si>
    <t>Eze</t>
  </si>
  <si>
    <t>Olise</t>
  </si>
  <si>
    <t>Lerma</t>
  </si>
  <si>
    <t>Schlupp</t>
  </si>
  <si>
    <t>Hughes</t>
  </si>
  <si>
    <t>Matheus Franca</t>
  </si>
  <si>
    <t>Ahamada</t>
  </si>
  <si>
    <t>Wharton</t>
  </si>
  <si>
    <t>Rak-Sakyi</t>
  </si>
  <si>
    <t>Riedewald</t>
  </si>
  <si>
    <t>Ozoh</t>
  </si>
  <si>
    <t>Raymond</t>
  </si>
  <si>
    <t>Rodney</t>
  </si>
  <si>
    <t>Mateta</t>
  </si>
  <si>
    <t>Edouard</t>
  </si>
  <si>
    <t>Umeh-Chibueze</t>
  </si>
  <si>
    <t>Everton</t>
  </si>
  <si>
    <t>Pickford</t>
  </si>
  <si>
    <t>Lonergan</t>
  </si>
  <si>
    <t>Mykolenko</t>
  </si>
  <si>
    <t>Tarkowski</t>
  </si>
  <si>
    <t>Branthwaite</t>
  </si>
  <si>
    <t>Young</t>
  </si>
  <si>
    <t>Patterson</t>
  </si>
  <si>
    <t>Godfrey</t>
  </si>
  <si>
    <t>Keane</t>
  </si>
  <si>
    <t>Coleman</t>
  </si>
  <si>
    <t>A. Doucoure</t>
  </si>
  <si>
    <t>McNeil</t>
  </si>
  <si>
    <t>Garner</t>
  </si>
  <si>
    <t>Gueye</t>
  </si>
  <si>
    <t>Danjuma</t>
  </si>
  <si>
    <t>Dobbin</t>
  </si>
  <si>
    <t>Andre Gomes</t>
  </si>
  <si>
    <t>Onyango</t>
  </si>
  <si>
    <t>Dele Ali</t>
  </si>
  <si>
    <t>Hunt</t>
  </si>
  <si>
    <t>Metcalfe</t>
  </si>
  <si>
    <t>Calvert-Lewin</t>
  </si>
  <si>
    <t>Beto</t>
  </si>
  <si>
    <t>Fulham</t>
  </si>
  <si>
    <t>Leno</t>
  </si>
  <si>
    <t>Benda</t>
  </si>
  <si>
    <t>Rodak</t>
  </si>
  <si>
    <t>Castagne</t>
  </si>
  <si>
    <t>Tosin</t>
  </si>
  <si>
    <t>Bassey</t>
  </si>
  <si>
    <t>Ream</t>
  </si>
  <si>
    <t>Diop</t>
  </si>
  <si>
    <t>Tete</t>
  </si>
  <si>
    <t>Ballo-Toure</t>
  </si>
  <si>
    <t>De Fougerolles</t>
  </si>
  <si>
    <t>Tanton</t>
  </si>
  <si>
    <t>Andreas</t>
  </si>
  <si>
    <t>Iwobi</t>
  </si>
  <si>
    <t>Willian</t>
  </si>
  <si>
    <t>De Cordova-Reid</t>
  </si>
  <si>
    <t>Cairney</t>
  </si>
  <si>
    <t>Reed</t>
  </si>
  <si>
    <t>Lukic</t>
  </si>
  <si>
    <t>Adama Traore</t>
  </si>
  <si>
    <t>Dibley-Dias</t>
  </si>
  <si>
    <t>Sekularac</t>
  </si>
  <si>
    <t>King</t>
  </si>
  <si>
    <t>Muniz</t>
  </si>
  <si>
    <t>Broja</t>
  </si>
  <si>
    <t>Liverpool</t>
  </si>
  <si>
    <t>Alisson Becker</t>
  </si>
  <si>
    <t>Kelleher</t>
  </si>
  <si>
    <t>Adrian</t>
  </si>
  <si>
    <t>Mrozek</t>
  </si>
  <si>
    <t>Alexander-Arnold</t>
  </si>
  <si>
    <t>Van Dijk</t>
  </si>
  <si>
    <t>Gomez</t>
  </si>
  <si>
    <t>Konate</t>
  </si>
  <si>
    <t>Tsimikas</t>
  </si>
  <si>
    <t>Bradley</t>
  </si>
  <si>
    <t>Robertson</t>
  </si>
  <si>
    <t>Matip</t>
  </si>
  <si>
    <t>Quansah</t>
  </si>
  <si>
    <t>Scanlon</t>
  </si>
  <si>
    <t>Nallo</t>
  </si>
  <si>
    <t>Salah</t>
  </si>
  <si>
    <t>Luis Diaz</t>
  </si>
  <si>
    <t>Diogo Jota</t>
  </si>
  <si>
    <t>Szoboszlai</t>
  </si>
  <si>
    <t>Mac Allister</t>
  </si>
  <si>
    <t>H. Elliott</t>
  </si>
  <si>
    <t>Jones</t>
  </si>
  <si>
    <t>Endo</t>
  </si>
  <si>
    <t>Gravenberch</t>
  </si>
  <si>
    <t>McConnell</t>
  </si>
  <si>
    <t>Thiago</t>
  </si>
  <si>
    <t>Doak</t>
  </si>
  <si>
    <t>Bajcetic</t>
  </si>
  <si>
    <t>Nyoni</t>
  </si>
  <si>
    <t>Koumas</t>
  </si>
  <si>
    <t>D. Nunez</t>
  </si>
  <si>
    <t>Gakpo</t>
  </si>
  <si>
    <t>Danns</t>
  </si>
  <si>
    <t>Luton</t>
  </si>
  <si>
    <t>Kaminski</t>
  </si>
  <si>
    <t>Shea</t>
  </si>
  <si>
    <t>Krul</t>
  </si>
  <si>
    <t>Doughty</t>
  </si>
  <si>
    <t>Osho</t>
  </si>
  <si>
    <t>Bell</t>
  </si>
  <si>
    <t>Mengi</t>
  </si>
  <si>
    <t>Burke</t>
  </si>
  <si>
    <t>Kabore</t>
  </si>
  <si>
    <t>Lockyer</t>
  </si>
  <si>
    <t>Hashioka</t>
  </si>
  <si>
    <t>Potts</t>
  </si>
  <si>
    <t>Johnson</t>
  </si>
  <si>
    <t>Barkley</t>
  </si>
  <si>
    <t>Chong</t>
  </si>
  <si>
    <t>Townsend</t>
  </si>
  <si>
    <t>Mpanzu</t>
  </si>
  <si>
    <t>Sambi Lokonga</t>
  </si>
  <si>
    <t>Nakamba</t>
  </si>
  <si>
    <t>Berry</t>
  </si>
  <si>
    <t>Piesold</t>
  </si>
  <si>
    <t>Martins</t>
  </si>
  <si>
    <t>Morris</t>
  </si>
  <si>
    <t>Adebayo</t>
  </si>
  <si>
    <t>Ogbene</t>
  </si>
  <si>
    <t>Brown</t>
  </si>
  <si>
    <t>Man City</t>
  </si>
  <si>
    <t>Ederson</t>
  </si>
  <si>
    <t>Ortega</t>
  </si>
  <si>
    <t>Carson</t>
  </si>
  <si>
    <t>Walker</t>
  </si>
  <si>
    <t>Ake</t>
  </si>
  <si>
    <t>Akanji</t>
  </si>
  <si>
    <t>Ruben</t>
  </si>
  <si>
    <t>Stones</t>
  </si>
  <si>
    <t>Gvardiol</t>
  </si>
  <si>
    <t>Lewis</t>
  </si>
  <si>
    <t>Sergio Gomez</t>
  </si>
  <si>
    <t>Foden</t>
  </si>
  <si>
    <t>Rodri</t>
  </si>
  <si>
    <t>Bernardo Silva</t>
  </si>
  <si>
    <t>Doku</t>
  </si>
  <si>
    <t>Grealish</t>
  </si>
  <si>
    <t>De Bruyne</t>
  </si>
  <si>
    <t>Kovacic</t>
  </si>
  <si>
    <t>Matheus Nunes</t>
  </si>
  <si>
    <t>Bobb</t>
  </si>
  <si>
    <t>Susoho</t>
  </si>
  <si>
    <t>Hamilton</t>
  </si>
  <si>
    <t>Haaland</t>
  </si>
  <si>
    <t>Man Utd</t>
  </si>
  <si>
    <t>Heaton</t>
  </si>
  <si>
    <t>Altay</t>
  </si>
  <si>
    <t>Dalot</t>
  </si>
  <si>
    <t>Maguire</t>
  </si>
  <si>
    <t>Lindelof</t>
  </si>
  <si>
    <t>Evans</t>
  </si>
  <si>
    <t>Varane</t>
  </si>
  <si>
    <t>Shaw</t>
  </si>
  <si>
    <t>Wan-Bissaka</t>
  </si>
  <si>
    <t>Kambwala</t>
  </si>
  <si>
    <t>Malacia</t>
  </si>
  <si>
    <t>Ogunneye</t>
  </si>
  <si>
    <t>Rashford</t>
  </si>
  <si>
    <t>B. Fernandes</t>
  </si>
  <si>
    <t>Garnacho</t>
  </si>
  <si>
    <t>McTominay</t>
  </si>
  <si>
    <t>Mainoo</t>
  </si>
  <si>
    <t>Casemiro</t>
  </si>
  <si>
    <t>Eriksen</t>
  </si>
  <si>
    <t>Antony</t>
  </si>
  <si>
    <t>Amrabat</t>
  </si>
  <si>
    <t>Mount</t>
  </si>
  <si>
    <t>Forson</t>
  </si>
  <si>
    <t>Amad Diallo</t>
  </si>
  <si>
    <t>Collyer</t>
  </si>
  <si>
    <t>Hojlund</t>
  </si>
  <si>
    <t>Martial</t>
  </si>
  <si>
    <t>Shoretire</t>
  </si>
  <si>
    <t>Newcastle</t>
  </si>
  <si>
    <t>Pope</t>
  </si>
  <si>
    <t>Dubravka</t>
  </si>
  <si>
    <t>Karius</t>
  </si>
  <si>
    <t>Trippier</t>
  </si>
  <si>
    <t>Schar</t>
  </si>
  <si>
    <t>Burn</t>
  </si>
  <si>
    <t>Botman</t>
  </si>
  <si>
    <t>Lascelles</t>
  </si>
  <si>
    <t>Livramento</t>
  </si>
  <si>
    <t>Krafth</t>
  </si>
  <si>
    <t>Hall</t>
  </si>
  <si>
    <t>Targett</t>
  </si>
  <si>
    <t>Dummett</t>
  </si>
  <si>
    <t>A. Murphy</t>
  </si>
  <si>
    <t>Gillespie</t>
  </si>
  <si>
    <t>Hernes</t>
  </si>
  <si>
    <t>B. Guimaraes</t>
  </si>
  <si>
    <t>Longstaff</t>
  </si>
  <si>
    <t>Almiron</t>
  </si>
  <si>
    <t>Miley</t>
  </si>
  <si>
    <t>Joelinton</t>
  </si>
  <si>
    <t>J. Murphy</t>
  </si>
  <si>
    <t>Barnes</t>
  </si>
  <si>
    <t>Anderson</t>
  </si>
  <si>
    <t>Tonali</t>
  </si>
  <si>
    <t>Willock</t>
  </si>
  <si>
    <t>Ritchie</t>
  </si>
  <si>
    <t>Diallo</t>
  </si>
  <si>
    <t>Isak</t>
  </si>
  <si>
    <t>Parkinson</t>
  </si>
  <si>
    <t>Nott'm Forest</t>
  </si>
  <si>
    <t>Turner</t>
  </si>
  <si>
    <t>Sels</t>
  </si>
  <si>
    <t>Odysseas</t>
  </si>
  <si>
    <t>Hennessey</t>
  </si>
  <si>
    <t>Toffolo</t>
  </si>
  <si>
    <t>Murillo</t>
  </si>
  <si>
    <t>Boly</t>
  </si>
  <si>
    <t>Aina</t>
  </si>
  <si>
    <t>N. Williams</t>
  </si>
  <si>
    <t>Niakhate</t>
  </si>
  <si>
    <t>Montiel</t>
  </si>
  <si>
    <t>Tavares</t>
  </si>
  <si>
    <t>Felipe</t>
  </si>
  <si>
    <t>Omobamidele</t>
  </si>
  <si>
    <t>Powell</t>
  </si>
  <si>
    <t>Elanga</t>
  </si>
  <si>
    <t>Gibbs-White</t>
  </si>
  <si>
    <t>Hudson-Odoi</t>
  </si>
  <si>
    <t>Dominguez</t>
  </si>
  <si>
    <t>Yates</t>
  </si>
  <si>
    <t>Danilo</t>
  </si>
  <si>
    <t>Sangare</t>
  </si>
  <si>
    <t>Kouyate</t>
  </si>
  <si>
    <t>Reyna</t>
  </si>
  <si>
    <t>Arter</t>
  </si>
  <si>
    <t>McDonnell</t>
  </si>
  <si>
    <t>Awoniyi</t>
  </si>
  <si>
    <t>Origi</t>
  </si>
  <si>
    <t>Ribeiro</t>
  </si>
  <si>
    <t>Osong</t>
  </si>
  <si>
    <t>Gardner</t>
  </si>
  <si>
    <t>Sheff Utd</t>
  </si>
  <si>
    <t>Foderingham</t>
  </si>
  <si>
    <t>Grbic</t>
  </si>
  <si>
    <t>Amissah</t>
  </si>
  <si>
    <t>A. Davies</t>
  </si>
  <si>
    <t>Bogle</t>
  </si>
  <si>
    <t>Ahmedhodzic</t>
  </si>
  <si>
    <t>Tursty</t>
  </si>
  <si>
    <t>Baldock</t>
  </si>
  <si>
    <t>Lowe</t>
  </si>
  <si>
    <t>Basham</t>
  </si>
  <si>
    <t>Larouci</t>
  </si>
  <si>
    <t>Norrington-Davies</t>
  </si>
  <si>
    <t>Egan</t>
  </si>
  <si>
    <t>Holgate</t>
  </si>
  <si>
    <t>Curtis</t>
  </si>
  <si>
    <t>Sasnauskas</t>
  </si>
  <si>
    <t>Hamer</t>
  </si>
  <si>
    <t>McAtee</t>
  </si>
  <si>
    <t>Vini Souza</t>
  </si>
  <si>
    <t>Norwood</t>
  </si>
  <si>
    <t>Osborn</t>
  </si>
  <si>
    <t>Brooks</t>
  </si>
  <si>
    <t>Brereton Diaz</t>
  </si>
  <si>
    <t>Slimane</t>
  </si>
  <si>
    <t>T. Davies</t>
  </si>
  <si>
    <t>Arblaster</t>
  </si>
  <si>
    <t>One</t>
  </si>
  <si>
    <t>Peck</t>
  </si>
  <si>
    <t>Archer</t>
  </si>
  <si>
    <t>McBurnie</t>
  </si>
  <si>
    <t>Osula</t>
  </si>
  <si>
    <t>Brewster</t>
  </si>
  <si>
    <t>Jebbison</t>
  </si>
  <si>
    <t>Blacker</t>
  </si>
  <si>
    <t>Tottenham</t>
  </si>
  <si>
    <t>Vicario</t>
  </si>
  <si>
    <t>Austin</t>
  </si>
  <si>
    <t>Forster</t>
  </si>
  <si>
    <t>Whiteman</t>
  </si>
  <si>
    <t>Porro</t>
  </si>
  <si>
    <t>Romero</t>
  </si>
  <si>
    <t>Udogie</t>
  </si>
  <si>
    <t>Van de Ven</t>
  </si>
  <si>
    <t>Davies</t>
  </si>
  <si>
    <t>Emerson Royal</t>
  </si>
  <si>
    <t>Dragusin</t>
  </si>
  <si>
    <t>Sessegnon</t>
  </si>
  <si>
    <t>Dorrington</t>
  </si>
  <si>
    <t>Son</t>
  </si>
  <si>
    <t>Richarlison</t>
  </si>
  <si>
    <t>Kulusevski</t>
  </si>
  <si>
    <t>Maddison</t>
  </si>
  <si>
    <t>Sarr</t>
  </si>
  <si>
    <t>Lo Celso</t>
  </si>
  <si>
    <t>Bissouma</t>
  </si>
  <si>
    <t>Hojbjerg</t>
  </si>
  <si>
    <t>Bentancur</t>
  </si>
  <si>
    <t>Skipp</t>
  </si>
  <si>
    <t>Solomon</t>
  </si>
  <si>
    <t>Bryan Gil</t>
  </si>
  <si>
    <t>Yago Santiago</t>
  </si>
  <si>
    <t>Werner</t>
  </si>
  <si>
    <t>Donley</t>
  </si>
  <si>
    <t>Scarlett</t>
  </si>
  <si>
    <t>Areola</t>
  </si>
  <si>
    <t>Fabianski</t>
  </si>
  <si>
    <t>Anang</t>
  </si>
  <si>
    <t>Coufal</t>
  </si>
  <si>
    <t>Zouma</t>
  </si>
  <si>
    <t>Aguerd</t>
  </si>
  <si>
    <t>Mavropanos</t>
  </si>
  <si>
    <t>Ogbonna</t>
  </si>
  <si>
    <t>Brennan Johnson</t>
  </si>
  <si>
    <t>Ben Johnson</t>
  </si>
  <si>
    <t>Cresswell</t>
  </si>
  <si>
    <t>Casey</t>
  </si>
  <si>
    <t>Scarles</t>
  </si>
  <si>
    <t>Bowen</t>
  </si>
  <si>
    <t>Ward-Prowse</t>
  </si>
  <si>
    <t>Kudus</t>
  </si>
  <si>
    <t>Soucek</t>
  </si>
  <si>
    <t>Paqueta</t>
  </si>
  <si>
    <t>Cornet</t>
  </si>
  <si>
    <t>Phillips</t>
  </si>
  <si>
    <t>Orford</t>
  </si>
  <si>
    <t>Earthy</t>
  </si>
  <si>
    <t>Antonio</t>
  </si>
  <si>
    <t>Ings</t>
  </si>
  <si>
    <t>Mubama</t>
  </si>
  <si>
    <t>West Ham</t>
  </si>
  <si>
    <t>Jose Sa</t>
  </si>
  <si>
    <t>Bentley</t>
  </si>
  <si>
    <t>Kings</t>
  </si>
  <si>
    <t>Wolves</t>
  </si>
  <si>
    <t>Kilman</t>
  </si>
  <si>
    <t>Dawson</t>
  </si>
  <si>
    <t>Toti</t>
  </si>
  <si>
    <t>N. Semedo</t>
  </si>
  <si>
    <t>Ait-Nouri</t>
  </si>
  <si>
    <t>Doherty</t>
  </si>
  <si>
    <t>H. Bueno</t>
  </si>
  <si>
    <t>S. Bueno</t>
  </si>
  <si>
    <t>Hubner</t>
  </si>
  <si>
    <t>Okoduwa</t>
  </si>
  <si>
    <t>Hwang</t>
  </si>
  <si>
    <t>Pedro Neto</t>
  </si>
  <si>
    <t>Sarabia</t>
  </si>
  <si>
    <t>Joao Gomes</t>
  </si>
  <si>
    <t>Bellegarde</t>
  </si>
  <si>
    <t>Doyle</t>
  </si>
  <si>
    <t>Boubacar Traore</t>
  </si>
  <si>
    <t>Chirewa</t>
  </si>
  <si>
    <t>Jordao</t>
  </si>
  <si>
    <t>Gonzalez</t>
  </si>
  <si>
    <t>Whittingham</t>
  </si>
  <si>
    <t>Barnett</t>
  </si>
  <si>
    <t>Griffiths</t>
  </si>
  <si>
    <t>N. Lemina</t>
  </si>
  <si>
    <t>M. Lemina</t>
  </si>
  <si>
    <t>Cunha</t>
  </si>
  <si>
    <t>Fraser</t>
  </si>
  <si>
    <t>Chiwome</t>
  </si>
  <si>
    <t>J. Alvarez</t>
  </si>
  <si>
    <t>E. Alvarez</t>
  </si>
  <si>
    <t>J. Andersen</t>
  </si>
  <si>
    <t>M. Andersen</t>
  </si>
  <si>
    <t>J. Clark</t>
  </si>
  <si>
    <t>B. Clark</t>
  </si>
  <si>
    <t>Emerson</t>
  </si>
  <si>
    <t>A. Gordon</t>
  </si>
  <si>
    <t>K. Gordon</t>
  </si>
  <si>
    <t>J. Harrison</t>
  </si>
  <si>
    <t>O. Harrison</t>
  </si>
  <si>
    <t>E. Martinez</t>
  </si>
  <si>
    <t>L. Martinez</t>
  </si>
  <si>
    <t>B. Mee</t>
  </si>
  <si>
    <t>D. Mee</t>
  </si>
  <si>
    <t>R. Nelson</t>
  </si>
  <si>
    <t>Z. Nelson</t>
  </si>
  <si>
    <t>Andre Onana</t>
  </si>
  <si>
    <t>Amadou Onana</t>
  </si>
  <si>
    <t>A. Robinson</t>
  </si>
  <si>
    <t>J. Robinson</t>
  </si>
  <si>
    <t>B. White</t>
  </si>
  <si>
    <t>J. White</t>
  </si>
  <si>
    <t>H. Wilson</t>
  </si>
  <si>
    <t>C. Wilson</t>
  </si>
  <si>
    <t>C. Woodrow</t>
  </si>
  <si>
    <t>Wood</t>
  </si>
  <si>
    <t>Jacob Wright</t>
  </si>
  <si>
    <t>James Wright</t>
  </si>
  <si>
    <t>Chermiti</t>
  </si>
  <si>
    <t>Thiago Silva</t>
  </si>
  <si>
    <t>Adams</t>
  </si>
  <si>
    <t>Jimenez</t>
  </si>
  <si>
    <t>Ouattara</t>
  </si>
  <si>
    <t>Tresor</t>
  </si>
  <si>
    <t>Cook</t>
  </si>
  <si>
    <t>Virginia</t>
  </si>
  <si>
    <t>Palhinha</t>
  </si>
  <si>
    <t>C. Doucoure</t>
  </si>
  <si>
    <t>A. Moreno</t>
  </si>
  <si>
    <t>GS_Chance</t>
  </si>
  <si>
    <t>RC_Chance</t>
  </si>
  <si>
    <t>Man United</t>
  </si>
  <si>
    <t>Goals</t>
  </si>
  <si>
    <t>RC</t>
  </si>
  <si>
    <t>Goalkeeper</t>
  </si>
  <si>
    <t>Defender</t>
  </si>
  <si>
    <t>Midfielder</t>
  </si>
  <si>
    <t>Attacker</t>
  </si>
  <si>
    <t>OG</t>
  </si>
  <si>
    <t>Penalty</t>
  </si>
  <si>
    <t>Pos_chance</t>
  </si>
  <si>
    <t>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</si>
</sst>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E34C4-1760-479F-A60D-0CA4CECF2CC2}">
  <dimension ref="A1:H619"/>
  <sheetViews>
    <sheetView tabSelected="1" topLeftCell="A598" workbookViewId="0">
      <selection activeCell="H607" sqref="H607"/>
    </sheetView>
  </sheetViews>
  <sheetFormatPr defaultRowHeight="14.5" x14ac:dyDescent="0.35"/>
  <cols>
    <col min="1" max="1" width="15.54296875" bestFit="1" customWidth="1"/>
    <col min="2" max="2" width="11.7265625" bestFit="1" customWidth="1"/>
    <col min="4" max="4" width="10.1796875" bestFit="1" customWidth="1"/>
    <col min="5" max="5" width="10.26953125" bestFit="1" customWidth="1"/>
    <col min="6" max="6" width="10.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645</v>
      </c>
      <c r="E1" t="s">
        <v>646</v>
      </c>
      <c r="F1" t="s">
        <v>656</v>
      </c>
      <c r="G1" t="s">
        <v>657</v>
      </c>
      <c r="H1" t="s">
        <v>655</v>
      </c>
    </row>
    <row r="2" spans="1:8" x14ac:dyDescent="0.35">
      <c r="A2" t="s">
        <v>18</v>
      </c>
      <c r="B2" t="s">
        <v>30</v>
      </c>
      <c r="C2" t="s">
        <v>27</v>
      </c>
      <c r="F2">
        <v>0.59</v>
      </c>
      <c r="H2">
        <v>0</v>
      </c>
    </row>
    <row r="3" spans="1:8" x14ac:dyDescent="0.35">
      <c r="A3" t="s">
        <v>29</v>
      </c>
      <c r="B3" t="s">
        <v>30</v>
      </c>
      <c r="C3" t="s">
        <v>27</v>
      </c>
      <c r="F3">
        <v>0.59</v>
      </c>
      <c r="H3">
        <v>0</v>
      </c>
    </row>
    <row r="4" spans="1:8" x14ac:dyDescent="0.35">
      <c r="A4" t="s">
        <v>19</v>
      </c>
      <c r="B4" t="s">
        <v>30</v>
      </c>
      <c r="C4" t="s">
        <v>27</v>
      </c>
      <c r="F4">
        <v>0.59</v>
      </c>
      <c r="H4">
        <v>0</v>
      </c>
    </row>
    <row r="5" spans="1:8" x14ac:dyDescent="0.35">
      <c r="A5" t="s">
        <v>28</v>
      </c>
      <c r="B5" t="s">
        <v>30</v>
      </c>
      <c r="C5" t="s">
        <v>27</v>
      </c>
      <c r="F5">
        <v>0.59</v>
      </c>
      <c r="H5">
        <v>0</v>
      </c>
    </row>
    <row r="6" spans="1:8" x14ac:dyDescent="0.35">
      <c r="A6" t="s">
        <v>620</v>
      </c>
      <c r="B6" t="s">
        <v>30</v>
      </c>
      <c r="C6" t="s">
        <v>27</v>
      </c>
      <c r="F6">
        <v>0.59</v>
      </c>
      <c r="H6">
        <v>0</v>
      </c>
    </row>
    <row r="7" spans="1:8" x14ac:dyDescent="0.35">
      <c r="A7" t="s">
        <v>15</v>
      </c>
      <c r="B7" t="s">
        <v>30</v>
      </c>
      <c r="C7" t="s">
        <v>27</v>
      </c>
      <c r="D7" s="1">
        <f>F7*G7</f>
        <v>0.13720930232558137</v>
      </c>
      <c r="F7">
        <v>0.59</v>
      </c>
      <c r="G7" s="1">
        <f>10/43</f>
        <v>0.23255813953488372</v>
      </c>
      <c r="H7">
        <v>1</v>
      </c>
    </row>
    <row r="8" spans="1:8" x14ac:dyDescent="0.35">
      <c r="A8" t="s">
        <v>20</v>
      </c>
      <c r="B8" t="s">
        <v>30</v>
      </c>
      <c r="C8" t="s">
        <v>27</v>
      </c>
      <c r="F8">
        <v>0.59</v>
      </c>
      <c r="H8">
        <v>0</v>
      </c>
    </row>
    <row r="9" spans="1:8" x14ac:dyDescent="0.35">
      <c r="A9" t="s">
        <v>41</v>
      </c>
      <c r="B9" t="s">
        <v>31</v>
      </c>
      <c r="C9" t="s">
        <v>27</v>
      </c>
      <c r="F9">
        <v>0.59</v>
      </c>
      <c r="H9">
        <v>0</v>
      </c>
    </row>
    <row r="10" spans="1:8" x14ac:dyDescent="0.35">
      <c r="A10" t="s">
        <v>42</v>
      </c>
      <c r="B10" t="s">
        <v>31</v>
      </c>
      <c r="C10" t="s">
        <v>27</v>
      </c>
      <c r="F10">
        <v>0.59</v>
      </c>
      <c r="H10">
        <v>0</v>
      </c>
    </row>
    <row r="11" spans="1:8" x14ac:dyDescent="0.35">
      <c r="A11" t="s">
        <v>50</v>
      </c>
      <c r="B11" t="s">
        <v>31</v>
      </c>
      <c r="C11" t="s">
        <v>27</v>
      </c>
      <c r="F11">
        <v>0.59</v>
      </c>
      <c r="H11">
        <v>0</v>
      </c>
    </row>
    <row r="12" spans="1:8" x14ac:dyDescent="0.35">
      <c r="A12" t="s">
        <v>49</v>
      </c>
      <c r="B12" t="s">
        <v>31</v>
      </c>
      <c r="C12" t="s">
        <v>27</v>
      </c>
      <c r="F12">
        <v>0.59</v>
      </c>
      <c r="H12">
        <v>0</v>
      </c>
    </row>
    <row r="13" spans="1:8" x14ac:dyDescent="0.35">
      <c r="A13" t="s">
        <v>64</v>
      </c>
      <c r="B13" t="s">
        <v>53</v>
      </c>
      <c r="C13" t="s">
        <v>27</v>
      </c>
      <c r="F13">
        <v>0.59</v>
      </c>
      <c r="H13">
        <v>0</v>
      </c>
    </row>
    <row r="14" spans="1:8" x14ac:dyDescent="0.35">
      <c r="A14" t="s">
        <v>638</v>
      </c>
      <c r="B14" t="s">
        <v>53</v>
      </c>
      <c r="C14" t="s">
        <v>27</v>
      </c>
      <c r="F14">
        <v>0.59</v>
      </c>
      <c r="H14">
        <v>0</v>
      </c>
    </row>
    <row r="15" spans="1:8" x14ac:dyDescent="0.35">
      <c r="A15" t="s">
        <v>70</v>
      </c>
      <c r="B15" t="s">
        <v>53</v>
      </c>
      <c r="C15" t="s">
        <v>27</v>
      </c>
      <c r="F15">
        <v>0.59</v>
      </c>
      <c r="H15">
        <v>0</v>
      </c>
    </row>
    <row r="16" spans="1:8" x14ac:dyDescent="0.35">
      <c r="A16" t="s">
        <v>66</v>
      </c>
      <c r="B16" t="s">
        <v>53</v>
      </c>
      <c r="C16" t="s">
        <v>27</v>
      </c>
      <c r="F16">
        <v>0.59</v>
      </c>
      <c r="H16">
        <v>0</v>
      </c>
    </row>
    <row r="17" spans="1:8" x14ac:dyDescent="0.35">
      <c r="A17" t="s">
        <v>69</v>
      </c>
      <c r="B17" t="s">
        <v>53</v>
      </c>
      <c r="C17" t="s">
        <v>27</v>
      </c>
      <c r="F17">
        <v>0.59</v>
      </c>
      <c r="H17">
        <v>1</v>
      </c>
    </row>
    <row r="18" spans="1:8" x14ac:dyDescent="0.35">
      <c r="A18" t="s">
        <v>71</v>
      </c>
      <c r="B18" t="s">
        <v>53</v>
      </c>
      <c r="C18" t="s">
        <v>27</v>
      </c>
      <c r="F18">
        <v>0.59</v>
      </c>
      <c r="H18">
        <v>0</v>
      </c>
    </row>
    <row r="19" spans="1:8" x14ac:dyDescent="0.35">
      <c r="A19" t="s">
        <v>101</v>
      </c>
      <c r="B19" t="s">
        <v>74</v>
      </c>
      <c r="C19" t="s">
        <v>27</v>
      </c>
      <c r="F19">
        <v>0.59</v>
      </c>
      <c r="H19">
        <v>0</v>
      </c>
    </row>
    <row r="20" spans="1:8" x14ac:dyDescent="0.35">
      <c r="A20" t="s">
        <v>83</v>
      </c>
      <c r="B20" t="s">
        <v>74</v>
      </c>
      <c r="C20" t="s">
        <v>27</v>
      </c>
      <c r="F20">
        <v>0.59</v>
      </c>
      <c r="H20">
        <v>0</v>
      </c>
    </row>
    <row r="21" spans="1:8" x14ac:dyDescent="0.35">
      <c r="A21" t="s">
        <v>100</v>
      </c>
      <c r="B21" t="s">
        <v>74</v>
      </c>
      <c r="C21" t="s">
        <v>27</v>
      </c>
      <c r="F21">
        <v>0.59</v>
      </c>
      <c r="H21">
        <v>1</v>
      </c>
    </row>
    <row r="22" spans="1:8" x14ac:dyDescent="0.35">
      <c r="A22" t="s">
        <v>99</v>
      </c>
      <c r="B22" t="s">
        <v>74</v>
      </c>
      <c r="C22" t="s">
        <v>27</v>
      </c>
      <c r="F22">
        <v>0.59</v>
      </c>
      <c r="H22">
        <v>0</v>
      </c>
    </row>
    <row r="23" spans="1:8" x14ac:dyDescent="0.35">
      <c r="A23" t="s">
        <v>139</v>
      </c>
      <c r="B23" t="s">
        <v>124</v>
      </c>
      <c r="C23" t="s">
        <v>27</v>
      </c>
      <c r="F23">
        <v>0.59</v>
      </c>
      <c r="H23">
        <v>0</v>
      </c>
    </row>
    <row r="24" spans="1:8" x14ac:dyDescent="0.35">
      <c r="A24" t="s">
        <v>145</v>
      </c>
      <c r="B24" t="s">
        <v>124</v>
      </c>
      <c r="C24" t="s">
        <v>27</v>
      </c>
      <c r="F24">
        <v>0.59</v>
      </c>
      <c r="H24">
        <v>0</v>
      </c>
    </row>
    <row r="25" spans="1:8" x14ac:dyDescent="0.35">
      <c r="A25" t="s">
        <v>149</v>
      </c>
      <c r="B25" t="s">
        <v>124</v>
      </c>
      <c r="C25" t="s">
        <v>27</v>
      </c>
      <c r="F25">
        <v>0.59</v>
      </c>
      <c r="H25">
        <v>0</v>
      </c>
    </row>
    <row r="26" spans="1:8" x14ac:dyDescent="0.35">
      <c r="A26" t="s">
        <v>153</v>
      </c>
      <c r="B26" t="s">
        <v>124</v>
      </c>
      <c r="C26" t="s">
        <v>27</v>
      </c>
      <c r="F26">
        <v>0.59</v>
      </c>
      <c r="H26">
        <v>0</v>
      </c>
    </row>
    <row r="27" spans="1:8" x14ac:dyDescent="0.35">
      <c r="A27" t="s">
        <v>152</v>
      </c>
      <c r="B27" t="s">
        <v>124</v>
      </c>
      <c r="C27" t="s">
        <v>27</v>
      </c>
      <c r="F27">
        <v>0.59</v>
      </c>
      <c r="H27">
        <v>1</v>
      </c>
    </row>
    <row r="28" spans="1:8" x14ac:dyDescent="0.35">
      <c r="A28" t="s">
        <v>144</v>
      </c>
      <c r="B28" t="s">
        <v>124</v>
      </c>
      <c r="C28" t="s">
        <v>27</v>
      </c>
      <c r="F28">
        <v>0.59</v>
      </c>
      <c r="H28">
        <v>0</v>
      </c>
    </row>
    <row r="29" spans="1:8" x14ac:dyDescent="0.35">
      <c r="A29" t="s">
        <v>140</v>
      </c>
      <c r="B29" t="s">
        <v>124</v>
      </c>
      <c r="C29" t="s">
        <v>27</v>
      </c>
      <c r="F29">
        <v>0.59</v>
      </c>
      <c r="H29">
        <v>0</v>
      </c>
    </row>
    <row r="30" spans="1:8" x14ac:dyDescent="0.35">
      <c r="A30" t="s">
        <v>155</v>
      </c>
      <c r="B30" t="s">
        <v>124</v>
      </c>
      <c r="C30" t="s">
        <v>27</v>
      </c>
      <c r="D30">
        <v>0</v>
      </c>
      <c r="E30">
        <v>0</v>
      </c>
      <c r="F30">
        <v>0.59</v>
      </c>
      <c r="H30">
        <v>0</v>
      </c>
    </row>
    <row r="31" spans="1:8" x14ac:dyDescent="0.35">
      <c r="A31" t="s">
        <v>154</v>
      </c>
      <c r="B31" t="s">
        <v>124</v>
      </c>
      <c r="C31" t="s">
        <v>27</v>
      </c>
      <c r="F31">
        <v>0.59</v>
      </c>
      <c r="H31">
        <v>0</v>
      </c>
    </row>
    <row r="32" spans="1:8" x14ac:dyDescent="0.35">
      <c r="A32" t="s">
        <v>185</v>
      </c>
      <c r="B32" t="s">
        <v>159</v>
      </c>
      <c r="C32" t="s">
        <v>27</v>
      </c>
      <c r="F32">
        <v>0.59</v>
      </c>
      <c r="H32">
        <v>0</v>
      </c>
    </row>
    <row r="33" spans="1:8" x14ac:dyDescent="0.35">
      <c r="A33" t="s">
        <v>187</v>
      </c>
      <c r="B33" t="s">
        <v>159</v>
      </c>
      <c r="C33" t="s">
        <v>27</v>
      </c>
      <c r="F33">
        <v>0.59</v>
      </c>
      <c r="H33">
        <v>0</v>
      </c>
    </row>
    <row r="34" spans="1:8" x14ac:dyDescent="0.35">
      <c r="A34" t="s">
        <v>186</v>
      </c>
      <c r="B34" t="s">
        <v>159</v>
      </c>
      <c r="C34" t="s">
        <v>27</v>
      </c>
      <c r="F34">
        <v>0.59</v>
      </c>
      <c r="H34">
        <v>1</v>
      </c>
    </row>
    <row r="35" spans="1:8" x14ac:dyDescent="0.35">
      <c r="A35" t="s">
        <v>176</v>
      </c>
      <c r="B35" t="s">
        <v>159</v>
      </c>
      <c r="C35" t="s">
        <v>27</v>
      </c>
      <c r="F35">
        <v>0.59</v>
      </c>
      <c r="H35">
        <v>0</v>
      </c>
    </row>
    <row r="36" spans="1:8" x14ac:dyDescent="0.35">
      <c r="A36" t="s">
        <v>173</v>
      </c>
      <c r="B36" t="s">
        <v>159</v>
      </c>
      <c r="C36" t="s">
        <v>27</v>
      </c>
      <c r="F36">
        <v>0.59</v>
      </c>
      <c r="H36">
        <v>0</v>
      </c>
    </row>
    <row r="37" spans="1:8" x14ac:dyDescent="0.35">
      <c r="A37" t="s">
        <v>180</v>
      </c>
      <c r="B37" t="s">
        <v>159</v>
      </c>
      <c r="C37" t="s">
        <v>27</v>
      </c>
      <c r="F37">
        <v>0.59</v>
      </c>
      <c r="H37">
        <v>0</v>
      </c>
    </row>
    <row r="38" spans="1:8" x14ac:dyDescent="0.35">
      <c r="A38" t="s">
        <v>188</v>
      </c>
      <c r="B38" t="s">
        <v>159</v>
      </c>
      <c r="C38" t="s">
        <v>27</v>
      </c>
      <c r="F38">
        <v>0.59</v>
      </c>
      <c r="H38">
        <v>0</v>
      </c>
    </row>
    <row r="39" spans="1:8" x14ac:dyDescent="0.35">
      <c r="A39" t="s">
        <v>218</v>
      </c>
      <c r="B39" t="s">
        <v>189</v>
      </c>
      <c r="C39" t="s">
        <v>27</v>
      </c>
      <c r="F39">
        <v>0.59</v>
      </c>
      <c r="H39">
        <v>0</v>
      </c>
    </row>
    <row r="40" spans="1:8" x14ac:dyDescent="0.35">
      <c r="A40" t="s">
        <v>211</v>
      </c>
      <c r="B40" t="s">
        <v>189</v>
      </c>
      <c r="C40" t="s">
        <v>27</v>
      </c>
      <c r="F40">
        <v>0.59</v>
      </c>
      <c r="H40">
        <v>0</v>
      </c>
    </row>
    <row r="41" spans="1:8" x14ac:dyDescent="0.35">
      <c r="A41" t="s">
        <v>209</v>
      </c>
      <c r="B41" t="s">
        <v>189</v>
      </c>
      <c r="C41" t="s">
        <v>27</v>
      </c>
      <c r="F41">
        <v>0.59</v>
      </c>
      <c r="H41">
        <v>0</v>
      </c>
    </row>
    <row r="42" spans="1:8" x14ac:dyDescent="0.35">
      <c r="A42" t="s">
        <v>216</v>
      </c>
      <c r="B42" t="s">
        <v>189</v>
      </c>
      <c r="C42" t="s">
        <v>27</v>
      </c>
      <c r="F42">
        <v>0.59</v>
      </c>
      <c r="H42">
        <v>0</v>
      </c>
    </row>
    <row r="43" spans="1:8" x14ac:dyDescent="0.35">
      <c r="A43" t="s">
        <v>217</v>
      </c>
      <c r="B43" t="s">
        <v>189</v>
      </c>
      <c r="C43" t="s">
        <v>27</v>
      </c>
      <c r="F43">
        <v>0.59</v>
      </c>
      <c r="H43">
        <v>0</v>
      </c>
    </row>
    <row r="44" spans="1:8" x14ac:dyDescent="0.35">
      <c r="A44" t="s">
        <v>205</v>
      </c>
      <c r="B44" t="s">
        <v>189</v>
      </c>
      <c r="C44" t="s">
        <v>27</v>
      </c>
      <c r="F44">
        <v>0.59</v>
      </c>
      <c r="H44">
        <v>1</v>
      </c>
    </row>
    <row r="45" spans="1:8" x14ac:dyDescent="0.35">
      <c r="A45" t="s">
        <v>206</v>
      </c>
      <c r="B45" t="s">
        <v>189</v>
      </c>
      <c r="C45" t="s">
        <v>27</v>
      </c>
      <c r="F45">
        <v>0.59</v>
      </c>
      <c r="H45">
        <v>0</v>
      </c>
    </row>
    <row r="46" spans="1:8" x14ac:dyDescent="0.35">
      <c r="A46" t="s">
        <v>219</v>
      </c>
      <c r="B46" t="s">
        <v>189</v>
      </c>
      <c r="C46" t="s">
        <v>27</v>
      </c>
      <c r="D46">
        <v>0</v>
      </c>
      <c r="E46">
        <v>0</v>
      </c>
      <c r="F46">
        <v>0.59</v>
      </c>
      <c r="H46">
        <v>0</v>
      </c>
    </row>
    <row r="47" spans="1:8" x14ac:dyDescent="0.35">
      <c r="A47" t="s">
        <v>253</v>
      </c>
      <c r="B47" t="s">
        <v>225</v>
      </c>
      <c r="C47" t="s">
        <v>27</v>
      </c>
      <c r="F47">
        <v>0.59</v>
      </c>
      <c r="H47">
        <v>0</v>
      </c>
    </row>
    <row r="48" spans="1:8" x14ac:dyDescent="0.35">
      <c r="A48" t="s">
        <v>239</v>
      </c>
      <c r="B48" t="s">
        <v>225</v>
      </c>
      <c r="C48" t="s">
        <v>27</v>
      </c>
      <c r="F48">
        <v>0.59</v>
      </c>
      <c r="H48">
        <v>0</v>
      </c>
    </row>
    <row r="49" spans="1:8" x14ac:dyDescent="0.35">
      <c r="A49" t="s">
        <v>238</v>
      </c>
      <c r="B49" t="s">
        <v>225</v>
      </c>
      <c r="C49" t="s">
        <v>27</v>
      </c>
      <c r="F49">
        <v>0.59</v>
      </c>
      <c r="H49">
        <v>1</v>
      </c>
    </row>
    <row r="50" spans="1:8" x14ac:dyDescent="0.35">
      <c r="A50" t="s">
        <v>252</v>
      </c>
      <c r="B50" t="s">
        <v>225</v>
      </c>
      <c r="C50" t="s">
        <v>27</v>
      </c>
      <c r="F50">
        <v>0.59</v>
      </c>
      <c r="H50">
        <v>0</v>
      </c>
    </row>
    <row r="51" spans="1:8" x14ac:dyDescent="0.35">
      <c r="A51" t="s">
        <v>240</v>
      </c>
      <c r="B51" t="s">
        <v>225</v>
      </c>
      <c r="C51" t="s">
        <v>27</v>
      </c>
      <c r="F51">
        <v>0.59</v>
      </c>
      <c r="H51">
        <v>0</v>
      </c>
    </row>
    <row r="52" spans="1:8" x14ac:dyDescent="0.35">
      <c r="A52" t="s">
        <v>254</v>
      </c>
      <c r="B52" t="s">
        <v>225</v>
      </c>
      <c r="C52" t="s">
        <v>27</v>
      </c>
      <c r="D52">
        <v>0</v>
      </c>
      <c r="E52">
        <v>0</v>
      </c>
      <c r="F52">
        <v>0.59</v>
      </c>
      <c r="H52">
        <v>0</v>
      </c>
    </row>
    <row r="53" spans="1:8" x14ac:dyDescent="0.35">
      <c r="A53" t="s">
        <v>278</v>
      </c>
      <c r="B53" t="s">
        <v>255</v>
      </c>
      <c r="C53" t="s">
        <v>27</v>
      </c>
      <c r="F53">
        <v>0.59</v>
      </c>
      <c r="H53">
        <v>0</v>
      </c>
    </row>
    <row r="54" spans="1:8" x14ac:dyDescent="0.35">
      <c r="A54" t="s">
        <v>277</v>
      </c>
      <c r="B54" t="s">
        <v>255</v>
      </c>
      <c r="C54" t="s">
        <v>27</v>
      </c>
      <c r="F54">
        <v>0.59</v>
      </c>
      <c r="H54">
        <v>1</v>
      </c>
    </row>
    <row r="55" spans="1:8" x14ac:dyDescent="0.35">
      <c r="A55" t="s">
        <v>634</v>
      </c>
      <c r="B55" t="s">
        <v>255</v>
      </c>
      <c r="C55" t="s">
        <v>27</v>
      </c>
      <c r="F55">
        <v>0.59</v>
      </c>
      <c r="H55">
        <v>0</v>
      </c>
    </row>
    <row r="56" spans="1:8" x14ac:dyDescent="0.35">
      <c r="A56" t="s">
        <v>270</v>
      </c>
      <c r="B56" t="s">
        <v>255</v>
      </c>
      <c r="C56" t="s">
        <v>27</v>
      </c>
      <c r="F56">
        <v>0.59</v>
      </c>
      <c r="H56">
        <v>0</v>
      </c>
    </row>
    <row r="57" spans="1:8" x14ac:dyDescent="0.35">
      <c r="A57" t="s">
        <v>267</v>
      </c>
      <c r="B57" t="s">
        <v>255</v>
      </c>
      <c r="C57" t="s">
        <v>27</v>
      </c>
      <c r="F57">
        <v>0.59</v>
      </c>
      <c r="H57">
        <v>0</v>
      </c>
    </row>
    <row r="58" spans="1:8" x14ac:dyDescent="0.35">
      <c r="A58" t="s">
        <v>299</v>
      </c>
      <c r="B58" t="s">
        <v>279</v>
      </c>
      <c r="C58" t="s">
        <v>27</v>
      </c>
      <c r="F58">
        <v>0.59</v>
      </c>
      <c r="H58">
        <v>0</v>
      </c>
    </row>
    <row r="59" spans="1:8" x14ac:dyDescent="0.35">
      <c r="A59" t="s">
        <v>304</v>
      </c>
      <c r="B59" t="s">
        <v>279</v>
      </c>
      <c r="C59" t="s">
        <v>27</v>
      </c>
      <c r="F59">
        <v>0.59</v>
      </c>
      <c r="H59">
        <v>0</v>
      </c>
    </row>
    <row r="60" spans="1:8" x14ac:dyDescent="0.35">
      <c r="A60" t="s">
        <v>295</v>
      </c>
      <c r="B60" t="s">
        <v>279</v>
      </c>
      <c r="C60" t="s">
        <v>27</v>
      </c>
      <c r="F60">
        <v>0.59</v>
      </c>
      <c r="H60">
        <v>0</v>
      </c>
    </row>
    <row r="61" spans="1:8" x14ac:dyDescent="0.35">
      <c r="A61" t="s">
        <v>628</v>
      </c>
      <c r="B61" t="s">
        <v>279</v>
      </c>
      <c r="C61" t="s">
        <v>27</v>
      </c>
      <c r="F61">
        <v>0.59</v>
      </c>
      <c r="H61">
        <v>0</v>
      </c>
    </row>
    <row r="62" spans="1:8" x14ac:dyDescent="0.35">
      <c r="A62" t="s">
        <v>637</v>
      </c>
      <c r="B62" t="s">
        <v>279</v>
      </c>
      <c r="C62" t="s">
        <v>27</v>
      </c>
      <c r="F62">
        <v>0.59</v>
      </c>
      <c r="H62">
        <v>0</v>
      </c>
    </row>
    <row r="63" spans="1:8" x14ac:dyDescent="0.35">
      <c r="A63" t="s">
        <v>303</v>
      </c>
      <c r="B63" t="s">
        <v>279</v>
      </c>
      <c r="C63" t="s">
        <v>27</v>
      </c>
      <c r="F63">
        <v>0.59</v>
      </c>
      <c r="H63">
        <v>0</v>
      </c>
    </row>
    <row r="64" spans="1:8" x14ac:dyDescent="0.35">
      <c r="A64" t="s">
        <v>294</v>
      </c>
      <c r="B64" t="s">
        <v>279</v>
      </c>
      <c r="C64" t="s">
        <v>27</v>
      </c>
      <c r="F64">
        <v>0.59</v>
      </c>
      <c r="H64">
        <v>1</v>
      </c>
    </row>
    <row r="65" spans="1:8" x14ac:dyDescent="0.35">
      <c r="A65" t="s">
        <v>336</v>
      </c>
      <c r="B65" t="s">
        <v>305</v>
      </c>
      <c r="C65" t="s">
        <v>27</v>
      </c>
      <c r="F65">
        <v>0.59</v>
      </c>
      <c r="H65">
        <v>0</v>
      </c>
    </row>
    <row r="66" spans="1:8" x14ac:dyDescent="0.35">
      <c r="A66" t="s">
        <v>338</v>
      </c>
      <c r="B66" t="s">
        <v>305</v>
      </c>
      <c r="C66" t="s">
        <v>27</v>
      </c>
      <c r="F66">
        <v>0.59</v>
      </c>
      <c r="H66">
        <v>0</v>
      </c>
    </row>
    <row r="67" spans="1:8" x14ac:dyDescent="0.35">
      <c r="A67" t="s">
        <v>323</v>
      </c>
      <c r="B67" t="s">
        <v>305</v>
      </c>
      <c r="C67" t="s">
        <v>27</v>
      </c>
      <c r="F67">
        <v>0.59</v>
      </c>
      <c r="H67">
        <v>0</v>
      </c>
    </row>
    <row r="68" spans="1:8" x14ac:dyDescent="0.35">
      <c r="A68" t="s">
        <v>337</v>
      </c>
      <c r="B68" t="s">
        <v>305</v>
      </c>
      <c r="C68" t="s">
        <v>27</v>
      </c>
      <c r="F68">
        <v>0.59</v>
      </c>
      <c r="H68">
        <v>0</v>
      </c>
    </row>
    <row r="69" spans="1:8" x14ac:dyDescent="0.35">
      <c r="A69" t="s">
        <v>335</v>
      </c>
      <c r="B69" t="s">
        <v>305</v>
      </c>
      <c r="C69" t="s">
        <v>27</v>
      </c>
      <c r="D69">
        <v>0</v>
      </c>
      <c r="E69">
        <v>0</v>
      </c>
      <c r="F69">
        <v>0.59</v>
      </c>
      <c r="H69">
        <v>0</v>
      </c>
    </row>
    <row r="70" spans="1:8" x14ac:dyDescent="0.35">
      <c r="A70" t="s">
        <v>322</v>
      </c>
      <c r="B70" t="s">
        <v>305</v>
      </c>
      <c r="C70" t="s">
        <v>27</v>
      </c>
      <c r="F70">
        <v>0.59</v>
      </c>
      <c r="H70">
        <v>0</v>
      </c>
    </row>
    <row r="71" spans="1:8" x14ac:dyDescent="0.35">
      <c r="A71" t="s">
        <v>321</v>
      </c>
      <c r="B71" t="s">
        <v>305</v>
      </c>
      <c r="C71" t="s">
        <v>27</v>
      </c>
      <c r="F71">
        <v>0.59</v>
      </c>
      <c r="H71">
        <v>1</v>
      </c>
    </row>
    <row r="72" spans="1:8" x14ac:dyDescent="0.35">
      <c r="A72" t="s">
        <v>363</v>
      </c>
      <c r="B72" t="s">
        <v>339</v>
      </c>
      <c r="C72" t="s">
        <v>27</v>
      </c>
      <c r="F72">
        <v>0.59</v>
      </c>
      <c r="H72">
        <v>0</v>
      </c>
    </row>
    <row r="73" spans="1:8" x14ac:dyDescent="0.35">
      <c r="A73" t="s">
        <v>365</v>
      </c>
      <c r="B73" t="s">
        <v>339</v>
      </c>
      <c r="C73" t="s">
        <v>27</v>
      </c>
      <c r="F73">
        <v>0.59</v>
      </c>
      <c r="H73">
        <v>0</v>
      </c>
    </row>
    <row r="74" spans="1:8" x14ac:dyDescent="0.35">
      <c r="A74" t="s">
        <v>630</v>
      </c>
      <c r="B74" t="s">
        <v>339</v>
      </c>
      <c r="C74" t="s">
        <v>27</v>
      </c>
      <c r="F74">
        <v>0.59</v>
      </c>
      <c r="H74">
        <v>0</v>
      </c>
    </row>
    <row r="75" spans="1:8" x14ac:dyDescent="0.35">
      <c r="A75" t="s">
        <v>354</v>
      </c>
      <c r="B75" t="s">
        <v>339</v>
      </c>
      <c r="C75" t="s">
        <v>27</v>
      </c>
      <c r="F75">
        <v>0.59</v>
      </c>
      <c r="H75">
        <v>0</v>
      </c>
    </row>
    <row r="76" spans="1:8" x14ac:dyDescent="0.35">
      <c r="A76" t="s">
        <v>362</v>
      </c>
      <c r="B76" t="s">
        <v>339</v>
      </c>
      <c r="C76" t="s">
        <v>27</v>
      </c>
      <c r="F76">
        <v>0.59</v>
      </c>
      <c r="H76">
        <v>1</v>
      </c>
    </row>
    <row r="77" spans="1:8" x14ac:dyDescent="0.35">
      <c r="A77" t="s">
        <v>364</v>
      </c>
      <c r="B77" t="s">
        <v>339</v>
      </c>
      <c r="C77" t="s">
        <v>27</v>
      </c>
      <c r="F77">
        <v>0.59</v>
      </c>
      <c r="H77">
        <v>0</v>
      </c>
    </row>
    <row r="78" spans="1:8" x14ac:dyDescent="0.35">
      <c r="A78" t="s">
        <v>355</v>
      </c>
      <c r="B78" t="s">
        <v>339</v>
      </c>
      <c r="C78" t="s">
        <v>27</v>
      </c>
      <c r="F78">
        <v>0.59</v>
      </c>
      <c r="H78">
        <v>0</v>
      </c>
    </row>
    <row r="79" spans="1:8" x14ac:dyDescent="0.35">
      <c r="A79" t="s">
        <v>386</v>
      </c>
      <c r="B79" t="s">
        <v>366</v>
      </c>
      <c r="C79" t="s">
        <v>27</v>
      </c>
      <c r="F79">
        <v>0.59</v>
      </c>
      <c r="H79">
        <v>0</v>
      </c>
    </row>
    <row r="80" spans="1:8" x14ac:dyDescent="0.35">
      <c r="A80" t="s">
        <v>381</v>
      </c>
      <c r="B80" t="s">
        <v>366</v>
      </c>
      <c r="C80" t="s">
        <v>27</v>
      </c>
      <c r="F80">
        <v>0.59</v>
      </c>
      <c r="H80">
        <v>0</v>
      </c>
    </row>
    <row r="81" spans="1:8" x14ac:dyDescent="0.35">
      <c r="A81" t="s">
        <v>378</v>
      </c>
      <c r="B81" t="s">
        <v>366</v>
      </c>
      <c r="C81" t="s">
        <v>27</v>
      </c>
      <c r="F81">
        <v>0.59</v>
      </c>
      <c r="H81">
        <v>0</v>
      </c>
    </row>
    <row r="82" spans="1:8" x14ac:dyDescent="0.35">
      <c r="A82" t="s">
        <v>382</v>
      </c>
      <c r="B82" t="s">
        <v>366</v>
      </c>
      <c r="C82" t="s">
        <v>27</v>
      </c>
      <c r="F82">
        <v>0.59</v>
      </c>
      <c r="H82">
        <v>0</v>
      </c>
    </row>
    <row r="83" spans="1:8" x14ac:dyDescent="0.35">
      <c r="A83" t="s">
        <v>389</v>
      </c>
      <c r="B83" t="s">
        <v>366</v>
      </c>
      <c r="C83" t="s">
        <v>27</v>
      </c>
      <c r="F83">
        <v>0.59</v>
      </c>
      <c r="H83">
        <v>1</v>
      </c>
    </row>
    <row r="84" spans="1:8" x14ac:dyDescent="0.35">
      <c r="A84" t="s">
        <v>388</v>
      </c>
      <c r="B84" t="s">
        <v>366</v>
      </c>
      <c r="C84" t="s">
        <v>27</v>
      </c>
      <c r="D84">
        <v>0</v>
      </c>
      <c r="E84">
        <v>0</v>
      </c>
      <c r="F84">
        <v>0.59</v>
      </c>
      <c r="H84">
        <v>0</v>
      </c>
    </row>
    <row r="85" spans="1:8" x14ac:dyDescent="0.35">
      <c r="A85" t="s">
        <v>605</v>
      </c>
      <c r="B85" t="s">
        <v>366</v>
      </c>
      <c r="C85" t="s">
        <v>27</v>
      </c>
      <c r="F85">
        <v>0.59</v>
      </c>
      <c r="H85">
        <v>0</v>
      </c>
    </row>
    <row r="86" spans="1:8" x14ac:dyDescent="0.35">
      <c r="A86" t="s">
        <v>414</v>
      </c>
      <c r="B86" t="s">
        <v>390</v>
      </c>
      <c r="C86" t="s">
        <v>27</v>
      </c>
      <c r="F86">
        <v>0.59</v>
      </c>
      <c r="H86">
        <v>0</v>
      </c>
    </row>
    <row r="87" spans="1:8" x14ac:dyDescent="0.35">
      <c r="A87" t="s">
        <v>410</v>
      </c>
      <c r="B87" t="s">
        <v>390</v>
      </c>
      <c r="C87" t="s">
        <v>27</v>
      </c>
      <c r="F87">
        <v>0.59</v>
      </c>
      <c r="H87">
        <v>0</v>
      </c>
    </row>
    <row r="88" spans="1:8" x14ac:dyDescent="0.35">
      <c r="A88" t="s">
        <v>405</v>
      </c>
      <c r="B88" t="s">
        <v>390</v>
      </c>
      <c r="C88" t="s">
        <v>27</v>
      </c>
      <c r="F88">
        <v>0.59</v>
      </c>
      <c r="H88">
        <v>0</v>
      </c>
    </row>
    <row r="89" spans="1:8" x14ac:dyDescent="0.35">
      <c r="A89" t="s">
        <v>416</v>
      </c>
      <c r="B89" t="s">
        <v>390</v>
      </c>
      <c r="C89" t="s">
        <v>27</v>
      </c>
      <c r="F89">
        <v>0.59</v>
      </c>
      <c r="H89">
        <v>0</v>
      </c>
    </row>
    <row r="90" spans="1:8" x14ac:dyDescent="0.35">
      <c r="A90" t="s">
        <v>417</v>
      </c>
      <c r="B90" t="s">
        <v>390</v>
      </c>
      <c r="C90" t="s">
        <v>27</v>
      </c>
      <c r="F90">
        <v>0.59</v>
      </c>
      <c r="H90">
        <v>0</v>
      </c>
    </row>
    <row r="91" spans="1:8" x14ac:dyDescent="0.35">
      <c r="A91" t="s">
        <v>403</v>
      </c>
      <c r="B91" t="s">
        <v>390</v>
      </c>
      <c r="C91" t="s">
        <v>27</v>
      </c>
      <c r="F91">
        <v>0.59</v>
      </c>
      <c r="H91">
        <v>0</v>
      </c>
    </row>
    <row r="92" spans="1:8" x14ac:dyDescent="0.35">
      <c r="A92" t="s">
        <v>418</v>
      </c>
      <c r="B92" t="s">
        <v>390</v>
      </c>
      <c r="C92" t="s">
        <v>27</v>
      </c>
      <c r="D92">
        <v>0</v>
      </c>
      <c r="E92">
        <v>0</v>
      </c>
      <c r="F92">
        <v>0.59</v>
      </c>
      <c r="H92">
        <v>0</v>
      </c>
    </row>
    <row r="93" spans="1:8" x14ac:dyDescent="0.35">
      <c r="A93" t="s">
        <v>612</v>
      </c>
      <c r="B93" t="s">
        <v>419</v>
      </c>
      <c r="C93" t="s">
        <v>27</v>
      </c>
      <c r="F93">
        <v>0.59</v>
      </c>
      <c r="H93">
        <v>0</v>
      </c>
    </row>
    <row r="94" spans="1:8" x14ac:dyDescent="0.35">
      <c r="A94" t="s">
        <v>438</v>
      </c>
      <c r="B94" t="s">
        <v>419</v>
      </c>
      <c r="C94" t="s">
        <v>27</v>
      </c>
      <c r="F94">
        <v>0.59</v>
      </c>
      <c r="H94">
        <v>0</v>
      </c>
    </row>
    <row r="95" spans="1:8" x14ac:dyDescent="0.35">
      <c r="A95" t="s">
        <v>442</v>
      </c>
      <c r="B95" t="s">
        <v>419</v>
      </c>
      <c r="C95" t="s">
        <v>27</v>
      </c>
      <c r="F95">
        <v>0.59</v>
      </c>
      <c r="H95">
        <v>0</v>
      </c>
    </row>
    <row r="96" spans="1:8" x14ac:dyDescent="0.35">
      <c r="A96" t="s">
        <v>629</v>
      </c>
      <c r="B96" t="s">
        <v>419</v>
      </c>
      <c r="C96" t="s">
        <v>27</v>
      </c>
      <c r="F96">
        <v>0.59</v>
      </c>
      <c r="H96">
        <v>0</v>
      </c>
    </row>
    <row r="97" spans="1:8" x14ac:dyDescent="0.35">
      <c r="A97" t="s">
        <v>448</v>
      </c>
      <c r="B97" t="s">
        <v>419</v>
      </c>
      <c r="C97" t="s">
        <v>27</v>
      </c>
      <c r="F97">
        <v>0.59</v>
      </c>
      <c r="H97">
        <v>1</v>
      </c>
    </row>
    <row r="98" spans="1:8" x14ac:dyDescent="0.35">
      <c r="A98" t="s">
        <v>449</v>
      </c>
      <c r="B98" t="s">
        <v>419</v>
      </c>
      <c r="C98" t="s">
        <v>27</v>
      </c>
      <c r="D98">
        <v>0</v>
      </c>
      <c r="E98">
        <v>0</v>
      </c>
      <c r="F98">
        <v>0.59</v>
      </c>
      <c r="H98">
        <v>0</v>
      </c>
    </row>
    <row r="99" spans="1:8" x14ac:dyDescent="0.35">
      <c r="A99" t="s">
        <v>477</v>
      </c>
      <c r="B99" t="s">
        <v>450</v>
      </c>
      <c r="C99" t="s">
        <v>27</v>
      </c>
      <c r="F99">
        <v>0.59</v>
      </c>
      <c r="H99">
        <v>0</v>
      </c>
    </row>
    <row r="100" spans="1:8" x14ac:dyDescent="0.35">
      <c r="A100" t="s">
        <v>466</v>
      </c>
      <c r="B100" t="s">
        <v>450</v>
      </c>
      <c r="C100" t="s">
        <v>27</v>
      </c>
      <c r="F100">
        <v>0.59</v>
      </c>
      <c r="H100">
        <v>0</v>
      </c>
    </row>
    <row r="101" spans="1:8" x14ac:dyDescent="0.35">
      <c r="A101" t="s">
        <v>481</v>
      </c>
      <c r="B101" t="s">
        <v>450</v>
      </c>
      <c r="C101" t="s">
        <v>27</v>
      </c>
      <c r="D101">
        <v>0</v>
      </c>
      <c r="E101">
        <v>0</v>
      </c>
      <c r="F101">
        <v>0.59</v>
      </c>
      <c r="H101">
        <v>0</v>
      </c>
    </row>
    <row r="102" spans="1:8" x14ac:dyDescent="0.35">
      <c r="A102" t="s">
        <v>468</v>
      </c>
      <c r="B102" t="s">
        <v>450</v>
      </c>
      <c r="C102" t="s">
        <v>27</v>
      </c>
      <c r="F102">
        <v>0.59</v>
      </c>
      <c r="H102">
        <v>0</v>
      </c>
    </row>
    <row r="103" spans="1:8" x14ac:dyDescent="0.35">
      <c r="A103" t="s">
        <v>478</v>
      </c>
      <c r="B103" t="s">
        <v>450</v>
      </c>
      <c r="C103" t="s">
        <v>27</v>
      </c>
      <c r="F103">
        <v>0.59</v>
      </c>
      <c r="H103">
        <v>0</v>
      </c>
    </row>
    <row r="104" spans="1:8" x14ac:dyDescent="0.35">
      <c r="A104" t="s">
        <v>480</v>
      </c>
      <c r="B104" t="s">
        <v>450</v>
      </c>
      <c r="C104" t="s">
        <v>27</v>
      </c>
      <c r="D104">
        <v>0</v>
      </c>
      <c r="E104">
        <v>0</v>
      </c>
      <c r="F104">
        <v>0.59</v>
      </c>
      <c r="H104">
        <v>0</v>
      </c>
    </row>
    <row r="105" spans="1:8" x14ac:dyDescent="0.35">
      <c r="A105" t="s">
        <v>479</v>
      </c>
      <c r="B105" t="s">
        <v>450</v>
      </c>
      <c r="C105" t="s">
        <v>27</v>
      </c>
      <c r="F105">
        <v>0.59</v>
      </c>
      <c r="H105">
        <v>0</v>
      </c>
    </row>
    <row r="106" spans="1:8" x14ac:dyDescent="0.35">
      <c r="A106" t="s">
        <v>631</v>
      </c>
      <c r="B106" t="s">
        <v>450</v>
      </c>
      <c r="C106" t="s">
        <v>27</v>
      </c>
      <c r="F106">
        <v>0.59</v>
      </c>
      <c r="H106">
        <v>0</v>
      </c>
    </row>
    <row r="107" spans="1:8" x14ac:dyDescent="0.35">
      <c r="A107" t="s">
        <v>511</v>
      </c>
      <c r="B107" t="s">
        <v>482</v>
      </c>
      <c r="C107" t="s">
        <v>27</v>
      </c>
      <c r="F107">
        <v>0.59</v>
      </c>
      <c r="H107">
        <v>0</v>
      </c>
    </row>
    <row r="108" spans="1:8" x14ac:dyDescent="0.35">
      <c r="A108" t="s">
        <v>516</v>
      </c>
      <c r="B108" t="s">
        <v>482</v>
      </c>
      <c r="C108" t="s">
        <v>27</v>
      </c>
      <c r="D108">
        <v>0</v>
      </c>
      <c r="E108">
        <v>0</v>
      </c>
      <c r="F108">
        <v>0.59</v>
      </c>
      <c r="H108">
        <v>0</v>
      </c>
    </row>
    <row r="109" spans="1:8" x14ac:dyDescent="0.35">
      <c r="A109" t="s">
        <v>505</v>
      </c>
      <c r="B109" t="s">
        <v>482</v>
      </c>
      <c r="C109" t="s">
        <v>27</v>
      </c>
      <c r="F109">
        <v>0.59</v>
      </c>
      <c r="H109">
        <v>0</v>
      </c>
    </row>
    <row r="110" spans="1:8" x14ac:dyDescent="0.35">
      <c r="A110" t="s">
        <v>514</v>
      </c>
      <c r="B110" t="s">
        <v>482</v>
      </c>
      <c r="C110" t="s">
        <v>27</v>
      </c>
      <c r="F110">
        <v>0.59</v>
      </c>
      <c r="H110">
        <v>0</v>
      </c>
    </row>
    <row r="111" spans="1:8" x14ac:dyDescent="0.35">
      <c r="A111" t="s">
        <v>515</v>
      </c>
      <c r="B111" t="s">
        <v>482</v>
      </c>
      <c r="C111" t="s">
        <v>27</v>
      </c>
      <c r="D111">
        <v>0</v>
      </c>
      <c r="E111">
        <v>0</v>
      </c>
      <c r="F111">
        <v>0.59</v>
      </c>
      <c r="H111">
        <v>0</v>
      </c>
    </row>
    <row r="112" spans="1:8" x14ac:dyDescent="0.35">
      <c r="A112" t="s">
        <v>512</v>
      </c>
      <c r="B112" t="s">
        <v>482</v>
      </c>
      <c r="C112" t="s">
        <v>27</v>
      </c>
      <c r="F112">
        <v>0.59</v>
      </c>
      <c r="H112">
        <v>1</v>
      </c>
    </row>
    <row r="113" spans="1:8" x14ac:dyDescent="0.35">
      <c r="A113" t="s">
        <v>513</v>
      </c>
      <c r="B113" t="s">
        <v>482</v>
      </c>
      <c r="C113" t="s">
        <v>27</v>
      </c>
      <c r="F113">
        <v>0.59</v>
      </c>
      <c r="H113">
        <v>0</v>
      </c>
    </row>
    <row r="114" spans="1:8" x14ac:dyDescent="0.35">
      <c r="A114" t="s">
        <v>555</v>
      </c>
      <c r="B114" t="s">
        <v>517</v>
      </c>
      <c r="C114" t="s">
        <v>27</v>
      </c>
      <c r="F114">
        <v>0.59</v>
      </c>
      <c r="H114">
        <v>0</v>
      </c>
    </row>
    <row r="115" spans="1:8" x14ac:dyDescent="0.35">
      <c r="A115" t="s">
        <v>545</v>
      </c>
      <c r="B115" t="s">
        <v>517</v>
      </c>
      <c r="C115" t="s">
        <v>27</v>
      </c>
      <c r="F115">
        <v>0.59</v>
      </c>
      <c r="H115">
        <v>0</v>
      </c>
    </row>
    <row r="116" spans="1:8" x14ac:dyDescent="0.35">
      <c r="A116" t="s">
        <v>533</v>
      </c>
      <c r="B116" t="s">
        <v>517</v>
      </c>
      <c r="C116" t="s">
        <v>27</v>
      </c>
      <c r="F116">
        <v>0.59</v>
      </c>
      <c r="H116">
        <v>0</v>
      </c>
    </row>
    <row r="117" spans="1:8" x14ac:dyDescent="0.35">
      <c r="A117" t="s">
        <v>532</v>
      </c>
      <c r="B117" t="s">
        <v>517</v>
      </c>
      <c r="C117" t="s">
        <v>27</v>
      </c>
      <c r="F117">
        <v>0.59</v>
      </c>
      <c r="H117">
        <v>0</v>
      </c>
    </row>
    <row r="118" spans="1:8" x14ac:dyDescent="0.35">
      <c r="A118" t="s">
        <v>546</v>
      </c>
      <c r="B118" t="s">
        <v>517</v>
      </c>
      <c r="C118" t="s">
        <v>27</v>
      </c>
      <c r="F118">
        <v>0.59</v>
      </c>
      <c r="H118">
        <v>0</v>
      </c>
    </row>
    <row r="119" spans="1:8" x14ac:dyDescent="0.35">
      <c r="A119" t="s">
        <v>541</v>
      </c>
      <c r="B119" t="s">
        <v>517</v>
      </c>
      <c r="C119" t="s">
        <v>27</v>
      </c>
      <c r="F119">
        <v>0.59</v>
      </c>
      <c r="H119">
        <v>0</v>
      </c>
    </row>
    <row r="120" spans="1:8" x14ac:dyDescent="0.35">
      <c r="A120" t="s">
        <v>531</v>
      </c>
      <c r="B120" t="s">
        <v>517</v>
      </c>
      <c r="C120" t="s">
        <v>27</v>
      </c>
      <c r="F120">
        <v>0.59</v>
      </c>
      <c r="H120">
        <v>1</v>
      </c>
    </row>
    <row r="121" spans="1:8" x14ac:dyDescent="0.35">
      <c r="A121" t="s">
        <v>544</v>
      </c>
      <c r="B121" t="s">
        <v>517</v>
      </c>
      <c r="C121" t="s">
        <v>27</v>
      </c>
      <c r="F121">
        <v>0.59</v>
      </c>
      <c r="H121">
        <v>0</v>
      </c>
    </row>
    <row r="122" spans="1:8" x14ac:dyDescent="0.35">
      <c r="A122" t="s">
        <v>569</v>
      </c>
      <c r="B122" t="s">
        <v>572</v>
      </c>
      <c r="C122" t="s">
        <v>27</v>
      </c>
      <c r="F122">
        <v>0.59</v>
      </c>
      <c r="H122">
        <v>0</v>
      </c>
    </row>
    <row r="123" spans="1:8" x14ac:dyDescent="0.35">
      <c r="A123" t="s">
        <v>560</v>
      </c>
      <c r="B123" t="s">
        <v>572</v>
      </c>
      <c r="C123" t="s">
        <v>27</v>
      </c>
      <c r="F123">
        <v>0.59</v>
      </c>
      <c r="H123">
        <v>0</v>
      </c>
    </row>
    <row r="124" spans="1:8" x14ac:dyDescent="0.35">
      <c r="A124" t="s">
        <v>570</v>
      </c>
      <c r="B124" t="s">
        <v>572</v>
      </c>
      <c r="C124" t="s">
        <v>27</v>
      </c>
      <c r="F124">
        <v>0.59</v>
      </c>
      <c r="H124">
        <v>0</v>
      </c>
    </row>
    <row r="125" spans="1:8" x14ac:dyDescent="0.35">
      <c r="A125" t="s">
        <v>562</v>
      </c>
      <c r="B125" t="s">
        <v>572</v>
      </c>
      <c r="C125" t="s">
        <v>27</v>
      </c>
      <c r="F125">
        <v>0.59</v>
      </c>
      <c r="H125">
        <v>0</v>
      </c>
    </row>
    <row r="126" spans="1:8" x14ac:dyDescent="0.35">
      <c r="A126" t="s">
        <v>571</v>
      </c>
      <c r="B126" t="s">
        <v>572</v>
      </c>
      <c r="C126" t="s">
        <v>27</v>
      </c>
      <c r="F126">
        <v>0.59</v>
      </c>
      <c r="H126">
        <v>0</v>
      </c>
    </row>
    <row r="127" spans="1:8" x14ac:dyDescent="0.35">
      <c r="A127" t="s">
        <v>604</v>
      </c>
      <c r="B127" t="s">
        <v>576</v>
      </c>
      <c r="C127" t="s">
        <v>27</v>
      </c>
      <c r="D127">
        <v>0</v>
      </c>
      <c r="E127">
        <v>0</v>
      </c>
      <c r="F127">
        <v>0.59</v>
      </c>
      <c r="H127">
        <v>0</v>
      </c>
    </row>
    <row r="128" spans="1:8" x14ac:dyDescent="0.35">
      <c r="A128" t="s">
        <v>602</v>
      </c>
      <c r="B128" t="s">
        <v>576</v>
      </c>
      <c r="C128" t="s">
        <v>27</v>
      </c>
      <c r="F128">
        <v>0.59</v>
      </c>
      <c r="H128">
        <v>1</v>
      </c>
    </row>
    <row r="129" spans="1:8" x14ac:dyDescent="0.35">
      <c r="A129" t="s">
        <v>603</v>
      </c>
      <c r="B129" t="s">
        <v>576</v>
      </c>
      <c r="C129" t="s">
        <v>27</v>
      </c>
      <c r="F129">
        <v>0.59</v>
      </c>
      <c r="H129">
        <v>0</v>
      </c>
    </row>
    <row r="130" spans="1:8" x14ac:dyDescent="0.35">
      <c r="A130" t="s">
        <v>587</v>
      </c>
      <c r="B130" t="s">
        <v>576</v>
      </c>
      <c r="C130" t="s">
        <v>27</v>
      </c>
      <c r="F130">
        <v>0.59</v>
      </c>
      <c r="H130">
        <v>0</v>
      </c>
    </row>
    <row r="131" spans="1:8" x14ac:dyDescent="0.35">
      <c r="A131" t="s">
        <v>588</v>
      </c>
      <c r="B131" t="s">
        <v>576</v>
      </c>
      <c r="C131" t="s">
        <v>27</v>
      </c>
      <c r="F131">
        <v>0.59</v>
      </c>
      <c r="H131">
        <v>0</v>
      </c>
    </row>
    <row r="132" spans="1:8" x14ac:dyDescent="0.35">
      <c r="A132" t="s">
        <v>589</v>
      </c>
      <c r="B132" t="s">
        <v>576</v>
      </c>
      <c r="C132" t="s">
        <v>27</v>
      </c>
      <c r="F132">
        <v>0.59</v>
      </c>
      <c r="H132">
        <v>0</v>
      </c>
    </row>
    <row r="133" spans="1:8" x14ac:dyDescent="0.35">
      <c r="A133" t="s">
        <v>626</v>
      </c>
      <c r="B133" t="s">
        <v>30</v>
      </c>
      <c r="C133" t="s">
        <v>14</v>
      </c>
      <c r="F133">
        <v>0.13</v>
      </c>
      <c r="H133">
        <v>0</v>
      </c>
    </row>
    <row r="134" spans="1:8" x14ac:dyDescent="0.35">
      <c r="A134" t="s">
        <v>11</v>
      </c>
      <c r="B134" t="s">
        <v>30</v>
      </c>
      <c r="C134" t="s">
        <v>14</v>
      </c>
      <c r="F134">
        <v>0.13</v>
      </c>
      <c r="H134">
        <v>0</v>
      </c>
    </row>
    <row r="135" spans="1:8" x14ac:dyDescent="0.35">
      <c r="A135" t="s">
        <v>7</v>
      </c>
      <c r="B135" t="s">
        <v>30</v>
      </c>
      <c r="C135" t="s">
        <v>14</v>
      </c>
      <c r="F135">
        <v>0.13</v>
      </c>
      <c r="H135">
        <v>0</v>
      </c>
    </row>
    <row r="136" spans="1:8" x14ac:dyDescent="0.35">
      <c r="A136" t="s">
        <v>9</v>
      </c>
      <c r="B136" t="s">
        <v>30</v>
      </c>
      <c r="C136" t="s">
        <v>14</v>
      </c>
      <c r="F136">
        <v>0.13</v>
      </c>
      <c r="H136">
        <v>0</v>
      </c>
    </row>
    <row r="137" spans="1:8" x14ac:dyDescent="0.35">
      <c r="A137" t="s">
        <v>6</v>
      </c>
      <c r="B137" t="s">
        <v>30</v>
      </c>
      <c r="C137" t="s">
        <v>14</v>
      </c>
      <c r="F137">
        <v>0.13</v>
      </c>
      <c r="H137">
        <v>0</v>
      </c>
    </row>
    <row r="138" spans="1:8" x14ac:dyDescent="0.35">
      <c r="A138" t="s">
        <v>120</v>
      </c>
      <c r="B138" t="s">
        <v>30</v>
      </c>
      <c r="C138" t="s">
        <v>14</v>
      </c>
      <c r="D138">
        <v>0</v>
      </c>
      <c r="E138">
        <v>0</v>
      </c>
      <c r="F138">
        <v>0.13</v>
      </c>
      <c r="H138">
        <v>0</v>
      </c>
    </row>
    <row r="139" spans="1:8" x14ac:dyDescent="0.35">
      <c r="A139" t="s">
        <v>12</v>
      </c>
      <c r="B139" t="s">
        <v>30</v>
      </c>
      <c r="C139" t="s">
        <v>14</v>
      </c>
      <c r="D139">
        <v>0</v>
      </c>
      <c r="E139">
        <v>0</v>
      </c>
      <c r="F139">
        <v>0.13</v>
      </c>
      <c r="H139">
        <v>0</v>
      </c>
    </row>
    <row r="140" spans="1:8" x14ac:dyDescent="0.35">
      <c r="A140" t="s">
        <v>10</v>
      </c>
      <c r="B140" t="s">
        <v>30</v>
      </c>
      <c r="C140" t="s">
        <v>14</v>
      </c>
      <c r="F140">
        <v>0.13</v>
      </c>
      <c r="H140">
        <v>0</v>
      </c>
    </row>
    <row r="141" spans="1:8" x14ac:dyDescent="0.35">
      <c r="A141" t="s">
        <v>119</v>
      </c>
      <c r="B141" t="s">
        <v>30</v>
      </c>
      <c r="C141" t="s">
        <v>14</v>
      </c>
      <c r="D141">
        <v>0</v>
      </c>
      <c r="E141">
        <v>0</v>
      </c>
      <c r="F141">
        <v>0.13</v>
      </c>
      <c r="H141">
        <v>0</v>
      </c>
    </row>
    <row r="142" spans="1:8" x14ac:dyDescent="0.35">
      <c r="A142" t="s">
        <v>8</v>
      </c>
      <c r="B142" t="s">
        <v>30</v>
      </c>
      <c r="C142" t="s">
        <v>14</v>
      </c>
      <c r="F142">
        <v>0.13</v>
      </c>
      <c r="H142">
        <v>0</v>
      </c>
    </row>
    <row r="143" spans="1:8" x14ac:dyDescent="0.35">
      <c r="A143" t="s">
        <v>644</v>
      </c>
      <c r="B143" t="s">
        <v>31</v>
      </c>
      <c r="C143" t="s">
        <v>14</v>
      </c>
      <c r="F143">
        <v>0.13</v>
      </c>
      <c r="H143">
        <v>0</v>
      </c>
    </row>
    <row r="144" spans="1:8" x14ac:dyDescent="0.35">
      <c r="A144" t="s">
        <v>36</v>
      </c>
      <c r="B144" t="s">
        <v>31</v>
      </c>
      <c r="C144" t="s">
        <v>14</v>
      </c>
      <c r="F144">
        <v>0.13</v>
      </c>
      <c r="H144">
        <v>0</v>
      </c>
    </row>
    <row r="145" spans="1:8" x14ac:dyDescent="0.35">
      <c r="A145" t="s">
        <v>113</v>
      </c>
      <c r="B145" t="s">
        <v>31</v>
      </c>
      <c r="C145" t="s">
        <v>14</v>
      </c>
      <c r="F145">
        <v>0.13</v>
      </c>
      <c r="H145">
        <v>0</v>
      </c>
    </row>
    <row r="146" spans="1:8" x14ac:dyDescent="0.35">
      <c r="A146" t="s">
        <v>37</v>
      </c>
      <c r="B146" t="s">
        <v>31</v>
      </c>
      <c r="C146" t="s">
        <v>14</v>
      </c>
      <c r="F146">
        <v>0.13</v>
      </c>
      <c r="H146">
        <v>0</v>
      </c>
    </row>
    <row r="147" spans="1:8" x14ac:dyDescent="0.35">
      <c r="A147" t="s">
        <v>33</v>
      </c>
      <c r="B147" t="s">
        <v>31</v>
      </c>
      <c r="C147" t="s">
        <v>14</v>
      </c>
      <c r="F147">
        <v>0.13</v>
      </c>
      <c r="H147">
        <v>0</v>
      </c>
    </row>
    <row r="148" spans="1:8" x14ac:dyDescent="0.35">
      <c r="A148" t="s">
        <v>114</v>
      </c>
      <c r="B148" t="s">
        <v>31</v>
      </c>
      <c r="C148" t="s">
        <v>14</v>
      </c>
      <c r="D148">
        <v>0</v>
      </c>
      <c r="E148">
        <v>0</v>
      </c>
      <c r="F148">
        <v>0.13</v>
      </c>
      <c r="H148">
        <v>0</v>
      </c>
    </row>
    <row r="149" spans="1:8" x14ac:dyDescent="0.35">
      <c r="A149" t="s">
        <v>115</v>
      </c>
      <c r="B149" t="s">
        <v>31</v>
      </c>
      <c r="C149" t="s">
        <v>14</v>
      </c>
      <c r="D149">
        <v>0</v>
      </c>
      <c r="E149">
        <v>0</v>
      </c>
      <c r="F149">
        <v>0.13</v>
      </c>
      <c r="H149">
        <v>0</v>
      </c>
    </row>
    <row r="150" spans="1:8" x14ac:dyDescent="0.35">
      <c r="A150" t="s">
        <v>35</v>
      </c>
      <c r="B150" t="s">
        <v>31</v>
      </c>
      <c r="C150" t="s">
        <v>14</v>
      </c>
      <c r="F150">
        <v>0.13</v>
      </c>
      <c r="H150">
        <v>0</v>
      </c>
    </row>
    <row r="151" spans="1:8" x14ac:dyDescent="0.35">
      <c r="A151" t="s">
        <v>38</v>
      </c>
      <c r="B151" t="s">
        <v>31</v>
      </c>
      <c r="C151" t="s">
        <v>14</v>
      </c>
      <c r="F151">
        <v>0.13</v>
      </c>
      <c r="H151">
        <v>0</v>
      </c>
    </row>
    <row r="152" spans="1:8" x14ac:dyDescent="0.35">
      <c r="A152" t="s">
        <v>39</v>
      </c>
      <c r="B152" t="s">
        <v>31</v>
      </c>
      <c r="C152" t="s">
        <v>14</v>
      </c>
      <c r="D152">
        <v>0</v>
      </c>
      <c r="E152">
        <v>0</v>
      </c>
      <c r="F152">
        <v>0.13</v>
      </c>
      <c r="H152">
        <v>0</v>
      </c>
    </row>
    <row r="153" spans="1:8" x14ac:dyDescent="0.35">
      <c r="A153" t="s">
        <v>34</v>
      </c>
      <c r="B153" t="s">
        <v>31</v>
      </c>
      <c r="C153" t="s">
        <v>14</v>
      </c>
      <c r="F153">
        <v>0.13</v>
      </c>
      <c r="H153">
        <v>0</v>
      </c>
    </row>
    <row r="154" spans="1:8" x14ac:dyDescent="0.35">
      <c r="A154" t="s">
        <v>59</v>
      </c>
      <c r="B154" t="s">
        <v>53</v>
      </c>
      <c r="C154" t="s">
        <v>14</v>
      </c>
      <c r="F154">
        <v>0.13</v>
      </c>
      <c r="H154">
        <v>0</v>
      </c>
    </row>
    <row r="155" spans="1:8" x14ac:dyDescent="0.35">
      <c r="A155" t="s">
        <v>61</v>
      </c>
      <c r="B155" t="s">
        <v>53</v>
      </c>
      <c r="C155" t="s">
        <v>14</v>
      </c>
      <c r="D155">
        <v>0</v>
      </c>
      <c r="E155">
        <v>0</v>
      </c>
      <c r="F155">
        <v>0.13</v>
      </c>
      <c r="H155">
        <v>0</v>
      </c>
    </row>
    <row r="156" spans="1:8" x14ac:dyDescent="0.35">
      <c r="A156" t="s">
        <v>108</v>
      </c>
      <c r="B156" t="s">
        <v>53</v>
      </c>
      <c r="C156" t="s">
        <v>14</v>
      </c>
      <c r="F156">
        <v>0.13</v>
      </c>
      <c r="H156">
        <v>0</v>
      </c>
    </row>
    <row r="157" spans="1:8" x14ac:dyDescent="0.35">
      <c r="A157" t="s">
        <v>58</v>
      </c>
      <c r="B157" t="s">
        <v>53</v>
      </c>
      <c r="C157" t="s">
        <v>14</v>
      </c>
      <c r="F157">
        <v>0.13</v>
      </c>
      <c r="H157">
        <v>0</v>
      </c>
    </row>
    <row r="158" spans="1:8" x14ac:dyDescent="0.35">
      <c r="A158" t="s">
        <v>57</v>
      </c>
      <c r="B158" t="s">
        <v>53</v>
      </c>
      <c r="C158" t="s">
        <v>14</v>
      </c>
      <c r="F158">
        <v>0.13</v>
      </c>
      <c r="H158">
        <v>0</v>
      </c>
    </row>
    <row r="159" spans="1:8" x14ac:dyDescent="0.35">
      <c r="A159" t="s">
        <v>109</v>
      </c>
      <c r="B159" t="s">
        <v>53</v>
      </c>
      <c r="C159" t="s">
        <v>14</v>
      </c>
      <c r="D159">
        <v>0</v>
      </c>
      <c r="E159">
        <v>0</v>
      </c>
      <c r="F159">
        <v>0.13</v>
      </c>
      <c r="H159">
        <v>0</v>
      </c>
    </row>
    <row r="160" spans="1:8" x14ac:dyDescent="0.35">
      <c r="A160" t="s">
        <v>60</v>
      </c>
      <c r="B160" t="s">
        <v>53</v>
      </c>
      <c r="C160" t="s">
        <v>14</v>
      </c>
      <c r="F160">
        <v>0.13</v>
      </c>
      <c r="H160">
        <v>0</v>
      </c>
    </row>
    <row r="161" spans="1:8" x14ac:dyDescent="0.35">
      <c r="A161" t="s">
        <v>54</v>
      </c>
      <c r="B161" t="s">
        <v>53</v>
      </c>
      <c r="C161" t="s">
        <v>14</v>
      </c>
      <c r="F161">
        <v>0.13</v>
      </c>
      <c r="H161">
        <v>0</v>
      </c>
    </row>
    <row r="162" spans="1:8" x14ac:dyDescent="0.35">
      <c r="A162" t="s">
        <v>56</v>
      </c>
      <c r="B162" t="s">
        <v>53</v>
      </c>
      <c r="C162" t="s">
        <v>14</v>
      </c>
      <c r="F162">
        <v>0.13</v>
      </c>
      <c r="H162">
        <v>0</v>
      </c>
    </row>
    <row r="163" spans="1:8" x14ac:dyDescent="0.35">
      <c r="A163" t="s">
        <v>55</v>
      </c>
      <c r="B163" t="s">
        <v>53</v>
      </c>
      <c r="C163" t="s">
        <v>14</v>
      </c>
      <c r="F163">
        <v>0.13</v>
      </c>
      <c r="H163">
        <v>0</v>
      </c>
    </row>
    <row r="164" spans="1:8" x14ac:dyDescent="0.35">
      <c r="A164" t="s">
        <v>105</v>
      </c>
      <c r="B164" t="s">
        <v>74</v>
      </c>
      <c r="C164" t="s">
        <v>14</v>
      </c>
      <c r="D164">
        <v>0</v>
      </c>
      <c r="E164">
        <v>0</v>
      </c>
      <c r="F164">
        <v>0.13</v>
      </c>
      <c r="H164">
        <v>0</v>
      </c>
    </row>
    <row r="165" spans="1:8" x14ac:dyDescent="0.35">
      <c r="A165" t="s">
        <v>78</v>
      </c>
      <c r="B165" t="s">
        <v>74</v>
      </c>
      <c r="C165" t="s">
        <v>14</v>
      </c>
      <c r="F165">
        <v>0.13</v>
      </c>
      <c r="H165">
        <v>0</v>
      </c>
    </row>
    <row r="166" spans="1:8" x14ac:dyDescent="0.35">
      <c r="A166" t="s">
        <v>103</v>
      </c>
      <c r="B166" t="s">
        <v>74</v>
      </c>
      <c r="C166" t="s">
        <v>14</v>
      </c>
      <c r="D166">
        <v>0</v>
      </c>
      <c r="E166">
        <v>0</v>
      </c>
      <c r="F166">
        <v>0.13</v>
      </c>
      <c r="H166">
        <v>0</v>
      </c>
    </row>
    <row r="167" spans="1:8" x14ac:dyDescent="0.35">
      <c r="A167" t="s">
        <v>618</v>
      </c>
      <c r="B167" t="s">
        <v>74</v>
      </c>
      <c r="C167" t="s">
        <v>14</v>
      </c>
      <c r="F167">
        <v>0.13</v>
      </c>
      <c r="H167">
        <v>0</v>
      </c>
    </row>
    <row r="168" spans="1:8" x14ac:dyDescent="0.35">
      <c r="A168" t="s">
        <v>76</v>
      </c>
      <c r="B168" t="s">
        <v>74</v>
      </c>
      <c r="C168" t="s">
        <v>14</v>
      </c>
      <c r="F168">
        <v>0.13</v>
      </c>
      <c r="H168">
        <v>0</v>
      </c>
    </row>
    <row r="169" spans="1:8" x14ac:dyDescent="0.35">
      <c r="A169" t="s">
        <v>104</v>
      </c>
      <c r="B169" t="s">
        <v>74</v>
      </c>
      <c r="C169" t="s">
        <v>14</v>
      </c>
      <c r="D169">
        <v>0</v>
      </c>
      <c r="E169">
        <v>0</v>
      </c>
      <c r="F169">
        <v>0.13</v>
      </c>
      <c r="H169">
        <v>0</v>
      </c>
    </row>
    <row r="170" spans="1:8" x14ac:dyDescent="0.35">
      <c r="A170" t="s">
        <v>81</v>
      </c>
      <c r="B170" t="s">
        <v>74</v>
      </c>
      <c r="C170" t="s">
        <v>14</v>
      </c>
      <c r="F170">
        <v>0.13</v>
      </c>
      <c r="H170">
        <v>0</v>
      </c>
    </row>
    <row r="171" spans="1:8" x14ac:dyDescent="0.35">
      <c r="A171" t="s">
        <v>80</v>
      </c>
      <c r="B171" t="s">
        <v>74</v>
      </c>
      <c r="C171" t="s">
        <v>14</v>
      </c>
      <c r="F171">
        <v>0.13</v>
      </c>
      <c r="H171">
        <v>0</v>
      </c>
    </row>
    <row r="172" spans="1:8" x14ac:dyDescent="0.35">
      <c r="A172" t="s">
        <v>95</v>
      </c>
      <c r="B172" t="s">
        <v>74</v>
      </c>
      <c r="C172" t="s">
        <v>14</v>
      </c>
      <c r="D172">
        <v>0</v>
      </c>
      <c r="E172">
        <v>0</v>
      </c>
      <c r="F172">
        <v>0.13</v>
      </c>
      <c r="H172">
        <v>0</v>
      </c>
    </row>
    <row r="173" spans="1:8" x14ac:dyDescent="0.35">
      <c r="A173" t="s">
        <v>75</v>
      </c>
      <c r="B173" t="s">
        <v>74</v>
      </c>
      <c r="C173" t="s">
        <v>14</v>
      </c>
      <c r="F173">
        <v>0.13</v>
      </c>
      <c r="H173">
        <v>0</v>
      </c>
    </row>
    <row r="174" spans="1:8" x14ac:dyDescent="0.35">
      <c r="A174" t="s">
        <v>79</v>
      </c>
      <c r="B174" t="s">
        <v>74</v>
      </c>
      <c r="C174" t="s">
        <v>14</v>
      </c>
      <c r="F174">
        <v>0.13</v>
      </c>
      <c r="H174">
        <v>0</v>
      </c>
    </row>
    <row r="175" spans="1:8" x14ac:dyDescent="0.35">
      <c r="A175" t="s">
        <v>77</v>
      </c>
      <c r="B175" t="s">
        <v>74</v>
      </c>
      <c r="C175" t="s">
        <v>14</v>
      </c>
      <c r="F175">
        <v>0.13</v>
      </c>
      <c r="H175">
        <v>0</v>
      </c>
    </row>
    <row r="176" spans="1:8" x14ac:dyDescent="0.35">
      <c r="A176" t="s">
        <v>82</v>
      </c>
      <c r="B176" t="s">
        <v>74</v>
      </c>
      <c r="C176" t="s">
        <v>14</v>
      </c>
      <c r="F176">
        <v>0.13</v>
      </c>
      <c r="H176">
        <v>0</v>
      </c>
    </row>
    <row r="177" spans="1:8" x14ac:dyDescent="0.35">
      <c r="A177" t="s">
        <v>137</v>
      </c>
      <c r="B177" t="s">
        <v>124</v>
      </c>
      <c r="C177" t="s">
        <v>14</v>
      </c>
      <c r="D177">
        <v>0</v>
      </c>
      <c r="E177">
        <v>0</v>
      </c>
      <c r="F177">
        <v>0.13</v>
      </c>
      <c r="H177">
        <v>0</v>
      </c>
    </row>
    <row r="178" spans="1:8" x14ac:dyDescent="0.35">
      <c r="A178" t="s">
        <v>128</v>
      </c>
      <c r="B178" t="s">
        <v>124</v>
      </c>
      <c r="C178" t="s">
        <v>14</v>
      </c>
      <c r="F178">
        <v>0.13</v>
      </c>
      <c r="H178">
        <v>0</v>
      </c>
    </row>
    <row r="179" spans="1:8" x14ac:dyDescent="0.35">
      <c r="A179" t="s">
        <v>129</v>
      </c>
      <c r="B179" t="s">
        <v>124</v>
      </c>
      <c r="C179" t="s">
        <v>14</v>
      </c>
      <c r="F179">
        <v>0.13</v>
      </c>
      <c r="H179">
        <v>0</v>
      </c>
    </row>
    <row r="180" spans="1:8" x14ac:dyDescent="0.35">
      <c r="A180" t="s">
        <v>133</v>
      </c>
      <c r="B180" t="s">
        <v>124</v>
      </c>
      <c r="C180" t="s">
        <v>14</v>
      </c>
      <c r="F180">
        <v>0.13</v>
      </c>
      <c r="H180">
        <v>0</v>
      </c>
    </row>
    <row r="181" spans="1:8" x14ac:dyDescent="0.35">
      <c r="A181" t="s">
        <v>135</v>
      </c>
      <c r="B181" t="s">
        <v>124</v>
      </c>
      <c r="C181" t="s">
        <v>14</v>
      </c>
      <c r="D181">
        <v>0</v>
      </c>
      <c r="E181">
        <v>0</v>
      </c>
      <c r="F181">
        <v>0.13</v>
      </c>
      <c r="H181">
        <v>0</v>
      </c>
    </row>
    <row r="182" spans="1:8" x14ac:dyDescent="0.35">
      <c r="A182" t="s">
        <v>136</v>
      </c>
      <c r="B182" t="s">
        <v>124</v>
      </c>
      <c r="C182" t="s">
        <v>14</v>
      </c>
      <c r="D182">
        <v>0</v>
      </c>
      <c r="E182">
        <v>0</v>
      </c>
      <c r="F182">
        <v>0.13</v>
      </c>
      <c r="H182">
        <v>0</v>
      </c>
    </row>
    <row r="183" spans="1:8" x14ac:dyDescent="0.35">
      <c r="A183" t="s">
        <v>132</v>
      </c>
      <c r="B183" t="s">
        <v>124</v>
      </c>
      <c r="C183" t="s">
        <v>14</v>
      </c>
      <c r="F183">
        <v>0.13</v>
      </c>
      <c r="H183">
        <v>0</v>
      </c>
    </row>
    <row r="184" spans="1:8" x14ac:dyDescent="0.35">
      <c r="A184" t="s">
        <v>130</v>
      </c>
      <c r="B184" t="s">
        <v>124</v>
      </c>
      <c r="C184" t="s">
        <v>14</v>
      </c>
      <c r="F184">
        <v>0.13</v>
      </c>
      <c r="H184">
        <v>0</v>
      </c>
    </row>
    <row r="185" spans="1:8" x14ac:dyDescent="0.35">
      <c r="A185" t="s">
        <v>131</v>
      </c>
      <c r="B185" t="s">
        <v>124</v>
      </c>
      <c r="C185" t="s">
        <v>14</v>
      </c>
      <c r="F185">
        <v>0.13</v>
      </c>
      <c r="H185">
        <v>0</v>
      </c>
    </row>
    <row r="186" spans="1:8" x14ac:dyDescent="0.35">
      <c r="A186" t="s">
        <v>134</v>
      </c>
      <c r="B186" t="s">
        <v>124</v>
      </c>
      <c r="C186" t="s">
        <v>14</v>
      </c>
      <c r="F186">
        <v>0.13</v>
      </c>
      <c r="H186">
        <v>0</v>
      </c>
    </row>
    <row r="187" spans="1:8" x14ac:dyDescent="0.35">
      <c r="A187" t="s">
        <v>167</v>
      </c>
      <c r="B187" t="s">
        <v>159</v>
      </c>
      <c r="C187" t="s">
        <v>14</v>
      </c>
      <c r="F187">
        <v>0.13</v>
      </c>
      <c r="H187">
        <v>0</v>
      </c>
    </row>
    <row r="188" spans="1:8" x14ac:dyDescent="0.35">
      <c r="A188" t="s">
        <v>168</v>
      </c>
      <c r="B188" t="s">
        <v>159</v>
      </c>
      <c r="C188" t="s">
        <v>14</v>
      </c>
      <c r="F188">
        <v>0.13</v>
      </c>
      <c r="H188">
        <v>0</v>
      </c>
    </row>
    <row r="189" spans="1:8" x14ac:dyDescent="0.35">
      <c r="A189" t="s">
        <v>166</v>
      </c>
      <c r="B189" t="s">
        <v>159</v>
      </c>
      <c r="C189" t="s">
        <v>14</v>
      </c>
      <c r="F189">
        <v>0.13</v>
      </c>
      <c r="H189">
        <v>0</v>
      </c>
    </row>
    <row r="190" spans="1:8" x14ac:dyDescent="0.35">
      <c r="A190" t="s">
        <v>169</v>
      </c>
      <c r="B190" t="s">
        <v>159</v>
      </c>
      <c r="C190" t="s">
        <v>14</v>
      </c>
      <c r="F190">
        <v>0.13</v>
      </c>
      <c r="H190">
        <v>0</v>
      </c>
    </row>
    <row r="191" spans="1:8" x14ac:dyDescent="0.35">
      <c r="A191" t="s">
        <v>171</v>
      </c>
      <c r="B191" t="s">
        <v>159</v>
      </c>
      <c r="C191" t="s">
        <v>14</v>
      </c>
      <c r="F191">
        <v>0.13</v>
      </c>
      <c r="H191">
        <v>0</v>
      </c>
    </row>
    <row r="192" spans="1:8" x14ac:dyDescent="0.35">
      <c r="A192" t="s">
        <v>170</v>
      </c>
      <c r="B192" t="s">
        <v>159</v>
      </c>
      <c r="C192" t="s">
        <v>14</v>
      </c>
      <c r="F192">
        <v>0.13</v>
      </c>
      <c r="H192">
        <v>0</v>
      </c>
    </row>
    <row r="193" spans="1:8" x14ac:dyDescent="0.35">
      <c r="A193" t="s">
        <v>163</v>
      </c>
      <c r="B193" t="s">
        <v>159</v>
      </c>
      <c r="C193" t="s">
        <v>14</v>
      </c>
      <c r="F193">
        <v>0.13</v>
      </c>
      <c r="H193">
        <v>0</v>
      </c>
    </row>
    <row r="194" spans="1:8" x14ac:dyDescent="0.35">
      <c r="A194" t="s">
        <v>165</v>
      </c>
      <c r="B194" t="s">
        <v>159</v>
      </c>
      <c r="C194" t="s">
        <v>14</v>
      </c>
      <c r="F194">
        <v>0.13</v>
      </c>
      <c r="H194">
        <v>0</v>
      </c>
    </row>
    <row r="195" spans="1:8" x14ac:dyDescent="0.35">
      <c r="A195" t="s">
        <v>164</v>
      </c>
      <c r="B195" t="s">
        <v>159</v>
      </c>
      <c r="C195" t="s">
        <v>14</v>
      </c>
      <c r="F195">
        <v>0.13</v>
      </c>
      <c r="H195">
        <v>0</v>
      </c>
    </row>
    <row r="196" spans="1:8" x14ac:dyDescent="0.35">
      <c r="A196" t="s">
        <v>221</v>
      </c>
      <c r="B196" t="s">
        <v>189</v>
      </c>
      <c r="C196" t="s">
        <v>14</v>
      </c>
      <c r="D196">
        <v>0</v>
      </c>
      <c r="E196">
        <v>0</v>
      </c>
      <c r="F196">
        <v>0.13</v>
      </c>
      <c r="H196">
        <v>0</v>
      </c>
    </row>
    <row r="197" spans="1:8" x14ac:dyDescent="0.35">
      <c r="A197" t="s">
        <v>196</v>
      </c>
      <c r="B197" t="s">
        <v>189</v>
      </c>
      <c r="C197" t="s">
        <v>14</v>
      </c>
      <c r="F197">
        <v>0.13</v>
      </c>
      <c r="H197">
        <v>0</v>
      </c>
    </row>
    <row r="198" spans="1:8" x14ac:dyDescent="0.35">
      <c r="A198" t="s">
        <v>203</v>
      </c>
      <c r="B198" t="s">
        <v>189</v>
      </c>
      <c r="C198" t="s">
        <v>14</v>
      </c>
      <c r="D198">
        <v>0</v>
      </c>
      <c r="E198">
        <v>0</v>
      </c>
      <c r="F198">
        <v>0.13</v>
      </c>
      <c r="H198">
        <v>0</v>
      </c>
    </row>
    <row r="199" spans="1:8" x14ac:dyDescent="0.35">
      <c r="A199" t="s">
        <v>200</v>
      </c>
      <c r="B199" t="s">
        <v>189</v>
      </c>
      <c r="C199" t="s">
        <v>14</v>
      </c>
      <c r="F199">
        <v>0.13</v>
      </c>
      <c r="H199">
        <v>0</v>
      </c>
    </row>
    <row r="200" spans="1:8" x14ac:dyDescent="0.35">
      <c r="A200" t="s">
        <v>195</v>
      </c>
      <c r="B200" t="s">
        <v>189</v>
      </c>
      <c r="C200" t="s">
        <v>14</v>
      </c>
      <c r="F200">
        <v>0.13</v>
      </c>
      <c r="H200">
        <v>0</v>
      </c>
    </row>
    <row r="201" spans="1:8" x14ac:dyDescent="0.35">
      <c r="A201" t="s">
        <v>193</v>
      </c>
      <c r="B201" t="s">
        <v>189</v>
      </c>
      <c r="C201" t="s">
        <v>14</v>
      </c>
      <c r="F201">
        <v>0.13</v>
      </c>
      <c r="H201">
        <v>0</v>
      </c>
    </row>
    <row r="202" spans="1:8" x14ac:dyDescent="0.35">
      <c r="A202" t="s">
        <v>197</v>
      </c>
      <c r="B202" t="s">
        <v>189</v>
      </c>
      <c r="C202" t="s">
        <v>14</v>
      </c>
      <c r="F202">
        <v>0.13</v>
      </c>
      <c r="H202">
        <v>0</v>
      </c>
    </row>
    <row r="203" spans="1:8" x14ac:dyDescent="0.35">
      <c r="A203" t="s">
        <v>192</v>
      </c>
      <c r="B203" t="s">
        <v>189</v>
      </c>
      <c r="C203" t="s">
        <v>14</v>
      </c>
      <c r="F203">
        <v>0.13</v>
      </c>
      <c r="H203">
        <v>0</v>
      </c>
    </row>
    <row r="204" spans="1:8" x14ac:dyDescent="0.35">
      <c r="A204" t="s">
        <v>198</v>
      </c>
      <c r="B204" t="s">
        <v>189</v>
      </c>
      <c r="C204" t="s">
        <v>14</v>
      </c>
      <c r="F204">
        <v>0.13</v>
      </c>
      <c r="H204">
        <v>0</v>
      </c>
    </row>
    <row r="205" spans="1:8" x14ac:dyDescent="0.35">
      <c r="A205" t="s">
        <v>194</v>
      </c>
      <c r="B205" t="s">
        <v>189</v>
      </c>
      <c r="C205" t="s">
        <v>14</v>
      </c>
      <c r="F205">
        <v>0.13</v>
      </c>
      <c r="H205">
        <v>0</v>
      </c>
    </row>
    <row r="206" spans="1:8" x14ac:dyDescent="0.35">
      <c r="A206" t="s">
        <v>202</v>
      </c>
      <c r="B206" t="s">
        <v>189</v>
      </c>
      <c r="C206" t="s">
        <v>14</v>
      </c>
      <c r="D206">
        <v>0</v>
      </c>
      <c r="E206">
        <v>0</v>
      </c>
      <c r="F206">
        <v>0.13</v>
      </c>
      <c r="H206">
        <v>0</v>
      </c>
    </row>
    <row r="207" spans="1:8" x14ac:dyDescent="0.35">
      <c r="A207" t="s">
        <v>199</v>
      </c>
      <c r="B207" t="s">
        <v>189</v>
      </c>
      <c r="C207" t="s">
        <v>14</v>
      </c>
      <c r="F207">
        <v>0.13</v>
      </c>
      <c r="H207">
        <v>0</v>
      </c>
    </row>
    <row r="208" spans="1:8" x14ac:dyDescent="0.35">
      <c r="A208" t="s">
        <v>204</v>
      </c>
      <c r="B208" t="s">
        <v>189</v>
      </c>
      <c r="C208" t="s">
        <v>14</v>
      </c>
      <c r="D208">
        <v>0</v>
      </c>
      <c r="E208">
        <v>0</v>
      </c>
      <c r="F208">
        <v>0.13</v>
      </c>
      <c r="H208">
        <v>0</v>
      </c>
    </row>
    <row r="209" spans="1:8" x14ac:dyDescent="0.35">
      <c r="A209" t="s">
        <v>635</v>
      </c>
      <c r="B209" t="s">
        <v>189</v>
      </c>
      <c r="C209" t="s">
        <v>14</v>
      </c>
      <c r="F209">
        <v>0.13</v>
      </c>
      <c r="H209">
        <v>0</v>
      </c>
    </row>
    <row r="210" spans="1:8" x14ac:dyDescent="0.35">
      <c r="A210" t="s">
        <v>201</v>
      </c>
      <c r="B210" t="s">
        <v>189</v>
      </c>
      <c r="C210" t="s">
        <v>14</v>
      </c>
      <c r="D210">
        <v>0</v>
      </c>
      <c r="E210">
        <v>0</v>
      </c>
      <c r="F210">
        <v>0.13</v>
      </c>
      <c r="H210">
        <v>0</v>
      </c>
    </row>
    <row r="211" spans="1:8" x14ac:dyDescent="0.35">
      <c r="A211" t="s">
        <v>233</v>
      </c>
      <c r="B211" t="s">
        <v>225</v>
      </c>
      <c r="C211" t="s">
        <v>14</v>
      </c>
      <c r="F211">
        <v>0.13</v>
      </c>
      <c r="H211">
        <v>0</v>
      </c>
    </row>
    <row r="212" spans="1:8" x14ac:dyDescent="0.35">
      <c r="A212" t="s">
        <v>234</v>
      </c>
      <c r="B212" t="s">
        <v>225</v>
      </c>
      <c r="C212" t="s">
        <v>14</v>
      </c>
      <c r="F212">
        <v>0.13</v>
      </c>
      <c r="H212">
        <v>0</v>
      </c>
    </row>
    <row r="213" spans="1:8" x14ac:dyDescent="0.35">
      <c r="A213" t="s">
        <v>231</v>
      </c>
      <c r="B213" t="s">
        <v>225</v>
      </c>
      <c r="C213" t="s">
        <v>14</v>
      </c>
      <c r="F213">
        <v>0.13</v>
      </c>
      <c r="H213">
        <v>0</v>
      </c>
    </row>
    <row r="214" spans="1:8" x14ac:dyDescent="0.35">
      <c r="A214" t="s">
        <v>237</v>
      </c>
      <c r="B214" t="s">
        <v>225</v>
      </c>
      <c r="C214" t="s">
        <v>14</v>
      </c>
      <c r="D214">
        <v>0</v>
      </c>
      <c r="E214">
        <v>0</v>
      </c>
      <c r="F214">
        <v>0.13</v>
      </c>
      <c r="H214">
        <v>0</v>
      </c>
    </row>
    <row r="215" spans="1:8" x14ac:dyDescent="0.35">
      <c r="A215" t="s">
        <v>607</v>
      </c>
      <c r="B215" t="s">
        <v>225</v>
      </c>
      <c r="C215" t="s">
        <v>14</v>
      </c>
      <c r="F215">
        <v>0.13</v>
      </c>
      <c r="H215">
        <v>0</v>
      </c>
    </row>
    <row r="216" spans="1:8" x14ac:dyDescent="0.35">
      <c r="A216" t="s">
        <v>230</v>
      </c>
      <c r="B216" t="s">
        <v>225</v>
      </c>
      <c r="C216" t="s">
        <v>14</v>
      </c>
      <c r="F216">
        <v>0.13</v>
      </c>
      <c r="H216">
        <v>0</v>
      </c>
    </row>
    <row r="217" spans="1:8" x14ac:dyDescent="0.35">
      <c r="A217" t="s">
        <v>235</v>
      </c>
      <c r="B217" t="s">
        <v>225</v>
      </c>
      <c r="C217" t="s">
        <v>14</v>
      </c>
      <c r="F217">
        <v>0.13</v>
      </c>
      <c r="H217">
        <v>0</v>
      </c>
    </row>
    <row r="218" spans="1:8" x14ac:dyDescent="0.35">
      <c r="A218" t="s">
        <v>236</v>
      </c>
      <c r="B218" t="s">
        <v>225</v>
      </c>
      <c r="C218" t="s">
        <v>14</v>
      </c>
      <c r="F218">
        <v>0.13</v>
      </c>
      <c r="H218">
        <v>0</v>
      </c>
    </row>
    <row r="219" spans="1:8" x14ac:dyDescent="0.35">
      <c r="A219" t="s">
        <v>232</v>
      </c>
      <c r="B219" t="s">
        <v>225</v>
      </c>
      <c r="C219" t="s">
        <v>14</v>
      </c>
      <c r="F219">
        <v>0.13</v>
      </c>
      <c r="H219">
        <v>0</v>
      </c>
    </row>
    <row r="220" spans="1:8" x14ac:dyDescent="0.35">
      <c r="A220" t="s">
        <v>260</v>
      </c>
      <c r="B220" t="s">
        <v>255</v>
      </c>
      <c r="C220" t="s">
        <v>14</v>
      </c>
      <c r="F220">
        <v>0.13</v>
      </c>
      <c r="H220">
        <v>0</v>
      </c>
    </row>
    <row r="221" spans="1:8" x14ac:dyDescent="0.35">
      <c r="A221" t="s">
        <v>265</v>
      </c>
      <c r="B221" t="s">
        <v>255</v>
      </c>
      <c r="C221" t="s">
        <v>14</v>
      </c>
      <c r="F221">
        <v>0.13</v>
      </c>
      <c r="H221">
        <v>0</v>
      </c>
    </row>
    <row r="222" spans="1:8" x14ac:dyDescent="0.35">
      <c r="A222" t="s">
        <v>263</v>
      </c>
      <c r="B222" t="s">
        <v>255</v>
      </c>
      <c r="C222" t="s">
        <v>14</v>
      </c>
      <c r="F222">
        <v>0.13</v>
      </c>
      <c r="H222">
        <v>0</v>
      </c>
    </row>
    <row r="223" spans="1:8" x14ac:dyDescent="0.35">
      <c r="A223" t="s">
        <v>264</v>
      </c>
      <c r="B223" t="s">
        <v>255</v>
      </c>
      <c r="C223" t="s">
        <v>14</v>
      </c>
      <c r="F223">
        <v>0.13</v>
      </c>
      <c r="H223">
        <v>0</v>
      </c>
    </row>
    <row r="224" spans="1:8" x14ac:dyDescent="0.35">
      <c r="A224" t="s">
        <v>258</v>
      </c>
      <c r="B224" t="s">
        <v>255</v>
      </c>
      <c r="C224" t="s">
        <v>14</v>
      </c>
      <c r="F224">
        <v>0.13</v>
      </c>
      <c r="H224">
        <v>0</v>
      </c>
    </row>
    <row r="225" spans="1:8" x14ac:dyDescent="0.35">
      <c r="A225" t="s">
        <v>262</v>
      </c>
      <c r="B225" t="s">
        <v>255</v>
      </c>
      <c r="C225" t="s">
        <v>14</v>
      </c>
      <c r="F225">
        <v>0.13</v>
      </c>
      <c r="H225">
        <v>0</v>
      </c>
    </row>
    <row r="226" spans="1:8" x14ac:dyDescent="0.35">
      <c r="A226" t="s">
        <v>259</v>
      </c>
      <c r="B226" t="s">
        <v>255</v>
      </c>
      <c r="C226" t="s">
        <v>14</v>
      </c>
      <c r="F226">
        <v>0.13</v>
      </c>
      <c r="H226">
        <v>0</v>
      </c>
    </row>
    <row r="227" spans="1:8" x14ac:dyDescent="0.35">
      <c r="A227" t="s">
        <v>261</v>
      </c>
      <c r="B227" t="s">
        <v>255</v>
      </c>
      <c r="C227" t="s">
        <v>14</v>
      </c>
      <c r="F227">
        <v>0.13</v>
      </c>
      <c r="H227">
        <v>0</v>
      </c>
    </row>
    <row r="228" spans="1:8" x14ac:dyDescent="0.35">
      <c r="A228" t="s">
        <v>624</v>
      </c>
      <c r="B228" t="s">
        <v>279</v>
      </c>
      <c r="C228" t="s">
        <v>14</v>
      </c>
      <c r="F228">
        <v>0.13</v>
      </c>
      <c r="H228">
        <v>0</v>
      </c>
    </row>
    <row r="229" spans="1:8" x14ac:dyDescent="0.35">
      <c r="A229" t="s">
        <v>289</v>
      </c>
      <c r="B229" t="s">
        <v>279</v>
      </c>
      <c r="C229" t="s">
        <v>14</v>
      </c>
      <c r="F229">
        <v>0.13</v>
      </c>
      <c r="H229">
        <v>0</v>
      </c>
    </row>
    <row r="230" spans="1:8" x14ac:dyDescent="0.35">
      <c r="A230" t="s">
        <v>285</v>
      </c>
      <c r="B230" t="s">
        <v>279</v>
      </c>
      <c r="C230" t="s">
        <v>14</v>
      </c>
      <c r="F230">
        <v>0.13</v>
      </c>
      <c r="H230">
        <v>0</v>
      </c>
    </row>
    <row r="231" spans="1:8" x14ac:dyDescent="0.35">
      <c r="A231" t="s">
        <v>283</v>
      </c>
      <c r="B231" t="s">
        <v>279</v>
      </c>
      <c r="C231" t="s">
        <v>14</v>
      </c>
      <c r="F231">
        <v>0.13</v>
      </c>
      <c r="H231">
        <v>0</v>
      </c>
    </row>
    <row r="232" spans="1:8" x14ac:dyDescent="0.35">
      <c r="A232" t="s">
        <v>290</v>
      </c>
      <c r="B232" t="s">
        <v>279</v>
      </c>
      <c r="C232" t="s">
        <v>14</v>
      </c>
      <c r="D232">
        <v>0</v>
      </c>
      <c r="E232">
        <v>0</v>
      </c>
      <c r="F232">
        <v>0.13</v>
      </c>
      <c r="H232">
        <v>0</v>
      </c>
    </row>
    <row r="233" spans="1:8" x14ac:dyDescent="0.35">
      <c r="A233" t="s">
        <v>287</v>
      </c>
      <c r="B233" t="s">
        <v>279</v>
      </c>
      <c r="C233" t="s">
        <v>14</v>
      </c>
      <c r="F233">
        <v>0.13</v>
      </c>
      <c r="H233">
        <v>0</v>
      </c>
    </row>
    <row r="234" spans="1:8" x14ac:dyDescent="0.35">
      <c r="A234" t="s">
        <v>286</v>
      </c>
      <c r="B234" t="s">
        <v>279</v>
      </c>
      <c r="C234" t="s">
        <v>14</v>
      </c>
      <c r="F234">
        <v>0.13</v>
      </c>
      <c r="H234">
        <v>0</v>
      </c>
    </row>
    <row r="235" spans="1:8" x14ac:dyDescent="0.35">
      <c r="A235" t="s">
        <v>291</v>
      </c>
      <c r="B235" t="s">
        <v>279</v>
      </c>
      <c r="C235" t="s">
        <v>14</v>
      </c>
      <c r="D235">
        <v>0</v>
      </c>
      <c r="E235">
        <v>0</v>
      </c>
      <c r="F235">
        <v>0.13</v>
      </c>
      <c r="H235">
        <v>0</v>
      </c>
    </row>
    <row r="236" spans="1:8" x14ac:dyDescent="0.35">
      <c r="A236" t="s">
        <v>288</v>
      </c>
      <c r="B236" t="s">
        <v>279</v>
      </c>
      <c r="C236" t="s">
        <v>14</v>
      </c>
      <c r="F236">
        <v>0.13</v>
      </c>
      <c r="H236">
        <v>0</v>
      </c>
    </row>
    <row r="237" spans="1:8" x14ac:dyDescent="0.35">
      <c r="A237" t="s">
        <v>284</v>
      </c>
      <c r="B237" t="s">
        <v>279</v>
      </c>
      <c r="C237" t="s">
        <v>14</v>
      </c>
      <c r="F237">
        <v>0.13</v>
      </c>
      <c r="H237">
        <v>0</v>
      </c>
    </row>
    <row r="238" spans="1:8" x14ac:dyDescent="0.35">
      <c r="A238" t="s">
        <v>310</v>
      </c>
      <c r="B238" t="s">
        <v>305</v>
      </c>
      <c r="C238" t="s">
        <v>14</v>
      </c>
      <c r="F238">
        <v>0.13</v>
      </c>
      <c r="H238">
        <v>0</v>
      </c>
    </row>
    <row r="239" spans="1:8" x14ac:dyDescent="0.35">
      <c r="A239" t="s">
        <v>315</v>
      </c>
      <c r="B239" t="s">
        <v>305</v>
      </c>
      <c r="C239" t="s">
        <v>14</v>
      </c>
      <c r="F239">
        <v>0.13</v>
      </c>
      <c r="H239">
        <v>0</v>
      </c>
    </row>
    <row r="240" spans="1:8" x14ac:dyDescent="0.35">
      <c r="A240" t="s">
        <v>312</v>
      </c>
      <c r="B240" t="s">
        <v>305</v>
      </c>
      <c r="C240" t="s">
        <v>14</v>
      </c>
      <c r="F240">
        <v>0.13</v>
      </c>
      <c r="H240">
        <v>0</v>
      </c>
    </row>
    <row r="241" spans="1:8" x14ac:dyDescent="0.35">
      <c r="A241" t="s">
        <v>313</v>
      </c>
      <c r="B241" t="s">
        <v>305</v>
      </c>
      <c r="C241" t="s">
        <v>14</v>
      </c>
      <c r="F241">
        <v>0.13</v>
      </c>
      <c r="H241">
        <v>0</v>
      </c>
    </row>
    <row r="242" spans="1:8" x14ac:dyDescent="0.35">
      <c r="A242" t="s">
        <v>317</v>
      </c>
      <c r="B242" t="s">
        <v>305</v>
      </c>
      <c r="C242" t="s">
        <v>14</v>
      </c>
      <c r="F242">
        <v>0.13</v>
      </c>
      <c r="H242">
        <v>0</v>
      </c>
    </row>
    <row r="243" spans="1:8" x14ac:dyDescent="0.35">
      <c r="A243" t="s">
        <v>320</v>
      </c>
      <c r="B243" t="s">
        <v>305</v>
      </c>
      <c r="C243" t="s">
        <v>14</v>
      </c>
      <c r="D243">
        <v>0</v>
      </c>
      <c r="E243">
        <v>0</v>
      </c>
      <c r="F243">
        <v>0.13</v>
      </c>
      <c r="H243">
        <v>0</v>
      </c>
    </row>
    <row r="244" spans="1:8" x14ac:dyDescent="0.35">
      <c r="A244" t="s">
        <v>318</v>
      </c>
      <c r="B244" t="s">
        <v>305</v>
      </c>
      <c r="C244" t="s">
        <v>14</v>
      </c>
      <c r="F244">
        <v>0.13</v>
      </c>
      <c r="H244">
        <v>0</v>
      </c>
    </row>
    <row r="245" spans="1:8" x14ac:dyDescent="0.35">
      <c r="A245" t="s">
        <v>316</v>
      </c>
      <c r="B245" t="s">
        <v>305</v>
      </c>
      <c r="C245" t="s">
        <v>14</v>
      </c>
      <c r="F245">
        <v>0.13</v>
      </c>
      <c r="H245">
        <v>0</v>
      </c>
    </row>
    <row r="246" spans="1:8" x14ac:dyDescent="0.35">
      <c r="A246" t="s">
        <v>319</v>
      </c>
      <c r="B246" t="s">
        <v>305</v>
      </c>
      <c r="C246" t="s">
        <v>14</v>
      </c>
      <c r="D246">
        <v>0</v>
      </c>
      <c r="E246">
        <v>0</v>
      </c>
      <c r="F246">
        <v>0.13</v>
      </c>
      <c r="H246">
        <v>0</v>
      </c>
    </row>
    <row r="247" spans="1:8" x14ac:dyDescent="0.35">
      <c r="A247" t="s">
        <v>314</v>
      </c>
      <c r="B247" t="s">
        <v>305</v>
      </c>
      <c r="C247" t="s">
        <v>14</v>
      </c>
      <c r="F247">
        <v>0.13</v>
      </c>
      <c r="H247">
        <v>0</v>
      </c>
    </row>
    <row r="248" spans="1:8" x14ac:dyDescent="0.35">
      <c r="A248" t="s">
        <v>311</v>
      </c>
      <c r="B248" t="s">
        <v>305</v>
      </c>
      <c r="C248" t="s">
        <v>14</v>
      </c>
      <c r="F248">
        <v>0.13</v>
      </c>
      <c r="H248">
        <v>0</v>
      </c>
    </row>
    <row r="249" spans="1:8" x14ac:dyDescent="0.35">
      <c r="A249" t="s">
        <v>345</v>
      </c>
      <c r="B249" t="s">
        <v>339</v>
      </c>
      <c r="C249" t="s">
        <v>14</v>
      </c>
      <c r="F249">
        <v>0.13</v>
      </c>
      <c r="H249">
        <v>0</v>
      </c>
    </row>
    <row r="250" spans="1:8" x14ac:dyDescent="0.35">
      <c r="A250" t="s">
        <v>347</v>
      </c>
      <c r="B250" t="s">
        <v>339</v>
      </c>
      <c r="C250" t="s">
        <v>14</v>
      </c>
      <c r="F250">
        <v>0.13</v>
      </c>
      <c r="H250">
        <v>0</v>
      </c>
    </row>
    <row r="251" spans="1:8" x14ac:dyDescent="0.35">
      <c r="A251" t="s">
        <v>343</v>
      </c>
      <c r="B251" t="s">
        <v>339</v>
      </c>
      <c r="C251" t="s">
        <v>14</v>
      </c>
      <c r="F251">
        <v>0.13</v>
      </c>
      <c r="H251">
        <v>0</v>
      </c>
    </row>
    <row r="252" spans="1:8" x14ac:dyDescent="0.35">
      <c r="A252" t="s">
        <v>350</v>
      </c>
      <c r="B252" t="s">
        <v>339</v>
      </c>
      <c r="C252" t="s">
        <v>14</v>
      </c>
      <c r="F252">
        <v>0.13</v>
      </c>
      <c r="H252">
        <v>0</v>
      </c>
    </row>
    <row r="253" spans="1:8" x14ac:dyDescent="0.35">
      <c r="A253" t="s">
        <v>352</v>
      </c>
      <c r="B253" t="s">
        <v>339</v>
      </c>
      <c r="C253" t="s">
        <v>14</v>
      </c>
      <c r="D253">
        <v>0</v>
      </c>
      <c r="E253">
        <v>0</v>
      </c>
      <c r="F253">
        <v>0.13</v>
      </c>
      <c r="H253">
        <v>0</v>
      </c>
    </row>
    <row r="254" spans="1:8" x14ac:dyDescent="0.35">
      <c r="A254" t="s">
        <v>348</v>
      </c>
      <c r="B254" t="s">
        <v>339</v>
      </c>
      <c r="C254" t="s">
        <v>14</v>
      </c>
      <c r="F254">
        <v>0.13</v>
      </c>
      <c r="H254">
        <v>0</v>
      </c>
    </row>
    <row r="255" spans="1:8" x14ac:dyDescent="0.35">
      <c r="A255" t="s">
        <v>349</v>
      </c>
      <c r="B255" t="s">
        <v>339</v>
      </c>
      <c r="C255" t="s">
        <v>14</v>
      </c>
      <c r="F255">
        <v>0.13</v>
      </c>
      <c r="H255">
        <v>0</v>
      </c>
    </row>
    <row r="256" spans="1:8" x14ac:dyDescent="0.35">
      <c r="A256" t="s">
        <v>608</v>
      </c>
      <c r="B256" t="s">
        <v>339</v>
      </c>
      <c r="C256" t="s">
        <v>14</v>
      </c>
      <c r="F256">
        <v>0.13</v>
      </c>
      <c r="H256">
        <v>0</v>
      </c>
    </row>
    <row r="257" spans="1:8" x14ac:dyDescent="0.35">
      <c r="A257" t="s">
        <v>346</v>
      </c>
      <c r="B257" t="s">
        <v>339</v>
      </c>
      <c r="C257" t="s">
        <v>14</v>
      </c>
      <c r="F257">
        <v>0.13</v>
      </c>
      <c r="H257">
        <v>0</v>
      </c>
    </row>
    <row r="258" spans="1:8" x14ac:dyDescent="0.35">
      <c r="A258" t="s">
        <v>344</v>
      </c>
      <c r="B258" t="s">
        <v>339</v>
      </c>
      <c r="C258" t="s">
        <v>14</v>
      </c>
      <c r="F258">
        <v>0.13</v>
      </c>
      <c r="H258">
        <v>0</v>
      </c>
    </row>
    <row r="259" spans="1:8" x14ac:dyDescent="0.35">
      <c r="A259" t="s">
        <v>351</v>
      </c>
      <c r="B259" t="s">
        <v>339</v>
      </c>
      <c r="C259" t="s">
        <v>14</v>
      </c>
      <c r="D259">
        <v>0</v>
      </c>
      <c r="E259">
        <v>0</v>
      </c>
      <c r="F259">
        <v>0.13</v>
      </c>
      <c r="H259">
        <v>0</v>
      </c>
    </row>
    <row r="260" spans="1:8" x14ac:dyDescent="0.35">
      <c r="A260" t="s">
        <v>372</v>
      </c>
      <c r="B260" t="s">
        <v>366</v>
      </c>
      <c r="C260" t="s">
        <v>14</v>
      </c>
      <c r="F260">
        <v>0.13</v>
      </c>
      <c r="H260">
        <v>0</v>
      </c>
    </row>
    <row r="261" spans="1:8" x14ac:dyDescent="0.35">
      <c r="A261" t="s">
        <v>371</v>
      </c>
      <c r="B261" t="s">
        <v>366</v>
      </c>
      <c r="C261" t="s">
        <v>14</v>
      </c>
      <c r="F261">
        <v>0.13</v>
      </c>
      <c r="H261">
        <v>0</v>
      </c>
    </row>
    <row r="262" spans="1:8" x14ac:dyDescent="0.35">
      <c r="A262" t="s">
        <v>375</v>
      </c>
      <c r="B262" t="s">
        <v>366</v>
      </c>
      <c r="C262" t="s">
        <v>14</v>
      </c>
      <c r="F262">
        <v>0.13</v>
      </c>
      <c r="H262">
        <v>0</v>
      </c>
    </row>
    <row r="263" spans="1:8" x14ac:dyDescent="0.35">
      <c r="A263" t="s">
        <v>376</v>
      </c>
      <c r="B263" t="s">
        <v>366</v>
      </c>
      <c r="C263" t="s">
        <v>14</v>
      </c>
      <c r="F263">
        <v>0.13</v>
      </c>
      <c r="H263">
        <v>0</v>
      </c>
    </row>
    <row r="264" spans="1:8" x14ac:dyDescent="0.35">
      <c r="A264" t="s">
        <v>373</v>
      </c>
      <c r="B264" t="s">
        <v>366</v>
      </c>
      <c r="C264" t="s">
        <v>14</v>
      </c>
      <c r="F264">
        <v>0.13</v>
      </c>
      <c r="H264">
        <v>0</v>
      </c>
    </row>
    <row r="265" spans="1:8" x14ac:dyDescent="0.35">
      <c r="A265" t="s">
        <v>377</v>
      </c>
      <c r="B265" t="s">
        <v>366</v>
      </c>
      <c r="C265" t="s">
        <v>14</v>
      </c>
      <c r="F265">
        <v>0.13</v>
      </c>
      <c r="H265">
        <v>0</v>
      </c>
    </row>
    <row r="266" spans="1:8" x14ac:dyDescent="0.35">
      <c r="A266" t="s">
        <v>374</v>
      </c>
      <c r="B266" t="s">
        <v>366</v>
      </c>
      <c r="C266" t="s">
        <v>14</v>
      </c>
      <c r="F266">
        <v>0.13</v>
      </c>
      <c r="H266">
        <v>0</v>
      </c>
    </row>
    <row r="267" spans="1:8" x14ac:dyDescent="0.35">
      <c r="A267" t="s">
        <v>370</v>
      </c>
      <c r="B267" t="s">
        <v>366</v>
      </c>
      <c r="C267" t="s">
        <v>14</v>
      </c>
      <c r="F267">
        <v>0.13</v>
      </c>
      <c r="H267">
        <v>0</v>
      </c>
    </row>
    <row r="268" spans="1:8" x14ac:dyDescent="0.35">
      <c r="A268" t="s">
        <v>393</v>
      </c>
      <c r="B268" t="s">
        <v>390</v>
      </c>
      <c r="C268" t="s">
        <v>14</v>
      </c>
      <c r="F268">
        <v>0.13</v>
      </c>
      <c r="H268">
        <v>0</v>
      </c>
    </row>
    <row r="269" spans="1:8" x14ac:dyDescent="0.35">
      <c r="A269" t="s">
        <v>396</v>
      </c>
      <c r="B269" t="s">
        <v>390</v>
      </c>
      <c r="C269" t="s">
        <v>14</v>
      </c>
      <c r="F269">
        <v>0.13</v>
      </c>
      <c r="H269">
        <v>0</v>
      </c>
    </row>
    <row r="270" spans="1:8" x14ac:dyDescent="0.35">
      <c r="A270" t="s">
        <v>400</v>
      </c>
      <c r="B270" t="s">
        <v>390</v>
      </c>
      <c r="C270" t="s">
        <v>14</v>
      </c>
      <c r="F270">
        <v>0.13</v>
      </c>
      <c r="H270">
        <v>0</v>
      </c>
    </row>
    <row r="271" spans="1:8" x14ac:dyDescent="0.35">
      <c r="A271" t="s">
        <v>617</v>
      </c>
      <c r="B271" t="s">
        <v>390</v>
      </c>
      <c r="C271" t="s">
        <v>14</v>
      </c>
      <c r="F271">
        <v>0.13</v>
      </c>
      <c r="H271">
        <v>0</v>
      </c>
    </row>
    <row r="272" spans="1:8" x14ac:dyDescent="0.35">
      <c r="A272" t="s">
        <v>395</v>
      </c>
      <c r="B272" t="s">
        <v>390</v>
      </c>
      <c r="C272" t="s">
        <v>14</v>
      </c>
      <c r="F272">
        <v>0.13</v>
      </c>
      <c r="H272">
        <v>0</v>
      </c>
    </row>
    <row r="273" spans="1:8" x14ac:dyDescent="0.35">
      <c r="A273" t="s">
        <v>394</v>
      </c>
      <c r="B273" t="s">
        <v>390</v>
      </c>
      <c r="C273" t="s">
        <v>14</v>
      </c>
      <c r="F273">
        <v>0.13</v>
      </c>
      <c r="H273">
        <v>0</v>
      </c>
    </row>
    <row r="274" spans="1:8" x14ac:dyDescent="0.35">
      <c r="A274" t="s">
        <v>401</v>
      </c>
      <c r="B274" t="s">
        <v>390</v>
      </c>
      <c r="C274" t="s">
        <v>14</v>
      </c>
      <c r="D274">
        <v>0</v>
      </c>
      <c r="E274">
        <v>0</v>
      </c>
      <c r="F274">
        <v>0.13</v>
      </c>
      <c r="H274">
        <v>0</v>
      </c>
    </row>
    <row r="275" spans="1:8" x14ac:dyDescent="0.35">
      <c r="A275" t="s">
        <v>402</v>
      </c>
      <c r="B275" t="s">
        <v>390</v>
      </c>
      <c r="C275" t="s">
        <v>14</v>
      </c>
      <c r="D275">
        <v>0</v>
      </c>
      <c r="E275">
        <v>0</v>
      </c>
      <c r="F275">
        <v>0.13</v>
      </c>
      <c r="H275">
        <v>0</v>
      </c>
    </row>
    <row r="276" spans="1:8" x14ac:dyDescent="0.35">
      <c r="A276" t="s">
        <v>398</v>
      </c>
      <c r="B276" t="s">
        <v>390</v>
      </c>
      <c r="C276" t="s">
        <v>14</v>
      </c>
      <c r="F276">
        <v>0.13</v>
      </c>
      <c r="H276">
        <v>0</v>
      </c>
    </row>
    <row r="277" spans="1:8" x14ac:dyDescent="0.35">
      <c r="A277" t="s">
        <v>397</v>
      </c>
      <c r="B277" t="s">
        <v>390</v>
      </c>
      <c r="C277" t="s">
        <v>14</v>
      </c>
      <c r="F277">
        <v>0.13</v>
      </c>
      <c r="H277">
        <v>0</v>
      </c>
    </row>
    <row r="278" spans="1:8" x14ac:dyDescent="0.35">
      <c r="A278" t="s">
        <v>399</v>
      </c>
      <c r="B278" t="s">
        <v>390</v>
      </c>
      <c r="C278" t="s">
        <v>14</v>
      </c>
      <c r="F278">
        <v>0.13</v>
      </c>
      <c r="H278">
        <v>0</v>
      </c>
    </row>
    <row r="279" spans="1:8" x14ac:dyDescent="0.35">
      <c r="A279" t="s">
        <v>433</v>
      </c>
      <c r="B279" t="s">
        <v>419</v>
      </c>
      <c r="C279" t="s">
        <v>14</v>
      </c>
      <c r="F279">
        <v>0.13</v>
      </c>
      <c r="H279">
        <v>0</v>
      </c>
    </row>
    <row r="280" spans="1:8" x14ac:dyDescent="0.35">
      <c r="A280" t="s">
        <v>426</v>
      </c>
      <c r="B280" t="s">
        <v>419</v>
      </c>
      <c r="C280" t="s">
        <v>14</v>
      </c>
      <c r="F280">
        <v>0.13</v>
      </c>
      <c r="H280">
        <v>0</v>
      </c>
    </row>
    <row r="281" spans="1:8" x14ac:dyDescent="0.35">
      <c r="A281" t="s">
        <v>425</v>
      </c>
      <c r="B281" t="s">
        <v>419</v>
      </c>
      <c r="C281" t="s">
        <v>14</v>
      </c>
      <c r="F281">
        <v>0.13</v>
      </c>
      <c r="H281">
        <v>0</v>
      </c>
    </row>
    <row r="282" spans="1:8" x14ac:dyDescent="0.35">
      <c r="A282" t="s">
        <v>432</v>
      </c>
      <c r="B282" t="s">
        <v>419</v>
      </c>
      <c r="C282" t="s">
        <v>14</v>
      </c>
      <c r="F282">
        <v>0.13</v>
      </c>
      <c r="H282">
        <v>0</v>
      </c>
    </row>
    <row r="283" spans="1:8" x14ac:dyDescent="0.35">
      <c r="A283" t="s">
        <v>430</v>
      </c>
      <c r="B283" t="s">
        <v>419</v>
      </c>
      <c r="C283" t="s">
        <v>14</v>
      </c>
      <c r="F283">
        <v>0.13</v>
      </c>
      <c r="H283">
        <v>0</v>
      </c>
    </row>
    <row r="284" spans="1:8" x14ac:dyDescent="0.35">
      <c r="A284" t="s">
        <v>435</v>
      </c>
      <c r="B284" t="s">
        <v>419</v>
      </c>
      <c r="C284" t="s">
        <v>14</v>
      </c>
      <c r="D284">
        <v>0</v>
      </c>
      <c r="E284">
        <v>0</v>
      </c>
      <c r="F284">
        <v>0.13</v>
      </c>
      <c r="H284">
        <v>0</v>
      </c>
    </row>
    <row r="285" spans="1:8" x14ac:dyDescent="0.35">
      <c r="A285" t="s">
        <v>429</v>
      </c>
      <c r="B285" t="s">
        <v>419</v>
      </c>
      <c r="C285" t="s">
        <v>14</v>
      </c>
      <c r="F285">
        <v>0.13</v>
      </c>
      <c r="H285">
        <v>0</v>
      </c>
    </row>
    <row r="286" spans="1:8" x14ac:dyDescent="0.35">
      <c r="A286" t="s">
        <v>427</v>
      </c>
      <c r="B286" t="s">
        <v>419</v>
      </c>
      <c r="C286" t="s">
        <v>14</v>
      </c>
      <c r="F286">
        <v>0.13</v>
      </c>
      <c r="H286">
        <v>0</v>
      </c>
    </row>
    <row r="287" spans="1:8" x14ac:dyDescent="0.35">
      <c r="A287" t="s">
        <v>428</v>
      </c>
      <c r="B287" t="s">
        <v>419</v>
      </c>
      <c r="C287" t="s">
        <v>14</v>
      </c>
      <c r="F287">
        <v>0.13</v>
      </c>
      <c r="H287">
        <v>0</v>
      </c>
    </row>
    <row r="288" spans="1:8" x14ac:dyDescent="0.35">
      <c r="A288" t="s">
        <v>424</v>
      </c>
      <c r="B288" t="s">
        <v>419</v>
      </c>
      <c r="C288" t="s">
        <v>14</v>
      </c>
      <c r="F288">
        <v>0.13</v>
      </c>
      <c r="H288">
        <v>0</v>
      </c>
    </row>
    <row r="289" spans="1:8" x14ac:dyDescent="0.35">
      <c r="A289" t="s">
        <v>431</v>
      </c>
      <c r="B289" t="s">
        <v>419</v>
      </c>
      <c r="C289" t="s">
        <v>14</v>
      </c>
      <c r="F289">
        <v>0.13</v>
      </c>
      <c r="H289">
        <v>0</v>
      </c>
    </row>
    <row r="290" spans="1:8" x14ac:dyDescent="0.35">
      <c r="A290" t="s">
        <v>423</v>
      </c>
      <c r="B290" t="s">
        <v>419</v>
      </c>
      <c r="C290" t="s">
        <v>14</v>
      </c>
      <c r="F290">
        <v>0.13</v>
      </c>
      <c r="H290">
        <v>0</v>
      </c>
    </row>
    <row r="291" spans="1:8" x14ac:dyDescent="0.35">
      <c r="A291" t="s">
        <v>458</v>
      </c>
      <c r="B291" t="s">
        <v>450</v>
      </c>
      <c r="C291" t="s">
        <v>14</v>
      </c>
      <c r="F291">
        <v>0.13</v>
      </c>
      <c r="H291">
        <v>0</v>
      </c>
    </row>
    <row r="292" spans="1:8" x14ac:dyDescent="0.35">
      <c r="A292" t="s">
        <v>457</v>
      </c>
      <c r="B292" t="s">
        <v>450</v>
      </c>
      <c r="C292" t="s">
        <v>14</v>
      </c>
      <c r="F292">
        <v>0.13</v>
      </c>
      <c r="H292">
        <v>0</v>
      </c>
    </row>
    <row r="293" spans="1:8" x14ac:dyDescent="0.35">
      <c r="A293" t="s">
        <v>463</v>
      </c>
      <c r="B293" t="s">
        <v>450</v>
      </c>
      <c r="C293" t="s">
        <v>14</v>
      </c>
      <c r="F293">
        <v>0.13</v>
      </c>
      <c r="H293">
        <v>0</v>
      </c>
    </row>
    <row r="294" spans="1:8" x14ac:dyDescent="0.35">
      <c r="A294" t="s">
        <v>461</v>
      </c>
      <c r="B294" t="s">
        <v>450</v>
      </c>
      <c r="C294" t="s">
        <v>14</v>
      </c>
      <c r="F294">
        <v>0.13</v>
      </c>
      <c r="H294">
        <v>0</v>
      </c>
    </row>
    <row r="295" spans="1:8" x14ac:dyDescent="0.35">
      <c r="A295" t="s">
        <v>456</v>
      </c>
      <c r="B295" t="s">
        <v>450</v>
      </c>
      <c r="C295" t="s">
        <v>14</v>
      </c>
      <c r="F295">
        <v>0.13</v>
      </c>
      <c r="H295">
        <v>0</v>
      </c>
    </row>
    <row r="296" spans="1:8" x14ac:dyDescent="0.35">
      <c r="A296" t="s">
        <v>459</v>
      </c>
      <c r="B296" t="s">
        <v>450</v>
      </c>
      <c r="C296" t="s">
        <v>14</v>
      </c>
      <c r="F296">
        <v>0.13</v>
      </c>
      <c r="H296">
        <v>0</v>
      </c>
    </row>
    <row r="297" spans="1:8" x14ac:dyDescent="0.35">
      <c r="A297" t="s">
        <v>460</v>
      </c>
      <c r="B297" t="s">
        <v>450</v>
      </c>
      <c r="C297" t="s">
        <v>14</v>
      </c>
      <c r="F297">
        <v>0.13</v>
      </c>
      <c r="H297">
        <v>0</v>
      </c>
    </row>
    <row r="298" spans="1:8" x14ac:dyDescent="0.35">
      <c r="A298" t="s">
        <v>464</v>
      </c>
      <c r="B298" t="s">
        <v>450</v>
      </c>
      <c r="C298" t="s">
        <v>14</v>
      </c>
      <c r="F298">
        <v>0.13</v>
      </c>
      <c r="H298">
        <v>0</v>
      </c>
    </row>
    <row r="299" spans="1:8" x14ac:dyDescent="0.35">
      <c r="A299" t="s">
        <v>465</v>
      </c>
      <c r="B299" t="s">
        <v>450</v>
      </c>
      <c r="C299" t="s">
        <v>14</v>
      </c>
      <c r="D299">
        <v>0</v>
      </c>
      <c r="E299">
        <v>0</v>
      </c>
      <c r="F299">
        <v>0.13</v>
      </c>
      <c r="H299">
        <v>0</v>
      </c>
    </row>
    <row r="300" spans="1:8" x14ac:dyDescent="0.35">
      <c r="A300" t="s">
        <v>462</v>
      </c>
      <c r="B300" t="s">
        <v>450</v>
      </c>
      <c r="C300" t="s">
        <v>14</v>
      </c>
      <c r="F300">
        <v>0.13</v>
      </c>
      <c r="H300">
        <v>0</v>
      </c>
    </row>
    <row r="301" spans="1:8" x14ac:dyDescent="0.35">
      <c r="A301" t="s">
        <v>455</v>
      </c>
      <c r="B301" t="s">
        <v>450</v>
      </c>
      <c r="C301" t="s">
        <v>14</v>
      </c>
      <c r="F301">
        <v>0.13</v>
      </c>
      <c r="H301">
        <v>0</v>
      </c>
    </row>
    <row r="302" spans="1:8" x14ac:dyDescent="0.35">
      <c r="A302" t="s">
        <v>488</v>
      </c>
      <c r="B302" t="s">
        <v>482</v>
      </c>
      <c r="C302" t="s">
        <v>14</v>
      </c>
      <c r="F302">
        <v>0.13</v>
      </c>
      <c r="H302">
        <v>0</v>
      </c>
    </row>
    <row r="303" spans="1:8" x14ac:dyDescent="0.35">
      <c r="A303" t="s">
        <v>490</v>
      </c>
      <c r="B303" t="s">
        <v>482</v>
      </c>
      <c r="C303" t="s">
        <v>14</v>
      </c>
      <c r="F303">
        <v>0.13</v>
      </c>
      <c r="H303">
        <v>0</v>
      </c>
    </row>
    <row r="304" spans="1:8" x14ac:dyDescent="0.35">
      <c r="A304" t="s">
        <v>492</v>
      </c>
      <c r="B304" t="s">
        <v>482</v>
      </c>
      <c r="C304" t="s">
        <v>14</v>
      </c>
      <c r="F304">
        <v>0.13</v>
      </c>
      <c r="H304">
        <v>0</v>
      </c>
    </row>
    <row r="305" spans="1:8" x14ac:dyDescent="0.35">
      <c r="A305" t="s">
        <v>487</v>
      </c>
      <c r="B305" t="s">
        <v>482</v>
      </c>
      <c r="C305" t="s">
        <v>14</v>
      </c>
      <c r="F305">
        <v>0.13</v>
      </c>
      <c r="H305">
        <v>0</v>
      </c>
    </row>
    <row r="306" spans="1:8" x14ac:dyDescent="0.35">
      <c r="A306" t="s">
        <v>497</v>
      </c>
      <c r="B306" t="s">
        <v>482</v>
      </c>
      <c r="C306" t="s">
        <v>14</v>
      </c>
      <c r="D306">
        <v>0</v>
      </c>
      <c r="E306">
        <v>0</v>
      </c>
      <c r="F306">
        <v>0.13</v>
      </c>
      <c r="H306">
        <v>0</v>
      </c>
    </row>
    <row r="307" spans="1:8" x14ac:dyDescent="0.35">
      <c r="A307" t="s">
        <v>495</v>
      </c>
      <c r="B307" t="s">
        <v>482</v>
      </c>
      <c r="C307" t="s">
        <v>14</v>
      </c>
      <c r="F307">
        <v>0.13</v>
      </c>
      <c r="H307">
        <v>0</v>
      </c>
    </row>
    <row r="308" spans="1:8" x14ac:dyDescent="0.35">
      <c r="A308" t="s">
        <v>496</v>
      </c>
      <c r="B308" t="s">
        <v>482</v>
      </c>
      <c r="C308" t="s">
        <v>14</v>
      </c>
      <c r="F308">
        <v>0.13</v>
      </c>
      <c r="H308">
        <v>0</v>
      </c>
    </row>
    <row r="309" spans="1:8" x14ac:dyDescent="0.35">
      <c r="A309" t="s">
        <v>625</v>
      </c>
      <c r="B309" t="s">
        <v>482</v>
      </c>
      <c r="C309" t="s">
        <v>14</v>
      </c>
      <c r="F309">
        <v>0.13</v>
      </c>
      <c r="H309">
        <v>0</v>
      </c>
    </row>
    <row r="310" spans="1:8" x14ac:dyDescent="0.35">
      <c r="A310" t="s">
        <v>493</v>
      </c>
      <c r="B310" t="s">
        <v>482</v>
      </c>
      <c r="C310" t="s">
        <v>14</v>
      </c>
      <c r="F310">
        <v>0.13</v>
      </c>
      <c r="H310">
        <v>0</v>
      </c>
    </row>
    <row r="311" spans="1:8" x14ac:dyDescent="0.35">
      <c r="A311" t="s">
        <v>491</v>
      </c>
      <c r="B311" t="s">
        <v>482</v>
      </c>
      <c r="C311" t="s">
        <v>14</v>
      </c>
      <c r="F311">
        <v>0.13</v>
      </c>
      <c r="H311">
        <v>0</v>
      </c>
    </row>
    <row r="312" spans="1:8" x14ac:dyDescent="0.35">
      <c r="A312" t="s">
        <v>494</v>
      </c>
      <c r="B312" t="s">
        <v>482</v>
      </c>
      <c r="C312" t="s">
        <v>14</v>
      </c>
      <c r="F312">
        <v>0.13</v>
      </c>
      <c r="H312">
        <v>0</v>
      </c>
    </row>
    <row r="313" spans="1:8" x14ac:dyDescent="0.35">
      <c r="A313" t="s">
        <v>498</v>
      </c>
      <c r="B313" t="s">
        <v>482</v>
      </c>
      <c r="C313" t="s">
        <v>14</v>
      </c>
      <c r="D313">
        <v>0</v>
      </c>
      <c r="E313">
        <v>0</v>
      </c>
      <c r="F313">
        <v>0.13</v>
      </c>
      <c r="H313">
        <v>0</v>
      </c>
    </row>
    <row r="314" spans="1:8" x14ac:dyDescent="0.35">
      <c r="A314" t="s">
        <v>489</v>
      </c>
      <c r="B314" t="s">
        <v>482</v>
      </c>
      <c r="C314" t="s">
        <v>14</v>
      </c>
      <c r="F314">
        <v>0.13</v>
      </c>
      <c r="H314">
        <v>0</v>
      </c>
    </row>
    <row r="315" spans="1:8" x14ac:dyDescent="0.35">
      <c r="A315" t="s">
        <v>526</v>
      </c>
      <c r="B315" t="s">
        <v>517</v>
      </c>
      <c r="C315" t="s">
        <v>14</v>
      </c>
      <c r="F315">
        <v>0.13</v>
      </c>
      <c r="H315">
        <v>0</v>
      </c>
    </row>
    <row r="316" spans="1:8" x14ac:dyDescent="0.35">
      <c r="A316" t="s">
        <v>530</v>
      </c>
      <c r="B316" t="s">
        <v>517</v>
      </c>
      <c r="C316" t="s">
        <v>14</v>
      </c>
      <c r="D316">
        <v>0</v>
      </c>
      <c r="E316">
        <v>0</v>
      </c>
      <c r="F316">
        <v>0.13</v>
      </c>
      <c r="H316">
        <v>0</v>
      </c>
    </row>
    <row r="317" spans="1:8" x14ac:dyDescent="0.35">
      <c r="A317" t="s">
        <v>528</v>
      </c>
      <c r="B317" t="s">
        <v>517</v>
      </c>
      <c r="C317" t="s">
        <v>14</v>
      </c>
      <c r="F317">
        <v>0.13</v>
      </c>
      <c r="H317">
        <v>0</v>
      </c>
    </row>
    <row r="318" spans="1:8" x14ac:dyDescent="0.35">
      <c r="A318" t="s">
        <v>527</v>
      </c>
      <c r="B318" t="s">
        <v>517</v>
      </c>
      <c r="C318" t="s">
        <v>14</v>
      </c>
      <c r="F318">
        <v>0.13</v>
      </c>
      <c r="H318">
        <v>0</v>
      </c>
    </row>
    <row r="319" spans="1:8" x14ac:dyDescent="0.35">
      <c r="A319" t="s">
        <v>522</v>
      </c>
      <c r="B319" t="s">
        <v>517</v>
      </c>
      <c r="C319" t="s">
        <v>14</v>
      </c>
      <c r="F319">
        <v>0.13</v>
      </c>
      <c r="H319">
        <v>0</v>
      </c>
    </row>
    <row r="320" spans="1:8" x14ac:dyDescent="0.35">
      <c r="A320" t="s">
        <v>523</v>
      </c>
      <c r="B320" t="s">
        <v>517</v>
      </c>
      <c r="C320" t="s">
        <v>14</v>
      </c>
      <c r="F320">
        <v>0.13</v>
      </c>
      <c r="H320">
        <v>0</v>
      </c>
    </row>
    <row r="321" spans="1:8" x14ac:dyDescent="0.35">
      <c r="A321" t="s">
        <v>529</v>
      </c>
      <c r="B321" t="s">
        <v>517</v>
      </c>
      <c r="C321" t="s">
        <v>14</v>
      </c>
      <c r="D321">
        <v>0</v>
      </c>
      <c r="E321">
        <v>0</v>
      </c>
      <c r="F321">
        <v>0.13</v>
      </c>
      <c r="H321">
        <v>0</v>
      </c>
    </row>
    <row r="322" spans="1:8" x14ac:dyDescent="0.35">
      <c r="A322" t="s">
        <v>524</v>
      </c>
      <c r="B322" t="s">
        <v>517</v>
      </c>
      <c r="C322" t="s">
        <v>14</v>
      </c>
      <c r="F322">
        <v>0.13</v>
      </c>
      <c r="H322">
        <v>0</v>
      </c>
    </row>
    <row r="323" spans="1:8" x14ac:dyDescent="0.35">
      <c r="A323" t="s">
        <v>525</v>
      </c>
      <c r="B323" t="s">
        <v>517</v>
      </c>
      <c r="C323" t="s">
        <v>14</v>
      </c>
      <c r="F323">
        <v>0.13</v>
      </c>
      <c r="H323">
        <v>0</v>
      </c>
    </row>
    <row r="324" spans="1:8" x14ac:dyDescent="0.35">
      <c r="A324" t="s">
        <v>552</v>
      </c>
      <c r="B324" t="s">
        <v>572</v>
      </c>
      <c r="C324" t="s">
        <v>14</v>
      </c>
      <c r="F324">
        <v>0.13</v>
      </c>
      <c r="H324">
        <v>0</v>
      </c>
    </row>
    <row r="325" spans="1:8" x14ac:dyDescent="0.35">
      <c r="A325" t="s">
        <v>556</v>
      </c>
      <c r="B325" t="s">
        <v>572</v>
      </c>
      <c r="C325" t="s">
        <v>14</v>
      </c>
      <c r="F325">
        <v>0.13</v>
      </c>
      <c r="H325">
        <v>0</v>
      </c>
    </row>
    <row r="326" spans="1:8" x14ac:dyDescent="0.35">
      <c r="A326" t="s">
        <v>558</v>
      </c>
      <c r="B326" t="s">
        <v>572</v>
      </c>
      <c r="C326" t="s">
        <v>14</v>
      </c>
      <c r="D326">
        <v>0</v>
      </c>
      <c r="E326">
        <v>0</v>
      </c>
      <c r="F326">
        <v>0.13</v>
      </c>
      <c r="H326">
        <v>0</v>
      </c>
    </row>
    <row r="327" spans="1:8" x14ac:dyDescent="0.35">
      <c r="A327" t="s">
        <v>550</v>
      </c>
      <c r="B327" t="s">
        <v>572</v>
      </c>
      <c r="C327" t="s">
        <v>14</v>
      </c>
      <c r="F327">
        <v>0.13</v>
      </c>
      <c r="H327">
        <v>0</v>
      </c>
    </row>
    <row r="328" spans="1:8" x14ac:dyDescent="0.35">
      <c r="A328" t="s">
        <v>557</v>
      </c>
      <c r="B328" t="s">
        <v>572</v>
      </c>
      <c r="C328" t="s">
        <v>14</v>
      </c>
      <c r="F328">
        <v>0.13</v>
      </c>
      <c r="H328">
        <v>0</v>
      </c>
    </row>
    <row r="329" spans="1:8" x14ac:dyDescent="0.35">
      <c r="A329" t="s">
        <v>611</v>
      </c>
      <c r="B329" t="s">
        <v>572</v>
      </c>
      <c r="C329" t="s">
        <v>14</v>
      </c>
      <c r="F329">
        <v>0.13</v>
      </c>
      <c r="H329">
        <v>0</v>
      </c>
    </row>
    <row r="330" spans="1:8" x14ac:dyDescent="0.35">
      <c r="A330" t="s">
        <v>553</v>
      </c>
      <c r="B330" t="s">
        <v>572</v>
      </c>
      <c r="C330" t="s">
        <v>14</v>
      </c>
      <c r="F330">
        <v>0.13</v>
      </c>
      <c r="H330">
        <v>0</v>
      </c>
    </row>
    <row r="331" spans="1:8" x14ac:dyDescent="0.35">
      <c r="A331" t="s">
        <v>554</v>
      </c>
      <c r="B331" t="s">
        <v>572</v>
      </c>
      <c r="C331" t="s">
        <v>14</v>
      </c>
      <c r="F331">
        <v>0.13</v>
      </c>
      <c r="H331">
        <v>0</v>
      </c>
    </row>
    <row r="332" spans="1:8" x14ac:dyDescent="0.35">
      <c r="A332" t="s">
        <v>559</v>
      </c>
      <c r="B332" t="s">
        <v>572</v>
      </c>
      <c r="C332" t="s">
        <v>14</v>
      </c>
      <c r="D332">
        <v>0</v>
      </c>
      <c r="E332">
        <v>0</v>
      </c>
      <c r="F332">
        <v>0.13</v>
      </c>
      <c r="H332">
        <v>0</v>
      </c>
    </row>
    <row r="333" spans="1:8" x14ac:dyDescent="0.35">
      <c r="A333" t="s">
        <v>551</v>
      </c>
      <c r="B333" t="s">
        <v>572</v>
      </c>
      <c r="C333" t="s">
        <v>14</v>
      </c>
      <c r="F333">
        <v>0.13</v>
      </c>
      <c r="H333">
        <v>0</v>
      </c>
    </row>
    <row r="334" spans="1:8" x14ac:dyDescent="0.35">
      <c r="A334" t="s">
        <v>581</v>
      </c>
      <c r="B334" t="s">
        <v>576</v>
      </c>
      <c r="C334" t="s">
        <v>14</v>
      </c>
      <c r="F334">
        <v>0.13</v>
      </c>
      <c r="H334">
        <v>0</v>
      </c>
    </row>
    <row r="335" spans="1:8" x14ac:dyDescent="0.35">
      <c r="A335" t="s">
        <v>578</v>
      </c>
      <c r="B335" t="s">
        <v>576</v>
      </c>
      <c r="C335" t="s">
        <v>14</v>
      </c>
      <c r="F335">
        <v>0.13</v>
      </c>
      <c r="H335">
        <v>0</v>
      </c>
    </row>
    <row r="336" spans="1:8" x14ac:dyDescent="0.35">
      <c r="A336" t="s">
        <v>582</v>
      </c>
      <c r="B336" t="s">
        <v>576</v>
      </c>
      <c r="C336" t="s">
        <v>14</v>
      </c>
      <c r="F336">
        <v>0.13</v>
      </c>
      <c r="H336">
        <v>0</v>
      </c>
    </row>
    <row r="337" spans="1:8" x14ac:dyDescent="0.35">
      <c r="A337" t="s">
        <v>583</v>
      </c>
      <c r="B337" t="s">
        <v>576</v>
      </c>
      <c r="C337" t="s">
        <v>14</v>
      </c>
      <c r="F337">
        <v>0.13</v>
      </c>
      <c r="H337">
        <v>0</v>
      </c>
    </row>
    <row r="338" spans="1:8" x14ac:dyDescent="0.35">
      <c r="A338" t="s">
        <v>585</v>
      </c>
      <c r="B338" t="s">
        <v>576</v>
      </c>
      <c r="C338" t="s">
        <v>14</v>
      </c>
      <c r="D338">
        <v>0</v>
      </c>
      <c r="E338">
        <v>0</v>
      </c>
      <c r="F338">
        <v>0.13</v>
      </c>
      <c r="H338">
        <v>0</v>
      </c>
    </row>
    <row r="339" spans="1:8" x14ac:dyDescent="0.35">
      <c r="A339" t="s">
        <v>577</v>
      </c>
      <c r="B339" t="s">
        <v>576</v>
      </c>
      <c r="C339" t="s">
        <v>14</v>
      </c>
      <c r="F339">
        <v>0.13</v>
      </c>
      <c r="H339">
        <v>0</v>
      </c>
    </row>
    <row r="340" spans="1:8" x14ac:dyDescent="0.35">
      <c r="A340" t="s">
        <v>580</v>
      </c>
      <c r="B340" t="s">
        <v>576</v>
      </c>
      <c r="C340" t="s">
        <v>14</v>
      </c>
      <c r="F340">
        <v>0.13</v>
      </c>
      <c r="H340">
        <v>0</v>
      </c>
    </row>
    <row r="341" spans="1:8" x14ac:dyDescent="0.35">
      <c r="A341" t="s">
        <v>586</v>
      </c>
      <c r="B341" t="s">
        <v>576</v>
      </c>
      <c r="C341" t="s">
        <v>14</v>
      </c>
      <c r="D341">
        <v>0</v>
      </c>
      <c r="E341">
        <v>0</v>
      </c>
      <c r="F341">
        <v>0.13</v>
      </c>
      <c r="H341">
        <v>0</v>
      </c>
    </row>
    <row r="342" spans="1:8" x14ac:dyDescent="0.35">
      <c r="A342" t="s">
        <v>584</v>
      </c>
      <c r="B342" t="s">
        <v>576</v>
      </c>
      <c r="C342" t="s">
        <v>14</v>
      </c>
      <c r="F342">
        <v>0.13</v>
      </c>
      <c r="H342">
        <v>0</v>
      </c>
    </row>
    <row r="343" spans="1:8" x14ac:dyDescent="0.35">
      <c r="A343" t="s">
        <v>579</v>
      </c>
      <c r="B343" t="s">
        <v>576</v>
      </c>
      <c r="C343" t="s">
        <v>14</v>
      </c>
      <c r="F343">
        <v>0.13</v>
      </c>
      <c r="H343">
        <v>0</v>
      </c>
    </row>
    <row r="344" spans="1:8" x14ac:dyDescent="0.35">
      <c r="A344" t="s">
        <v>5</v>
      </c>
      <c r="B344" t="s">
        <v>30</v>
      </c>
      <c r="C344" t="s">
        <v>13</v>
      </c>
      <c r="D344">
        <v>0</v>
      </c>
      <c r="E344">
        <v>0</v>
      </c>
      <c r="H344">
        <v>0</v>
      </c>
    </row>
    <row r="345" spans="1:8" x14ac:dyDescent="0.35">
      <c r="A345" t="s">
        <v>4</v>
      </c>
      <c r="B345" t="s">
        <v>30</v>
      </c>
      <c r="C345" t="s">
        <v>13</v>
      </c>
      <c r="D345">
        <v>0</v>
      </c>
      <c r="H345">
        <v>0</v>
      </c>
    </row>
    <row r="346" spans="1:8" x14ac:dyDescent="0.35">
      <c r="A346" t="s">
        <v>3</v>
      </c>
      <c r="B346" t="s">
        <v>30</v>
      </c>
      <c r="C346" t="s">
        <v>13</v>
      </c>
      <c r="D346">
        <v>0</v>
      </c>
      <c r="H346">
        <v>0</v>
      </c>
    </row>
    <row r="347" spans="1:8" x14ac:dyDescent="0.35">
      <c r="A347" t="s">
        <v>616</v>
      </c>
      <c r="B347" t="s">
        <v>31</v>
      </c>
      <c r="C347" t="s">
        <v>13</v>
      </c>
      <c r="D347">
        <v>0</v>
      </c>
      <c r="H347">
        <v>0</v>
      </c>
    </row>
    <row r="348" spans="1:8" x14ac:dyDescent="0.35">
      <c r="A348" t="s">
        <v>112</v>
      </c>
      <c r="B348" t="s">
        <v>31</v>
      </c>
      <c r="C348" t="s">
        <v>13</v>
      </c>
      <c r="D348">
        <v>0</v>
      </c>
      <c r="E348">
        <v>0</v>
      </c>
      <c r="H348">
        <v>0</v>
      </c>
    </row>
    <row r="349" spans="1:8" x14ac:dyDescent="0.35">
      <c r="A349" t="s">
        <v>633</v>
      </c>
      <c r="B349" t="s">
        <v>31</v>
      </c>
      <c r="C349" t="s">
        <v>13</v>
      </c>
      <c r="D349">
        <v>0</v>
      </c>
      <c r="E349">
        <v>0</v>
      </c>
      <c r="H349">
        <v>0</v>
      </c>
    </row>
    <row r="350" spans="1:8" x14ac:dyDescent="0.35">
      <c r="A350" t="s">
        <v>32</v>
      </c>
      <c r="B350" t="s">
        <v>31</v>
      </c>
      <c r="C350" t="s">
        <v>13</v>
      </c>
      <c r="D350">
        <v>0</v>
      </c>
      <c r="H350">
        <v>0</v>
      </c>
    </row>
    <row r="351" spans="1:8" x14ac:dyDescent="0.35">
      <c r="A351" t="s">
        <v>111</v>
      </c>
      <c r="B351" t="s">
        <v>31</v>
      </c>
      <c r="C351" t="s">
        <v>13</v>
      </c>
      <c r="D351">
        <v>0</v>
      </c>
      <c r="E351">
        <v>0</v>
      </c>
      <c r="H351">
        <v>0</v>
      </c>
    </row>
    <row r="352" spans="1:8" x14ac:dyDescent="0.35">
      <c r="A352" t="s">
        <v>52</v>
      </c>
      <c r="B352" t="s">
        <v>53</v>
      </c>
      <c r="C352" t="s">
        <v>13</v>
      </c>
      <c r="D352">
        <v>0</v>
      </c>
      <c r="H352">
        <v>0</v>
      </c>
    </row>
    <row r="353" spans="1:8" x14ac:dyDescent="0.35">
      <c r="A353" t="s">
        <v>51</v>
      </c>
      <c r="B353" t="s">
        <v>53</v>
      </c>
      <c r="C353" t="s">
        <v>13</v>
      </c>
      <c r="D353">
        <v>0</v>
      </c>
      <c r="H353">
        <v>0</v>
      </c>
    </row>
    <row r="354" spans="1:8" x14ac:dyDescent="0.35">
      <c r="A354" t="s">
        <v>106</v>
      </c>
      <c r="B354" t="s">
        <v>53</v>
      </c>
      <c r="C354" t="s">
        <v>13</v>
      </c>
      <c r="D354">
        <v>0</v>
      </c>
      <c r="E354">
        <v>0</v>
      </c>
      <c r="H354">
        <v>0</v>
      </c>
    </row>
    <row r="355" spans="1:8" x14ac:dyDescent="0.35">
      <c r="A355" t="s">
        <v>107</v>
      </c>
      <c r="B355" t="s">
        <v>53</v>
      </c>
      <c r="C355" t="s">
        <v>13</v>
      </c>
      <c r="D355">
        <v>0</v>
      </c>
      <c r="E355">
        <v>0</v>
      </c>
      <c r="H355">
        <v>0</v>
      </c>
    </row>
    <row r="356" spans="1:8" x14ac:dyDescent="0.35">
      <c r="A356" t="s">
        <v>97</v>
      </c>
      <c r="B356" t="s">
        <v>74</v>
      </c>
      <c r="C356" t="s">
        <v>13</v>
      </c>
      <c r="D356">
        <v>0</v>
      </c>
      <c r="E356">
        <v>0</v>
      </c>
      <c r="H356">
        <v>0</v>
      </c>
    </row>
    <row r="357" spans="1:8" x14ac:dyDescent="0.35">
      <c r="A357" t="s">
        <v>96</v>
      </c>
      <c r="B357" t="s">
        <v>74</v>
      </c>
      <c r="C357" t="s">
        <v>13</v>
      </c>
      <c r="D357">
        <v>0</v>
      </c>
      <c r="E357">
        <v>0</v>
      </c>
      <c r="H357">
        <v>0</v>
      </c>
    </row>
    <row r="358" spans="1:8" x14ac:dyDescent="0.35">
      <c r="A358" t="s">
        <v>72</v>
      </c>
      <c r="B358" t="s">
        <v>74</v>
      </c>
      <c r="C358" t="s">
        <v>13</v>
      </c>
      <c r="D358">
        <v>0</v>
      </c>
      <c r="H358">
        <v>0</v>
      </c>
    </row>
    <row r="359" spans="1:8" x14ac:dyDescent="0.35">
      <c r="A359" t="s">
        <v>73</v>
      </c>
      <c r="B359" t="s">
        <v>74</v>
      </c>
      <c r="C359" t="s">
        <v>13</v>
      </c>
      <c r="D359">
        <v>0</v>
      </c>
      <c r="H359">
        <v>0</v>
      </c>
    </row>
    <row r="360" spans="1:8" x14ac:dyDescent="0.35">
      <c r="A360" t="s">
        <v>98</v>
      </c>
      <c r="B360" t="s">
        <v>74</v>
      </c>
      <c r="C360" t="s">
        <v>13</v>
      </c>
      <c r="D360">
        <v>0</v>
      </c>
      <c r="E360">
        <v>0</v>
      </c>
      <c r="H360">
        <v>0</v>
      </c>
    </row>
    <row r="361" spans="1:8" x14ac:dyDescent="0.35">
      <c r="A361" t="s">
        <v>127</v>
      </c>
      <c r="B361" t="s">
        <v>124</v>
      </c>
      <c r="C361" t="s">
        <v>13</v>
      </c>
      <c r="D361">
        <v>0</v>
      </c>
      <c r="E361">
        <v>0</v>
      </c>
      <c r="H361">
        <v>0</v>
      </c>
    </row>
    <row r="362" spans="1:8" x14ac:dyDescent="0.35">
      <c r="A362" t="s">
        <v>125</v>
      </c>
      <c r="B362" t="s">
        <v>124</v>
      </c>
      <c r="C362" t="s">
        <v>13</v>
      </c>
      <c r="D362">
        <v>0</v>
      </c>
      <c r="H362">
        <v>0</v>
      </c>
    </row>
    <row r="363" spans="1:8" x14ac:dyDescent="0.35">
      <c r="A363" t="s">
        <v>126</v>
      </c>
      <c r="B363" t="s">
        <v>124</v>
      </c>
      <c r="C363" t="s">
        <v>13</v>
      </c>
      <c r="D363">
        <v>0</v>
      </c>
      <c r="H363">
        <v>0</v>
      </c>
    </row>
    <row r="364" spans="1:8" x14ac:dyDescent="0.35">
      <c r="A364" t="s">
        <v>161</v>
      </c>
      <c r="B364" t="s">
        <v>159</v>
      </c>
      <c r="C364" t="s">
        <v>13</v>
      </c>
      <c r="D364">
        <v>0</v>
      </c>
      <c r="E364">
        <v>0</v>
      </c>
      <c r="H364">
        <v>0</v>
      </c>
    </row>
    <row r="365" spans="1:8" x14ac:dyDescent="0.35">
      <c r="A365" t="s">
        <v>160</v>
      </c>
      <c r="B365" t="s">
        <v>159</v>
      </c>
      <c r="C365" t="s">
        <v>13</v>
      </c>
      <c r="D365">
        <v>0</v>
      </c>
      <c r="E365">
        <v>0</v>
      </c>
      <c r="H365">
        <v>0</v>
      </c>
    </row>
    <row r="366" spans="1:8" x14ac:dyDescent="0.35">
      <c r="A366" t="s">
        <v>162</v>
      </c>
      <c r="B366" t="s">
        <v>159</v>
      </c>
      <c r="C366" t="s">
        <v>13</v>
      </c>
      <c r="D366">
        <v>0</v>
      </c>
      <c r="H366">
        <v>0</v>
      </c>
    </row>
    <row r="367" spans="1:8" x14ac:dyDescent="0.35">
      <c r="A367" t="s">
        <v>220</v>
      </c>
      <c r="B367" t="s">
        <v>189</v>
      </c>
      <c r="C367" t="s">
        <v>13</v>
      </c>
      <c r="D367">
        <v>0</v>
      </c>
      <c r="E367">
        <v>0</v>
      </c>
      <c r="H367">
        <v>0</v>
      </c>
    </row>
    <row r="368" spans="1:8" x14ac:dyDescent="0.35">
      <c r="A368" t="s">
        <v>191</v>
      </c>
      <c r="B368" t="s">
        <v>189</v>
      </c>
      <c r="C368" t="s">
        <v>13</v>
      </c>
      <c r="D368">
        <v>0</v>
      </c>
      <c r="H368">
        <v>0</v>
      </c>
    </row>
    <row r="369" spans="1:8" x14ac:dyDescent="0.35">
      <c r="A369" t="s">
        <v>190</v>
      </c>
      <c r="B369" t="s">
        <v>189</v>
      </c>
      <c r="C369" t="s">
        <v>13</v>
      </c>
      <c r="D369">
        <v>0</v>
      </c>
      <c r="H369">
        <v>0</v>
      </c>
    </row>
    <row r="370" spans="1:8" x14ac:dyDescent="0.35">
      <c r="A370" t="s">
        <v>227</v>
      </c>
      <c r="B370" t="s">
        <v>225</v>
      </c>
      <c r="C370" t="s">
        <v>13</v>
      </c>
      <c r="D370">
        <v>0</v>
      </c>
      <c r="H370">
        <v>0</v>
      </c>
    </row>
    <row r="371" spans="1:8" x14ac:dyDescent="0.35">
      <c r="A371" t="s">
        <v>226</v>
      </c>
      <c r="B371" t="s">
        <v>225</v>
      </c>
      <c r="C371" t="s">
        <v>13</v>
      </c>
      <c r="D371">
        <v>0</v>
      </c>
      <c r="H371">
        <v>0</v>
      </c>
    </row>
    <row r="372" spans="1:8" x14ac:dyDescent="0.35">
      <c r="A372" t="s">
        <v>228</v>
      </c>
      <c r="B372" t="s">
        <v>225</v>
      </c>
      <c r="C372" t="s">
        <v>13</v>
      </c>
      <c r="D372">
        <v>0</v>
      </c>
      <c r="E372">
        <v>0</v>
      </c>
      <c r="H372">
        <v>0</v>
      </c>
    </row>
    <row r="373" spans="1:8" x14ac:dyDescent="0.35">
      <c r="A373" t="s">
        <v>229</v>
      </c>
      <c r="B373" t="s">
        <v>225</v>
      </c>
      <c r="C373" t="s">
        <v>13</v>
      </c>
      <c r="D373">
        <v>0</v>
      </c>
      <c r="E373">
        <v>0</v>
      </c>
      <c r="H373">
        <v>0</v>
      </c>
    </row>
    <row r="374" spans="1:8" x14ac:dyDescent="0.35">
      <c r="A374" t="s">
        <v>257</v>
      </c>
      <c r="B374" t="s">
        <v>255</v>
      </c>
      <c r="C374" t="s">
        <v>13</v>
      </c>
      <c r="D374">
        <v>0</v>
      </c>
      <c r="E374">
        <v>0</v>
      </c>
      <c r="H374">
        <v>0</v>
      </c>
    </row>
    <row r="375" spans="1:8" x14ac:dyDescent="0.35">
      <c r="A375" t="s">
        <v>256</v>
      </c>
      <c r="B375" t="s">
        <v>255</v>
      </c>
      <c r="C375" t="s">
        <v>13</v>
      </c>
      <c r="D375">
        <v>0</v>
      </c>
      <c r="H375">
        <v>0</v>
      </c>
    </row>
    <row r="376" spans="1:8" x14ac:dyDescent="0.35">
      <c r="A376" t="s">
        <v>641</v>
      </c>
      <c r="B376" t="s">
        <v>255</v>
      </c>
      <c r="C376" t="s">
        <v>13</v>
      </c>
      <c r="D376">
        <v>0</v>
      </c>
      <c r="H376">
        <v>0</v>
      </c>
    </row>
    <row r="377" spans="1:8" x14ac:dyDescent="0.35">
      <c r="A377" t="s">
        <v>281</v>
      </c>
      <c r="B377" t="s">
        <v>279</v>
      </c>
      <c r="C377" t="s">
        <v>13</v>
      </c>
      <c r="D377">
        <v>0</v>
      </c>
      <c r="E377">
        <v>0</v>
      </c>
      <c r="H377">
        <v>0</v>
      </c>
    </row>
    <row r="378" spans="1:8" x14ac:dyDescent="0.35">
      <c r="A378" t="s">
        <v>280</v>
      </c>
      <c r="B378" t="s">
        <v>279</v>
      </c>
      <c r="C378" t="s">
        <v>13</v>
      </c>
      <c r="D378">
        <v>0</v>
      </c>
      <c r="H378">
        <v>0</v>
      </c>
    </row>
    <row r="379" spans="1:8" x14ac:dyDescent="0.35">
      <c r="A379" t="s">
        <v>282</v>
      </c>
      <c r="B379" t="s">
        <v>279</v>
      </c>
      <c r="C379" t="s">
        <v>13</v>
      </c>
      <c r="D379">
        <v>0</v>
      </c>
      <c r="H379">
        <v>0</v>
      </c>
    </row>
    <row r="380" spans="1:8" x14ac:dyDescent="0.35">
      <c r="A380" t="s">
        <v>308</v>
      </c>
      <c r="B380" t="s">
        <v>305</v>
      </c>
      <c r="C380" t="s">
        <v>13</v>
      </c>
      <c r="D380">
        <v>0</v>
      </c>
      <c r="E380">
        <v>0</v>
      </c>
      <c r="H380">
        <v>0</v>
      </c>
    </row>
    <row r="381" spans="1:8" x14ac:dyDescent="0.35">
      <c r="A381" t="s">
        <v>306</v>
      </c>
      <c r="B381" t="s">
        <v>305</v>
      </c>
      <c r="C381" t="s">
        <v>13</v>
      </c>
      <c r="D381">
        <v>0</v>
      </c>
      <c r="H381">
        <v>0</v>
      </c>
    </row>
    <row r="382" spans="1:8" x14ac:dyDescent="0.35">
      <c r="A382" t="s">
        <v>307</v>
      </c>
      <c r="B382" t="s">
        <v>305</v>
      </c>
      <c r="C382" t="s">
        <v>13</v>
      </c>
      <c r="D382">
        <v>0</v>
      </c>
      <c r="H382">
        <v>0</v>
      </c>
    </row>
    <row r="383" spans="1:8" x14ac:dyDescent="0.35">
      <c r="A383" t="s">
        <v>309</v>
      </c>
      <c r="B383" t="s">
        <v>305</v>
      </c>
      <c r="C383" t="s">
        <v>13</v>
      </c>
      <c r="D383">
        <v>0</v>
      </c>
      <c r="E383">
        <v>0</v>
      </c>
      <c r="H383">
        <v>0</v>
      </c>
    </row>
    <row r="384" spans="1:8" x14ac:dyDescent="0.35">
      <c r="A384" t="s">
        <v>340</v>
      </c>
      <c r="B384" t="s">
        <v>339</v>
      </c>
      <c r="C384" t="s">
        <v>13</v>
      </c>
      <c r="D384">
        <v>0</v>
      </c>
      <c r="H384">
        <v>0</v>
      </c>
    </row>
    <row r="385" spans="1:8" x14ac:dyDescent="0.35">
      <c r="A385" t="s">
        <v>342</v>
      </c>
      <c r="B385" t="s">
        <v>339</v>
      </c>
      <c r="C385" t="s">
        <v>13</v>
      </c>
      <c r="D385">
        <v>0</v>
      </c>
      <c r="H385">
        <v>0</v>
      </c>
    </row>
    <row r="386" spans="1:8" x14ac:dyDescent="0.35">
      <c r="A386" t="s">
        <v>341</v>
      </c>
      <c r="B386" t="s">
        <v>339</v>
      </c>
      <c r="C386" t="s">
        <v>13</v>
      </c>
      <c r="D386">
        <v>0</v>
      </c>
      <c r="E386">
        <v>0</v>
      </c>
      <c r="H386">
        <v>0</v>
      </c>
    </row>
    <row r="387" spans="1:8" x14ac:dyDescent="0.35">
      <c r="A387" t="s">
        <v>369</v>
      </c>
      <c r="B387" t="s">
        <v>366</v>
      </c>
      <c r="C387" t="s">
        <v>13</v>
      </c>
      <c r="D387">
        <v>0</v>
      </c>
      <c r="E387">
        <v>0</v>
      </c>
      <c r="H387">
        <v>0</v>
      </c>
    </row>
    <row r="388" spans="1:8" x14ac:dyDescent="0.35">
      <c r="A388" t="s">
        <v>367</v>
      </c>
      <c r="B388" t="s">
        <v>366</v>
      </c>
      <c r="C388" t="s">
        <v>13</v>
      </c>
      <c r="D388">
        <v>0</v>
      </c>
      <c r="H388">
        <v>0</v>
      </c>
    </row>
    <row r="389" spans="1:8" x14ac:dyDescent="0.35">
      <c r="A389" t="s">
        <v>368</v>
      </c>
      <c r="B389" t="s">
        <v>366</v>
      </c>
      <c r="C389" t="s">
        <v>13</v>
      </c>
      <c r="D389">
        <v>0</v>
      </c>
      <c r="H389">
        <v>0</v>
      </c>
    </row>
    <row r="390" spans="1:8" x14ac:dyDescent="0.35">
      <c r="A390" t="s">
        <v>392</v>
      </c>
      <c r="B390" t="s">
        <v>390</v>
      </c>
      <c r="C390" t="s">
        <v>13</v>
      </c>
      <c r="D390">
        <v>0</v>
      </c>
      <c r="E390">
        <v>0</v>
      </c>
      <c r="H390">
        <v>0</v>
      </c>
    </row>
    <row r="391" spans="1:8" x14ac:dyDescent="0.35">
      <c r="A391" t="s">
        <v>622</v>
      </c>
      <c r="B391" t="s">
        <v>390</v>
      </c>
      <c r="C391" t="s">
        <v>13</v>
      </c>
      <c r="D391">
        <v>0</v>
      </c>
      <c r="H391">
        <v>0</v>
      </c>
    </row>
    <row r="392" spans="1:8" x14ac:dyDescent="0.35">
      <c r="A392" t="s">
        <v>619</v>
      </c>
      <c r="B392" t="s">
        <v>390</v>
      </c>
      <c r="C392" t="s">
        <v>13</v>
      </c>
      <c r="D392">
        <v>0</v>
      </c>
      <c r="E392">
        <v>0</v>
      </c>
      <c r="H392">
        <v>0</v>
      </c>
    </row>
    <row r="393" spans="1:8" x14ac:dyDescent="0.35">
      <c r="A393" t="s">
        <v>391</v>
      </c>
      <c r="B393" t="s">
        <v>390</v>
      </c>
      <c r="C393" t="s">
        <v>13</v>
      </c>
      <c r="D393">
        <v>0</v>
      </c>
      <c r="H393">
        <v>0</v>
      </c>
    </row>
    <row r="394" spans="1:8" x14ac:dyDescent="0.35">
      <c r="A394" t="s">
        <v>421</v>
      </c>
      <c r="B394" t="s">
        <v>419</v>
      </c>
      <c r="C394" t="s">
        <v>13</v>
      </c>
      <c r="D394">
        <v>0</v>
      </c>
      <c r="H394">
        <v>0</v>
      </c>
    </row>
    <row r="395" spans="1:8" x14ac:dyDescent="0.35">
      <c r="A395" t="s">
        <v>434</v>
      </c>
      <c r="B395" t="s">
        <v>419</v>
      </c>
      <c r="C395" t="s">
        <v>13</v>
      </c>
      <c r="D395">
        <v>0</v>
      </c>
      <c r="E395">
        <v>0</v>
      </c>
      <c r="H395">
        <v>0</v>
      </c>
    </row>
    <row r="396" spans="1:8" x14ac:dyDescent="0.35">
      <c r="A396" t="s">
        <v>422</v>
      </c>
      <c r="B396" t="s">
        <v>419</v>
      </c>
      <c r="C396" t="s">
        <v>13</v>
      </c>
      <c r="D396">
        <v>0</v>
      </c>
      <c r="E396">
        <v>0</v>
      </c>
      <c r="H396">
        <v>0</v>
      </c>
    </row>
    <row r="397" spans="1:8" x14ac:dyDescent="0.35">
      <c r="A397" t="s">
        <v>420</v>
      </c>
      <c r="B397" t="s">
        <v>419</v>
      </c>
      <c r="C397" t="s">
        <v>13</v>
      </c>
      <c r="D397">
        <v>0</v>
      </c>
      <c r="H397">
        <v>0</v>
      </c>
    </row>
    <row r="398" spans="1:8" x14ac:dyDescent="0.35">
      <c r="A398" t="s">
        <v>454</v>
      </c>
      <c r="B398" t="s">
        <v>450</v>
      </c>
      <c r="C398" t="s">
        <v>13</v>
      </c>
      <c r="D398">
        <v>0</v>
      </c>
      <c r="E398">
        <v>0</v>
      </c>
      <c r="H398">
        <v>0</v>
      </c>
    </row>
    <row r="399" spans="1:8" x14ac:dyDescent="0.35">
      <c r="A399" t="s">
        <v>453</v>
      </c>
      <c r="B399" t="s">
        <v>450</v>
      </c>
      <c r="C399" t="s">
        <v>13</v>
      </c>
      <c r="D399">
        <v>0</v>
      </c>
      <c r="E399">
        <v>0</v>
      </c>
      <c r="H399">
        <v>0</v>
      </c>
    </row>
    <row r="400" spans="1:8" x14ac:dyDescent="0.35">
      <c r="A400" t="s">
        <v>452</v>
      </c>
      <c r="B400" t="s">
        <v>450</v>
      </c>
      <c r="C400" t="s">
        <v>13</v>
      </c>
      <c r="D400">
        <v>0</v>
      </c>
      <c r="H400">
        <v>0</v>
      </c>
    </row>
    <row r="401" spans="1:8" x14ac:dyDescent="0.35">
      <c r="A401" t="s">
        <v>451</v>
      </c>
      <c r="B401" t="s">
        <v>450</v>
      </c>
      <c r="C401" t="s">
        <v>13</v>
      </c>
      <c r="D401">
        <v>0</v>
      </c>
      <c r="H401">
        <v>0</v>
      </c>
    </row>
    <row r="402" spans="1:8" x14ac:dyDescent="0.35">
      <c r="A402" t="s">
        <v>486</v>
      </c>
      <c r="B402" t="s">
        <v>482</v>
      </c>
      <c r="C402" t="s">
        <v>13</v>
      </c>
      <c r="D402">
        <v>0</v>
      </c>
      <c r="E402">
        <v>0</v>
      </c>
      <c r="H402">
        <v>0</v>
      </c>
    </row>
    <row r="403" spans="1:8" x14ac:dyDescent="0.35">
      <c r="A403" t="s">
        <v>485</v>
      </c>
      <c r="B403" t="s">
        <v>482</v>
      </c>
      <c r="C403" t="s">
        <v>13</v>
      </c>
      <c r="D403">
        <v>0</v>
      </c>
      <c r="E403">
        <v>0</v>
      </c>
      <c r="H403">
        <v>0</v>
      </c>
    </row>
    <row r="404" spans="1:8" x14ac:dyDescent="0.35">
      <c r="A404" t="s">
        <v>483</v>
      </c>
      <c r="B404" t="s">
        <v>482</v>
      </c>
      <c r="C404" t="s">
        <v>13</v>
      </c>
      <c r="D404">
        <v>0</v>
      </c>
      <c r="H404">
        <v>0</v>
      </c>
    </row>
    <row r="405" spans="1:8" x14ac:dyDescent="0.35">
      <c r="A405" t="s">
        <v>484</v>
      </c>
      <c r="B405" t="s">
        <v>482</v>
      </c>
      <c r="C405" t="s">
        <v>13</v>
      </c>
      <c r="D405">
        <v>0</v>
      </c>
      <c r="H405">
        <v>0</v>
      </c>
    </row>
    <row r="406" spans="1:8" x14ac:dyDescent="0.35">
      <c r="A406" t="s">
        <v>519</v>
      </c>
      <c r="B406" t="s">
        <v>517</v>
      </c>
      <c r="C406" t="s">
        <v>13</v>
      </c>
      <c r="D406">
        <v>0</v>
      </c>
      <c r="E406">
        <v>0</v>
      </c>
      <c r="H406">
        <v>0</v>
      </c>
    </row>
    <row r="407" spans="1:8" x14ac:dyDescent="0.35">
      <c r="A407" t="s">
        <v>520</v>
      </c>
      <c r="B407" t="s">
        <v>517</v>
      </c>
      <c r="C407" t="s">
        <v>13</v>
      </c>
      <c r="D407">
        <v>0</v>
      </c>
      <c r="H407">
        <v>0</v>
      </c>
    </row>
    <row r="408" spans="1:8" x14ac:dyDescent="0.35">
      <c r="A408" t="s">
        <v>518</v>
      </c>
      <c r="B408" t="s">
        <v>517</v>
      </c>
      <c r="C408" t="s">
        <v>13</v>
      </c>
      <c r="D408">
        <v>0</v>
      </c>
      <c r="H408">
        <v>0</v>
      </c>
    </row>
    <row r="409" spans="1:8" x14ac:dyDescent="0.35">
      <c r="A409" t="s">
        <v>521</v>
      </c>
      <c r="B409" t="s">
        <v>517</v>
      </c>
      <c r="C409" t="s">
        <v>13</v>
      </c>
      <c r="D409">
        <v>0</v>
      </c>
      <c r="E409">
        <v>0</v>
      </c>
      <c r="H409">
        <v>0</v>
      </c>
    </row>
    <row r="410" spans="1:8" x14ac:dyDescent="0.35">
      <c r="A410" t="s">
        <v>549</v>
      </c>
      <c r="B410" t="s">
        <v>572</v>
      </c>
      <c r="C410" t="s">
        <v>13</v>
      </c>
      <c r="D410">
        <v>0</v>
      </c>
      <c r="E410">
        <v>0</v>
      </c>
      <c r="H410">
        <v>0</v>
      </c>
    </row>
    <row r="411" spans="1:8" x14ac:dyDescent="0.35">
      <c r="A411" t="s">
        <v>547</v>
      </c>
      <c r="B411" t="s">
        <v>572</v>
      </c>
      <c r="C411" t="s">
        <v>13</v>
      </c>
      <c r="D411">
        <v>0</v>
      </c>
      <c r="H411">
        <v>0</v>
      </c>
    </row>
    <row r="412" spans="1:8" x14ac:dyDescent="0.35">
      <c r="A412" t="s">
        <v>548</v>
      </c>
      <c r="B412" t="s">
        <v>572</v>
      </c>
      <c r="C412" t="s">
        <v>13</v>
      </c>
      <c r="D412">
        <v>0</v>
      </c>
      <c r="H412">
        <v>0</v>
      </c>
    </row>
    <row r="413" spans="1:8" x14ac:dyDescent="0.35">
      <c r="A413" t="s">
        <v>574</v>
      </c>
      <c r="B413" t="s">
        <v>576</v>
      </c>
      <c r="C413" t="s">
        <v>13</v>
      </c>
      <c r="D413">
        <v>0</v>
      </c>
      <c r="H413">
        <v>0</v>
      </c>
    </row>
    <row r="414" spans="1:8" x14ac:dyDescent="0.35">
      <c r="A414" t="s">
        <v>573</v>
      </c>
      <c r="B414" t="s">
        <v>576</v>
      </c>
      <c r="C414" t="s">
        <v>13</v>
      </c>
      <c r="D414">
        <v>0</v>
      </c>
      <c r="H414">
        <v>0</v>
      </c>
    </row>
    <row r="415" spans="1:8" x14ac:dyDescent="0.35">
      <c r="A415" t="s">
        <v>575</v>
      </c>
      <c r="B415" t="s">
        <v>576</v>
      </c>
      <c r="C415" t="s">
        <v>13</v>
      </c>
      <c r="D415">
        <v>0</v>
      </c>
      <c r="E415">
        <v>0</v>
      </c>
      <c r="H415">
        <v>0</v>
      </c>
    </row>
    <row r="416" spans="1:8" x14ac:dyDescent="0.35">
      <c r="A416" t="s">
        <v>123</v>
      </c>
      <c r="B416" t="s">
        <v>30</v>
      </c>
      <c r="C416" t="s">
        <v>26</v>
      </c>
      <c r="D416">
        <v>0</v>
      </c>
      <c r="E416">
        <v>0</v>
      </c>
      <c r="F416">
        <v>0.24</v>
      </c>
      <c r="H416">
        <v>0</v>
      </c>
    </row>
    <row r="417" spans="1:8" x14ac:dyDescent="0.35">
      <c r="A417" t="s">
        <v>25</v>
      </c>
      <c r="B417" t="s">
        <v>30</v>
      </c>
      <c r="C417" t="s">
        <v>26</v>
      </c>
      <c r="F417">
        <v>0.24</v>
      </c>
      <c r="H417">
        <v>0</v>
      </c>
    </row>
    <row r="418" spans="1:8" x14ac:dyDescent="0.35">
      <c r="A418" t="s">
        <v>21</v>
      </c>
      <c r="B418" t="s">
        <v>30</v>
      </c>
      <c r="C418" t="s">
        <v>26</v>
      </c>
      <c r="F418">
        <v>0.24</v>
      </c>
      <c r="H418">
        <v>0</v>
      </c>
    </row>
    <row r="419" spans="1:8" x14ac:dyDescent="0.35">
      <c r="A419" t="s">
        <v>122</v>
      </c>
      <c r="B419" t="s">
        <v>30</v>
      </c>
      <c r="C419" t="s">
        <v>26</v>
      </c>
      <c r="D419">
        <v>0</v>
      </c>
      <c r="E419">
        <v>0</v>
      </c>
      <c r="F419">
        <v>0.24</v>
      </c>
      <c r="H419">
        <v>0</v>
      </c>
    </row>
    <row r="420" spans="1:8" x14ac:dyDescent="0.35">
      <c r="A420" t="s">
        <v>121</v>
      </c>
      <c r="B420" t="s">
        <v>30</v>
      </c>
      <c r="C420" t="s">
        <v>26</v>
      </c>
      <c r="D420">
        <v>0</v>
      </c>
      <c r="E420">
        <v>0</v>
      </c>
      <c r="F420">
        <v>0.24</v>
      </c>
      <c r="H420">
        <v>0</v>
      </c>
    </row>
    <row r="421" spans="1:8" x14ac:dyDescent="0.35">
      <c r="A421" t="s">
        <v>16</v>
      </c>
      <c r="B421" t="s">
        <v>30</v>
      </c>
      <c r="C421" t="s">
        <v>26</v>
      </c>
      <c r="F421">
        <v>0.24</v>
      </c>
      <c r="H421">
        <v>0</v>
      </c>
    </row>
    <row r="422" spans="1:8" x14ac:dyDescent="0.35">
      <c r="A422" t="s">
        <v>24</v>
      </c>
      <c r="B422" t="s">
        <v>30</v>
      </c>
      <c r="C422" t="s">
        <v>26</v>
      </c>
      <c r="F422">
        <v>0.24</v>
      </c>
      <c r="H422">
        <v>0</v>
      </c>
    </row>
    <row r="423" spans="1:8" x14ac:dyDescent="0.35">
      <c r="A423" t="s">
        <v>17</v>
      </c>
      <c r="B423" t="s">
        <v>30</v>
      </c>
      <c r="C423" t="s">
        <v>26</v>
      </c>
      <c r="F423">
        <v>0.24</v>
      </c>
      <c r="H423">
        <v>0</v>
      </c>
    </row>
    <row r="424" spans="1:8" x14ac:dyDescent="0.35">
      <c r="A424" t="s">
        <v>23</v>
      </c>
      <c r="B424" t="s">
        <v>30</v>
      </c>
      <c r="C424" t="s">
        <v>26</v>
      </c>
      <c r="F424">
        <v>0.24</v>
      </c>
      <c r="H424">
        <v>0</v>
      </c>
    </row>
    <row r="425" spans="1:8" x14ac:dyDescent="0.35">
      <c r="A425" t="s">
        <v>22</v>
      </c>
      <c r="B425" t="s">
        <v>30</v>
      </c>
      <c r="C425" t="s">
        <v>26</v>
      </c>
      <c r="F425">
        <v>0.24</v>
      </c>
      <c r="H425">
        <v>0</v>
      </c>
    </row>
    <row r="426" spans="1:8" x14ac:dyDescent="0.35">
      <c r="A426" t="s">
        <v>48</v>
      </c>
      <c r="B426" t="s">
        <v>31</v>
      </c>
      <c r="C426" t="s">
        <v>26</v>
      </c>
      <c r="D426">
        <v>0</v>
      </c>
      <c r="E426">
        <v>0</v>
      </c>
      <c r="F426">
        <v>0.24</v>
      </c>
      <c r="H426">
        <v>0</v>
      </c>
    </row>
    <row r="427" spans="1:8" x14ac:dyDescent="0.35">
      <c r="A427" t="s">
        <v>40</v>
      </c>
      <c r="B427" t="s">
        <v>31</v>
      </c>
      <c r="C427" t="s">
        <v>26</v>
      </c>
      <c r="F427">
        <v>0.24</v>
      </c>
      <c r="H427">
        <v>1</v>
      </c>
    </row>
    <row r="428" spans="1:8" x14ac:dyDescent="0.35">
      <c r="A428" t="s">
        <v>116</v>
      </c>
      <c r="B428" t="s">
        <v>31</v>
      </c>
      <c r="C428" t="s">
        <v>26</v>
      </c>
      <c r="F428">
        <v>0.24</v>
      </c>
      <c r="H428">
        <v>0</v>
      </c>
    </row>
    <row r="429" spans="1:8" x14ac:dyDescent="0.35">
      <c r="A429" t="s">
        <v>46</v>
      </c>
      <c r="B429" t="s">
        <v>31</v>
      </c>
      <c r="C429" t="s">
        <v>26</v>
      </c>
      <c r="F429">
        <v>0.24</v>
      </c>
      <c r="H429">
        <v>0</v>
      </c>
    </row>
    <row r="430" spans="1:8" x14ac:dyDescent="0.35">
      <c r="A430" t="s">
        <v>45</v>
      </c>
      <c r="B430" t="s">
        <v>31</v>
      </c>
      <c r="C430" t="s">
        <v>26</v>
      </c>
      <c r="F430">
        <v>0.24</v>
      </c>
      <c r="H430">
        <v>0</v>
      </c>
    </row>
    <row r="431" spans="1:8" x14ac:dyDescent="0.35">
      <c r="A431" t="s">
        <v>118</v>
      </c>
      <c r="B431" t="s">
        <v>31</v>
      </c>
      <c r="C431" t="s">
        <v>26</v>
      </c>
      <c r="D431">
        <v>0</v>
      </c>
      <c r="E431">
        <v>0</v>
      </c>
      <c r="F431">
        <v>0.24</v>
      </c>
      <c r="H431">
        <v>0</v>
      </c>
    </row>
    <row r="432" spans="1:8" x14ac:dyDescent="0.35">
      <c r="A432" t="s">
        <v>43</v>
      </c>
      <c r="B432" t="s">
        <v>31</v>
      </c>
      <c r="C432" t="s">
        <v>26</v>
      </c>
      <c r="F432">
        <v>0.24</v>
      </c>
      <c r="H432">
        <v>0</v>
      </c>
    </row>
    <row r="433" spans="1:8" x14ac:dyDescent="0.35">
      <c r="A433" t="s">
        <v>117</v>
      </c>
      <c r="B433" t="s">
        <v>31</v>
      </c>
      <c r="C433" t="s">
        <v>26</v>
      </c>
      <c r="F433">
        <v>0.24</v>
      </c>
      <c r="H433">
        <v>0</v>
      </c>
    </row>
    <row r="434" spans="1:8" x14ac:dyDescent="0.35">
      <c r="A434" t="s">
        <v>44</v>
      </c>
      <c r="B434" t="s">
        <v>31</v>
      </c>
      <c r="C434" t="s">
        <v>26</v>
      </c>
      <c r="F434">
        <v>0.24</v>
      </c>
      <c r="H434">
        <v>0</v>
      </c>
    </row>
    <row r="435" spans="1:8" x14ac:dyDescent="0.35">
      <c r="A435" t="s">
        <v>47</v>
      </c>
      <c r="B435" t="s">
        <v>31</v>
      </c>
      <c r="C435" t="s">
        <v>26</v>
      </c>
      <c r="F435">
        <v>0.24</v>
      </c>
      <c r="H435">
        <v>0</v>
      </c>
    </row>
    <row r="436" spans="1:8" x14ac:dyDescent="0.35">
      <c r="A436" t="s">
        <v>636</v>
      </c>
      <c r="B436" t="s">
        <v>53</v>
      </c>
      <c r="C436" t="s">
        <v>26</v>
      </c>
      <c r="F436">
        <v>0.24</v>
      </c>
      <c r="H436">
        <v>0</v>
      </c>
    </row>
    <row r="437" spans="1:8" x14ac:dyDescent="0.35">
      <c r="A437" t="s">
        <v>65</v>
      </c>
      <c r="B437" t="s">
        <v>53</v>
      </c>
      <c r="C437" t="s">
        <v>26</v>
      </c>
      <c r="F437">
        <v>0.24</v>
      </c>
      <c r="H437">
        <v>0</v>
      </c>
    </row>
    <row r="438" spans="1:8" x14ac:dyDescent="0.35">
      <c r="A438" t="s">
        <v>63</v>
      </c>
      <c r="B438" t="s">
        <v>53</v>
      </c>
      <c r="C438" t="s">
        <v>26</v>
      </c>
      <c r="F438">
        <v>0.24</v>
      </c>
      <c r="H438">
        <v>0</v>
      </c>
    </row>
    <row r="439" spans="1:8" x14ac:dyDescent="0.35">
      <c r="A439" t="s">
        <v>640</v>
      </c>
      <c r="B439" t="s">
        <v>53</v>
      </c>
      <c r="C439" t="s">
        <v>26</v>
      </c>
      <c r="F439">
        <v>0.24</v>
      </c>
      <c r="H439">
        <v>0</v>
      </c>
    </row>
    <row r="440" spans="1:8" x14ac:dyDescent="0.35">
      <c r="A440" t="s">
        <v>68</v>
      </c>
      <c r="B440" t="s">
        <v>53</v>
      </c>
      <c r="C440" t="s">
        <v>26</v>
      </c>
      <c r="F440">
        <v>0.24</v>
      </c>
      <c r="H440">
        <v>0</v>
      </c>
    </row>
    <row r="441" spans="1:8" x14ac:dyDescent="0.35">
      <c r="A441" t="s">
        <v>110</v>
      </c>
      <c r="B441" t="s">
        <v>53</v>
      </c>
      <c r="C441" t="s">
        <v>26</v>
      </c>
      <c r="D441">
        <v>0</v>
      </c>
      <c r="E441">
        <v>0</v>
      </c>
      <c r="F441">
        <v>0.24</v>
      </c>
      <c r="H441">
        <v>0</v>
      </c>
    </row>
    <row r="442" spans="1:8" x14ac:dyDescent="0.35">
      <c r="A442" t="s">
        <v>67</v>
      </c>
      <c r="B442" t="s">
        <v>53</v>
      </c>
      <c r="C442" t="s">
        <v>26</v>
      </c>
      <c r="F442">
        <v>0.24</v>
      </c>
      <c r="H442">
        <v>0</v>
      </c>
    </row>
    <row r="443" spans="1:8" x14ac:dyDescent="0.35">
      <c r="A443" t="s">
        <v>62</v>
      </c>
      <c r="B443" t="s">
        <v>53</v>
      </c>
      <c r="C443" t="s">
        <v>26</v>
      </c>
      <c r="F443">
        <v>0.24</v>
      </c>
      <c r="H443">
        <v>0</v>
      </c>
    </row>
    <row r="444" spans="1:8" x14ac:dyDescent="0.35">
      <c r="A444" t="s">
        <v>92</v>
      </c>
      <c r="B444" t="s">
        <v>74</v>
      </c>
      <c r="C444" t="s">
        <v>26</v>
      </c>
      <c r="F444">
        <v>0.24</v>
      </c>
      <c r="H444">
        <v>0</v>
      </c>
    </row>
    <row r="445" spans="1:8" x14ac:dyDescent="0.35">
      <c r="A445" t="s">
        <v>102</v>
      </c>
      <c r="B445" t="s">
        <v>74</v>
      </c>
      <c r="C445" t="s">
        <v>26</v>
      </c>
      <c r="D445">
        <v>0</v>
      </c>
      <c r="E445">
        <v>0</v>
      </c>
      <c r="F445">
        <v>0.24</v>
      </c>
      <c r="H445">
        <v>0</v>
      </c>
    </row>
    <row r="446" spans="1:8" x14ac:dyDescent="0.35">
      <c r="A446" t="s">
        <v>90</v>
      </c>
      <c r="B446" t="s">
        <v>74</v>
      </c>
      <c r="C446" t="s">
        <v>26</v>
      </c>
      <c r="F446">
        <v>0.24</v>
      </c>
      <c r="H446">
        <v>0</v>
      </c>
    </row>
    <row r="447" spans="1:8" x14ac:dyDescent="0.35">
      <c r="A447" t="s">
        <v>94</v>
      </c>
      <c r="B447" t="s">
        <v>74</v>
      </c>
      <c r="C447" t="s">
        <v>26</v>
      </c>
      <c r="F447">
        <v>0.24</v>
      </c>
      <c r="H447">
        <v>0</v>
      </c>
    </row>
    <row r="448" spans="1:8" x14ac:dyDescent="0.35">
      <c r="A448" t="s">
        <v>89</v>
      </c>
      <c r="B448" t="s">
        <v>74</v>
      </c>
      <c r="C448" t="s">
        <v>26</v>
      </c>
      <c r="F448">
        <v>0.24</v>
      </c>
      <c r="H448">
        <v>0</v>
      </c>
    </row>
    <row r="449" spans="1:8" x14ac:dyDescent="0.35">
      <c r="A449" t="s">
        <v>85</v>
      </c>
      <c r="B449" t="s">
        <v>74</v>
      </c>
      <c r="C449" t="s">
        <v>26</v>
      </c>
      <c r="F449">
        <v>0.24</v>
      </c>
      <c r="H449">
        <v>0</v>
      </c>
    </row>
    <row r="450" spans="1:8" x14ac:dyDescent="0.35">
      <c r="A450" t="s">
        <v>84</v>
      </c>
      <c r="B450" t="s">
        <v>74</v>
      </c>
      <c r="C450" t="s">
        <v>26</v>
      </c>
      <c r="F450">
        <v>0.24</v>
      </c>
      <c r="H450">
        <v>0</v>
      </c>
    </row>
    <row r="451" spans="1:8" x14ac:dyDescent="0.35">
      <c r="A451" t="s">
        <v>87</v>
      </c>
      <c r="B451" t="s">
        <v>74</v>
      </c>
      <c r="C451" t="s">
        <v>26</v>
      </c>
      <c r="F451">
        <v>0.24</v>
      </c>
      <c r="H451">
        <v>0</v>
      </c>
    </row>
    <row r="452" spans="1:8" x14ac:dyDescent="0.35">
      <c r="A452" t="s">
        <v>86</v>
      </c>
      <c r="B452" t="s">
        <v>74</v>
      </c>
      <c r="C452" t="s">
        <v>26</v>
      </c>
      <c r="F452">
        <v>0.24</v>
      </c>
      <c r="H452">
        <v>0</v>
      </c>
    </row>
    <row r="453" spans="1:8" x14ac:dyDescent="0.35">
      <c r="A453" t="s">
        <v>88</v>
      </c>
      <c r="B453" t="s">
        <v>74</v>
      </c>
      <c r="C453" t="s">
        <v>26</v>
      </c>
      <c r="F453">
        <v>0.24</v>
      </c>
      <c r="H453">
        <v>0</v>
      </c>
    </row>
    <row r="454" spans="1:8" x14ac:dyDescent="0.35">
      <c r="A454" t="s">
        <v>93</v>
      </c>
      <c r="B454" t="s">
        <v>74</v>
      </c>
      <c r="C454" t="s">
        <v>26</v>
      </c>
      <c r="F454">
        <v>0.24</v>
      </c>
      <c r="H454">
        <v>0</v>
      </c>
    </row>
    <row r="455" spans="1:8" x14ac:dyDescent="0.35">
      <c r="A455" t="s">
        <v>91</v>
      </c>
      <c r="B455" t="s">
        <v>74</v>
      </c>
      <c r="C455" t="s">
        <v>26</v>
      </c>
      <c r="F455">
        <v>0.24</v>
      </c>
      <c r="H455">
        <v>0</v>
      </c>
    </row>
    <row r="456" spans="1:8" x14ac:dyDescent="0.35">
      <c r="A456" t="s">
        <v>151</v>
      </c>
      <c r="B456" t="s">
        <v>124</v>
      </c>
      <c r="C456" t="s">
        <v>26</v>
      </c>
      <c r="F456">
        <v>0.24</v>
      </c>
      <c r="H456">
        <v>0</v>
      </c>
    </row>
    <row r="457" spans="1:8" x14ac:dyDescent="0.35">
      <c r="A457" t="s">
        <v>148</v>
      </c>
      <c r="B457" t="s">
        <v>124</v>
      </c>
      <c r="C457" t="s">
        <v>26</v>
      </c>
      <c r="F457">
        <v>0.24</v>
      </c>
      <c r="H457">
        <v>0</v>
      </c>
    </row>
    <row r="458" spans="1:8" x14ac:dyDescent="0.35">
      <c r="A458" t="s">
        <v>157</v>
      </c>
      <c r="B458" t="s">
        <v>124</v>
      </c>
      <c r="C458" t="s">
        <v>26</v>
      </c>
      <c r="D458">
        <v>0</v>
      </c>
      <c r="E458">
        <v>0</v>
      </c>
      <c r="F458">
        <v>0.24</v>
      </c>
      <c r="H458">
        <v>0</v>
      </c>
    </row>
    <row r="459" spans="1:8" x14ac:dyDescent="0.35">
      <c r="A459" t="s">
        <v>142</v>
      </c>
      <c r="B459" t="s">
        <v>124</v>
      </c>
      <c r="C459" t="s">
        <v>26</v>
      </c>
      <c r="F459">
        <v>0.24</v>
      </c>
      <c r="H459">
        <v>0</v>
      </c>
    </row>
    <row r="460" spans="1:8" x14ac:dyDescent="0.35">
      <c r="A460" t="s">
        <v>156</v>
      </c>
      <c r="B460" t="s">
        <v>124</v>
      </c>
      <c r="C460" t="s">
        <v>26</v>
      </c>
      <c r="D460">
        <v>0</v>
      </c>
      <c r="E460">
        <v>0</v>
      </c>
      <c r="F460">
        <v>0.24</v>
      </c>
      <c r="H460">
        <v>0</v>
      </c>
    </row>
    <row r="461" spans="1:8" x14ac:dyDescent="0.35">
      <c r="A461" t="s">
        <v>141</v>
      </c>
      <c r="B461" t="s">
        <v>124</v>
      </c>
      <c r="C461" t="s">
        <v>26</v>
      </c>
      <c r="F461">
        <v>0.24</v>
      </c>
      <c r="H461">
        <v>0</v>
      </c>
    </row>
    <row r="462" spans="1:8" x14ac:dyDescent="0.35">
      <c r="A462" t="s">
        <v>138</v>
      </c>
      <c r="B462" t="s">
        <v>124</v>
      </c>
      <c r="C462" t="s">
        <v>26</v>
      </c>
      <c r="F462">
        <v>0.24</v>
      </c>
      <c r="H462">
        <v>0</v>
      </c>
    </row>
    <row r="463" spans="1:8" x14ac:dyDescent="0.35">
      <c r="A463" t="s">
        <v>143</v>
      </c>
      <c r="B463" t="s">
        <v>124</v>
      </c>
      <c r="C463" t="s">
        <v>26</v>
      </c>
      <c r="F463">
        <v>0.24</v>
      </c>
      <c r="H463">
        <v>0</v>
      </c>
    </row>
    <row r="464" spans="1:8" x14ac:dyDescent="0.35">
      <c r="A464" t="s">
        <v>147</v>
      </c>
      <c r="B464" t="s">
        <v>124</v>
      </c>
      <c r="C464" t="s">
        <v>26</v>
      </c>
      <c r="F464">
        <v>0.24</v>
      </c>
      <c r="H464">
        <v>0</v>
      </c>
    </row>
    <row r="465" spans="1:8" x14ac:dyDescent="0.35">
      <c r="A465" t="s">
        <v>146</v>
      </c>
      <c r="B465" t="s">
        <v>124</v>
      </c>
      <c r="C465" t="s">
        <v>26</v>
      </c>
      <c r="F465">
        <v>0.24</v>
      </c>
      <c r="H465">
        <v>0</v>
      </c>
    </row>
    <row r="466" spans="1:8" x14ac:dyDescent="0.35">
      <c r="A466" t="s">
        <v>150</v>
      </c>
      <c r="B466" t="s">
        <v>124</v>
      </c>
      <c r="C466" t="s">
        <v>26</v>
      </c>
      <c r="F466">
        <v>0.24</v>
      </c>
      <c r="H466">
        <v>0</v>
      </c>
    </row>
    <row r="467" spans="1:8" x14ac:dyDescent="0.35">
      <c r="A467" t="s">
        <v>158</v>
      </c>
      <c r="B467" t="s">
        <v>124</v>
      </c>
      <c r="C467" t="s">
        <v>26</v>
      </c>
      <c r="D467">
        <v>0</v>
      </c>
      <c r="E467">
        <v>0</v>
      </c>
      <c r="F467">
        <v>0.24</v>
      </c>
      <c r="H467">
        <v>0</v>
      </c>
    </row>
    <row r="468" spans="1:8" x14ac:dyDescent="0.35">
      <c r="A468" t="s">
        <v>179</v>
      </c>
      <c r="B468" t="s">
        <v>159</v>
      </c>
      <c r="C468" t="s">
        <v>26</v>
      </c>
      <c r="F468">
        <v>0.24</v>
      </c>
      <c r="H468">
        <v>0</v>
      </c>
    </row>
    <row r="469" spans="1:8" x14ac:dyDescent="0.35">
      <c r="A469" t="s">
        <v>184</v>
      </c>
      <c r="B469" t="s">
        <v>159</v>
      </c>
      <c r="C469" t="s">
        <v>26</v>
      </c>
      <c r="D469">
        <v>0</v>
      </c>
      <c r="E469">
        <v>0</v>
      </c>
      <c r="F469">
        <v>0.24</v>
      </c>
      <c r="H469">
        <v>0</v>
      </c>
    </row>
    <row r="470" spans="1:8" x14ac:dyDescent="0.35">
      <c r="A470" t="s">
        <v>181</v>
      </c>
      <c r="B470" t="s">
        <v>159</v>
      </c>
      <c r="C470" t="s">
        <v>26</v>
      </c>
      <c r="F470">
        <v>0.24</v>
      </c>
      <c r="H470">
        <v>0</v>
      </c>
    </row>
    <row r="471" spans="1:8" x14ac:dyDescent="0.35">
      <c r="A471" t="s">
        <v>174</v>
      </c>
      <c r="B471" t="s">
        <v>159</v>
      </c>
      <c r="C471" t="s">
        <v>26</v>
      </c>
      <c r="F471">
        <v>0.24</v>
      </c>
      <c r="H471">
        <v>0</v>
      </c>
    </row>
    <row r="472" spans="1:8" x14ac:dyDescent="0.35">
      <c r="A472" t="s">
        <v>172</v>
      </c>
      <c r="B472" t="s">
        <v>159</v>
      </c>
      <c r="C472" t="s">
        <v>26</v>
      </c>
      <c r="F472">
        <v>0.24</v>
      </c>
      <c r="H472">
        <v>0</v>
      </c>
    </row>
    <row r="473" spans="1:8" x14ac:dyDescent="0.35">
      <c r="A473" t="s">
        <v>175</v>
      </c>
      <c r="B473" t="s">
        <v>159</v>
      </c>
      <c r="C473" t="s">
        <v>26</v>
      </c>
      <c r="F473">
        <v>0.24</v>
      </c>
      <c r="H473">
        <v>0</v>
      </c>
    </row>
    <row r="474" spans="1:8" x14ac:dyDescent="0.35">
      <c r="A474" t="s">
        <v>182</v>
      </c>
      <c r="B474" t="s">
        <v>159</v>
      </c>
      <c r="C474" t="s">
        <v>26</v>
      </c>
      <c r="F474">
        <v>0.24</v>
      </c>
      <c r="H474">
        <v>0</v>
      </c>
    </row>
    <row r="475" spans="1:8" x14ac:dyDescent="0.35">
      <c r="A475" t="s">
        <v>178</v>
      </c>
      <c r="B475" t="s">
        <v>159</v>
      </c>
      <c r="C475" t="s">
        <v>26</v>
      </c>
      <c r="F475">
        <v>0.24</v>
      </c>
      <c r="H475">
        <v>0</v>
      </c>
    </row>
    <row r="476" spans="1:8" x14ac:dyDescent="0.35">
      <c r="A476" t="s">
        <v>177</v>
      </c>
      <c r="B476" t="s">
        <v>159</v>
      </c>
      <c r="C476" t="s">
        <v>26</v>
      </c>
      <c r="F476">
        <v>0.24</v>
      </c>
      <c r="H476">
        <v>0</v>
      </c>
    </row>
    <row r="477" spans="1:8" x14ac:dyDescent="0.35">
      <c r="A477" t="s">
        <v>183</v>
      </c>
      <c r="B477" t="s">
        <v>159</v>
      </c>
      <c r="C477" t="s">
        <v>26</v>
      </c>
      <c r="F477">
        <v>0.24</v>
      </c>
      <c r="H477">
        <v>0</v>
      </c>
    </row>
    <row r="478" spans="1:8" x14ac:dyDescent="0.35">
      <c r="A478" t="s">
        <v>639</v>
      </c>
      <c r="B478" t="s">
        <v>159</v>
      </c>
      <c r="C478" t="s">
        <v>26</v>
      </c>
      <c r="F478">
        <v>0.24</v>
      </c>
      <c r="H478">
        <v>0</v>
      </c>
    </row>
    <row r="479" spans="1:8" x14ac:dyDescent="0.35">
      <c r="A479" t="s">
        <v>210</v>
      </c>
      <c r="B479" t="s">
        <v>189</v>
      </c>
      <c r="C479" t="s">
        <v>26</v>
      </c>
      <c r="F479">
        <v>0.24</v>
      </c>
      <c r="H479">
        <v>0</v>
      </c>
    </row>
    <row r="480" spans="1:8" x14ac:dyDescent="0.35">
      <c r="A480" t="s">
        <v>214</v>
      </c>
      <c r="B480" t="s">
        <v>189</v>
      </c>
      <c r="C480" t="s">
        <v>26</v>
      </c>
      <c r="F480">
        <v>0.24</v>
      </c>
      <c r="H480">
        <v>0</v>
      </c>
    </row>
    <row r="481" spans="1:8" x14ac:dyDescent="0.35">
      <c r="A481" t="s">
        <v>223</v>
      </c>
      <c r="B481" t="s">
        <v>189</v>
      </c>
      <c r="C481" t="s">
        <v>26</v>
      </c>
      <c r="D481">
        <v>0</v>
      </c>
      <c r="E481">
        <v>0</v>
      </c>
      <c r="F481">
        <v>0.24</v>
      </c>
      <c r="H481">
        <v>0</v>
      </c>
    </row>
    <row r="482" spans="1:8" x14ac:dyDescent="0.35">
      <c r="A482" t="s">
        <v>212</v>
      </c>
      <c r="B482" t="s">
        <v>189</v>
      </c>
      <c r="C482" t="s">
        <v>26</v>
      </c>
      <c r="F482">
        <v>0.24</v>
      </c>
      <c r="H482">
        <v>0</v>
      </c>
    </row>
    <row r="483" spans="1:8" x14ac:dyDescent="0.35">
      <c r="A483" t="s">
        <v>222</v>
      </c>
      <c r="B483" t="s">
        <v>189</v>
      </c>
      <c r="C483" t="s">
        <v>26</v>
      </c>
      <c r="D483">
        <v>0</v>
      </c>
      <c r="E483">
        <v>0</v>
      </c>
      <c r="F483">
        <v>0.24</v>
      </c>
      <c r="H483">
        <v>0</v>
      </c>
    </row>
    <row r="484" spans="1:8" x14ac:dyDescent="0.35">
      <c r="A484" t="s">
        <v>208</v>
      </c>
      <c r="B484" t="s">
        <v>189</v>
      </c>
      <c r="C484" t="s">
        <v>26</v>
      </c>
      <c r="F484">
        <v>0.24</v>
      </c>
      <c r="H484">
        <v>0</v>
      </c>
    </row>
    <row r="485" spans="1:8" x14ac:dyDescent="0.35">
      <c r="A485" t="s">
        <v>207</v>
      </c>
      <c r="B485" t="s">
        <v>189</v>
      </c>
      <c r="C485" t="s">
        <v>26</v>
      </c>
      <c r="F485">
        <v>0.24</v>
      </c>
      <c r="H485">
        <v>0</v>
      </c>
    </row>
    <row r="486" spans="1:8" x14ac:dyDescent="0.35">
      <c r="A486" t="s">
        <v>215</v>
      </c>
      <c r="B486" t="s">
        <v>189</v>
      </c>
      <c r="C486" t="s">
        <v>26</v>
      </c>
      <c r="F486">
        <v>0.24</v>
      </c>
      <c r="H486">
        <v>0</v>
      </c>
    </row>
    <row r="487" spans="1:8" x14ac:dyDescent="0.35">
      <c r="A487" t="s">
        <v>615</v>
      </c>
      <c r="B487" t="s">
        <v>189</v>
      </c>
      <c r="C487" t="s">
        <v>26</v>
      </c>
      <c r="D487">
        <v>0</v>
      </c>
      <c r="E487">
        <v>0</v>
      </c>
      <c r="F487">
        <v>0.24</v>
      </c>
      <c r="H487">
        <v>0</v>
      </c>
    </row>
    <row r="488" spans="1:8" x14ac:dyDescent="0.35">
      <c r="A488" t="s">
        <v>224</v>
      </c>
      <c r="B488" t="s">
        <v>189</v>
      </c>
      <c r="C488" t="s">
        <v>26</v>
      </c>
      <c r="D488">
        <v>0</v>
      </c>
      <c r="E488">
        <v>0</v>
      </c>
      <c r="F488">
        <v>0.24</v>
      </c>
      <c r="H488">
        <v>0</v>
      </c>
    </row>
    <row r="489" spans="1:8" x14ac:dyDescent="0.35">
      <c r="A489" t="s">
        <v>213</v>
      </c>
      <c r="B489" t="s">
        <v>189</v>
      </c>
      <c r="C489" t="s">
        <v>26</v>
      </c>
      <c r="F489">
        <v>0.24</v>
      </c>
      <c r="H489">
        <v>0</v>
      </c>
    </row>
    <row r="490" spans="1:8" x14ac:dyDescent="0.35">
      <c r="A490" t="s">
        <v>245</v>
      </c>
      <c r="B490" t="s">
        <v>225</v>
      </c>
      <c r="C490" t="s">
        <v>26</v>
      </c>
      <c r="F490">
        <v>0.24</v>
      </c>
      <c r="H490">
        <v>0</v>
      </c>
    </row>
    <row r="491" spans="1:8" x14ac:dyDescent="0.35">
      <c r="A491" t="s">
        <v>643</v>
      </c>
      <c r="B491" t="s">
        <v>225</v>
      </c>
      <c r="C491" t="s">
        <v>26</v>
      </c>
      <c r="F491">
        <v>0.24</v>
      </c>
      <c r="H491">
        <v>0</v>
      </c>
    </row>
    <row r="492" spans="1:8" x14ac:dyDescent="0.35">
      <c r="A492" t="s">
        <v>243</v>
      </c>
      <c r="B492" t="s">
        <v>225</v>
      </c>
      <c r="C492" t="s">
        <v>26</v>
      </c>
      <c r="F492">
        <v>0.24</v>
      </c>
      <c r="H492">
        <v>0</v>
      </c>
    </row>
    <row r="493" spans="1:8" x14ac:dyDescent="0.35">
      <c r="A493" t="s">
        <v>241</v>
      </c>
      <c r="B493" t="s">
        <v>225</v>
      </c>
      <c r="C493" t="s">
        <v>26</v>
      </c>
      <c r="F493">
        <v>0.24</v>
      </c>
      <c r="H493">
        <v>0</v>
      </c>
    </row>
    <row r="494" spans="1:8" x14ac:dyDescent="0.35">
      <c r="A494" t="s">
        <v>244</v>
      </c>
      <c r="B494" t="s">
        <v>225</v>
      </c>
      <c r="C494" t="s">
        <v>26</v>
      </c>
      <c r="F494">
        <v>0.24</v>
      </c>
      <c r="H494">
        <v>0</v>
      </c>
    </row>
    <row r="495" spans="1:8" x14ac:dyDescent="0.35">
      <c r="A495" t="s">
        <v>249</v>
      </c>
      <c r="B495" t="s">
        <v>225</v>
      </c>
      <c r="C495" t="s">
        <v>26</v>
      </c>
      <c r="F495">
        <v>0.24</v>
      </c>
      <c r="H495">
        <v>0</v>
      </c>
    </row>
    <row r="496" spans="1:8" x14ac:dyDescent="0.35">
      <c r="A496" t="s">
        <v>247</v>
      </c>
      <c r="B496" t="s">
        <v>225</v>
      </c>
      <c r="C496" t="s">
        <v>26</v>
      </c>
      <c r="F496">
        <v>0.24</v>
      </c>
      <c r="H496">
        <v>0</v>
      </c>
    </row>
    <row r="497" spans="1:8" x14ac:dyDescent="0.35">
      <c r="A497" t="s">
        <v>250</v>
      </c>
      <c r="B497" t="s">
        <v>225</v>
      </c>
      <c r="C497" t="s">
        <v>26</v>
      </c>
      <c r="D497">
        <v>0</v>
      </c>
      <c r="E497">
        <v>0</v>
      </c>
      <c r="F497">
        <v>0.24</v>
      </c>
      <c r="H497">
        <v>0</v>
      </c>
    </row>
    <row r="498" spans="1:8" x14ac:dyDescent="0.35">
      <c r="A498" t="s">
        <v>248</v>
      </c>
      <c r="B498" t="s">
        <v>225</v>
      </c>
      <c r="C498" t="s">
        <v>26</v>
      </c>
      <c r="F498">
        <v>0.24</v>
      </c>
      <c r="H498">
        <v>0</v>
      </c>
    </row>
    <row r="499" spans="1:8" x14ac:dyDescent="0.35">
      <c r="A499" t="s">
        <v>251</v>
      </c>
      <c r="B499" t="s">
        <v>225</v>
      </c>
      <c r="C499" t="s">
        <v>26</v>
      </c>
      <c r="D499">
        <v>0</v>
      </c>
      <c r="E499">
        <v>0</v>
      </c>
      <c r="F499">
        <v>0.24</v>
      </c>
      <c r="H499">
        <v>0</v>
      </c>
    </row>
    <row r="500" spans="1:8" x14ac:dyDescent="0.35">
      <c r="A500" t="s">
        <v>242</v>
      </c>
      <c r="B500" t="s">
        <v>225</v>
      </c>
      <c r="C500" t="s">
        <v>26</v>
      </c>
      <c r="F500">
        <v>0.24</v>
      </c>
      <c r="H500">
        <v>0</v>
      </c>
    </row>
    <row r="501" spans="1:8" x14ac:dyDescent="0.35">
      <c r="A501" t="s">
        <v>246</v>
      </c>
      <c r="B501" t="s">
        <v>225</v>
      </c>
      <c r="C501" t="s">
        <v>26</v>
      </c>
      <c r="F501">
        <v>0.24</v>
      </c>
      <c r="H501">
        <v>0</v>
      </c>
    </row>
    <row r="502" spans="1:8" x14ac:dyDescent="0.35">
      <c r="A502" t="s">
        <v>266</v>
      </c>
      <c r="B502" t="s">
        <v>255</v>
      </c>
      <c r="C502" t="s">
        <v>26</v>
      </c>
      <c r="F502">
        <v>0.24</v>
      </c>
      <c r="H502">
        <v>0</v>
      </c>
    </row>
    <row r="503" spans="1:8" x14ac:dyDescent="0.35">
      <c r="A503" t="s">
        <v>623</v>
      </c>
      <c r="B503" t="s">
        <v>255</v>
      </c>
      <c r="C503" t="s">
        <v>26</v>
      </c>
      <c r="F503">
        <v>0.24</v>
      </c>
      <c r="H503">
        <v>0</v>
      </c>
    </row>
    <row r="504" spans="1:8" x14ac:dyDescent="0.35">
      <c r="A504" t="s">
        <v>272</v>
      </c>
      <c r="B504" t="s">
        <v>255</v>
      </c>
      <c r="C504" t="s">
        <v>26</v>
      </c>
      <c r="F504">
        <v>0.24</v>
      </c>
      <c r="H504">
        <v>0</v>
      </c>
    </row>
    <row r="505" spans="1:8" x14ac:dyDescent="0.35">
      <c r="A505" t="s">
        <v>274</v>
      </c>
      <c r="B505" t="s">
        <v>255</v>
      </c>
      <c r="C505" t="s">
        <v>26</v>
      </c>
      <c r="D505">
        <v>0</v>
      </c>
      <c r="E505">
        <v>0</v>
      </c>
      <c r="F505">
        <v>0.24</v>
      </c>
      <c r="H505">
        <v>0</v>
      </c>
    </row>
    <row r="506" spans="1:8" x14ac:dyDescent="0.35">
      <c r="A506" t="s">
        <v>271</v>
      </c>
      <c r="B506" t="s">
        <v>255</v>
      </c>
      <c r="C506" t="s">
        <v>26</v>
      </c>
      <c r="F506">
        <v>0.24</v>
      </c>
      <c r="H506">
        <v>0</v>
      </c>
    </row>
    <row r="507" spans="1:8" x14ac:dyDescent="0.35">
      <c r="A507" t="s">
        <v>268</v>
      </c>
      <c r="B507" t="s">
        <v>255</v>
      </c>
      <c r="C507" t="s">
        <v>26</v>
      </c>
      <c r="F507">
        <v>0.24</v>
      </c>
      <c r="H507">
        <v>0</v>
      </c>
    </row>
    <row r="508" spans="1:8" x14ac:dyDescent="0.35">
      <c r="A508" t="s">
        <v>269</v>
      </c>
      <c r="B508" t="s">
        <v>255</v>
      </c>
      <c r="C508" t="s">
        <v>26</v>
      </c>
      <c r="F508">
        <v>0.24</v>
      </c>
      <c r="H508">
        <v>0</v>
      </c>
    </row>
    <row r="509" spans="1:8" x14ac:dyDescent="0.35">
      <c r="A509" t="s">
        <v>275</v>
      </c>
      <c r="B509" t="s">
        <v>255</v>
      </c>
      <c r="C509" t="s">
        <v>26</v>
      </c>
      <c r="D509">
        <v>0</v>
      </c>
      <c r="E509">
        <v>0</v>
      </c>
      <c r="F509">
        <v>0.24</v>
      </c>
      <c r="H509">
        <v>0</v>
      </c>
    </row>
    <row r="510" spans="1:8" x14ac:dyDescent="0.35">
      <c r="A510" t="s">
        <v>614</v>
      </c>
      <c r="B510" t="s">
        <v>255</v>
      </c>
      <c r="C510" t="s">
        <v>26</v>
      </c>
      <c r="F510">
        <v>0.24</v>
      </c>
      <c r="H510">
        <v>0</v>
      </c>
    </row>
    <row r="511" spans="1:8" x14ac:dyDescent="0.35">
      <c r="A511" t="s">
        <v>276</v>
      </c>
      <c r="B511" t="s">
        <v>255</v>
      </c>
      <c r="C511" t="s">
        <v>26</v>
      </c>
      <c r="D511">
        <v>0</v>
      </c>
      <c r="E511">
        <v>0</v>
      </c>
      <c r="F511">
        <v>0.24</v>
      </c>
      <c r="H511">
        <v>0</v>
      </c>
    </row>
    <row r="512" spans="1:8" x14ac:dyDescent="0.35">
      <c r="A512" t="s">
        <v>273</v>
      </c>
      <c r="B512" t="s">
        <v>255</v>
      </c>
      <c r="C512" t="s">
        <v>26</v>
      </c>
      <c r="F512">
        <v>0.24</v>
      </c>
      <c r="H512">
        <v>0</v>
      </c>
    </row>
    <row r="513" spans="1:8" x14ac:dyDescent="0.35">
      <c r="A513" t="s">
        <v>292</v>
      </c>
      <c r="B513" t="s">
        <v>279</v>
      </c>
      <c r="C513" t="s">
        <v>26</v>
      </c>
      <c r="F513">
        <v>0.24</v>
      </c>
      <c r="H513">
        <v>0</v>
      </c>
    </row>
    <row r="514" spans="1:8" x14ac:dyDescent="0.35">
      <c r="A514" t="s">
        <v>296</v>
      </c>
      <c r="B514" t="s">
        <v>279</v>
      </c>
      <c r="C514" t="s">
        <v>26</v>
      </c>
      <c r="F514">
        <v>0.24</v>
      </c>
      <c r="H514">
        <v>0</v>
      </c>
    </row>
    <row r="515" spans="1:8" x14ac:dyDescent="0.35">
      <c r="A515" t="s">
        <v>300</v>
      </c>
      <c r="B515" t="s">
        <v>279</v>
      </c>
      <c r="C515" t="s">
        <v>26</v>
      </c>
      <c r="D515">
        <v>0</v>
      </c>
      <c r="E515">
        <v>0</v>
      </c>
      <c r="F515">
        <v>0.24</v>
      </c>
      <c r="H515">
        <v>0</v>
      </c>
    </row>
    <row r="516" spans="1:8" x14ac:dyDescent="0.35">
      <c r="A516" t="s">
        <v>293</v>
      </c>
      <c r="B516" t="s">
        <v>279</v>
      </c>
      <c r="C516" t="s">
        <v>26</v>
      </c>
      <c r="F516">
        <v>0.24</v>
      </c>
      <c r="H516">
        <v>0</v>
      </c>
    </row>
    <row r="517" spans="1:8" x14ac:dyDescent="0.35">
      <c r="A517" t="s">
        <v>302</v>
      </c>
      <c r="B517" t="s">
        <v>279</v>
      </c>
      <c r="C517" t="s">
        <v>26</v>
      </c>
      <c r="D517">
        <v>0</v>
      </c>
      <c r="E517">
        <v>0</v>
      </c>
      <c r="F517">
        <v>0.24</v>
      </c>
      <c r="H517">
        <v>0</v>
      </c>
    </row>
    <row r="518" spans="1:8" x14ac:dyDescent="0.35">
      <c r="A518" t="s">
        <v>298</v>
      </c>
      <c r="B518" t="s">
        <v>279</v>
      </c>
      <c r="C518" t="s">
        <v>26</v>
      </c>
      <c r="F518">
        <v>0.24</v>
      </c>
      <c r="H518">
        <v>0</v>
      </c>
    </row>
    <row r="519" spans="1:8" x14ac:dyDescent="0.35">
      <c r="A519" t="s">
        <v>642</v>
      </c>
      <c r="B519" t="s">
        <v>279</v>
      </c>
      <c r="C519" t="s">
        <v>26</v>
      </c>
      <c r="F519">
        <v>0.24</v>
      </c>
      <c r="H519">
        <v>0</v>
      </c>
    </row>
    <row r="520" spans="1:8" x14ac:dyDescent="0.35">
      <c r="A520" t="s">
        <v>297</v>
      </c>
      <c r="B520" t="s">
        <v>279</v>
      </c>
      <c r="C520" t="s">
        <v>26</v>
      </c>
      <c r="F520">
        <v>0.24</v>
      </c>
      <c r="H520">
        <v>0</v>
      </c>
    </row>
    <row r="521" spans="1:8" x14ac:dyDescent="0.35">
      <c r="A521" t="s">
        <v>301</v>
      </c>
      <c r="B521" t="s">
        <v>279</v>
      </c>
      <c r="C521" t="s">
        <v>26</v>
      </c>
      <c r="D521">
        <v>0</v>
      </c>
      <c r="E521">
        <v>0</v>
      </c>
      <c r="F521">
        <v>0.24</v>
      </c>
      <c r="H521">
        <v>0</v>
      </c>
    </row>
    <row r="522" spans="1:8" x14ac:dyDescent="0.35">
      <c r="A522" t="s">
        <v>610</v>
      </c>
      <c r="B522" t="s">
        <v>305</v>
      </c>
      <c r="C522" t="s">
        <v>26</v>
      </c>
      <c r="F522">
        <v>0.24</v>
      </c>
      <c r="H522">
        <v>0</v>
      </c>
    </row>
    <row r="523" spans="1:8" x14ac:dyDescent="0.35">
      <c r="A523" t="s">
        <v>333</v>
      </c>
      <c r="B523" t="s">
        <v>305</v>
      </c>
      <c r="C523" t="s">
        <v>26</v>
      </c>
      <c r="D523">
        <v>0</v>
      </c>
      <c r="E523">
        <v>0</v>
      </c>
      <c r="F523">
        <v>0.24</v>
      </c>
      <c r="H523">
        <v>0</v>
      </c>
    </row>
    <row r="524" spans="1:8" x14ac:dyDescent="0.35">
      <c r="A524" t="s">
        <v>332</v>
      </c>
      <c r="B524" t="s">
        <v>305</v>
      </c>
      <c r="C524" t="s">
        <v>26</v>
      </c>
      <c r="F524">
        <v>0.24</v>
      </c>
      <c r="H524">
        <v>0</v>
      </c>
    </row>
    <row r="525" spans="1:8" x14ac:dyDescent="0.35">
      <c r="A525" t="s">
        <v>328</v>
      </c>
      <c r="B525" t="s">
        <v>305</v>
      </c>
      <c r="C525" t="s">
        <v>26</v>
      </c>
      <c r="F525">
        <v>0.24</v>
      </c>
      <c r="H525">
        <v>0</v>
      </c>
    </row>
    <row r="526" spans="1:8" x14ac:dyDescent="0.35">
      <c r="A526" t="s">
        <v>329</v>
      </c>
      <c r="B526" t="s">
        <v>305</v>
      </c>
      <c r="C526" t="s">
        <v>26</v>
      </c>
      <c r="F526">
        <v>0.24</v>
      </c>
      <c r="H526">
        <v>0</v>
      </c>
    </row>
    <row r="527" spans="1:8" x14ac:dyDescent="0.35">
      <c r="A527" t="s">
        <v>326</v>
      </c>
      <c r="B527" t="s">
        <v>305</v>
      </c>
      <c r="C527" t="s">
        <v>26</v>
      </c>
      <c r="F527">
        <v>0.24</v>
      </c>
      <c r="H527">
        <v>0</v>
      </c>
    </row>
    <row r="528" spans="1:8" x14ac:dyDescent="0.35">
      <c r="A528" t="s">
        <v>327</v>
      </c>
      <c r="B528" t="s">
        <v>305</v>
      </c>
      <c r="C528" t="s">
        <v>26</v>
      </c>
      <c r="F528">
        <v>0.24</v>
      </c>
      <c r="H528">
        <v>0</v>
      </c>
    </row>
    <row r="529" spans="1:8" x14ac:dyDescent="0.35">
      <c r="A529" t="s">
        <v>613</v>
      </c>
      <c r="B529" t="s">
        <v>305</v>
      </c>
      <c r="C529" t="s">
        <v>26</v>
      </c>
      <c r="F529">
        <v>0.24</v>
      </c>
      <c r="H529">
        <v>0</v>
      </c>
    </row>
    <row r="530" spans="1:8" x14ac:dyDescent="0.35">
      <c r="A530" t="s">
        <v>325</v>
      </c>
      <c r="B530" t="s">
        <v>305</v>
      </c>
      <c r="C530" t="s">
        <v>26</v>
      </c>
      <c r="F530">
        <v>0.24</v>
      </c>
      <c r="H530">
        <v>0</v>
      </c>
    </row>
    <row r="531" spans="1:8" x14ac:dyDescent="0.35">
      <c r="A531" t="s">
        <v>330</v>
      </c>
      <c r="B531" t="s">
        <v>305</v>
      </c>
      <c r="C531" t="s">
        <v>26</v>
      </c>
      <c r="F531">
        <v>0.24</v>
      </c>
      <c r="H531">
        <v>0</v>
      </c>
    </row>
    <row r="532" spans="1:8" x14ac:dyDescent="0.35">
      <c r="A532" t="s">
        <v>334</v>
      </c>
      <c r="B532" t="s">
        <v>305</v>
      </c>
      <c r="C532" t="s">
        <v>26</v>
      </c>
      <c r="D532">
        <v>0</v>
      </c>
      <c r="E532">
        <v>0</v>
      </c>
      <c r="F532">
        <v>0.24</v>
      </c>
      <c r="H532">
        <v>0</v>
      </c>
    </row>
    <row r="533" spans="1:8" x14ac:dyDescent="0.35">
      <c r="A533" t="s">
        <v>324</v>
      </c>
      <c r="B533" t="s">
        <v>305</v>
      </c>
      <c r="C533" t="s">
        <v>26</v>
      </c>
      <c r="F533">
        <v>0.24</v>
      </c>
      <c r="H533">
        <v>0</v>
      </c>
    </row>
    <row r="534" spans="1:8" x14ac:dyDescent="0.35">
      <c r="A534" t="s">
        <v>331</v>
      </c>
      <c r="B534" t="s">
        <v>305</v>
      </c>
      <c r="C534" t="s">
        <v>26</v>
      </c>
      <c r="F534">
        <v>0.24</v>
      </c>
      <c r="H534">
        <v>0</v>
      </c>
    </row>
    <row r="535" spans="1:8" x14ac:dyDescent="0.35">
      <c r="A535" t="s">
        <v>353</v>
      </c>
      <c r="B535" t="s">
        <v>339</v>
      </c>
      <c r="C535" t="s">
        <v>26</v>
      </c>
      <c r="F535">
        <v>0.24</v>
      </c>
      <c r="H535">
        <v>0</v>
      </c>
    </row>
    <row r="536" spans="1:8" x14ac:dyDescent="0.35">
      <c r="A536" t="s">
        <v>359</v>
      </c>
      <c r="B536" t="s">
        <v>339</v>
      </c>
      <c r="C536" t="s">
        <v>26</v>
      </c>
      <c r="F536">
        <v>0.24</v>
      </c>
      <c r="H536">
        <v>0</v>
      </c>
    </row>
    <row r="537" spans="1:8" x14ac:dyDescent="0.35">
      <c r="A537" t="s">
        <v>609</v>
      </c>
      <c r="B537" t="s">
        <v>339</v>
      </c>
      <c r="C537" t="s">
        <v>26</v>
      </c>
      <c r="F537">
        <v>0.24</v>
      </c>
      <c r="H537">
        <v>0</v>
      </c>
    </row>
    <row r="538" spans="1:8" x14ac:dyDescent="0.35">
      <c r="A538" t="s">
        <v>361</v>
      </c>
      <c r="B538" t="s">
        <v>339</v>
      </c>
      <c r="C538" t="s">
        <v>26</v>
      </c>
      <c r="D538">
        <v>0</v>
      </c>
      <c r="E538">
        <v>0</v>
      </c>
      <c r="F538">
        <v>0.24</v>
      </c>
      <c r="H538">
        <v>0</v>
      </c>
    </row>
    <row r="539" spans="1:8" x14ac:dyDescent="0.35">
      <c r="A539" t="s">
        <v>356</v>
      </c>
      <c r="B539" t="s">
        <v>339</v>
      </c>
      <c r="C539" t="s">
        <v>26</v>
      </c>
      <c r="F539">
        <v>0.24</v>
      </c>
      <c r="H539">
        <v>0</v>
      </c>
    </row>
    <row r="540" spans="1:8" x14ac:dyDescent="0.35">
      <c r="A540" t="s">
        <v>358</v>
      </c>
      <c r="B540" t="s">
        <v>339</v>
      </c>
      <c r="C540" t="s">
        <v>26</v>
      </c>
      <c r="F540">
        <v>0.24</v>
      </c>
      <c r="H540">
        <v>0</v>
      </c>
    </row>
    <row r="541" spans="1:8" x14ac:dyDescent="0.35">
      <c r="A541" t="s">
        <v>360</v>
      </c>
      <c r="B541" t="s">
        <v>339</v>
      </c>
      <c r="C541" t="s">
        <v>26</v>
      </c>
      <c r="D541">
        <v>0</v>
      </c>
      <c r="E541">
        <v>0</v>
      </c>
      <c r="F541">
        <v>0.24</v>
      </c>
      <c r="H541">
        <v>0</v>
      </c>
    </row>
    <row r="542" spans="1:8" x14ac:dyDescent="0.35">
      <c r="A542" t="s">
        <v>357</v>
      </c>
      <c r="B542" t="s">
        <v>339</v>
      </c>
      <c r="C542" t="s">
        <v>26</v>
      </c>
      <c r="F542">
        <v>0.24</v>
      </c>
      <c r="H542">
        <v>0</v>
      </c>
    </row>
    <row r="543" spans="1:8" x14ac:dyDescent="0.35">
      <c r="A543" t="s">
        <v>621</v>
      </c>
      <c r="B543" t="s">
        <v>339</v>
      </c>
      <c r="C543" t="s">
        <v>26</v>
      </c>
      <c r="F543">
        <v>0.24</v>
      </c>
      <c r="H543">
        <v>0</v>
      </c>
    </row>
    <row r="544" spans="1:8" x14ac:dyDescent="0.35">
      <c r="A544" t="s">
        <v>380</v>
      </c>
      <c r="B544" t="s">
        <v>366</v>
      </c>
      <c r="C544" t="s">
        <v>26</v>
      </c>
      <c r="F544">
        <v>0.24</v>
      </c>
      <c r="H544">
        <v>0</v>
      </c>
    </row>
    <row r="545" spans="1:8" x14ac:dyDescent="0.35">
      <c r="A545" t="s">
        <v>383</v>
      </c>
      <c r="B545" t="s">
        <v>366</v>
      </c>
      <c r="C545" t="s">
        <v>26</v>
      </c>
      <c r="F545">
        <v>0.24</v>
      </c>
      <c r="H545">
        <v>0</v>
      </c>
    </row>
    <row r="546" spans="1:8" x14ac:dyDescent="0.35">
      <c r="A546" t="s">
        <v>632</v>
      </c>
      <c r="B546" t="s">
        <v>366</v>
      </c>
      <c r="C546" t="s">
        <v>26</v>
      </c>
      <c r="D546">
        <v>0</v>
      </c>
      <c r="E546">
        <v>0</v>
      </c>
      <c r="F546">
        <v>0.24</v>
      </c>
      <c r="H546">
        <v>0</v>
      </c>
    </row>
    <row r="547" spans="1:8" x14ac:dyDescent="0.35">
      <c r="A547" t="s">
        <v>384</v>
      </c>
      <c r="B547" t="s">
        <v>366</v>
      </c>
      <c r="C547" t="s">
        <v>26</v>
      </c>
      <c r="F547">
        <v>0.24</v>
      </c>
      <c r="H547">
        <v>0</v>
      </c>
    </row>
    <row r="548" spans="1:8" x14ac:dyDescent="0.35">
      <c r="A548" t="s">
        <v>385</v>
      </c>
      <c r="B548" t="s">
        <v>366</v>
      </c>
      <c r="C548" t="s">
        <v>26</v>
      </c>
      <c r="F548">
        <v>0.24</v>
      </c>
      <c r="H548">
        <v>0</v>
      </c>
    </row>
    <row r="549" spans="1:8" x14ac:dyDescent="0.35">
      <c r="A549" t="s">
        <v>379</v>
      </c>
      <c r="B549" t="s">
        <v>366</v>
      </c>
      <c r="C549" t="s">
        <v>26</v>
      </c>
      <c r="F549">
        <v>0.24</v>
      </c>
      <c r="H549">
        <v>0</v>
      </c>
    </row>
    <row r="550" spans="1:8" x14ac:dyDescent="0.35">
      <c r="A550" t="s">
        <v>387</v>
      </c>
      <c r="B550" t="s">
        <v>366</v>
      </c>
      <c r="C550" t="s">
        <v>26</v>
      </c>
      <c r="D550">
        <v>0</v>
      </c>
      <c r="E550">
        <v>0</v>
      </c>
      <c r="F550">
        <v>0.24</v>
      </c>
      <c r="H550">
        <v>0</v>
      </c>
    </row>
    <row r="551" spans="1:8" x14ac:dyDescent="0.35">
      <c r="A551" t="s">
        <v>411</v>
      </c>
      <c r="B551" t="s">
        <v>390</v>
      </c>
      <c r="C551" t="s">
        <v>26</v>
      </c>
      <c r="F551">
        <v>0.24</v>
      </c>
      <c r="H551">
        <v>0</v>
      </c>
    </row>
    <row r="552" spans="1:8" x14ac:dyDescent="0.35">
      <c r="A552" t="s">
        <v>404</v>
      </c>
      <c r="B552" t="s">
        <v>390</v>
      </c>
      <c r="C552" t="s">
        <v>26</v>
      </c>
      <c r="F552">
        <v>0.24</v>
      </c>
      <c r="H552">
        <v>1</v>
      </c>
    </row>
    <row r="553" spans="1:8" x14ac:dyDescent="0.35">
      <c r="A553" t="s">
        <v>408</v>
      </c>
      <c r="B553" t="s">
        <v>390</v>
      </c>
      <c r="C553" t="s">
        <v>26</v>
      </c>
      <c r="F553">
        <v>0.24</v>
      </c>
      <c r="H553">
        <v>0</v>
      </c>
    </row>
    <row r="554" spans="1:8" x14ac:dyDescent="0.35">
      <c r="A554" t="s">
        <v>415</v>
      </c>
      <c r="B554" t="s">
        <v>390</v>
      </c>
      <c r="C554" t="s">
        <v>26</v>
      </c>
      <c r="D554">
        <v>0</v>
      </c>
      <c r="E554">
        <v>0</v>
      </c>
      <c r="F554">
        <v>0.24</v>
      </c>
      <c r="H554">
        <v>0</v>
      </c>
    </row>
    <row r="555" spans="1:8" x14ac:dyDescent="0.35">
      <c r="A555" t="s">
        <v>409</v>
      </c>
      <c r="B555" t="s">
        <v>390</v>
      </c>
      <c r="C555" t="s">
        <v>26</v>
      </c>
      <c r="F555">
        <v>0.24</v>
      </c>
      <c r="H555">
        <v>0</v>
      </c>
    </row>
    <row r="556" spans="1:8" x14ac:dyDescent="0.35">
      <c r="A556" t="s">
        <v>413</v>
      </c>
      <c r="B556" t="s">
        <v>390</v>
      </c>
      <c r="C556" t="s">
        <v>26</v>
      </c>
      <c r="F556">
        <v>0.24</v>
      </c>
      <c r="H556">
        <v>0</v>
      </c>
    </row>
    <row r="557" spans="1:8" x14ac:dyDescent="0.35">
      <c r="A557" t="s">
        <v>407</v>
      </c>
      <c r="B557" t="s">
        <v>390</v>
      </c>
      <c r="C557" t="s">
        <v>26</v>
      </c>
      <c r="F557">
        <v>0.24</v>
      </c>
      <c r="H557">
        <v>0</v>
      </c>
    </row>
    <row r="558" spans="1:8" x14ac:dyDescent="0.35">
      <c r="A558" t="s">
        <v>406</v>
      </c>
      <c r="B558" t="s">
        <v>390</v>
      </c>
      <c r="C558" t="s">
        <v>26</v>
      </c>
      <c r="F558">
        <v>0.24</v>
      </c>
      <c r="H558">
        <v>0</v>
      </c>
    </row>
    <row r="559" spans="1:8" x14ac:dyDescent="0.35">
      <c r="A559" t="s">
        <v>412</v>
      </c>
      <c r="B559" t="s">
        <v>390</v>
      </c>
      <c r="C559" t="s">
        <v>26</v>
      </c>
      <c r="F559">
        <v>0.24</v>
      </c>
      <c r="H559">
        <v>0</v>
      </c>
    </row>
    <row r="560" spans="1:8" x14ac:dyDescent="0.35">
      <c r="A560" t="s">
        <v>443</v>
      </c>
      <c r="B560" t="s">
        <v>419</v>
      </c>
      <c r="C560" t="s">
        <v>26</v>
      </c>
      <c r="F560">
        <v>0.24</v>
      </c>
      <c r="H560">
        <v>0</v>
      </c>
    </row>
    <row r="561" spans="1:8" x14ac:dyDescent="0.35">
      <c r="A561" t="s">
        <v>436</v>
      </c>
      <c r="B561" t="s">
        <v>419</v>
      </c>
      <c r="C561" t="s">
        <v>26</v>
      </c>
      <c r="F561">
        <v>0.24</v>
      </c>
      <c r="H561">
        <v>0</v>
      </c>
    </row>
    <row r="562" spans="1:8" x14ac:dyDescent="0.35">
      <c r="A562" t="s">
        <v>447</v>
      </c>
      <c r="B562" t="s">
        <v>419</v>
      </c>
      <c r="C562" t="s">
        <v>26</v>
      </c>
      <c r="F562">
        <v>0.24</v>
      </c>
      <c r="H562">
        <v>0</v>
      </c>
    </row>
    <row r="563" spans="1:8" x14ac:dyDescent="0.35">
      <c r="A563" t="s">
        <v>441</v>
      </c>
      <c r="B563" t="s">
        <v>419</v>
      </c>
      <c r="C563" t="s">
        <v>26</v>
      </c>
      <c r="F563">
        <v>0.24</v>
      </c>
      <c r="H563">
        <v>0</v>
      </c>
    </row>
    <row r="564" spans="1:8" x14ac:dyDescent="0.35">
      <c r="A564" t="s">
        <v>627</v>
      </c>
      <c r="B564" t="s">
        <v>419</v>
      </c>
      <c r="C564" t="s">
        <v>26</v>
      </c>
      <c r="F564">
        <v>0.24</v>
      </c>
      <c r="H564">
        <v>0</v>
      </c>
    </row>
    <row r="565" spans="1:8" x14ac:dyDescent="0.35">
      <c r="A565" t="s">
        <v>440</v>
      </c>
      <c r="B565" t="s">
        <v>419</v>
      </c>
      <c r="C565" t="s">
        <v>26</v>
      </c>
      <c r="F565">
        <v>0.24</v>
      </c>
      <c r="H565">
        <v>0</v>
      </c>
    </row>
    <row r="566" spans="1:8" x14ac:dyDescent="0.35">
      <c r="A566" t="s">
        <v>437</v>
      </c>
      <c r="B566" t="s">
        <v>419</v>
      </c>
      <c r="C566" t="s">
        <v>26</v>
      </c>
      <c r="F566">
        <v>0.24</v>
      </c>
      <c r="H566">
        <v>0</v>
      </c>
    </row>
    <row r="567" spans="1:8" x14ac:dyDescent="0.35">
      <c r="A567" t="s">
        <v>439</v>
      </c>
      <c r="B567" t="s">
        <v>419</v>
      </c>
      <c r="C567" t="s">
        <v>26</v>
      </c>
      <c r="F567">
        <v>0.24</v>
      </c>
      <c r="H567">
        <v>0</v>
      </c>
    </row>
    <row r="568" spans="1:8" x14ac:dyDescent="0.35">
      <c r="A568" t="s">
        <v>446</v>
      </c>
      <c r="B568" t="s">
        <v>419</v>
      </c>
      <c r="C568" t="s">
        <v>26</v>
      </c>
      <c r="F568">
        <v>0.24</v>
      </c>
      <c r="H568">
        <v>0</v>
      </c>
    </row>
    <row r="569" spans="1:8" x14ac:dyDescent="0.35">
      <c r="A569" t="s">
        <v>444</v>
      </c>
      <c r="B569" t="s">
        <v>419</v>
      </c>
      <c r="C569" t="s">
        <v>26</v>
      </c>
      <c r="F569">
        <v>0.24</v>
      </c>
      <c r="H569">
        <v>0</v>
      </c>
    </row>
    <row r="570" spans="1:8" x14ac:dyDescent="0.35">
      <c r="A570" t="s">
        <v>445</v>
      </c>
      <c r="B570" t="s">
        <v>419</v>
      </c>
      <c r="C570" t="s">
        <v>26</v>
      </c>
      <c r="F570">
        <v>0.24</v>
      </c>
      <c r="H570">
        <v>0</v>
      </c>
    </row>
    <row r="571" spans="1:8" x14ac:dyDescent="0.35">
      <c r="A571" t="s">
        <v>475</v>
      </c>
      <c r="B571" t="s">
        <v>450</v>
      </c>
      <c r="C571" t="s">
        <v>26</v>
      </c>
      <c r="D571">
        <v>0</v>
      </c>
      <c r="E571">
        <v>0</v>
      </c>
      <c r="F571">
        <v>0.24</v>
      </c>
      <c r="H571">
        <v>0</v>
      </c>
    </row>
    <row r="572" spans="1:8" x14ac:dyDescent="0.35">
      <c r="A572" t="s">
        <v>471</v>
      </c>
      <c r="B572" t="s">
        <v>450</v>
      </c>
      <c r="C572" t="s">
        <v>26</v>
      </c>
      <c r="F572">
        <v>0.24</v>
      </c>
      <c r="H572">
        <v>0</v>
      </c>
    </row>
    <row r="573" spans="1:8" x14ac:dyDescent="0.35">
      <c r="A573" t="s">
        <v>469</v>
      </c>
      <c r="B573" t="s">
        <v>450</v>
      </c>
      <c r="C573" t="s">
        <v>26</v>
      </c>
      <c r="F573">
        <v>0.24</v>
      </c>
      <c r="H573">
        <v>0</v>
      </c>
    </row>
    <row r="574" spans="1:8" x14ac:dyDescent="0.35">
      <c r="A574" t="s">
        <v>467</v>
      </c>
      <c r="B574" t="s">
        <v>450</v>
      </c>
      <c r="C574" t="s">
        <v>26</v>
      </c>
      <c r="F574">
        <v>0.24</v>
      </c>
      <c r="H574">
        <v>1</v>
      </c>
    </row>
    <row r="575" spans="1:8" x14ac:dyDescent="0.35">
      <c r="A575" t="s">
        <v>473</v>
      </c>
      <c r="B575" t="s">
        <v>450</v>
      </c>
      <c r="C575" t="s">
        <v>26</v>
      </c>
      <c r="F575">
        <v>0.24</v>
      </c>
      <c r="H575">
        <v>0</v>
      </c>
    </row>
    <row r="576" spans="1:8" x14ac:dyDescent="0.35">
      <c r="A576" t="s">
        <v>476</v>
      </c>
      <c r="B576" t="s">
        <v>450</v>
      </c>
      <c r="C576" t="s">
        <v>26</v>
      </c>
      <c r="D576">
        <v>0</v>
      </c>
      <c r="E576">
        <v>0</v>
      </c>
      <c r="F576">
        <v>0.24</v>
      </c>
      <c r="H576">
        <v>0</v>
      </c>
    </row>
    <row r="577" spans="1:8" x14ac:dyDescent="0.35">
      <c r="A577" t="s">
        <v>474</v>
      </c>
      <c r="B577" t="s">
        <v>450</v>
      </c>
      <c r="C577" t="s">
        <v>26</v>
      </c>
      <c r="F577">
        <v>0.24</v>
      </c>
      <c r="H577">
        <v>0</v>
      </c>
    </row>
    <row r="578" spans="1:8" x14ac:dyDescent="0.35">
      <c r="A578" t="s">
        <v>472</v>
      </c>
      <c r="B578" t="s">
        <v>450</v>
      </c>
      <c r="C578" t="s">
        <v>26</v>
      </c>
      <c r="F578">
        <v>0.24</v>
      </c>
      <c r="H578">
        <v>0</v>
      </c>
    </row>
    <row r="579" spans="1:8" x14ac:dyDescent="0.35">
      <c r="A579" t="s">
        <v>470</v>
      </c>
      <c r="B579" t="s">
        <v>450</v>
      </c>
      <c r="C579" t="s">
        <v>26</v>
      </c>
      <c r="F579">
        <v>0.24</v>
      </c>
      <c r="H579">
        <v>0</v>
      </c>
    </row>
    <row r="580" spans="1:8" x14ac:dyDescent="0.35">
      <c r="A580" t="s">
        <v>508</v>
      </c>
      <c r="B580" t="s">
        <v>482</v>
      </c>
      <c r="C580" t="s">
        <v>26</v>
      </c>
      <c r="F580">
        <v>0.24</v>
      </c>
      <c r="H580">
        <v>0</v>
      </c>
    </row>
    <row r="581" spans="1:8" x14ac:dyDescent="0.35">
      <c r="A581" t="s">
        <v>504</v>
      </c>
      <c r="B581" t="s">
        <v>482</v>
      </c>
      <c r="C581" t="s">
        <v>26</v>
      </c>
      <c r="F581">
        <v>0.24</v>
      </c>
      <c r="H581">
        <v>0</v>
      </c>
    </row>
    <row r="582" spans="1:8" x14ac:dyDescent="0.35">
      <c r="A582" t="s">
        <v>499</v>
      </c>
      <c r="B582" t="s">
        <v>482</v>
      </c>
      <c r="C582" t="s">
        <v>26</v>
      </c>
      <c r="F582">
        <v>0.24</v>
      </c>
      <c r="H582">
        <v>0</v>
      </c>
    </row>
    <row r="583" spans="1:8" x14ac:dyDescent="0.35">
      <c r="A583" t="s">
        <v>500</v>
      </c>
      <c r="B583" t="s">
        <v>482</v>
      </c>
      <c r="C583" t="s">
        <v>26</v>
      </c>
      <c r="F583">
        <v>0.24</v>
      </c>
      <c r="H583">
        <v>0</v>
      </c>
    </row>
    <row r="584" spans="1:8" x14ac:dyDescent="0.35">
      <c r="A584" t="s">
        <v>502</v>
      </c>
      <c r="B584" t="s">
        <v>482</v>
      </c>
      <c r="C584" t="s">
        <v>26</v>
      </c>
      <c r="F584">
        <v>0.24</v>
      </c>
      <c r="H584">
        <v>0</v>
      </c>
    </row>
    <row r="585" spans="1:8" x14ac:dyDescent="0.35">
      <c r="A585" t="s">
        <v>509</v>
      </c>
      <c r="B585" t="s">
        <v>482</v>
      </c>
      <c r="C585" t="s">
        <v>26</v>
      </c>
      <c r="F585">
        <v>0.24</v>
      </c>
      <c r="H585">
        <v>0</v>
      </c>
    </row>
    <row r="586" spans="1:8" x14ac:dyDescent="0.35">
      <c r="A586" t="s">
        <v>503</v>
      </c>
      <c r="B586" t="s">
        <v>482</v>
      </c>
      <c r="C586" t="s">
        <v>26</v>
      </c>
      <c r="F586">
        <v>0.24</v>
      </c>
      <c r="H586">
        <v>0</v>
      </c>
    </row>
    <row r="587" spans="1:8" x14ac:dyDescent="0.35">
      <c r="A587" t="s">
        <v>510</v>
      </c>
      <c r="B587" t="s">
        <v>482</v>
      </c>
      <c r="C587" t="s">
        <v>26</v>
      </c>
      <c r="F587">
        <v>0.24</v>
      </c>
      <c r="H587">
        <v>0</v>
      </c>
    </row>
    <row r="588" spans="1:8" x14ac:dyDescent="0.35">
      <c r="A588" t="s">
        <v>506</v>
      </c>
      <c r="B588" t="s">
        <v>482</v>
      </c>
      <c r="C588" t="s">
        <v>26</v>
      </c>
      <c r="F588">
        <v>0.24</v>
      </c>
      <c r="H588">
        <v>0</v>
      </c>
    </row>
    <row r="589" spans="1:8" x14ac:dyDescent="0.35">
      <c r="A589" t="s">
        <v>507</v>
      </c>
      <c r="B589" t="s">
        <v>482</v>
      </c>
      <c r="C589" t="s">
        <v>26</v>
      </c>
      <c r="F589">
        <v>0.24</v>
      </c>
      <c r="H589">
        <v>0</v>
      </c>
    </row>
    <row r="590" spans="1:8" x14ac:dyDescent="0.35">
      <c r="A590" t="s">
        <v>501</v>
      </c>
      <c r="B590" t="s">
        <v>482</v>
      </c>
      <c r="C590" t="s">
        <v>26</v>
      </c>
      <c r="F590">
        <v>0.24</v>
      </c>
      <c r="H590">
        <v>0</v>
      </c>
    </row>
    <row r="591" spans="1:8" x14ac:dyDescent="0.35">
      <c r="A591" t="s">
        <v>539</v>
      </c>
      <c r="B591" t="s">
        <v>517</v>
      </c>
      <c r="C591" t="s">
        <v>26</v>
      </c>
      <c r="F591">
        <v>0.24</v>
      </c>
      <c r="H591">
        <v>0</v>
      </c>
    </row>
    <row r="592" spans="1:8" x14ac:dyDescent="0.35">
      <c r="A592" t="s">
        <v>537</v>
      </c>
      <c r="B592" t="s">
        <v>517</v>
      </c>
      <c r="C592" t="s">
        <v>26</v>
      </c>
      <c r="F592">
        <v>0.24</v>
      </c>
      <c r="H592">
        <v>0</v>
      </c>
    </row>
    <row r="593" spans="1:8" x14ac:dyDescent="0.35">
      <c r="A593" t="s">
        <v>542</v>
      </c>
      <c r="B593" t="s">
        <v>517</v>
      </c>
      <c r="C593" t="s">
        <v>26</v>
      </c>
      <c r="F593">
        <v>0.24</v>
      </c>
      <c r="H593">
        <v>0</v>
      </c>
    </row>
    <row r="594" spans="1:8" x14ac:dyDescent="0.35">
      <c r="A594" t="s">
        <v>538</v>
      </c>
      <c r="B594" t="s">
        <v>517</v>
      </c>
      <c r="C594" t="s">
        <v>26</v>
      </c>
      <c r="F594">
        <v>0.24</v>
      </c>
      <c r="H594">
        <v>0</v>
      </c>
    </row>
    <row r="595" spans="1:8" x14ac:dyDescent="0.35">
      <c r="A595" t="s">
        <v>536</v>
      </c>
      <c r="B595" t="s">
        <v>517</v>
      </c>
      <c r="C595" t="s">
        <v>26</v>
      </c>
      <c r="F595">
        <v>0.24</v>
      </c>
      <c r="H595">
        <v>0</v>
      </c>
    </row>
    <row r="596" spans="1:8" x14ac:dyDescent="0.35">
      <c r="A596" t="s">
        <v>534</v>
      </c>
      <c r="B596" t="s">
        <v>517</v>
      </c>
      <c r="C596" t="s">
        <v>26</v>
      </c>
      <c r="F596">
        <v>0.24</v>
      </c>
      <c r="H596">
        <v>0</v>
      </c>
    </row>
    <row r="597" spans="1:8" x14ac:dyDescent="0.35">
      <c r="A597" t="s">
        <v>535</v>
      </c>
      <c r="B597" t="s">
        <v>517</v>
      </c>
      <c r="C597" t="s">
        <v>26</v>
      </c>
      <c r="F597">
        <v>0.24</v>
      </c>
      <c r="H597">
        <v>0</v>
      </c>
    </row>
    <row r="598" spans="1:8" x14ac:dyDescent="0.35">
      <c r="A598" t="s">
        <v>540</v>
      </c>
      <c r="B598" t="s">
        <v>517</v>
      </c>
      <c r="C598" t="s">
        <v>26</v>
      </c>
      <c r="F598">
        <v>0.24</v>
      </c>
      <c r="H598">
        <v>0</v>
      </c>
    </row>
    <row r="599" spans="1:8" x14ac:dyDescent="0.35">
      <c r="A599" t="s">
        <v>543</v>
      </c>
      <c r="B599" t="s">
        <v>517</v>
      </c>
      <c r="C599" t="s">
        <v>26</v>
      </c>
      <c r="D599">
        <v>0</v>
      </c>
      <c r="E599">
        <v>0</v>
      </c>
      <c r="F599">
        <v>0.24</v>
      </c>
      <c r="H599">
        <v>0</v>
      </c>
    </row>
    <row r="600" spans="1:8" x14ac:dyDescent="0.35">
      <c r="A600" t="s">
        <v>565</v>
      </c>
      <c r="B600" t="s">
        <v>572</v>
      </c>
      <c r="C600" t="s">
        <v>26</v>
      </c>
      <c r="F600">
        <v>0.24</v>
      </c>
      <c r="H600">
        <v>0</v>
      </c>
    </row>
    <row r="601" spans="1:8" x14ac:dyDescent="0.35">
      <c r="A601" t="s">
        <v>606</v>
      </c>
      <c r="B601" t="s">
        <v>572</v>
      </c>
      <c r="C601" t="s">
        <v>26</v>
      </c>
      <c r="F601">
        <v>0.24</v>
      </c>
      <c r="H601">
        <v>0</v>
      </c>
    </row>
    <row r="602" spans="1:8" x14ac:dyDescent="0.35">
      <c r="A602" t="s">
        <v>568</v>
      </c>
      <c r="B602" t="s">
        <v>572</v>
      </c>
      <c r="C602" t="s">
        <v>26</v>
      </c>
      <c r="D602">
        <v>0</v>
      </c>
      <c r="E602">
        <v>0</v>
      </c>
      <c r="F602">
        <v>0.24</v>
      </c>
      <c r="H602">
        <v>0</v>
      </c>
    </row>
    <row r="603" spans="1:8" x14ac:dyDescent="0.35">
      <c r="A603" t="s">
        <v>567</v>
      </c>
      <c r="B603" t="s">
        <v>572</v>
      </c>
      <c r="C603" t="s">
        <v>26</v>
      </c>
      <c r="D603">
        <v>0</v>
      </c>
      <c r="E603">
        <v>0</v>
      </c>
      <c r="F603">
        <v>0.24</v>
      </c>
      <c r="H603">
        <v>0</v>
      </c>
    </row>
    <row r="604" spans="1:8" x14ac:dyDescent="0.35">
      <c r="A604" t="s">
        <v>564</v>
      </c>
      <c r="B604" t="s">
        <v>572</v>
      </c>
      <c r="C604" t="s">
        <v>26</v>
      </c>
      <c r="F604">
        <v>0.24</v>
      </c>
      <c r="H604">
        <v>0</v>
      </c>
    </row>
    <row r="605" spans="1:8" x14ac:dyDescent="0.35">
      <c r="A605" t="s">
        <v>566</v>
      </c>
      <c r="B605" t="s">
        <v>572</v>
      </c>
      <c r="C605" t="s">
        <v>26</v>
      </c>
      <c r="F605">
        <v>0.24</v>
      </c>
      <c r="H605">
        <v>0</v>
      </c>
    </row>
    <row r="606" spans="1:8" x14ac:dyDescent="0.35">
      <c r="A606" t="s">
        <v>563</v>
      </c>
      <c r="B606" t="s">
        <v>572</v>
      </c>
      <c r="C606" t="s">
        <v>26</v>
      </c>
      <c r="F606">
        <v>0.24</v>
      </c>
      <c r="H606">
        <v>0</v>
      </c>
    </row>
    <row r="607" spans="1:8" x14ac:dyDescent="0.35">
      <c r="A607" t="s">
        <v>561</v>
      </c>
      <c r="B607" t="s">
        <v>572</v>
      </c>
      <c r="C607" t="s">
        <v>26</v>
      </c>
      <c r="F607">
        <v>0.24</v>
      </c>
      <c r="H607">
        <v>1</v>
      </c>
    </row>
    <row r="608" spans="1:8" x14ac:dyDescent="0.35">
      <c r="A608" t="s">
        <v>598</v>
      </c>
      <c r="B608" t="s">
        <v>576</v>
      </c>
      <c r="C608" t="s">
        <v>26</v>
      </c>
      <c r="D608">
        <v>0</v>
      </c>
      <c r="E608">
        <v>0</v>
      </c>
      <c r="F608">
        <v>0.24</v>
      </c>
      <c r="H608">
        <v>0</v>
      </c>
    </row>
    <row r="609" spans="1:8" x14ac:dyDescent="0.35">
      <c r="A609" t="s">
        <v>591</v>
      </c>
      <c r="B609" t="s">
        <v>576</v>
      </c>
      <c r="C609" t="s">
        <v>26</v>
      </c>
      <c r="F609">
        <v>0.24</v>
      </c>
      <c r="H609">
        <v>0</v>
      </c>
    </row>
    <row r="610" spans="1:8" x14ac:dyDescent="0.35">
      <c r="A610" t="s">
        <v>593</v>
      </c>
      <c r="B610" t="s">
        <v>576</v>
      </c>
      <c r="C610" t="s">
        <v>26</v>
      </c>
      <c r="F610">
        <v>0.24</v>
      </c>
      <c r="H610">
        <v>0</v>
      </c>
    </row>
    <row r="611" spans="1:8" x14ac:dyDescent="0.35">
      <c r="A611" t="s">
        <v>594</v>
      </c>
      <c r="B611" t="s">
        <v>576</v>
      </c>
      <c r="C611" t="s">
        <v>26</v>
      </c>
      <c r="F611">
        <v>0.24</v>
      </c>
      <c r="H611">
        <v>0</v>
      </c>
    </row>
    <row r="612" spans="1:8" x14ac:dyDescent="0.35">
      <c r="A612" t="s">
        <v>592</v>
      </c>
      <c r="B612" t="s">
        <v>576</v>
      </c>
      <c r="C612" t="s">
        <v>26</v>
      </c>
      <c r="F612">
        <v>0.24</v>
      </c>
      <c r="H612">
        <v>0</v>
      </c>
    </row>
    <row r="613" spans="1:8" x14ac:dyDescent="0.35">
      <c r="A613" t="s">
        <v>596</v>
      </c>
      <c r="B613" t="s">
        <v>576</v>
      </c>
      <c r="C613" t="s">
        <v>26</v>
      </c>
      <c r="D613">
        <v>0</v>
      </c>
      <c r="E613">
        <v>0</v>
      </c>
      <c r="F613">
        <v>0.24</v>
      </c>
      <c r="H613">
        <v>0</v>
      </c>
    </row>
    <row r="614" spans="1:8" x14ac:dyDescent="0.35">
      <c r="A614" t="s">
        <v>599</v>
      </c>
      <c r="B614" t="s">
        <v>576</v>
      </c>
      <c r="C614" t="s">
        <v>26</v>
      </c>
      <c r="D614">
        <v>0</v>
      </c>
      <c r="E614">
        <v>0</v>
      </c>
      <c r="F614">
        <v>0.24</v>
      </c>
      <c r="H614">
        <v>0</v>
      </c>
    </row>
    <row r="615" spans="1:8" x14ac:dyDescent="0.35">
      <c r="A615" t="s">
        <v>590</v>
      </c>
      <c r="B615" t="s">
        <v>576</v>
      </c>
      <c r="C615" t="s">
        <v>26</v>
      </c>
      <c r="F615">
        <v>0.24</v>
      </c>
      <c r="H615">
        <v>0</v>
      </c>
    </row>
    <row r="616" spans="1:8" x14ac:dyDescent="0.35">
      <c r="A616" t="s">
        <v>595</v>
      </c>
      <c r="B616" t="s">
        <v>576</v>
      </c>
      <c r="C616" t="s">
        <v>26</v>
      </c>
      <c r="D616">
        <v>0</v>
      </c>
      <c r="E616">
        <v>0</v>
      </c>
      <c r="F616">
        <v>0.24</v>
      </c>
      <c r="H616">
        <v>0</v>
      </c>
    </row>
    <row r="617" spans="1:8" x14ac:dyDescent="0.35">
      <c r="A617" t="s">
        <v>601</v>
      </c>
      <c r="B617" t="s">
        <v>576</v>
      </c>
      <c r="C617" t="s">
        <v>26</v>
      </c>
      <c r="F617">
        <v>0.24</v>
      </c>
      <c r="H617">
        <v>0</v>
      </c>
    </row>
    <row r="618" spans="1:8" x14ac:dyDescent="0.35">
      <c r="A618" t="s">
        <v>600</v>
      </c>
      <c r="B618" t="s">
        <v>576</v>
      </c>
      <c r="C618" t="s">
        <v>26</v>
      </c>
      <c r="D618">
        <v>0</v>
      </c>
      <c r="E618">
        <v>0</v>
      </c>
      <c r="F618">
        <v>0.24</v>
      </c>
      <c r="H618">
        <v>0</v>
      </c>
    </row>
    <row r="619" spans="1:8" x14ac:dyDescent="0.35">
      <c r="A619" t="s">
        <v>597</v>
      </c>
      <c r="B619" t="s">
        <v>576</v>
      </c>
      <c r="C619" t="s">
        <v>26</v>
      </c>
      <c r="D619">
        <v>0</v>
      </c>
      <c r="E619">
        <v>0</v>
      </c>
      <c r="F619">
        <v>0.24</v>
      </c>
      <c r="H619">
        <v>0</v>
      </c>
    </row>
  </sheetData>
  <sortState xmlns:xlrd2="http://schemas.microsoft.com/office/spreadsheetml/2017/richdata2" ref="A2:F619">
    <sortCondition ref="C2:C619"/>
    <sortCondition ref="B2:B619"/>
    <sortCondition ref="A2:A619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7D612-B3ED-4750-9E5C-AF9998887D5A}">
  <dimension ref="A1:H23"/>
  <sheetViews>
    <sheetView workbookViewId="0">
      <selection activeCell="F2" sqref="F2"/>
    </sheetView>
  </sheetViews>
  <sheetFormatPr defaultRowHeight="14.5" x14ac:dyDescent="0.35"/>
  <sheetData>
    <row r="1" spans="1:8" x14ac:dyDescent="0.35">
      <c r="A1" t="s">
        <v>1</v>
      </c>
      <c r="B1" t="s">
        <v>648</v>
      </c>
      <c r="C1" t="s">
        <v>13</v>
      </c>
      <c r="D1" t="s">
        <v>14</v>
      </c>
      <c r="E1" t="s">
        <v>26</v>
      </c>
      <c r="F1" t="s">
        <v>27</v>
      </c>
      <c r="G1" t="s">
        <v>654</v>
      </c>
    </row>
    <row r="2" spans="1:8" x14ac:dyDescent="0.35">
      <c r="A2" t="s">
        <v>30</v>
      </c>
      <c r="B2">
        <v>66</v>
      </c>
      <c r="C2">
        <v>0</v>
      </c>
      <c r="D2">
        <f>10/70</f>
        <v>0.14285714285714285</v>
      </c>
      <c r="E2">
        <f>13/70</f>
        <v>0.18571428571428572</v>
      </c>
      <c r="F2">
        <f>43/70</f>
        <v>0.61428571428571432</v>
      </c>
      <c r="G2" s="1">
        <f>4/70</f>
        <v>5.7142857142857141E-2</v>
      </c>
      <c r="H2">
        <f>SUM(D2:G2)</f>
        <v>1</v>
      </c>
    </row>
    <row r="3" spans="1:8" x14ac:dyDescent="0.35">
      <c r="A3" t="s">
        <v>31</v>
      </c>
      <c r="B3">
        <v>60</v>
      </c>
      <c r="C3">
        <v>0</v>
      </c>
      <c r="D3">
        <f>7/60</f>
        <v>0.11666666666666667</v>
      </c>
      <c r="E3">
        <f>20/60</f>
        <v>0.33333333333333331</v>
      </c>
      <c r="F3">
        <f>30/60</f>
        <v>0.5</v>
      </c>
      <c r="G3">
        <f>3/60</f>
        <v>0.05</v>
      </c>
      <c r="H3">
        <f t="shared" ref="H3:H23" si="0">SUM(D3:G3)</f>
        <v>1</v>
      </c>
    </row>
    <row r="4" spans="1:8" x14ac:dyDescent="0.35">
      <c r="A4" t="s">
        <v>53</v>
      </c>
      <c r="B4">
        <v>41</v>
      </c>
      <c r="C4">
        <v>0</v>
      </c>
      <c r="D4">
        <f>4/41</f>
        <v>9.7560975609756101E-2</v>
      </c>
      <c r="E4">
        <f>6/41</f>
        <v>0.14634146341463414</v>
      </c>
      <c r="F4">
        <f>29/41</f>
        <v>0.70731707317073167</v>
      </c>
      <c r="G4">
        <f>2/41</f>
        <v>4.878048780487805E-2</v>
      </c>
      <c r="H4">
        <f t="shared" si="0"/>
        <v>1</v>
      </c>
    </row>
    <row r="5" spans="1:8" x14ac:dyDescent="0.35">
      <c r="A5" t="s">
        <v>74</v>
      </c>
      <c r="B5">
        <v>41</v>
      </c>
      <c r="C5">
        <v>0</v>
      </c>
      <c r="D5">
        <f>9/41</f>
        <v>0.21951219512195122</v>
      </c>
      <c r="E5">
        <f>6/41</f>
        <v>0.14634146341463414</v>
      </c>
      <c r="F5">
        <f>24/41</f>
        <v>0.58536585365853655</v>
      </c>
      <c r="G5">
        <f>2/41</f>
        <v>4.878048780487805E-2</v>
      </c>
      <c r="H5">
        <f t="shared" si="0"/>
        <v>1</v>
      </c>
    </row>
    <row r="6" spans="1:8" x14ac:dyDescent="0.35">
      <c r="A6" t="s">
        <v>124</v>
      </c>
      <c r="B6">
        <v>50</v>
      </c>
      <c r="C6">
        <v>0</v>
      </c>
      <c r="D6">
        <f>5/50</f>
        <v>0.1</v>
      </c>
      <c r="E6">
        <f>10/50</f>
        <v>0.2</v>
      </c>
      <c r="F6">
        <f>31/50</f>
        <v>0.62</v>
      </c>
      <c r="G6">
        <f>4/50</f>
        <v>0.08</v>
      </c>
      <c r="H6">
        <f t="shared" si="0"/>
        <v>1</v>
      </c>
    </row>
    <row r="7" spans="1:8" x14ac:dyDescent="0.35">
      <c r="A7" t="s">
        <v>159</v>
      </c>
      <c r="B7">
        <v>29</v>
      </c>
      <c r="C7">
        <v>0</v>
      </c>
      <c r="D7">
        <f>3/29</f>
        <v>0.10344827586206896</v>
      </c>
      <c r="E7">
        <f>7/29</f>
        <v>0.2413793103448276</v>
      </c>
      <c r="F7">
        <f>18/29</f>
        <v>0.62068965517241381</v>
      </c>
      <c r="G7">
        <f>1/29</f>
        <v>3.4482758620689655E-2</v>
      </c>
      <c r="H7">
        <f t="shared" si="0"/>
        <v>1</v>
      </c>
    </row>
    <row r="8" spans="1:8" x14ac:dyDescent="0.35">
      <c r="A8" t="s">
        <v>189</v>
      </c>
      <c r="B8">
        <v>47</v>
      </c>
      <c r="C8">
        <v>0</v>
      </c>
      <c r="D8">
        <f>5/47</f>
        <v>0.10638297872340426</v>
      </c>
      <c r="E8">
        <f>6/47</f>
        <v>0.1276595744680851</v>
      </c>
      <c r="F8">
        <f>34/47</f>
        <v>0.72340425531914898</v>
      </c>
      <c r="G8">
        <f>2/47</f>
        <v>4.2553191489361701E-2</v>
      </c>
      <c r="H8">
        <f t="shared" si="0"/>
        <v>1</v>
      </c>
    </row>
    <row r="9" spans="1:8" x14ac:dyDescent="0.35">
      <c r="A9" t="s">
        <v>225</v>
      </c>
      <c r="B9">
        <v>33</v>
      </c>
      <c r="C9">
        <v>0</v>
      </c>
      <c r="D9">
        <f>4/33</f>
        <v>0.12121212121212122</v>
      </c>
      <c r="E9">
        <f>8/33</f>
        <v>0.24242424242424243</v>
      </c>
      <c r="F9">
        <f>20/33</f>
        <v>0.60606060606060608</v>
      </c>
      <c r="G9">
        <f>1/33</f>
        <v>3.0303030303030304E-2</v>
      </c>
      <c r="H9">
        <f t="shared" si="0"/>
        <v>1</v>
      </c>
    </row>
    <row r="10" spans="1:8" x14ac:dyDescent="0.35">
      <c r="A10" t="s">
        <v>255</v>
      </c>
      <c r="B10">
        <v>29</v>
      </c>
      <c r="C10">
        <v>0</v>
      </c>
      <c r="D10">
        <f>6/29</f>
        <v>0.20689655172413793</v>
      </c>
      <c r="E10">
        <f>14/29</f>
        <v>0.48275862068965519</v>
      </c>
      <c r="F10">
        <f>8/29</f>
        <v>0.27586206896551724</v>
      </c>
      <c r="G10">
        <f>1/29</f>
        <v>3.4482758620689655E-2</v>
      </c>
      <c r="H10">
        <f t="shared" si="0"/>
        <v>1</v>
      </c>
    </row>
    <row r="11" spans="1:8" x14ac:dyDescent="0.35">
      <c r="A11" t="s">
        <v>279</v>
      </c>
      <c r="B11">
        <v>43</v>
      </c>
      <c r="C11">
        <v>0</v>
      </c>
      <c r="D11">
        <f>4/43</f>
        <v>9.3023255813953487E-2</v>
      </c>
      <c r="E11">
        <f>11/43</f>
        <v>0.2558139534883721</v>
      </c>
      <c r="F11">
        <f>26/43</f>
        <v>0.60465116279069764</v>
      </c>
      <c r="G11">
        <f>2/43</f>
        <v>4.6511627906976744E-2</v>
      </c>
      <c r="H11">
        <f t="shared" si="0"/>
        <v>0.99999999999999989</v>
      </c>
    </row>
    <row r="12" spans="1:8" x14ac:dyDescent="0.35">
      <c r="A12" t="s">
        <v>305</v>
      </c>
      <c r="B12">
        <v>65</v>
      </c>
      <c r="C12">
        <v>0</v>
      </c>
      <c r="D12">
        <f>6/65</f>
        <v>9.2307692307692313E-2</v>
      </c>
      <c r="E12">
        <f>12/65</f>
        <v>0.18461538461538463</v>
      </c>
      <c r="F12">
        <f>45/65</f>
        <v>0.69230769230769229</v>
      </c>
      <c r="G12">
        <f>2/65</f>
        <v>3.0769230769230771E-2</v>
      </c>
      <c r="H12">
        <f t="shared" si="0"/>
        <v>1</v>
      </c>
    </row>
    <row r="13" spans="1:8" x14ac:dyDescent="0.35">
      <c r="A13" t="s">
        <v>339</v>
      </c>
      <c r="B13">
        <v>42</v>
      </c>
      <c r="C13">
        <v>0</v>
      </c>
      <c r="D13">
        <f>6/42</f>
        <v>0.14285714285714285</v>
      </c>
      <c r="E13">
        <f>8/42</f>
        <v>0.19047619047619047</v>
      </c>
      <c r="F13">
        <f>25/42</f>
        <v>0.59523809523809523</v>
      </c>
      <c r="G13">
        <f>3/42</f>
        <v>7.1428571428571425E-2</v>
      </c>
      <c r="H13">
        <f t="shared" si="0"/>
        <v>1</v>
      </c>
    </row>
    <row r="14" spans="1:8" x14ac:dyDescent="0.35">
      <c r="A14" t="s">
        <v>366</v>
      </c>
      <c r="B14">
        <v>63</v>
      </c>
      <c r="C14">
        <v>0</v>
      </c>
      <c r="D14">
        <f>6/63</f>
        <v>9.5238095238095233E-2</v>
      </c>
      <c r="E14">
        <f>14/63</f>
        <v>0.22222222222222221</v>
      </c>
      <c r="F14">
        <f>41/63</f>
        <v>0.65079365079365081</v>
      </c>
      <c r="G14">
        <f>2/63</f>
        <v>3.1746031746031744E-2</v>
      </c>
      <c r="H14">
        <f t="shared" si="0"/>
        <v>1</v>
      </c>
    </row>
    <row r="15" spans="1:8" x14ac:dyDescent="0.35">
      <c r="A15" t="s">
        <v>647</v>
      </c>
      <c r="B15">
        <v>39</v>
      </c>
      <c r="C15">
        <v>0</v>
      </c>
      <c r="D15">
        <f>4/39</f>
        <v>0.10256410256410256</v>
      </c>
      <c r="E15">
        <f>13/39</f>
        <v>0.33333333333333331</v>
      </c>
      <c r="F15">
        <f>20/39</f>
        <v>0.51282051282051277</v>
      </c>
      <c r="G15">
        <f>2/39</f>
        <v>5.128205128205128E-2</v>
      </c>
      <c r="H15">
        <f t="shared" si="0"/>
        <v>1</v>
      </c>
    </row>
    <row r="16" spans="1:8" x14ac:dyDescent="0.35">
      <c r="A16" t="s">
        <v>419</v>
      </c>
      <c r="B16">
        <v>59</v>
      </c>
      <c r="C16">
        <v>0</v>
      </c>
      <c r="D16">
        <f>10/59</f>
        <v>0.16949152542372881</v>
      </c>
      <c r="E16">
        <f>15/59</f>
        <v>0.25423728813559321</v>
      </c>
      <c r="F16">
        <f>32/59</f>
        <v>0.5423728813559322</v>
      </c>
      <c r="G16">
        <f>2/59</f>
        <v>3.3898305084745763E-2</v>
      </c>
      <c r="H16">
        <f t="shared" si="0"/>
        <v>1</v>
      </c>
    </row>
    <row r="17" spans="1:8" x14ac:dyDescent="0.35">
      <c r="A17" t="s">
        <v>450</v>
      </c>
      <c r="B17">
        <v>35</v>
      </c>
      <c r="C17">
        <v>0</v>
      </c>
      <c r="D17">
        <f>4/35</f>
        <v>0.11428571428571428</v>
      </c>
      <c r="E17">
        <f>7/35</f>
        <v>0.2</v>
      </c>
      <c r="F17">
        <f>22/35</f>
        <v>0.62857142857142856</v>
      </c>
      <c r="G17">
        <f>2/35</f>
        <v>5.7142857142857141E-2</v>
      </c>
      <c r="H17">
        <f t="shared" si="0"/>
        <v>1</v>
      </c>
    </row>
    <row r="18" spans="1:8" x14ac:dyDescent="0.35">
      <c r="A18" t="s">
        <v>482</v>
      </c>
      <c r="B18">
        <v>24</v>
      </c>
      <c r="C18">
        <v>0</v>
      </c>
      <c r="D18">
        <f>3/24</f>
        <v>0.125</v>
      </c>
      <c r="E18">
        <f>8/24</f>
        <v>0.33333333333333331</v>
      </c>
      <c r="F18">
        <f>12/24</f>
        <v>0.5</v>
      </c>
      <c r="G18">
        <f>1/24</f>
        <v>4.1666666666666664E-2</v>
      </c>
      <c r="H18">
        <f t="shared" si="0"/>
        <v>0.99999999999999989</v>
      </c>
    </row>
    <row r="19" spans="1:8" x14ac:dyDescent="0.35">
      <c r="A19" t="s">
        <v>517</v>
      </c>
      <c r="B19">
        <v>59</v>
      </c>
      <c r="C19">
        <v>0</v>
      </c>
      <c r="D19">
        <f>9/59</f>
        <v>0.15254237288135594</v>
      </c>
      <c r="E19">
        <f>10/59</f>
        <v>0.16949152542372881</v>
      </c>
      <c r="F19">
        <f>37/59</f>
        <v>0.6271186440677966</v>
      </c>
      <c r="G19">
        <f>3/59</f>
        <v>5.0847457627118647E-2</v>
      </c>
      <c r="H19">
        <f t="shared" si="0"/>
        <v>1</v>
      </c>
    </row>
    <row r="20" spans="1:8" x14ac:dyDescent="0.35">
      <c r="A20" t="s">
        <v>572</v>
      </c>
      <c r="B20">
        <v>46</v>
      </c>
      <c r="C20">
        <v>0</v>
      </c>
      <c r="D20">
        <f>5/46</f>
        <v>0.10869565217391304</v>
      </c>
      <c r="E20">
        <f>15/46</f>
        <v>0.32608695652173914</v>
      </c>
      <c r="F20">
        <f>24/46</f>
        <v>0.52173913043478259</v>
      </c>
      <c r="G20">
        <f>2/46</f>
        <v>4.3478260869565216E-2</v>
      </c>
      <c r="H20">
        <f t="shared" si="0"/>
        <v>1</v>
      </c>
    </row>
    <row r="21" spans="1:8" x14ac:dyDescent="0.35">
      <c r="A21" t="s">
        <v>576</v>
      </c>
      <c r="B21">
        <v>42</v>
      </c>
      <c r="C21">
        <v>0</v>
      </c>
      <c r="D21">
        <f>5/42</f>
        <v>0.11904761904761904</v>
      </c>
      <c r="E21">
        <f>8/42</f>
        <v>0.19047619047619047</v>
      </c>
      <c r="F21">
        <f>26/42</f>
        <v>0.61904761904761907</v>
      </c>
      <c r="G21">
        <f>3/42</f>
        <v>7.1428571428571425E-2</v>
      </c>
      <c r="H21">
        <f t="shared" si="0"/>
        <v>1</v>
      </c>
    </row>
    <row r="22" spans="1:8" x14ac:dyDescent="0.35">
      <c r="B22">
        <f>SUM(B2:B21)</f>
        <v>913</v>
      </c>
      <c r="D22">
        <f>SUM(D2:D21)/20</f>
        <v>0.12647950401852834</v>
      </c>
      <c r="E22">
        <f t="shared" ref="E22:G22" si="1">SUM(E2:E21)/20</f>
        <v>0.23830193359148932</v>
      </c>
      <c r="F22">
        <f t="shared" si="1"/>
        <v>0.58738230220304377</v>
      </c>
      <c r="G22">
        <f t="shared" si="1"/>
        <v>4.7836260186938567E-2</v>
      </c>
      <c r="H22">
        <f t="shared" si="0"/>
        <v>1</v>
      </c>
    </row>
    <row r="23" spans="1:8" x14ac:dyDescent="0.35">
      <c r="D23">
        <v>0.13</v>
      </c>
      <c r="E23">
        <v>0.24</v>
      </c>
      <c r="F23">
        <v>0.59</v>
      </c>
      <c r="G23">
        <v>0.04</v>
      </c>
      <c r="H23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8568-8F55-4A11-9B33-9BCF05EB32E5}">
  <dimension ref="A1:D5"/>
  <sheetViews>
    <sheetView workbookViewId="0">
      <selection activeCell="D2" sqref="D2"/>
    </sheetView>
  </sheetViews>
  <sheetFormatPr defaultRowHeight="14.5" x14ac:dyDescent="0.35"/>
  <cols>
    <col min="1" max="1" width="10.08984375" bestFit="1" customWidth="1"/>
  </cols>
  <sheetData>
    <row r="1" spans="1:4" x14ac:dyDescent="0.35">
      <c r="B1" t="s">
        <v>649</v>
      </c>
      <c r="D1" t="s">
        <v>655</v>
      </c>
    </row>
    <row r="2" spans="1:4" x14ac:dyDescent="0.35">
      <c r="A2" t="s">
        <v>650</v>
      </c>
      <c r="B2">
        <f>2/50</f>
        <v>0.04</v>
      </c>
      <c r="D2">
        <v>7.5</v>
      </c>
    </row>
    <row r="3" spans="1:4" x14ac:dyDescent="0.35">
      <c r="A3" t="s">
        <v>651</v>
      </c>
      <c r="B3">
        <f>21/50</f>
        <v>0.42</v>
      </c>
    </row>
    <row r="4" spans="1:4" x14ac:dyDescent="0.35">
      <c r="A4" t="s">
        <v>652</v>
      </c>
      <c r="B4">
        <f>19/50</f>
        <v>0.38</v>
      </c>
    </row>
    <row r="5" spans="1:4" x14ac:dyDescent="0.35">
      <c r="A5" t="s">
        <v>653</v>
      </c>
      <c r="B5">
        <f>8/50</f>
        <v>0.16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Reece Penn</dc:creator>
  <cp:lastModifiedBy>Reece Penn</cp:lastModifiedBy>
  <dcterms:created xsi:type="dcterms:W3CDTF">2024-03-18T17:10:30Z</dcterms:created>
  <dcterms:modified xsi:type="dcterms:W3CDTF">2024-03-18T19:55:14Z</dcterms:modified>
</cp:coreProperties>
</file>