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jasilvar_cougarnet_uh_edu/Documents/Graduate/Research/Water-Energy Nexus Project/Water-Energy Nexus Model 2/Optimization Model/"/>
    </mc:Choice>
  </mc:AlternateContent>
  <xr:revisionPtr revIDLastSave="124" documentId="13_ncr:1_{A75DD0F2-38B4-4CE3-B3AD-F600C65718A8}" xr6:coauthVersionLast="47" xr6:coauthVersionMax="47" xr10:uidLastSave="{C978DE59-E5A9-4F0D-B84E-1EB41BA22787}"/>
  <bookViews>
    <workbookView xWindow="-93" yWindow="-93" windowWidth="25786" windowHeight="13866" activeTab="3" xr2:uid="{254802A7-AAB0-445A-BF65-7B622A36452F}"/>
  </bookViews>
  <sheets>
    <sheet name="Electricity Demand" sheetId="2" r:id="rId1"/>
    <sheet name="Grid Prices" sheetId="3" r:id="rId2"/>
    <sheet name="Water Demand" sheetId="1" r:id="rId3"/>
    <sheet name="Solar Pow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3" i="3"/>
  <c r="C27" i="4"/>
  <c r="B27" i="4"/>
  <c r="A25" i="4"/>
  <c r="A26" i="4" s="1"/>
  <c r="A22" i="4"/>
  <c r="A23" i="4" s="1"/>
  <c r="A24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4" i="4"/>
  <c r="I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27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C27" i="2"/>
  <c r="B55" i="2"/>
  <c r="B27" i="2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" i="3"/>
  <c r="A6" i="3"/>
  <c r="A7" i="3"/>
  <c r="A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4" i="3"/>
  <c r="C33" i="1"/>
  <c r="C34" i="1"/>
  <c r="D34" i="1" s="1"/>
  <c r="C35" i="1"/>
  <c r="C36" i="1"/>
  <c r="C37" i="1"/>
  <c r="D37" i="1" s="1"/>
  <c r="C38" i="1"/>
  <c r="C39" i="1"/>
  <c r="C40" i="1"/>
  <c r="C41" i="1"/>
  <c r="D41" i="1" s="1"/>
  <c r="C42" i="1"/>
  <c r="C43" i="1"/>
  <c r="D43" i="1" s="1"/>
  <c r="C44" i="1"/>
  <c r="C45" i="1"/>
  <c r="C46" i="1"/>
  <c r="D46" i="1" s="1"/>
  <c r="C47" i="1"/>
  <c r="C48" i="1"/>
  <c r="C49" i="1"/>
  <c r="D49" i="1" s="1"/>
  <c r="C50" i="1"/>
  <c r="C51" i="1"/>
  <c r="C52" i="1"/>
  <c r="D52" i="1" s="1"/>
  <c r="C53" i="1"/>
  <c r="D53" i="1" s="1"/>
  <c r="C54" i="1"/>
  <c r="C55" i="1"/>
  <c r="D55" i="1" s="1"/>
  <c r="C32" i="1"/>
  <c r="D33" i="1"/>
  <c r="D36" i="1"/>
  <c r="D45" i="1"/>
  <c r="D48" i="1"/>
  <c r="D51" i="1"/>
  <c r="B56" i="1"/>
  <c r="D54" i="1"/>
  <c r="D50" i="1"/>
  <c r="D47" i="1"/>
  <c r="D44" i="1"/>
  <c r="D42" i="1"/>
  <c r="D40" i="1"/>
  <c r="D39" i="1"/>
  <c r="D38" i="1"/>
  <c r="D35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D32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D25" i="1"/>
  <c r="B27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C26" i="1"/>
  <c r="D26" i="1" s="1"/>
  <c r="C3" i="1"/>
  <c r="D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56" i="1" l="1"/>
  <c r="D27" i="1"/>
</calcChain>
</file>

<file path=xl/sharedStrings.xml><?xml version="1.0" encoding="utf-8"?>
<sst xmlns="http://schemas.openxmlformats.org/spreadsheetml/2006/main" count="34" uniqueCount="16">
  <si>
    <t>Hour</t>
  </si>
  <si>
    <t>% of Total DailyWater Use</t>
  </si>
  <si>
    <t>Water use [gal/h]</t>
  </si>
  <si>
    <t>Water use [m^3/h]</t>
  </si>
  <si>
    <t>DAILY TOTAL:</t>
  </si>
  <si>
    <t>Residential Profile</t>
  </si>
  <si>
    <t>Commercial Profile</t>
  </si>
  <si>
    <t>Power Consumption [ kW]</t>
  </si>
  <si>
    <t>Power Consumption  (Urban) [kW]</t>
  </si>
  <si>
    <t>Power Consumption  (Coastal) [kW]</t>
  </si>
  <si>
    <t>Residential Profile (Single-Family)</t>
  </si>
  <si>
    <t>Residential Profile (Multi-Family)</t>
  </si>
  <si>
    <t>Solar PV Output  (Urban) [kW]</t>
  </si>
  <si>
    <t>Solar PV Output  (Coastal) [kW]</t>
  </si>
  <si>
    <t>Import Price [$/kWh]</t>
  </si>
  <si>
    <t>Export Price [$/kWh]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</si>
</sst>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wrapText="1"/>
    </xf>
    <xf numFmtId="165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Power Demand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Urban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'Electricity Demand'!$B$3:$B$26</c:f>
              <c:numCache>
                <c:formatCode>0.00000</c:formatCode>
                <c:ptCount val="24"/>
                <c:pt idx="0">
                  <c:v>0.967346919807485</c:v>
                </c:pt>
                <c:pt idx="1">
                  <c:v>0.86582979653033398</c:v>
                </c:pt>
                <c:pt idx="2">
                  <c:v>0.83560743569679996</c:v>
                </c:pt>
                <c:pt idx="3">
                  <c:v>0.84760547967316202</c:v>
                </c:pt>
                <c:pt idx="4">
                  <c:v>0.96323491875580303</c:v>
                </c:pt>
                <c:pt idx="5">
                  <c:v>1.25448805341254</c:v>
                </c:pt>
                <c:pt idx="6">
                  <c:v>1.6741636933184101</c:v>
                </c:pt>
                <c:pt idx="7">
                  <c:v>1.74393028768472</c:v>
                </c:pt>
                <c:pt idx="8">
                  <c:v>1.6207274548895501</c:v>
                </c:pt>
                <c:pt idx="9">
                  <c:v>1.5884454649326101</c:v>
                </c:pt>
                <c:pt idx="10">
                  <c:v>1.5926243940617999</c:v>
                </c:pt>
                <c:pt idx="11">
                  <c:v>1.5314010312419699</c:v>
                </c:pt>
                <c:pt idx="12">
                  <c:v>1.52438948028112</c:v>
                </c:pt>
                <c:pt idx="13">
                  <c:v>1.54640740323735</c:v>
                </c:pt>
                <c:pt idx="14">
                  <c:v>1.6134677892351299</c:v>
                </c:pt>
                <c:pt idx="15">
                  <c:v>1.75719505643725</c:v>
                </c:pt>
                <c:pt idx="16">
                  <c:v>2.0694750268454301</c:v>
                </c:pt>
                <c:pt idx="17">
                  <c:v>2.3208158708967899</c:v>
                </c:pt>
                <c:pt idx="18">
                  <c:v>2.4118609488407401</c:v>
                </c:pt>
                <c:pt idx="19">
                  <c:v>2.4209305598267901</c:v>
                </c:pt>
                <c:pt idx="20">
                  <c:v>2.3307600948301399</c:v>
                </c:pt>
                <c:pt idx="21">
                  <c:v>2.0140366853284899</c:v>
                </c:pt>
                <c:pt idx="22">
                  <c:v>1.6133152147466701</c:v>
                </c:pt>
                <c:pt idx="23">
                  <c:v>1.2200002728260799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7-4E2F-BA2D-FA0D70E5D3B8}"/>
            </c:ext>
          </c:extLst>
        </c:ser>
        <c:ser>
          <c:idx val="1"/>
          <c:order val="1"/>
          <c:tx>
            <c:v>Coastal</c:v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'Electricity Demand'!$C$3:$C$26</c:f>
              <c:numCache>
                <c:formatCode>General</c:formatCode>
                <c:ptCount val="24"/>
                <c:pt idx="0">
                  <c:v>1.05454746670205</c:v>
                </c:pt>
                <c:pt idx="1">
                  <c:v>0.95640317103435601</c:v>
                </c:pt>
                <c:pt idx="2">
                  <c:v>0.92712090147128501</c:v>
                </c:pt>
                <c:pt idx="3">
                  <c:v>0.93626580481723298</c:v>
                </c:pt>
                <c:pt idx="4">
                  <c:v>1.04807187657241</c:v>
                </c:pt>
                <c:pt idx="5">
                  <c:v>1.3517087212459999</c:v>
                </c:pt>
                <c:pt idx="6">
                  <c:v>1.7525851888223301</c:v>
                </c:pt>
                <c:pt idx="7">
                  <c:v>1.81784686279609</c:v>
                </c:pt>
                <c:pt idx="8">
                  <c:v>1.69991978796596</c:v>
                </c:pt>
                <c:pt idx="9">
                  <c:v>1.668796260928</c:v>
                </c:pt>
                <c:pt idx="10">
                  <c:v>1.6786718022699201</c:v>
                </c:pt>
                <c:pt idx="11">
                  <c:v>1.5929364364510401</c:v>
                </c:pt>
                <c:pt idx="12">
                  <c:v>1.56211316611282</c:v>
                </c:pt>
                <c:pt idx="13">
                  <c:v>1.57154329174237</c:v>
                </c:pt>
                <c:pt idx="14">
                  <c:v>1.6281345737592801</c:v>
                </c:pt>
                <c:pt idx="15">
                  <c:v>1.75762383290278</c:v>
                </c:pt>
                <c:pt idx="16">
                  <c:v>2.0511778046127702</c:v>
                </c:pt>
                <c:pt idx="17">
                  <c:v>2.3416133995055102</c:v>
                </c:pt>
                <c:pt idx="18">
                  <c:v>2.42583526645477</c:v>
                </c:pt>
                <c:pt idx="19">
                  <c:v>2.4482034128226</c:v>
                </c:pt>
                <c:pt idx="20">
                  <c:v>2.3749625999869002</c:v>
                </c:pt>
                <c:pt idx="21">
                  <c:v>2.0743324346141399</c:v>
                </c:pt>
                <c:pt idx="22">
                  <c:v>1.6875592733765199</c:v>
                </c:pt>
                <c:pt idx="23">
                  <c:v>1.30790914665291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B-47B6-879C-6745DE23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66527"/>
        <c:axId val="374666943"/>
      </c:barChart>
      <c:catAx>
        <c:axId val="3746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943"/>
        <c:crosses val="autoZero"/>
        <c:auto val="1"/>
        <c:lblAlgn val="ctr"/>
        <c:lblOffset val="100"/>
        <c:noMultiLvlLbl val="0"/>
      </c:catAx>
      <c:valAx>
        <c:axId val="3746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 </a:t>
                </a:r>
                <a:r>
                  <a:rPr lang="en-US" sz="1200" baseline="0"/>
                  <a:t>[kW]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15151550393279"/>
          <c:y val="0.13418123844501231"/>
          <c:w val="0.10600698814145093"/>
          <c:h val="0.1256280316063811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 Power Demand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'Electricity Demand'!$B$31:$B$54</c:f>
              <c:numCache>
                <c:formatCode>0.00000</c:formatCode>
                <c:ptCount val="24"/>
                <c:pt idx="0">
                  <c:v>122.721702318271</c:v>
                </c:pt>
                <c:pt idx="1">
                  <c:v>118.526427340488</c:v>
                </c:pt>
                <c:pt idx="2">
                  <c:v>117.652777873478</c:v>
                </c:pt>
                <c:pt idx="3">
                  <c:v>125.862178444527</c:v>
                </c:pt>
                <c:pt idx="4">
                  <c:v>129.069912485858</c:v>
                </c:pt>
                <c:pt idx="5">
                  <c:v>162.52542258731401</c:v>
                </c:pt>
                <c:pt idx="6">
                  <c:v>182.444273306838</c:v>
                </c:pt>
                <c:pt idx="7">
                  <c:v>225.927300000131</c:v>
                </c:pt>
                <c:pt idx="8">
                  <c:v>266.13868525513197</c:v>
                </c:pt>
                <c:pt idx="9">
                  <c:v>280.49883619381598</c:v>
                </c:pt>
                <c:pt idx="10">
                  <c:v>296.779483952367</c:v>
                </c:pt>
                <c:pt idx="11">
                  <c:v>307.65141257908198</c:v>
                </c:pt>
                <c:pt idx="12">
                  <c:v>308.17670504779198</c:v>
                </c:pt>
                <c:pt idx="13">
                  <c:v>304.88646596315903</c:v>
                </c:pt>
                <c:pt idx="14">
                  <c:v>300.71673742452299</c:v>
                </c:pt>
                <c:pt idx="15">
                  <c:v>299.34922513156198</c:v>
                </c:pt>
                <c:pt idx="16">
                  <c:v>294.43341975475101</c:v>
                </c:pt>
                <c:pt idx="17">
                  <c:v>286.47144696170102</c:v>
                </c:pt>
                <c:pt idx="18">
                  <c:v>275.713747642101</c:v>
                </c:pt>
                <c:pt idx="19">
                  <c:v>256.28638981563802</c:v>
                </c:pt>
                <c:pt idx="20">
                  <c:v>208.346537194973</c:v>
                </c:pt>
                <c:pt idx="21">
                  <c:v>140.585649131482</c:v>
                </c:pt>
                <c:pt idx="22">
                  <c:v>140.812464471385</c:v>
                </c:pt>
                <c:pt idx="23">
                  <c:v>138.419381601232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C-4E73-BFF6-A7277430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66527"/>
        <c:axId val="374666943"/>
      </c:barChart>
      <c:catAx>
        <c:axId val="3746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943"/>
        <c:crosses val="autoZero"/>
        <c:auto val="1"/>
        <c:lblAlgn val="ctr"/>
        <c:lblOffset val="100"/>
        <c:noMultiLvlLbl val="0"/>
      </c:catAx>
      <c:valAx>
        <c:axId val="3746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 </a:t>
                </a:r>
                <a:r>
                  <a:rPr lang="en-US" sz="1200" baseline="0"/>
                  <a:t>[kW]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Grid 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Import Price</c:v>
          </c:tx>
          <c:spPr>
            <a:solidFill>
              <a:srgbClr val="00B050"/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numRef>
              <c:f>'Grid Prices'!$A$3:$A$26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'Grid Prices'!$B$3:$B$26</c:f>
              <c:numCache>
                <c:formatCode>General</c:formatCode>
                <c:ptCount val="24"/>
                <c:pt idx="0">
                  <c:v>1.3289089479097399E-2</c:v>
                </c:pt>
                <c:pt idx="1">
                  <c:v>1.2409070724181801E-2</c:v>
                </c:pt>
                <c:pt idx="2">
                  <c:v>1.1054106721519699E-2</c:v>
                </c:pt>
                <c:pt idx="3">
                  <c:v>1.0898670820981299E-2</c:v>
                </c:pt>
                <c:pt idx="4">
                  <c:v>1.1452006775969401E-2</c:v>
                </c:pt>
                <c:pt idx="5">
                  <c:v>1.7028132978401601E-2</c:v>
                </c:pt>
                <c:pt idx="6">
                  <c:v>2.0757530401113101E-2</c:v>
                </c:pt>
                <c:pt idx="7">
                  <c:v>1.7845030552362601E-2</c:v>
                </c:pt>
                <c:pt idx="8">
                  <c:v>1.3176143142355899E-2</c:v>
                </c:pt>
                <c:pt idx="9">
                  <c:v>1.4550052634763101E-2</c:v>
                </c:pt>
                <c:pt idx="10">
                  <c:v>1.8194503599733899E-2</c:v>
                </c:pt>
                <c:pt idx="11">
                  <c:v>2.22024417690121E-2</c:v>
                </c:pt>
                <c:pt idx="12">
                  <c:v>3.6916713654788401E-2</c:v>
                </c:pt>
                <c:pt idx="13">
                  <c:v>5.19900750196617E-2</c:v>
                </c:pt>
                <c:pt idx="14">
                  <c:v>7.3597633250650898E-2</c:v>
                </c:pt>
                <c:pt idx="15">
                  <c:v>7.6546761449573397E-2</c:v>
                </c:pt>
                <c:pt idx="16">
                  <c:v>8.4341349143928199E-2</c:v>
                </c:pt>
                <c:pt idx="17">
                  <c:v>7.7878868050093794E-2</c:v>
                </c:pt>
                <c:pt idx="18">
                  <c:v>3.8813348054933902E-2</c:v>
                </c:pt>
                <c:pt idx="19">
                  <c:v>9.9378208603061499E-2</c:v>
                </c:pt>
                <c:pt idx="20">
                  <c:v>0.106919721096255</c:v>
                </c:pt>
                <c:pt idx="21">
                  <c:v>4.7222295359670298E-2</c:v>
                </c:pt>
                <c:pt idx="22">
                  <c:v>2.9285049912275402E-2</c:v>
                </c:pt>
                <c:pt idx="23">
                  <c:v>2.8986317986569098E-2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6-4262-8E9D-72099F40C297}"/>
            </c:ext>
          </c:extLst>
        </c:ser>
        <c:ser>
          <c:idx val="1"/>
          <c:order val="1"/>
          <c:tx>
            <c:v>Export Price</c:v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val>
            <c:numRef>
              <c:f>'Grid Prices'!$C$3:$C$26</c:f>
              <c:numCache>
                <c:formatCode>General</c:formatCode>
                <c:ptCount val="24"/>
                <c:pt idx="0">
                  <c:v>1.063127158327792E-2</c:v>
                </c:pt>
                <c:pt idx="1">
                  <c:v>9.927256579345442E-3</c:v>
                </c:pt>
                <c:pt idx="2">
                  <c:v>8.8432853772157597E-3</c:v>
                </c:pt>
                <c:pt idx="3">
                  <c:v>8.7189366567850396E-3</c:v>
                </c:pt>
                <c:pt idx="4">
                  <c:v>9.1616054207755201E-3</c:v>
                </c:pt>
                <c:pt idx="5">
                  <c:v>1.3622506382721281E-2</c:v>
                </c:pt>
                <c:pt idx="6">
                  <c:v>1.6606024320890481E-2</c:v>
                </c:pt>
                <c:pt idx="7">
                  <c:v>1.4276024441890082E-2</c:v>
                </c:pt>
                <c:pt idx="8">
                  <c:v>1.054091451388472E-2</c:v>
                </c:pt>
                <c:pt idx="9">
                  <c:v>1.1640042107810481E-2</c:v>
                </c:pt>
                <c:pt idx="10">
                  <c:v>1.4555602879787119E-2</c:v>
                </c:pt>
                <c:pt idx="11">
                  <c:v>1.776195341520968E-2</c:v>
                </c:pt>
                <c:pt idx="12">
                  <c:v>2.9533370923830723E-2</c:v>
                </c:pt>
                <c:pt idx="13">
                  <c:v>4.1592060015729362E-2</c:v>
                </c:pt>
                <c:pt idx="14">
                  <c:v>5.8878106600520723E-2</c:v>
                </c:pt>
                <c:pt idx="15">
                  <c:v>6.1237409159658723E-2</c:v>
                </c:pt>
                <c:pt idx="16">
                  <c:v>6.7473079315142556E-2</c:v>
                </c:pt>
                <c:pt idx="17">
                  <c:v>6.2303094440075035E-2</c:v>
                </c:pt>
                <c:pt idx="18">
                  <c:v>3.1050678443947124E-2</c:v>
                </c:pt>
                <c:pt idx="19">
                  <c:v>7.9502566882449208E-2</c:v>
                </c:pt>
                <c:pt idx="20">
                  <c:v>8.5535776877004005E-2</c:v>
                </c:pt>
                <c:pt idx="21">
                  <c:v>3.777783628773624E-2</c:v>
                </c:pt>
                <c:pt idx="22">
                  <c:v>2.3428039929820323E-2</c:v>
                </c:pt>
                <c:pt idx="23">
                  <c:v>2.3189054389255281E-2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A-4C6F-AE53-06906A69E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94992"/>
        <c:axId val="1732969696"/>
      </c:barChart>
      <c:catAx>
        <c:axId val="2400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69696"/>
        <c:crosses val="autoZero"/>
        <c:auto val="1"/>
        <c:lblAlgn val="ctr"/>
        <c:lblOffset val="100"/>
        <c:noMultiLvlLbl val="0"/>
      </c:catAx>
      <c:valAx>
        <c:axId val="17329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Price</a:t>
                </a:r>
                <a:r>
                  <a:rPr lang="en-US" sz="1200" baseline="0"/>
                  <a:t> [$/kWh]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04696749122183"/>
          <c:y val="0.13516637376416638"/>
          <c:w val="0.16226380344923685"/>
          <c:h val="0.128192687385453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Water Demand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Single-Family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'Water Demand'!$A$3:$A$26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'Water Demand'!$D$3:$D$26</c:f>
              <c:numCache>
                <c:formatCode>0.0000000</c:formatCode>
                <c:ptCount val="24"/>
                <c:pt idx="0">
                  <c:v>8.7821554172744613E-3</c:v>
                </c:pt>
                <c:pt idx="1">
                  <c:v>8.7821554172744613E-3</c:v>
                </c:pt>
                <c:pt idx="2">
                  <c:v>8.7821554172744613E-3</c:v>
                </c:pt>
                <c:pt idx="3">
                  <c:v>8.7821554172744613E-3</c:v>
                </c:pt>
                <c:pt idx="4">
                  <c:v>2.6346466251823384E-2</c:v>
                </c:pt>
                <c:pt idx="5">
                  <c:v>4.3910777086372303E-2</c:v>
                </c:pt>
                <c:pt idx="6">
                  <c:v>6.1475087920921226E-2</c:v>
                </c:pt>
                <c:pt idx="7">
                  <c:v>6.1475087920921226E-2</c:v>
                </c:pt>
                <c:pt idx="8">
                  <c:v>5.2692932503646768E-2</c:v>
                </c:pt>
                <c:pt idx="9">
                  <c:v>5.2692932503646768E-2</c:v>
                </c:pt>
                <c:pt idx="10">
                  <c:v>4.3910777086372303E-2</c:v>
                </c:pt>
                <c:pt idx="11">
                  <c:v>4.3910777086372303E-2</c:v>
                </c:pt>
                <c:pt idx="12">
                  <c:v>3.5128621669097845E-2</c:v>
                </c:pt>
                <c:pt idx="13">
                  <c:v>3.5128621669097845E-2</c:v>
                </c:pt>
                <c:pt idx="14">
                  <c:v>3.5128621669097845E-2</c:v>
                </c:pt>
                <c:pt idx="15">
                  <c:v>4.3910777086372303E-2</c:v>
                </c:pt>
                <c:pt idx="16">
                  <c:v>4.3910777086372303E-2</c:v>
                </c:pt>
                <c:pt idx="17">
                  <c:v>4.3910777086372303E-2</c:v>
                </c:pt>
                <c:pt idx="18">
                  <c:v>5.2692932503646768E-2</c:v>
                </c:pt>
                <c:pt idx="19">
                  <c:v>4.3910777086372303E-2</c:v>
                </c:pt>
                <c:pt idx="20">
                  <c:v>4.3910777086372303E-2</c:v>
                </c:pt>
                <c:pt idx="21">
                  <c:v>3.5128621669097845E-2</c:v>
                </c:pt>
                <c:pt idx="22">
                  <c:v>2.6346466251823384E-2</c:v>
                </c:pt>
                <c:pt idx="23">
                  <c:v>1.7564310834548923E-2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4-4F71-8117-3F8FF2475B9C}"/>
            </c:ext>
          </c:extLst>
        </c:ser>
        <c:ser>
          <c:idx val="1"/>
          <c:order val="1"/>
          <c:tx>
            <c:v>Multi-Family</c:v>
          </c:tx>
          <c:spPr>
            <a:pattFill prst="dk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'Water Demand'!$I$3:$I$26</c:f>
              <c:numCache>
                <c:formatCode>0.0000000</c:formatCode>
                <c:ptCount val="24"/>
                <c:pt idx="0">
                  <c:v>1.9986974397934981E-2</c:v>
                </c:pt>
                <c:pt idx="1">
                  <c:v>9.9934871989674906E-3</c:v>
                </c:pt>
                <c:pt idx="2">
                  <c:v>9.9934871989674906E-3</c:v>
                </c:pt>
                <c:pt idx="3">
                  <c:v>9.9934871989674906E-3</c:v>
                </c:pt>
                <c:pt idx="4">
                  <c:v>1.9986974397934981E-2</c:v>
                </c:pt>
                <c:pt idx="5">
                  <c:v>2.9980461596902472E-2</c:v>
                </c:pt>
                <c:pt idx="6">
                  <c:v>4.9967435994837453E-2</c:v>
                </c:pt>
                <c:pt idx="7">
                  <c:v>5.9960923193804944E-2</c:v>
                </c:pt>
                <c:pt idx="8">
                  <c:v>5.9960923193804944E-2</c:v>
                </c:pt>
                <c:pt idx="9">
                  <c:v>5.9960923193804944E-2</c:v>
                </c:pt>
                <c:pt idx="10">
                  <c:v>4.9967435994837453E-2</c:v>
                </c:pt>
                <c:pt idx="11">
                  <c:v>5.9960923193804944E-2</c:v>
                </c:pt>
                <c:pt idx="12">
                  <c:v>4.9967435994837453E-2</c:v>
                </c:pt>
                <c:pt idx="13">
                  <c:v>3.9973948795869962E-2</c:v>
                </c:pt>
                <c:pt idx="14">
                  <c:v>3.9973948795869962E-2</c:v>
                </c:pt>
                <c:pt idx="15">
                  <c:v>3.9973948795869962E-2</c:v>
                </c:pt>
                <c:pt idx="16">
                  <c:v>3.9973948795869962E-2</c:v>
                </c:pt>
                <c:pt idx="17">
                  <c:v>5.9960923193804944E-2</c:v>
                </c:pt>
                <c:pt idx="18">
                  <c:v>5.9960923193804944E-2</c:v>
                </c:pt>
                <c:pt idx="19">
                  <c:v>4.9967435994837453E-2</c:v>
                </c:pt>
                <c:pt idx="20">
                  <c:v>5.9960923193804944E-2</c:v>
                </c:pt>
                <c:pt idx="21">
                  <c:v>4.9967435994837453E-2</c:v>
                </c:pt>
                <c:pt idx="22">
                  <c:v>3.9973948795869962E-2</c:v>
                </c:pt>
                <c:pt idx="23">
                  <c:v>2.9980461596902472E-2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5-4CC9-BE93-F937B53C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66527"/>
        <c:axId val="374666943"/>
      </c:barChart>
      <c:catAx>
        <c:axId val="3746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943"/>
        <c:crosses val="autoZero"/>
        <c:auto val="1"/>
        <c:lblAlgn val="ctr"/>
        <c:lblOffset val="100"/>
        <c:noMultiLvlLbl val="0"/>
      </c:catAx>
      <c:valAx>
        <c:axId val="3746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</a:t>
                </a:r>
                <a:r>
                  <a:rPr lang="en-US" sz="1200" baseline="0"/>
                  <a:t> Use [m</a:t>
                </a:r>
                <a:r>
                  <a:rPr lang="en-US" sz="1200" baseline="30000"/>
                  <a:t>3</a:t>
                </a:r>
                <a:r>
                  <a:rPr lang="en-US" sz="1200" baseline="0"/>
                  <a:t>/h]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756109345392234"/>
          <c:y val="0.12802402298744694"/>
          <c:w val="0.1603075622258627"/>
          <c:h val="0.126240430583155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 Water Demand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'Water Demand'!$A$3:$A$26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'Water Demand'!$D$32:$D$55</c:f>
              <c:numCache>
                <c:formatCode>0.0000000</c:formatCode>
                <c:ptCount val="24"/>
                <c:pt idx="0">
                  <c:v>9.1624378884897162E-2</c:v>
                </c:pt>
                <c:pt idx="1">
                  <c:v>0.10330199580159977</c:v>
                </c:pt>
                <c:pt idx="2">
                  <c:v>0.16707974973128306</c:v>
                </c:pt>
                <c:pt idx="3">
                  <c:v>0.1697745844043683</c:v>
                </c:pt>
                <c:pt idx="4">
                  <c:v>0.14462279412223966</c:v>
                </c:pt>
                <c:pt idx="5">
                  <c:v>0.11767444739138755</c:v>
                </c:pt>
                <c:pt idx="6">
                  <c:v>0.11827329954096204</c:v>
                </c:pt>
                <c:pt idx="7">
                  <c:v>0.12605837748543042</c:v>
                </c:pt>
                <c:pt idx="8">
                  <c:v>0.12516009926106866</c:v>
                </c:pt>
                <c:pt idx="9">
                  <c:v>0.12965149038287738</c:v>
                </c:pt>
                <c:pt idx="10">
                  <c:v>0.14402394197266513</c:v>
                </c:pt>
                <c:pt idx="11">
                  <c:v>0.14402394197266513</c:v>
                </c:pt>
                <c:pt idx="12">
                  <c:v>0.13923312477606922</c:v>
                </c:pt>
                <c:pt idx="13">
                  <c:v>0.13623886402819677</c:v>
                </c:pt>
                <c:pt idx="14">
                  <c:v>0.13564001187862229</c:v>
                </c:pt>
                <c:pt idx="15">
                  <c:v>0.13204689898117533</c:v>
                </c:pt>
                <c:pt idx="16">
                  <c:v>0.12755550785936665</c:v>
                </c:pt>
                <c:pt idx="17">
                  <c:v>0.13204689898117533</c:v>
                </c:pt>
                <c:pt idx="18">
                  <c:v>0.12605837748543042</c:v>
                </c:pt>
                <c:pt idx="19">
                  <c:v>0.11677616916702581</c:v>
                </c:pt>
                <c:pt idx="20">
                  <c:v>0.11048822159649364</c:v>
                </c:pt>
                <c:pt idx="21">
                  <c:v>9.2223231034471678E-2</c:v>
                </c:pt>
                <c:pt idx="22">
                  <c:v>8.4737579164790522E-2</c:v>
                </c:pt>
                <c:pt idx="23">
                  <c:v>7.9946761968194585E-2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3-494F-8782-3AADE276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66527"/>
        <c:axId val="374666943"/>
      </c:barChart>
      <c:catAx>
        <c:axId val="3746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943"/>
        <c:crosses val="autoZero"/>
        <c:auto val="1"/>
        <c:lblAlgn val="ctr"/>
        <c:lblOffset val="100"/>
        <c:noMultiLvlLbl val="0"/>
      </c:catAx>
      <c:valAx>
        <c:axId val="3746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</a:t>
                </a:r>
                <a:r>
                  <a:rPr lang="en-US" sz="1200" baseline="0"/>
                  <a:t> Use [m</a:t>
                </a:r>
                <a:r>
                  <a:rPr lang="en-US" sz="1200" baseline="30000"/>
                  <a:t>3</a:t>
                </a:r>
                <a:r>
                  <a:rPr lang="en-US" sz="1200" baseline="0"/>
                  <a:t>/h]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PV Output</a:t>
            </a:r>
            <a:r>
              <a:rPr lang="en-US" baseline="0"/>
              <a:t> </a:t>
            </a:r>
            <a:r>
              <a:rPr lang="en-US"/>
              <a:t>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Urban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'Solar Power'!$B$3:$B$26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">
                  <c:v>1.03368017184751E-2</c:v>
                </c:pt>
                <c:pt idx="6" formatCode="0.00000">
                  <c:v>0.29691695561339998</c:v>
                </c:pt>
                <c:pt idx="7" formatCode="0.00000">
                  <c:v>1.3201479082669201</c:v>
                </c:pt>
                <c:pt idx="8" formatCode="0.00000">
                  <c:v>2.5295175019116001</c:v>
                </c:pt>
                <c:pt idx="9" formatCode="0.00000">
                  <c:v>3.5298172752182699</c:v>
                </c:pt>
                <c:pt idx="10" formatCode="0.00000">
                  <c:v>4.2035680126910604</c:v>
                </c:pt>
                <c:pt idx="11" formatCode="0.00000">
                  <c:v>4.6160130395009897</c:v>
                </c:pt>
                <c:pt idx="12" formatCode="0.00000">
                  <c:v>4.6548954417673301</c:v>
                </c:pt>
                <c:pt idx="13" formatCode="0.00000">
                  <c:v>4.1351559436098801</c:v>
                </c:pt>
                <c:pt idx="14" formatCode="0.00000">
                  <c:v>3.5485373421817301</c:v>
                </c:pt>
                <c:pt idx="15" formatCode="0.00000">
                  <c:v>2.6135044943452499</c:v>
                </c:pt>
                <c:pt idx="16" formatCode="0.00000">
                  <c:v>1.61189247046583</c:v>
                </c:pt>
                <c:pt idx="17" formatCode="0.00000">
                  <c:v>0.72766784659578898</c:v>
                </c:pt>
                <c:pt idx="18" formatCode="0.00000">
                  <c:v>0.143356696193149</c:v>
                </c:pt>
                <c:pt idx="19" formatCode="0.00000">
                  <c:v>1.74170896411385E-3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E-477D-ABD0-E4B403511BAB}"/>
            </c:ext>
          </c:extLst>
        </c:ser>
        <c:ser>
          <c:idx val="1"/>
          <c:order val="1"/>
          <c:tx>
            <c:v>Coastal</c:v>
          </c:tx>
          <c:spPr>
            <a:pattFill prst="dk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'Solar Power'!$C$3:$C$26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000">
                  <c:v>5.2028445154439296E-3</c:v>
                </c:pt>
                <c:pt idx="6" formatCode="0.000000">
                  <c:v>0.218858110726775</c:v>
                </c:pt>
                <c:pt idx="7" formatCode="0.000000">
                  <c:v>0.87845082767696503</c:v>
                </c:pt>
                <c:pt idx="8" formatCode="0.000000">
                  <c:v>1.7994329193457499</c:v>
                </c:pt>
                <c:pt idx="9" formatCode="0.000000">
                  <c:v>2.50988906899186</c:v>
                </c:pt>
                <c:pt idx="10" formatCode="0.000000">
                  <c:v>3.1045944941961601</c:v>
                </c:pt>
                <c:pt idx="11" formatCode="0.000000">
                  <c:v>3.3284905159831499</c:v>
                </c:pt>
                <c:pt idx="12" formatCode="0.000000">
                  <c:v>3.27606782975767</c:v>
                </c:pt>
                <c:pt idx="13" formatCode="0.000000">
                  <c:v>2.94540546415314</c:v>
                </c:pt>
                <c:pt idx="14" formatCode="0.000000">
                  <c:v>2.4501215012045701</c:v>
                </c:pt>
                <c:pt idx="15" formatCode="0.000000">
                  <c:v>1.75114817410735</c:v>
                </c:pt>
                <c:pt idx="16" formatCode="0.000000">
                  <c:v>0.94377642834906605</c:v>
                </c:pt>
                <c:pt idx="17" formatCode="0.000000">
                  <c:v>0.26533231178789901</c:v>
                </c:pt>
                <c:pt idx="18" formatCode="0.000000">
                  <c:v>2.9231422352282901E-2</c:v>
                </c:pt>
                <c:pt idx="19" formatCode="0.000000">
                  <c:v>1.5001803434576901E-4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E-477D-ABD0-E4B40351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4666527"/>
        <c:axId val="374666943"/>
      </c:barChart>
      <c:catAx>
        <c:axId val="37466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943"/>
        <c:crosses val="autoZero"/>
        <c:auto val="1"/>
        <c:lblAlgn val="ctr"/>
        <c:lblOffset val="100"/>
        <c:noMultiLvlLbl val="0"/>
      </c:catAx>
      <c:valAx>
        <c:axId val="3746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Power </a:t>
                </a:r>
                <a:r>
                  <a:rPr lang="en-US" sz="1200" baseline="0"/>
                  <a:t>[kW]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215151550393279"/>
          <c:y val="0.13418123844501231"/>
          <c:w val="0.10600698814145093"/>
          <c:h val="0.1256280316063811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626533</xdr:colOff>
      <xdr:row>0</xdr:row>
      <xdr:rowOff>105833</xdr:rowOff>
    </xdr:from>
    <xdr:to>
      <xdr:col>15</xdr:col>
      <xdr:colOff>123825</xdr:colOff>
      <xdr:row>22</xdr:row>
      <xdr:rowOff>1058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92E46-6C65-475D-9073-6E4BB488D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27</xdr:row>
      <xdr:rowOff>38100</xdr:rowOff>
    </xdr:from>
    <xdr:to>
      <xdr:col>15</xdr:col>
      <xdr:colOff>9525</xdr:colOff>
      <xdr:row>48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2B779F-D3B9-4CC1-913B-6AD9C8DAD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170392</xdr:colOff>
      <xdr:row>1</xdr:row>
      <xdr:rowOff>19050</xdr:rowOff>
    </xdr:from>
    <xdr:to>
      <xdr:col>13</xdr:col>
      <xdr:colOff>123825</xdr:colOff>
      <xdr:row>21</xdr:row>
      <xdr:rowOff>19579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E542C-FC43-6B07-D034-B482CD872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219075</xdr:rowOff>
    </xdr:from>
    <xdr:to>
      <xdr:col>21</xdr:col>
      <xdr:colOff>428625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4EF4E-8CB5-9E32-8B32-748C6043A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486833</xdr:colOff>
      <xdr:row>30</xdr:row>
      <xdr:rowOff>135468</xdr:rowOff>
    </xdr:from>
    <xdr:to>
      <xdr:col>13</xdr:col>
      <xdr:colOff>275167</xdr:colOff>
      <xdr:row>52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948EA4-845B-4900-BC52-DE27CD798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630767</xdr:colOff>
      <xdr:row>1</xdr:row>
      <xdr:rowOff>220134</xdr:rowOff>
    </xdr:from>
    <xdr:to>
      <xdr:col>15</xdr:col>
      <xdr:colOff>128059</xdr:colOff>
      <xdr:row>23</xdr:row>
      <xdr:rowOff>178859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72837-394F-4903-9F93-ED496A9AF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EC4A-8F61-4F67-831F-37F9B739BCA4}">
  <dimension ref="A1:D55"/>
  <sheetViews>
    <sheetView workbookViewId="0">
      <selection activeCell="C40" sqref="C40"/>
    </sheetView>
  </sheetViews>
  <sheetFormatPr defaultRowHeight="14.35" x14ac:dyDescent="0.5"/>
  <cols>
    <col min="1" max="1" width="11.9375" customWidth="1"/>
    <col min="2" max="2" width="18.17578125" customWidth="1"/>
    <col min="3" max="3" width="18.234375" customWidth="1"/>
  </cols>
  <sheetData>
    <row r="1" spans="1:4" ht="19.350000000000001" x14ac:dyDescent="0.65">
      <c r="A1" s="8" t="s">
        <v>5</v>
      </c>
      <c r="B1" s="8"/>
      <c r="C1" s="8"/>
      <c r="D1" s="8"/>
    </row>
    <row r="2" spans="1:4" ht="28.7" x14ac:dyDescent="0.5">
      <c r="A2" s="2" t="s">
        <v>0</v>
      </c>
      <c r="B2" s="5" t="s">
        <v>8</v>
      </c>
      <c r="C2" s="5" t="s">
        <v>9</v>
      </c>
    </row>
    <row r="3" spans="1:4" x14ac:dyDescent="0.5">
      <c r="A3" s="1">
        <v>1</v>
      </c>
      <c r="B3" s="6">
        <v>0.967346919807485</v>
      </c>
      <c r="C3">
        <v>1.05454746670205</v>
      </c>
    </row>
    <row r="4" spans="1:4" x14ac:dyDescent="0.5">
      <c r="A4" s="1">
        <f>1+A3</f>
        <v>2</v>
      </c>
      <c r="B4" s="6">
        <v>0.86582979653033398</v>
      </c>
      <c r="C4">
        <v>0.95640317103435601</v>
      </c>
    </row>
    <row r="5" spans="1:4" x14ac:dyDescent="0.5">
      <c r="A5" s="1">
        <f t="shared" ref="A5:A26" si="0">1+A4</f>
        <v>3</v>
      </c>
      <c r="B5" s="6">
        <v>0.83560743569679996</v>
      </c>
      <c r="C5">
        <v>0.92712090147128501</v>
      </c>
    </row>
    <row r="6" spans="1:4" x14ac:dyDescent="0.5">
      <c r="A6" s="1">
        <f t="shared" si="0"/>
        <v>4</v>
      </c>
      <c r="B6" s="6">
        <v>0.84760547967316202</v>
      </c>
      <c r="C6">
        <v>0.93626580481723298</v>
      </c>
    </row>
    <row r="7" spans="1:4" x14ac:dyDescent="0.5">
      <c r="A7" s="1">
        <f t="shared" si="0"/>
        <v>5</v>
      </c>
      <c r="B7" s="6">
        <v>0.96323491875580303</v>
      </c>
      <c r="C7">
        <v>1.04807187657241</v>
      </c>
    </row>
    <row r="8" spans="1:4" x14ac:dyDescent="0.5">
      <c r="A8" s="1">
        <f t="shared" si="0"/>
        <v>6</v>
      </c>
      <c r="B8" s="6">
        <v>1.25448805341254</v>
      </c>
      <c r="C8">
        <v>1.3517087212459999</v>
      </c>
    </row>
    <row r="9" spans="1:4" x14ac:dyDescent="0.5">
      <c r="A9" s="1">
        <f t="shared" si="0"/>
        <v>7</v>
      </c>
      <c r="B9" s="6">
        <v>1.6741636933184101</v>
      </c>
      <c r="C9">
        <v>1.7525851888223301</v>
      </c>
    </row>
    <row r="10" spans="1:4" x14ac:dyDescent="0.5">
      <c r="A10" s="1">
        <f t="shared" si="0"/>
        <v>8</v>
      </c>
      <c r="B10" s="6">
        <v>1.74393028768472</v>
      </c>
      <c r="C10">
        <v>1.81784686279609</v>
      </c>
    </row>
    <row r="11" spans="1:4" x14ac:dyDescent="0.5">
      <c r="A11" s="1">
        <f t="shared" si="0"/>
        <v>9</v>
      </c>
      <c r="B11" s="6">
        <v>1.6207274548895501</v>
      </c>
      <c r="C11">
        <v>1.69991978796596</v>
      </c>
    </row>
    <row r="12" spans="1:4" x14ac:dyDescent="0.5">
      <c r="A12" s="1">
        <f t="shared" si="0"/>
        <v>10</v>
      </c>
      <c r="B12" s="6">
        <v>1.5884454649326101</v>
      </c>
      <c r="C12">
        <v>1.668796260928</v>
      </c>
    </row>
    <row r="13" spans="1:4" x14ac:dyDescent="0.5">
      <c r="A13" s="1">
        <f t="shared" si="0"/>
        <v>11</v>
      </c>
      <c r="B13" s="6">
        <v>1.5926243940617999</v>
      </c>
      <c r="C13">
        <v>1.6786718022699201</v>
      </c>
    </row>
    <row r="14" spans="1:4" x14ac:dyDescent="0.5">
      <c r="A14" s="1">
        <f t="shared" si="0"/>
        <v>12</v>
      </c>
      <c r="B14" s="6">
        <v>1.5314010312419699</v>
      </c>
      <c r="C14">
        <v>1.5929364364510401</v>
      </c>
    </row>
    <row r="15" spans="1:4" x14ac:dyDescent="0.5">
      <c r="A15" s="1">
        <f t="shared" si="0"/>
        <v>13</v>
      </c>
      <c r="B15" s="6">
        <v>1.52438948028112</v>
      </c>
      <c r="C15">
        <v>1.56211316611282</v>
      </c>
    </row>
    <row r="16" spans="1:4" x14ac:dyDescent="0.5">
      <c r="A16" s="1">
        <f t="shared" si="0"/>
        <v>14</v>
      </c>
      <c r="B16" s="6">
        <v>1.54640740323735</v>
      </c>
      <c r="C16">
        <v>1.57154329174237</v>
      </c>
    </row>
    <row r="17" spans="1:4" x14ac:dyDescent="0.5">
      <c r="A17" s="1">
        <f t="shared" si="0"/>
        <v>15</v>
      </c>
      <c r="B17" s="6">
        <v>1.6134677892351299</v>
      </c>
      <c r="C17">
        <v>1.6281345737592801</v>
      </c>
    </row>
    <row r="18" spans="1:4" x14ac:dyDescent="0.5">
      <c r="A18" s="1">
        <f t="shared" si="0"/>
        <v>16</v>
      </c>
      <c r="B18" s="6">
        <v>1.75719505643725</v>
      </c>
      <c r="C18">
        <v>1.75762383290278</v>
      </c>
    </row>
    <row r="19" spans="1:4" x14ac:dyDescent="0.5">
      <c r="A19" s="1">
        <f t="shared" si="0"/>
        <v>17</v>
      </c>
      <c r="B19" s="6">
        <v>2.0694750268454301</v>
      </c>
      <c r="C19">
        <v>2.0511778046127702</v>
      </c>
    </row>
    <row r="20" spans="1:4" x14ac:dyDescent="0.5">
      <c r="A20" s="1">
        <f t="shared" si="0"/>
        <v>18</v>
      </c>
      <c r="B20" s="6">
        <v>2.3208158708967899</v>
      </c>
      <c r="C20">
        <v>2.3416133995055102</v>
      </c>
    </row>
    <row r="21" spans="1:4" x14ac:dyDescent="0.5">
      <c r="A21" s="1">
        <f t="shared" si="0"/>
        <v>19</v>
      </c>
      <c r="B21" s="6">
        <v>2.4118609488407401</v>
      </c>
      <c r="C21">
        <v>2.42583526645477</v>
      </c>
    </row>
    <row r="22" spans="1:4" x14ac:dyDescent="0.5">
      <c r="A22" s="1">
        <f t="shared" si="0"/>
        <v>20</v>
      </c>
      <c r="B22" s="6">
        <v>2.4209305598267901</v>
      </c>
      <c r="C22">
        <v>2.4482034128226</v>
      </c>
    </row>
    <row r="23" spans="1:4" x14ac:dyDescent="0.5">
      <c r="A23" s="1">
        <f>1+A22</f>
        <v>21</v>
      </c>
      <c r="B23" s="6">
        <v>2.3307600948301399</v>
      </c>
      <c r="C23">
        <v>2.3749625999869002</v>
      </c>
    </row>
    <row r="24" spans="1:4" x14ac:dyDescent="0.5">
      <c r="A24" s="1">
        <f t="shared" si="0"/>
        <v>22</v>
      </c>
      <c r="B24" s="6">
        <v>2.0140366853284899</v>
      </c>
      <c r="C24">
        <v>2.0743324346141399</v>
      </c>
    </row>
    <row r="25" spans="1:4" x14ac:dyDescent="0.5">
      <c r="A25" s="1">
        <f>1+A24</f>
        <v>23</v>
      </c>
      <c r="B25" s="6">
        <v>1.6133152147466701</v>
      </c>
      <c r="C25">
        <v>1.6875592733765199</v>
      </c>
    </row>
    <row r="26" spans="1:4" x14ac:dyDescent="0.5">
      <c r="A26" s="1">
        <f t="shared" si="0"/>
        <v>24</v>
      </c>
      <c r="B26" s="6">
        <v>1.2200002728260799</v>
      </c>
      <c r="C26">
        <v>1.30790914665291</v>
      </c>
    </row>
    <row r="27" spans="1:4" x14ac:dyDescent="0.5">
      <c r="A27" s="1" t="s">
        <v>4</v>
      </c>
      <c r="B27" s="6">
        <f>SUM(B3:B26)</f>
        <v>38.328059333337166</v>
      </c>
      <c r="C27" s="6">
        <f>SUM(C3:C26)</f>
        <v>39.715882483620049</v>
      </c>
    </row>
    <row r="29" spans="1:4" ht="19.350000000000001" x14ac:dyDescent="0.65">
      <c r="A29" s="8" t="s">
        <v>6</v>
      </c>
      <c r="B29" s="8"/>
      <c r="C29" s="8"/>
      <c r="D29" s="8"/>
    </row>
    <row r="30" spans="1:4" ht="28.7" x14ac:dyDescent="0.5">
      <c r="A30" s="2" t="s">
        <v>0</v>
      </c>
      <c r="B30" s="5" t="s">
        <v>7</v>
      </c>
    </row>
    <row r="31" spans="1:4" x14ac:dyDescent="0.5">
      <c r="A31" s="1">
        <v>1</v>
      </c>
      <c r="B31" s="6">
        <v>122.721702318271</v>
      </c>
    </row>
    <row r="32" spans="1:4" x14ac:dyDescent="0.5">
      <c r="A32" s="1">
        <f>1+A31</f>
        <v>2</v>
      </c>
      <c r="B32" s="6">
        <v>118.526427340488</v>
      </c>
    </row>
    <row r="33" spans="1:2" x14ac:dyDescent="0.5">
      <c r="A33" s="1">
        <f t="shared" ref="A33:A54" si="1">1+A32</f>
        <v>3</v>
      </c>
      <c r="B33" s="6">
        <v>117.652777873478</v>
      </c>
    </row>
    <row r="34" spans="1:2" x14ac:dyDescent="0.5">
      <c r="A34" s="1">
        <f t="shared" si="1"/>
        <v>4</v>
      </c>
      <c r="B34" s="6">
        <v>125.862178444527</v>
      </c>
    </row>
    <row r="35" spans="1:2" x14ac:dyDescent="0.5">
      <c r="A35" s="1">
        <f t="shared" si="1"/>
        <v>5</v>
      </c>
      <c r="B35" s="6">
        <v>129.069912485858</v>
      </c>
    </row>
    <row r="36" spans="1:2" x14ac:dyDescent="0.5">
      <c r="A36" s="1">
        <f t="shared" si="1"/>
        <v>6</v>
      </c>
      <c r="B36" s="6">
        <v>162.52542258731401</v>
      </c>
    </row>
    <row r="37" spans="1:2" x14ac:dyDescent="0.5">
      <c r="A37" s="1">
        <f t="shared" si="1"/>
        <v>7</v>
      </c>
      <c r="B37" s="6">
        <v>182.444273306838</v>
      </c>
    </row>
    <row r="38" spans="1:2" x14ac:dyDescent="0.5">
      <c r="A38" s="1">
        <f t="shared" si="1"/>
        <v>8</v>
      </c>
      <c r="B38" s="6">
        <v>225.927300000131</v>
      </c>
    </row>
    <row r="39" spans="1:2" x14ac:dyDescent="0.5">
      <c r="A39" s="1">
        <f t="shared" si="1"/>
        <v>9</v>
      </c>
      <c r="B39" s="6">
        <v>266.13868525513197</v>
      </c>
    </row>
    <row r="40" spans="1:2" x14ac:dyDescent="0.5">
      <c r="A40" s="1">
        <f t="shared" si="1"/>
        <v>10</v>
      </c>
      <c r="B40" s="6">
        <v>280.49883619381598</v>
      </c>
    </row>
    <row r="41" spans="1:2" x14ac:dyDescent="0.5">
      <c r="A41" s="1">
        <f t="shared" si="1"/>
        <v>11</v>
      </c>
      <c r="B41" s="6">
        <v>296.779483952367</v>
      </c>
    </row>
    <row r="42" spans="1:2" x14ac:dyDescent="0.5">
      <c r="A42" s="1">
        <f t="shared" si="1"/>
        <v>12</v>
      </c>
      <c r="B42" s="6">
        <v>307.65141257908198</v>
      </c>
    </row>
    <row r="43" spans="1:2" x14ac:dyDescent="0.5">
      <c r="A43" s="1">
        <f t="shared" si="1"/>
        <v>13</v>
      </c>
      <c r="B43" s="6">
        <v>308.17670504779198</v>
      </c>
    </row>
    <row r="44" spans="1:2" x14ac:dyDescent="0.5">
      <c r="A44" s="1">
        <f t="shared" si="1"/>
        <v>14</v>
      </c>
      <c r="B44" s="6">
        <v>304.88646596315903</v>
      </c>
    </row>
    <row r="45" spans="1:2" x14ac:dyDescent="0.5">
      <c r="A45" s="1">
        <f t="shared" si="1"/>
        <v>15</v>
      </c>
      <c r="B45" s="6">
        <v>300.71673742452299</v>
      </c>
    </row>
    <row r="46" spans="1:2" x14ac:dyDescent="0.5">
      <c r="A46" s="1">
        <f t="shared" si="1"/>
        <v>16</v>
      </c>
      <c r="B46" s="6">
        <v>299.34922513156198</v>
      </c>
    </row>
    <row r="47" spans="1:2" x14ac:dyDescent="0.5">
      <c r="A47" s="1">
        <f t="shared" si="1"/>
        <v>17</v>
      </c>
      <c r="B47" s="6">
        <v>294.43341975475101</v>
      </c>
    </row>
    <row r="48" spans="1:2" x14ac:dyDescent="0.5">
      <c r="A48" s="1">
        <f t="shared" si="1"/>
        <v>18</v>
      </c>
      <c r="B48" s="6">
        <v>286.47144696170102</v>
      </c>
    </row>
    <row r="49" spans="1:2" x14ac:dyDescent="0.5">
      <c r="A49" s="1">
        <f t="shared" si="1"/>
        <v>19</v>
      </c>
      <c r="B49" s="6">
        <v>275.713747642101</v>
      </c>
    </row>
    <row r="50" spans="1:2" x14ac:dyDescent="0.5">
      <c r="A50" s="1">
        <f t="shared" si="1"/>
        <v>20</v>
      </c>
      <c r="B50" s="6">
        <v>256.28638981563802</v>
      </c>
    </row>
    <row r="51" spans="1:2" x14ac:dyDescent="0.5">
      <c r="A51" s="1">
        <f>1+A50</f>
        <v>21</v>
      </c>
      <c r="B51" s="6">
        <v>208.346537194973</v>
      </c>
    </row>
    <row r="52" spans="1:2" x14ac:dyDescent="0.5">
      <c r="A52" s="1">
        <f t="shared" si="1"/>
        <v>22</v>
      </c>
      <c r="B52" s="6">
        <v>140.585649131482</v>
      </c>
    </row>
    <row r="53" spans="1:2" x14ac:dyDescent="0.5">
      <c r="A53" s="1">
        <f>1+A52</f>
        <v>23</v>
      </c>
      <c r="B53" s="6">
        <v>140.812464471385</v>
      </c>
    </row>
    <row r="54" spans="1:2" x14ac:dyDescent="0.5">
      <c r="A54" s="1">
        <f t="shared" si="1"/>
        <v>24</v>
      </c>
      <c r="B54" s="6">
        <v>138.419381601232</v>
      </c>
    </row>
    <row r="55" spans="1:2" x14ac:dyDescent="0.5">
      <c r="A55" s="1" t="s">
        <v>4</v>
      </c>
      <c r="B55" s="6">
        <f>SUM(B31:B54)</f>
        <v>5289.9965824776009</v>
      </c>
    </row>
  </sheetData>
  <mergeCells count="2">
    <mergeCell ref="A1:D1"/>
    <mergeCell ref="A29:D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184F-24C8-411F-B2E2-0EEFFF6F74F0}">
  <dimension ref="A2:C26"/>
  <sheetViews>
    <sheetView workbookViewId="0">
      <selection activeCell="Q16" sqref="Q16"/>
    </sheetView>
  </sheetViews>
  <sheetFormatPr defaultRowHeight="14.35" x14ac:dyDescent="0.5"/>
  <cols>
    <col min="2" max="3" width="14.234375" customWidth="1"/>
  </cols>
  <sheetData>
    <row r="2" spans="1:3" ht="28.7" x14ac:dyDescent="0.5">
      <c r="A2" s="2" t="s">
        <v>0</v>
      </c>
      <c r="B2" s="5" t="s">
        <v>14</v>
      </c>
      <c r="C2" s="5" t="s">
        <v>15</v>
      </c>
    </row>
    <row r="3" spans="1:3" x14ac:dyDescent="0.5">
      <c r="A3">
        <v>1</v>
      </c>
      <c r="B3">
        <v>1.3289089479097399E-2</v>
      </c>
      <c r="C3">
        <f>0.8*B3</f>
        <v>1.063127158327792E-2</v>
      </c>
    </row>
    <row r="4" spans="1:3" x14ac:dyDescent="0.5">
      <c r="A4">
        <f>A3+1</f>
        <v>2</v>
      </c>
      <c r="B4">
        <v>1.2409070724181801E-2</v>
      </c>
      <c r="C4">
        <f t="shared" ref="C4:C26" si="0">0.8*B4</f>
        <v>9.927256579345442E-3</v>
      </c>
    </row>
    <row r="5" spans="1:3" x14ac:dyDescent="0.5">
      <c r="A5">
        <f t="shared" ref="A5:A26" si="1">A4+1</f>
        <v>3</v>
      </c>
      <c r="B5">
        <v>1.1054106721519699E-2</v>
      </c>
      <c r="C5">
        <f t="shared" si="0"/>
        <v>8.8432853772157597E-3</v>
      </c>
    </row>
    <row r="6" spans="1:3" x14ac:dyDescent="0.5">
      <c r="A6">
        <f t="shared" si="1"/>
        <v>4</v>
      </c>
      <c r="B6">
        <v>1.0898670820981299E-2</v>
      </c>
      <c r="C6">
        <f t="shared" si="0"/>
        <v>8.7189366567850396E-3</v>
      </c>
    </row>
    <row r="7" spans="1:3" x14ac:dyDescent="0.5">
      <c r="A7">
        <f t="shared" si="1"/>
        <v>5</v>
      </c>
      <c r="B7">
        <v>1.1452006775969401E-2</v>
      </c>
      <c r="C7">
        <f t="shared" si="0"/>
        <v>9.1616054207755201E-3</v>
      </c>
    </row>
    <row r="8" spans="1:3" x14ac:dyDescent="0.5">
      <c r="A8">
        <f t="shared" si="1"/>
        <v>6</v>
      </c>
      <c r="B8">
        <v>1.7028132978401601E-2</v>
      </c>
      <c r="C8">
        <f t="shared" si="0"/>
        <v>1.3622506382721281E-2</v>
      </c>
    </row>
    <row r="9" spans="1:3" x14ac:dyDescent="0.5">
      <c r="A9">
        <f t="shared" si="1"/>
        <v>7</v>
      </c>
      <c r="B9">
        <v>2.0757530401113101E-2</v>
      </c>
      <c r="C9">
        <f t="shared" si="0"/>
        <v>1.6606024320890481E-2</v>
      </c>
    </row>
    <row r="10" spans="1:3" x14ac:dyDescent="0.5">
      <c r="A10">
        <f t="shared" si="1"/>
        <v>8</v>
      </c>
      <c r="B10">
        <v>1.7845030552362601E-2</v>
      </c>
      <c r="C10">
        <f t="shared" si="0"/>
        <v>1.4276024441890082E-2</v>
      </c>
    </row>
    <row r="11" spans="1:3" x14ac:dyDescent="0.5">
      <c r="A11">
        <f t="shared" si="1"/>
        <v>9</v>
      </c>
      <c r="B11">
        <v>1.3176143142355899E-2</v>
      </c>
      <c r="C11">
        <f t="shared" si="0"/>
        <v>1.054091451388472E-2</v>
      </c>
    </row>
    <row r="12" spans="1:3" x14ac:dyDescent="0.5">
      <c r="A12">
        <f t="shared" si="1"/>
        <v>10</v>
      </c>
      <c r="B12">
        <v>1.4550052634763101E-2</v>
      </c>
      <c r="C12">
        <f t="shared" si="0"/>
        <v>1.1640042107810481E-2</v>
      </c>
    </row>
    <row r="13" spans="1:3" x14ac:dyDescent="0.5">
      <c r="A13">
        <f t="shared" si="1"/>
        <v>11</v>
      </c>
      <c r="B13">
        <v>1.8194503599733899E-2</v>
      </c>
      <c r="C13">
        <f t="shared" si="0"/>
        <v>1.4555602879787119E-2</v>
      </c>
    </row>
    <row r="14" spans="1:3" x14ac:dyDescent="0.5">
      <c r="A14">
        <f t="shared" si="1"/>
        <v>12</v>
      </c>
      <c r="B14">
        <v>2.22024417690121E-2</v>
      </c>
      <c r="C14">
        <f t="shared" si="0"/>
        <v>1.776195341520968E-2</v>
      </c>
    </row>
    <row r="15" spans="1:3" x14ac:dyDescent="0.5">
      <c r="A15">
        <f t="shared" si="1"/>
        <v>13</v>
      </c>
      <c r="B15">
        <v>3.6916713654788401E-2</v>
      </c>
      <c r="C15">
        <f t="shared" si="0"/>
        <v>2.9533370923830723E-2</v>
      </c>
    </row>
    <row r="16" spans="1:3" x14ac:dyDescent="0.5">
      <c r="A16">
        <f t="shared" si="1"/>
        <v>14</v>
      </c>
      <c r="B16">
        <v>5.19900750196617E-2</v>
      </c>
      <c r="C16">
        <f t="shared" si="0"/>
        <v>4.1592060015729362E-2</v>
      </c>
    </row>
    <row r="17" spans="1:3" x14ac:dyDescent="0.5">
      <c r="A17">
        <f t="shared" si="1"/>
        <v>15</v>
      </c>
      <c r="B17">
        <v>7.3597633250650898E-2</v>
      </c>
      <c r="C17">
        <f t="shared" si="0"/>
        <v>5.8878106600520723E-2</v>
      </c>
    </row>
    <row r="18" spans="1:3" x14ac:dyDescent="0.5">
      <c r="A18">
        <f t="shared" si="1"/>
        <v>16</v>
      </c>
      <c r="B18">
        <v>7.6546761449573397E-2</v>
      </c>
      <c r="C18">
        <f t="shared" si="0"/>
        <v>6.1237409159658723E-2</v>
      </c>
    </row>
    <row r="19" spans="1:3" x14ac:dyDescent="0.5">
      <c r="A19">
        <f t="shared" si="1"/>
        <v>17</v>
      </c>
      <c r="B19">
        <v>8.4341349143928199E-2</v>
      </c>
      <c r="C19">
        <f t="shared" si="0"/>
        <v>6.7473079315142556E-2</v>
      </c>
    </row>
    <row r="20" spans="1:3" x14ac:dyDescent="0.5">
      <c r="A20">
        <f t="shared" si="1"/>
        <v>18</v>
      </c>
      <c r="B20">
        <v>7.7878868050093794E-2</v>
      </c>
      <c r="C20">
        <f t="shared" si="0"/>
        <v>6.2303094440075035E-2</v>
      </c>
    </row>
    <row r="21" spans="1:3" x14ac:dyDescent="0.5">
      <c r="A21">
        <f t="shared" si="1"/>
        <v>19</v>
      </c>
      <c r="B21">
        <v>3.8813348054933902E-2</v>
      </c>
      <c r="C21">
        <f t="shared" si="0"/>
        <v>3.1050678443947124E-2</v>
      </c>
    </row>
    <row r="22" spans="1:3" x14ac:dyDescent="0.5">
      <c r="A22">
        <f t="shared" si="1"/>
        <v>20</v>
      </c>
      <c r="B22">
        <v>9.9378208603061499E-2</v>
      </c>
      <c r="C22">
        <f t="shared" si="0"/>
        <v>7.9502566882449208E-2</v>
      </c>
    </row>
    <row r="23" spans="1:3" x14ac:dyDescent="0.5">
      <c r="A23">
        <f t="shared" si="1"/>
        <v>21</v>
      </c>
      <c r="B23">
        <v>0.106919721096255</v>
      </c>
      <c r="C23">
        <f t="shared" si="0"/>
        <v>8.5535776877004005E-2</v>
      </c>
    </row>
    <row r="24" spans="1:3" x14ac:dyDescent="0.5">
      <c r="A24">
        <f t="shared" si="1"/>
        <v>22</v>
      </c>
      <c r="B24">
        <v>4.7222295359670298E-2</v>
      </c>
      <c r="C24">
        <f t="shared" si="0"/>
        <v>3.777783628773624E-2</v>
      </c>
    </row>
    <row r="25" spans="1:3" x14ac:dyDescent="0.5">
      <c r="A25">
        <f t="shared" si="1"/>
        <v>23</v>
      </c>
      <c r="B25">
        <v>2.9285049912275402E-2</v>
      </c>
      <c r="C25">
        <f t="shared" si="0"/>
        <v>2.3428039929820323E-2</v>
      </c>
    </row>
    <row r="26" spans="1:3" x14ac:dyDescent="0.5">
      <c r="A26">
        <f t="shared" si="1"/>
        <v>24</v>
      </c>
      <c r="B26">
        <v>2.8986317986569098E-2</v>
      </c>
      <c r="C26">
        <f t="shared" si="0"/>
        <v>2.3189054389255281E-2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74A5-27A2-4070-BDCC-717EB4456CFA}">
  <dimension ref="A1:I56"/>
  <sheetViews>
    <sheetView workbookViewId="0">
      <selection activeCell="K5" sqref="K5"/>
    </sheetView>
  </sheetViews>
  <sheetFormatPr defaultRowHeight="14.35" x14ac:dyDescent="0.5"/>
  <cols>
    <col min="1" max="1" width="11.9375" customWidth="1"/>
    <col min="2" max="2" width="16.3515625" customWidth="1"/>
    <col min="3" max="3" width="15.1171875" customWidth="1"/>
    <col min="4" max="4" width="13.8203125" customWidth="1"/>
    <col min="6" max="6" width="11.9375" customWidth="1"/>
    <col min="7" max="7" width="16.3515625" customWidth="1"/>
    <col min="8" max="8" width="15.1171875" customWidth="1"/>
    <col min="9" max="9" width="13.8203125" customWidth="1"/>
  </cols>
  <sheetData>
    <row r="1" spans="1:9" ht="19.350000000000001" x14ac:dyDescent="0.65">
      <c r="A1" s="8" t="s">
        <v>10</v>
      </c>
      <c r="B1" s="8"/>
      <c r="C1" s="8"/>
      <c r="D1" s="8"/>
      <c r="F1" s="8" t="s">
        <v>11</v>
      </c>
      <c r="G1" s="8"/>
      <c r="H1" s="8"/>
      <c r="I1" s="8"/>
    </row>
    <row r="2" spans="1:9" ht="28.7" x14ac:dyDescent="0.5">
      <c r="A2" s="2" t="s">
        <v>0</v>
      </c>
      <c r="B2" s="3" t="s">
        <v>1</v>
      </c>
      <c r="C2" s="3" t="s">
        <v>2</v>
      </c>
      <c r="D2" s="3" t="s">
        <v>3</v>
      </c>
      <c r="F2" s="2" t="s">
        <v>0</v>
      </c>
      <c r="G2" s="3" t="s">
        <v>1</v>
      </c>
      <c r="H2" s="3" t="s">
        <v>2</v>
      </c>
      <c r="I2" s="3" t="s">
        <v>3</v>
      </c>
    </row>
    <row r="3" spans="1:9" x14ac:dyDescent="0.5">
      <c r="A3" s="1">
        <v>1</v>
      </c>
      <c r="B3" s="1">
        <v>1</v>
      </c>
      <c r="C3" s="1">
        <f t="shared" ref="C3:C26" si="0">$C$27*B3/100</f>
        <v>2.3199999999999998</v>
      </c>
      <c r="D3" s="4">
        <f>C3/264.17205</f>
        <v>8.7821554172744613E-3</v>
      </c>
      <c r="F3" s="1">
        <v>1</v>
      </c>
      <c r="G3" s="1">
        <v>2</v>
      </c>
      <c r="H3" s="1">
        <f>$H$27*G3/100</f>
        <v>5.28</v>
      </c>
      <c r="I3" s="4">
        <f>H3/264.17205</f>
        <v>1.9986974397934981E-2</v>
      </c>
    </row>
    <row r="4" spans="1:9" x14ac:dyDescent="0.5">
      <c r="A4" s="1">
        <f>1+A3</f>
        <v>2</v>
      </c>
      <c r="B4" s="1">
        <v>1</v>
      </c>
      <c r="C4" s="1">
        <f t="shared" si="0"/>
        <v>2.3199999999999998</v>
      </c>
      <c r="D4" s="4">
        <f t="shared" ref="D4:D26" si="1">C4/264.17205</f>
        <v>8.7821554172744613E-3</v>
      </c>
      <c r="F4" s="1">
        <f>1+F3</f>
        <v>2</v>
      </c>
      <c r="G4" s="1">
        <v>1</v>
      </c>
      <c r="H4" s="1">
        <f t="shared" ref="H4:H26" si="2">$H$27*G4/100</f>
        <v>2.64</v>
      </c>
      <c r="I4" s="4">
        <f t="shared" ref="I4:I26" si="3">H4/264.17205</f>
        <v>9.9934871989674906E-3</v>
      </c>
    </row>
    <row r="5" spans="1:9" x14ac:dyDescent="0.5">
      <c r="A5" s="1">
        <f t="shared" ref="A5:A26" si="4">1+A4</f>
        <v>3</v>
      </c>
      <c r="B5" s="1">
        <v>1</v>
      </c>
      <c r="C5" s="1">
        <f t="shared" si="0"/>
        <v>2.3199999999999998</v>
      </c>
      <c r="D5" s="4">
        <f t="shared" si="1"/>
        <v>8.7821554172744613E-3</v>
      </c>
      <c r="F5" s="1">
        <f t="shared" ref="F5:F26" si="5">1+F4</f>
        <v>3</v>
      </c>
      <c r="G5" s="1">
        <v>1</v>
      </c>
      <c r="H5" s="1">
        <f t="shared" si="2"/>
        <v>2.64</v>
      </c>
      <c r="I5" s="4">
        <f t="shared" si="3"/>
        <v>9.9934871989674906E-3</v>
      </c>
    </row>
    <row r="6" spans="1:9" x14ac:dyDescent="0.5">
      <c r="A6" s="1">
        <f t="shared" si="4"/>
        <v>4</v>
      </c>
      <c r="B6" s="1">
        <v>1</v>
      </c>
      <c r="C6" s="1">
        <f t="shared" si="0"/>
        <v>2.3199999999999998</v>
      </c>
      <c r="D6" s="4">
        <f t="shared" si="1"/>
        <v>8.7821554172744613E-3</v>
      </c>
      <c r="F6" s="1">
        <f t="shared" si="5"/>
        <v>4</v>
      </c>
      <c r="G6" s="1">
        <v>1</v>
      </c>
      <c r="H6" s="1">
        <f t="shared" si="2"/>
        <v>2.64</v>
      </c>
      <c r="I6" s="4">
        <f t="shared" si="3"/>
        <v>9.9934871989674906E-3</v>
      </c>
    </row>
    <row r="7" spans="1:9" x14ac:dyDescent="0.5">
      <c r="A7" s="1">
        <f t="shared" si="4"/>
        <v>5</v>
      </c>
      <c r="B7" s="1">
        <v>3</v>
      </c>
      <c r="C7" s="1">
        <f t="shared" si="0"/>
        <v>6.96</v>
      </c>
      <c r="D7" s="4">
        <f t="shared" si="1"/>
        <v>2.6346466251823384E-2</v>
      </c>
      <c r="F7" s="1">
        <f t="shared" si="5"/>
        <v>5</v>
      </c>
      <c r="G7" s="1">
        <v>2</v>
      </c>
      <c r="H7" s="1">
        <f t="shared" si="2"/>
        <v>5.28</v>
      </c>
      <c r="I7" s="4">
        <f t="shared" si="3"/>
        <v>1.9986974397934981E-2</v>
      </c>
    </row>
    <row r="8" spans="1:9" x14ac:dyDescent="0.5">
      <c r="A8" s="1">
        <f t="shared" si="4"/>
        <v>6</v>
      </c>
      <c r="B8" s="1">
        <v>5</v>
      </c>
      <c r="C8" s="1">
        <f t="shared" si="0"/>
        <v>11.6</v>
      </c>
      <c r="D8" s="4">
        <f t="shared" si="1"/>
        <v>4.3910777086372303E-2</v>
      </c>
      <c r="F8" s="1">
        <f t="shared" si="5"/>
        <v>6</v>
      </c>
      <c r="G8" s="1">
        <v>3</v>
      </c>
      <c r="H8" s="1">
        <f t="shared" si="2"/>
        <v>7.92</v>
      </c>
      <c r="I8" s="4">
        <f t="shared" si="3"/>
        <v>2.9980461596902472E-2</v>
      </c>
    </row>
    <row r="9" spans="1:9" x14ac:dyDescent="0.5">
      <c r="A9" s="1">
        <f t="shared" si="4"/>
        <v>7</v>
      </c>
      <c r="B9" s="1">
        <v>7</v>
      </c>
      <c r="C9" s="1">
        <f t="shared" si="0"/>
        <v>16.239999999999998</v>
      </c>
      <c r="D9" s="4">
        <f t="shared" si="1"/>
        <v>6.1475087920921226E-2</v>
      </c>
      <c r="F9" s="1">
        <f t="shared" si="5"/>
        <v>7</v>
      </c>
      <c r="G9" s="1">
        <v>5</v>
      </c>
      <c r="H9" s="1">
        <f t="shared" si="2"/>
        <v>13.2</v>
      </c>
      <c r="I9" s="4">
        <f t="shared" si="3"/>
        <v>4.9967435994837453E-2</v>
      </c>
    </row>
    <row r="10" spans="1:9" x14ac:dyDescent="0.5">
      <c r="A10" s="1">
        <f t="shared" si="4"/>
        <v>8</v>
      </c>
      <c r="B10" s="1">
        <v>7</v>
      </c>
      <c r="C10" s="1">
        <f t="shared" si="0"/>
        <v>16.239999999999998</v>
      </c>
      <c r="D10" s="4">
        <f t="shared" si="1"/>
        <v>6.1475087920921226E-2</v>
      </c>
      <c r="F10" s="1">
        <f t="shared" si="5"/>
        <v>8</v>
      </c>
      <c r="G10" s="1">
        <v>6</v>
      </c>
      <c r="H10" s="1">
        <f t="shared" si="2"/>
        <v>15.84</v>
      </c>
      <c r="I10" s="4">
        <f t="shared" si="3"/>
        <v>5.9960923193804944E-2</v>
      </c>
    </row>
    <row r="11" spans="1:9" x14ac:dyDescent="0.5">
      <c r="A11" s="1">
        <f t="shared" si="4"/>
        <v>9</v>
      </c>
      <c r="B11" s="1">
        <v>6</v>
      </c>
      <c r="C11" s="1">
        <f t="shared" si="0"/>
        <v>13.92</v>
      </c>
      <c r="D11" s="4">
        <f t="shared" si="1"/>
        <v>5.2692932503646768E-2</v>
      </c>
      <c r="F11" s="1">
        <f t="shared" si="5"/>
        <v>9</v>
      </c>
      <c r="G11" s="1">
        <v>6</v>
      </c>
      <c r="H11" s="1">
        <f t="shared" si="2"/>
        <v>15.84</v>
      </c>
      <c r="I11" s="4">
        <f t="shared" si="3"/>
        <v>5.9960923193804944E-2</v>
      </c>
    </row>
    <row r="12" spans="1:9" x14ac:dyDescent="0.5">
      <c r="A12" s="1">
        <f t="shared" si="4"/>
        <v>10</v>
      </c>
      <c r="B12" s="1">
        <v>6</v>
      </c>
      <c r="C12" s="1">
        <f t="shared" si="0"/>
        <v>13.92</v>
      </c>
      <c r="D12" s="4">
        <f t="shared" si="1"/>
        <v>5.2692932503646768E-2</v>
      </c>
      <c r="F12" s="1">
        <f t="shared" si="5"/>
        <v>10</v>
      </c>
      <c r="G12" s="1">
        <v>6</v>
      </c>
      <c r="H12" s="1">
        <f t="shared" si="2"/>
        <v>15.84</v>
      </c>
      <c r="I12" s="4">
        <f t="shared" si="3"/>
        <v>5.9960923193804944E-2</v>
      </c>
    </row>
    <row r="13" spans="1:9" x14ac:dyDescent="0.5">
      <c r="A13" s="1">
        <f t="shared" si="4"/>
        <v>11</v>
      </c>
      <c r="B13" s="1">
        <v>5</v>
      </c>
      <c r="C13" s="1">
        <f t="shared" si="0"/>
        <v>11.6</v>
      </c>
      <c r="D13" s="4">
        <f t="shared" si="1"/>
        <v>4.3910777086372303E-2</v>
      </c>
      <c r="F13" s="1">
        <f t="shared" si="5"/>
        <v>11</v>
      </c>
      <c r="G13" s="1">
        <v>5</v>
      </c>
      <c r="H13" s="1">
        <f t="shared" si="2"/>
        <v>13.2</v>
      </c>
      <c r="I13" s="4">
        <f t="shared" si="3"/>
        <v>4.9967435994837453E-2</v>
      </c>
    </row>
    <row r="14" spans="1:9" x14ac:dyDescent="0.5">
      <c r="A14" s="1">
        <f t="shared" si="4"/>
        <v>12</v>
      </c>
      <c r="B14" s="1">
        <v>5</v>
      </c>
      <c r="C14" s="1">
        <f t="shared" si="0"/>
        <v>11.6</v>
      </c>
      <c r="D14" s="4">
        <f t="shared" si="1"/>
        <v>4.3910777086372303E-2</v>
      </c>
      <c r="F14" s="1">
        <f t="shared" si="5"/>
        <v>12</v>
      </c>
      <c r="G14" s="1">
        <v>6</v>
      </c>
      <c r="H14" s="1">
        <f t="shared" si="2"/>
        <v>15.84</v>
      </c>
      <c r="I14" s="4">
        <f t="shared" si="3"/>
        <v>5.9960923193804944E-2</v>
      </c>
    </row>
    <row r="15" spans="1:9" x14ac:dyDescent="0.5">
      <c r="A15" s="1">
        <f t="shared" si="4"/>
        <v>13</v>
      </c>
      <c r="B15" s="1">
        <v>4</v>
      </c>
      <c r="C15" s="1">
        <f t="shared" si="0"/>
        <v>9.2799999999999994</v>
      </c>
      <c r="D15" s="4">
        <f t="shared" si="1"/>
        <v>3.5128621669097845E-2</v>
      </c>
      <c r="F15" s="1">
        <f t="shared" si="5"/>
        <v>13</v>
      </c>
      <c r="G15" s="1">
        <v>5</v>
      </c>
      <c r="H15" s="1">
        <f t="shared" si="2"/>
        <v>13.2</v>
      </c>
      <c r="I15" s="4">
        <f t="shared" si="3"/>
        <v>4.9967435994837453E-2</v>
      </c>
    </row>
    <row r="16" spans="1:9" x14ac:dyDescent="0.5">
      <c r="A16" s="1">
        <f t="shared" si="4"/>
        <v>14</v>
      </c>
      <c r="B16" s="1">
        <v>4</v>
      </c>
      <c r="C16" s="1">
        <f t="shared" si="0"/>
        <v>9.2799999999999994</v>
      </c>
      <c r="D16" s="4">
        <f t="shared" si="1"/>
        <v>3.5128621669097845E-2</v>
      </c>
      <c r="F16" s="1">
        <f t="shared" si="5"/>
        <v>14</v>
      </c>
      <c r="G16" s="1">
        <v>4</v>
      </c>
      <c r="H16" s="1">
        <f t="shared" si="2"/>
        <v>10.56</v>
      </c>
      <c r="I16" s="4">
        <f t="shared" si="3"/>
        <v>3.9973948795869962E-2</v>
      </c>
    </row>
    <row r="17" spans="1:9" x14ac:dyDescent="0.5">
      <c r="A17" s="1">
        <f t="shared" si="4"/>
        <v>15</v>
      </c>
      <c r="B17" s="1">
        <v>4</v>
      </c>
      <c r="C17" s="1">
        <f t="shared" si="0"/>
        <v>9.2799999999999994</v>
      </c>
      <c r="D17" s="4">
        <f t="shared" si="1"/>
        <v>3.5128621669097845E-2</v>
      </c>
      <c r="F17" s="1">
        <f t="shared" si="5"/>
        <v>15</v>
      </c>
      <c r="G17" s="1">
        <v>4</v>
      </c>
      <c r="H17" s="1">
        <f t="shared" si="2"/>
        <v>10.56</v>
      </c>
      <c r="I17" s="4">
        <f t="shared" si="3"/>
        <v>3.9973948795869962E-2</v>
      </c>
    </row>
    <row r="18" spans="1:9" x14ac:dyDescent="0.5">
      <c r="A18" s="1">
        <f t="shared" si="4"/>
        <v>16</v>
      </c>
      <c r="B18" s="1">
        <v>5</v>
      </c>
      <c r="C18" s="1">
        <f t="shared" si="0"/>
        <v>11.6</v>
      </c>
      <c r="D18" s="4">
        <f t="shared" si="1"/>
        <v>4.3910777086372303E-2</v>
      </c>
      <c r="F18" s="1">
        <f t="shared" si="5"/>
        <v>16</v>
      </c>
      <c r="G18" s="1">
        <v>4</v>
      </c>
      <c r="H18" s="1">
        <f t="shared" si="2"/>
        <v>10.56</v>
      </c>
      <c r="I18" s="4">
        <f t="shared" si="3"/>
        <v>3.9973948795869962E-2</v>
      </c>
    </row>
    <row r="19" spans="1:9" x14ac:dyDescent="0.5">
      <c r="A19" s="1">
        <f t="shared" si="4"/>
        <v>17</v>
      </c>
      <c r="B19" s="1">
        <v>5</v>
      </c>
      <c r="C19" s="1">
        <f t="shared" si="0"/>
        <v>11.6</v>
      </c>
      <c r="D19" s="4">
        <f t="shared" si="1"/>
        <v>4.3910777086372303E-2</v>
      </c>
      <c r="F19" s="1">
        <f t="shared" si="5"/>
        <v>17</v>
      </c>
      <c r="G19" s="1">
        <v>4</v>
      </c>
      <c r="H19" s="1">
        <f t="shared" si="2"/>
        <v>10.56</v>
      </c>
      <c r="I19" s="4">
        <f t="shared" si="3"/>
        <v>3.9973948795869962E-2</v>
      </c>
    </row>
    <row r="20" spans="1:9" x14ac:dyDescent="0.5">
      <c r="A20" s="1">
        <f t="shared" si="4"/>
        <v>18</v>
      </c>
      <c r="B20" s="1">
        <v>5</v>
      </c>
      <c r="C20" s="1">
        <f t="shared" si="0"/>
        <v>11.6</v>
      </c>
      <c r="D20" s="4">
        <f t="shared" si="1"/>
        <v>4.3910777086372303E-2</v>
      </c>
      <c r="F20" s="1">
        <f t="shared" si="5"/>
        <v>18</v>
      </c>
      <c r="G20" s="1">
        <v>6</v>
      </c>
      <c r="H20" s="1">
        <f t="shared" si="2"/>
        <v>15.84</v>
      </c>
      <c r="I20" s="4">
        <f t="shared" si="3"/>
        <v>5.9960923193804944E-2</v>
      </c>
    </row>
    <row r="21" spans="1:9" x14ac:dyDescent="0.5">
      <c r="A21" s="1">
        <f t="shared" si="4"/>
        <v>19</v>
      </c>
      <c r="B21" s="1">
        <v>6</v>
      </c>
      <c r="C21" s="1">
        <f t="shared" si="0"/>
        <v>13.92</v>
      </c>
      <c r="D21" s="4">
        <f t="shared" si="1"/>
        <v>5.2692932503646768E-2</v>
      </c>
      <c r="F21" s="1">
        <f t="shared" si="5"/>
        <v>19</v>
      </c>
      <c r="G21" s="1">
        <v>6</v>
      </c>
      <c r="H21" s="1">
        <f t="shared" si="2"/>
        <v>15.84</v>
      </c>
      <c r="I21" s="4">
        <f t="shared" si="3"/>
        <v>5.9960923193804944E-2</v>
      </c>
    </row>
    <row r="22" spans="1:9" x14ac:dyDescent="0.5">
      <c r="A22" s="1">
        <f t="shared" si="4"/>
        <v>20</v>
      </c>
      <c r="B22" s="1">
        <v>5</v>
      </c>
      <c r="C22" s="1">
        <f t="shared" si="0"/>
        <v>11.6</v>
      </c>
      <c r="D22" s="4">
        <f t="shared" si="1"/>
        <v>4.3910777086372303E-2</v>
      </c>
      <c r="F22" s="1">
        <f t="shared" si="5"/>
        <v>20</v>
      </c>
      <c r="G22" s="1">
        <v>5</v>
      </c>
      <c r="H22" s="1">
        <f t="shared" si="2"/>
        <v>13.2</v>
      </c>
      <c r="I22" s="4">
        <f t="shared" si="3"/>
        <v>4.9967435994837453E-2</v>
      </c>
    </row>
    <row r="23" spans="1:9" x14ac:dyDescent="0.5">
      <c r="A23" s="1">
        <f>1+A22</f>
        <v>21</v>
      </c>
      <c r="B23" s="1">
        <v>5</v>
      </c>
      <c r="C23" s="1">
        <f t="shared" si="0"/>
        <v>11.6</v>
      </c>
      <c r="D23" s="4">
        <f t="shared" si="1"/>
        <v>4.3910777086372303E-2</v>
      </c>
      <c r="F23" s="1">
        <f>1+F22</f>
        <v>21</v>
      </c>
      <c r="G23" s="1">
        <v>6</v>
      </c>
      <c r="H23" s="1">
        <f t="shared" si="2"/>
        <v>15.84</v>
      </c>
      <c r="I23" s="4">
        <f t="shared" si="3"/>
        <v>5.9960923193804944E-2</v>
      </c>
    </row>
    <row r="24" spans="1:9" x14ac:dyDescent="0.5">
      <c r="A24" s="1">
        <f t="shared" si="4"/>
        <v>22</v>
      </c>
      <c r="B24" s="1">
        <v>4</v>
      </c>
      <c r="C24" s="1">
        <f t="shared" si="0"/>
        <v>9.2799999999999994</v>
      </c>
      <c r="D24" s="4">
        <f t="shared" si="1"/>
        <v>3.5128621669097845E-2</v>
      </c>
      <c r="F24" s="1">
        <f t="shared" si="5"/>
        <v>22</v>
      </c>
      <c r="G24" s="1">
        <v>5</v>
      </c>
      <c r="H24" s="1">
        <f t="shared" si="2"/>
        <v>13.2</v>
      </c>
      <c r="I24" s="4">
        <f t="shared" si="3"/>
        <v>4.9967435994837453E-2</v>
      </c>
    </row>
    <row r="25" spans="1:9" x14ac:dyDescent="0.5">
      <c r="A25" s="1">
        <f>1+A24</f>
        <v>23</v>
      </c>
      <c r="B25" s="1">
        <v>3</v>
      </c>
      <c r="C25" s="1">
        <f t="shared" si="0"/>
        <v>6.96</v>
      </c>
      <c r="D25" s="4">
        <f t="shared" si="1"/>
        <v>2.6346466251823384E-2</v>
      </c>
      <c r="F25" s="1">
        <f>1+F24</f>
        <v>23</v>
      </c>
      <c r="G25" s="1">
        <v>4</v>
      </c>
      <c r="H25" s="1">
        <f t="shared" si="2"/>
        <v>10.56</v>
      </c>
      <c r="I25" s="4">
        <f t="shared" si="3"/>
        <v>3.9973948795869962E-2</v>
      </c>
    </row>
    <row r="26" spans="1:9" x14ac:dyDescent="0.5">
      <c r="A26" s="1">
        <f t="shared" si="4"/>
        <v>24</v>
      </c>
      <c r="B26" s="1">
        <v>2</v>
      </c>
      <c r="C26" s="1">
        <f t="shared" si="0"/>
        <v>4.6399999999999997</v>
      </c>
      <c r="D26" s="4">
        <f t="shared" si="1"/>
        <v>1.7564310834548923E-2</v>
      </c>
      <c r="F26" s="1">
        <f t="shared" si="5"/>
        <v>24</v>
      </c>
      <c r="G26" s="1">
        <v>3</v>
      </c>
      <c r="H26" s="1">
        <f t="shared" si="2"/>
        <v>7.92</v>
      </c>
      <c r="I26" s="4">
        <f t="shared" si="3"/>
        <v>2.9980461596902472E-2</v>
      </c>
    </row>
    <row r="27" spans="1:9" x14ac:dyDescent="0.5">
      <c r="A27" s="1" t="s">
        <v>4</v>
      </c>
      <c r="B27" s="1">
        <f>SUM(B3:B26)</f>
        <v>100</v>
      </c>
      <c r="C27" s="1">
        <v>232</v>
      </c>
      <c r="D27" s="4">
        <f>SUM(D3:D26)</f>
        <v>0.87821554172744576</v>
      </c>
      <c r="F27" s="1" t="s">
        <v>4</v>
      </c>
      <c r="G27" s="1">
        <f>SUM(G3:G26)</f>
        <v>100</v>
      </c>
      <c r="H27">
        <v>264</v>
      </c>
      <c r="I27" s="4">
        <f>SUM(I3:I26)</f>
        <v>0.99934871989674889</v>
      </c>
    </row>
    <row r="30" spans="1:9" ht="19.350000000000001" x14ac:dyDescent="0.65">
      <c r="A30" s="8" t="s">
        <v>6</v>
      </c>
      <c r="B30" s="8"/>
      <c r="C30" s="8"/>
      <c r="D30" s="8"/>
    </row>
    <row r="31" spans="1:9" ht="28.7" x14ac:dyDescent="0.5">
      <c r="A31" s="2" t="s">
        <v>0</v>
      </c>
      <c r="B31" s="3" t="s">
        <v>1</v>
      </c>
      <c r="C31" s="3" t="s">
        <v>2</v>
      </c>
      <c r="D31" s="3" t="s">
        <v>3</v>
      </c>
    </row>
    <row r="32" spans="1:9" x14ac:dyDescent="0.5">
      <c r="A32" s="1">
        <v>1</v>
      </c>
      <c r="B32" s="1">
        <v>3.06</v>
      </c>
      <c r="C32" s="1">
        <f>$C$56*B32/100</f>
        <v>24.204599999999999</v>
      </c>
      <c r="D32" s="4">
        <f>C32/264.17205</f>
        <v>9.1624378884897162E-2</v>
      </c>
    </row>
    <row r="33" spans="1:4" x14ac:dyDescent="0.5">
      <c r="A33" s="1">
        <f>1+A32</f>
        <v>2</v>
      </c>
      <c r="B33" s="1">
        <v>3.45</v>
      </c>
      <c r="C33" s="1">
        <f t="shared" ref="C33:C55" si="6">$C$56*B33/100</f>
        <v>27.289500000000004</v>
      </c>
      <c r="D33" s="4">
        <f t="shared" ref="D33:D55" si="7">C33/264.17205</f>
        <v>0.10330199580159977</v>
      </c>
    </row>
    <row r="34" spans="1:4" x14ac:dyDescent="0.5">
      <c r="A34" s="1">
        <f t="shared" ref="A34:A51" si="8">1+A33</f>
        <v>3</v>
      </c>
      <c r="B34" s="1">
        <v>5.58</v>
      </c>
      <c r="C34" s="1">
        <f t="shared" si="6"/>
        <v>44.137799999999999</v>
      </c>
      <c r="D34" s="4">
        <f t="shared" si="7"/>
        <v>0.16707974973128306</v>
      </c>
    </row>
    <row r="35" spans="1:4" x14ac:dyDescent="0.5">
      <c r="A35" s="1">
        <f t="shared" si="8"/>
        <v>4</v>
      </c>
      <c r="B35" s="1">
        <v>5.67</v>
      </c>
      <c r="C35" s="1">
        <f t="shared" si="6"/>
        <v>44.849700000000006</v>
      </c>
      <c r="D35" s="4">
        <f t="shared" si="7"/>
        <v>0.1697745844043683</v>
      </c>
    </row>
    <row r="36" spans="1:4" x14ac:dyDescent="0.5">
      <c r="A36" s="1">
        <f t="shared" si="8"/>
        <v>5</v>
      </c>
      <c r="B36" s="1">
        <v>4.83</v>
      </c>
      <c r="C36" s="1">
        <f t="shared" si="6"/>
        <v>38.205300000000001</v>
      </c>
      <c r="D36" s="4">
        <f t="shared" si="7"/>
        <v>0.14462279412223966</v>
      </c>
    </row>
    <row r="37" spans="1:4" x14ac:dyDescent="0.5">
      <c r="A37" s="1">
        <f t="shared" si="8"/>
        <v>6</v>
      </c>
      <c r="B37" s="1">
        <v>3.93</v>
      </c>
      <c r="C37" s="1">
        <f t="shared" si="6"/>
        <v>31.086300000000001</v>
      </c>
      <c r="D37" s="4">
        <f t="shared" si="7"/>
        <v>0.11767444739138755</v>
      </c>
    </row>
    <row r="38" spans="1:4" x14ac:dyDescent="0.5">
      <c r="A38" s="1">
        <f t="shared" si="8"/>
        <v>7</v>
      </c>
      <c r="B38" s="1">
        <v>3.95</v>
      </c>
      <c r="C38" s="1">
        <f t="shared" si="6"/>
        <v>31.244500000000002</v>
      </c>
      <c r="D38" s="4">
        <f t="shared" si="7"/>
        <v>0.11827329954096204</v>
      </c>
    </row>
    <row r="39" spans="1:4" x14ac:dyDescent="0.5">
      <c r="A39" s="1">
        <f t="shared" si="8"/>
        <v>8</v>
      </c>
      <c r="B39" s="1">
        <v>4.21</v>
      </c>
      <c r="C39" s="1">
        <f t="shared" si="6"/>
        <v>33.301099999999998</v>
      </c>
      <c r="D39" s="4">
        <f t="shared" si="7"/>
        <v>0.12605837748543042</v>
      </c>
    </row>
    <row r="40" spans="1:4" x14ac:dyDescent="0.5">
      <c r="A40" s="1">
        <f t="shared" si="8"/>
        <v>9</v>
      </c>
      <c r="B40" s="1">
        <v>4.18</v>
      </c>
      <c r="C40" s="1">
        <f t="shared" si="6"/>
        <v>33.063799999999993</v>
      </c>
      <c r="D40" s="4">
        <f t="shared" si="7"/>
        <v>0.12516009926106866</v>
      </c>
    </row>
    <row r="41" spans="1:4" x14ac:dyDescent="0.5">
      <c r="A41" s="1">
        <f t="shared" si="8"/>
        <v>10</v>
      </c>
      <c r="B41" s="1">
        <v>4.33</v>
      </c>
      <c r="C41" s="1">
        <f t="shared" si="6"/>
        <v>34.250300000000003</v>
      </c>
      <c r="D41" s="4">
        <f t="shared" si="7"/>
        <v>0.12965149038287738</v>
      </c>
    </row>
    <row r="42" spans="1:4" x14ac:dyDescent="0.5">
      <c r="A42" s="1">
        <f t="shared" si="8"/>
        <v>11</v>
      </c>
      <c r="B42" s="1">
        <v>4.8099999999999996</v>
      </c>
      <c r="C42" s="1">
        <f t="shared" si="6"/>
        <v>38.047099999999993</v>
      </c>
      <c r="D42" s="4">
        <f t="shared" si="7"/>
        <v>0.14402394197266513</v>
      </c>
    </row>
    <row r="43" spans="1:4" x14ac:dyDescent="0.5">
      <c r="A43" s="1">
        <f t="shared" si="8"/>
        <v>12</v>
      </c>
      <c r="B43" s="1">
        <v>4.8099999999999996</v>
      </c>
      <c r="C43" s="1">
        <f t="shared" si="6"/>
        <v>38.047099999999993</v>
      </c>
      <c r="D43" s="4">
        <f t="shared" si="7"/>
        <v>0.14402394197266513</v>
      </c>
    </row>
    <row r="44" spans="1:4" x14ac:dyDescent="0.5">
      <c r="A44" s="1">
        <f t="shared" si="8"/>
        <v>13</v>
      </c>
      <c r="B44" s="1">
        <v>4.6500000000000004</v>
      </c>
      <c r="C44" s="1">
        <f t="shared" si="6"/>
        <v>36.781500000000001</v>
      </c>
      <c r="D44" s="4">
        <f t="shared" si="7"/>
        <v>0.13923312477606922</v>
      </c>
    </row>
    <row r="45" spans="1:4" x14ac:dyDescent="0.5">
      <c r="A45" s="1">
        <f t="shared" si="8"/>
        <v>14</v>
      </c>
      <c r="B45" s="1">
        <v>4.55</v>
      </c>
      <c r="C45" s="1">
        <f t="shared" si="6"/>
        <v>35.990499999999997</v>
      </c>
      <c r="D45" s="4">
        <f t="shared" si="7"/>
        <v>0.13623886402819677</v>
      </c>
    </row>
    <row r="46" spans="1:4" x14ac:dyDescent="0.5">
      <c r="A46" s="1">
        <f t="shared" si="8"/>
        <v>15</v>
      </c>
      <c r="B46" s="1">
        <v>4.53</v>
      </c>
      <c r="C46" s="1">
        <f t="shared" si="6"/>
        <v>35.832300000000004</v>
      </c>
      <c r="D46" s="4">
        <f t="shared" si="7"/>
        <v>0.13564001187862229</v>
      </c>
    </row>
    <row r="47" spans="1:4" x14ac:dyDescent="0.5">
      <c r="A47" s="1">
        <f t="shared" si="8"/>
        <v>16</v>
      </c>
      <c r="B47" s="1">
        <v>4.41</v>
      </c>
      <c r="C47" s="1">
        <f t="shared" si="6"/>
        <v>34.883099999999999</v>
      </c>
      <c r="D47" s="4">
        <f t="shared" si="7"/>
        <v>0.13204689898117533</v>
      </c>
    </row>
    <row r="48" spans="1:4" x14ac:dyDescent="0.5">
      <c r="A48" s="1">
        <f t="shared" si="8"/>
        <v>17</v>
      </c>
      <c r="B48" s="1">
        <v>4.26</v>
      </c>
      <c r="C48" s="1">
        <f t="shared" si="6"/>
        <v>33.696599999999997</v>
      </c>
      <c r="D48" s="4">
        <f t="shared" si="7"/>
        <v>0.12755550785936665</v>
      </c>
    </row>
    <row r="49" spans="1:4" x14ac:dyDescent="0.5">
      <c r="A49" s="1">
        <f t="shared" si="8"/>
        <v>18</v>
      </c>
      <c r="B49" s="1">
        <v>4.41</v>
      </c>
      <c r="C49" s="1">
        <f t="shared" si="6"/>
        <v>34.883099999999999</v>
      </c>
      <c r="D49" s="4">
        <f t="shared" si="7"/>
        <v>0.13204689898117533</v>
      </c>
    </row>
    <row r="50" spans="1:4" x14ac:dyDescent="0.5">
      <c r="A50" s="1">
        <f t="shared" si="8"/>
        <v>19</v>
      </c>
      <c r="B50" s="1">
        <v>4.21</v>
      </c>
      <c r="C50" s="1">
        <f t="shared" si="6"/>
        <v>33.301099999999998</v>
      </c>
      <c r="D50" s="4">
        <f t="shared" si="7"/>
        <v>0.12605837748543042</v>
      </c>
    </row>
    <row r="51" spans="1:4" x14ac:dyDescent="0.5">
      <c r="A51" s="1">
        <f t="shared" si="8"/>
        <v>20</v>
      </c>
      <c r="B51" s="1">
        <v>3.9</v>
      </c>
      <c r="C51" s="1">
        <f t="shared" si="6"/>
        <v>30.849</v>
      </c>
      <c r="D51" s="4">
        <f t="shared" si="7"/>
        <v>0.11677616916702581</v>
      </c>
    </row>
    <row r="52" spans="1:4" x14ac:dyDescent="0.5">
      <c r="A52" s="1">
        <f>1+A51</f>
        <v>21</v>
      </c>
      <c r="B52" s="1">
        <v>3.69</v>
      </c>
      <c r="C52" s="1">
        <f t="shared" si="6"/>
        <v>29.187899999999999</v>
      </c>
      <c r="D52" s="4">
        <f t="shared" si="7"/>
        <v>0.11048822159649364</v>
      </c>
    </row>
    <row r="53" spans="1:4" x14ac:dyDescent="0.5">
      <c r="A53" s="1">
        <f t="shared" ref="A53" si="9">1+A52</f>
        <v>22</v>
      </c>
      <c r="B53" s="1">
        <v>3.08</v>
      </c>
      <c r="C53" s="1">
        <f t="shared" si="6"/>
        <v>24.362800000000004</v>
      </c>
      <c r="D53" s="4">
        <f t="shared" si="7"/>
        <v>9.2223231034471678E-2</v>
      </c>
    </row>
    <row r="54" spans="1:4" x14ac:dyDescent="0.5">
      <c r="A54" s="1">
        <f>1+A53</f>
        <v>23</v>
      </c>
      <c r="B54" s="1">
        <v>2.83</v>
      </c>
      <c r="C54" s="1">
        <f t="shared" si="6"/>
        <v>22.385300000000001</v>
      </c>
      <c r="D54" s="4">
        <f t="shared" si="7"/>
        <v>8.4737579164790522E-2</v>
      </c>
    </row>
    <row r="55" spans="1:4" x14ac:dyDescent="0.5">
      <c r="A55" s="1">
        <f t="shared" ref="A55" si="10">1+A54</f>
        <v>24</v>
      </c>
      <c r="B55" s="1">
        <v>2.67</v>
      </c>
      <c r="C55" s="1">
        <f t="shared" si="6"/>
        <v>21.119699999999998</v>
      </c>
      <c r="D55" s="4">
        <f t="shared" si="7"/>
        <v>7.9946761968194585E-2</v>
      </c>
    </row>
    <row r="56" spans="1:4" x14ac:dyDescent="0.5">
      <c r="A56" s="1" t="s">
        <v>4</v>
      </c>
      <c r="B56" s="1">
        <f>SUM(B32:B55)</f>
        <v>99.999999999999986</v>
      </c>
      <c r="C56" s="1">
        <v>791</v>
      </c>
      <c r="D56" s="4">
        <f>SUM(D32:D55)</f>
        <v>2.9942607478724566</v>
      </c>
    </row>
  </sheetData>
  <mergeCells count="3">
    <mergeCell ref="A1:D1"/>
    <mergeCell ref="A30:D30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C7CE-7D94-4EB6-92E3-51CA6B3B10EF}">
  <dimension ref="A2:C27"/>
  <sheetViews>
    <sheetView tabSelected="1" workbookViewId="0">
      <selection activeCell="C18" sqref="C18"/>
    </sheetView>
  </sheetViews>
  <sheetFormatPr defaultRowHeight="14.35" x14ac:dyDescent="0.5"/>
  <cols>
    <col min="1" max="1" width="11.9375" customWidth="1"/>
    <col min="2" max="2" width="18.17578125" customWidth="1"/>
    <col min="3" max="3" width="18.234375" customWidth="1"/>
  </cols>
  <sheetData>
    <row r="2" spans="1:3" ht="28.7" x14ac:dyDescent="0.5">
      <c r="A2" s="2" t="s">
        <v>0</v>
      </c>
      <c r="B2" s="5" t="s">
        <v>12</v>
      </c>
      <c r="C2" s="5" t="s">
        <v>13</v>
      </c>
    </row>
    <row r="3" spans="1:3" x14ac:dyDescent="0.5">
      <c r="A3" s="1">
        <v>1</v>
      </c>
      <c r="B3">
        <v>0</v>
      </c>
      <c r="C3">
        <v>0</v>
      </c>
    </row>
    <row r="4" spans="1:3" x14ac:dyDescent="0.5">
      <c r="A4" s="1">
        <f>A3+1</f>
        <v>2</v>
      </c>
      <c r="B4">
        <v>0</v>
      </c>
      <c r="C4">
        <v>0</v>
      </c>
    </row>
    <row r="5" spans="1:3" x14ac:dyDescent="0.5">
      <c r="A5" s="1">
        <f t="shared" ref="A5:A26" si="0">A4+1</f>
        <v>3</v>
      </c>
      <c r="B5">
        <v>0</v>
      </c>
      <c r="C5">
        <v>0</v>
      </c>
    </row>
    <row r="6" spans="1:3" x14ac:dyDescent="0.5">
      <c r="A6" s="1">
        <f t="shared" si="0"/>
        <v>4</v>
      </c>
      <c r="B6">
        <v>0</v>
      </c>
      <c r="C6">
        <v>0</v>
      </c>
    </row>
    <row r="7" spans="1:3" x14ac:dyDescent="0.5">
      <c r="A7" s="1">
        <f t="shared" si="0"/>
        <v>5</v>
      </c>
      <c r="B7">
        <v>0</v>
      </c>
      <c r="C7">
        <v>0</v>
      </c>
    </row>
    <row r="8" spans="1:3" x14ac:dyDescent="0.5">
      <c r="A8" s="1">
        <f t="shared" si="0"/>
        <v>6</v>
      </c>
      <c r="B8" s="6">
        <v>1.03368017184751E-2</v>
      </c>
      <c r="C8" s="7">
        <v>5.2028445154439296E-3</v>
      </c>
    </row>
    <row r="9" spans="1:3" x14ac:dyDescent="0.5">
      <c r="A9" s="1">
        <f t="shared" si="0"/>
        <v>7</v>
      </c>
      <c r="B9" s="6">
        <v>0.29691695561339998</v>
      </c>
      <c r="C9" s="7">
        <v>0.218858110726775</v>
      </c>
    </row>
    <row r="10" spans="1:3" x14ac:dyDescent="0.5">
      <c r="A10" s="1">
        <f t="shared" si="0"/>
        <v>8</v>
      </c>
      <c r="B10" s="6">
        <v>1.3201479082669201</v>
      </c>
      <c r="C10" s="7">
        <v>0.87845082767696503</v>
      </c>
    </row>
    <row r="11" spans="1:3" x14ac:dyDescent="0.5">
      <c r="A11" s="1">
        <f t="shared" si="0"/>
        <v>9</v>
      </c>
      <c r="B11" s="6">
        <v>2.5295175019116001</v>
      </c>
      <c r="C11" s="7">
        <v>1.7994329193457499</v>
      </c>
    </row>
    <row r="12" spans="1:3" x14ac:dyDescent="0.5">
      <c r="A12" s="1">
        <f t="shared" si="0"/>
        <v>10</v>
      </c>
      <c r="B12" s="6">
        <v>3.5298172752182699</v>
      </c>
      <c r="C12" s="7">
        <v>2.50988906899186</v>
      </c>
    </row>
    <row r="13" spans="1:3" x14ac:dyDescent="0.5">
      <c r="A13" s="1">
        <f t="shared" si="0"/>
        <v>11</v>
      </c>
      <c r="B13" s="6">
        <v>4.2035680126910604</v>
      </c>
      <c r="C13" s="7">
        <v>3.1045944941961601</v>
      </c>
    </row>
    <row r="14" spans="1:3" x14ac:dyDescent="0.5">
      <c r="A14" s="1">
        <f t="shared" si="0"/>
        <v>12</v>
      </c>
      <c r="B14" s="6">
        <v>4.6160130395009897</v>
      </c>
      <c r="C14" s="7">
        <v>3.3284905159831499</v>
      </c>
    </row>
    <row r="15" spans="1:3" x14ac:dyDescent="0.5">
      <c r="A15" s="1">
        <f t="shared" si="0"/>
        <v>13</v>
      </c>
      <c r="B15" s="6">
        <v>4.6548954417673301</v>
      </c>
      <c r="C15" s="7">
        <v>3.27606782975767</v>
      </c>
    </row>
    <row r="16" spans="1:3" x14ac:dyDescent="0.5">
      <c r="A16" s="1">
        <f t="shared" si="0"/>
        <v>14</v>
      </c>
      <c r="B16" s="6">
        <v>4.1351559436098801</v>
      </c>
      <c r="C16" s="7">
        <v>2.94540546415314</v>
      </c>
    </row>
    <row r="17" spans="1:3" x14ac:dyDescent="0.5">
      <c r="A17" s="1">
        <f t="shared" si="0"/>
        <v>15</v>
      </c>
      <c r="B17" s="6">
        <v>3.5485373421817301</v>
      </c>
      <c r="C17" s="7">
        <v>2.4501215012045701</v>
      </c>
    </row>
    <row r="18" spans="1:3" x14ac:dyDescent="0.5">
      <c r="A18" s="1">
        <f t="shared" si="0"/>
        <v>16</v>
      </c>
      <c r="B18" s="6">
        <v>2.6135044943452499</v>
      </c>
      <c r="C18" s="7">
        <v>1.75114817410735</v>
      </c>
    </row>
    <row r="19" spans="1:3" x14ac:dyDescent="0.5">
      <c r="A19" s="1">
        <f t="shared" si="0"/>
        <v>17</v>
      </c>
      <c r="B19" s="6">
        <v>1.61189247046583</v>
      </c>
      <c r="C19" s="7">
        <v>0.94377642834906605</v>
      </c>
    </row>
    <row r="20" spans="1:3" x14ac:dyDescent="0.5">
      <c r="A20" s="1">
        <f t="shared" si="0"/>
        <v>18</v>
      </c>
      <c r="B20" s="6">
        <v>0.72766784659578898</v>
      </c>
      <c r="C20" s="7">
        <v>0.26533231178789901</v>
      </c>
    </row>
    <row r="21" spans="1:3" x14ac:dyDescent="0.5">
      <c r="A21" s="1">
        <f t="shared" si="0"/>
        <v>19</v>
      </c>
      <c r="B21" s="6">
        <v>0.143356696193149</v>
      </c>
      <c r="C21" s="7">
        <v>2.9231422352282901E-2</v>
      </c>
    </row>
    <row r="22" spans="1:3" x14ac:dyDescent="0.5">
      <c r="A22" s="1">
        <f>A21+1</f>
        <v>20</v>
      </c>
      <c r="B22" s="6">
        <v>1.74170896411385E-3</v>
      </c>
      <c r="C22" s="7">
        <v>1.5001803434576901E-4</v>
      </c>
    </row>
    <row r="23" spans="1:3" x14ac:dyDescent="0.5">
      <c r="A23" s="1">
        <f t="shared" si="0"/>
        <v>21</v>
      </c>
      <c r="B23">
        <v>0</v>
      </c>
      <c r="C23">
        <v>0</v>
      </c>
    </row>
    <row r="24" spans="1:3" x14ac:dyDescent="0.5">
      <c r="A24" s="1">
        <f t="shared" si="0"/>
        <v>22</v>
      </c>
      <c r="B24">
        <v>0</v>
      </c>
      <c r="C24">
        <v>0</v>
      </c>
    </row>
    <row r="25" spans="1:3" x14ac:dyDescent="0.5">
      <c r="A25" s="1">
        <f>A24+1</f>
        <v>23</v>
      </c>
      <c r="B25">
        <v>0</v>
      </c>
      <c r="C25">
        <v>0</v>
      </c>
    </row>
    <row r="26" spans="1:3" x14ac:dyDescent="0.5">
      <c r="A26" s="1">
        <f t="shared" si="0"/>
        <v>24</v>
      </c>
      <c r="B26">
        <v>0</v>
      </c>
      <c r="C26">
        <v>0</v>
      </c>
    </row>
    <row r="27" spans="1:3" x14ac:dyDescent="0.5">
      <c r="A27" t="s">
        <v>4</v>
      </c>
      <c r="B27">
        <f>SUM(B3:B26)</f>
        <v>33.943069439043789</v>
      </c>
      <c r="C27">
        <f>SUM(C3:C26)</f>
        <v>23.506151931182423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Electricity Demand</vt:lpstr>
      <vt:lpstr>Grid Prices</vt:lpstr>
      <vt:lpstr>Water Demand</vt:lpstr>
      <vt:lpstr>Solar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chuys</dc:creator>
  <cp:lastModifiedBy>Silva Rodriguez, Jesus A</cp:lastModifiedBy>
  <dcterms:created xsi:type="dcterms:W3CDTF">2023-05-05T19:05:43Z</dcterms:created>
  <dcterms:modified xsi:type="dcterms:W3CDTF">2024-03-15T20:06:13Z</dcterms:modified>
</cp:coreProperties>
</file>