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cadata\SIMBAD\Calculs\Valeurs_Vitesse_Vent\"/>
    </mc:Choice>
  </mc:AlternateContent>
  <bookViews>
    <workbookView xWindow="0" yWindow="0" windowWidth="19200" windowHeight="8920" firstSheet="6" activeTab="8"/>
  </bookViews>
  <sheets>
    <sheet name="NOTICE" sheetId="24" r:id="rId1"/>
    <sheet name="NOTE" sheetId="25" r:id="rId2"/>
    <sheet name="127mLOA_Ro_Ro" sheetId="23" r:id="rId3"/>
    <sheet name="2500TEU Cont. Vessel" sheetId="14" r:id="rId4"/>
    <sheet name="3600TEU Cont. Vessel" sheetId="15" r:id="rId5"/>
    <sheet name="8000TEU Cont. Vessel" sheetId="17" r:id="rId6"/>
    <sheet name="8500TEU Cont. Vessel" sheetId="16" r:id="rId7"/>
    <sheet name="8800TEU Cont. Vessel" sheetId="18" r:id="rId8"/>
    <sheet name="18000TEU Cont. Vessel" sheetId="19" r:id="rId9"/>
    <sheet name="Ship Charac. ROM3.1" sheetId="22" r:id="rId10"/>
  </sheets>
  <definedNames>
    <definedName name="MetaL1">#REF!</definedName>
    <definedName name="ML2L1">#REF!</definedName>
    <definedName name="XetaL1">#REF!</definedName>
    <definedName name="xL2L1">#REF!</definedName>
    <definedName name="YetaL1">#REF!</definedName>
    <definedName name="YL2L1">#REF!</definedName>
  </definedNames>
  <calcPr calcId="162913"/>
</workbook>
</file>

<file path=xl/calcChain.xml><?xml version="1.0" encoding="utf-8"?>
<calcChain xmlns="http://schemas.openxmlformats.org/spreadsheetml/2006/main">
  <c r="F2" i="19" l="1"/>
  <c r="S2" i="18"/>
  <c r="M2" i="18"/>
  <c r="F2" i="16"/>
  <c r="F2" i="17"/>
  <c r="F2" i="15"/>
  <c r="F2" i="14"/>
  <c r="F2" i="23"/>
</calcChain>
</file>

<file path=xl/sharedStrings.xml><?xml version="1.0" encoding="utf-8"?>
<sst xmlns="http://schemas.openxmlformats.org/spreadsheetml/2006/main" count="1104" uniqueCount="357">
  <si>
    <t>Angle</t>
  </si>
  <si>
    <t>CX</t>
  </si>
  <si>
    <t>CY</t>
  </si>
  <si>
    <t>Taken from:</t>
  </si>
  <si>
    <t>CK</t>
  </si>
  <si>
    <t>2500 TEU Container vessel (Fully loaded)</t>
  </si>
  <si>
    <t>3600 TEU Container vessel (Loaded)</t>
  </si>
  <si>
    <t>8500 TEU Container vessel (Loaded)</t>
  </si>
  <si>
    <t>8800 TEU Container vessel (Loaded)</t>
  </si>
  <si>
    <t>8800 TEU Container vessel (Fully Loaded)</t>
  </si>
  <si>
    <t>18000 TEU Container vessel (Loaded)</t>
  </si>
  <si>
    <t>Fully loaded</t>
  </si>
  <si>
    <t>DWT</t>
  </si>
  <si>
    <t>(t)</t>
  </si>
  <si>
    <t>(m)</t>
  </si>
  <si>
    <t>B</t>
  </si>
  <si>
    <t>In Ballast</t>
  </si>
  <si>
    <t>Tankers (ULCC)</t>
  </si>
  <si>
    <t>500,000</t>
  </si>
  <si>
    <t>590,000</t>
  </si>
  <si>
    <t>6,400</t>
  </si>
  <si>
    <t>11,000</t>
  </si>
  <si>
    <t>400,000</t>
  </si>
  <si>
    <t>475,000</t>
  </si>
  <si>
    <t>5,700</t>
  </si>
  <si>
    <t>9,700</t>
  </si>
  <si>
    <t>350,000</t>
  </si>
  <si>
    <t>420,000</t>
  </si>
  <si>
    <t>5,400</t>
  </si>
  <si>
    <t>9,200</t>
  </si>
  <si>
    <t>Tankers (VLCC)</t>
  </si>
  <si>
    <t>300,000</t>
  </si>
  <si>
    <t>365,000</t>
  </si>
  <si>
    <t>5,100</t>
  </si>
  <si>
    <t>8,600</t>
  </si>
  <si>
    <t>275,000</t>
  </si>
  <si>
    <t>335,000</t>
  </si>
  <si>
    <t>4,900</t>
  </si>
  <si>
    <t>8,200</t>
  </si>
  <si>
    <t>250,000</t>
  </si>
  <si>
    <t>305,000</t>
  </si>
  <si>
    <t>4,600</t>
  </si>
  <si>
    <t>7,700</t>
  </si>
  <si>
    <t>225,000</t>
  </si>
  <si>
    <t>277,000</t>
  </si>
  <si>
    <t>4,300</t>
  </si>
  <si>
    <t>7,300</t>
  </si>
  <si>
    <t>200,000</t>
  </si>
  <si>
    <t>246,000</t>
  </si>
  <si>
    <t>4,000</t>
  </si>
  <si>
    <t>6,800</t>
  </si>
  <si>
    <t>Tankers</t>
  </si>
  <si>
    <t>175,000</t>
  </si>
  <si>
    <t>217,000</t>
  </si>
  <si>
    <t>3,750</t>
  </si>
  <si>
    <t>6,200</t>
  </si>
  <si>
    <t>150,000</t>
  </si>
  <si>
    <t>186,000</t>
  </si>
  <si>
    <t>3,400</t>
  </si>
  <si>
    <t>125,000</t>
  </si>
  <si>
    <t>156,000</t>
  </si>
  <si>
    <t>3,100</t>
  </si>
  <si>
    <t>100,000</t>
  </si>
  <si>
    <t>2,750</t>
  </si>
  <si>
    <t>4,500</t>
  </si>
  <si>
    <t>80,000</t>
  </si>
  <si>
    <t>102,000</t>
  </si>
  <si>
    <t>2,450</t>
  </si>
  <si>
    <t>70,000</t>
  </si>
  <si>
    <t>90,000</t>
  </si>
  <si>
    <t>2,250</t>
  </si>
  <si>
    <t>3,700</t>
  </si>
  <si>
    <t>60,000</t>
  </si>
  <si>
    <t>78,000</t>
  </si>
  <si>
    <t>2,150</t>
  </si>
  <si>
    <t>3,500</t>
  </si>
  <si>
    <t>Product and Chemical Tankers</t>
  </si>
  <si>
    <t>50,000</t>
  </si>
  <si>
    <t>66,000</t>
  </si>
  <si>
    <t>1,900</t>
  </si>
  <si>
    <t>3,000</t>
  </si>
  <si>
    <t>40,000</t>
  </si>
  <si>
    <t>54,000</t>
  </si>
  <si>
    <t>1,650</t>
  </si>
  <si>
    <t>2,600</t>
  </si>
  <si>
    <t>30,000</t>
  </si>
  <si>
    <t>42,000</t>
  </si>
  <si>
    <t>1,400</t>
  </si>
  <si>
    <t>2,200</t>
  </si>
  <si>
    <t>20,000</t>
  </si>
  <si>
    <t>29,000</t>
  </si>
  <si>
    <t>1,100</t>
  </si>
  <si>
    <t>1,800</t>
  </si>
  <si>
    <t>10,000</t>
  </si>
  <si>
    <t>15,000</t>
  </si>
  <si>
    <t>1,200</t>
  </si>
  <si>
    <t>5,000</t>
  </si>
  <si>
    <t>8,000</t>
  </si>
  <si>
    <t>Type</t>
  </si>
  <si>
    <r>
      <t>C</t>
    </r>
    <r>
      <rPr>
        <b/>
        <sz val="4.5"/>
        <color rgb="FFFFFFFF"/>
        <rFont val="Arial"/>
        <family val="2"/>
      </rPr>
      <t>B</t>
    </r>
  </si>
  <si>
    <t>(-)</t>
  </si>
  <si>
    <r>
      <t>(m</t>
    </r>
    <r>
      <rPr>
        <b/>
        <vertAlign val="superscript"/>
        <sz val="8"/>
        <color rgb="FFFFFFFF"/>
        <rFont val="Arial"/>
        <family val="2"/>
      </rPr>
      <t>2</t>
    </r>
    <r>
      <rPr>
        <b/>
        <sz val="8"/>
        <color rgb="FFFFFFFF"/>
        <rFont val="Arial"/>
        <family val="2"/>
      </rPr>
      <t>)</t>
    </r>
  </si>
  <si>
    <t>–</t>
  </si>
  <si>
    <t>464,000</t>
  </si>
  <si>
    <t>8,700</t>
  </si>
  <si>
    <t>406,000</t>
  </si>
  <si>
    <t>4,400</t>
  </si>
  <si>
    <t>8,500</t>
  </si>
  <si>
    <t>4,250</t>
  </si>
  <si>
    <t>292,000</t>
  </si>
  <si>
    <t>236,000</t>
  </si>
  <si>
    <t>3,600</t>
  </si>
  <si>
    <t>6,900</t>
  </si>
  <si>
    <t>179,000</t>
  </si>
  <si>
    <t>3,250</t>
  </si>
  <si>
    <t>5,900</t>
  </si>
  <si>
    <t>121,000</t>
  </si>
  <si>
    <t>2,700</t>
  </si>
  <si>
    <t>4,800</t>
  </si>
  <si>
    <t>98,000</t>
  </si>
  <si>
    <t>4,200</t>
  </si>
  <si>
    <t>74,000</t>
  </si>
  <si>
    <t>2,050</t>
  </si>
  <si>
    <t>1,700</t>
  </si>
  <si>
    <t>2,800</t>
  </si>
  <si>
    <t>26,000</t>
  </si>
  <si>
    <t>2,300</t>
  </si>
  <si>
    <t>13,000</t>
  </si>
  <si>
    <t>8,400</t>
  </si>
  <si>
    <t>9,300</t>
  </si>
  <si>
    <t>267,000</t>
  </si>
  <si>
    <t>97,000</t>
  </si>
  <si>
    <t>141,000</t>
  </si>
  <si>
    <t>7,000</t>
  </si>
  <si>
    <t>218,000</t>
  </si>
  <si>
    <t>120,000</t>
  </si>
  <si>
    <t>177,000</t>
  </si>
  <si>
    <t>6,000</t>
  </si>
  <si>
    <t>6,500</t>
  </si>
  <si>
    <t>140,000</t>
  </si>
  <si>
    <t>52,000</t>
  </si>
  <si>
    <t>58,000</t>
  </si>
  <si>
    <t>4,150</t>
  </si>
  <si>
    <t>75,000</t>
  </si>
  <si>
    <t>27,000</t>
  </si>
  <si>
    <t>2,900</t>
  </si>
  <si>
    <t>3,300</t>
  </si>
  <si>
    <t>Displacement</t>
  </si>
  <si>
    <t>LOA</t>
  </si>
  <si>
    <t>LBP</t>
  </si>
  <si>
    <t>Laden Draft</t>
  </si>
  <si>
    <t>Min. lateral windage area</t>
  </si>
  <si>
    <t>Max. lateral windage area</t>
  </si>
  <si>
    <t>Approx. Capacity</t>
  </si>
  <si>
    <t>LNG Carriers (prismatic)</t>
  </si>
  <si>
    <t>Bulk Carriers /OBO's</t>
  </si>
  <si>
    <t>117,000</t>
  </si>
  <si>
    <t>8,300</t>
  </si>
  <si>
    <t>8,800</t>
  </si>
  <si>
    <t>145,000</t>
  </si>
  <si>
    <t>99,000</t>
  </si>
  <si>
    <t>7,550</t>
  </si>
  <si>
    <t>51,000</t>
  </si>
  <si>
    <t>71,000</t>
  </si>
  <si>
    <t>5,650</t>
  </si>
  <si>
    <t>95,000</t>
  </si>
  <si>
    <t>5,600</t>
  </si>
  <si>
    <t>5,250</t>
  </si>
  <si>
    <t>5,800</t>
  </si>
  <si>
    <t>65,000</t>
  </si>
  <si>
    <t>49,000</t>
  </si>
  <si>
    <t>33,000</t>
  </si>
  <si>
    <t>3,900</t>
  </si>
  <si>
    <t>17,000</t>
  </si>
  <si>
    <t>2,500</t>
  </si>
  <si>
    <t>1,500</t>
  </si>
  <si>
    <t>5,500</t>
  </si>
  <si>
    <t>1,050</t>
  </si>
  <si>
    <t>LNG Carriers (Spheres, Moss)</t>
  </si>
  <si>
    <t>LPG Carriers</t>
  </si>
  <si>
    <t>245,000</t>
  </si>
  <si>
    <t>340,000</t>
  </si>
  <si>
    <t>12,500</t>
  </si>
  <si>
    <t>22,000</t>
  </si>
  <si>
    <t>260,000</t>
  </si>
  <si>
    <t>10,700</t>
  </si>
  <si>
    <t>12,000</t>
  </si>
  <si>
    <t>18,000</t>
  </si>
  <si>
    <t>195,000</t>
  </si>
  <si>
    <t>10,100</t>
  </si>
  <si>
    <t>11,300</t>
  </si>
  <si>
    <t>14,500</t>
  </si>
  <si>
    <t>165,000</t>
  </si>
  <si>
    <t>215,000</t>
  </si>
  <si>
    <t>9,500</t>
  </si>
  <si>
    <t>10,500</t>
  </si>
  <si>
    <t>12,200</t>
  </si>
  <si>
    <t>174,000</t>
  </si>
  <si>
    <t>158,000</t>
  </si>
  <si>
    <t>9,000</t>
  </si>
  <si>
    <t>110,000</t>
  </si>
  <si>
    <t>7,200</t>
  </si>
  <si>
    <t>7,800</t>
  </si>
  <si>
    <t>7,500</t>
  </si>
  <si>
    <t>126,000</t>
  </si>
  <si>
    <t>112,000</t>
  </si>
  <si>
    <t>6,100</t>
  </si>
  <si>
    <t>92,000</t>
  </si>
  <si>
    <t>84,000</t>
  </si>
  <si>
    <t>5,200</t>
  </si>
  <si>
    <t>55,000</t>
  </si>
  <si>
    <t>76,500</t>
  </si>
  <si>
    <t>83,000</t>
  </si>
  <si>
    <t>5,300</t>
  </si>
  <si>
    <t>75,500</t>
  </si>
  <si>
    <t>68,000</t>
  </si>
  <si>
    <t>4,700</t>
  </si>
  <si>
    <t>45,000</t>
  </si>
  <si>
    <t>61,000</t>
  </si>
  <si>
    <t>35,000</t>
  </si>
  <si>
    <t>47,500</t>
  </si>
  <si>
    <t>3,550</t>
  </si>
  <si>
    <t>40,500</t>
  </si>
  <si>
    <t>3,350</t>
  </si>
  <si>
    <t>25,000</t>
  </si>
  <si>
    <t>33,500</t>
  </si>
  <si>
    <t>2,400</t>
  </si>
  <si>
    <t>2,000</t>
  </si>
  <si>
    <t>2,100</t>
  </si>
  <si>
    <t>13,500</t>
  </si>
  <si>
    <t>Container Ships (Post- panamax)
TEU</t>
  </si>
  <si>
    <t>Container Ships (Panamax)
TEU</t>
  </si>
  <si>
    <t>87,500</t>
  </si>
  <si>
    <t>81,500</t>
  </si>
  <si>
    <t>6,850</t>
  </si>
  <si>
    <t>7,100</t>
  </si>
  <si>
    <t>72,000</t>
  </si>
  <si>
    <t>63,000</t>
  </si>
  <si>
    <t>36,000</t>
  </si>
  <si>
    <t>27,500</t>
  </si>
  <si>
    <t>18,400</t>
  </si>
  <si>
    <t>3,200</t>
  </si>
  <si>
    <t>1,000</t>
  </si>
  <si>
    <t>Cargo Vessels</t>
  </si>
  <si>
    <t>54,500</t>
  </si>
  <si>
    <t>48,000</t>
  </si>
  <si>
    <t>4,100</t>
  </si>
  <si>
    <t>41,000</t>
  </si>
  <si>
    <t>34,500</t>
  </si>
  <si>
    <t>2,360</t>
  </si>
  <si>
    <t>28,000</t>
  </si>
  <si>
    <t>21,500</t>
  </si>
  <si>
    <t>1,770</t>
  </si>
  <si>
    <t>1,380</t>
  </si>
  <si>
    <t>57,000</t>
  </si>
  <si>
    <t>4,850</t>
  </si>
  <si>
    <t>35,500</t>
  </si>
  <si>
    <t>28,500</t>
  </si>
  <si>
    <t>3,850</t>
  </si>
  <si>
    <t>1,300</t>
  </si>
  <si>
    <t>Ferries</t>
  </si>
  <si>
    <t>82,500</t>
  </si>
  <si>
    <t>6,150</t>
  </si>
  <si>
    <t>66,800</t>
  </si>
  <si>
    <t>50,300</t>
  </si>
  <si>
    <t>33,800</t>
  </si>
  <si>
    <t>2,650</t>
  </si>
  <si>
    <t>21,000</t>
  </si>
  <si>
    <t>11,500</t>
  </si>
  <si>
    <t>19,000</t>
  </si>
  <si>
    <t>2,350</t>
  </si>
  <si>
    <t>10,200</t>
  </si>
  <si>
    <t>1,420</t>
  </si>
  <si>
    <t>Freight RORO Ships
CEU</t>
  </si>
  <si>
    <t>Car Carriers
CEU</t>
  </si>
  <si>
    <t>Fast Ferries (multihull)</t>
  </si>
  <si>
    <t>1,850</t>
  </si>
  <si>
    <t>1,550</t>
  </si>
  <si>
    <t>1,250</t>
  </si>
  <si>
    <t>1,120</t>
  </si>
  <si>
    <t>1,070</t>
  </si>
  <si>
    <t>1,150</t>
  </si>
  <si>
    <t>220,000</t>
  </si>
  <si>
    <t>115,000</t>
  </si>
  <si>
    <t>15,700</t>
  </si>
  <si>
    <t>16,000</t>
  </si>
  <si>
    <t>5,400 / 7,500</t>
  </si>
  <si>
    <t>160,000</t>
  </si>
  <si>
    <t>13,800</t>
  </si>
  <si>
    <t>14,100</t>
  </si>
  <si>
    <t>3,700 / 5,000</t>
  </si>
  <si>
    <t>135,000</t>
  </si>
  <si>
    <t>13,100</t>
  </si>
  <si>
    <t>13,400</t>
  </si>
  <si>
    <t>3,200 / 4,500</t>
  </si>
  <si>
    <t>11,950</t>
  </si>
  <si>
    <t>3,000 / 4,200</t>
  </si>
  <si>
    <t>105,000</t>
  </si>
  <si>
    <t>56,000</t>
  </si>
  <si>
    <t>10,800</t>
  </si>
  <si>
    <t>2,700 / 3,500</t>
  </si>
  <si>
    <t>10,400</t>
  </si>
  <si>
    <t>10,600</t>
  </si>
  <si>
    <t>2,400 / 3,000</t>
  </si>
  <si>
    <t>44,000</t>
  </si>
  <si>
    <t>2,000 / 2,800</t>
  </si>
  <si>
    <t>43,000</t>
  </si>
  <si>
    <t>9,100</t>
  </si>
  <si>
    <t>1,800 / 2,500</t>
  </si>
  <si>
    <t>38,000</t>
  </si>
  <si>
    <t>1,700 / 2,400</t>
  </si>
  <si>
    <t>34,000</t>
  </si>
  <si>
    <t>7,250</t>
  </si>
  <si>
    <t>7,400</t>
  </si>
  <si>
    <t>1,600 / 2,200</t>
  </si>
  <si>
    <t>7,850</t>
  </si>
  <si>
    <t>6,450</t>
  </si>
  <si>
    <t>6,600</t>
  </si>
  <si>
    <t>1,400 / 1,800</t>
  </si>
  <si>
    <t>24,000</t>
  </si>
  <si>
    <t>1,200 / 1,600</t>
  </si>
  <si>
    <t>1,000 / 1,400</t>
  </si>
  <si>
    <t>18,200</t>
  </si>
  <si>
    <t>850 / 1,200</t>
  </si>
  <si>
    <t>16,200</t>
  </si>
  <si>
    <t>3,920</t>
  </si>
  <si>
    <t>700 / 1,000</t>
  </si>
  <si>
    <t>14,000</t>
  </si>
  <si>
    <t>3,430</t>
  </si>
  <si>
    <t>600 / 800</t>
  </si>
  <si>
    <t>2,940</t>
  </si>
  <si>
    <t>350 / 500</t>
  </si>
  <si>
    <t>280 / 400</t>
  </si>
  <si>
    <t>1,570</t>
  </si>
  <si>
    <t>1,600</t>
  </si>
  <si>
    <t>200 / 300</t>
  </si>
  <si>
    <r>
      <t>m</t>
    </r>
    <r>
      <rPr>
        <b/>
        <vertAlign val="superscript"/>
        <sz val="8"/>
        <color rgb="FFFFFFFF"/>
        <rFont val="Arial"/>
        <family val="2"/>
      </rPr>
      <t>3</t>
    </r>
    <r>
      <rPr>
        <b/>
        <sz val="8"/>
        <color rgb="FFFFFFFF"/>
        <rFont val="Arial"/>
        <family val="2"/>
      </rPr>
      <t xml:space="preserve"> or TEU/CEU or Passengers</t>
    </r>
  </si>
  <si>
    <t>Cruise liners (post panamax)
Passengers</t>
  </si>
  <si>
    <t>Cruise liners (panamax)
Passengers</t>
  </si>
  <si>
    <t>Ocean- going Fishing Vessels</t>
  </si>
  <si>
    <t>Motor yachts</t>
  </si>
  <si>
    <t>-</t>
  </si>
  <si>
    <t>Motor Boats</t>
  </si>
  <si>
    <t>Sailing yachts</t>
  </si>
  <si>
    <t>Sailing Boats</t>
  </si>
  <si>
    <t>Coastal fishing vessels</t>
  </si>
  <si>
    <t>AT (m2)</t>
  </si>
  <si>
    <t>AL (m2)</t>
  </si>
  <si>
    <t>Lpp (m)</t>
  </si>
  <si>
    <t>H (m)</t>
  </si>
  <si>
    <t>Ro-Ro vessel (Fully loaded)</t>
  </si>
  <si>
    <t>8000 TEU Container vessel (Partly Loaded)</t>
  </si>
  <si>
    <t>8800 TEU Container vessel (Partly Loaded)(*)</t>
  </si>
  <si>
    <t>(*) Half of the maximum amount of deck containers on intermittent stacks of full height</t>
  </si>
  <si>
    <t xml:space="preserve">Published collection of wind tunnel tests (Blendermann, "Wind loading of ships - Collected data from wind tunnel tests in uniform flow") </t>
  </si>
  <si>
    <t>CN</t>
  </si>
  <si>
    <t>LOA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</si>
</sst>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8"/>
      <color rgb="FFFFFFFF"/>
      <name val="Arial"/>
      <family val="2"/>
    </font>
    <font>
      <b/>
      <sz val="7.5"/>
      <color rgb="FFFFFFFF"/>
      <name val="Arial"/>
      <family val="2"/>
    </font>
    <font>
      <b/>
      <sz val="4.5"/>
      <color rgb="FFFFFFFF"/>
      <name val="Arial"/>
      <family val="2"/>
    </font>
    <font>
      <b/>
      <vertAlign val="superscript"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Tahoma"/>
      <family val="2"/>
    </font>
    <font>
      <b/>
      <sz val="8.5"/>
      <color rgb="FF00000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9CC0"/>
        <bgColor indexed="64"/>
      </patternFill>
    </fill>
    <fill>
      <patternFill patternType="solid">
        <fgColor rgb="FF58AAC9"/>
        <bgColor indexed="64"/>
      </patternFill>
    </fill>
    <fill>
      <patternFill patternType="solid">
        <fgColor rgb="FFD9DADC"/>
        <bgColor indexed="64"/>
      </patternFill>
    </fill>
    <fill>
      <patternFill patternType="solid">
        <fgColor rgb="FFE6E7E8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0" borderId="0"/>
  </cellStyleXfs>
  <cellXfs count="87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0" xfId="0" applyFont="1" applyAlignment="1"/>
    <xf numFmtId="0" fontId="14" fillId="0" borderId="10" xfId="0" applyFont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0" fontId="24" fillId="36" borderId="10" xfId="0" applyFont="1" applyFill="1" applyBorder="1" applyAlignment="1">
      <alignment horizontal="center" vertical="center" wrapText="1"/>
    </xf>
    <xf numFmtId="0" fontId="24" fillId="37" borderId="10" xfId="0" applyFont="1" applyFill="1" applyBorder="1" applyAlignment="1">
      <alignment horizontal="center" vertical="center" wrapText="1"/>
    </xf>
    <xf numFmtId="0" fontId="24" fillId="36" borderId="13" xfId="0" applyFont="1" applyFill="1" applyBorder="1" applyAlignment="1">
      <alignment horizontal="center" vertical="center" wrapText="1"/>
    </xf>
    <xf numFmtId="0" fontId="24" fillId="36" borderId="24" xfId="0" applyFont="1" applyFill="1" applyBorder="1" applyAlignment="1">
      <alignment horizontal="center" vertical="center" wrapText="1"/>
    </xf>
    <xf numFmtId="0" fontId="24" fillId="36" borderId="25" xfId="0" applyFont="1" applyFill="1" applyBorder="1" applyAlignment="1">
      <alignment horizontal="center" vertical="center" wrapText="1"/>
    </xf>
    <xf numFmtId="0" fontId="24" fillId="36" borderId="27" xfId="0" applyFont="1" applyFill="1" applyBorder="1" applyAlignment="1">
      <alignment horizontal="center" vertical="center" wrapText="1"/>
    </xf>
    <xf numFmtId="0" fontId="24" fillId="36" borderId="29" xfId="0" applyFont="1" applyFill="1" applyBorder="1" applyAlignment="1">
      <alignment horizontal="center" vertical="center" wrapText="1"/>
    </xf>
    <xf numFmtId="0" fontId="24" fillId="36" borderId="30" xfId="0" applyFont="1" applyFill="1" applyBorder="1" applyAlignment="1">
      <alignment horizontal="center" vertical="center" wrapText="1"/>
    </xf>
    <xf numFmtId="0" fontId="24" fillId="37" borderId="24" xfId="0" applyFont="1" applyFill="1" applyBorder="1" applyAlignment="1">
      <alignment horizontal="center" vertical="center" wrapText="1"/>
    </xf>
    <xf numFmtId="0" fontId="24" fillId="37" borderId="29" xfId="0" applyFont="1" applyFill="1" applyBorder="1" applyAlignment="1">
      <alignment horizontal="center" vertical="center" wrapText="1"/>
    </xf>
    <xf numFmtId="0" fontId="24" fillId="36" borderId="35" xfId="0" applyFont="1" applyFill="1" applyBorder="1" applyAlignment="1">
      <alignment horizontal="center" vertical="center" wrapText="1"/>
    </xf>
    <xf numFmtId="0" fontId="0" fillId="35" borderId="12" xfId="0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19" fillId="35" borderId="12" xfId="0" applyFont="1" applyFill="1" applyBorder="1" applyAlignment="1">
      <alignment horizontal="center" vertical="center" wrapText="1"/>
    </xf>
    <xf numFmtId="0" fontId="24" fillId="37" borderId="11" xfId="0" applyFont="1" applyFill="1" applyBorder="1" applyAlignment="1">
      <alignment horizontal="center" vertical="center" wrapText="1"/>
    </xf>
    <xf numFmtId="0" fontId="24" fillId="36" borderId="11" xfId="0" applyFont="1" applyFill="1" applyBorder="1" applyAlignment="1">
      <alignment horizontal="center" vertical="center" wrapText="1"/>
    </xf>
    <xf numFmtId="0" fontId="24" fillId="36" borderId="36" xfId="0" applyFont="1" applyFill="1" applyBorder="1" applyAlignment="1">
      <alignment horizontal="center" vertical="center" wrapText="1"/>
    </xf>
    <xf numFmtId="0" fontId="19" fillId="35" borderId="40" xfId="0" applyFont="1" applyFill="1" applyBorder="1" applyAlignment="1">
      <alignment horizontal="center" vertical="center" wrapText="1"/>
    </xf>
    <xf numFmtId="0" fontId="20" fillId="34" borderId="40" xfId="0" applyFont="1" applyFill="1" applyBorder="1" applyAlignment="1">
      <alignment horizontal="center" vertical="center" wrapText="1"/>
    </xf>
    <xf numFmtId="0" fontId="19" fillId="34" borderId="40" xfId="0" applyFont="1" applyFill="1" applyBorder="1" applyAlignment="1">
      <alignment horizontal="center" vertical="center" wrapText="1"/>
    </xf>
    <xf numFmtId="0" fontId="19" fillId="34" borderId="42" xfId="0" applyFont="1" applyFill="1" applyBorder="1" applyAlignment="1">
      <alignment horizontal="center" vertical="center" wrapText="1"/>
    </xf>
    <xf numFmtId="0" fontId="0" fillId="35" borderId="43" xfId="0" applyFill="1" applyBorder="1" applyAlignment="1">
      <alignment horizontal="center" vertical="center" wrapText="1"/>
    </xf>
    <xf numFmtId="0" fontId="0" fillId="34" borderId="43" xfId="0" applyFill="1" applyBorder="1" applyAlignment="1">
      <alignment horizontal="center" vertical="center" wrapText="1"/>
    </xf>
    <xf numFmtId="0" fontId="19" fillId="34" borderId="43" xfId="0" applyFont="1" applyFill="1" applyBorder="1" applyAlignment="1">
      <alignment horizontal="center" vertical="center" wrapText="1"/>
    </xf>
    <xf numFmtId="0" fontId="19" fillId="35" borderId="43" xfId="0" applyFont="1" applyFill="1" applyBorder="1" applyAlignment="1">
      <alignment horizontal="center" vertical="center" wrapText="1"/>
    </xf>
    <xf numFmtId="0" fontId="0" fillId="34" borderId="44" xfId="0" applyFill="1" applyBorder="1" applyAlignment="1">
      <alignment horizontal="center" vertical="top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8" fillId="0" borderId="0" xfId="42" applyFont="1" applyAlignment="1">
      <alignment horizontal="center"/>
    </xf>
    <xf numFmtId="0" fontId="27" fillId="0" borderId="0" xfId="42"/>
    <xf numFmtId="0" fontId="14" fillId="33" borderId="20" xfId="0" applyFont="1" applyFill="1" applyBorder="1" applyAlignment="1">
      <alignment horizontal="center"/>
    </xf>
    <xf numFmtId="0" fontId="14" fillId="33" borderId="21" xfId="0" applyFont="1" applyFill="1" applyBorder="1" applyAlignment="1">
      <alignment horizontal="center"/>
    </xf>
    <xf numFmtId="0" fontId="14" fillId="33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6" xfId="0" quotePrefix="1" applyFont="1" applyBorder="1" applyAlignment="1">
      <alignment horizontal="center" wrapText="1"/>
    </xf>
    <xf numFmtId="0" fontId="18" fillId="0" borderId="0" xfId="0" quotePrefix="1" applyFont="1" applyBorder="1" applyAlignment="1">
      <alignment horizontal="center" wrapText="1"/>
    </xf>
    <xf numFmtId="0" fontId="29" fillId="0" borderId="16" xfId="0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18" fillId="0" borderId="17" xfId="0" quotePrefix="1" applyFont="1" applyBorder="1" applyAlignment="1">
      <alignment horizontal="center" wrapText="1"/>
    </xf>
    <xf numFmtId="0" fontId="23" fillId="36" borderId="31" xfId="0" applyFont="1" applyFill="1" applyBorder="1" applyAlignment="1">
      <alignment vertical="center" wrapText="1"/>
    </xf>
    <xf numFmtId="0" fontId="23" fillId="36" borderId="32" xfId="0" applyFont="1" applyFill="1" applyBorder="1" applyAlignment="1">
      <alignment vertical="center" wrapText="1"/>
    </xf>
    <xf numFmtId="0" fontId="23" fillId="36" borderId="33" xfId="0" applyFont="1" applyFill="1" applyBorder="1" applyAlignment="1">
      <alignment vertical="center" wrapText="1"/>
    </xf>
    <xf numFmtId="0" fontId="23" fillId="36" borderId="37" xfId="0" applyFont="1" applyFill="1" applyBorder="1" applyAlignment="1">
      <alignment horizontal="center" vertical="center" wrapText="1"/>
    </xf>
    <xf numFmtId="0" fontId="23" fillId="36" borderId="38" xfId="0" applyFont="1" applyFill="1" applyBorder="1" applyAlignment="1">
      <alignment horizontal="center" vertical="center" wrapText="1"/>
    </xf>
    <xf numFmtId="0" fontId="23" fillId="36" borderId="39" xfId="0" applyFont="1" applyFill="1" applyBorder="1" applyAlignment="1">
      <alignment horizontal="center" vertical="center" wrapText="1"/>
    </xf>
    <xf numFmtId="0" fontId="25" fillId="36" borderId="37" xfId="0" applyFont="1" applyFill="1" applyBorder="1" applyAlignment="1">
      <alignment horizontal="center" vertical="center" wrapText="1"/>
    </xf>
    <xf numFmtId="0" fontId="25" fillId="36" borderId="38" xfId="0" applyFont="1" applyFill="1" applyBorder="1" applyAlignment="1">
      <alignment horizontal="center" vertical="center" wrapText="1"/>
    </xf>
    <xf numFmtId="0" fontId="25" fillId="36" borderId="39" xfId="0" applyFont="1" applyFill="1" applyBorder="1" applyAlignment="1">
      <alignment horizontal="center" vertical="center" wrapText="1"/>
    </xf>
    <xf numFmtId="0" fontId="25" fillId="36" borderId="31" xfId="0" applyFont="1" applyFill="1" applyBorder="1" applyAlignment="1">
      <alignment horizontal="center" vertical="center" wrapText="1"/>
    </xf>
    <xf numFmtId="0" fontId="25" fillId="36" borderId="32" xfId="0" applyFont="1" applyFill="1" applyBorder="1" applyAlignment="1">
      <alignment horizontal="center" vertical="center" wrapText="1"/>
    </xf>
    <xf numFmtId="0" fontId="25" fillId="36" borderId="33" xfId="0" applyFont="1" applyFill="1" applyBorder="1" applyAlignment="1">
      <alignment horizontal="center" vertical="center" wrapText="1"/>
    </xf>
    <xf numFmtId="0" fontId="25" fillId="36" borderId="31" xfId="0" applyFont="1" applyFill="1" applyBorder="1" applyAlignment="1">
      <alignment vertical="center" wrapText="1"/>
    </xf>
    <xf numFmtId="0" fontId="25" fillId="36" borderId="32" xfId="0" applyFont="1" applyFill="1" applyBorder="1" applyAlignment="1">
      <alignment vertical="center" wrapText="1"/>
    </xf>
    <xf numFmtId="0" fontId="25" fillId="36" borderId="33" xfId="0" applyFont="1" applyFill="1" applyBorder="1" applyAlignment="1">
      <alignment vertical="center" wrapText="1"/>
    </xf>
    <xf numFmtId="0" fontId="23" fillId="36" borderId="31" xfId="0" applyFont="1" applyFill="1" applyBorder="1" applyAlignment="1">
      <alignment horizontal="center" vertical="center" wrapText="1"/>
    </xf>
    <xf numFmtId="0" fontId="23" fillId="36" borderId="32" xfId="0" applyFont="1" applyFill="1" applyBorder="1" applyAlignment="1">
      <alignment horizontal="center" vertical="center" wrapText="1"/>
    </xf>
    <xf numFmtId="0" fontId="23" fillId="36" borderId="33" xfId="0" applyFont="1" applyFill="1" applyBorder="1" applyAlignment="1">
      <alignment horizontal="center" vertical="center" wrapText="1"/>
    </xf>
    <xf numFmtId="0" fontId="19" fillId="34" borderId="40" xfId="0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35" borderId="40" xfId="0" applyFont="1" applyFill="1" applyBorder="1" applyAlignment="1">
      <alignment horizontal="center" vertical="center" wrapText="1"/>
    </xf>
    <xf numFmtId="0" fontId="19" fillId="35" borderId="12" xfId="0" applyFont="1" applyFill="1" applyBorder="1" applyAlignment="1">
      <alignment horizontal="center" vertical="center" wrapText="1"/>
    </xf>
    <xf numFmtId="0" fontId="19" fillId="34" borderId="41" xfId="0" applyFont="1" applyFill="1" applyBorder="1" applyAlignment="1">
      <alignment horizontal="center" vertical="center" wrapText="1"/>
    </xf>
    <xf numFmtId="0" fontId="19" fillId="34" borderId="42" xfId="0" applyFont="1" applyFill="1" applyBorder="1" applyAlignment="1">
      <alignment horizontal="center" vertical="center" wrapText="1"/>
    </xf>
    <xf numFmtId="0" fontId="23" fillId="36" borderId="23" xfId="0" applyFont="1" applyFill="1" applyBorder="1" applyAlignment="1">
      <alignment horizontal="center" vertical="center" wrapText="1"/>
    </xf>
    <xf numFmtId="0" fontId="23" fillId="36" borderId="26" xfId="0" applyFont="1" applyFill="1" applyBorder="1" applyAlignment="1">
      <alignment horizontal="center" vertical="center" wrapText="1"/>
    </xf>
    <xf numFmtId="0" fontId="23" fillId="36" borderId="28" xfId="0" applyFont="1" applyFill="1" applyBorder="1" applyAlignment="1">
      <alignment horizontal="center" vertical="center" wrapText="1"/>
    </xf>
    <xf numFmtId="0" fontId="19" fillId="34" borderId="37" xfId="0" applyFont="1" applyFill="1" applyBorder="1" applyAlignment="1">
      <alignment horizontal="center" vertical="center" wrapText="1"/>
    </xf>
    <xf numFmtId="0" fontId="19" fillId="34" borderId="38" xfId="0" applyFont="1" applyFill="1" applyBorder="1" applyAlignment="1">
      <alignment horizontal="center" vertical="center" wrapText="1"/>
    </xf>
    <xf numFmtId="0" fontId="19" fillId="34" borderId="39" xfId="0" applyFont="1" applyFill="1" applyBorder="1" applyAlignment="1">
      <alignment horizontal="center" vertical="center" wrapText="1"/>
    </xf>
    <xf numFmtId="0" fontId="23" fillId="36" borderId="34" xfId="0" applyFont="1" applyFill="1" applyBorder="1" applyAlignment="1">
      <alignment horizontal="center" vertical="center" wrapText="1"/>
    </xf>
    <xf numFmtId="168" fontId="14" fillId="0" borderId="10" xfId="0" applyNumberFormat="1" applyFont="1" applyBorder="1" applyAlignment="1">
      <alignment horizont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63500</xdr:rowOff>
    </xdr:from>
    <xdr:to>
      <xdr:col>4</xdr:col>
      <xdr:colOff>146050</xdr:colOff>
      <xdr:row>29</xdr:row>
      <xdr:rowOff>12700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63500"/>
          <a:ext cx="9429750" cy="4565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95250</xdr:rowOff>
    </xdr:from>
    <xdr:to>
      <xdr:col>13</xdr:col>
      <xdr:colOff>587388</xdr:colOff>
      <xdr:row>14</xdr:row>
      <xdr:rowOff>164155</xdr:rowOff>
    </xdr:to>
    <xdr:grpSp>
      <xdr:nvGrpSpPr>
        <xdr:cNvPr id="14" name="Groupe 13"/>
        <xdr:cNvGrpSpPr/>
      </xdr:nvGrpSpPr>
      <xdr:grpSpPr>
        <a:xfrm>
          <a:off x="254000" y="279400"/>
          <a:ext cx="10239388" cy="2462855"/>
          <a:chOff x="135208" y="5084625"/>
          <a:chExt cx="10239388" cy="2462855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5" name="ZoneTexte 12"/>
              <xdr:cNvSpPr txBox="1"/>
            </xdr:nvSpPr>
            <xdr:spPr bwMode="auto">
              <a:xfrm>
                <a:off x="135208" y="5084625"/>
                <a:ext cx="10239388" cy="2462855"/>
              </a:xfrm>
              <a:prstGeom prst="rect">
                <a:avLst/>
              </a:prstGeom>
              <a:noFill/>
              <a:ln w="19050">
                <a:noFill/>
                <a:miter lim="800000"/>
                <a:headEnd/>
                <a:tailEnd/>
              </a:ln>
            </xdr:spPr>
            <xdr:txBody>
              <a:bodyPr wrap="square" lIns="92075" tIns="46038" rIns="92075" bIns="46038" rtlCol="0">
                <a:spAutoFit/>
              </a:bodyPr>
              <a:lstStyle>
                <a:defPPr>
                  <a:defRPr lang="fr-FR"/>
                </a:defPPr>
                <a:lvl1pPr marL="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1pPr>
                <a:lvl2pPr marL="49784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2pPr>
                <a:lvl3pPr marL="99569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3pPr>
                <a:lvl4pPr marL="149353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4pPr>
                <a:lvl5pPr marL="199138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5pPr>
                <a:lvl6pPr marL="248922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6pPr>
                <a:lvl7pPr marL="298707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7pPr>
                <a:lvl8pPr marL="3484916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8pPr>
                <a:lvl9pPr marL="3982761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9pPr>
              </a:lstStyle>
              <a:p>
                <a:pPr algn="just"/>
                <a:r>
                  <a:rPr lang="en-GB" sz="1400" b="1" i="1" u="sng" cap="small">
                    <a:solidFill>
                      <a:srgbClr val="00B0F0">
                        <a:lumMod val="75000"/>
                      </a:srgbClr>
                    </a:solidFill>
                  </a:rPr>
                  <a:t>Note on the wind forces calculation:</a:t>
                </a:r>
                <a:endParaRPr lang="en-GB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The following formulas are used, 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  <a:effectLst>
                      <a:outerShdw blurRad="38100" dist="38100" dir="2700000" algn="tl">
                        <a:srgbClr val="000000">
                          <a:alpha val="43137"/>
                        </a:srgbClr>
                      </a:outerShdw>
                    </a:effectLst>
                  </a:rPr>
                  <a:t>relative to coordinate system R2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:		with: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Surge wind force: 				Cx, Cy, Cn, Ck: Wind coefficients vs. relative direction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V, wind speed (m/s)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Sway wind force:				At, Al: Side wind and front wind areas (m2)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Lpp: ship length (m) 		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Yaw wind moment: 				H: </a:t>
                </a:r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Height of side wind area centre of gravity </a:t>
                </a:r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  <a:effectLst>
                      <a:outerShdw blurRad="38100" dist="38100" dir="2700000" algn="tl">
                        <a:srgbClr val="000000">
                          <a:alpha val="43137"/>
                        </a:srgbClr>
                      </a:outerShdw>
                    </a:effectLst>
                  </a:rPr>
                  <a:t>above ship COG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	</a:t>
                </a:r>
                <a14:m>
                  <m:oMath xmlns:m="http://schemas.openxmlformats.org/officeDocument/2006/math">
                    <m:sSub>
                      <m:sSubPr>
                        <m:ctrlPr>
                          <a:rPr lang="en-GB" sz="1400" b="1" i="1" cap="small">
                            <a:solidFill>
                              <a:srgbClr val="00B0F0">
                                <a:lumMod val="75000"/>
                              </a:srgb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400" b="1" i="1" cap="small">
                            <a:solidFill>
                              <a:srgbClr val="00B0F0">
                                <a:lumMod val="75000"/>
                              </a:srgbClr>
                            </a:solidFill>
                            <a:latin typeface="Cambria Math" panose="02040503050406030204" pitchFamily="18" charset="0"/>
                          </a:rPr>
                          <m:t>ρ</m:t>
                        </m:r>
                      </m:e>
                      <m:sub>
                        <m:r>
                          <a:rPr lang="fr-FR" sz="1400" b="1" i="1" cap="small">
                            <a:solidFill>
                              <a:srgbClr val="00B0F0">
                                <a:lumMod val="75000"/>
                              </a:srgbClr>
                            </a:solidFill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</m:oMath>
                </a14:m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: air density (kg/m3)</a:t>
                </a:r>
                <a:endParaRPr lang="en-US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 Roll wind moment: 					 										</a:t>
                </a:r>
                <a:endParaRPr lang="en-GB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</a:t>
                </a:r>
              </a:p>
            </xdr:txBody>
          </xdr:sp>
        </mc:Choice>
        <mc:Fallback xmlns="">
          <xdr:sp macro="" textlink="">
            <xdr:nvSpPr>
              <xdr:cNvPr id="15" name="ZoneTexte 12"/>
              <xdr:cNvSpPr txBox="1"/>
            </xdr:nvSpPr>
            <xdr:spPr bwMode="auto">
              <a:xfrm>
                <a:off x="135208" y="5084625"/>
                <a:ext cx="10239388" cy="2462855"/>
              </a:xfrm>
              <a:prstGeom prst="rect">
                <a:avLst/>
              </a:prstGeom>
              <a:noFill/>
              <a:ln w="19050">
                <a:noFill/>
                <a:miter lim="800000"/>
                <a:headEnd/>
                <a:tailEnd/>
              </a:ln>
            </xdr:spPr>
            <xdr:txBody>
              <a:bodyPr wrap="square" lIns="92075" tIns="46038" rIns="92075" bIns="46038" rtlCol="0">
                <a:spAutoFit/>
              </a:bodyPr>
              <a:lstStyle>
                <a:defPPr>
                  <a:defRPr lang="fr-FR"/>
                </a:defPPr>
                <a:lvl1pPr marL="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1pPr>
                <a:lvl2pPr marL="49784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2pPr>
                <a:lvl3pPr marL="99569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3pPr>
                <a:lvl4pPr marL="149353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4pPr>
                <a:lvl5pPr marL="199138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5pPr>
                <a:lvl6pPr marL="2489225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6pPr>
                <a:lvl7pPr marL="2987070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7pPr>
                <a:lvl8pPr marL="3484916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8pPr>
                <a:lvl9pPr marL="3982761" algn="l" defTabSz="995690" rtl="0" eaLnBrk="1" latinLnBrk="0" hangingPunct="1">
                  <a:defRPr sz="2000" kern="1200">
                    <a:solidFill>
                      <a:sysClr val="windowText" lastClr="000000"/>
                    </a:solidFill>
                    <a:latin typeface="Calibri"/>
                  </a:defRPr>
                </a:lvl9pPr>
              </a:lstStyle>
              <a:p>
                <a:pPr algn="just"/>
                <a:r>
                  <a:rPr lang="en-GB" sz="1400" b="1" i="1" u="sng" cap="small">
                    <a:solidFill>
                      <a:srgbClr val="00B0F0">
                        <a:lumMod val="75000"/>
                      </a:srgbClr>
                    </a:solidFill>
                  </a:rPr>
                  <a:t>Note on the wind forces calculation:</a:t>
                </a:r>
                <a:endParaRPr lang="en-GB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The following formulas are used, 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  <a:effectLst>
                      <a:outerShdw blurRad="38100" dist="38100" dir="2700000" algn="tl">
                        <a:srgbClr val="000000">
                          <a:alpha val="43137"/>
                        </a:srgbClr>
                      </a:outerShdw>
                    </a:effectLst>
                  </a:rPr>
                  <a:t>relative to coordinate system R2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:		with: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Surge wind force: 				Cx, Cy, Cn, Ck: Wind coefficients vs. relative direction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V, wind speed (m/s)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Sway wind force:				At, Al: Side wind and front wind areas (m2)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Lpp: ship length (m) 		</a:t>
                </a: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Yaw wind moment: 				H: </a:t>
                </a:r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Height of side wind area centre of gravity </a:t>
                </a:r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  <a:effectLst>
                      <a:outerShdw blurRad="38100" dist="38100" dir="2700000" algn="tl">
                        <a:srgbClr val="000000">
                          <a:alpha val="43137"/>
                        </a:srgbClr>
                      </a:outerShdw>
                    </a:effectLst>
                  </a:rPr>
                  <a:t>above ship COG</a:t>
                </a:r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	</a:t>
                </a:r>
                <a:r>
                  <a:rPr lang="el-GR" sz="1400" b="1" i="0" cap="small">
                    <a:solidFill>
                      <a:srgbClr val="00B0F0">
                        <a:lumMod val="75000"/>
                      </a:srgbClr>
                    </a:solidFill>
                    <a:latin typeface="Cambria Math" panose="02040503050406030204" pitchFamily="18" charset="0"/>
                  </a:rPr>
                  <a:t>ρ</a:t>
                </a:r>
                <a:r>
                  <a:rPr lang="en-GB" sz="1400" b="1" i="0" cap="small">
                    <a:solidFill>
                      <a:srgbClr val="00B0F0">
                        <a:lumMod val="75000"/>
                      </a:srgbClr>
                    </a:solidFill>
                    <a:latin typeface="Cambria Math" panose="02040503050406030204" pitchFamily="18" charset="0"/>
                  </a:rPr>
                  <a:t>_</a:t>
                </a:r>
                <a:r>
                  <a:rPr lang="fr-FR" sz="1400" b="1" i="0" cap="small">
                    <a:solidFill>
                      <a:srgbClr val="00B0F0">
                        <a:lumMod val="75000"/>
                      </a:srgbClr>
                    </a:solidFill>
                    <a:latin typeface="Cambria Math" panose="02040503050406030204" pitchFamily="18" charset="0"/>
                  </a:rPr>
                  <a:t>𝒂</a:t>
                </a:r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: air density (kg/m3)</a:t>
                </a:r>
                <a:endParaRPr lang="en-US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US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 Roll wind moment: 					 										</a:t>
                </a:r>
                <a:endParaRPr lang="en-GB" sz="1400" b="1" i="1" cap="small">
                  <a:solidFill>
                    <a:srgbClr val="00B0F0">
                      <a:lumMod val="75000"/>
                    </a:srgbClr>
                  </a:solidFill>
                </a:endParaRPr>
              </a:p>
              <a:p>
                <a:pPr algn="just"/>
                <a:r>
                  <a:rPr lang="en-GB" sz="1400" b="1" i="1" cap="small">
                    <a:solidFill>
                      <a:srgbClr val="00B0F0">
                        <a:lumMod val="75000"/>
                      </a:srgbClr>
                    </a:solidFill>
                  </a:rPr>
                  <a:t>					</a:t>
                </a:r>
              </a:p>
            </xdr:txBody>
          </xdr:sp>
        </mc:Fallback>
      </mc:AlternateContent>
      <xdr:pic>
        <xdr:nvPicPr>
          <xdr:cNvPr id="16" name="Image 1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24613" y="5521910"/>
            <a:ext cx="1441503" cy="356832"/>
          </a:xfrm>
          <a:prstGeom prst="rect">
            <a:avLst/>
          </a:prstGeom>
        </xdr:spPr>
      </xdr:pic>
      <xdr:pic>
        <xdr:nvPicPr>
          <xdr:cNvPr id="17" name="Image 16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44880" y="5940886"/>
            <a:ext cx="1521236" cy="344504"/>
          </a:xfrm>
          <a:prstGeom prst="rect">
            <a:avLst/>
          </a:prstGeom>
        </xdr:spPr>
      </xdr:pic>
      <xdr:pic>
        <xdr:nvPicPr>
          <xdr:cNvPr id="18" name="Image 1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24613" y="6368487"/>
            <a:ext cx="1832848" cy="323892"/>
          </a:xfrm>
          <a:prstGeom prst="rect">
            <a:avLst/>
          </a:prstGeom>
        </xdr:spPr>
      </xdr:pic>
      <xdr:pic>
        <xdr:nvPicPr>
          <xdr:cNvPr id="19" name="Image 18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24613" y="6797203"/>
            <a:ext cx="1671101" cy="294483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66</xdr:row>
      <xdr:rowOff>63500</xdr:rowOff>
    </xdr:from>
    <xdr:to>
      <xdr:col>14</xdr:col>
      <xdr:colOff>44450</xdr:colOff>
      <xdr:row>68</xdr:row>
      <xdr:rowOff>69850</xdr:rowOff>
    </xdr:to>
    <xdr:sp macro="" textlink="">
      <xdr:nvSpPr>
        <xdr:cNvPr id="2" name="_x0000_s0"/>
        <xdr:cNvSpPr txBox="1">
          <a:spLocks noChangeArrowheads="1"/>
        </xdr:cNvSpPr>
      </xdr:nvSpPr>
      <xdr:spPr bwMode="auto">
        <a:xfrm>
          <a:off x="7264400" y="12217400"/>
          <a:ext cx="3448050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66</xdr:row>
      <xdr:rowOff>63500</xdr:rowOff>
    </xdr:from>
    <xdr:to>
      <xdr:col>14</xdr:col>
      <xdr:colOff>44450</xdr:colOff>
      <xdr:row>68</xdr:row>
      <xdr:rowOff>69850</xdr:rowOff>
    </xdr:to>
    <xdr:sp macro="" textlink="">
      <xdr:nvSpPr>
        <xdr:cNvPr id="2" name="_x0000_s0"/>
        <xdr:cNvSpPr txBox="1">
          <a:spLocks noChangeArrowheads="1"/>
        </xdr:cNvSpPr>
      </xdr:nvSpPr>
      <xdr:spPr bwMode="auto">
        <a:xfrm>
          <a:off x="11074400" y="12033250"/>
          <a:ext cx="3448050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66</xdr:row>
      <xdr:rowOff>63500</xdr:rowOff>
    </xdr:from>
    <xdr:to>
      <xdr:col>14</xdr:col>
      <xdr:colOff>44450</xdr:colOff>
      <xdr:row>68</xdr:row>
      <xdr:rowOff>69850</xdr:rowOff>
    </xdr:to>
    <xdr:sp macro="" textlink="">
      <xdr:nvSpPr>
        <xdr:cNvPr id="2" name="_x0000_s0"/>
        <xdr:cNvSpPr txBox="1">
          <a:spLocks noChangeArrowheads="1"/>
        </xdr:cNvSpPr>
      </xdr:nvSpPr>
      <xdr:spPr bwMode="auto">
        <a:xfrm>
          <a:off x="7264400" y="12217400"/>
          <a:ext cx="3448050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66</xdr:row>
      <xdr:rowOff>63500</xdr:rowOff>
    </xdr:from>
    <xdr:to>
      <xdr:col>14</xdr:col>
      <xdr:colOff>44450</xdr:colOff>
      <xdr:row>68</xdr:row>
      <xdr:rowOff>69850</xdr:rowOff>
    </xdr:to>
    <xdr:sp macro="" textlink="">
      <xdr:nvSpPr>
        <xdr:cNvPr id="2" name="_x0000_s0"/>
        <xdr:cNvSpPr txBox="1">
          <a:spLocks noChangeArrowheads="1"/>
        </xdr:cNvSpPr>
      </xdr:nvSpPr>
      <xdr:spPr bwMode="auto">
        <a:xfrm>
          <a:off x="7264400" y="12217400"/>
          <a:ext cx="3448050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66</xdr:row>
      <xdr:rowOff>63500</xdr:rowOff>
    </xdr:from>
    <xdr:to>
      <xdr:col>14</xdr:col>
      <xdr:colOff>44450</xdr:colOff>
      <xdr:row>68</xdr:row>
      <xdr:rowOff>69850</xdr:rowOff>
    </xdr:to>
    <xdr:sp macro="" textlink="">
      <xdr:nvSpPr>
        <xdr:cNvPr id="2" name="_x0000_s0"/>
        <xdr:cNvSpPr txBox="1">
          <a:spLocks noChangeArrowheads="1"/>
        </xdr:cNvSpPr>
      </xdr:nvSpPr>
      <xdr:spPr bwMode="auto">
        <a:xfrm>
          <a:off x="7264400" y="12217400"/>
          <a:ext cx="3448050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66</xdr:row>
      <xdr:rowOff>63500</xdr:rowOff>
    </xdr:from>
    <xdr:to>
      <xdr:col>14</xdr:col>
      <xdr:colOff>44450</xdr:colOff>
      <xdr:row>68</xdr:row>
      <xdr:rowOff>69850</xdr:rowOff>
    </xdr:to>
    <xdr:sp macro="" textlink="">
      <xdr:nvSpPr>
        <xdr:cNvPr id="2" name="_x0000_s0"/>
        <xdr:cNvSpPr txBox="1">
          <a:spLocks noChangeArrowheads="1"/>
        </xdr:cNvSpPr>
      </xdr:nvSpPr>
      <xdr:spPr bwMode="auto">
        <a:xfrm>
          <a:off x="7264400" y="12217400"/>
          <a:ext cx="3448050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66</xdr:row>
      <xdr:rowOff>63500</xdr:rowOff>
    </xdr:from>
    <xdr:to>
      <xdr:col>14</xdr:col>
      <xdr:colOff>44450</xdr:colOff>
      <xdr:row>68</xdr:row>
      <xdr:rowOff>69850</xdr:rowOff>
    </xdr:to>
    <xdr:sp macro="" textlink="">
      <xdr:nvSpPr>
        <xdr:cNvPr id="2" name="_x0000_s0"/>
        <xdr:cNvSpPr txBox="1">
          <a:spLocks noChangeArrowheads="1"/>
        </xdr:cNvSpPr>
      </xdr:nvSpPr>
      <xdr:spPr bwMode="auto">
        <a:xfrm>
          <a:off x="7264400" y="12217400"/>
          <a:ext cx="3448050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E9"/>
  <sheetViews>
    <sheetView zoomScale="80" zoomScaleNormal="80" workbookViewId="0">
      <selection activeCell="F23" sqref="F23"/>
    </sheetView>
  </sheetViews>
  <sheetFormatPr baseColWidth="10" defaultColWidth="9.1796875" defaultRowHeight="12.5" x14ac:dyDescent="0.25"/>
  <cols>
    <col min="1" max="1" width="3.1796875" style="45" customWidth="1"/>
    <col min="2" max="2" width="102.1796875" style="45" customWidth="1"/>
    <col min="3" max="3" width="15.7265625" style="45" customWidth="1"/>
    <col min="4" max="4" width="13.7265625" style="45" customWidth="1"/>
    <col min="5" max="5" width="25.81640625" style="45" customWidth="1"/>
    <col min="6" max="256" width="9.1796875" style="45"/>
    <col min="257" max="257" width="3.1796875" style="45" customWidth="1"/>
    <col min="258" max="258" width="102.1796875" style="45" customWidth="1"/>
    <col min="259" max="259" width="15.7265625" style="45" customWidth="1"/>
    <col min="260" max="260" width="13.7265625" style="45" customWidth="1"/>
    <col min="261" max="261" width="25.81640625" style="45" customWidth="1"/>
    <col min="262" max="512" width="9.1796875" style="45"/>
    <col min="513" max="513" width="3.1796875" style="45" customWidth="1"/>
    <col min="514" max="514" width="102.1796875" style="45" customWidth="1"/>
    <col min="515" max="515" width="15.7265625" style="45" customWidth="1"/>
    <col min="516" max="516" width="13.7265625" style="45" customWidth="1"/>
    <col min="517" max="517" width="25.81640625" style="45" customWidth="1"/>
    <col min="518" max="768" width="9.1796875" style="45"/>
    <col min="769" max="769" width="3.1796875" style="45" customWidth="1"/>
    <col min="770" max="770" width="102.1796875" style="45" customWidth="1"/>
    <col min="771" max="771" width="15.7265625" style="45" customWidth="1"/>
    <col min="772" max="772" width="13.7265625" style="45" customWidth="1"/>
    <col min="773" max="773" width="25.81640625" style="45" customWidth="1"/>
    <col min="774" max="1024" width="9.1796875" style="45"/>
    <col min="1025" max="1025" width="3.1796875" style="45" customWidth="1"/>
    <col min="1026" max="1026" width="102.1796875" style="45" customWidth="1"/>
    <col min="1027" max="1027" width="15.7265625" style="45" customWidth="1"/>
    <col min="1028" max="1028" width="13.7265625" style="45" customWidth="1"/>
    <col min="1029" max="1029" width="25.81640625" style="45" customWidth="1"/>
    <col min="1030" max="1280" width="9.1796875" style="45"/>
    <col min="1281" max="1281" width="3.1796875" style="45" customWidth="1"/>
    <col min="1282" max="1282" width="102.1796875" style="45" customWidth="1"/>
    <col min="1283" max="1283" width="15.7265625" style="45" customWidth="1"/>
    <col min="1284" max="1284" width="13.7265625" style="45" customWidth="1"/>
    <col min="1285" max="1285" width="25.81640625" style="45" customWidth="1"/>
    <col min="1286" max="1536" width="9.1796875" style="45"/>
    <col min="1537" max="1537" width="3.1796875" style="45" customWidth="1"/>
    <col min="1538" max="1538" width="102.1796875" style="45" customWidth="1"/>
    <col min="1539" max="1539" width="15.7265625" style="45" customWidth="1"/>
    <col min="1540" max="1540" width="13.7265625" style="45" customWidth="1"/>
    <col min="1541" max="1541" width="25.81640625" style="45" customWidth="1"/>
    <col min="1542" max="1792" width="9.1796875" style="45"/>
    <col min="1793" max="1793" width="3.1796875" style="45" customWidth="1"/>
    <col min="1794" max="1794" width="102.1796875" style="45" customWidth="1"/>
    <col min="1795" max="1795" width="15.7265625" style="45" customWidth="1"/>
    <col min="1796" max="1796" width="13.7265625" style="45" customWidth="1"/>
    <col min="1797" max="1797" width="25.81640625" style="45" customWidth="1"/>
    <col min="1798" max="2048" width="9.1796875" style="45"/>
    <col min="2049" max="2049" width="3.1796875" style="45" customWidth="1"/>
    <col min="2050" max="2050" width="102.1796875" style="45" customWidth="1"/>
    <col min="2051" max="2051" width="15.7265625" style="45" customWidth="1"/>
    <col min="2052" max="2052" width="13.7265625" style="45" customWidth="1"/>
    <col min="2053" max="2053" width="25.81640625" style="45" customWidth="1"/>
    <col min="2054" max="2304" width="9.1796875" style="45"/>
    <col min="2305" max="2305" width="3.1796875" style="45" customWidth="1"/>
    <col min="2306" max="2306" width="102.1796875" style="45" customWidth="1"/>
    <col min="2307" max="2307" width="15.7265625" style="45" customWidth="1"/>
    <col min="2308" max="2308" width="13.7265625" style="45" customWidth="1"/>
    <col min="2309" max="2309" width="25.81640625" style="45" customWidth="1"/>
    <col min="2310" max="2560" width="9.1796875" style="45"/>
    <col min="2561" max="2561" width="3.1796875" style="45" customWidth="1"/>
    <col min="2562" max="2562" width="102.1796875" style="45" customWidth="1"/>
    <col min="2563" max="2563" width="15.7265625" style="45" customWidth="1"/>
    <col min="2564" max="2564" width="13.7265625" style="45" customWidth="1"/>
    <col min="2565" max="2565" width="25.81640625" style="45" customWidth="1"/>
    <col min="2566" max="2816" width="9.1796875" style="45"/>
    <col min="2817" max="2817" width="3.1796875" style="45" customWidth="1"/>
    <col min="2818" max="2818" width="102.1796875" style="45" customWidth="1"/>
    <col min="2819" max="2819" width="15.7265625" style="45" customWidth="1"/>
    <col min="2820" max="2820" width="13.7265625" style="45" customWidth="1"/>
    <col min="2821" max="2821" width="25.81640625" style="45" customWidth="1"/>
    <col min="2822" max="3072" width="9.1796875" style="45"/>
    <col min="3073" max="3073" width="3.1796875" style="45" customWidth="1"/>
    <col min="3074" max="3074" width="102.1796875" style="45" customWidth="1"/>
    <col min="3075" max="3075" width="15.7265625" style="45" customWidth="1"/>
    <col min="3076" max="3076" width="13.7265625" style="45" customWidth="1"/>
    <col min="3077" max="3077" width="25.81640625" style="45" customWidth="1"/>
    <col min="3078" max="3328" width="9.1796875" style="45"/>
    <col min="3329" max="3329" width="3.1796875" style="45" customWidth="1"/>
    <col min="3330" max="3330" width="102.1796875" style="45" customWidth="1"/>
    <col min="3331" max="3331" width="15.7265625" style="45" customWidth="1"/>
    <col min="3332" max="3332" width="13.7265625" style="45" customWidth="1"/>
    <col min="3333" max="3333" width="25.81640625" style="45" customWidth="1"/>
    <col min="3334" max="3584" width="9.1796875" style="45"/>
    <col min="3585" max="3585" width="3.1796875" style="45" customWidth="1"/>
    <col min="3586" max="3586" width="102.1796875" style="45" customWidth="1"/>
    <col min="3587" max="3587" width="15.7265625" style="45" customWidth="1"/>
    <col min="3588" max="3588" width="13.7265625" style="45" customWidth="1"/>
    <col min="3589" max="3589" width="25.81640625" style="45" customWidth="1"/>
    <col min="3590" max="3840" width="9.1796875" style="45"/>
    <col min="3841" max="3841" width="3.1796875" style="45" customWidth="1"/>
    <col min="3842" max="3842" width="102.1796875" style="45" customWidth="1"/>
    <col min="3843" max="3843" width="15.7265625" style="45" customWidth="1"/>
    <col min="3844" max="3844" width="13.7265625" style="45" customWidth="1"/>
    <col min="3845" max="3845" width="25.81640625" style="45" customWidth="1"/>
    <col min="3846" max="4096" width="9.1796875" style="45"/>
    <col min="4097" max="4097" width="3.1796875" style="45" customWidth="1"/>
    <col min="4098" max="4098" width="102.1796875" style="45" customWidth="1"/>
    <col min="4099" max="4099" width="15.7265625" style="45" customWidth="1"/>
    <col min="4100" max="4100" width="13.7265625" style="45" customWidth="1"/>
    <col min="4101" max="4101" width="25.81640625" style="45" customWidth="1"/>
    <col min="4102" max="4352" width="9.1796875" style="45"/>
    <col min="4353" max="4353" width="3.1796875" style="45" customWidth="1"/>
    <col min="4354" max="4354" width="102.1796875" style="45" customWidth="1"/>
    <col min="4355" max="4355" width="15.7265625" style="45" customWidth="1"/>
    <col min="4356" max="4356" width="13.7265625" style="45" customWidth="1"/>
    <col min="4357" max="4357" width="25.81640625" style="45" customWidth="1"/>
    <col min="4358" max="4608" width="9.1796875" style="45"/>
    <col min="4609" max="4609" width="3.1796875" style="45" customWidth="1"/>
    <col min="4610" max="4610" width="102.1796875" style="45" customWidth="1"/>
    <col min="4611" max="4611" width="15.7265625" style="45" customWidth="1"/>
    <col min="4612" max="4612" width="13.7265625" style="45" customWidth="1"/>
    <col min="4613" max="4613" width="25.81640625" style="45" customWidth="1"/>
    <col min="4614" max="4864" width="9.1796875" style="45"/>
    <col min="4865" max="4865" width="3.1796875" style="45" customWidth="1"/>
    <col min="4866" max="4866" width="102.1796875" style="45" customWidth="1"/>
    <col min="4867" max="4867" width="15.7265625" style="45" customWidth="1"/>
    <col min="4868" max="4868" width="13.7265625" style="45" customWidth="1"/>
    <col min="4869" max="4869" width="25.81640625" style="45" customWidth="1"/>
    <col min="4870" max="5120" width="9.1796875" style="45"/>
    <col min="5121" max="5121" width="3.1796875" style="45" customWidth="1"/>
    <col min="5122" max="5122" width="102.1796875" style="45" customWidth="1"/>
    <col min="5123" max="5123" width="15.7265625" style="45" customWidth="1"/>
    <col min="5124" max="5124" width="13.7265625" style="45" customWidth="1"/>
    <col min="5125" max="5125" width="25.81640625" style="45" customWidth="1"/>
    <col min="5126" max="5376" width="9.1796875" style="45"/>
    <col min="5377" max="5377" width="3.1796875" style="45" customWidth="1"/>
    <col min="5378" max="5378" width="102.1796875" style="45" customWidth="1"/>
    <col min="5379" max="5379" width="15.7265625" style="45" customWidth="1"/>
    <col min="5380" max="5380" width="13.7265625" style="45" customWidth="1"/>
    <col min="5381" max="5381" width="25.81640625" style="45" customWidth="1"/>
    <col min="5382" max="5632" width="9.1796875" style="45"/>
    <col min="5633" max="5633" width="3.1796875" style="45" customWidth="1"/>
    <col min="5634" max="5634" width="102.1796875" style="45" customWidth="1"/>
    <col min="5635" max="5635" width="15.7265625" style="45" customWidth="1"/>
    <col min="5636" max="5636" width="13.7265625" style="45" customWidth="1"/>
    <col min="5637" max="5637" width="25.81640625" style="45" customWidth="1"/>
    <col min="5638" max="5888" width="9.1796875" style="45"/>
    <col min="5889" max="5889" width="3.1796875" style="45" customWidth="1"/>
    <col min="5890" max="5890" width="102.1796875" style="45" customWidth="1"/>
    <col min="5891" max="5891" width="15.7265625" style="45" customWidth="1"/>
    <col min="5892" max="5892" width="13.7265625" style="45" customWidth="1"/>
    <col min="5893" max="5893" width="25.81640625" style="45" customWidth="1"/>
    <col min="5894" max="6144" width="9.1796875" style="45"/>
    <col min="6145" max="6145" width="3.1796875" style="45" customWidth="1"/>
    <col min="6146" max="6146" width="102.1796875" style="45" customWidth="1"/>
    <col min="6147" max="6147" width="15.7265625" style="45" customWidth="1"/>
    <col min="6148" max="6148" width="13.7265625" style="45" customWidth="1"/>
    <col min="6149" max="6149" width="25.81640625" style="45" customWidth="1"/>
    <col min="6150" max="6400" width="9.1796875" style="45"/>
    <col min="6401" max="6401" width="3.1796875" style="45" customWidth="1"/>
    <col min="6402" max="6402" width="102.1796875" style="45" customWidth="1"/>
    <col min="6403" max="6403" width="15.7265625" style="45" customWidth="1"/>
    <col min="6404" max="6404" width="13.7265625" style="45" customWidth="1"/>
    <col min="6405" max="6405" width="25.81640625" style="45" customWidth="1"/>
    <col min="6406" max="6656" width="9.1796875" style="45"/>
    <col min="6657" max="6657" width="3.1796875" style="45" customWidth="1"/>
    <col min="6658" max="6658" width="102.1796875" style="45" customWidth="1"/>
    <col min="6659" max="6659" width="15.7265625" style="45" customWidth="1"/>
    <col min="6660" max="6660" width="13.7265625" style="45" customWidth="1"/>
    <col min="6661" max="6661" width="25.81640625" style="45" customWidth="1"/>
    <col min="6662" max="6912" width="9.1796875" style="45"/>
    <col min="6913" max="6913" width="3.1796875" style="45" customWidth="1"/>
    <col min="6914" max="6914" width="102.1796875" style="45" customWidth="1"/>
    <col min="6915" max="6915" width="15.7265625" style="45" customWidth="1"/>
    <col min="6916" max="6916" width="13.7265625" style="45" customWidth="1"/>
    <col min="6917" max="6917" width="25.81640625" style="45" customWidth="1"/>
    <col min="6918" max="7168" width="9.1796875" style="45"/>
    <col min="7169" max="7169" width="3.1796875" style="45" customWidth="1"/>
    <col min="7170" max="7170" width="102.1796875" style="45" customWidth="1"/>
    <col min="7171" max="7171" width="15.7265625" style="45" customWidth="1"/>
    <col min="7172" max="7172" width="13.7265625" style="45" customWidth="1"/>
    <col min="7173" max="7173" width="25.81640625" style="45" customWidth="1"/>
    <col min="7174" max="7424" width="9.1796875" style="45"/>
    <col min="7425" max="7425" width="3.1796875" style="45" customWidth="1"/>
    <col min="7426" max="7426" width="102.1796875" style="45" customWidth="1"/>
    <col min="7427" max="7427" width="15.7265625" style="45" customWidth="1"/>
    <col min="7428" max="7428" width="13.7265625" style="45" customWidth="1"/>
    <col min="7429" max="7429" width="25.81640625" style="45" customWidth="1"/>
    <col min="7430" max="7680" width="9.1796875" style="45"/>
    <col min="7681" max="7681" width="3.1796875" style="45" customWidth="1"/>
    <col min="7682" max="7682" width="102.1796875" style="45" customWidth="1"/>
    <col min="7683" max="7683" width="15.7265625" style="45" customWidth="1"/>
    <col min="7684" max="7684" width="13.7265625" style="45" customWidth="1"/>
    <col min="7685" max="7685" width="25.81640625" style="45" customWidth="1"/>
    <col min="7686" max="7936" width="9.1796875" style="45"/>
    <col min="7937" max="7937" width="3.1796875" style="45" customWidth="1"/>
    <col min="7938" max="7938" width="102.1796875" style="45" customWidth="1"/>
    <col min="7939" max="7939" width="15.7265625" style="45" customWidth="1"/>
    <col min="7940" max="7940" width="13.7265625" style="45" customWidth="1"/>
    <col min="7941" max="7941" width="25.81640625" style="45" customWidth="1"/>
    <col min="7942" max="8192" width="9.1796875" style="45"/>
    <col min="8193" max="8193" width="3.1796875" style="45" customWidth="1"/>
    <col min="8194" max="8194" width="102.1796875" style="45" customWidth="1"/>
    <col min="8195" max="8195" width="15.7265625" style="45" customWidth="1"/>
    <col min="8196" max="8196" width="13.7265625" style="45" customWidth="1"/>
    <col min="8197" max="8197" width="25.81640625" style="45" customWidth="1"/>
    <col min="8198" max="8448" width="9.1796875" style="45"/>
    <col min="8449" max="8449" width="3.1796875" style="45" customWidth="1"/>
    <col min="8450" max="8450" width="102.1796875" style="45" customWidth="1"/>
    <col min="8451" max="8451" width="15.7265625" style="45" customWidth="1"/>
    <col min="8452" max="8452" width="13.7265625" style="45" customWidth="1"/>
    <col min="8453" max="8453" width="25.81640625" style="45" customWidth="1"/>
    <col min="8454" max="8704" width="9.1796875" style="45"/>
    <col min="8705" max="8705" width="3.1796875" style="45" customWidth="1"/>
    <col min="8706" max="8706" width="102.1796875" style="45" customWidth="1"/>
    <col min="8707" max="8707" width="15.7265625" style="45" customWidth="1"/>
    <col min="8708" max="8708" width="13.7265625" style="45" customWidth="1"/>
    <col min="8709" max="8709" width="25.81640625" style="45" customWidth="1"/>
    <col min="8710" max="8960" width="9.1796875" style="45"/>
    <col min="8961" max="8961" width="3.1796875" style="45" customWidth="1"/>
    <col min="8962" max="8962" width="102.1796875" style="45" customWidth="1"/>
    <col min="8963" max="8963" width="15.7265625" style="45" customWidth="1"/>
    <col min="8964" max="8964" width="13.7265625" style="45" customWidth="1"/>
    <col min="8965" max="8965" width="25.81640625" style="45" customWidth="1"/>
    <col min="8966" max="9216" width="9.1796875" style="45"/>
    <col min="9217" max="9217" width="3.1796875" style="45" customWidth="1"/>
    <col min="9218" max="9218" width="102.1796875" style="45" customWidth="1"/>
    <col min="9219" max="9219" width="15.7265625" style="45" customWidth="1"/>
    <col min="9220" max="9220" width="13.7265625" style="45" customWidth="1"/>
    <col min="9221" max="9221" width="25.81640625" style="45" customWidth="1"/>
    <col min="9222" max="9472" width="9.1796875" style="45"/>
    <col min="9473" max="9473" width="3.1796875" style="45" customWidth="1"/>
    <col min="9474" max="9474" width="102.1796875" style="45" customWidth="1"/>
    <col min="9475" max="9475" width="15.7265625" style="45" customWidth="1"/>
    <col min="9476" max="9476" width="13.7265625" style="45" customWidth="1"/>
    <col min="9477" max="9477" width="25.81640625" style="45" customWidth="1"/>
    <col min="9478" max="9728" width="9.1796875" style="45"/>
    <col min="9729" max="9729" width="3.1796875" style="45" customWidth="1"/>
    <col min="9730" max="9730" width="102.1796875" style="45" customWidth="1"/>
    <col min="9731" max="9731" width="15.7265625" style="45" customWidth="1"/>
    <col min="9732" max="9732" width="13.7265625" style="45" customWidth="1"/>
    <col min="9733" max="9733" width="25.81640625" style="45" customWidth="1"/>
    <col min="9734" max="9984" width="9.1796875" style="45"/>
    <col min="9985" max="9985" width="3.1796875" style="45" customWidth="1"/>
    <col min="9986" max="9986" width="102.1796875" style="45" customWidth="1"/>
    <col min="9987" max="9987" width="15.7265625" style="45" customWidth="1"/>
    <col min="9988" max="9988" width="13.7265625" style="45" customWidth="1"/>
    <col min="9989" max="9989" width="25.81640625" style="45" customWidth="1"/>
    <col min="9990" max="10240" width="9.1796875" style="45"/>
    <col min="10241" max="10241" width="3.1796875" style="45" customWidth="1"/>
    <col min="10242" max="10242" width="102.1796875" style="45" customWidth="1"/>
    <col min="10243" max="10243" width="15.7265625" style="45" customWidth="1"/>
    <col min="10244" max="10244" width="13.7265625" style="45" customWidth="1"/>
    <col min="10245" max="10245" width="25.81640625" style="45" customWidth="1"/>
    <col min="10246" max="10496" width="9.1796875" style="45"/>
    <col min="10497" max="10497" width="3.1796875" style="45" customWidth="1"/>
    <col min="10498" max="10498" width="102.1796875" style="45" customWidth="1"/>
    <col min="10499" max="10499" width="15.7265625" style="45" customWidth="1"/>
    <col min="10500" max="10500" width="13.7265625" style="45" customWidth="1"/>
    <col min="10501" max="10501" width="25.81640625" style="45" customWidth="1"/>
    <col min="10502" max="10752" width="9.1796875" style="45"/>
    <col min="10753" max="10753" width="3.1796875" style="45" customWidth="1"/>
    <col min="10754" max="10754" width="102.1796875" style="45" customWidth="1"/>
    <col min="10755" max="10755" width="15.7265625" style="45" customWidth="1"/>
    <col min="10756" max="10756" width="13.7265625" style="45" customWidth="1"/>
    <col min="10757" max="10757" width="25.81640625" style="45" customWidth="1"/>
    <col min="10758" max="11008" width="9.1796875" style="45"/>
    <col min="11009" max="11009" width="3.1796875" style="45" customWidth="1"/>
    <col min="11010" max="11010" width="102.1796875" style="45" customWidth="1"/>
    <col min="11011" max="11011" width="15.7265625" style="45" customWidth="1"/>
    <col min="11012" max="11012" width="13.7265625" style="45" customWidth="1"/>
    <col min="11013" max="11013" width="25.81640625" style="45" customWidth="1"/>
    <col min="11014" max="11264" width="9.1796875" style="45"/>
    <col min="11265" max="11265" width="3.1796875" style="45" customWidth="1"/>
    <col min="11266" max="11266" width="102.1796875" style="45" customWidth="1"/>
    <col min="11267" max="11267" width="15.7265625" style="45" customWidth="1"/>
    <col min="11268" max="11268" width="13.7265625" style="45" customWidth="1"/>
    <col min="11269" max="11269" width="25.81640625" style="45" customWidth="1"/>
    <col min="11270" max="11520" width="9.1796875" style="45"/>
    <col min="11521" max="11521" width="3.1796875" style="45" customWidth="1"/>
    <col min="11522" max="11522" width="102.1796875" style="45" customWidth="1"/>
    <col min="11523" max="11523" width="15.7265625" style="45" customWidth="1"/>
    <col min="11524" max="11524" width="13.7265625" style="45" customWidth="1"/>
    <col min="11525" max="11525" width="25.81640625" style="45" customWidth="1"/>
    <col min="11526" max="11776" width="9.1796875" style="45"/>
    <col min="11777" max="11777" width="3.1796875" style="45" customWidth="1"/>
    <col min="11778" max="11778" width="102.1796875" style="45" customWidth="1"/>
    <col min="11779" max="11779" width="15.7265625" style="45" customWidth="1"/>
    <col min="11780" max="11780" width="13.7265625" style="45" customWidth="1"/>
    <col min="11781" max="11781" width="25.81640625" style="45" customWidth="1"/>
    <col min="11782" max="12032" width="9.1796875" style="45"/>
    <col min="12033" max="12033" width="3.1796875" style="45" customWidth="1"/>
    <col min="12034" max="12034" width="102.1796875" style="45" customWidth="1"/>
    <col min="12035" max="12035" width="15.7265625" style="45" customWidth="1"/>
    <col min="12036" max="12036" width="13.7265625" style="45" customWidth="1"/>
    <col min="12037" max="12037" width="25.81640625" style="45" customWidth="1"/>
    <col min="12038" max="12288" width="9.1796875" style="45"/>
    <col min="12289" max="12289" width="3.1796875" style="45" customWidth="1"/>
    <col min="12290" max="12290" width="102.1796875" style="45" customWidth="1"/>
    <col min="12291" max="12291" width="15.7265625" style="45" customWidth="1"/>
    <col min="12292" max="12292" width="13.7265625" style="45" customWidth="1"/>
    <col min="12293" max="12293" width="25.81640625" style="45" customWidth="1"/>
    <col min="12294" max="12544" width="9.1796875" style="45"/>
    <col min="12545" max="12545" width="3.1796875" style="45" customWidth="1"/>
    <col min="12546" max="12546" width="102.1796875" style="45" customWidth="1"/>
    <col min="12547" max="12547" width="15.7265625" style="45" customWidth="1"/>
    <col min="12548" max="12548" width="13.7265625" style="45" customWidth="1"/>
    <col min="12549" max="12549" width="25.81640625" style="45" customWidth="1"/>
    <col min="12550" max="12800" width="9.1796875" style="45"/>
    <col min="12801" max="12801" width="3.1796875" style="45" customWidth="1"/>
    <col min="12802" max="12802" width="102.1796875" style="45" customWidth="1"/>
    <col min="12803" max="12803" width="15.7265625" style="45" customWidth="1"/>
    <col min="12804" max="12804" width="13.7265625" style="45" customWidth="1"/>
    <col min="12805" max="12805" width="25.81640625" style="45" customWidth="1"/>
    <col min="12806" max="13056" width="9.1796875" style="45"/>
    <col min="13057" max="13057" width="3.1796875" style="45" customWidth="1"/>
    <col min="13058" max="13058" width="102.1796875" style="45" customWidth="1"/>
    <col min="13059" max="13059" width="15.7265625" style="45" customWidth="1"/>
    <col min="13060" max="13060" width="13.7265625" style="45" customWidth="1"/>
    <col min="13061" max="13061" width="25.81640625" style="45" customWidth="1"/>
    <col min="13062" max="13312" width="9.1796875" style="45"/>
    <col min="13313" max="13313" width="3.1796875" style="45" customWidth="1"/>
    <col min="13314" max="13314" width="102.1796875" style="45" customWidth="1"/>
    <col min="13315" max="13315" width="15.7265625" style="45" customWidth="1"/>
    <col min="13316" max="13316" width="13.7265625" style="45" customWidth="1"/>
    <col min="13317" max="13317" width="25.81640625" style="45" customWidth="1"/>
    <col min="13318" max="13568" width="9.1796875" style="45"/>
    <col min="13569" max="13569" width="3.1796875" style="45" customWidth="1"/>
    <col min="13570" max="13570" width="102.1796875" style="45" customWidth="1"/>
    <col min="13571" max="13571" width="15.7265625" style="45" customWidth="1"/>
    <col min="13572" max="13572" width="13.7265625" style="45" customWidth="1"/>
    <col min="13573" max="13573" width="25.81640625" style="45" customWidth="1"/>
    <col min="13574" max="13824" width="9.1796875" style="45"/>
    <col min="13825" max="13825" width="3.1796875" style="45" customWidth="1"/>
    <col min="13826" max="13826" width="102.1796875" style="45" customWidth="1"/>
    <col min="13827" max="13827" width="15.7265625" style="45" customWidth="1"/>
    <col min="13828" max="13828" width="13.7265625" style="45" customWidth="1"/>
    <col min="13829" max="13829" width="25.81640625" style="45" customWidth="1"/>
    <col min="13830" max="14080" width="9.1796875" style="45"/>
    <col min="14081" max="14081" width="3.1796875" style="45" customWidth="1"/>
    <col min="14082" max="14082" width="102.1796875" style="45" customWidth="1"/>
    <col min="14083" max="14083" width="15.7265625" style="45" customWidth="1"/>
    <col min="14084" max="14084" width="13.7265625" style="45" customWidth="1"/>
    <col min="14085" max="14085" width="25.81640625" style="45" customWidth="1"/>
    <col min="14086" max="14336" width="9.1796875" style="45"/>
    <col min="14337" max="14337" width="3.1796875" style="45" customWidth="1"/>
    <col min="14338" max="14338" width="102.1796875" style="45" customWidth="1"/>
    <col min="14339" max="14339" width="15.7265625" style="45" customWidth="1"/>
    <col min="14340" max="14340" width="13.7265625" style="45" customWidth="1"/>
    <col min="14341" max="14341" width="25.81640625" style="45" customWidth="1"/>
    <col min="14342" max="14592" width="9.1796875" style="45"/>
    <col min="14593" max="14593" width="3.1796875" style="45" customWidth="1"/>
    <col min="14594" max="14594" width="102.1796875" style="45" customWidth="1"/>
    <col min="14595" max="14595" width="15.7265625" style="45" customWidth="1"/>
    <col min="14596" max="14596" width="13.7265625" style="45" customWidth="1"/>
    <col min="14597" max="14597" width="25.81640625" style="45" customWidth="1"/>
    <col min="14598" max="14848" width="9.1796875" style="45"/>
    <col min="14849" max="14849" width="3.1796875" style="45" customWidth="1"/>
    <col min="14850" max="14850" width="102.1796875" style="45" customWidth="1"/>
    <col min="14851" max="14851" width="15.7265625" style="45" customWidth="1"/>
    <col min="14852" max="14852" width="13.7265625" style="45" customWidth="1"/>
    <col min="14853" max="14853" width="25.81640625" style="45" customWidth="1"/>
    <col min="14854" max="15104" width="9.1796875" style="45"/>
    <col min="15105" max="15105" width="3.1796875" style="45" customWidth="1"/>
    <col min="15106" max="15106" width="102.1796875" style="45" customWidth="1"/>
    <col min="15107" max="15107" width="15.7265625" style="45" customWidth="1"/>
    <col min="15108" max="15108" width="13.7265625" style="45" customWidth="1"/>
    <col min="15109" max="15109" width="25.81640625" style="45" customWidth="1"/>
    <col min="15110" max="15360" width="9.1796875" style="45"/>
    <col min="15361" max="15361" width="3.1796875" style="45" customWidth="1"/>
    <col min="15362" max="15362" width="102.1796875" style="45" customWidth="1"/>
    <col min="15363" max="15363" width="15.7265625" style="45" customWidth="1"/>
    <col min="15364" max="15364" width="13.7265625" style="45" customWidth="1"/>
    <col min="15365" max="15365" width="25.81640625" style="45" customWidth="1"/>
    <col min="15366" max="15616" width="9.1796875" style="45"/>
    <col min="15617" max="15617" width="3.1796875" style="45" customWidth="1"/>
    <col min="15618" max="15618" width="102.1796875" style="45" customWidth="1"/>
    <col min="15619" max="15619" width="15.7265625" style="45" customWidth="1"/>
    <col min="15620" max="15620" width="13.7265625" style="45" customWidth="1"/>
    <col min="15621" max="15621" width="25.81640625" style="45" customWidth="1"/>
    <col min="15622" max="15872" width="9.1796875" style="45"/>
    <col min="15873" max="15873" width="3.1796875" style="45" customWidth="1"/>
    <col min="15874" max="15874" width="102.1796875" style="45" customWidth="1"/>
    <col min="15875" max="15875" width="15.7265625" style="45" customWidth="1"/>
    <col min="15876" max="15876" width="13.7265625" style="45" customWidth="1"/>
    <col min="15877" max="15877" width="25.81640625" style="45" customWidth="1"/>
    <col min="15878" max="16128" width="9.1796875" style="45"/>
    <col min="16129" max="16129" width="3.1796875" style="45" customWidth="1"/>
    <col min="16130" max="16130" width="102.1796875" style="45" customWidth="1"/>
    <col min="16131" max="16131" width="15.7265625" style="45" customWidth="1"/>
    <col min="16132" max="16132" width="13.7265625" style="45" customWidth="1"/>
    <col min="16133" max="16133" width="25.81640625" style="45" customWidth="1"/>
    <col min="16134" max="16384" width="9.1796875" style="45"/>
  </cols>
  <sheetData>
    <row r="8" spans="3:5" ht="13" x14ac:dyDescent="0.3">
      <c r="C8" s="44"/>
      <c r="D8" s="44"/>
    </row>
    <row r="9" spans="3:5" ht="13" x14ac:dyDescent="0.3">
      <c r="C9" s="44"/>
      <c r="D9" s="44"/>
      <c r="E9" s="44"/>
    </row>
  </sheetData>
  <pageMargins left="0.78740157499999996" right="0.78740157499999996" top="0.984251969" bottom="0.984251969" header="0.5" footer="0.5"/>
  <pageSetup orientation="portrait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5"/>
  <sheetViews>
    <sheetView topLeftCell="A61" workbookViewId="0">
      <selection activeCell="K76" sqref="K76"/>
    </sheetView>
  </sheetViews>
  <sheetFormatPr baseColWidth="10" defaultRowHeight="14.5" x14ac:dyDescent="0.35"/>
  <sheetData>
    <row r="1" spans="2:12" ht="15" thickBot="1" x14ac:dyDescent="0.4"/>
    <row r="2" spans="2:12" x14ac:dyDescent="0.35">
      <c r="B2" s="82" t="s">
        <v>98</v>
      </c>
      <c r="C2" s="32" t="s">
        <v>12</v>
      </c>
      <c r="D2" s="33" t="s">
        <v>147</v>
      </c>
      <c r="E2" s="32" t="s">
        <v>148</v>
      </c>
      <c r="F2" s="34" t="s">
        <v>149</v>
      </c>
      <c r="G2" s="32" t="s">
        <v>15</v>
      </c>
      <c r="H2" s="34" t="s">
        <v>150</v>
      </c>
      <c r="I2" s="32" t="s">
        <v>99</v>
      </c>
      <c r="J2" s="73" t="s">
        <v>151</v>
      </c>
      <c r="K2" s="75" t="s">
        <v>152</v>
      </c>
      <c r="L2" s="77" t="s">
        <v>153</v>
      </c>
    </row>
    <row r="3" spans="2:12" x14ac:dyDescent="0.35">
      <c r="B3" s="83"/>
      <c r="C3" s="28" t="s">
        <v>13</v>
      </c>
      <c r="D3" s="26" t="s">
        <v>13</v>
      </c>
      <c r="E3" s="28" t="s">
        <v>14</v>
      </c>
      <c r="F3" s="26" t="s">
        <v>14</v>
      </c>
      <c r="G3" s="28" t="s">
        <v>14</v>
      </c>
      <c r="H3" s="26" t="s">
        <v>14</v>
      </c>
      <c r="I3" s="28" t="s">
        <v>100</v>
      </c>
      <c r="J3" s="74"/>
      <c r="K3" s="76"/>
      <c r="L3" s="78"/>
    </row>
    <row r="4" spans="2:12" ht="33.5" x14ac:dyDescent="0.35">
      <c r="B4" s="83"/>
      <c r="C4" s="25"/>
      <c r="D4" s="27"/>
      <c r="E4" s="25"/>
      <c r="F4" s="27"/>
      <c r="G4" s="25"/>
      <c r="H4" s="27"/>
      <c r="I4" s="25"/>
      <c r="J4" s="26" t="s">
        <v>11</v>
      </c>
      <c r="K4" s="28" t="s">
        <v>16</v>
      </c>
      <c r="L4" s="35" t="s">
        <v>336</v>
      </c>
    </row>
    <row r="5" spans="2:12" ht="15" thickBot="1" x14ac:dyDescent="0.4">
      <c r="B5" s="84"/>
      <c r="C5" s="36"/>
      <c r="D5" s="37"/>
      <c r="E5" s="36"/>
      <c r="F5" s="37"/>
      <c r="G5" s="36"/>
      <c r="H5" s="37"/>
      <c r="I5" s="36"/>
      <c r="J5" s="38" t="s">
        <v>101</v>
      </c>
      <c r="K5" s="39" t="s">
        <v>101</v>
      </c>
      <c r="L5" s="40"/>
    </row>
    <row r="6" spans="2:12" x14ac:dyDescent="0.35">
      <c r="B6" s="85" t="s">
        <v>17</v>
      </c>
      <c r="C6" s="16" t="s">
        <v>18</v>
      </c>
      <c r="D6" s="16" t="s">
        <v>19</v>
      </c>
      <c r="E6" s="16">
        <v>415</v>
      </c>
      <c r="F6" s="16">
        <v>392</v>
      </c>
      <c r="G6" s="16">
        <v>73</v>
      </c>
      <c r="H6" s="16">
        <v>24</v>
      </c>
      <c r="I6" s="16">
        <v>0.84</v>
      </c>
      <c r="J6" s="16" t="s">
        <v>20</v>
      </c>
      <c r="K6" s="16" t="s">
        <v>21</v>
      </c>
      <c r="L6" s="24" t="s">
        <v>102</v>
      </c>
    </row>
    <row r="7" spans="2:12" x14ac:dyDescent="0.35">
      <c r="B7" s="80"/>
      <c r="C7" s="14" t="s">
        <v>22</v>
      </c>
      <c r="D7" s="14" t="s">
        <v>23</v>
      </c>
      <c r="E7" s="14">
        <v>380</v>
      </c>
      <c r="F7" s="14">
        <v>358</v>
      </c>
      <c r="G7" s="14">
        <v>68</v>
      </c>
      <c r="H7" s="14">
        <v>23</v>
      </c>
      <c r="I7" s="14">
        <v>0.83</v>
      </c>
      <c r="J7" s="14" t="s">
        <v>24</v>
      </c>
      <c r="K7" s="14" t="s">
        <v>25</v>
      </c>
      <c r="L7" s="19" t="s">
        <v>102</v>
      </c>
    </row>
    <row r="8" spans="2:12" ht="15" thickBot="1" x14ac:dyDescent="0.4">
      <c r="B8" s="81"/>
      <c r="C8" s="20" t="s">
        <v>26</v>
      </c>
      <c r="D8" s="20" t="s">
        <v>27</v>
      </c>
      <c r="E8" s="20">
        <v>365</v>
      </c>
      <c r="F8" s="20">
        <v>345</v>
      </c>
      <c r="G8" s="20">
        <v>65.5</v>
      </c>
      <c r="H8" s="20">
        <v>22</v>
      </c>
      <c r="I8" s="20">
        <v>0.82</v>
      </c>
      <c r="J8" s="20" t="s">
        <v>28</v>
      </c>
      <c r="K8" s="20" t="s">
        <v>29</v>
      </c>
      <c r="L8" s="21" t="s">
        <v>102</v>
      </c>
    </row>
    <row r="9" spans="2:12" x14ac:dyDescent="0.35">
      <c r="B9" s="79" t="s">
        <v>30</v>
      </c>
      <c r="C9" s="22" t="s">
        <v>31</v>
      </c>
      <c r="D9" s="17" t="s">
        <v>32</v>
      </c>
      <c r="E9" s="22">
        <v>350</v>
      </c>
      <c r="F9" s="17">
        <v>330</v>
      </c>
      <c r="G9" s="22">
        <v>63</v>
      </c>
      <c r="H9" s="17">
        <v>21</v>
      </c>
      <c r="I9" s="22">
        <v>0.82</v>
      </c>
      <c r="J9" s="17" t="s">
        <v>33</v>
      </c>
      <c r="K9" s="22" t="s">
        <v>34</v>
      </c>
      <c r="L9" s="18" t="s">
        <v>102</v>
      </c>
    </row>
    <row r="10" spans="2:12" x14ac:dyDescent="0.35">
      <c r="B10" s="80"/>
      <c r="C10" s="15" t="s">
        <v>35</v>
      </c>
      <c r="D10" s="14" t="s">
        <v>36</v>
      </c>
      <c r="E10" s="15">
        <v>340</v>
      </c>
      <c r="F10" s="14">
        <v>321</v>
      </c>
      <c r="G10" s="15">
        <v>61</v>
      </c>
      <c r="H10" s="14">
        <v>20.5</v>
      </c>
      <c r="I10" s="15">
        <v>0.81</v>
      </c>
      <c r="J10" s="14" t="s">
        <v>37</v>
      </c>
      <c r="K10" s="15" t="s">
        <v>38</v>
      </c>
      <c r="L10" s="19" t="s">
        <v>102</v>
      </c>
    </row>
    <row r="11" spans="2:12" x14ac:dyDescent="0.35">
      <c r="B11" s="80"/>
      <c r="C11" s="15" t="s">
        <v>39</v>
      </c>
      <c r="D11" s="14" t="s">
        <v>40</v>
      </c>
      <c r="E11" s="15">
        <v>330</v>
      </c>
      <c r="F11" s="14">
        <v>312</v>
      </c>
      <c r="G11" s="15">
        <v>59</v>
      </c>
      <c r="H11" s="14">
        <v>19.899999999999999</v>
      </c>
      <c r="I11" s="15">
        <v>0.81</v>
      </c>
      <c r="J11" s="14" t="s">
        <v>41</v>
      </c>
      <c r="K11" s="15" t="s">
        <v>42</v>
      </c>
      <c r="L11" s="19" t="s">
        <v>102</v>
      </c>
    </row>
    <row r="12" spans="2:12" x14ac:dyDescent="0.35">
      <c r="B12" s="80"/>
      <c r="C12" s="15" t="s">
        <v>43</v>
      </c>
      <c r="D12" s="14" t="s">
        <v>44</v>
      </c>
      <c r="E12" s="15">
        <v>320</v>
      </c>
      <c r="F12" s="14">
        <v>303</v>
      </c>
      <c r="G12" s="15">
        <v>57</v>
      </c>
      <c r="H12" s="14">
        <v>19.3</v>
      </c>
      <c r="I12" s="15">
        <v>0.81</v>
      </c>
      <c r="J12" s="14" t="s">
        <v>45</v>
      </c>
      <c r="K12" s="15" t="s">
        <v>46</v>
      </c>
      <c r="L12" s="19" t="s">
        <v>102</v>
      </c>
    </row>
    <row r="13" spans="2:12" ht="15" thickBot="1" x14ac:dyDescent="0.4">
      <c r="B13" s="81"/>
      <c r="C13" s="23" t="s">
        <v>47</v>
      </c>
      <c r="D13" s="20" t="s">
        <v>48</v>
      </c>
      <c r="E13" s="23">
        <v>310</v>
      </c>
      <c r="F13" s="20">
        <v>294</v>
      </c>
      <c r="G13" s="23">
        <v>55</v>
      </c>
      <c r="H13" s="20">
        <v>18.5</v>
      </c>
      <c r="I13" s="23">
        <v>0.8</v>
      </c>
      <c r="J13" s="20" t="s">
        <v>49</v>
      </c>
      <c r="K13" s="23" t="s">
        <v>50</v>
      </c>
      <c r="L13" s="21" t="s">
        <v>102</v>
      </c>
    </row>
    <row r="14" spans="2:12" x14ac:dyDescent="0.35">
      <c r="B14" s="79" t="s">
        <v>51</v>
      </c>
      <c r="C14" s="22" t="s">
        <v>52</v>
      </c>
      <c r="D14" s="17" t="s">
        <v>53</v>
      </c>
      <c r="E14" s="22">
        <v>300</v>
      </c>
      <c r="F14" s="17">
        <v>285</v>
      </c>
      <c r="G14" s="22">
        <v>52.5</v>
      </c>
      <c r="H14" s="17">
        <v>17.7</v>
      </c>
      <c r="I14" s="22">
        <v>0.8</v>
      </c>
      <c r="J14" s="17" t="s">
        <v>54</v>
      </c>
      <c r="K14" s="22" t="s">
        <v>55</v>
      </c>
      <c r="L14" s="18" t="s">
        <v>102</v>
      </c>
    </row>
    <row r="15" spans="2:12" x14ac:dyDescent="0.35">
      <c r="B15" s="80"/>
      <c r="C15" s="15" t="s">
        <v>56</v>
      </c>
      <c r="D15" s="14" t="s">
        <v>57</v>
      </c>
      <c r="E15" s="15">
        <v>285</v>
      </c>
      <c r="F15" s="14">
        <v>270</v>
      </c>
      <c r="G15" s="15">
        <v>49.5</v>
      </c>
      <c r="H15" s="14">
        <v>16.899999999999999</v>
      </c>
      <c r="I15" s="15">
        <v>0.8</v>
      </c>
      <c r="J15" s="14" t="s">
        <v>58</v>
      </c>
      <c r="K15" s="15" t="s">
        <v>24</v>
      </c>
      <c r="L15" s="19" t="s">
        <v>102</v>
      </c>
    </row>
    <row r="16" spans="2:12" x14ac:dyDescent="0.35">
      <c r="B16" s="80"/>
      <c r="C16" s="15" t="s">
        <v>59</v>
      </c>
      <c r="D16" s="14" t="s">
        <v>60</v>
      </c>
      <c r="E16" s="15">
        <v>270</v>
      </c>
      <c r="F16" s="14">
        <v>255</v>
      </c>
      <c r="G16" s="15">
        <v>46.5</v>
      </c>
      <c r="H16" s="14">
        <v>16</v>
      </c>
      <c r="I16" s="15">
        <v>0.8</v>
      </c>
      <c r="J16" s="14" t="s">
        <v>61</v>
      </c>
      <c r="K16" s="15" t="s">
        <v>33</v>
      </c>
      <c r="L16" s="19" t="s">
        <v>102</v>
      </c>
    </row>
    <row r="17" spans="2:12" x14ac:dyDescent="0.35">
      <c r="B17" s="80"/>
      <c r="C17" s="15" t="s">
        <v>62</v>
      </c>
      <c r="D17" s="14" t="s">
        <v>59</v>
      </c>
      <c r="E17" s="15">
        <v>250</v>
      </c>
      <c r="F17" s="14">
        <v>236</v>
      </c>
      <c r="G17" s="15">
        <v>43</v>
      </c>
      <c r="H17" s="14">
        <v>15.1</v>
      </c>
      <c r="I17" s="15">
        <v>0.8</v>
      </c>
      <c r="J17" s="14" t="s">
        <v>63</v>
      </c>
      <c r="K17" s="15" t="s">
        <v>64</v>
      </c>
      <c r="L17" s="19" t="s">
        <v>102</v>
      </c>
    </row>
    <row r="18" spans="2:12" x14ac:dyDescent="0.35">
      <c r="B18" s="80"/>
      <c r="C18" s="15" t="s">
        <v>65</v>
      </c>
      <c r="D18" s="14" t="s">
        <v>66</v>
      </c>
      <c r="E18" s="15">
        <v>235</v>
      </c>
      <c r="F18" s="14">
        <v>223</v>
      </c>
      <c r="G18" s="15">
        <v>40</v>
      </c>
      <c r="H18" s="14">
        <v>14</v>
      </c>
      <c r="I18" s="15">
        <v>0.8</v>
      </c>
      <c r="J18" s="14" t="s">
        <v>67</v>
      </c>
      <c r="K18" s="15" t="s">
        <v>49</v>
      </c>
      <c r="L18" s="19" t="s">
        <v>102</v>
      </c>
    </row>
    <row r="19" spans="2:12" x14ac:dyDescent="0.35">
      <c r="B19" s="80"/>
      <c r="C19" s="15" t="s">
        <v>68</v>
      </c>
      <c r="D19" s="14" t="s">
        <v>69</v>
      </c>
      <c r="E19" s="15">
        <v>225</v>
      </c>
      <c r="F19" s="14">
        <v>213</v>
      </c>
      <c r="G19" s="15">
        <v>38</v>
      </c>
      <c r="H19" s="14">
        <v>13.5</v>
      </c>
      <c r="I19" s="15">
        <v>0.8</v>
      </c>
      <c r="J19" s="14" t="s">
        <v>70</v>
      </c>
      <c r="K19" s="15" t="s">
        <v>71</v>
      </c>
      <c r="L19" s="19" t="s">
        <v>102</v>
      </c>
    </row>
    <row r="20" spans="2:12" ht="15" thickBot="1" x14ac:dyDescent="0.4">
      <c r="B20" s="81"/>
      <c r="C20" s="23" t="s">
        <v>72</v>
      </c>
      <c r="D20" s="20" t="s">
        <v>73</v>
      </c>
      <c r="E20" s="23">
        <v>217</v>
      </c>
      <c r="F20" s="20">
        <v>206</v>
      </c>
      <c r="G20" s="23">
        <v>36</v>
      </c>
      <c r="H20" s="20">
        <v>13</v>
      </c>
      <c r="I20" s="23">
        <v>0.79</v>
      </c>
      <c r="J20" s="20" t="s">
        <v>74</v>
      </c>
      <c r="K20" s="23" t="s">
        <v>75</v>
      </c>
      <c r="L20" s="21" t="s">
        <v>102</v>
      </c>
    </row>
    <row r="21" spans="2:12" x14ac:dyDescent="0.35">
      <c r="B21" s="79" t="s">
        <v>76</v>
      </c>
      <c r="C21" s="22" t="s">
        <v>77</v>
      </c>
      <c r="D21" s="17" t="s">
        <v>78</v>
      </c>
      <c r="E21" s="22">
        <v>210</v>
      </c>
      <c r="F21" s="17">
        <v>200</v>
      </c>
      <c r="G21" s="22">
        <v>32.200000000000003</v>
      </c>
      <c r="H21" s="17">
        <v>12.6</v>
      </c>
      <c r="I21" s="22">
        <v>0.79</v>
      </c>
      <c r="J21" s="17" t="s">
        <v>79</v>
      </c>
      <c r="K21" s="22" t="s">
        <v>80</v>
      </c>
      <c r="L21" s="18" t="s">
        <v>102</v>
      </c>
    </row>
    <row r="22" spans="2:12" x14ac:dyDescent="0.35">
      <c r="B22" s="80"/>
      <c r="C22" s="15" t="s">
        <v>81</v>
      </c>
      <c r="D22" s="14" t="s">
        <v>82</v>
      </c>
      <c r="E22" s="15">
        <v>200</v>
      </c>
      <c r="F22" s="14">
        <v>190</v>
      </c>
      <c r="G22" s="15">
        <v>30</v>
      </c>
      <c r="H22" s="14">
        <v>11.8</v>
      </c>
      <c r="I22" s="15">
        <v>0.78</v>
      </c>
      <c r="J22" s="14" t="s">
        <v>83</v>
      </c>
      <c r="K22" s="15" t="s">
        <v>84</v>
      </c>
      <c r="L22" s="19" t="s">
        <v>102</v>
      </c>
    </row>
    <row r="23" spans="2:12" x14ac:dyDescent="0.35">
      <c r="B23" s="80"/>
      <c r="C23" s="15" t="s">
        <v>85</v>
      </c>
      <c r="D23" s="14" t="s">
        <v>86</v>
      </c>
      <c r="E23" s="15">
        <v>188</v>
      </c>
      <c r="F23" s="14">
        <v>178</v>
      </c>
      <c r="G23" s="15">
        <v>28</v>
      </c>
      <c r="H23" s="14">
        <v>10.8</v>
      </c>
      <c r="I23" s="15">
        <v>0.76</v>
      </c>
      <c r="J23" s="14" t="s">
        <v>87</v>
      </c>
      <c r="K23" s="15" t="s">
        <v>88</v>
      </c>
      <c r="L23" s="19" t="s">
        <v>102</v>
      </c>
    </row>
    <row r="24" spans="2:12" x14ac:dyDescent="0.35">
      <c r="B24" s="80"/>
      <c r="C24" s="15" t="s">
        <v>89</v>
      </c>
      <c r="D24" s="14" t="s">
        <v>90</v>
      </c>
      <c r="E24" s="15">
        <v>174</v>
      </c>
      <c r="F24" s="14">
        <v>165</v>
      </c>
      <c r="G24" s="15">
        <v>24.5</v>
      </c>
      <c r="H24" s="14">
        <v>9.8000000000000007</v>
      </c>
      <c r="I24" s="15">
        <v>0.71</v>
      </c>
      <c r="J24" s="14" t="s">
        <v>91</v>
      </c>
      <c r="K24" s="15" t="s">
        <v>92</v>
      </c>
      <c r="L24" s="19" t="s">
        <v>102</v>
      </c>
    </row>
    <row r="25" spans="2:12" x14ac:dyDescent="0.35">
      <c r="B25" s="80"/>
      <c r="C25" s="15" t="s">
        <v>93</v>
      </c>
      <c r="D25" s="14" t="s">
        <v>94</v>
      </c>
      <c r="E25" s="15">
        <v>145</v>
      </c>
      <c r="F25" s="14">
        <v>137</v>
      </c>
      <c r="G25" s="15">
        <v>19</v>
      </c>
      <c r="H25" s="14">
        <v>7.8</v>
      </c>
      <c r="I25" s="15">
        <v>0.72</v>
      </c>
      <c r="J25" s="14">
        <v>760</v>
      </c>
      <c r="K25" s="15" t="s">
        <v>95</v>
      </c>
      <c r="L25" s="19" t="s">
        <v>102</v>
      </c>
    </row>
    <row r="26" spans="2:12" x14ac:dyDescent="0.35">
      <c r="B26" s="80"/>
      <c r="C26" s="15" t="s">
        <v>96</v>
      </c>
      <c r="D26" s="14" t="s">
        <v>97</v>
      </c>
      <c r="E26" s="15">
        <v>110</v>
      </c>
      <c r="F26" s="14">
        <v>104</v>
      </c>
      <c r="G26" s="15">
        <v>15</v>
      </c>
      <c r="H26" s="14">
        <v>7</v>
      </c>
      <c r="I26" s="15">
        <v>0.71</v>
      </c>
      <c r="J26" s="14">
        <v>500</v>
      </c>
      <c r="K26" s="15">
        <v>800</v>
      </c>
      <c r="L26" s="19" t="s">
        <v>102</v>
      </c>
    </row>
    <row r="27" spans="2:12" ht="15" thickBot="1" x14ac:dyDescent="0.4">
      <c r="B27" s="81"/>
      <c r="C27" s="23" t="s">
        <v>80</v>
      </c>
      <c r="D27" s="20" t="s">
        <v>37</v>
      </c>
      <c r="E27" s="23">
        <v>90</v>
      </c>
      <c r="F27" s="20">
        <v>85</v>
      </c>
      <c r="G27" s="23">
        <v>13</v>
      </c>
      <c r="H27" s="20">
        <v>6</v>
      </c>
      <c r="I27" s="23">
        <v>0.72</v>
      </c>
      <c r="J27" s="20">
        <v>400</v>
      </c>
      <c r="K27" s="23">
        <v>600</v>
      </c>
      <c r="L27" s="21" t="s">
        <v>102</v>
      </c>
    </row>
    <row r="28" spans="2:12" x14ac:dyDescent="0.35">
      <c r="B28" s="79" t="s">
        <v>155</v>
      </c>
      <c r="C28" s="22" t="s">
        <v>22</v>
      </c>
      <c r="D28" s="17" t="s">
        <v>103</v>
      </c>
      <c r="E28" s="22">
        <v>375</v>
      </c>
      <c r="F28" s="17">
        <v>356</v>
      </c>
      <c r="G28" s="22">
        <v>62.5</v>
      </c>
      <c r="H28" s="17">
        <v>24</v>
      </c>
      <c r="I28" s="22">
        <v>0.85</v>
      </c>
      <c r="J28" s="17" t="s">
        <v>64</v>
      </c>
      <c r="K28" s="22" t="s">
        <v>104</v>
      </c>
      <c r="L28" s="18" t="s">
        <v>102</v>
      </c>
    </row>
    <row r="29" spans="2:12" x14ac:dyDescent="0.35">
      <c r="B29" s="80"/>
      <c r="C29" s="15" t="s">
        <v>26</v>
      </c>
      <c r="D29" s="14" t="s">
        <v>105</v>
      </c>
      <c r="E29" s="15">
        <v>362</v>
      </c>
      <c r="F29" s="14">
        <v>344</v>
      </c>
      <c r="G29" s="15">
        <v>59</v>
      </c>
      <c r="H29" s="14">
        <v>23</v>
      </c>
      <c r="I29" s="15">
        <v>0.85</v>
      </c>
      <c r="J29" s="14" t="s">
        <v>106</v>
      </c>
      <c r="K29" s="15" t="s">
        <v>107</v>
      </c>
      <c r="L29" s="19" t="s">
        <v>102</v>
      </c>
    </row>
    <row r="30" spans="2:12" x14ac:dyDescent="0.35">
      <c r="B30" s="80"/>
      <c r="C30" s="15" t="s">
        <v>31</v>
      </c>
      <c r="D30" s="14" t="s">
        <v>26</v>
      </c>
      <c r="E30" s="15">
        <v>350</v>
      </c>
      <c r="F30" s="14">
        <v>333</v>
      </c>
      <c r="G30" s="15">
        <v>56</v>
      </c>
      <c r="H30" s="14">
        <v>21.8</v>
      </c>
      <c r="I30" s="15">
        <v>0.84</v>
      </c>
      <c r="J30" s="14" t="s">
        <v>108</v>
      </c>
      <c r="K30" s="15" t="s">
        <v>38</v>
      </c>
      <c r="L30" s="19" t="s">
        <v>102</v>
      </c>
    </row>
    <row r="31" spans="2:12" x14ac:dyDescent="0.35">
      <c r="B31" s="80"/>
      <c r="C31" s="15" t="s">
        <v>39</v>
      </c>
      <c r="D31" s="14" t="s">
        <v>109</v>
      </c>
      <c r="E31" s="15">
        <v>335</v>
      </c>
      <c r="F31" s="14">
        <v>318</v>
      </c>
      <c r="G31" s="15">
        <v>52.5</v>
      </c>
      <c r="H31" s="14">
        <v>20.5</v>
      </c>
      <c r="I31" s="15">
        <v>0.83</v>
      </c>
      <c r="J31" s="14" t="s">
        <v>49</v>
      </c>
      <c r="K31" s="15" t="s">
        <v>42</v>
      </c>
      <c r="L31" s="19" t="s">
        <v>102</v>
      </c>
    </row>
    <row r="32" spans="2:12" x14ac:dyDescent="0.35">
      <c r="B32" s="80"/>
      <c r="C32" s="15" t="s">
        <v>47</v>
      </c>
      <c r="D32" s="14" t="s">
        <v>110</v>
      </c>
      <c r="E32" s="15">
        <v>315</v>
      </c>
      <c r="F32" s="14">
        <v>300</v>
      </c>
      <c r="G32" s="15">
        <v>48.5</v>
      </c>
      <c r="H32" s="14">
        <v>19</v>
      </c>
      <c r="I32" s="15">
        <v>0.83</v>
      </c>
      <c r="J32" s="14" t="s">
        <v>111</v>
      </c>
      <c r="K32" s="15" t="s">
        <v>112</v>
      </c>
      <c r="L32" s="19" t="s">
        <v>102</v>
      </c>
    </row>
    <row r="33" spans="2:12" x14ac:dyDescent="0.35">
      <c r="B33" s="80"/>
      <c r="C33" s="15" t="s">
        <v>56</v>
      </c>
      <c r="D33" s="14" t="s">
        <v>113</v>
      </c>
      <c r="E33" s="15">
        <v>290</v>
      </c>
      <c r="F33" s="14">
        <v>276</v>
      </c>
      <c r="G33" s="15">
        <v>44</v>
      </c>
      <c r="H33" s="14">
        <v>17.5</v>
      </c>
      <c r="I33" s="15">
        <v>0.82</v>
      </c>
      <c r="J33" s="14" t="s">
        <v>114</v>
      </c>
      <c r="K33" s="15" t="s">
        <v>115</v>
      </c>
      <c r="L33" s="19" t="s">
        <v>102</v>
      </c>
    </row>
    <row r="34" spans="2:12" x14ac:dyDescent="0.35">
      <c r="B34" s="80"/>
      <c r="C34" s="15" t="s">
        <v>59</v>
      </c>
      <c r="D34" s="14" t="s">
        <v>56</v>
      </c>
      <c r="E34" s="15">
        <v>275</v>
      </c>
      <c r="F34" s="14">
        <v>262</v>
      </c>
      <c r="G34" s="15">
        <v>41.5</v>
      </c>
      <c r="H34" s="14">
        <v>16.5</v>
      </c>
      <c r="I34" s="15">
        <v>0.82</v>
      </c>
      <c r="J34" s="14" t="s">
        <v>80</v>
      </c>
      <c r="K34" s="15" t="s">
        <v>28</v>
      </c>
      <c r="L34" s="19" t="s">
        <v>102</v>
      </c>
    </row>
    <row r="35" spans="2:12" x14ac:dyDescent="0.35">
      <c r="B35" s="80"/>
      <c r="C35" s="15" t="s">
        <v>62</v>
      </c>
      <c r="D35" s="14" t="s">
        <v>116</v>
      </c>
      <c r="E35" s="15">
        <v>255</v>
      </c>
      <c r="F35" s="14">
        <v>242</v>
      </c>
      <c r="G35" s="15">
        <v>39</v>
      </c>
      <c r="H35" s="14">
        <v>15.3</v>
      </c>
      <c r="I35" s="15">
        <v>0.82</v>
      </c>
      <c r="J35" s="14" t="s">
        <v>117</v>
      </c>
      <c r="K35" s="15" t="s">
        <v>118</v>
      </c>
      <c r="L35" s="19" t="s">
        <v>102</v>
      </c>
    </row>
    <row r="36" spans="2:12" x14ac:dyDescent="0.35">
      <c r="B36" s="80"/>
      <c r="C36" s="15" t="s">
        <v>65</v>
      </c>
      <c r="D36" s="14" t="s">
        <v>119</v>
      </c>
      <c r="E36" s="15">
        <v>240</v>
      </c>
      <c r="F36" s="14">
        <v>228</v>
      </c>
      <c r="G36" s="15">
        <v>36.5</v>
      </c>
      <c r="H36" s="14">
        <v>14</v>
      </c>
      <c r="I36" s="15">
        <v>0.82</v>
      </c>
      <c r="J36" s="14" t="s">
        <v>67</v>
      </c>
      <c r="K36" s="15" t="s">
        <v>120</v>
      </c>
      <c r="L36" s="19" t="s">
        <v>102</v>
      </c>
    </row>
    <row r="37" spans="2:12" x14ac:dyDescent="0.35">
      <c r="B37" s="80"/>
      <c r="C37" s="15" t="s">
        <v>72</v>
      </c>
      <c r="D37" s="14" t="s">
        <v>121</v>
      </c>
      <c r="E37" s="15">
        <v>220</v>
      </c>
      <c r="F37" s="14">
        <v>210</v>
      </c>
      <c r="G37" s="15">
        <v>33.5</v>
      </c>
      <c r="H37" s="14">
        <v>12.8</v>
      </c>
      <c r="I37" s="15">
        <v>0.8</v>
      </c>
      <c r="J37" s="14" t="s">
        <v>122</v>
      </c>
      <c r="K37" s="15" t="s">
        <v>75</v>
      </c>
      <c r="L37" s="19" t="s">
        <v>102</v>
      </c>
    </row>
    <row r="38" spans="2:12" x14ac:dyDescent="0.35">
      <c r="B38" s="80"/>
      <c r="C38" s="15" t="s">
        <v>81</v>
      </c>
      <c r="D38" s="14" t="s">
        <v>77</v>
      </c>
      <c r="E38" s="15">
        <v>195</v>
      </c>
      <c r="F38" s="14">
        <v>185</v>
      </c>
      <c r="G38" s="15">
        <v>29</v>
      </c>
      <c r="H38" s="14">
        <v>11.5</v>
      </c>
      <c r="I38" s="15">
        <v>0.79</v>
      </c>
      <c r="J38" s="14" t="s">
        <v>123</v>
      </c>
      <c r="K38" s="15" t="s">
        <v>124</v>
      </c>
      <c r="L38" s="19" t="s">
        <v>102</v>
      </c>
    </row>
    <row r="39" spans="2:12" x14ac:dyDescent="0.35">
      <c r="B39" s="80"/>
      <c r="C39" s="15" t="s">
        <v>89</v>
      </c>
      <c r="D39" s="14" t="s">
        <v>125</v>
      </c>
      <c r="E39" s="15">
        <v>160</v>
      </c>
      <c r="F39" s="14">
        <v>152</v>
      </c>
      <c r="G39" s="15">
        <v>23.5</v>
      </c>
      <c r="H39" s="14">
        <v>9.3000000000000007</v>
      </c>
      <c r="I39" s="15">
        <v>0.76</v>
      </c>
      <c r="J39" s="14" t="s">
        <v>87</v>
      </c>
      <c r="K39" s="15" t="s">
        <v>126</v>
      </c>
      <c r="L39" s="19" t="s">
        <v>102</v>
      </c>
    </row>
    <row r="40" spans="2:12" ht="15" thickBot="1" x14ac:dyDescent="0.4">
      <c r="B40" s="81"/>
      <c r="C40" s="23" t="s">
        <v>93</v>
      </c>
      <c r="D40" s="20" t="s">
        <v>127</v>
      </c>
      <c r="E40" s="23">
        <v>130</v>
      </c>
      <c r="F40" s="20">
        <v>124</v>
      </c>
      <c r="G40" s="23">
        <v>18</v>
      </c>
      <c r="H40" s="20">
        <v>7.5</v>
      </c>
      <c r="I40" s="23">
        <v>0.76</v>
      </c>
      <c r="J40" s="20" t="s">
        <v>95</v>
      </c>
      <c r="K40" s="23" t="s">
        <v>92</v>
      </c>
      <c r="L40" s="21" t="s">
        <v>102</v>
      </c>
    </row>
    <row r="41" spans="2:12" x14ac:dyDescent="0.35">
      <c r="B41" s="79" t="s">
        <v>154</v>
      </c>
      <c r="C41" s="22" t="s">
        <v>59</v>
      </c>
      <c r="D41" s="17" t="s">
        <v>52</v>
      </c>
      <c r="E41" s="22">
        <v>345</v>
      </c>
      <c r="F41" s="17">
        <v>333</v>
      </c>
      <c r="G41" s="22">
        <v>55</v>
      </c>
      <c r="H41" s="17">
        <v>12</v>
      </c>
      <c r="I41" s="22">
        <v>0.78</v>
      </c>
      <c r="J41" s="17" t="s">
        <v>128</v>
      </c>
      <c r="K41" s="22" t="s">
        <v>129</v>
      </c>
      <c r="L41" s="18" t="s">
        <v>130</v>
      </c>
    </row>
    <row r="42" spans="2:12" x14ac:dyDescent="0.35">
      <c r="B42" s="80"/>
      <c r="C42" s="15" t="s">
        <v>131</v>
      </c>
      <c r="D42" s="14" t="s">
        <v>132</v>
      </c>
      <c r="E42" s="15">
        <v>315</v>
      </c>
      <c r="F42" s="14">
        <v>303</v>
      </c>
      <c r="G42" s="15">
        <v>50</v>
      </c>
      <c r="H42" s="14">
        <v>12</v>
      </c>
      <c r="I42" s="15">
        <v>0.76</v>
      </c>
      <c r="J42" s="14" t="s">
        <v>133</v>
      </c>
      <c r="K42" s="15" t="s">
        <v>42</v>
      </c>
      <c r="L42" s="19" t="s">
        <v>134</v>
      </c>
    </row>
    <row r="43" spans="2:12" x14ac:dyDescent="0.35">
      <c r="B43" s="80"/>
      <c r="C43" s="15" t="s">
        <v>69</v>
      </c>
      <c r="D43" s="14" t="s">
        <v>135</v>
      </c>
      <c r="E43" s="15">
        <v>298</v>
      </c>
      <c r="F43" s="14">
        <v>285</v>
      </c>
      <c r="G43" s="15">
        <v>46</v>
      </c>
      <c r="H43" s="14">
        <v>11.8</v>
      </c>
      <c r="I43" s="15">
        <v>0.76</v>
      </c>
      <c r="J43" s="14" t="s">
        <v>55</v>
      </c>
      <c r="K43" s="15" t="s">
        <v>50</v>
      </c>
      <c r="L43" s="19" t="s">
        <v>136</v>
      </c>
    </row>
    <row r="44" spans="2:12" x14ac:dyDescent="0.35">
      <c r="B44" s="80"/>
      <c r="C44" s="15" t="s">
        <v>65</v>
      </c>
      <c r="D44" s="14" t="s">
        <v>62</v>
      </c>
      <c r="E44" s="15">
        <v>280</v>
      </c>
      <c r="F44" s="14">
        <v>268.8</v>
      </c>
      <c r="G44" s="15">
        <v>43.4</v>
      </c>
      <c r="H44" s="14">
        <v>11.4</v>
      </c>
      <c r="I44" s="15">
        <v>0.73</v>
      </c>
      <c r="J44" s="14" t="s">
        <v>137</v>
      </c>
      <c r="K44" s="15" t="s">
        <v>138</v>
      </c>
      <c r="L44" s="19" t="s">
        <v>139</v>
      </c>
    </row>
    <row r="45" spans="2:12" x14ac:dyDescent="0.35">
      <c r="B45" s="80"/>
      <c r="C45" s="15" t="s">
        <v>140</v>
      </c>
      <c r="D45" s="14" t="s">
        <v>141</v>
      </c>
      <c r="E45" s="15">
        <v>247.3</v>
      </c>
      <c r="F45" s="14">
        <v>231</v>
      </c>
      <c r="G45" s="15">
        <v>34.799999999999997</v>
      </c>
      <c r="H45" s="14">
        <v>9.5</v>
      </c>
      <c r="I45" s="15">
        <v>0.74</v>
      </c>
      <c r="J45" s="14" t="s">
        <v>142</v>
      </c>
      <c r="K45" s="15" t="s">
        <v>41</v>
      </c>
      <c r="L45" s="19" t="s">
        <v>143</v>
      </c>
    </row>
    <row r="46" spans="2:12" ht="15" thickBot="1" x14ac:dyDescent="0.4">
      <c r="B46" s="81"/>
      <c r="C46" s="23" t="s">
        <v>144</v>
      </c>
      <c r="D46" s="20" t="s">
        <v>81</v>
      </c>
      <c r="E46" s="23">
        <v>207.8</v>
      </c>
      <c r="F46" s="20">
        <v>196</v>
      </c>
      <c r="G46" s="23">
        <v>29.3</v>
      </c>
      <c r="H46" s="20">
        <v>9.1999999999999993</v>
      </c>
      <c r="I46" s="23">
        <v>0.74</v>
      </c>
      <c r="J46" s="20" t="s">
        <v>145</v>
      </c>
      <c r="K46" s="23" t="s">
        <v>146</v>
      </c>
      <c r="L46" s="21" t="s">
        <v>81</v>
      </c>
    </row>
    <row r="47" spans="2:12" ht="22.5" customHeight="1" x14ac:dyDescent="0.35">
      <c r="B47" s="61" t="s">
        <v>178</v>
      </c>
      <c r="C47" s="17" t="s">
        <v>143</v>
      </c>
      <c r="D47" s="17" t="s">
        <v>156</v>
      </c>
      <c r="E47" s="17">
        <v>288</v>
      </c>
      <c r="F47" s="17">
        <v>274</v>
      </c>
      <c r="G47" s="17">
        <v>49</v>
      </c>
      <c r="H47" s="17">
        <v>11.5</v>
      </c>
      <c r="I47" s="17">
        <v>0.74</v>
      </c>
      <c r="J47" s="17" t="s">
        <v>157</v>
      </c>
      <c r="K47" s="17" t="s">
        <v>158</v>
      </c>
      <c r="L47" s="18" t="s">
        <v>159</v>
      </c>
    </row>
    <row r="48" spans="2:12" x14ac:dyDescent="0.35">
      <c r="B48" s="62"/>
      <c r="C48" s="14" t="s">
        <v>141</v>
      </c>
      <c r="D48" s="14" t="s">
        <v>160</v>
      </c>
      <c r="E48" s="14">
        <v>274</v>
      </c>
      <c r="F48" s="14">
        <v>262</v>
      </c>
      <c r="G48" s="14">
        <v>42</v>
      </c>
      <c r="H48" s="14">
        <v>11.3</v>
      </c>
      <c r="I48" s="14">
        <v>0.78</v>
      </c>
      <c r="J48" s="14" t="s">
        <v>161</v>
      </c>
      <c r="K48" s="14" t="s">
        <v>97</v>
      </c>
      <c r="L48" s="19" t="s">
        <v>59</v>
      </c>
    </row>
    <row r="49" spans="2:12" ht="15" thickBot="1" x14ac:dyDescent="0.4">
      <c r="B49" s="63"/>
      <c r="C49" s="20" t="s">
        <v>162</v>
      </c>
      <c r="D49" s="20" t="s">
        <v>163</v>
      </c>
      <c r="E49" s="20">
        <v>249.5</v>
      </c>
      <c r="F49" s="20">
        <v>237</v>
      </c>
      <c r="G49" s="20">
        <v>40</v>
      </c>
      <c r="H49" s="20">
        <v>10.6</v>
      </c>
      <c r="I49" s="20">
        <v>0.69</v>
      </c>
      <c r="J49" s="20" t="s">
        <v>164</v>
      </c>
      <c r="K49" s="20" t="s">
        <v>137</v>
      </c>
      <c r="L49" s="21" t="s">
        <v>69</v>
      </c>
    </row>
    <row r="50" spans="2:12" x14ac:dyDescent="0.35">
      <c r="B50" s="61" t="s">
        <v>179</v>
      </c>
      <c r="C50" s="22" t="s">
        <v>72</v>
      </c>
      <c r="D50" s="17" t="s">
        <v>165</v>
      </c>
      <c r="E50" s="22">
        <v>265</v>
      </c>
      <c r="F50" s="17">
        <v>245</v>
      </c>
      <c r="G50" s="22">
        <v>42.2</v>
      </c>
      <c r="H50" s="17">
        <v>13.5</v>
      </c>
      <c r="I50" s="22">
        <v>0.66</v>
      </c>
      <c r="J50" s="17" t="s">
        <v>166</v>
      </c>
      <c r="K50" s="22" t="s">
        <v>55</v>
      </c>
      <c r="L50" s="18" t="s">
        <v>102</v>
      </c>
    </row>
    <row r="51" spans="2:12" x14ac:dyDescent="0.35">
      <c r="B51" s="62"/>
      <c r="C51" s="15" t="s">
        <v>77</v>
      </c>
      <c r="D51" s="14" t="s">
        <v>65</v>
      </c>
      <c r="E51" s="15">
        <v>248</v>
      </c>
      <c r="F51" s="14">
        <v>238</v>
      </c>
      <c r="G51" s="15">
        <v>39</v>
      </c>
      <c r="H51" s="14">
        <v>12.9</v>
      </c>
      <c r="I51" s="15">
        <v>0.65</v>
      </c>
      <c r="J51" s="14" t="s">
        <v>167</v>
      </c>
      <c r="K51" s="15" t="s">
        <v>168</v>
      </c>
      <c r="L51" s="19" t="s">
        <v>102</v>
      </c>
    </row>
    <row r="52" spans="2:12" x14ac:dyDescent="0.35">
      <c r="B52" s="62"/>
      <c r="C52" s="15" t="s">
        <v>81</v>
      </c>
      <c r="D52" s="14" t="s">
        <v>169</v>
      </c>
      <c r="E52" s="15">
        <v>240</v>
      </c>
      <c r="F52" s="14">
        <v>230</v>
      </c>
      <c r="G52" s="15">
        <v>35.200000000000003</v>
      </c>
      <c r="H52" s="14">
        <v>12.3</v>
      </c>
      <c r="I52" s="15">
        <v>0.64</v>
      </c>
      <c r="J52" s="14" t="s">
        <v>41</v>
      </c>
      <c r="K52" s="15" t="s">
        <v>33</v>
      </c>
      <c r="L52" s="19" t="s">
        <v>102</v>
      </c>
    </row>
    <row r="53" spans="2:12" x14ac:dyDescent="0.35">
      <c r="B53" s="62"/>
      <c r="C53" s="15" t="s">
        <v>85</v>
      </c>
      <c r="D53" s="14" t="s">
        <v>170</v>
      </c>
      <c r="E53" s="15">
        <v>226</v>
      </c>
      <c r="F53" s="14">
        <v>216</v>
      </c>
      <c r="G53" s="15">
        <v>32.4</v>
      </c>
      <c r="H53" s="14">
        <v>11.2</v>
      </c>
      <c r="I53" s="15">
        <v>0.61</v>
      </c>
      <c r="J53" s="14" t="s">
        <v>142</v>
      </c>
      <c r="K53" s="15" t="s">
        <v>41</v>
      </c>
      <c r="L53" s="19" t="s">
        <v>102</v>
      </c>
    </row>
    <row r="54" spans="2:12" x14ac:dyDescent="0.35">
      <c r="B54" s="62"/>
      <c r="C54" s="15" t="s">
        <v>89</v>
      </c>
      <c r="D54" s="14" t="s">
        <v>171</v>
      </c>
      <c r="E54" s="15">
        <v>207</v>
      </c>
      <c r="F54" s="14">
        <v>197</v>
      </c>
      <c r="G54" s="15">
        <v>26.8</v>
      </c>
      <c r="H54" s="14">
        <v>10.6</v>
      </c>
      <c r="I54" s="15">
        <v>0.57999999999999996</v>
      </c>
      <c r="J54" s="14" t="s">
        <v>75</v>
      </c>
      <c r="K54" s="15" t="s">
        <v>172</v>
      </c>
      <c r="L54" s="19" t="s">
        <v>102</v>
      </c>
    </row>
    <row r="55" spans="2:12" x14ac:dyDescent="0.35">
      <c r="B55" s="62"/>
      <c r="C55" s="15" t="s">
        <v>93</v>
      </c>
      <c r="D55" s="14" t="s">
        <v>173</v>
      </c>
      <c r="E55" s="15">
        <v>160</v>
      </c>
      <c r="F55" s="14">
        <v>152</v>
      </c>
      <c r="G55" s="15">
        <v>21.1</v>
      </c>
      <c r="H55" s="14">
        <v>9.3000000000000007</v>
      </c>
      <c r="I55" s="15">
        <v>0.56000000000000005</v>
      </c>
      <c r="J55" s="14" t="s">
        <v>74</v>
      </c>
      <c r="K55" s="15" t="s">
        <v>174</v>
      </c>
      <c r="L55" s="19" t="s">
        <v>102</v>
      </c>
    </row>
    <row r="56" spans="2:12" x14ac:dyDescent="0.35">
      <c r="B56" s="62"/>
      <c r="C56" s="15" t="s">
        <v>96</v>
      </c>
      <c r="D56" s="14" t="s">
        <v>158</v>
      </c>
      <c r="E56" s="15">
        <v>134</v>
      </c>
      <c r="F56" s="14">
        <v>126</v>
      </c>
      <c r="G56" s="15">
        <v>16</v>
      </c>
      <c r="H56" s="14">
        <v>8.1</v>
      </c>
      <c r="I56" s="15">
        <v>0.53</v>
      </c>
      <c r="J56" s="14" t="s">
        <v>175</v>
      </c>
      <c r="K56" s="15" t="s">
        <v>123</v>
      </c>
      <c r="L56" s="19" t="s">
        <v>102</v>
      </c>
    </row>
    <row r="57" spans="2:12" ht="15" thickBot="1" x14ac:dyDescent="0.4">
      <c r="B57" s="63"/>
      <c r="C57" s="23" t="s">
        <v>80</v>
      </c>
      <c r="D57" s="20" t="s">
        <v>176</v>
      </c>
      <c r="E57" s="23">
        <v>116</v>
      </c>
      <c r="F57" s="20">
        <v>110</v>
      </c>
      <c r="G57" s="23">
        <v>13.3</v>
      </c>
      <c r="H57" s="20">
        <v>7</v>
      </c>
      <c r="I57" s="23">
        <v>0.52</v>
      </c>
      <c r="J57" s="20" t="s">
        <v>177</v>
      </c>
      <c r="K57" s="23" t="s">
        <v>95</v>
      </c>
      <c r="L57" s="21" t="s">
        <v>102</v>
      </c>
    </row>
    <row r="58" spans="2:12" ht="17.5" customHeight="1" x14ac:dyDescent="0.35">
      <c r="B58" s="61" t="s">
        <v>230</v>
      </c>
      <c r="C58" s="22" t="s">
        <v>180</v>
      </c>
      <c r="D58" s="17" t="s">
        <v>181</v>
      </c>
      <c r="E58" s="22">
        <v>470</v>
      </c>
      <c r="F58" s="17">
        <v>446</v>
      </c>
      <c r="G58" s="22">
        <v>60</v>
      </c>
      <c r="H58" s="17">
        <v>18</v>
      </c>
      <c r="I58" s="22">
        <v>0.69</v>
      </c>
      <c r="J58" s="17" t="s">
        <v>21</v>
      </c>
      <c r="K58" s="22" t="s">
        <v>182</v>
      </c>
      <c r="L58" s="18" t="s">
        <v>183</v>
      </c>
    </row>
    <row r="59" spans="2:12" x14ac:dyDescent="0.35">
      <c r="B59" s="62"/>
      <c r="C59" s="15" t="s">
        <v>47</v>
      </c>
      <c r="D59" s="14" t="s">
        <v>184</v>
      </c>
      <c r="E59" s="15">
        <v>400</v>
      </c>
      <c r="F59" s="14">
        <v>385</v>
      </c>
      <c r="G59" s="15">
        <v>59</v>
      </c>
      <c r="H59" s="14">
        <v>16.5</v>
      </c>
      <c r="I59" s="15">
        <v>0.68</v>
      </c>
      <c r="J59" s="14" t="s">
        <v>185</v>
      </c>
      <c r="K59" s="15" t="s">
        <v>186</v>
      </c>
      <c r="L59" s="19" t="s">
        <v>187</v>
      </c>
    </row>
    <row r="60" spans="2:12" x14ac:dyDescent="0.35">
      <c r="B60" s="62"/>
      <c r="C60" s="15" t="s">
        <v>188</v>
      </c>
      <c r="D60" s="14" t="s">
        <v>39</v>
      </c>
      <c r="E60" s="15">
        <v>418</v>
      </c>
      <c r="F60" s="14">
        <v>395</v>
      </c>
      <c r="G60" s="15">
        <v>56.4</v>
      </c>
      <c r="H60" s="14">
        <v>16</v>
      </c>
      <c r="I60" s="15">
        <v>0.68</v>
      </c>
      <c r="J60" s="14" t="s">
        <v>189</v>
      </c>
      <c r="K60" s="15" t="s">
        <v>190</v>
      </c>
      <c r="L60" s="19" t="s">
        <v>191</v>
      </c>
    </row>
    <row r="61" spans="2:12" x14ac:dyDescent="0.35">
      <c r="B61" s="62"/>
      <c r="C61" s="15" t="s">
        <v>192</v>
      </c>
      <c r="D61" s="14" t="s">
        <v>193</v>
      </c>
      <c r="E61" s="15">
        <v>398</v>
      </c>
      <c r="F61" s="14">
        <v>376</v>
      </c>
      <c r="G61" s="15">
        <v>56.4</v>
      </c>
      <c r="H61" s="14">
        <v>15</v>
      </c>
      <c r="I61" s="15">
        <v>0.66</v>
      </c>
      <c r="J61" s="14" t="s">
        <v>194</v>
      </c>
      <c r="K61" s="15" t="s">
        <v>195</v>
      </c>
      <c r="L61" s="19" t="s">
        <v>196</v>
      </c>
    </row>
    <row r="62" spans="2:12" x14ac:dyDescent="0.35">
      <c r="B62" s="62"/>
      <c r="C62" s="15" t="s">
        <v>59</v>
      </c>
      <c r="D62" s="14" t="s">
        <v>197</v>
      </c>
      <c r="E62" s="15">
        <v>370</v>
      </c>
      <c r="F62" s="14">
        <v>351</v>
      </c>
      <c r="G62" s="15">
        <v>45.8</v>
      </c>
      <c r="H62" s="14">
        <v>15</v>
      </c>
      <c r="I62" s="15">
        <v>0.7</v>
      </c>
      <c r="J62" s="14" t="s">
        <v>104</v>
      </c>
      <c r="K62" s="15" t="s">
        <v>194</v>
      </c>
      <c r="L62" s="19" t="s">
        <v>93</v>
      </c>
    </row>
    <row r="63" spans="2:12" x14ac:dyDescent="0.35">
      <c r="B63" s="62"/>
      <c r="C63" s="15" t="s">
        <v>135</v>
      </c>
      <c r="D63" s="14" t="s">
        <v>198</v>
      </c>
      <c r="E63" s="15">
        <v>352</v>
      </c>
      <c r="F63" s="14">
        <v>335</v>
      </c>
      <c r="G63" s="15">
        <v>45.6</v>
      </c>
      <c r="H63" s="14">
        <v>14.8</v>
      </c>
      <c r="I63" s="15">
        <v>0.68</v>
      </c>
      <c r="J63" s="14" t="s">
        <v>97</v>
      </c>
      <c r="K63" s="15" t="s">
        <v>104</v>
      </c>
      <c r="L63" s="19" t="s">
        <v>199</v>
      </c>
    </row>
    <row r="64" spans="2:12" x14ac:dyDescent="0.35">
      <c r="B64" s="62"/>
      <c r="C64" s="15" t="s">
        <v>200</v>
      </c>
      <c r="D64" s="14" t="s">
        <v>159</v>
      </c>
      <c r="E64" s="15">
        <v>340</v>
      </c>
      <c r="F64" s="14">
        <v>323</v>
      </c>
      <c r="G64" s="15">
        <v>43.2</v>
      </c>
      <c r="H64" s="14">
        <v>14.5</v>
      </c>
      <c r="I64" s="15">
        <v>0.7</v>
      </c>
      <c r="J64" s="14" t="s">
        <v>201</v>
      </c>
      <c r="K64" s="15" t="s">
        <v>202</v>
      </c>
      <c r="L64" s="19" t="s">
        <v>97</v>
      </c>
    </row>
    <row r="65" spans="2:12" x14ac:dyDescent="0.35">
      <c r="B65" s="62"/>
      <c r="C65" s="15" t="s">
        <v>62</v>
      </c>
      <c r="D65" s="14" t="s">
        <v>139</v>
      </c>
      <c r="E65" s="15">
        <v>326</v>
      </c>
      <c r="F65" s="14">
        <v>310</v>
      </c>
      <c r="G65" s="15">
        <v>42.8</v>
      </c>
      <c r="H65" s="14">
        <v>14.5</v>
      </c>
      <c r="I65" s="15">
        <v>0.71</v>
      </c>
      <c r="J65" s="14" t="s">
        <v>112</v>
      </c>
      <c r="K65" s="15" t="s">
        <v>203</v>
      </c>
      <c r="L65" s="19" t="s">
        <v>203</v>
      </c>
    </row>
    <row r="66" spans="2:12" x14ac:dyDescent="0.35">
      <c r="B66" s="62"/>
      <c r="C66" s="15" t="s">
        <v>69</v>
      </c>
      <c r="D66" s="14" t="s">
        <v>204</v>
      </c>
      <c r="E66" s="15">
        <v>313</v>
      </c>
      <c r="F66" s="14">
        <v>298</v>
      </c>
      <c r="G66" s="15">
        <v>42.8</v>
      </c>
      <c r="H66" s="14">
        <v>14.5</v>
      </c>
      <c r="I66" s="15">
        <v>0.66</v>
      </c>
      <c r="J66" s="14" t="s">
        <v>138</v>
      </c>
      <c r="K66" s="15" t="s">
        <v>133</v>
      </c>
      <c r="L66" s="19" t="s">
        <v>133</v>
      </c>
    </row>
    <row r="67" spans="2:12" x14ac:dyDescent="0.35">
      <c r="B67" s="62"/>
      <c r="C67" s="15" t="s">
        <v>65</v>
      </c>
      <c r="D67" s="14" t="s">
        <v>205</v>
      </c>
      <c r="E67" s="15">
        <v>300</v>
      </c>
      <c r="F67" s="14">
        <v>284</v>
      </c>
      <c r="G67" s="15">
        <v>40.299999999999997</v>
      </c>
      <c r="H67" s="14">
        <v>14.5</v>
      </c>
      <c r="I67" s="15">
        <v>0.66</v>
      </c>
      <c r="J67" s="14" t="s">
        <v>206</v>
      </c>
      <c r="K67" s="15" t="s">
        <v>138</v>
      </c>
      <c r="L67" s="19" t="s">
        <v>138</v>
      </c>
    </row>
    <row r="68" spans="2:12" x14ac:dyDescent="0.35">
      <c r="B68" s="62"/>
      <c r="C68" s="15" t="s">
        <v>68</v>
      </c>
      <c r="D68" s="14" t="s">
        <v>62</v>
      </c>
      <c r="E68" s="15">
        <v>280</v>
      </c>
      <c r="F68" s="14">
        <v>266</v>
      </c>
      <c r="G68" s="15">
        <v>41.8</v>
      </c>
      <c r="H68" s="14">
        <v>13.8</v>
      </c>
      <c r="I68" s="15">
        <v>0.64</v>
      </c>
      <c r="J68" s="14" t="s">
        <v>168</v>
      </c>
      <c r="K68" s="15" t="s">
        <v>206</v>
      </c>
      <c r="L68" s="19" t="s">
        <v>137</v>
      </c>
    </row>
    <row r="69" spans="2:12" x14ac:dyDescent="0.35">
      <c r="B69" s="62"/>
      <c r="C69" s="15" t="s">
        <v>169</v>
      </c>
      <c r="D69" s="14" t="s">
        <v>207</v>
      </c>
      <c r="E69" s="15">
        <v>274</v>
      </c>
      <c r="F69" s="14">
        <v>260</v>
      </c>
      <c r="G69" s="15">
        <v>41.2</v>
      </c>
      <c r="H69" s="14">
        <v>13.5</v>
      </c>
      <c r="I69" s="15">
        <v>0.62</v>
      </c>
      <c r="J69" s="14" t="s">
        <v>176</v>
      </c>
      <c r="K69" s="15" t="s">
        <v>168</v>
      </c>
      <c r="L69" s="19" t="s">
        <v>166</v>
      </c>
    </row>
    <row r="70" spans="2:12" x14ac:dyDescent="0.35">
      <c r="B70" s="62"/>
      <c r="C70" s="15" t="s">
        <v>72</v>
      </c>
      <c r="D70" s="14" t="s">
        <v>208</v>
      </c>
      <c r="E70" s="15">
        <v>268</v>
      </c>
      <c r="F70" s="14">
        <v>255</v>
      </c>
      <c r="G70" s="15">
        <v>39.799999999999997</v>
      </c>
      <c r="H70" s="14">
        <v>13.2</v>
      </c>
      <c r="I70" s="15">
        <v>0.61</v>
      </c>
      <c r="J70" s="14" t="s">
        <v>28</v>
      </c>
      <c r="K70" s="15" t="s">
        <v>24</v>
      </c>
      <c r="L70" s="19" t="s">
        <v>209</v>
      </c>
    </row>
    <row r="71" spans="2:12" ht="15" thickBot="1" x14ac:dyDescent="0.4">
      <c r="B71" s="63"/>
      <c r="C71" s="23" t="s">
        <v>210</v>
      </c>
      <c r="D71" s="20" t="s">
        <v>211</v>
      </c>
      <c r="E71" s="23">
        <v>261</v>
      </c>
      <c r="F71" s="20">
        <v>248</v>
      </c>
      <c r="G71" s="23">
        <v>38.299999999999997</v>
      </c>
      <c r="H71" s="20">
        <v>12.8</v>
      </c>
      <c r="I71" s="23">
        <v>0.61</v>
      </c>
      <c r="J71" s="20" t="s">
        <v>209</v>
      </c>
      <c r="K71" s="23" t="s">
        <v>176</v>
      </c>
      <c r="L71" s="21" t="s">
        <v>118</v>
      </c>
    </row>
    <row r="72" spans="2:12" ht="14" customHeight="1" x14ac:dyDescent="0.35">
      <c r="B72" s="61" t="s">
        <v>231</v>
      </c>
      <c r="C72" s="22" t="s">
        <v>72</v>
      </c>
      <c r="D72" s="17" t="s">
        <v>212</v>
      </c>
      <c r="E72" s="22">
        <v>290</v>
      </c>
      <c r="F72" s="17">
        <v>275</v>
      </c>
      <c r="G72" s="22">
        <v>32.200000000000003</v>
      </c>
      <c r="H72" s="17">
        <v>13.2</v>
      </c>
      <c r="I72" s="22">
        <v>0.69</v>
      </c>
      <c r="J72" s="17" t="s">
        <v>213</v>
      </c>
      <c r="K72" s="22" t="s">
        <v>176</v>
      </c>
      <c r="L72" s="18" t="s">
        <v>96</v>
      </c>
    </row>
    <row r="73" spans="2:12" x14ac:dyDescent="0.35">
      <c r="B73" s="62"/>
      <c r="C73" s="15" t="s">
        <v>210</v>
      </c>
      <c r="D73" s="14" t="s">
        <v>214</v>
      </c>
      <c r="E73" s="15">
        <v>278</v>
      </c>
      <c r="F73" s="14">
        <v>264</v>
      </c>
      <c r="G73" s="15">
        <v>32.200000000000003</v>
      </c>
      <c r="H73" s="14">
        <v>12.8</v>
      </c>
      <c r="I73" s="15">
        <v>0.68</v>
      </c>
      <c r="J73" s="14" t="s">
        <v>37</v>
      </c>
      <c r="K73" s="15" t="s">
        <v>33</v>
      </c>
      <c r="L73" s="19" t="s">
        <v>64</v>
      </c>
    </row>
    <row r="74" spans="2:12" x14ac:dyDescent="0.35">
      <c r="B74" s="62"/>
      <c r="C74" s="15" t="s">
        <v>77</v>
      </c>
      <c r="D74" s="14" t="s">
        <v>215</v>
      </c>
      <c r="E74" s="15">
        <v>267</v>
      </c>
      <c r="F74" s="14">
        <v>253</v>
      </c>
      <c r="G74" s="15">
        <v>32.200000000000003</v>
      </c>
      <c r="H74" s="14">
        <v>12.5</v>
      </c>
      <c r="I74" s="15">
        <v>0.65</v>
      </c>
      <c r="J74" s="14" t="s">
        <v>64</v>
      </c>
      <c r="K74" s="15" t="s">
        <v>216</v>
      </c>
      <c r="L74" s="19" t="s">
        <v>49</v>
      </c>
    </row>
    <row r="75" spans="2:12" x14ac:dyDescent="0.35">
      <c r="B75" s="62"/>
      <c r="C75" s="15" t="s">
        <v>217</v>
      </c>
      <c r="D75" s="14" t="s">
        <v>218</v>
      </c>
      <c r="E75" s="15">
        <v>255</v>
      </c>
      <c r="F75" s="14">
        <v>242</v>
      </c>
      <c r="G75" s="15">
        <v>32.200000000000003</v>
      </c>
      <c r="H75" s="14">
        <v>12.2</v>
      </c>
      <c r="I75" s="15">
        <v>0.63</v>
      </c>
      <c r="J75" s="14" t="s">
        <v>142</v>
      </c>
      <c r="K75" s="15" t="s">
        <v>45</v>
      </c>
      <c r="L75" s="19" t="s">
        <v>75</v>
      </c>
    </row>
    <row r="76" spans="2:12" x14ac:dyDescent="0.35">
      <c r="B76" s="62"/>
      <c r="C76" s="15" t="s">
        <v>81</v>
      </c>
      <c r="D76" s="14" t="s">
        <v>82</v>
      </c>
      <c r="E76" s="15">
        <v>237</v>
      </c>
      <c r="F76" s="14">
        <v>225</v>
      </c>
      <c r="G76" s="15">
        <v>32.200000000000003</v>
      </c>
      <c r="H76" s="14">
        <v>11.7</v>
      </c>
      <c r="I76" s="15">
        <v>0.62</v>
      </c>
      <c r="J76" s="14" t="s">
        <v>54</v>
      </c>
      <c r="K76" s="15" t="s">
        <v>172</v>
      </c>
      <c r="L76" s="19" t="s">
        <v>80</v>
      </c>
    </row>
    <row r="77" spans="2:12" x14ac:dyDescent="0.35">
      <c r="B77" s="62"/>
      <c r="C77" s="15" t="s">
        <v>219</v>
      </c>
      <c r="D77" s="14" t="s">
        <v>220</v>
      </c>
      <c r="E77" s="15">
        <v>222</v>
      </c>
      <c r="F77" s="14">
        <v>211</v>
      </c>
      <c r="G77" s="15">
        <v>32.200000000000003</v>
      </c>
      <c r="H77" s="14">
        <v>11.1</v>
      </c>
      <c r="I77" s="15">
        <v>0.61</v>
      </c>
      <c r="J77" s="14" t="s">
        <v>221</v>
      </c>
      <c r="K77" s="15" t="s">
        <v>71</v>
      </c>
      <c r="L77" s="19" t="s">
        <v>84</v>
      </c>
    </row>
    <row r="78" spans="2:12" x14ac:dyDescent="0.35">
      <c r="B78" s="62"/>
      <c r="C78" s="15" t="s">
        <v>85</v>
      </c>
      <c r="D78" s="14" t="s">
        <v>222</v>
      </c>
      <c r="E78" s="15">
        <v>210</v>
      </c>
      <c r="F78" s="14">
        <v>200</v>
      </c>
      <c r="G78" s="15">
        <v>30</v>
      </c>
      <c r="H78" s="14">
        <v>10.7</v>
      </c>
      <c r="I78" s="15">
        <v>0.62</v>
      </c>
      <c r="J78" s="14" t="s">
        <v>223</v>
      </c>
      <c r="K78" s="15" t="s">
        <v>75</v>
      </c>
      <c r="L78" s="19" t="s">
        <v>88</v>
      </c>
    </row>
    <row r="79" spans="2:12" x14ac:dyDescent="0.35">
      <c r="B79" s="62"/>
      <c r="C79" s="15" t="s">
        <v>224</v>
      </c>
      <c r="D79" s="14" t="s">
        <v>225</v>
      </c>
      <c r="E79" s="15">
        <v>195</v>
      </c>
      <c r="F79" s="14">
        <v>185</v>
      </c>
      <c r="G79" s="15">
        <v>28.5</v>
      </c>
      <c r="H79" s="14">
        <v>10.1</v>
      </c>
      <c r="I79" s="15">
        <v>0.61</v>
      </c>
      <c r="J79" s="14" t="s">
        <v>145</v>
      </c>
      <c r="K79" s="15" t="s">
        <v>80</v>
      </c>
      <c r="L79" s="19" t="s">
        <v>92</v>
      </c>
    </row>
    <row r="80" spans="2:12" x14ac:dyDescent="0.35">
      <c r="B80" s="62"/>
      <c r="C80" s="15" t="s">
        <v>89</v>
      </c>
      <c r="D80" s="14" t="s">
        <v>144</v>
      </c>
      <c r="E80" s="15">
        <v>174</v>
      </c>
      <c r="F80" s="14">
        <v>165</v>
      </c>
      <c r="G80" s="15">
        <v>26.2</v>
      </c>
      <c r="H80" s="14">
        <v>9.1999999999999993</v>
      </c>
      <c r="I80" s="15">
        <v>0.66</v>
      </c>
      <c r="J80" s="14" t="s">
        <v>226</v>
      </c>
      <c r="K80" s="15" t="s">
        <v>174</v>
      </c>
      <c r="L80" s="19" t="s">
        <v>175</v>
      </c>
    </row>
    <row r="81" spans="2:12" x14ac:dyDescent="0.35">
      <c r="B81" s="62"/>
      <c r="C81" s="15" t="s">
        <v>94</v>
      </c>
      <c r="D81" s="14" t="s">
        <v>89</v>
      </c>
      <c r="E81" s="15">
        <v>152</v>
      </c>
      <c r="F81" s="14">
        <v>144</v>
      </c>
      <c r="G81" s="15">
        <v>23.7</v>
      </c>
      <c r="H81" s="14">
        <v>8.5</v>
      </c>
      <c r="I81" s="15">
        <v>0.67</v>
      </c>
      <c r="J81" s="14" t="s">
        <v>227</v>
      </c>
      <c r="K81" s="15" t="s">
        <v>228</v>
      </c>
      <c r="L81" s="19" t="s">
        <v>91</v>
      </c>
    </row>
    <row r="82" spans="2:12" ht="15" thickBot="1" x14ac:dyDescent="0.4">
      <c r="B82" s="62"/>
      <c r="C82" s="29" t="s">
        <v>93</v>
      </c>
      <c r="D82" s="30" t="s">
        <v>229</v>
      </c>
      <c r="E82" s="29">
        <v>130</v>
      </c>
      <c r="F82" s="30">
        <v>124</v>
      </c>
      <c r="G82" s="29">
        <v>21.2</v>
      </c>
      <c r="H82" s="30">
        <v>7.3</v>
      </c>
      <c r="I82" s="29">
        <v>0.69</v>
      </c>
      <c r="J82" s="30" t="s">
        <v>92</v>
      </c>
      <c r="K82" s="29" t="s">
        <v>79</v>
      </c>
      <c r="L82" s="31">
        <v>750</v>
      </c>
    </row>
    <row r="83" spans="2:12" ht="16.5" customHeight="1" x14ac:dyDescent="0.35">
      <c r="B83" s="70" t="s">
        <v>273</v>
      </c>
      <c r="C83" s="22" t="s">
        <v>77</v>
      </c>
      <c r="D83" s="17" t="s">
        <v>232</v>
      </c>
      <c r="E83" s="22">
        <v>287</v>
      </c>
      <c r="F83" s="17">
        <v>273</v>
      </c>
      <c r="G83" s="22">
        <v>32.200000000000003</v>
      </c>
      <c r="H83" s="17">
        <v>12.4</v>
      </c>
      <c r="I83" s="22">
        <v>0.78</v>
      </c>
      <c r="J83" s="17" t="s">
        <v>203</v>
      </c>
      <c r="K83" s="22" t="s">
        <v>202</v>
      </c>
      <c r="L83" s="18" t="s">
        <v>96</v>
      </c>
    </row>
    <row r="84" spans="2:12" x14ac:dyDescent="0.35">
      <c r="B84" s="71"/>
      <c r="C84" s="15" t="s">
        <v>217</v>
      </c>
      <c r="D84" s="14" t="s">
        <v>233</v>
      </c>
      <c r="E84" s="15">
        <v>275</v>
      </c>
      <c r="F84" s="14">
        <v>261</v>
      </c>
      <c r="G84" s="15">
        <v>32.200000000000003</v>
      </c>
      <c r="H84" s="14">
        <v>12</v>
      </c>
      <c r="I84" s="15">
        <v>0.79</v>
      </c>
      <c r="J84" s="14" t="s">
        <v>234</v>
      </c>
      <c r="K84" s="15" t="s">
        <v>235</v>
      </c>
      <c r="L84" s="19" t="s">
        <v>64</v>
      </c>
    </row>
    <row r="85" spans="2:12" x14ac:dyDescent="0.35">
      <c r="B85" s="71"/>
      <c r="C85" s="15" t="s">
        <v>81</v>
      </c>
      <c r="D85" s="14" t="s">
        <v>236</v>
      </c>
      <c r="E85" s="15">
        <v>260</v>
      </c>
      <c r="F85" s="14">
        <v>247</v>
      </c>
      <c r="G85" s="15">
        <v>32.200000000000003</v>
      </c>
      <c r="H85" s="14">
        <v>11.4</v>
      </c>
      <c r="I85" s="15">
        <v>0.77</v>
      </c>
      <c r="J85" s="14" t="s">
        <v>55</v>
      </c>
      <c r="K85" s="15" t="s">
        <v>20</v>
      </c>
      <c r="L85" s="19" t="s">
        <v>49</v>
      </c>
    </row>
    <row r="86" spans="2:12" x14ac:dyDescent="0.35">
      <c r="B86" s="71"/>
      <c r="C86" s="15" t="s">
        <v>219</v>
      </c>
      <c r="D86" s="14" t="s">
        <v>237</v>
      </c>
      <c r="E86" s="15">
        <v>245</v>
      </c>
      <c r="F86" s="14">
        <v>233</v>
      </c>
      <c r="G86" s="15">
        <v>32.200000000000003</v>
      </c>
      <c r="H86" s="14">
        <v>10.8</v>
      </c>
      <c r="I86" s="15">
        <v>0.76</v>
      </c>
      <c r="J86" s="14" t="s">
        <v>166</v>
      </c>
      <c r="K86" s="15" t="s">
        <v>168</v>
      </c>
      <c r="L86" s="19" t="s">
        <v>75</v>
      </c>
    </row>
    <row r="87" spans="2:12" x14ac:dyDescent="0.35">
      <c r="B87" s="71"/>
      <c r="C87" s="15" t="s">
        <v>85</v>
      </c>
      <c r="D87" s="14" t="s">
        <v>82</v>
      </c>
      <c r="E87" s="15">
        <v>231</v>
      </c>
      <c r="F87" s="14">
        <v>219</v>
      </c>
      <c r="G87" s="15">
        <v>32</v>
      </c>
      <c r="H87" s="14">
        <v>10.199999999999999</v>
      </c>
      <c r="I87" s="15">
        <v>0.74</v>
      </c>
      <c r="J87" s="14" t="s">
        <v>33</v>
      </c>
      <c r="K87" s="15" t="s">
        <v>213</v>
      </c>
      <c r="L87" s="19" t="s">
        <v>80</v>
      </c>
    </row>
    <row r="88" spans="2:12" x14ac:dyDescent="0.35">
      <c r="B88" s="71"/>
      <c r="C88" s="15" t="s">
        <v>224</v>
      </c>
      <c r="D88" s="14" t="s">
        <v>217</v>
      </c>
      <c r="E88" s="15">
        <v>216</v>
      </c>
      <c r="F88" s="14">
        <v>205</v>
      </c>
      <c r="G88" s="15">
        <v>31</v>
      </c>
      <c r="H88" s="14">
        <v>9.6</v>
      </c>
      <c r="I88" s="15">
        <v>0.72</v>
      </c>
      <c r="J88" s="14" t="s">
        <v>41</v>
      </c>
      <c r="K88" s="15" t="s">
        <v>118</v>
      </c>
      <c r="L88" s="19" t="s">
        <v>174</v>
      </c>
    </row>
    <row r="89" spans="2:12" x14ac:dyDescent="0.35">
      <c r="B89" s="71"/>
      <c r="C89" s="15" t="s">
        <v>89</v>
      </c>
      <c r="D89" s="14" t="s">
        <v>238</v>
      </c>
      <c r="E89" s="15">
        <v>197</v>
      </c>
      <c r="F89" s="14">
        <v>187</v>
      </c>
      <c r="G89" s="15">
        <v>28.6</v>
      </c>
      <c r="H89" s="14">
        <v>9.1</v>
      </c>
      <c r="I89" s="15">
        <v>0.72</v>
      </c>
      <c r="J89" s="14" t="s">
        <v>108</v>
      </c>
      <c r="K89" s="15" t="s">
        <v>106</v>
      </c>
      <c r="L89" s="19" t="s">
        <v>227</v>
      </c>
    </row>
    <row r="90" spans="2:12" x14ac:dyDescent="0.35">
      <c r="B90" s="71"/>
      <c r="C90" s="15" t="s">
        <v>94</v>
      </c>
      <c r="D90" s="14" t="s">
        <v>239</v>
      </c>
      <c r="E90" s="15">
        <v>177</v>
      </c>
      <c r="F90" s="14">
        <v>168</v>
      </c>
      <c r="G90" s="15">
        <v>26.2</v>
      </c>
      <c r="H90" s="14">
        <v>8.4</v>
      </c>
      <c r="I90" s="15">
        <v>0.73</v>
      </c>
      <c r="J90" s="14" t="s">
        <v>54</v>
      </c>
      <c r="K90" s="15" t="s">
        <v>172</v>
      </c>
      <c r="L90" s="19" t="s">
        <v>175</v>
      </c>
    </row>
    <row r="91" spans="2:12" x14ac:dyDescent="0.35">
      <c r="B91" s="71"/>
      <c r="C91" s="15" t="s">
        <v>93</v>
      </c>
      <c r="D91" s="14" t="s">
        <v>240</v>
      </c>
      <c r="E91" s="15">
        <v>153</v>
      </c>
      <c r="F91" s="14">
        <v>145</v>
      </c>
      <c r="G91" s="15">
        <v>23.4</v>
      </c>
      <c r="H91" s="14">
        <v>7.4</v>
      </c>
      <c r="I91" s="15">
        <v>0.71</v>
      </c>
      <c r="J91" s="14" t="s">
        <v>61</v>
      </c>
      <c r="K91" s="15" t="s">
        <v>241</v>
      </c>
      <c r="L91" s="19" t="s">
        <v>242</v>
      </c>
    </row>
    <row r="92" spans="2:12" ht="15" thickBot="1" x14ac:dyDescent="0.4">
      <c r="B92" s="72"/>
      <c r="C92" s="23" t="s">
        <v>96</v>
      </c>
      <c r="D92" s="20" t="s">
        <v>194</v>
      </c>
      <c r="E92" s="23">
        <v>121</v>
      </c>
      <c r="F92" s="20">
        <v>115</v>
      </c>
      <c r="G92" s="23">
        <v>19.3</v>
      </c>
      <c r="H92" s="20">
        <v>6</v>
      </c>
      <c r="I92" s="23">
        <v>0.7</v>
      </c>
      <c r="J92" s="20" t="s">
        <v>88</v>
      </c>
      <c r="K92" s="23" t="s">
        <v>126</v>
      </c>
      <c r="L92" s="21">
        <v>600</v>
      </c>
    </row>
    <row r="93" spans="2:12" x14ac:dyDescent="0.35">
      <c r="B93" s="70" t="s">
        <v>243</v>
      </c>
      <c r="C93" s="22" t="s">
        <v>81</v>
      </c>
      <c r="D93" s="17" t="s">
        <v>244</v>
      </c>
      <c r="E93" s="22">
        <v>209</v>
      </c>
      <c r="F93" s="17">
        <v>199</v>
      </c>
      <c r="G93" s="22">
        <v>30</v>
      </c>
      <c r="H93" s="17">
        <v>12.5</v>
      </c>
      <c r="I93" s="22">
        <v>0.71</v>
      </c>
      <c r="J93" s="17" t="s">
        <v>114</v>
      </c>
      <c r="K93" s="22" t="s">
        <v>64</v>
      </c>
      <c r="L93" s="18" t="s">
        <v>102</v>
      </c>
    </row>
    <row r="94" spans="2:12" x14ac:dyDescent="0.35">
      <c r="B94" s="71"/>
      <c r="C94" s="15" t="s">
        <v>219</v>
      </c>
      <c r="D94" s="14" t="s">
        <v>245</v>
      </c>
      <c r="E94" s="15">
        <v>199</v>
      </c>
      <c r="F94" s="14">
        <v>189</v>
      </c>
      <c r="G94" s="15">
        <v>28.9</v>
      </c>
      <c r="H94" s="14">
        <v>12</v>
      </c>
      <c r="I94" s="15">
        <v>0.71</v>
      </c>
      <c r="J94" s="14" t="s">
        <v>80</v>
      </c>
      <c r="K94" s="15" t="s">
        <v>246</v>
      </c>
      <c r="L94" s="19" t="s">
        <v>102</v>
      </c>
    </row>
    <row r="95" spans="2:12" x14ac:dyDescent="0.35">
      <c r="B95" s="71"/>
      <c r="C95" s="15" t="s">
        <v>85</v>
      </c>
      <c r="D95" s="14" t="s">
        <v>247</v>
      </c>
      <c r="E95" s="15">
        <v>188</v>
      </c>
      <c r="F95" s="14">
        <v>179</v>
      </c>
      <c r="G95" s="15">
        <v>27.7</v>
      </c>
      <c r="H95" s="14">
        <v>11.3</v>
      </c>
      <c r="I95" s="15">
        <v>0.71</v>
      </c>
      <c r="J95" s="14" t="s">
        <v>117</v>
      </c>
      <c r="K95" s="15" t="s">
        <v>71</v>
      </c>
      <c r="L95" s="19" t="s">
        <v>102</v>
      </c>
    </row>
    <row r="96" spans="2:12" x14ac:dyDescent="0.35">
      <c r="B96" s="71"/>
      <c r="C96" s="15" t="s">
        <v>224</v>
      </c>
      <c r="D96" s="14" t="s">
        <v>248</v>
      </c>
      <c r="E96" s="15">
        <v>178</v>
      </c>
      <c r="F96" s="14">
        <v>169</v>
      </c>
      <c r="G96" s="15">
        <v>26.4</v>
      </c>
      <c r="H96" s="14">
        <v>10.7</v>
      </c>
      <c r="I96" s="15">
        <v>0.71</v>
      </c>
      <c r="J96" s="14" t="s">
        <v>249</v>
      </c>
      <c r="K96" s="15" t="s">
        <v>241</v>
      </c>
      <c r="L96" s="19" t="s">
        <v>102</v>
      </c>
    </row>
    <row r="97" spans="2:12" x14ac:dyDescent="0.35">
      <c r="B97" s="71"/>
      <c r="C97" s="15" t="s">
        <v>89</v>
      </c>
      <c r="D97" s="14" t="s">
        <v>250</v>
      </c>
      <c r="E97" s="15">
        <v>166</v>
      </c>
      <c r="F97" s="14">
        <v>158</v>
      </c>
      <c r="G97" s="15">
        <v>24.8</v>
      </c>
      <c r="H97" s="14">
        <v>10</v>
      </c>
      <c r="I97" s="15">
        <v>0.7</v>
      </c>
      <c r="J97" s="14" t="s">
        <v>228</v>
      </c>
      <c r="K97" s="15" t="s">
        <v>124</v>
      </c>
      <c r="L97" s="19" t="s">
        <v>102</v>
      </c>
    </row>
    <row r="98" spans="2:12" x14ac:dyDescent="0.35">
      <c r="B98" s="71"/>
      <c r="C98" s="15" t="s">
        <v>94</v>
      </c>
      <c r="D98" s="14" t="s">
        <v>251</v>
      </c>
      <c r="E98" s="15">
        <v>152</v>
      </c>
      <c r="F98" s="14">
        <v>145</v>
      </c>
      <c r="G98" s="15">
        <v>22.6</v>
      </c>
      <c r="H98" s="14">
        <v>9.1999999999999993</v>
      </c>
      <c r="I98" s="15">
        <v>0.7</v>
      </c>
      <c r="J98" s="14" t="s">
        <v>252</v>
      </c>
      <c r="K98" s="15" t="s">
        <v>226</v>
      </c>
      <c r="L98" s="19" t="s">
        <v>102</v>
      </c>
    </row>
    <row r="99" spans="2:12" x14ac:dyDescent="0.35">
      <c r="B99" s="71"/>
      <c r="C99" s="15" t="s">
        <v>93</v>
      </c>
      <c r="D99" s="14" t="s">
        <v>191</v>
      </c>
      <c r="E99" s="15">
        <v>133</v>
      </c>
      <c r="F99" s="14">
        <v>127</v>
      </c>
      <c r="G99" s="15">
        <v>19.8</v>
      </c>
      <c r="H99" s="14">
        <v>8</v>
      </c>
      <c r="I99" s="15">
        <v>0.7</v>
      </c>
      <c r="J99" s="14" t="s">
        <v>253</v>
      </c>
      <c r="K99" s="15" t="s">
        <v>92</v>
      </c>
      <c r="L99" s="19" t="s">
        <v>102</v>
      </c>
    </row>
    <row r="100" spans="2:12" x14ac:dyDescent="0.35">
      <c r="B100" s="71"/>
      <c r="C100" s="15" t="s">
        <v>96</v>
      </c>
      <c r="D100" s="14" t="s">
        <v>203</v>
      </c>
      <c r="E100" s="15">
        <v>105</v>
      </c>
      <c r="F100" s="14">
        <v>100</v>
      </c>
      <c r="G100" s="15">
        <v>15.8</v>
      </c>
      <c r="H100" s="14">
        <v>6.4</v>
      </c>
      <c r="I100" s="15">
        <v>0.72</v>
      </c>
      <c r="J100" s="14">
        <v>900</v>
      </c>
      <c r="K100" s="15" t="s">
        <v>95</v>
      </c>
      <c r="L100" s="19" t="s">
        <v>102</v>
      </c>
    </row>
    <row r="101" spans="2:12" ht="15" thickBot="1" x14ac:dyDescent="0.4">
      <c r="B101" s="72"/>
      <c r="C101" s="23" t="s">
        <v>174</v>
      </c>
      <c r="D101" s="20" t="s">
        <v>49</v>
      </c>
      <c r="E101" s="23">
        <v>85</v>
      </c>
      <c r="F101" s="20">
        <v>80</v>
      </c>
      <c r="G101" s="23">
        <v>13</v>
      </c>
      <c r="H101" s="20">
        <v>5</v>
      </c>
      <c r="I101" s="23">
        <v>0.75</v>
      </c>
      <c r="J101" s="20">
        <v>620</v>
      </c>
      <c r="K101" s="23">
        <v>800</v>
      </c>
      <c r="L101" s="21" t="s">
        <v>102</v>
      </c>
    </row>
    <row r="102" spans="2:12" ht="21.5" customHeight="1" x14ac:dyDescent="0.35">
      <c r="B102" s="70" t="s">
        <v>274</v>
      </c>
      <c r="C102" s="22" t="s">
        <v>68</v>
      </c>
      <c r="D102" s="17" t="s">
        <v>140</v>
      </c>
      <c r="E102" s="22">
        <v>228</v>
      </c>
      <c r="F102" s="17">
        <v>210</v>
      </c>
      <c r="G102" s="22">
        <v>32.200000000000003</v>
      </c>
      <c r="H102" s="17">
        <v>11.3</v>
      </c>
      <c r="I102" s="22">
        <v>0.66</v>
      </c>
      <c r="J102" s="17" t="s">
        <v>24</v>
      </c>
      <c r="K102" s="22" t="s">
        <v>112</v>
      </c>
      <c r="L102" s="18" t="s">
        <v>97</v>
      </c>
    </row>
    <row r="103" spans="2:12" x14ac:dyDescent="0.35">
      <c r="B103" s="71"/>
      <c r="C103" s="15" t="s">
        <v>169</v>
      </c>
      <c r="D103" s="14" t="s">
        <v>245</v>
      </c>
      <c r="E103" s="15">
        <v>220</v>
      </c>
      <c r="F103" s="14">
        <v>205</v>
      </c>
      <c r="G103" s="15">
        <v>32.200000000000003</v>
      </c>
      <c r="H103" s="14">
        <v>11</v>
      </c>
      <c r="I103" s="15">
        <v>0.64</v>
      </c>
      <c r="J103" s="14" t="s">
        <v>28</v>
      </c>
      <c r="K103" s="15" t="s">
        <v>138</v>
      </c>
      <c r="L103" s="19" t="s">
        <v>133</v>
      </c>
    </row>
    <row r="104" spans="2:12" x14ac:dyDescent="0.35">
      <c r="B104" s="71"/>
      <c r="C104" s="15" t="s">
        <v>254</v>
      </c>
      <c r="D104" s="14" t="s">
        <v>86</v>
      </c>
      <c r="E104" s="15">
        <v>205</v>
      </c>
      <c r="F104" s="14">
        <v>189</v>
      </c>
      <c r="G104" s="15">
        <v>32.200000000000003</v>
      </c>
      <c r="H104" s="14">
        <v>10.9</v>
      </c>
      <c r="I104" s="15">
        <v>0.62</v>
      </c>
      <c r="J104" s="14" t="s">
        <v>255</v>
      </c>
      <c r="K104" s="15" t="s">
        <v>168</v>
      </c>
      <c r="L104" s="19" t="s">
        <v>137</v>
      </c>
    </row>
    <row r="105" spans="2:12" x14ac:dyDescent="0.35">
      <c r="B105" s="71"/>
      <c r="C105" s="15" t="s">
        <v>217</v>
      </c>
      <c r="D105" s="14" t="s">
        <v>256</v>
      </c>
      <c r="E105" s="15">
        <v>198</v>
      </c>
      <c r="F105" s="14">
        <v>182</v>
      </c>
      <c r="G105" s="15">
        <v>32.200000000000003</v>
      </c>
      <c r="H105" s="14">
        <v>10</v>
      </c>
      <c r="I105" s="15">
        <v>0.59</v>
      </c>
      <c r="J105" s="14" t="s">
        <v>45</v>
      </c>
      <c r="K105" s="15" t="s">
        <v>33</v>
      </c>
      <c r="L105" s="19" t="s">
        <v>96</v>
      </c>
    </row>
    <row r="106" spans="2:12" x14ac:dyDescent="0.35">
      <c r="B106" s="71"/>
      <c r="C106" s="15" t="s">
        <v>238</v>
      </c>
      <c r="D106" s="14" t="s">
        <v>257</v>
      </c>
      <c r="E106" s="15">
        <v>190</v>
      </c>
      <c r="F106" s="14">
        <v>175</v>
      </c>
      <c r="G106" s="15">
        <v>32.200000000000003</v>
      </c>
      <c r="H106" s="14">
        <v>9</v>
      </c>
      <c r="I106" s="15">
        <v>0.55000000000000004</v>
      </c>
      <c r="J106" s="14" t="s">
        <v>258</v>
      </c>
      <c r="K106" s="15" t="s">
        <v>41</v>
      </c>
      <c r="L106" s="19" t="s">
        <v>49</v>
      </c>
    </row>
    <row r="107" spans="2:12" x14ac:dyDescent="0.35">
      <c r="B107" s="71"/>
      <c r="C107" s="15" t="s">
        <v>144</v>
      </c>
      <c r="D107" s="14" t="s">
        <v>183</v>
      </c>
      <c r="E107" s="15">
        <v>175</v>
      </c>
      <c r="F107" s="14">
        <v>167</v>
      </c>
      <c r="G107" s="15">
        <v>28</v>
      </c>
      <c r="H107" s="14">
        <v>8.4</v>
      </c>
      <c r="I107" s="15">
        <v>0.55000000000000004</v>
      </c>
      <c r="J107" s="14" t="s">
        <v>58</v>
      </c>
      <c r="K107" s="15" t="s">
        <v>49</v>
      </c>
      <c r="L107" s="19" t="s">
        <v>80</v>
      </c>
    </row>
    <row r="108" spans="2:12" x14ac:dyDescent="0.35">
      <c r="B108" s="71"/>
      <c r="C108" s="15" t="s">
        <v>187</v>
      </c>
      <c r="D108" s="14" t="s">
        <v>229</v>
      </c>
      <c r="E108" s="15">
        <v>150</v>
      </c>
      <c r="F108" s="14">
        <v>143</v>
      </c>
      <c r="G108" s="15">
        <v>22.7</v>
      </c>
      <c r="H108" s="14">
        <v>7.4</v>
      </c>
      <c r="I108" s="15">
        <v>0.55000000000000004</v>
      </c>
      <c r="J108" s="14" t="s">
        <v>84</v>
      </c>
      <c r="K108" s="15" t="s">
        <v>80</v>
      </c>
      <c r="L108" s="19" t="s">
        <v>227</v>
      </c>
    </row>
    <row r="109" spans="2:12" x14ac:dyDescent="0.35">
      <c r="B109" s="71"/>
      <c r="C109" s="15" t="s">
        <v>127</v>
      </c>
      <c r="D109" s="14" t="s">
        <v>97</v>
      </c>
      <c r="E109" s="15">
        <v>130</v>
      </c>
      <c r="F109" s="14">
        <v>124</v>
      </c>
      <c r="G109" s="15">
        <v>18.8</v>
      </c>
      <c r="H109" s="14">
        <v>6.2</v>
      </c>
      <c r="I109" s="15">
        <v>0.54</v>
      </c>
      <c r="J109" s="14" t="s">
        <v>227</v>
      </c>
      <c r="K109" s="15" t="s">
        <v>88</v>
      </c>
      <c r="L109" s="19" t="s">
        <v>242</v>
      </c>
    </row>
    <row r="110" spans="2:12" ht="15" thickBot="1" x14ac:dyDescent="0.4">
      <c r="B110" s="72"/>
      <c r="C110" s="23" t="s">
        <v>97</v>
      </c>
      <c r="D110" s="20" t="s">
        <v>45</v>
      </c>
      <c r="E110" s="23">
        <v>100</v>
      </c>
      <c r="F110" s="20">
        <v>95</v>
      </c>
      <c r="G110" s="23">
        <v>17</v>
      </c>
      <c r="H110" s="20">
        <v>4.9000000000000004</v>
      </c>
      <c r="I110" s="23">
        <v>0.53</v>
      </c>
      <c r="J110" s="20" t="s">
        <v>259</v>
      </c>
      <c r="K110" s="23" t="s">
        <v>87</v>
      </c>
      <c r="L110" s="21">
        <v>700</v>
      </c>
    </row>
    <row r="111" spans="2:12" x14ac:dyDescent="0.35">
      <c r="B111" s="70" t="s">
        <v>260</v>
      </c>
      <c r="C111" s="22" t="s">
        <v>77</v>
      </c>
      <c r="D111" s="17" t="s">
        <v>261</v>
      </c>
      <c r="E111" s="22">
        <v>309</v>
      </c>
      <c r="F111" s="17">
        <v>291</v>
      </c>
      <c r="G111" s="22">
        <v>41.6</v>
      </c>
      <c r="H111" s="17">
        <v>10.3</v>
      </c>
      <c r="I111" s="22">
        <v>0.65</v>
      </c>
      <c r="J111" s="17" t="s">
        <v>262</v>
      </c>
      <c r="K111" s="22" t="s">
        <v>138</v>
      </c>
      <c r="L111" s="18" t="s">
        <v>102</v>
      </c>
    </row>
    <row r="112" spans="2:12" x14ac:dyDescent="0.35">
      <c r="B112" s="71"/>
      <c r="C112" s="15" t="s">
        <v>81</v>
      </c>
      <c r="D112" s="14" t="s">
        <v>263</v>
      </c>
      <c r="E112" s="15">
        <v>281</v>
      </c>
      <c r="F112" s="14">
        <v>264</v>
      </c>
      <c r="G112" s="15">
        <v>39</v>
      </c>
      <c r="H112" s="14">
        <v>9.8000000000000007</v>
      </c>
      <c r="I112" s="15">
        <v>0.65</v>
      </c>
      <c r="J112" s="14" t="s">
        <v>209</v>
      </c>
      <c r="K112" s="15" t="s">
        <v>176</v>
      </c>
      <c r="L112" s="19" t="s">
        <v>102</v>
      </c>
    </row>
    <row r="113" spans="2:12" x14ac:dyDescent="0.35">
      <c r="B113" s="71"/>
      <c r="C113" s="15" t="s">
        <v>85</v>
      </c>
      <c r="D113" s="14" t="s">
        <v>264</v>
      </c>
      <c r="E113" s="15">
        <v>253</v>
      </c>
      <c r="F113" s="14">
        <v>237</v>
      </c>
      <c r="G113" s="15">
        <v>36.4</v>
      </c>
      <c r="H113" s="14">
        <v>8.8000000000000007</v>
      </c>
      <c r="I113" s="15">
        <v>0.65</v>
      </c>
      <c r="J113" s="14" t="s">
        <v>45</v>
      </c>
      <c r="K113" s="15" t="s">
        <v>64</v>
      </c>
      <c r="L113" s="19" t="s">
        <v>102</v>
      </c>
    </row>
    <row r="114" spans="2:12" x14ac:dyDescent="0.35">
      <c r="B114" s="71"/>
      <c r="C114" s="15" t="s">
        <v>89</v>
      </c>
      <c r="D114" s="14" t="s">
        <v>265</v>
      </c>
      <c r="E114" s="15">
        <v>219</v>
      </c>
      <c r="F114" s="14">
        <v>204</v>
      </c>
      <c r="G114" s="15">
        <v>32.799999999999997</v>
      </c>
      <c r="H114" s="14">
        <v>7.8</v>
      </c>
      <c r="I114" s="15">
        <v>0.63</v>
      </c>
      <c r="J114" s="14" t="s">
        <v>146</v>
      </c>
      <c r="K114" s="15" t="s">
        <v>75</v>
      </c>
      <c r="L114" s="19" t="s">
        <v>102</v>
      </c>
    </row>
    <row r="115" spans="2:12" x14ac:dyDescent="0.35">
      <c r="B115" s="71"/>
      <c r="C115" s="15" t="s">
        <v>94</v>
      </c>
      <c r="D115" s="14" t="s">
        <v>224</v>
      </c>
      <c r="E115" s="15">
        <v>197</v>
      </c>
      <c r="F115" s="14">
        <v>183</v>
      </c>
      <c r="G115" s="15">
        <v>30.6</v>
      </c>
      <c r="H115" s="14">
        <v>7.1</v>
      </c>
      <c r="I115" s="15">
        <v>0.61</v>
      </c>
      <c r="J115" s="14" t="s">
        <v>266</v>
      </c>
      <c r="K115" s="15" t="s">
        <v>124</v>
      </c>
      <c r="L115" s="19" t="s">
        <v>102</v>
      </c>
    </row>
    <row r="116" spans="2:12" x14ac:dyDescent="0.35">
      <c r="B116" s="71"/>
      <c r="C116" s="15" t="s">
        <v>182</v>
      </c>
      <c r="D116" s="14" t="s">
        <v>267</v>
      </c>
      <c r="E116" s="15">
        <v>187</v>
      </c>
      <c r="F116" s="14">
        <v>174</v>
      </c>
      <c r="G116" s="15">
        <v>28.7</v>
      </c>
      <c r="H116" s="14">
        <v>6.7</v>
      </c>
      <c r="I116" s="15">
        <v>0.61</v>
      </c>
      <c r="J116" s="14" t="s">
        <v>67</v>
      </c>
      <c r="K116" s="15" t="s">
        <v>84</v>
      </c>
      <c r="L116" s="19" t="s">
        <v>102</v>
      </c>
    </row>
    <row r="117" spans="2:12" x14ac:dyDescent="0.35">
      <c r="B117" s="71"/>
      <c r="C117" s="15" t="s">
        <v>268</v>
      </c>
      <c r="D117" s="14" t="s">
        <v>269</v>
      </c>
      <c r="E117" s="15">
        <v>182</v>
      </c>
      <c r="F117" s="14">
        <v>169</v>
      </c>
      <c r="G117" s="15">
        <v>27.6</v>
      </c>
      <c r="H117" s="14">
        <v>6.5</v>
      </c>
      <c r="I117" s="15">
        <v>0.61</v>
      </c>
      <c r="J117" s="14" t="s">
        <v>270</v>
      </c>
      <c r="K117" s="15" t="s">
        <v>174</v>
      </c>
      <c r="L117" s="19" t="s">
        <v>102</v>
      </c>
    </row>
    <row r="118" spans="2:12" x14ac:dyDescent="0.35">
      <c r="B118" s="71"/>
      <c r="C118" s="15" t="s">
        <v>271</v>
      </c>
      <c r="D118" s="14" t="s">
        <v>173</v>
      </c>
      <c r="E118" s="15">
        <v>175</v>
      </c>
      <c r="F118" s="14">
        <v>163</v>
      </c>
      <c r="G118" s="15">
        <v>26.5</v>
      </c>
      <c r="H118" s="14">
        <v>6.3</v>
      </c>
      <c r="I118" s="15">
        <v>0.61</v>
      </c>
      <c r="J118" s="14" t="s">
        <v>88</v>
      </c>
      <c r="K118" s="15" t="s">
        <v>126</v>
      </c>
      <c r="L118" s="19" t="s">
        <v>102</v>
      </c>
    </row>
    <row r="119" spans="2:12" x14ac:dyDescent="0.35">
      <c r="B119" s="71"/>
      <c r="C119" s="15" t="s">
        <v>199</v>
      </c>
      <c r="D119" s="14" t="s">
        <v>94</v>
      </c>
      <c r="E119" s="15">
        <v>170</v>
      </c>
      <c r="F119" s="14">
        <v>158</v>
      </c>
      <c r="G119" s="15">
        <v>25.3</v>
      </c>
      <c r="H119" s="14">
        <v>6.1</v>
      </c>
      <c r="I119" s="15">
        <v>0.6</v>
      </c>
      <c r="J119" s="14" t="s">
        <v>228</v>
      </c>
      <c r="K119" s="15" t="s">
        <v>88</v>
      </c>
      <c r="L119" s="19" t="s">
        <v>102</v>
      </c>
    </row>
    <row r="120" spans="2:12" x14ac:dyDescent="0.35">
      <c r="B120" s="71"/>
      <c r="C120" s="15" t="s">
        <v>97</v>
      </c>
      <c r="D120" s="14" t="s">
        <v>127</v>
      </c>
      <c r="E120" s="15">
        <v>164</v>
      </c>
      <c r="F120" s="14">
        <v>152</v>
      </c>
      <c r="G120" s="15">
        <v>24.1</v>
      </c>
      <c r="H120" s="14">
        <v>5.9</v>
      </c>
      <c r="I120" s="15">
        <v>0.59</v>
      </c>
      <c r="J120" s="14" t="s">
        <v>79</v>
      </c>
      <c r="K120" s="15" t="s">
        <v>227</v>
      </c>
      <c r="L120" s="19" t="s">
        <v>102</v>
      </c>
    </row>
    <row r="121" spans="2:12" x14ac:dyDescent="0.35">
      <c r="B121" s="71"/>
      <c r="C121" s="15" t="s">
        <v>133</v>
      </c>
      <c r="D121" s="14" t="s">
        <v>186</v>
      </c>
      <c r="E121" s="15">
        <v>161</v>
      </c>
      <c r="F121" s="14">
        <v>149</v>
      </c>
      <c r="G121" s="15">
        <v>23.5</v>
      </c>
      <c r="H121" s="14">
        <v>5.8</v>
      </c>
      <c r="I121" s="15">
        <v>0.57999999999999996</v>
      </c>
      <c r="J121" s="14" t="s">
        <v>92</v>
      </c>
      <c r="K121" s="15" t="s">
        <v>79</v>
      </c>
      <c r="L121" s="19" t="s">
        <v>102</v>
      </c>
    </row>
    <row r="122" spans="2:12" x14ac:dyDescent="0.35">
      <c r="B122" s="71"/>
      <c r="C122" s="15" t="s">
        <v>138</v>
      </c>
      <c r="D122" s="14" t="s">
        <v>195</v>
      </c>
      <c r="E122" s="15">
        <v>155</v>
      </c>
      <c r="F122" s="14">
        <v>144</v>
      </c>
      <c r="G122" s="15">
        <v>22.7</v>
      </c>
      <c r="H122" s="14">
        <v>5.6</v>
      </c>
      <c r="I122" s="15">
        <v>0.56000000000000005</v>
      </c>
      <c r="J122" s="14" t="s">
        <v>123</v>
      </c>
      <c r="K122" s="15" t="s">
        <v>92</v>
      </c>
      <c r="L122" s="19" t="s">
        <v>102</v>
      </c>
    </row>
    <row r="123" spans="2:12" x14ac:dyDescent="0.35">
      <c r="B123" s="71"/>
      <c r="C123" s="15" t="s">
        <v>96</v>
      </c>
      <c r="D123" s="14" t="s">
        <v>34</v>
      </c>
      <c r="E123" s="15">
        <v>133</v>
      </c>
      <c r="F123" s="14">
        <v>124</v>
      </c>
      <c r="G123" s="15">
        <v>21.6</v>
      </c>
      <c r="H123" s="14">
        <v>5.4</v>
      </c>
      <c r="I123" s="15">
        <v>0.57999999999999996</v>
      </c>
      <c r="J123" s="14" t="s">
        <v>272</v>
      </c>
      <c r="K123" s="15" t="s">
        <v>175</v>
      </c>
      <c r="L123" s="19" t="s">
        <v>102</v>
      </c>
    </row>
    <row r="124" spans="2:12" x14ac:dyDescent="0.35">
      <c r="B124" s="71"/>
      <c r="C124" s="15" t="s">
        <v>80</v>
      </c>
      <c r="D124" s="14" t="s">
        <v>213</v>
      </c>
      <c r="E124" s="15">
        <v>110</v>
      </c>
      <c r="F124" s="14">
        <v>102</v>
      </c>
      <c r="G124" s="15">
        <v>19</v>
      </c>
      <c r="H124" s="14">
        <v>4.7</v>
      </c>
      <c r="I124" s="15">
        <v>0.56999999999999995</v>
      </c>
      <c r="J124" s="14">
        <v>950</v>
      </c>
      <c r="K124" s="15" t="s">
        <v>242</v>
      </c>
      <c r="L124" s="19" t="s">
        <v>102</v>
      </c>
    </row>
    <row r="125" spans="2:12" x14ac:dyDescent="0.35">
      <c r="B125" s="71"/>
      <c r="C125" s="15" t="s">
        <v>227</v>
      </c>
      <c r="D125" s="14" t="s">
        <v>75</v>
      </c>
      <c r="E125" s="15">
        <v>95</v>
      </c>
      <c r="F125" s="14">
        <v>87</v>
      </c>
      <c r="G125" s="15">
        <v>17.100000000000001</v>
      </c>
      <c r="H125" s="14">
        <v>4.0999999999999996</v>
      </c>
      <c r="I125" s="15">
        <v>0.56000000000000005</v>
      </c>
      <c r="J125" s="14">
        <v>760</v>
      </c>
      <c r="K125" s="15">
        <v>800</v>
      </c>
      <c r="L125" s="19" t="s">
        <v>102</v>
      </c>
    </row>
    <row r="126" spans="2:12" ht="15" thickBot="1" x14ac:dyDescent="0.4">
      <c r="B126" s="72"/>
      <c r="C126" s="23" t="s">
        <v>242</v>
      </c>
      <c r="D126" s="20" t="s">
        <v>92</v>
      </c>
      <c r="E126" s="23">
        <v>74</v>
      </c>
      <c r="F126" s="20">
        <v>68</v>
      </c>
      <c r="G126" s="23">
        <v>14.6</v>
      </c>
      <c r="H126" s="20">
        <v>3.3</v>
      </c>
      <c r="I126" s="23">
        <v>0.54</v>
      </c>
      <c r="J126" s="20">
        <v>570</v>
      </c>
      <c r="K126" s="23">
        <v>600</v>
      </c>
      <c r="L126" s="21" t="s">
        <v>102</v>
      </c>
    </row>
    <row r="127" spans="2:12" ht="14.5" customHeight="1" x14ac:dyDescent="0.35">
      <c r="B127" s="61" t="s">
        <v>275</v>
      </c>
      <c r="C127" s="22" t="s">
        <v>199</v>
      </c>
      <c r="D127" s="17" t="s">
        <v>241</v>
      </c>
      <c r="E127" s="22">
        <v>127</v>
      </c>
      <c r="F127" s="17">
        <v>117</v>
      </c>
      <c r="G127" s="22">
        <v>30.5</v>
      </c>
      <c r="H127" s="17">
        <v>4.3</v>
      </c>
      <c r="I127" s="22">
        <v>0.43</v>
      </c>
      <c r="J127" s="17" t="s">
        <v>276</v>
      </c>
      <c r="K127" s="22" t="s">
        <v>227</v>
      </c>
      <c r="L127" s="18" t="s">
        <v>102</v>
      </c>
    </row>
    <row r="128" spans="2:12" x14ac:dyDescent="0.35">
      <c r="B128" s="62"/>
      <c r="C128" s="15" t="s">
        <v>137</v>
      </c>
      <c r="D128" s="14" t="s">
        <v>228</v>
      </c>
      <c r="E128" s="15">
        <v>107</v>
      </c>
      <c r="F128" s="14">
        <v>93</v>
      </c>
      <c r="G128" s="15">
        <v>26.5</v>
      </c>
      <c r="H128" s="14">
        <v>3.7</v>
      </c>
      <c r="I128" s="15">
        <v>0.43</v>
      </c>
      <c r="J128" s="14" t="s">
        <v>277</v>
      </c>
      <c r="K128" s="15" t="s">
        <v>83</v>
      </c>
      <c r="L128" s="19" t="s">
        <v>102</v>
      </c>
    </row>
    <row r="129" spans="2:12" x14ac:dyDescent="0.35">
      <c r="B129" s="62"/>
      <c r="C129" s="15" t="s">
        <v>96</v>
      </c>
      <c r="D129" s="14" t="s">
        <v>123</v>
      </c>
      <c r="E129" s="15">
        <v>97</v>
      </c>
      <c r="F129" s="14">
        <v>83</v>
      </c>
      <c r="G129" s="15">
        <v>24.7</v>
      </c>
      <c r="H129" s="14">
        <v>3.4</v>
      </c>
      <c r="I129" s="15">
        <v>0.43</v>
      </c>
      <c r="J129" s="14" t="s">
        <v>278</v>
      </c>
      <c r="K129" s="15" t="s">
        <v>278</v>
      </c>
      <c r="L129" s="19" t="s">
        <v>102</v>
      </c>
    </row>
    <row r="130" spans="2:12" x14ac:dyDescent="0.35">
      <c r="B130" s="62"/>
      <c r="C130" s="15" t="s">
        <v>49</v>
      </c>
      <c r="D130" s="14" t="s">
        <v>87</v>
      </c>
      <c r="E130" s="15">
        <v>92</v>
      </c>
      <c r="F130" s="14">
        <v>79</v>
      </c>
      <c r="G130" s="15">
        <v>24</v>
      </c>
      <c r="H130" s="14">
        <v>3.2</v>
      </c>
      <c r="I130" s="15">
        <v>0.42</v>
      </c>
      <c r="J130" s="14" t="s">
        <v>279</v>
      </c>
      <c r="K130" s="15" t="s">
        <v>95</v>
      </c>
      <c r="L130" s="19" t="s">
        <v>102</v>
      </c>
    </row>
    <row r="131" spans="2:12" x14ac:dyDescent="0.35">
      <c r="B131" s="62"/>
      <c r="C131" s="15" t="s">
        <v>227</v>
      </c>
      <c r="D131" s="14">
        <v>700</v>
      </c>
      <c r="E131" s="15">
        <v>85</v>
      </c>
      <c r="F131" s="14">
        <v>77</v>
      </c>
      <c r="G131" s="15">
        <v>21.2</v>
      </c>
      <c r="H131" s="14">
        <v>3.1</v>
      </c>
      <c r="I131" s="15">
        <v>0.39</v>
      </c>
      <c r="J131" s="14" t="s">
        <v>280</v>
      </c>
      <c r="K131" s="15" t="s">
        <v>281</v>
      </c>
      <c r="L131" s="19" t="s">
        <v>102</v>
      </c>
    </row>
    <row r="132" spans="2:12" x14ac:dyDescent="0.35">
      <c r="B132" s="62"/>
      <c r="C132" s="15" t="s">
        <v>242</v>
      </c>
      <c r="D132" s="14">
        <v>350</v>
      </c>
      <c r="E132" s="15">
        <v>65</v>
      </c>
      <c r="F132" s="14">
        <v>62</v>
      </c>
      <c r="G132" s="15">
        <v>16.7</v>
      </c>
      <c r="H132" s="14">
        <v>2.1</v>
      </c>
      <c r="I132" s="15">
        <v>0.37</v>
      </c>
      <c r="J132" s="14">
        <v>820</v>
      </c>
      <c r="K132" s="15">
        <v>900</v>
      </c>
      <c r="L132" s="19" t="s">
        <v>102</v>
      </c>
    </row>
    <row r="133" spans="2:12" x14ac:dyDescent="0.35">
      <c r="B133" s="62"/>
      <c r="C133" s="15">
        <v>500</v>
      </c>
      <c r="D133" s="14">
        <v>175</v>
      </c>
      <c r="E133" s="15">
        <v>46</v>
      </c>
      <c r="F133" s="14">
        <v>41</v>
      </c>
      <c r="G133" s="15">
        <v>13.8</v>
      </c>
      <c r="H133" s="14">
        <v>1.8</v>
      </c>
      <c r="I133" s="15">
        <v>0.35</v>
      </c>
      <c r="J133" s="14">
        <v>460</v>
      </c>
      <c r="K133" s="15">
        <v>500</v>
      </c>
      <c r="L133" s="19" t="s">
        <v>102</v>
      </c>
    </row>
    <row r="134" spans="2:12" ht="15" thickBot="1" x14ac:dyDescent="0.4">
      <c r="B134" s="63"/>
      <c r="C134" s="23">
        <v>250</v>
      </c>
      <c r="D134" s="20">
        <v>95</v>
      </c>
      <c r="E134" s="23">
        <v>42</v>
      </c>
      <c r="F134" s="20">
        <v>37</v>
      </c>
      <c r="G134" s="23">
        <v>11.6</v>
      </c>
      <c r="H134" s="20">
        <v>1.6</v>
      </c>
      <c r="I134" s="23">
        <v>0.35</v>
      </c>
      <c r="J134" s="20">
        <v>420</v>
      </c>
      <c r="K134" s="23">
        <v>450</v>
      </c>
      <c r="L134" s="21" t="s">
        <v>102</v>
      </c>
    </row>
    <row r="135" spans="2:12" ht="15" customHeight="1" x14ac:dyDescent="0.35">
      <c r="B135" s="64" t="s">
        <v>337</v>
      </c>
      <c r="C135" s="22" t="s">
        <v>282</v>
      </c>
      <c r="D135" s="17" t="s">
        <v>283</v>
      </c>
      <c r="E135" s="22">
        <v>360</v>
      </c>
      <c r="F135" s="17">
        <v>333</v>
      </c>
      <c r="G135" s="22">
        <v>55</v>
      </c>
      <c r="H135" s="17">
        <v>9.1999999999999993</v>
      </c>
      <c r="I135" s="22">
        <v>0.67</v>
      </c>
      <c r="J135" s="17" t="s">
        <v>284</v>
      </c>
      <c r="K135" s="22" t="s">
        <v>285</v>
      </c>
      <c r="L135" s="18" t="s">
        <v>286</v>
      </c>
    </row>
    <row r="136" spans="2:12" x14ac:dyDescent="0.35">
      <c r="B136" s="65"/>
      <c r="C136" s="15" t="s">
        <v>287</v>
      </c>
      <c r="D136" s="14" t="s">
        <v>208</v>
      </c>
      <c r="E136" s="15">
        <v>339</v>
      </c>
      <c r="F136" s="14">
        <v>313.60000000000002</v>
      </c>
      <c r="G136" s="15">
        <v>43.7</v>
      </c>
      <c r="H136" s="14">
        <v>9</v>
      </c>
      <c r="I136" s="15">
        <v>0.66</v>
      </c>
      <c r="J136" s="14" t="s">
        <v>288</v>
      </c>
      <c r="K136" s="15" t="s">
        <v>289</v>
      </c>
      <c r="L136" s="19" t="s">
        <v>290</v>
      </c>
    </row>
    <row r="137" spans="2:12" x14ac:dyDescent="0.35">
      <c r="B137" s="65"/>
      <c r="C137" s="15" t="s">
        <v>291</v>
      </c>
      <c r="D137" s="14" t="s">
        <v>163</v>
      </c>
      <c r="E137" s="15">
        <v>333</v>
      </c>
      <c r="F137" s="14">
        <v>308</v>
      </c>
      <c r="G137" s="15">
        <v>37.9</v>
      </c>
      <c r="H137" s="14">
        <v>8.8000000000000007</v>
      </c>
      <c r="I137" s="15">
        <v>0.67</v>
      </c>
      <c r="J137" s="14" t="s">
        <v>292</v>
      </c>
      <c r="K137" s="15" t="s">
        <v>293</v>
      </c>
      <c r="L137" s="19" t="s">
        <v>294</v>
      </c>
    </row>
    <row r="138" spans="2:12" x14ac:dyDescent="0.35">
      <c r="B138" s="65"/>
      <c r="C138" s="15" t="s">
        <v>283</v>
      </c>
      <c r="D138" s="14" t="s">
        <v>218</v>
      </c>
      <c r="E138" s="15">
        <v>313.39999999999998</v>
      </c>
      <c r="F138" s="14">
        <v>290</v>
      </c>
      <c r="G138" s="15">
        <v>36</v>
      </c>
      <c r="H138" s="14">
        <v>8.6</v>
      </c>
      <c r="I138" s="15">
        <v>0.66</v>
      </c>
      <c r="J138" s="14" t="s">
        <v>295</v>
      </c>
      <c r="K138" s="15" t="s">
        <v>196</v>
      </c>
      <c r="L138" s="19" t="s">
        <v>296</v>
      </c>
    </row>
    <row r="139" spans="2:12" x14ac:dyDescent="0.35">
      <c r="B139" s="65"/>
      <c r="C139" s="15" t="s">
        <v>297</v>
      </c>
      <c r="D139" s="14" t="s">
        <v>298</v>
      </c>
      <c r="E139" s="15">
        <v>294</v>
      </c>
      <c r="F139" s="14">
        <v>272</v>
      </c>
      <c r="G139" s="15">
        <v>35</v>
      </c>
      <c r="H139" s="14">
        <v>8.5</v>
      </c>
      <c r="I139" s="15">
        <v>0.67</v>
      </c>
      <c r="J139" s="14" t="s">
        <v>299</v>
      </c>
      <c r="K139" s="15" t="s">
        <v>21</v>
      </c>
      <c r="L139" s="19" t="s">
        <v>300</v>
      </c>
    </row>
    <row r="140" spans="2:12" x14ac:dyDescent="0.35">
      <c r="B140" s="65"/>
      <c r="C140" s="15" t="s">
        <v>165</v>
      </c>
      <c r="D140" s="14" t="s">
        <v>162</v>
      </c>
      <c r="E140" s="15">
        <v>295</v>
      </c>
      <c r="F140" s="14">
        <v>273</v>
      </c>
      <c r="G140" s="15">
        <v>33</v>
      </c>
      <c r="H140" s="14">
        <v>8.3000000000000007</v>
      </c>
      <c r="I140" s="15">
        <v>0.67</v>
      </c>
      <c r="J140" s="14" t="s">
        <v>301</v>
      </c>
      <c r="K140" s="15" t="s">
        <v>302</v>
      </c>
      <c r="L140" s="19" t="s">
        <v>303</v>
      </c>
    </row>
    <row r="141" spans="2:12" ht="15" thickBot="1" x14ac:dyDescent="0.4">
      <c r="B141" s="66"/>
      <c r="C141" s="23" t="s">
        <v>65</v>
      </c>
      <c r="D141" s="20" t="s">
        <v>304</v>
      </c>
      <c r="E141" s="23">
        <v>272</v>
      </c>
      <c r="F141" s="20">
        <v>231</v>
      </c>
      <c r="G141" s="23">
        <v>35</v>
      </c>
      <c r="H141" s="20">
        <v>8</v>
      </c>
      <c r="I141" s="23">
        <v>0.66</v>
      </c>
      <c r="J141" s="20" t="s">
        <v>158</v>
      </c>
      <c r="K141" s="23" t="s">
        <v>199</v>
      </c>
      <c r="L141" s="21" t="s">
        <v>305</v>
      </c>
    </row>
    <row r="142" spans="2:12" x14ac:dyDescent="0.35">
      <c r="B142" s="67" t="s">
        <v>338</v>
      </c>
      <c r="C142" s="22" t="s">
        <v>69</v>
      </c>
      <c r="D142" s="17" t="s">
        <v>245</v>
      </c>
      <c r="E142" s="22">
        <v>294</v>
      </c>
      <c r="F142" s="17">
        <v>272</v>
      </c>
      <c r="G142" s="22">
        <v>32.200000000000003</v>
      </c>
      <c r="H142" s="17">
        <v>8</v>
      </c>
      <c r="I142" s="22">
        <v>0.67</v>
      </c>
      <c r="J142" s="17" t="s">
        <v>301</v>
      </c>
      <c r="K142" s="22" t="s">
        <v>302</v>
      </c>
      <c r="L142" s="18" t="s">
        <v>305</v>
      </c>
    </row>
    <row r="143" spans="2:12" x14ac:dyDescent="0.35">
      <c r="B143" s="68"/>
      <c r="C143" s="15" t="s">
        <v>65</v>
      </c>
      <c r="D143" s="14" t="s">
        <v>306</v>
      </c>
      <c r="E143" s="15">
        <v>280</v>
      </c>
      <c r="F143" s="14">
        <v>248.7</v>
      </c>
      <c r="G143" s="15">
        <v>32.200000000000003</v>
      </c>
      <c r="H143" s="14">
        <v>7.9</v>
      </c>
      <c r="I143" s="15">
        <v>0.66</v>
      </c>
      <c r="J143" s="14" t="s">
        <v>307</v>
      </c>
      <c r="K143" s="15" t="s">
        <v>129</v>
      </c>
      <c r="L143" s="19" t="s">
        <v>308</v>
      </c>
    </row>
    <row r="144" spans="2:12" x14ac:dyDescent="0.35">
      <c r="B144" s="68"/>
      <c r="C144" s="15" t="s">
        <v>68</v>
      </c>
      <c r="D144" s="14" t="s">
        <v>309</v>
      </c>
      <c r="E144" s="15">
        <v>265</v>
      </c>
      <c r="F144" s="14">
        <v>225</v>
      </c>
      <c r="G144" s="15">
        <v>32.200000000000003</v>
      </c>
      <c r="H144" s="14">
        <v>7.8</v>
      </c>
      <c r="I144" s="15">
        <v>0.66</v>
      </c>
      <c r="J144" s="14" t="s">
        <v>107</v>
      </c>
      <c r="K144" s="15" t="s">
        <v>104</v>
      </c>
      <c r="L144" s="19" t="s">
        <v>310</v>
      </c>
    </row>
    <row r="145" spans="2:12" x14ac:dyDescent="0.35">
      <c r="B145" s="68"/>
      <c r="C145" s="15" t="s">
        <v>72</v>
      </c>
      <c r="D145" s="14" t="s">
        <v>311</v>
      </c>
      <c r="E145" s="15">
        <v>252</v>
      </c>
      <c r="F145" s="14">
        <v>214</v>
      </c>
      <c r="G145" s="15">
        <v>32.200000000000003</v>
      </c>
      <c r="H145" s="14">
        <v>7.6</v>
      </c>
      <c r="I145" s="15">
        <v>0.63</v>
      </c>
      <c r="J145" s="14" t="s">
        <v>312</v>
      </c>
      <c r="K145" s="15" t="s">
        <v>313</v>
      </c>
      <c r="L145" s="19" t="s">
        <v>314</v>
      </c>
    </row>
    <row r="146" spans="2:12" x14ac:dyDescent="0.35">
      <c r="B146" s="68"/>
      <c r="C146" s="15" t="s">
        <v>72</v>
      </c>
      <c r="D146" s="14" t="s">
        <v>311</v>
      </c>
      <c r="E146" s="15">
        <v>251.2</v>
      </c>
      <c r="F146" s="14">
        <v>232.4</v>
      </c>
      <c r="G146" s="15">
        <v>28.8</v>
      </c>
      <c r="H146" s="14">
        <v>7.6</v>
      </c>
      <c r="I146" s="15">
        <v>0.65</v>
      </c>
      <c r="J146" s="14" t="s">
        <v>315</v>
      </c>
      <c r="K146" s="15" t="s">
        <v>97</v>
      </c>
      <c r="L146" s="19" t="s">
        <v>314</v>
      </c>
    </row>
    <row r="147" spans="2:12" x14ac:dyDescent="0.35">
      <c r="B147" s="68"/>
      <c r="C147" s="15" t="s">
        <v>77</v>
      </c>
      <c r="D147" s="14" t="s">
        <v>90</v>
      </c>
      <c r="E147" s="15">
        <v>234</v>
      </c>
      <c r="F147" s="14">
        <v>199</v>
      </c>
      <c r="G147" s="15">
        <v>32.200000000000003</v>
      </c>
      <c r="H147" s="14">
        <v>7.1</v>
      </c>
      <c r="I147" s="15">
        <v>0.62</v>
      </c>
      <c r="J147" s="14" t="s">
        <v>316</v>
      </c>
      <c r="K147" s="15" t="s">
        <v>317</v>
      </c>
      <c r="L147" s="19" t="s">
        <v>318</v>
      </c>
    </row>
    <row r="148" spans="2:12" x14ac:dyDescent="0.35">
      <c r="B148" s="68"/>
      <c r="C148" s="15" t="s">
        <v>77</v>
      </c>
      <c r="D148" s="14" t="s">
        <v>90</v>
      </c>
      <c r="E148" s="15">
        <v>232</v>
      </c>
      <c r="F148" s="14">
        <v>212</v>
      </c>
      <c r="G148" s="15">
        <v>28</v>
      </c>
      <c r="H148" s="14">
        <v>7.4</v>
      </c>
      <c r="I148" s="15">
        <v>0.64</v>
      </c>
      <c r="J148" s="14" t="s">
        <v>234</v>
      </c>
      <c r="K148" s="15" t="s">
        <v>133</v>
      </c>
      <c r="L148" s="19" t="s">
        <v>318</v>
      </c>
    </row>
    <row r="149" spans="2:12" x14ac:dyDescent="0.35">
      <c r="B149" s="68"/>
      <c r="C149" s="15" t="s">
        <v>81</v>
      </c>
      <c r="D149" s="14" t="s">
        <v>319</v>
      </c>
      <c r="E149" s="15">
        <v>212</v>
      </c>
      <c r="F149" s="14">
        <v>180</v>
      </c>
      <c r="G149" s="15">
        <v>32.200000000000003</v>
      </c>
      <c r="H149" s="14">
        <v>6.5</v>
      </c>
      <c r="I149" s="15">
        <v>0.62</v>
      </c>
      <c r="J149" s="14" t="s">
        <v>166</v>
      </c>
      <c r="K149" s="15" t="s">
        <v>24</v>
      </c>
      <c r="L149" s="19" t="s">
        <v>320</v>
      </c>
    </row>
    <row r="150" spans="2:12" x14ac:dyDescent="0.35">
      <c r="B150" s="68"/>
      <c r="C150" s="15" t="s">
        <v>81</v>
      </c>
      <c r="D150" s="14" t="s">
        <v>319</v>
      </c>
      <c r="E150" s="15">
        <v>210</v>
      </c>
      <c r="F150" s="14">
        <v>192.8</v>
      </c>
      <c r="G150" s="15">
        <v>27.1</v>
      </c>
      <c r="H150" s="14">
        <v>7</v>
      </c>
      <c r="I150" s="15">
        <v>0.64</v>
      </c>
      <c r="J150" s="14" t="s">
        <v>115</v>
      </c>
      <c r="K150" s="15" t="s">
        <v>137</v>
      </c>
      <c r="L150" s="19" t="s">
        <v>320</v>
      </c>
    </row>
    <row r="151" spans="2:12" x14ac:dyDescent="0.35">
      <c r="B151" s="68"/>
      <c r="C151" s="15" t="s">
        <v>219</v>
      </c>
      <c r="D151" s="14" t="s">
        <v>267</v>
      </c>
      <c r="E151" s="15">
        <v>192</v>
      </c>
      <c r="F151" s="14">
        <v>164</v>
      </c>
      <c r="G151" s="15">
        <v>32</v>
      </c>
      <c r="H151" s="14">
        <v>6.3</v>
      </c>
      <c r="I151" s="15">
        <v>0.62</v>
      </c>
      <c r="J151" s="14" t="s">
        <v>118</v>
      </c>
      <c r="K151" s="15" t="s">
        <v>37</v>
      </c>
      <c r="L151" s="19" t="s">
        <v>321</v>
      </c>
    </row>
    <row r="152" spans="2:12" x14ac:dyDescent="0.35">
      <c r="B152" s="68"/>
      <c r="C152" s="15" t="s">
        <v>219</v>
      </c>
      <c r="D152" s="14" t="s">
        <v>267</v>
      </c>
      <c r="E152" s="15">
        <v>205</v>
      </c>
      <c r="F152" s="14">
        <v>188</v>
      </c>
      <c r="G152" s="15">
        <v>26.3</v>
      </c>
      <c r="H152" s="14">
        <v>6.8</v>
      </c>
      <c r="I152" s="15">
        <v>0.61</v>
      </c>
      <c r="J152" s="14" t="s">
        <v>176</v>
      </c>
      <c r="K152" s="15" t="s">
        <v>166</v>
      </c>
      <c r="L152" s="19" t="s">
        <v>321</v>
      </c>
    </row>
    <row r="153" spans="2:12" x14ac:dyDescent="0.35">
      <c r="B153" s="68"/>
      <c r="C153" s="15" t="s">
        <v>85</v>
      </c>
      <c r="D153" s="14" t="s">
        <v>322</v>
      </c>
      <c r="E153" s="15">
        <v>190</v>
      </c>
      <c r="F153" s="14">
        <v>175</v>
      </c>
      <c r="G153" s="15">
        <v>25</v>
      </c>
      <c r="H153" s="14">
        <v>6.7</v>
      </c>
      <c r="I153" s="15">
        <v>0.61</v>
      </c>
      <c r="J153" s="14" t="s">
        <v>41</v>
      </c>
      <c r="K153" s="15" t="s">
        <v>216</v>
      </c>
      <c r="L153" s="19" t="s">
        <v>323</v>
      </c>
    </row>
    <row r="154" spans="2:12" x14ac:dyDescent="0.35">
      <c r="B154" s="68"/>
      <c r="C154" s="15" t="s">
        <v>224</v>
      </c>
      <c r="D154" s="14" t="s">
        <v>324</v>
      </c>
      <c r="E154" s="15">
        <v>180</v>
      </c>
      <c r="F154" s="14">
        <v>165</v>
      </c>
      <c r="G154" s="15">
        <v>24</v>
      </c>
      <c r="H154" s="14">
        <v>6.6</v>
      </c>
      <c r="I154" s="15">
        <v>0.6</v>
      </c>
      <c r="J154" s="14" t="s">
        <v>325</v>
      </c>
      <c r="K154" s="15" t="s">
        <v>49</v>
      </c>
      <c r="L154" s="19" t="s">
        <v>326</v>
      </c>
    </row>
    <row r="155" spans="2:12" x14ac:dyDescent="0.35">
      <c r="B155" s="68"/>
      <c r="C155" s="15" t="s">
        <v>89</v>
      </c>
      <c r="D155" s="14" t="s">
        <v>327</v>
      </c>
      <c r="E155" s="15">
        <v>169</v>
      </c>
      <c r="F155" s="14">
        <v>155</v>
      </c>
      <c r="G155" s="15">
        <v>22.5</v>
      </c>
      <c r="H155" s="14">
        <v>6.5</v>
      </c>
      <c r="I155" s="15">
        <v>0.6</v>
      </c>
      <c r="J155" s="14" t="s">
        <v>328</v>
      </c>
      <c r="K155" s="15" t="s">
        <v>75</v>
      </c>
      <c r="L155" s="19" t="s">
        <v>329</v>
      </c>
    </row>
    <row r="156" spans="2:12" x14ac:dyDescent="0.35">
      <c r="B156" s="68"/>
      <c r="C156" s="15" t="s">
        <v>94</v>
      </c>
      <c r="D156" s="14" t="s">
        <v>268</v>
      </c>
      <c r="E156" s="15">
        <v>152</v>
      </c>
      <c r="F156" s="14">
        <v>140</v>
      </c>
      <c r="G156" s="15">
        <v>21</v>
      </c>
      <c r="H156" s="14">
        <v>6.4</v>
      </c>
      <c r="I156" s="15">
        <v>0.6</v>
      </c>
      <c r="J156" s="14" t="s">
        <v>330</v>
      </c>
      <c r="K156" s="15" t="s">
        <v>80</v>
      </c>
      <c r="L156" s="19" t="s">
        <v>331</v>
      </c>
    </row>
    <row r="157" spans="2:12" x14ac:dyDescent="0.35">
      <c r="B157" s="68"/>
      <c r="C157" s="15" t="s">
        <v>93</v>
      </c>
      <c r="D157" s="14" t="s">
        <v>97</v>
      </c>
      <c r="E157" s="15">
        <v>134</v>
      </c>
      <c r="F157" s="14">
        <v>123</v>
      </c>
      <c r="G157" s="15">
        <v>18.5</v>
      </c>
      <c r="H157" s="14">
        <v>5.8</v>
      </c>
      <c r="I157" s="15">
        <v>0.59</v>
      </c>
      <c r="J157" s="14" t="s">
        <v>270</v>
      </c>
      <c r="K157" s="15" t="s">
        <v>226</v>
      </c>
      <c r="L157" s="19" t="s">
        <v>332</v>
      </c>
    </row>
    <row r="158" spans="2:12" ht="15" thickBot="1" x14ac:dyDescent="0.4">
      <c r="B158" s="69"/>
      <c r="C158" s="23" t="s">
        <v>96</v>
      </c>
      <c r="D158" s="20" t="s">
        <v>96</v>
      </c>
      <c r="E158" s="23">
        <v>100</v>
      </c>
      <c r="F158" s="20">
        <v>90</v>
      </c>
      <c r="G158" s="23">
        <v>16.5</v>
      </c>
      <c r="H158" s="20">
        <v>5.6</v>
      </c>
      <c r="I158" s="23">
        <v>0.59</v>
      </c>
      <c r="J158" s="20" t="s">
        <v>333</v>
      </c>
      <c r="K158" s="23" t="s">
        <v>334</v>
      </c>
      <c r="L158" s="21" t="s">
        <v>335</v>
      </c>
    </row>
    <row r="159" spans="2:12" x14ac:dyDescent="0.35">
      <c r="B159" s="67" t="s">
        <v>339</v>
      </c>
      <c r="C159" s="22" t="s">
        <v>203</v>
      </c>
      <c r="D159" s="17" t="s">
        <v>307</v>
      </c>
      <c r="E159" s="22">
        <v>128</v>
      </c>
      <c r="F159" s="17">
        <v>120</v>
      </c>
      <c r="G159" s="22">
        <v>17.100000000000001</v>
      </c>
      <c r="H159" s="17">
        <v>6.8</v>
      </c>
      <c r="I159" s="22">
        <v>0.64</v>
      </c>
      <c r="J159" s="17">
        <v>810</v>
      </c>
      <c r="K159" s="22">
        <v>840</v>
      </c>
      <c r="L159" s="18" t="s">
        <v>102</v>
      </c>
    </row>
    <row r="160" spans="2:12" x14ac:dyDescent="0.35">
      <c r="B160" s="68"/>
      <c r="C160" s="15" t="s">
        <v>96</v>
      </c>
      <c r="D160" s="14" t="s">
        <v>55</v>
      </c>
      <c r="E160" s="15">
        <v>106</v>
      </c>
      <c r="F160" s="14">
        <v>100</v>
      </c>
      <c r="G160" s="15">
        <v>16.100000000000001</v>
      </c>
      <c r="H160" s="14">
        <v>6.2</v>
      </c>
      <c r="I160" s="15">
        <v>0.61</v>
      </c>
      <c r="J160" s="14">
        <v>650</v>
      </c>
      <c r="K160" s="15">
        <v>670</v>
      </c>
      <c r="L160" s="19" t="s">
        <v>102</v>
      </c>
    </row>
    <row r="161" spans="2:12" x14ac:dyDescent="0.35">
      <c r="B161" s="68"/>
      <c r="C161" s="15" t="s">
        <v>80</v>
      </c>
      <c r="D161" s="14" t="s">
        <v>120</v>
      </c>
      <c r="E161" s="15">
        <v>90</v>
      </c>
      <c r="F161" s="14">
        <v>85</v>
      </c>
      <c r="G161" s="15">
        <v>14</v>
      </c>
      <c r="H161" s="14">
        <v>5.9</v>
      </c>
      <c r="I161" s="15">
        <v>0.57999999999999996</v>
      </c>
      <c r="J161" s="14">
        <v>550</v>
      </c>
      <c r="K161" s="15">
        <v>570</v>
      </c>
      <c r="L161" s="19" t="s">
        <v>102</v>
      </c>
    </row>
    <row r="162" spans="2:12" x14ac:dyDescent="0.35">
      <c r="B162" s="68"/>
      <c r="C162" s="15" t="s">
        <v>174</v>
      </c>
      <c r="D162" s="14" t="s">
        <v>75</v>
      </c>
      <c r="E162" s="15">
        <v>85</v>
      </c>
      <c r="F162" s="14">
        <v>81</v>
      </c>
      <c r="G162" s="15">
        <v>13</v>
      </c>
      <c r="H162" s="14">
        <v>5.6</v>
      </c>
      <c r="I162" s="15">
        <v>0.57999999999999996</v>
      </c>
      <c r="J162" s="14">
        <v>500</v>
      </c>
      <c r="K162" s="15">
        <v>520</v>
      </c>
      <c r="L162" s="19" t="s">
        <v>102</v>
      </c>
    </row>
    <row r="163" spans="2:12" x14ac:dyDescent="0.35">
      <c r="B163" s="68"/>
      <c r="C163" s="15" t="s">
        <v>227</v>
      </c>
      <c r="D163" s="14" t="s">
        <v>117</v>
      </c>
      <c r="E163" s="15">
        <v>80</v>
      </c>
      <c r="F163" s="14">
        <v>76</v>
      </c>
      <c r="G163" s="15">
        <v>12</v>
      </c>
      <c r="H163" s="14">
        <v>5.3</v>
      </c>
      <c r="I163" s="15">
        <v>0.54</v>
      </c>
      <c r="J163" s="14">
        <v>470</v>
      </c>
      <c r="K163" s="15">
        <v>490</v>
      </c>
      <c r="L163" s="19" t="s">
        <v>102</v>
      </c>
    </row>
    <row r="164" spans="2:12" x14ac:dyDescent="0.35">
      <c r="B164" s="68"/>
      <c r="C164" s="15" t="s">
        <v>175</v>
      </c>
      <c r="D164" s="14" t="s">
        <v>88</v>
      </c>
      <c r="E164" s="15">
        <v>76</v>
      </c>
      <c r="F164" s="14">
        <v>72</v>
      </c>
      <c r="G164" s="15">
        <v>11.3</v>
      </c>
      <c r="H164" s="14">
        <v>5.0999999999999996</v>
      </c>
      <c r="I164" s="15">
        <v>0.52</v>
      </c>
      <c r="J164" s="14">
        <v>430</v>
      </c>
      <c r="K164" s="15">
        <v>450</v>
      </c>
      <c r="L164" s="19" t="s">
        <v>102</v>
      </c>
    </row>
    <row r="165" spans="2:12" x14ac:dyDescent="0.35">
      <c r="B165" s="68"/>
      <c r="C165" s="15" t="s">
        <v>95</v>
      </c>
      <c r="D165" s="14" t="s">
        <v>79</v>
      </c>
      <c r="E165" s="15">
        <v>72</v>
      </c>
      <c r="F165" s="14">
        <v>68</v>
      </c>
      <c r="G165" s="15">
        <v>11</v>
      </c>
      <c r="H165" s="14">
        <v>5</v>
      </c>
      <c r="I165" s="15">
        <v>0.5</v>
      </c>
      <c r="J165" s="14">
        <v>400</v>
      </c>
      <c r="K165" s="15">
        <v>420</v>
      </c>
      <c r="L165" s="19" t="s">
        <v>102</v>
      </c>
    </row>
    <row r="166" spans="2:12" x14ac:dyDescent="0.35">
      <c r="B166" s="68"/>
      <c r="C166" s="15" t="s">
        <v>242</v>
      </c>
      <c r="D166" s="14" t="s">
        <v>334</v>
      </c>
      <c r="E166" s="15">
        <v>70</v>
      </c>
      <c r="F166" s="14">
        <v>66</v>
      </c>
      <c r="G166" s="15">
        <v>10.5</v>
      </c>
      <c r="H166" s="14">
        <v>4.8</v>
      </c>
      <c r="I166" s="15">
        <v>0.47</v>
      </c>
      <c r="J166" s="14">
        <v>380</v>
      </c>
      <c r="K166" s="15">
        <v>400</v>
      </c>
      <c r="L166" s="19" t="s">
        <v>102</v>
      </c>
    </row>
    <row r="167" spans="2:12" x14ac:dyDescent="0.35">
      <c r="B167" s="68"/>
      <c r="C167" s="15">
        <v>700</v>
      </c>
      <c r="D167" s="14" t="s">
        <v>278</v>
      </c>
      <c r="E167" s="15">
        <v>65</v>
      </c>
      <c r="F167" s="14">
        <v>62</v>
      </c>
      <c r="G167" s="15">
        <v>10</v>
      </c>
      <c r="H167" s="14">
        <v>4.5</v>
      </c>
      <c r="I167" s="15">
        <v>0.44</v>
      </c>
      <c r="J167" s="14">
        <v>345</v>
      </c>
      <c r="K167" s="15">
        <v>360</v>
      </c>
      <c r="L167" s="19" t="s">
        <v>102</v>
      </c>
    </row>
    <row r="168" spans="2:12" x14ac:dyDescent="0.35">
      <c r="B168" s="68"/>
      <c r="C168" s="15">
        <v>500</v>
      </c>
      <c r="D168" s="14">
        <v>800</v>
      </c>
      <c r="E168" s="15">
        <v>55</v>
      </c>
      <c r="F168" s="14">
        <v>53</v>
      </c>
      <c r="G168" s="15">
        <v>8.6</v>
      </c>
      <c r="H168" s="14">
        <v>4</v>
      </c>
      <c r="I168" s="15">
        <v>0.43</v>
      </c>
      <c r="J168" s="14">
        <v>290</v>
      </c>
      <c r="K168" s="15">
        <v>300</v>
      </c>
      <c r="L168" s="19" t="s">
        <v>102</v>
      </c>
    </row>
    <row r="169" spans="2:12" x14ac:dyDescent="0.35">
      <c r="B169" s="68"/>
      <c r="C169" s="15">
        <v>250</v>
      </c>
      <c r="D169" s="14">
        <v>400</v>
      </c>
      <c r="E169" s="15">
        <v>40</v>
      </c>
      <c r="F169" s="14">
        <v>38</v>
      </c>
      <c r="G169" s="15">
        <v>7</v>
      </c>
      <c r="H169" s="14">
        <v>3.5</v>
      </c>
      <c r="I169" s="15">
        <v>0.42</v>
      </c>
      <c r="J169" s="14">
        <v>190</v>
      </c>
      <c r="K169" s="15">
        <v>200</v>
      </c>
      <c r="L169" s="19" t="s">
        <v>102</v>
      </c>
    </row>
    <row r="170" spans="2:12" ht="15" thickBot="1" x14ac:dyDescent="0.4">
      <c r="B170" s="69"/>
      <c r="C170" s="23">
        <v>150</v>
      </c>
      <c r="D170" s="20">
        <v>300</v>
      </c>
      <c r="E170" s="23">
        <v>32</v>
      </c>
      <c r="F170" s="20">
        <v>28</v>
      </c>
      <c r="G170" s="23">
        <v>7.5</v>
      </c>
      <c r="H170" s="20">
        <v>3.4</v>
      </c>
      <c r="I170" s="23">
        <v>0.41</v>
      </c>
      <c r="J170" s="20">
        <v>135</v>
      </c>
      <c r="K170" s="23">
        <v>140</v>
      </c>
      <c r="L170" s="21" t="s">
        <v>102</v>
      </c>
    </row>
    <row r="171" spans="2:12" ht="31.5" customHeight="1" x14ac:dyDescent="0.35">
      <c r="B171" s="58" t="s">
        <v>345</v>
      </c>
      <c r="C171" s="22">
        <v>100</v>
      </c>
      <c r="D171" s="17">
        <v>200</v>
      </c>
      <c r="E171" s="22">
        <v>27</v>
      </c>
      <c r="F171" s="17">
        <v>23</v>
      </c>
      <c r="G171" s="22">
        <v>7</v>
      </c>
      <c r="H171" s="17">
        <v>3.1</v>
      </c>
      <c r="I171" s="22">
        <v>0.39</v>
      </c>
      <c r="J171" s="17" t="s">
        <v>102</v>
      </c>
      <c r="K171" s="22" t="s">
        <v>102</v>
      </c>
      <c r="L171" s="18" t="s">
        <v>102</v>
      </c>
    </row>
    <row r="172" spans="2:12" x14ac:dyDescent="0.35">
      <c r="B172" s="59"/>
      <c r="C172" s="15">
        <v>75</v>
      </c>
      <c r="D172" s="14">
        <v>165</v>
      </c>
      <c r="E172" s="15">
        <v>25</v>
      </c>
      <c r="F172" s="14">
        <v>22</v>
      </c>
      <c r="G172" s="15">
        <v>6.6</v>
      </c>
      <c r="H172" s="14">
        <v>2.8</v>
      </c>
      <c r="I172" s="15">
        <v>0.4</v>
      </c>
      <c r="J172" s="14" t="s">
        <v>102</v>
      </c>
      <c r="K172" s="15" t="s">
        <v>102</v>
      </c>
      <c r="L172" s="19" t="s">
        <v>102</v>
      </c>
    </row>
    <row r="173" spans="2:12" x14ac:dyDescent="0.35">
      <c r="B173" s="59"/>
      <c r="C173" s="15">
        <v>50</v>
      </c>
      <c r="D173" s="14">
        <v>115</v>
      </c>
      <c r="E173" s="15">
        <v>21</v>
      </c>
      <c r="F173" s="14">
        <v>17</v>
      </c>
      <c r="G173" s="15">
        <v>6.2</v>
      </c>
      <c r="H173" s="14">
        <v>2.7</v>
      </c>
      <c r="I173" s="15">
        <v>0.39</v>
      </c>
      <c r="J173" s="14" t="s">
        <v>102</v>
      </c>
      <c r="K173" s="15" t="s">
        <v>102</v>
      </c>
      <c r="L173" s="19" t="s">
        <v>102</v>
      </c>
    </row>
    <row r="174" spans="2:12" x14ac:dyDescent="0.35">
      <c r="B174" s="59"/>
      <c r="C174" s="15">
        <v>25</v>
      </c>
      <c r="D174" s="14">
        <v>65</v>
      </c>
      <c r="E174" s="15">
        <v>15</v>
      </c>
      <c r="F174" s="14">
        <v>12</v>
      </c>
      <c r="G174" s="15">
        <v>5.5</v>
      </c>
      <c r="H174" s="14">
        <v>2.6</v>
      </c>
      <c r="I174" s="15">
        <v>0.37</v>
      </c>
      <c r="J174" s="14" t="s">
        <v>102</v>
      </c>
      <c r="K174" s="15" t="s">
        <v>102</v>
      </c>
      <c r="L174" s="19" t="s">
        <v>102</v>
      </c>
    </row>
    <row r="175" spans="2:12" ht="15" thickBot="1" x14ac:dyDescent="0.4">
      <c r="B175" s="60"/>
      <c r="C175" s="23">
        <v>15</v>
      </c>
      <c r="D175" s="20">
        <v>40</v>
      </c>
      <c r="E175" s="23">
        <v>11</v>
      </c>
      <c r="F175" s="20">
        <v>9.1999999999999993</v>
      </c>
      <c r="G175" s="23">
        <v>5</v>
      </c>
      <c r="H175" s="20">
        <v>2.2999999999999998</v>
      </c>
      <c r="I175" s="23">
        <v>0.37</v>
      </c>
      <c r="J175" s="20" t="s">
        <v>102</v>
      </c>
      <c r="K175" s="23" t="s">
        <v>102</v>
      </c>
      <c r="L175" s="21" t="s">
        <v>102</v>
      </c>
    </row>
    <row r="176" spans="2:12" x14ac:dyDescent="0.35">
      <c r="B176" s="55" t="s">
        <v>340</v>
      </c>
      <c r="C176" s="22" t="s">
        <v>341</v>
      </c>
      <c r="D176" s="17" t="s">
        <v>194</v>
      </c>
      <c r="E176" s="22">
        <v>160</v>
      </c>
      <c r="F176" s="17">
        <v>135</v>
      </c>
      <c r="G176" s="22">
        <v>21.8</v>
      </c>
      <c r="H176" s="17">
        <v>5.5</v>
      </c>
      <c r="I176" s="22" t="s">
        <v>341</v>
      </c>
      <c r="J176" s="17" t="s">
        <v>341</v>
      </c>
      <c r="K176" s="22" t="s">
        <v>341</v>
      </c>
      <c r="L176" s="18" t="s">
        <v>102</v>
      </c>
    </row>
    <row r="177" spans="2:12" x14ac:dyDescent="0.35">
      <c r="B177" s="56"/>
      <c r="C177" s="15" t="s">
        <v>341</v>
      </c>
      <c r="D177" s="14" t="s">
        <v>133</v>
      </c>
      <c r="E177" s="15">
        <v>140</v>
      </c>
      <c r="F177" s="14">
        <v>120</v>
      </c>
      <c r="G177" s="15">
        <v>23.5</v>
      </c>
      <c r="H177" s="14">
        <v>5</v>
      </c>
      <c r="I177" s="15" t="s">
        <v>341</v>
      </c>
      <c r="J177" s="14" t="s">
        <v>341</v>
      </c>
      <c r="K177" s="15" t="s">
        <v>341</v>
      </c>
      <c r="L177" s="19" t="s">
        <v>102</v>
      </c>
    </row>
    <row r="178" spans="2:12" x14ac:dyDescent="0.35">
      <c r="B178" s="56"/>
      <c r="C178" s="15" t="s">
        <v>341</v>
      </c>
      <c r="D178" s="14" t="s">
        <v>64</v>
      </c>
      <c r="E178" s="15">
        <v>120</v>
      </c>
      <c r="F178" s="14">
        <v>102</v>
      </c>
      <c r="G178" s="15">
        <v>18.5</v>
      </c>
      <c r="H178" s="14">
        <v>4.9000000000000004</v>
      </c>
      <c r="I178" s="15" t="s">
        <v>341</v>
      </c>
      <c r="J178" s="14" t="s">
        <v>341</v>
      </c>
      <c r="K178" s="15" t="s">
        <v>341</v>
      </c>
      <c r="L178" s="19" t="s">
        <v>102</v>
      </c>
    </row>
    <row r="179" spans="2:12" x14ac:dyDescent="0.35">
      <c r="B179" s="56"/>
      <c r="C179" s="15" t="s">
        <v>341</v>
      </c>
      <c r="D179" s="14" t="s">
        <v>75</v>
      </c>
      <c r="E179" s="15">
        <v>100</v>
      </c>
      <c r="F179" s="14">
        <v>85</v>
      </c>
      <c r="G179" s="15">
        <v>16.5</v>
      </c>
      <c r="H179" s="14">
        <v>4.8</v>
      </c>
      <c r="I179" s="15" t="s">
        <v>341</v>
      </c>
      <c r="J179" s="14" t="s">
        <v>341</v>
      </c>
      <c r="K179" s="15" t="s">
        <v>341</v>
      </c>
      <c r="L179" s="19" t="s">
        <v>102</v>
      </c>
    </row>
    <row r="180" spans="2:12" x14ac:dyDescent="0.35">
      <c r="B180" s="56"/>
      <c r="C180" s="15" t="s">
        <v>341</v>
      </c>
      <c r="D180" s="14" t="s">
        <v>334</v>
      </c>
      <c r="E180" s="15">
        <v>70</v>
      </c>
      <c r="F180" s="14">
        <v>60</v>
      </c>
      <c r="G180" s="15">
        <v>13.5</v>
      </c>
      <c r="H180" s="14">
        <v>3.8</v>
      </c>
      <c r="I180" s="15" t="s">
        <v>341</v>
      </c>
      <c r="J180" s="14" t="s">
        <v>341</v>
      </c>
      <c r="K180" s="15" t="s">
        <v>341</v>
      </c>
      <c r="L180" s="19" t="s">
        <v>102</v>
      </c>
    </row>
    <row r="181" spans="2:12" x14ac:dyDescent="0.35">
      <c r="B181" s="56"/>
      <c r="C181" s="15" t="s">
        <v>341</v>
      </c>
      <c r="D181" s="14" t="s">
        <v>91</v>
      </c>
      <c r="E181" s="15">
        <v>60</v>
      </c>
      <c r="F181" s="14">
        <v>51</v>
      </c>
      <c r="G181" s="15">
        <v>12</v>
      </c>
      <c r="H181" s="14">
        <v>3.6</v>
      </c>
      <c r="I181" s="15" t="s">
        <v>341</v>
      </c>
      <c r="J181" s="14" t="s">
        <v>341</v>
      </c>
      <c r="K181" s="15" t="s">
        <v>341</v>
      </c>
      <c r="L181" s="19" t="s">
        <v>102</v>
      </c>
    </row>
    <row r="182" spans="2:12" x14ac:dyDescent="0.35">
      <c r="B182" s="56"/>
      <c r="C182" s="15" t="s">
        <v>341</v>
      </c>
      <c r="D182" s="14">
        <v>700</v>
      </c>
      <c r="E182" s="15">
        <v>50</v>
      </c>
      <c r="F182" s="14">
        <v>43</v>
      </c>
      <c r="G182" s="15">
        <v>9</v>
      </c>
      <c r="H182" s="14">
        <v>3.5</v>
      </c>
      <c r="I182" s="15" t="s">
        <v>341</v>
      </c>
      <c r="J182" s="14" t="s">
        <v>341</v>
      </c>
      <c r="K182" s="15" t="s">
        <v>341</v>
      </c>
      <c r="L182" s="19" t="s">
        <v>102</v>
      </c>
    </row>
    <row r="183" spans="2:12" x14ac:dyDescent="0.35">
      <c r="B183" s="56"/>
      <c r="C183" s="15" t="s">
        <v>341</v>
      </c>
      <c r="D183" s="14">
        <v>500</v>
      </c>
      <c r="E183" s="15">
        <v>45</v>
      </c>
      <c r="F183" s="14">
        <v>39</v>
      </c>
      <c r="G183" s="15">
        <v>8.5</v>
      </c>
      <c r="H183" s="14">
        <v>3.3</v>
      </c>
      <c r="I183" s="15" t="s">
        <v>341</v>
      </c>
      <c r="J183" s="14" t="s">
        <v>341</v>
      </c>
      <c r="K183" s="15" t="s">
        <v>341</v>
      </c>
      <c r="L183" s="19" t="s">
        <v>102</v>
      </c>
    </row>
    <row r="184" spans="2:12" x14ac:dyDescent="0.35">
      <c r="B184" s="56"/>
      <c r="C184" s="15" t="s">
        <v>341</v>
      </c>
      <c r="D184" s="14">
        <v>250</v>
      </c>
      <c r="E184" s="15">
        <v>40</v>
      </c>
      <c r="F184" s="14">
        <v>24</v>
      </c>
      <c r="G184" s="15">
        <v>8</v>
      </c>
      <c r="H184" s="14">
        <v>3</v>
      </c>
      <c r="I184" s="15" t="s">
        <v>341</v>
      </c>
      <c r="J184" s="14" t="s">
        <v>341</v>
      </c>
      <c r="K184" s="15" t="s">
        <v>341</v>
      </c>
      <c r="L184" s="19" t="s">
        <v>102</v>
      </c>
    </row>
    <row r="185" spans="2:12" x14ac:dyDescent="0.35">
      <c r="B185" s="56"/>
      <c r="C185" s="15" t="s">
        <v>341</v>
      </c>
      <c r="D185" s="14">
        <v>150</v>
      </c>
      <c r="E185" s="15">
        <v>30</v>
      </c>
      <c r="F185" s="14">
        <v>25</v>
      </c>
      <c r="G185" s="15">
        <v>7.5</v>
      </c>
      <c r="H185" s="14">
        <v>2.9</v>
      </c>
      <c r="I185" s="15" t="s">
        <v>341</v>
      </c>
      <c r="J185" s="14" t="s">
        <v>341</v>
      </c>
      <c r="K185" s="15" t="s">
        <v>341</v>
      </c>
      <c r="L185" s="19" t="s">
        <v>102</v>
      </c>
    </row>
    <row r="186" spans="2:12" ht="15" thickBot="1" x14ac:dyDescent="0.4">
      <c r="B186" s="57"/>
      <c r="C186" s="23" t="s">
        <v>341</v>
      </c>
      <c r="D186" s="20">
        <v>50</v>
      </c>
      <c r="E186" s="23">
        <v>20</v>
      </c>
      <c r="F186" s="20">
        <v>17</v>
      </c>
      <c r="G186" s="23">
        <v>5.5</v>
      </c>
      <c r="H186" s="20">
        <v>2.7</v>
      </c>
      <c r="I186" s="23" t="s">
        <v>341</v>
      </c>
      <c r="J186" s="20" t="s">
        <v>341</v>
      </c>
      <c r="K186" s="23" t="s">
        <v>341</v>
      </c>
      <c r="L186" s="21" t="s">
        <v>102</v>
      </c>
    </row>
    <row r="187" spans="2:12" x14ac:dyDescent="0.35">
      <c r="B187" s="55" t="s">
        <v>342</v>
      </c>
      <c r="C187" s="22" t="s">
        <v>341</v>
      </c>
      <c r="D187" s="17">
        <v>35</v>
      </c>
      <c r="E187" s="22">
        <v>21</v>
      </c>
      <c r="F187" s="17" t="s">
        <v>341</v>
      </c>
      <c r="G187" s="22">
        <v>5</v>
      </c>
      <c r="H187" s="17">
        <v>3</v>
      </c>
      <c r="I187" s="22" t="s">
        <v>341</v>
      </c>
      <c r="J187" s="17" t="s">
        <v>341</v>
      </c>
      <c r="K187" s="22" t="s">
        <v>341</v>
      </c>
      <c r="L187" s="18" t="s">
        <v>341</v>
      </c>
    </row>
    <row r="188" spans="2:12" x14ac:dyDescent="0.35">
      <c r="B188" s="56"/>
      <c r="C188" s="15" t="s">
        <v>341</v>
      </c>
      <c r="D188" s="14">
        <v>27</v>
      </c>
      <c r="E188" s="15">
        <v>18</v>
      </c>
      <c r="F188" s="14" t="s">
        <v>341</v>
      </c>
      <c r="G188" s="15">
        <v>4.4000000000000004</v>
      </c>
      <c r="H188" s="14">
        <v>2.7</v>
      </c>
      <c r="I188" s="15" t="s">
        <v>341</v>
      </c>
      <c r="J188" s="14" t="s">
        <v>341</v>
      </c>
      <c r="K188" s="15" t="s">
        <v>341</v>
      </c>
      <c r="L188" s="19" t="s">
        <v>341</v>
      </c>
    </row>
    <row r="189" spans="2:12" x14ac:dyDescent="0.35">
      <c r="B189" s="56"/>
      <c r="C189" s="15" t="s">
        <v>341</v>
      </c>
      <c r="D189" s="14">
        <v>16.5</v>
      </c>
      <c r="E189" s="15">
        <v>15</v>
      </c>
      <c r="F189" s="14" t="s">
        <v>341</v>
      </c>
      <c r="G189" s="15">
        <v>4</v>
      </c>
      <c r="H189" s="14">
        <v>2.2999999999999998</v>
      </c>
      <c r="I189" s="15" t="s">
        <v>341</v>
      </c>
      <c r="J189" s="14" t="s">
        <v>341</v>
      </c>
      <c r="K189" s="15" t="s">
        <v>341</v>
      </c>
      <c r="L189" s="19" t="s">
        <v>341</v>
      </c>
    </row>
    <row r="190" spans="2:12" x14ac:dyDescent="0.35">
      <c r="B190" s="56"/>
      <c r="C190" s="15" t="s">
        <v>341</v>
      </c>
      <c r="D190" s="14">
        <v>6.5</v>
      </c>
      <c r="E190" s="15">
        <v>12</v>
      </c>
      <c r="F190" s="14" t="s">
        <v>341</v>
      </c>
      <c r="G190" s="15">
        <v>3.4</v>
      </c>
      <c r="H190" s="14">
        <v>1.8</v>
      </c>
      <c r="I190" s="15" t="s">
        <v>341</v>
      </c>
      <c r="J190" s="14" t="s">
        <v>341</v>
      </c>
      <c r="K190" s="15" t="s">
        <v>341</v>
      </c>
      <c r="L190" s="19" t="s">
        <v>341</v>
      </c>
    </row>
    <row r="191" spans="2:12" x14ac:dyDescent="0.35">
      <c r="B191" s="56"/>
      <c r="C191" s="15" t="s">
        <v>341</v>
      </c>
      <c r="D191" s="14">
        <v>4.5</v>
      </c>
      <c r="E191" s="15">
        <v>9</v>
      </c>
      <c r="F191" s="14" t="s">
        <v>341</v>
      </c>
      <c r="G191" s="15">
        <v>2.7</v>
      </c>
      <c r="H191" s="14">
        <v>1.5</v>
      </c>
      <c r="I191" s="15" t="s">
        <v>341</v>
      </c>
      <c r="J191" s="14" t="s">
        <v>341</v>
      </c>
      <c r="K191" s="15" t="s">
        <v>341</v>
      </c>
      <c r="L191" s="19" t="s">
        <v>341</v>
      </c>
    </row>
    <row r="192" spans="2:12" ht="15" thickBot="1" x14ac:dyDescent="0.4">
      <c r="B192" s="57"/>
      <c r="C192" s="23" t="s">
        <v>341</v>
      </c>
      <c r="D192" s="20">
        <v>1.3</v>
      </c>
      <c r="E192" s="23">
        <v>6</v>
      </c>
      <c r="F192" s="20" t="s">
        <v>341</v>
      </c>
      <c r="G192" s="23">
        <v>2.1</v>
      </c>
      <c r="H192" s="20">
        <v>1</v>
      </c>
      <c r="I192" s="23" t="s">
        <v>341</v>
      </c>
      <c r="J192" s="20" t="s">
        <v>341</v>
      </c>
      <c r="K192" s="23" t="s">
        <v>341</v>
      </c>
      <c r="L192" s="21" t="s">
        <v>341</v>
      </c>
    </row>
    <row r="193" spans="2:12" x14ac:dyDescent="0.35">
      <c r="B193" s="55" t="s">
        <v>343</v>
      </c>
      <c r="C193" s="22" t="s">
        <v>341</v>
      </c>
      <c r="D193" s="17" t="s">
        <v>175</v>
      </c>
      <c r="E193" s="22">
        <v>90</v>
      </c>
      <c r="F193" s="17">
        <v>67.5</v>
      </c>
      <c r="G193" s="22">
        <v>13.5</v>
      </c>
      <c r="H193" s="17">
        <v>6.5</v>
      </c>
      <c r="I193" s="22" t="s">
        <v>341</v>
      </c>
      <c r="J193" s="17" t="s">
        <v>341</v>
      </c>
      <c r="K193" s="22" t="s">
        <v>341</v>
      </c>
      <c r="L193" s="18" t="s">
        <v>102</v>
      </c>
    </row>
    <row r="194" spans="2:12" x14ac:dyDescent="0.35">
      <c r="B194" s="56"/>
      <c r="C194" s="15" t="s">
        <v>341</v>
      </c>
      <c r="D194" s="14" t="s">
        <v>242</v>
      </c>
      <c r="E194" s="15">
        <v>70</v>
      </c>
      <c r="F194" s="14">
        <v>51.5</v>
      </c>
      <c r="G194" s="15">
        <v>11.5</v>
      </c>
      <c r="H194" s="14">
        <v>6</v>
      </c>
      <c r="I194" s="15" t="s">
        <v>341</v>
      </c>
      <c r="J194" s="14" t="s">
        <v>341</v>
      </c>
      <c r="K194" s="15" t="s">
        <v>341</v>
      </c>
      <c r="L194" s="19" t="s">
        <v>102</v>
      </c>
    </row>
    <row r="195" spans="2:12" x14ac:dyDescent="0.35">
      <c r="B195" s="56"/>
      <c r="C195" s="15" t="s">
        <v>341</v>
      </c>
      <c r="D195" s="14">
        <v>650</v>
      </c>
      <c r="E195" s="15">
        <v>60</v>
      </c>
      <c r="F195" s="14">
        <v>42</v>
      </c>
      <c r="G195" s="15">
        <v>11.2</v>
      </c>
      <c r="H195" s="14">
        <v>5.5</v>
      </c>
      <c r="I195" s="15" t="s">
        <v>341</v>
      </c>
      <c r="J195" s="14" t="s">
        <v>341</v>
      </c>
      <c r="K195" s="15" t="s">
        <v>341</v>
      </c>
      <c r="L195" s="19" t="s">
        <v>102</v>
      </c>
    </row>
    <row r="196" spans="2:12" x14ac:dyDescent="0.35">
      <c r="B196" s="56"/>
      <c r="C196" s="15" t="s">
        <v>341</v>
      </c>
      <c r="D196" s="14">
        <v>550</v>
      </c>
      <c r="E196" s="15">
        <v>50</v>
      </c>
      <c r="F196" s="14">
        <v>37.5</v>
      </c>
      <c r="G196" s="15">
        <v>9.5</v>
      </c>
      <c r="H196" s="14">
        <v>5</v>
      </c>
      <c r="I196" s="15" t="s">
        <v>341</v>
      </c>
      <c r="J196" s="14" t="s">
        <v>341</v>
      </c>
      <c r="K196" s="15" t="s">
        <v>341</v>
      </c>
      <c r="L196" s="19" t="s">
        <v>102</v>
      </c>
    </row>
    <row r="197" spans="2:12" x14ac:dyDescent="0.35">
      <c r="B197" s="56"/>
      <c r="C197" s="15" t="s">
        <v>341</v>
      </c>
      <c r="D197" s="14">
        <v>190</v>
      </c>
      <c r="E197" s="15">
        <v>40</v>
      </c>
      <c r="F197" s="14">
        <v>35</v>
      </c>
      <c r="G197" s="15">
        <v>9.3000000000000007</v>
      </c>
      <c r="H197" s="14">
        <v>4.5</v>
      </c>
      <c r="I197" s="15" t="s">
        <v>341</v>
      </c>
      <c r="J197" s="14" t="s">
        <v>341</v>
      </c>
      <c r="K197" s="15" t="s">
        <v>341</v>
      </c>
      <c r="L197" s="19" t="s">
        <v>102</v>
      </c>
    </row>
    <row r="198" spans="2:12" x14ac:dyDescent="0.35">
      <c r="B198" s="56"/>
      <c r="C198" s="15" t="s">
        <v>341</v>
      </c>
      <c r="D198" s="14">
        <v>125</v>
      </c>
      <c r="E198" s="15">
        <v>30</v>
      </c>
      <c r="F198" s="14">
        <v>28</v>
      </c>
      <c r="G198" s="15">
        <v>7.2</v>
      </c>
      <c r="H198" s="14">
        <v>3.6</v>
      </c>
      <c r="I198" s="15" t="s">
        <v>341</v>
      </c>
      <c r="J198" s="14" t="s">
        <v>341</v>
      </c>
      <c r="K198" s="15" t="s">
        <v>341</v>
      </c>
      <c r="L198" s="19" t="s">
        <v>102</v>
      </c>
    </row>
    <row r="199" spans="2:12" x14ac:dyDescent="0.35">
      <c r="B199" s="56"/>
      <c r="C199" s="15" t="s">
        <v>341</v>
      </c>
      <c r="D199" s="14">
        <v>40</v>
      </c>
      <c r="E199" s="15">
        <v>20</v>
      </c>
      <c r="F199" s="14">
        <v>17.5</v>
      </c>
      <c r="G199" s="15">
        <v>5.5</v>
      </c>
      <c r="H199" s="14">
        <v>3</v>
      </c>
      <c r="I199" s="15" t="s">
        <v>341</v>
      </c>
      <c r="J199" s="14" t="s">
        <v>341</v>
      </c>
      <c r="K199" s="15" t="s">
        <v>341</v>
      </c>
      <c r="L199" s="19" t="s">
        <v>102</v>
      </c>
    </row>
    <row r="200" spans="2:12" ht="15" thickBot="1" x14ac:dyDescent="0.4">
      <c r="B200" s="57"/>
      <c r="C200" s="23" t="s">
        <v>341</v>
      </c>
      <c r="D200" s="20">
        <v>13</v>
      </c>
      <c r="E200" s="23">
        <v>15</v>
      </c>
      <c r="F200" s="20">
        <v>11.2</v>
      </c>
      <c r="G200" s="23">
        <v>4.5</v>
      </c>
      <c r="H200" s="20">
        <v>2.5</v>
      </c>
      <c r="I200" s="23" t="s">
        <v>341</v>
      </c>
      <c r="J200" s="20" t="s">
        <v>341</v>
      </c>
      <c r="K200" s="23" t="s">
        <v>341</v>
      </c>
      <c r="L200" s="21" t="s">
        <v>102</v>
      </c>
    </row>
    <row r="201" spans="2:12" x14ac:dyDescent="0.35">
      <c r="B201" s="55" t="s">
        <v>344</v>
      </c>
      <c r="C201" s="22" t="s">
        <v>341</v>
      </c>
      <c r="D201" s="17">
        <v>10</v>
      </c>
      <c r="E201" s="22">
        <v>12</v>
      </c>
      <c r="F201" s="17">
        <v>11</v>
      </c>
      <c r="G201" s="22">
        <v>3.8</v>
      </c>
      <c r="H201" s="17">
        <v>2.2999999999999998</v>
      </c>
      <c r="I201" s="22" t="s">
        <v>341</v>
      </c>
      <c r="J201" s="17" t="s">
        <v>341</v>
      </c>
      <c r="K201" s="22" t="s">
        <v>341</v>
      </c>
      <c r="L201" s="18" t="s">
        <v>341</v>
      </c>
    </row>
    <row r="202" spans="2:12" x14ac:dyDescent="0.35">
      <c r="B202" s="56"/>
      <c r="C202" s="15" t="s">
        <v>341</v>
      </c>
      <c r="D202" s="14">
        <v>5</v>
      </c>
      <c r="E202" s="15">
        <v>10</v>
      </c>
      <c r="F202" s="14">
        <v>9.5</v>
      </c>
      <c r="G202" s="15">
        <v>3.5</v>
      </c>
      <c r="H202" s="14">
        <v>2.1</v>
      </c>
      <c r="I202" s="15" t="s">
        <v>341</v>
      </c>
      <c r="J202" s="14" t="s">
        <v>341</v>
      </c>
      <c r="K202" s="15" t="s">
        <v>341</v>
      </c>
      <c r="L202" s="19" t="s">
        <v>341</v>
      </c>
    </row>
    <row r="203" spans="2:12" x14ac:dyDescent="0.35">
      <c r="B203" s="56"/>
      <c r="C203" s="15" t="s">
        <v>341</v>
      </c>
      <c r="D203" s="14">
        <v>1.5</v>
      </c>
      <c r="E203" s="15">
        <v>6</v>
      </c>
      <c r="F203" s="14">
        <v>5.7</v>
      </c>
      <c r="G203" s="15">
        <v>2.4</v>
      </c>
      <c r="H203" s="14">
        <v>1.5</v>
      </c>
      <c r="I203" s="15" t="s">
        <v>341</v>
      </c>
      <c r="J203" s="14" t="s">
        <v>341</v>
      </c>
      <c r="K203" s="15" t="s">
        <v>341</v>
      </c>
      <c r="L203" s="19" t="s">
        <v>341</v>
      </c>
    </row>
    <row r="204" spans="2:12" x14ac:dyDescent="0.35">
      <c r="B204" s="56"/>
      <c r="C204" s="15" t="s">
        <v>341</v>
      </c>
      <c r="D204" s="14">
        <v>1</v>
      </c>
      <c r="E204" s="15">
        <v>5</v>
      </c>
      <c r="F204" s="14">
        <v>4.3</v>
      </c>
      <c r="G204" s="15">
        <v>2</v>
      </c>
      <c r="H204" s="14">
        <v>1</v>
      </c>
      <c r="I204" s="15" t="s">
        <v>341</v>
      </c>
      <c r="J204" s="14" t="s">
        <v>341</v>
      </c>
      <c r="K204" s="15" t="s">
        <v>341</v>
      </c>
      <c r="L204" s="19" t="s">
        <v>341</v>
      </c>
    </row>
    <row r="205" spans="2:12" ht="15" thickBot="1" x14ac:dyDescent="0.4">
      <c r="B205" s="57"/>
      <c r="C205" s="23" t="s">
        <v>341</v>
      </c>
      <c r="D205" s="20">
        <v>0.8</v>
      </c>
      <c r="E205" s="23">
        <v>2.5</v>
      </c>
      <c r="F205" s="20">
        <v>2.2999999999999998</v>
      </c>
      <c r="G205" s="23">
        <v>1.5</v>
      </c>
      <c r="H205" s="20">
        <v>0.5</v>
      </c>
      <c r="I205" s="23" t="s">
        <v>341</v>
      </c>
      <c r="J205" s="20" t="s">
        <v>341</v>
      </c>
      <c r="K205" s="23" t="s">
        <v>341</v>
      </c>
      <c r="L205" s="21" t="s">
        <v>341</v>
      </c>
    </row>
  </sheetData>
  <mergeCells count="27">
    <mergeCell ref="J2:J3"/>
    <mergeCell ref="K2:K3"/>
    <mergeCell ref="L2:L3"/>
    <mergeCell ref="B28:B40"/>
    <mergeCell ref="B58:B71"/>
    <mergeCell ref="B50:B57"/>
    <mergeCell ref="B47:B49"/>
    <mergeCell ref="B2:B5"/>
    <mergeCell ref="B6:B8"/>
    <mergeCell ref="B9:B13"/>
    <mergeCell ref="B14:B20"/>
    <mergeCell ref="B21:B27"/>
    <mergeCell ref="B41:B46"/>
    <mergeCell ref="B72:B82"/>
    <mergeCell ref="B93:B101"/>
    <mergeCell ref="B111:B126"/>
    <mergeCell ref="B83:B92"/>
    <mergeCell ref="B102:B110"/>
    <mergeCell ref="B193:B200"/>
    <mergeCell ref="B201:B205"/>
    <mergeCell ref="B171:B175"/>
    <mergeCell ref="B127:B134"/>
    <mergeCell ref="B135:B141"/>
    <mergeCell ref="B142:B158"/>
    <mergeCell ref="B159:B170"/>
    <mergeCell ref="B176:B186"/>
    <mergeCell ref="B187:B19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3" sqref="F3"/>
    </sheetView>
  </sheetViews>
  <sheetFormatPr baseColWidth="10" defaultRowHeight="14.5" x14ac:dyDescent="0.35"/>
  <sheetData>
    <row r="1" spans="1:9" x14ac:dyDescent="0.35">
      <c r="B1" s="1" t="s">
        <v>346</v>
      </c>
      <c r="C1" s="1" t="s">
        <v>347</v>
      </c>
      <c r="D1" s="1" t="s">
        <v>348</v>
      </c>
      <c r="E1" s="1" t="s">
        <v>356</v>
      </c>
      <c r="F1" s="1" t="s">
        <v>349</v>
      </c>
    </row>
    <row r="2" spans="1:9" x14ac:dyDescent="0.35">
      <c r="A2" s="11"/>
      <c r="B2" s="12">
        <v>2480</v>
      </c>
      <c r="C2" s="12">
        <v>420</v>
      </c>
      <c r="D2" s="12">
        <v>117</v>
      </c>
      <c r="E2" s="12">
        <v>126.5</v>
      </c>
      <c r="F2" s="13">
        <f>B2/E2-(-5.5+8.4)</f>
        <v>16.704743083003954</v>
      </c>
    </row>
    <row r="4" spans="1:9" x14ac:dyDescent="0.35">
      <c r="A4" s="46" t="s">
        <v>350</v>
      </c>
      <c r="B4" s="47"/>
      <c r="C4" s="47"/>
      <c r="D4" s="47"/>
      <c r="E4" s="48"/>
    </row>
    <row r="5" spans="1:9" x14ac:dyDescent="0.35">
      <c r="A5" s="4" t="s">
        <v>0</v>
      </c>
      <c r="B5" s="4" t="s">
        <v>1</v>
      </c>
      <c r="C5" s="4" t="s">
        <v>2</v>
      </c>
      <c r="D5" s="4" t="s">
        <v>355</v>
      </c>
      <c r="E5" s="1" t="s">
        <v>4</v>
      </c>
    </row>
    <row r="6" spans="1:9" x14ac:dyDescent="0.35">
      <c r="A6" s="2">
        <v>0</v>
      </c>
      <c r="B6" s="41">
        <v>0.65</v>
      </c>
      <c r="C6" s="41">
        <v>0</v>
      </c>
      <c r="D6" s="6">
        <v>0</v>
      </c>
      <c r="E6" s="2">
        <v>0</v>
      </c>
      <c r="F6" s="49" t="s">
        <v>3</v>
      </c>
      <c r="G6" s="49"/>
      <c r="H6" s="49"/>
    </row>
    <row r="7" spans="1:9" ht="14.5" customHeight="1" x14ac:dyDescent="0.35">
      <c r="A7" s="3">
        <v>10</v>
      </c>
      <c r="B7" s="42">
        <v>0.81</v>
      </c>
      <c r="C7" s="42">
        <v>0.11</v>
      </c>
      <c r="D7" s="8">
        <v>-0.03</v>
      </c>
      <c r="E7" s="3">
        <v>-0.08</v>
      </c>
      <c r="F7" s="50" t="s">
        <v>354</v>
      </c>
      <c r="G7" s="51"/>
      <c r="H7" s="51"/>
      <c r="I7" s="51"/>
    </row>
    <row r="8" spans="1:9" x14ac:dyDescent="0.35">
      <c r="A8" s="3">
        <v>20</v>
      </c>
      <c r="B8" s="42">
        <v>0.88</v>
      </c>
      <c r="C8" s="42">
        <v>0.31</v>
      </c>
      <c r="D8" s="8">
        <v>-7.0000000000000007E-2</v>
      </c>
      <c r="E8" s="3">
        <v>-0.21</v>
      </c>
      <c r="F8" s="50"/>
      <c r="G8" s="51"/>
      <c r="H8" s="51"/>
      <c r="I8" s="51"/>
    </row>
    <row r="9" spans="1:9" x14ac:dyDescent="0.35">
      <c r="A9" s="3">
        <v>30</v>
      </c>
      <c r="B9" s="42">
        <v>0.79</v>
      </c>
      <c r="C9" s="42">
        <v>0.56999999999999995</v>
      </c>
      <c r="D9" s="8">
        <v>-0.11</v>
      </c>
      <c r="E9" s="3">
        <v>-0.37</v>
      </c>
      <c r="F9" s="50"/>
      <c r="G9" s="51"/>
      <c r="H9" s="51"/>
      <c r="I9" s="51"/>
    </row>
    <row r="10" spans="1:9" x14ac:dyDescent="0.35">
      <c r="A10" s="3">
        <v>40</v>
      </c>
      <c r="B10" s="42">
        <v>0.55000000000000004</v>
      </c>
      <c r="C10" s="42">
        <v>0.8</v>
      </c>
      <c r="D10" s="8">
        <v>-0.15</v>
      </c>
      <c r="E10" s="3">
        <v>-0.5</v>
      </c>
    </row>
    <row r="11" spans="1:9" x14ac:dyDescent="0.35">
      <c r="A11" s="3">
        <v>50</v>
      </c>
      <c r="B11" s="42">
        <v>0.25</v>
      </c>
      <c r="C11" s="42">
        <v>0.96</v>
      </c>
      <c r="D11" s="8">
        <v>-0.17</v>
      </c>
      <c r="E11" s="3">
        <v>-0.57999999999999996</v>
      </c>
    </row>
    <row r="12" spans="1:9" x14ac:dyDescent="0.35">
      <c r="A12" s="3">
        <v>60</v>
      </c>
      <c r="B12" s="42">
        <v>-0.12</v>
      </c>
      <c r="C12" s="42">
        <v>1.05</v>
      </c>
      <c r="D12" s="8">
        <v>-0.18</v>
      </c>
      <c r="E12" s="3">
        <v>-0.62</v>
      </c>
    </row>
    <row r="13" spans="1:9" x14ac:dyDescent="0.35">
      <c r="A13" s="3">
        <v>70</v>
      </c>
      <c r="B13" s="42">
        <v>-0.32</v>
      </c>
      <c r="C13" s="42">
        <v>0.99</v>
      </c>
      <c r="D13" s="8">
        <v>-0.11</v>
      </c>
      <c r="E13" s="3">
        <v>-0.56000000000000005</v>
      </c>
    </row>
    <row r="14" spans="1:9" x14ac:dyDescent="0.35">
      <c r="A14" s="3">
        <v>80</v>
      </c>
      <c r="B14" s="42">
        <v>-0.36</v>
      </c>
      <c r="C14" s="42">
        <v>0.95</v>
      </c>
      <c r="D14" s="8">
        <v>-0.08</v>
      </c>
      <c r="E14" s="3">
        <v>-0.53</v>
      </c>
    </row>
    <row r="15" spans="1:9" x14ac:dyDescent="0.35">
      <c r="A15" s="3">
        <v>90</v>
      </c>
      <c r="B15" s="42">
        <v>-0.26</v>
      </c>
      <c r="C15" s="42">
        <v>0.94</v>
      </c>
      <c r="D15" s="8">
        <v>-0.05</v>
      </c>
      <c r="E15" s="3">
        <v>-0.53</v>
      </c>
    </row>
    <row r="16" spans="1:9" x14ac:dyDescent="0.35">
      <c r="A16" s="3">
        <v>100</v>
      </c>
      <c r="B16" s="42">
        <v>0.01</v>
      </c>
      <c r="C16" s="42">
        <v>0.97</v>
      </c>
      <c r="D16" s="8">
        <v>-0.01</v>
      </c>
      <c r="E16" s="3">
        <v>-0.54</v>
      </c>
    </row>
    <row r="17" spans="1:5" x14ac:dyDescent="0.35">
      <c r="A17" s="3">
        <v>110</v>
      </c>
      <c r="B17" s="42">
        <v>0.21</v>
      </c>
      <c r="C17" s="42">
        <v>1.03</v>
      </c>
      <c r="D17" s="8">
        <v>0.04</v>
      </c>
      <c r="E17" s="3">
        <v>-0.56999999999999995</v>
      </c>
    </row>
    <row r="18" spans="1:5" x14ac:dyDescent="0.35">
      <c r="A18" s="3">
        <v>120</v>
      </c>
      <c r="B18" s="42">
        <v>0.34</v>
      </c>
      <c r="C18" s="42">
        <v>1.1200000000000001</v>
      </c>
      <c r="D18" s="8">
        <v>0.08</v>
      </c>
      <c r="E18" s="3">
        <v>-0.63</v>
      </c>
    </row>
    <row r="19" spans="1:5" x14ac:dyDescent="0.35">
      <c r="A19" s="3">
        <v>130</v>
      </c>
      <c r="B19" s="42">
        <v>0.01</v>
      </c>
      <c r="C19" s="42">
        <v>1</v>
      </c>
      <c r="D19" s="8">
        <v>0.09</v>
      </c>
      <c r="E19" s="3">
        <v>-0.57999999999999996</v>
      </c>
    </row>
    <row r="20" spans="1:5" x14ac:dyDescent="0.35">
      <c r="A20" s="3">
        <v>140</v>
      </c>
      <c r="B20" s="42">
        <v>-0.27</v>
      </c>
      <c r="C20" s="42">
        <v>0.84</v>
      </c>
      <c r="D20" s="8">
        <v>0.08</v>
      </c>
      <c r="E20" s="3">
        <v>-0.49</v>
      </c>
    </row>
    <row r="21" spans="1:5" x14ac:dyDescent="0.35">
      <c r="A21" s="3">
        <v>150</v>
      </c>
      <c r="B21" s="42">
        <v>-0.5</v>
      </c>
      <c r="C21" s="42">
        <v>0.61</v>
      </c>
      <c r="D21" s="8">
        <v>0.06</v>
      </c>
      <c r="E21" s="3">
        <v>-0.36</v>
      </c>
    </row>
    <row r="22" spans="1:5" x14ac:dyDescent="0.35">
      <c r="A22" s="3">
        <v>160</v>
      </c>
      <c r="B22" s="42">
        <v>-0.59</v>
      </c>
      <c r="C22" s="42">
        <v>0.34</v>
      </c>
      <c r="D22" s="8">
        <v>0.05</v>
      </c>
      <c r="E22" s="3">
        <v>-0.2</v>
      </c>
    </row>
    <row r="23" spans="1:5" x14ac:dyDescent="0.35">
      <c r="A23" s="3">
        <v>170</v>
      </c>
      <c r="B23" s="42">
        <v>-0.59</v>
      </c>
      <c r="C23" s="42">
        <v>0.14000000000000001</v>
      </c>
      <c r="D23" s="8">
        <v>0.03</v>
      </c>
      <c r="E23" s="3">
        <v>-0.08</v>
      </c>
    </row>
    <row r="24" spans="1:5" x14ac:dyDescent="0.35">
      <c r="A24" s="4">
        <v>180</v>
      </c>
      <c r="B24" s="43">
        <v>-0.5</v>
      </c>
      <c r="C24" s="43">
        <v>0</v>
      </c>
      <c r="D24" s="10">
        <v>0</v>
      </c>
      <c r="E24" s="4">
        <v>0</v>
      </c>
    </row>
  </sheetData>
  <mergeCells count="3">
    <mergeCell ref="A4:E4"/>
    <mergeCell ref="F6:H6"/>
    <mergeCell ref="F7:I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2" sqref="F2"/>
    </sheetView>
  </sheetViews>
  <sheetFormatPr baseColWidth="10" defaultRowHeight="14.5" x14ac:dyDescent="0.35"/>
  <sheetData>
    <row r="1" spans="1:9" x14ac:dyDescent="0.35">
      <c r="B1" s="1" t="s">
        <v>346</v>
      </c>
      <c r="C1" s="1" t="s">
        <v>347</v>
      </c>
      <c r="D1" s="1" t="s">
        <v>348</v>
      </c>
      <c r="E1" s="1" t="s">
        <v>356</v>
      </c>
      <c r="F1" s="1" t="s">
        <v>349</v>
      </c>
    </row>
    <row r="2" spans="1:9" x14ac:dyDescent="0.35">
      <c r="A2" s="11"/>
      <c r="B2" s="12">
        <v>4115</v>
      </c>
      <c r="C2" s="12">
        <v>780</v>
      </c>
      <c r="D2" s="12">
        <v>210</v>
      </c>
      <c r="E2" s="12">
        <v>211</v>
      </c>
      <c r="F2" s="86">
        <f>B2/E2-(12.1-11.5)</f>
        <v>18.902369668246443</v>
      </c>
    </row>
    <row r="4" spans="1:9" x14ac:dyDescent="0.35">
      <c r="A4" s="46" t="s">
        <v>5</v>
      </c>
      <c r="B4" s="47"/>
      <c r="C4" s="47"/>
      <c r="D4" s="47"/>
      <c r="E4" s="48"/>
    </row>
    <row r="5" spans="1:9" x14ac:dyDescent="0.35">
      <c r="A5" s="4" t="s">
        <v>0</v>
      </c>
      <c r="B5" s="4" t="s">
        <v>1</v>
      </c>
      <c r="C5" s="4" t="s">
        <v>2</v>
      </c>
      <c r="D5" s="4" t="s">
        <v>355</v>
      </c>
      <c r="E5" s="1" t="s">
        <v>4</v>
      </c>
    </row>
    <row r="6" spans="1:9" x14ac:dyDescent="0.35">
      <c r="A6" s="2">
        <v>0</v>
      </c>
      <c r="B6" s="5">
        <v>0.38</v>
      </c>
      <c r="C6" s="2">
        <v>0</v>
      </c>
      <c r="D6" s="6">
        <v>0</v>
      </c>
      <c r="E6" s="2">
        <v>0</v>
      </c>
      <c r="F6" s="49" t="s">
        <v>3</v>
      </c>
      <c r="G6" s="49"/>
      <c r="H6" s="49"/>
    </row>
    <row r="7" spans="1:9" ht="14.5" customHeight="1" x14ac:dyDescent="0.35">
      <c r="A7" s="3">
        <v>10</v>
      </c>
      <c r="B7" s="7">
        <v>0.55000000000000004</v>
      </c>
      <c r="C7" s="3">
        <v>0.1</v>
      </c>
      <c r="D7" s="8">
        <v>-0.04</v>
      </c>
      <c r="E7" s="3">
        <v>-0.08</v>
      </c>
      <c r="F7" s="50" t="s">
        <v>354</v>
      </c>
      <c r="G7" s="51"/>
      <c r="H7" s="51"/>
      <c r="I7" s="51"/>
    </row>
    <row r="8" spans="1:9" x14ac:dyDescent="0.35">
      <c r="A8" s="3">
        <v>20</v>
      </c>
      <c r="B8" s="7">
        <v>0.57999999999999996</v>
      </c>
      <c r="C8" s="3">
        <v>0.28000000000000003</v>
      </c>
      <c r="D8" s="8">
        <v>-7.0000000000000007E-2</v>
      </c>
      <c r="E8" s="3">
        <v>-0.2</v>
      </c>
      <c r="F8" s="50"/>
      <c r="G8" s="51"/>
      <c r="H8" s="51"/>
      <c r="I8" s="51"/>
    </row>
    <row r="9" spans="1:9" x14ac:dyDescent="0.35">
      <c r="A9" s="3">
        <v>30</v>
      </c>
      <c r="B9" s="7">
        <v>0.64</v>
      </c>
      <c r="C9" s="3">
        <v>0.45</v>
      </c>
      <c r="D9" s="8">
        <v>-0.1</v>
      </c>
      <c r="E9" s="3">
        <v>-0.33</v>
      </c>
      <c r="F9" s="50"/>
      <c r="G9" s="51"/>
      <c r="H9" s="51"/>
      <c r="I9" s="51"/>
    </row>
    <row r="10" spans="1:9" x14ac:dyDescent="0.35">
      <c r="A10" s="3">
        <v>40</v>
      </c>
      <c r="B10" s="7">
        <v>0.61</v>
      </c>
      <c r="C10" s="3">
        <v>0.63</v>
      </c>
      <c r="D10" s="8">
        <v>-0.11</v>
      </c>
      <c r="E10" s="3">
        <v>-0.46</v>
      </c>
    </row>
    <row r="11" spans="1:9" x14ac:dyDescent="0.35">
      <c r="A11" s="3">
        <v>50</v>
      </c>
      <c r="B11" s="7">
        <v>0.59</v>
      </c>
      <c r="C11" s="3">
        <v>0.72</v>
      </c>
      <c r="D11" s="8">
        <v>-0.1</v>
      </c>
      <c r="E11" s="3">
        <v>-0.51</v>
      </c>
    </row>
    <row r="12" spans="1:9" x14ac:dyDescent="0.35">
      <c r="A12" s="3">
        <v>60</v>
      </c>
      <c r="B12" s="7">
        <v>0.46</v>
      </c>
      <c r="C12" s="3">
        <v>0.79</v>
      </c>
      <c r="D12" s="8">
        <v>-0.08</v>
      </c>
      <c r="E12" s="3">
        <v>-0.56000000000000005</v>
      </c>
    </row>
    <row r="13" spans="1:9" x14ac:dyDescent="0.35">
      <c r="A13" s="3">
        <v>70</v>
      </c>
      <c r="B13" s="7">
        <v>0.23</v>
      </c>
      <c r="C13" s="3">
        <v>0.82</v>
      </c>
      <c r="D13" s="8">
        <v>-0.06</v>
      </c>
      <c r="E13" s="3">
        <v>-0.57999999999999996</v>
      </c>
    </row>
    <row r="14" spans="1:9" x14ac:dyDescent="0.35">
      <c r="A14" s="3">
        <v>80</v>
      </c>
      <c r="B14" s="7">
        <v>0.09</v>
      </c>
      <c r="C14" s="3">
        <v>0.85</v>
      </c>
      <c r="D14" s="8">
        <v>-0.04</v>
      </c>
      <c r="E14" s="3">
        <v>-0.6</v>
      </c>
    </row>
    <row r="15" spans="1:9" x14ac:dyDescent="0.35">
      <c r="A15" s="3">
        <v>90</v>
      </c>
      <c r="B15" s="7">
        <v>-0.03</v>
      </c>
      <c r="C15" s="3">
        <v>0.87</v>
      </c>
      <c r="D15" s="8">
        <v>-0.02</v>
      </c>
      <c r="E15" s="3">
        <v>-0.61</v>
      </c>
    </row>
    <row r="16" spans="1:9" x14ac:dyDescent="0.35">
      <c r="A16" s="3">
        <v>100</v>
      </c>
      <c r="B16" s="7">
        <v>-0.1</v>
      </c>
      <c r="C16" s="3">
        <v>0.86</v>
      </c>
      <c r="D16" s="8">
        <v>0.01</v>
      </c>
      <c r="E16" s="3">
        <v>-0.6</v>
      </c>
    </row>
    <row r="17" spans="1:5" x14ac:dyDescent="0.35">
      <c r="A17" s="3">
        <v>110</v>
      </c>
      <c r="B17" s="7">
        <v>-0.26</v>
      </c>
      <c r="C17" s="3">
        <v>0.86</v>
      </c>
      <c r="D17" s="8">
        <v>0.03</v>
      </c>
      <c r="E17" s="3">
        <v>-0.6</v>
      </c>
    </row>
    <row r="18" spans="1:5" x14ac:dyDescent="0.35">
      <c r="A18" s="3">
        <v>120</v>
      </c>
      <c r="B18" s="7">
        <v>-0.34</v>
      </c>
      <c r="C18" s="3">
        <v>0.85</v>
      </c>
      <c r="D18" s="8">
        <v>0.04</v>
      </c>
      <c r="E18" s="3">
        <v>-0.6</v>
      </c>
    </row>
    <row r="19" spans="1:5" x14ac:dyDescent="0.35">
      <c r="A19" s="3">
        <v>130</v>
      </c>
      <c r="B19" s="7">
        <v>-0.44</v>
      </c>
      <c r="C19" s="3">
        <v>0.79</v>
      </c>
      <c r="D19" s="8">
        <v>7.0000000000000007E-2</v>
      </c>
      <c r="E19" s="3">
        <v>-0.57999999999999996</v>
      </c>
    </row>
    <row r="20" spans="1:5" x14ac:dyDescent="0.35">
      <c r="A20" s="3">
        <v>140</v>
      </c>
      <c r="B20" s="7">
        <v>-0.52</v>
      </c>
      <c r="C20" s="3">
        <v>0.64</v>
      </c>
      <c r="D20" s="8">
        <v>7.0000000000000007E-2</v>
      </c>
      <c r="E20" s="3">
        <v>-0.48</v>
      </c>
    </row>
    <row r="21" spans="1:5" x14ac:dyDescent="0.35">
      <c r="A21" s="3">
        <v>150</v>
      </c>
      <c r="B21" s="7">
        <v>-0.53</v>
      </c>
      <c r="C21" s="3">
        <v>0.46</v>
      </c>
      <c r="D21" s="8">
        <v>0.06</v>
      </c>
      <c r="E21" s="3">
        <v>-0.34</v>
      </c>
    </row>
    <row r="22" spans="1:5" x14ac:dyDescent="0.35">
      <c r="A22" s="3">
        <v>160</v>
      </c>
      <c r="B22" s="7">
        <v>-0.47</v>
      </c>
      <c r="C22" s="3">
        <v>0.27</v>
      </c>
      <c r="D22" s="8">
        <v>0.05</v>
      </c>
      <c r="E22" s="3">
        <v>-0.2</v>
      </c>
    </row>
    <row r="23" spans="1:5" x14ac:dyDescent="0.35">
      <c r="A23" s="3">
        <v>170</v>
      </c>
      <c r="B23" s="7">
        <v>-0.47</v>
      </c>
      <c r="C23" s="3">
        <v>0.11</v>
      </c>
      <c r="D23" s="8">
        <v>0.03</v>
      </c>
      <c r="E23" s="3">
        <v>-0.08</v>
      </c>
    </row>
    <row r="24" spans="1:5" x14ac:dyDescent="0.35">
      <c r="A24" s="4">
        <v>180</v>
      </c>
      <c r="B24" s="9">
        <v>-0.47</v>
      </c>
      <c r="C24" s="4">
        <v>0</v>
      </c>
      <c r="D24" s="10">
        <v>0</v>
      </c>
      <c r="E24" s="4">
        <v>0</v>
      </c>
    </row>
  </sheetData>
  <mergeCells count="3">
    <mergeCell ref="A4:E4"/>
    <mergeCell ref="F6:H6"/>
    <mergeCell ref="F7:I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2" sqref="F2"/>
    </sheetView>
  </sheetViews>
  <sheetFormatPr baseColWidth="10" defaultRowHeight="14.5" x14ac:dyDescent="0.35"/>
  <sheetData>
    <row r="1" spans="1:9" x14ac:dyDescent="0.35">
      <c r="B1" s="1" t="s">
        <v>346</v>
      </c>
      <c r="C1" s="1" t="s">
        <v>347</v>
      </c>
      <c r="D1" s="1" t="s">
        <v>348</v>
      </c>
      <c r="E1" s="1" t="s">
        <v>356</v>
      </c>
      <c r="F1" s="1" t="s">
        <v>349</v>
      </c>
    </row>
    <row r="2" spans="1:9" x14ac:dyDescent="0.35">
      <c r="A2" s="11"/>
      <c r="B2" s="12">
        <v>4720</v>
      </c>
      <c r="C2" s="12">
        <v>1050</v>
      </c>
      <c r="D2" s="12">
        <v>217.3</v>
      </c>
      <c r="E2" s="12">
        <v>228</v>
      </c>
      <c r="F2" s="86">
        <f>B2/E2-(15.4-12.2)</f>
        <v>17.501754385964908</v>
      </c>
    </row>
    <row r="4" spans="1:9" x14ac:dyDescent="0.35">
      <c r="A4" s="46" t="s">
        <v>6</v>
      </c>
      <c r="B4" s="47"/>
      <c r="C4" s="47"/>
      <c r="D4" s="47"/>
      <c r="E4" s="48"/>
    </row>
    <row r="5" spans="1:9" x14ac:dyDescent="0.35">
      <c r="A5" s="4" t="s">
        <v>0</v>
      </c>
      <c r="B5" s="4" t="s">
        <v>1</v>
      </c>
      <c r="C5" s="4" t="s">
        <v>2</v>
      </c>
      <c r="D5" s="4" t="s">
        <v>355</v>
      </c>
      <c r="E5" s="1" t="s">
        <v>4</v>
      </c>
    </row>
    <row r="6" spans="1:9" x14ac:dyDescent="0.35">
      <c r="A6" s="2">
        <v>0</v>
      </c>
      <c r="B6" s="5">
        <v>0.41499999999999998</v>
      </c>
      <c r="C6" s="2">
        <v>0</v>
      </c>
      <c r="D6" s="6">
        <v>0</v>
      </c>
      <c r="E6" s="2">
        <v>0</v>
      </c>
      <c r="F6" s="49" t="s">
        <v>3</v>
      </c>
      <c r="G6" s="49"/>
      <c r="H6" s="49"/>
    </row>
    <row r="7" spans="1:9" ht="14.5" customHeight="1" x14ac:dyDescent="0.35">
      <c r="A7" s="3">
        <v>10</v>
      </c>
      <c r="B7" s="7">
        <v>0.59199999999999997</v>
      </c>
      <c r="C7" s="3">
        <v>0.106</v>
      </c>
      <c r="D7" s="8">
        <v>-3.4000000000000002E-2</v>
      </c>
      <c r="E7" s="3">
        <v>-8.8999999999999996E-2</v>
      </c>
      <c r="F7" s="50" t="s">
        <v>354</v>
      </c>
      <c r="G7" s="51"/>
      <c r="H7" s="51"/>
      <c r="I7" s="51"/>
    </row>
    <row r="8" spans="1:9" x14ac:dyDescent="0.35">
      <c r="A8" s="3">
        <v>20</v>
      </c>
      <c r="B8" s="7">
        <v>0.627</v>
      </c>
      <c r="C8" s="3">
        <v>0.28199999999999997</v>
      </c>
      <c r="D8" s="8">
        <v>-6.7000000000000004E-2</v>
      </c>
      <c r="E8" s="3">
        <v>-0.219</v>
      </c>
      <c r="F8" s="50"/>
      <c r="G8" s="51"/>
      <c r="H8" s="51"/>
      <c r="I8" s="51"/>
    </row>
    <row r="9" spans="1:9" x14ac:dyDescent="0.35">
      <c r="A9" s="3">
        <v>30</v>
      </c>
      <c r="B9" s="7">
        <v>0.69299999999999995</v>
      </c>
      <c r="C9" s="3">
        <v>0.46500000000000002</v>
      </c>
      <c r="D9" s="8">
        <v>-8.8999999999999996E-2</v>
      </c>
      <c r="E9" s="3">
        <v>-0.35499999999999998</v>
      </c>
      <c r="F9" s="50"/>
      <c r="G9" s="51"/>
      <c r="H9" s="51"/>
      <c r="I9" s="51"/>
    </row>
    <row r="10" spans="1:9" x14ac:dyDescent="0.35">
      <c r="A10" s="3">
        <v>40</v>
      </c>
      <c r="B10" s="7">
        <v>0.66200000000000003</v>
      </c>
      <c r="C10" s="3">
        <v>0.64800000000000002</v>
      </c>
      <c r="D10" s="8">
        <v>-0.10100000000000001</v>
      </c>
      <c r="E10" s="3">
        <v>-0.49299999999999999</v>
      </c>
    </row>
    <row r="11" spans="1:9" x14ac:dyDescent="0.35">
      <c r="A11" s="3">
        <v>50</v>
      </c>
      <c r="B11" s="7">
        <v>0.64200000000000002</v>
      </c>
      <c r="C11" s="3">
        <v>0.74</v>
      </c>
      <c r="D11" s="8">
        <v>-9.1999999999999998E-2</v>
      </c>
      <c r="E11" s="3">
        <v>-0.55200000000000005</v>
      </c>
    </row>
    <row r="12" spans="1:9" x14ac:dyDescent="0.35">
      <c r="A12" s="3">
        <v>60</v>
      </c>
      <c r="B12" s="7">
        <v>0.501</v>
      </c>
      <c r="C12" s="3">
        <v>0.80600000000000005</v>
      </c>
      <c r="D12" s="8">
        <v>-6.8000000000000005E-2</v>
      </c>
      <c r="E12" s="3">
        <v>-0.60399999999999998</v>
      </c>
    </row>
    <row r="13" spans="1:9" x14ac:dyDescent="0.35">
      <c r="A13" s="3">
        <v>70</v>
      </c>
      <c r="B13" s="7">
        <v>0.253</v>
      </c>
      <c r="C13" s="3">
        <v>0.84199999999999997</v>
      </c>
      <c r="D13" s="8">
        <v>-4.9000000000000002E-2</v>
      </c>
      <c r="E13" s="3">
        <v>-0.63100000000000001</v>
      </c>
    </row>
    <row r="14" spans="1:9" x14ac:dyDescent="0.35">
      <c r="A14" s="3">
        <v>80</v>
      </c>
      <c r="B14" s="7">
        <v>9.6000000000000002E-2</v>
      </c>
      <c r="C14" s="3">
        <v>0.86899999999999999</v>
      </c>
      <c r="D14" s="8">
        <v>-3.3000000000000002E-2</v>
      </c>
      <c r="E14" s="3">
        <v>-0.64800000000000002</v>
      </c>
    </row>
    <row r="15" spans="1:9" x14ac:dyDescent="0.35">
      <c r="A15" s="3">
        <v>90</v>
      </c>
      <c r="B15" s="7">
        <v>-0.03</v>
      </c>
      <c r="C15" s="3">
        <v>0.88900000000000001</v>
      </c>
      <c r="D15" s="8">
        <v>-1.0999999999999999E-2</v>
      </c>
      <c r="E15" s="3">
        <v>-0.66</v>
      </c>
    </row>
    <row r="16" spans="1:9" x14ac:dyDescent="0.35">
      <c r="A16" s="3">
        <v>100</v>
      </c>
      <c r="B16" s="7">
        <v>-0.106</v>
      </c>
      <c r="C16" s="3">
        <v>0.88300000000000001</v>
      </c>
      <c r="D16" s="8">
        <v>1.9E-2</v>
      </c>
      <c r="E16" s="3">
        <v>-0.64800000000000002</v>
      </c>
    </row>
    <row r="17" spans="1:5" x14ac:dyDescent="0.35">
      <c r="A17" s="3">
        <v>110</v>
      </c>
      <c r="B17" s="7">
        <v>-0.27800000000000002</v>
      </c>
      <c r="C17" s="3">
        <v>0.879</v>
      </c>
      <c r="D17" s="8">
        <v>3.2000000000000001E-2</v>
      </c>
      <c r="E17" s="3">
        <v>-0.65200000000000002</v>
      </c>
    </row>
    <row r="18" spans="1:5" x14ac:dyDescent="0.35">
      <c r="A18" s="3">
        <v>120</v>
      </c>
      <c r="B18" s="7">
        <v>-0.36399999999999999</v>
      </c>
      <c r="C18" s="3">
        <v>0.86599999999999999</v>
      </c>
      <c r="D18" s="8">
        <v>4.7E-2</v>
      </c>
      <c r="E18" s="3">
        <v>-0.64300000000000002</v>
      </c>
    </row>
    <row r="19" spans="1:5" x14ac:dyDescent="0.35">
      <c r="A19" s="3">
        <v>130</v>
      </c>
      <c r="B19" s="7">
        <v>-0.47499999999999998</v>
      </c>
      <c r="C19" s="3">
        <v>0.81100000000000005</v>
      </c>
      <c r="D19" s="8">
        <v>7.3999999999999996E-2</v>
      </c>
      <c r="E19" s="3">
        <v>-0.623</v>
      </c>
    </row>
    <row r="20" spans="1:5" x14ac:dyDescent="0.35">
      <c r="A20" s="3">
        <v>140</v>
      </c>
      <c r="B20" s="7">
        <v>-0.55600000000000005</v>
      </c>
      <c r="C20" s="3">
        <v>0.66</v>
      </c>
      <c r="D20" s="8">
        <v>6.9000000000000006E-2</v>
      </c>
      <c r="E20" s="3">
        <v>-0.51600000000000001</v>
      </c>
    </row>
    <row r="21" spans="1:5" x14ac:dyDescent="0.35">
      <c r="A21" s="3">
        <v>150</v>
      </c>
      <c r="B21" s="7">
        <v>-0.57099999999999995</v>
      </c>
      <c r="C21" s="3">
        <v>0.47199999999999998</v>
      </c>
      <c r="D21" s="8">
        <v>5.6000000000000001E-2</v>
      </c>
      <c r="E21" s="3">
        <v>-0.37</v>
      </c>
    </row>
    <row r="22" spans="1:5" x14ac:dyDescent="0.35">
      <c r="A22" s="3">
        <v>160</v>
      </c>
      <c r="B22" s="7">
        <v>-0.50600000000000001</v>
      </c>
      <c r="C22" s="3">
        <v>0.27500000000000002</v>
      </c>
      <c r="D22" s="8">
        <v>4.5999999999999999E-2</v>
      </c>
      <c r="E22" s="3">
        <v>-0.21199999999999999</v>
      </c>
    </row>
    <row r="23" spans="1:5" x14ac:dyDescent="0.35">
      <c r="A23" s="3">
        <v>170</v>
      </c>
      <c r="B23" s="7">
        <v>-0.51100000000000001</v>
      </c>
      <c r="C23" s="3">
        <v>0.113</v>
      </c>
      <c r="D23" s="8">
        <v>2.7E-2</v>
      </c>
      <c r="E23" s="3">
        <v>-8.4000000000000005E-2</v>
      </c>
    </row>
    <row r="24" spans="1:5" x14ac:dyDescent="0.35">
      <c r="A24" s="4">
        <v>180</v>
      </c>
      <c r="B24" s="9">
        <v>-0.51100000000000001</v>
      </c>
      <c r="C24" s="4">
        <v>0</v>
      </c>
      <c r="D24" s="10">
        <v>0</v>
      </c>
      <c r="E24" s="4">
        <v>0</v>
      </c>
    </row>
  </sheetData>
  <mergeCells count="3">
    <mergeCell ref="A4:E4"/>
    <mergeCell ref="F6:H6"/>
    <mergeCell ref="F7:I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" sqref="E1:F2"/>
    </sheetView>
  </sheetViews>
  <sheetFormatPr baseColWidth="10" defaultRowHeight="14.5" x14ac:dyDescent="0.35"/>
  <sheetData>
    <row r="1" spans="1:9" x14ac:dyDescent="0.35">
      <c r="B1" s="1" t="s">
        <v>346</v>
      </c>
      <c r="C1" s="1" t="s">
        <v>347</v>
      </c>
      <c r="D1" s="1" t="s">
        <v>348</v>
      </c>
      <c r="E1" s="1" t="s">
        <v>356</v>
      </c>
      <c r="F1" s="1" t="s">
        <v>349</v>
      </c>
    </row>
    <row r="2" spans="1:9" x14ac:dyDescent="0.35">
      <c r="A2" s="11"/>
      <c r="B2" s="12">
        <v>8297</v>
      </c>
      <c r="C2" s="12">
        <v>1696</v>
      </c>
      <c r="D2" s="12">
        <v>302</v>
      </c>
      <c r="E2" s="12">
        <v>318</v>
      </c>
      <c r="F2" s="86">
        <f>B2/E2-(13-10)</f>
        <v>23.091194968553459</v>
      </c>
    </row>
    <row r="4" spans="1:9" x14ac:dyDescent="0.35">
      <c r="A4" s="46" t="s">
        <v>351</v>
      </c>
      <c r="B4" s="47"/>
      <c r="C4" s="47"/>
      <c r="D4" s="47"/>
      <c r="E4" s="48"/>
    </row>
    <row r="5" spans="1:9" x14ac:dyDescent="0.35">
      <c r="A5" s="4" t="s">
        <v>0</v>
      </c>
      <c r="B5" s="4" t="s">
        <v>1</v>
      </c>
      <c r="C5" s="4" t="s">
        <v>2</v>
      </c>
      <c r="D5" s="4" t="s">
        <v>355</v>
      </c>
      <c r="E5" s="1" t="s">
        <v>4</v>
      </c>
    </row>
    <row r="6" spans="1:9" x14ac:dyDescent="0.35">
      <c r="A6" s="2">
        <v>0</v>
      </c>
      <c r="B6" s="5">
        <v>0.52</v>
      </c>
      <c r="C6" s="2">
        <v>0</v>
      </c>
      <c r="D6" s="6">
        <v>0</v>
      </c>
      <c r="E6" s="2">
        <v>0</v>
      </c>
      <c r="F6" s="49" t="s">
        <v>3</v>
      </c>
      <c r="G6" s="49"/>
      <c r="H6" s="49"/>
    </row>
    <row r="7" spans="1:9" ht="14.5" customHeight="1" x14ac:dyDescent="0.35">
      <c r="A7" s="3">
        <v>10</v>
      </c>
      <c r="B7" s="7">
        <v>0.9</v>
      </c>
      <c r="C7" s="3">
        <v>0.09</v>
      </c>
      <c r="D7" s="8">
        <v>-0.03</v>
      </c>
      <c r="E7" s="3">
        <v>-0.09</v>
      </c>
      <c r="F7" s="50" t="s">
        <v>354</v>
      </c>
      <c r="G7" s="51"/>
      <c r="H7" s="51"/>
      <c r="I7" s="51"/>
    </row>
    <row r="8" spans="1:9" x14ac:dyDescent="0.35">
      <c r="A8" s="3">
        <v>20</v>
      </c>
      <c r="B8" s="7">
        <v>1.1399999999999999</v>
      </c>
      <c r="C8" s="3">
        <v>0.24</v>
      </c>
      <c r="D8" s="8">
        <v>-0.06</v>
      </c>
      <c r="E8" s="3">
        <v>-0.22</v>
      </c>
      <c r="F8" s="50"/>
      <c r="G8" s="51"/>
      <c r="H8" s="51"/>
      <c r="I8" s="51"/>
    </row>
    <row r="9" spans="1:9" x14ac:dyDescent="0.35">
      <c r="A9" s="3">
        <v>30</v>
      </c>
      <c r="B9" s="7">
        <v>1.28</v>
      </c>
      <c r="C9" s="3">
        <v>0.41</v>
      </c>
      <c r="D9" s="8">
        <v>-0.08</v>
      </c>
      <c r="E9" s="3">
        <v>-0.35</v>
      </c>
      <c r="F9" s="50"/>
      <c r="G9" s="51"/>
      <c r="H9" s="51"/>
      <c r="I9" s="51"/>
    </row>
    <row r="10" spans="1:9" x14ac:dyDescent="0.35">
      <c r="A10" s="3">
        <v>40</v>
      </c>
      <c r="B10" s="7">
        <v>1.32</v>
      </c>
      <c r="C10" s="3">
        <v>0.56000000000000005</v>
      </c>
      <c r="D10" s="8">
        <v>-0.08</v>
      </c>
      <c r="E10" s="3">
        <v>-0.47</v>
      </c>
    </row>
    <row r="11" spans="1:9" x14ac:dyDescent="0.35">
      <c r="A11" s="3">
        <v>50</v>
      </c>
      <c r="B11" s="7">
        <v>1.18</v>
      </c>
      <c r="C11" s="3">
        <v>0.64</v>
      </c>
      <c r="D11" s="8">
        <v>-7.0000000000000007E-2</v>
      </c>
      <c r="E11" s="3">
        <v>-0.52</v>
      </c>
    </row>
    <row r="12" spans="1:9" x14ac:dyDescent="0.35">
      <c r="A12" s="3">
        <v>60</v>
      </c>
      <c r="B12" s="7">
        <v>0.86</v>
      </c>
      <c r="C12" s="3">
        <v>0.73</v>
      </c>
      <c r="D12" s="8">
        <v>-0.06</v>
      </c>
      <c r="E12" s="3">
        <v>-0.6</v>
      </c>
    </row>
    <row r="13" spans="1:9" x14ac:dyDescent="0.35">
      <c r="A13" s="3">
        <v>70</v>
      </c>
      <c r="B13" s="7">
        <v>0.51</v>
      </c>
      <c r="C13" s="3">
        <v>0.78</v>
      </c>
      <c r="D13" s="8">
        <v>-0.04</v>
      </c>
      <c r="E13" s="3">
        <v>-0.63</v>
      </c>
    </row>
    <row r="14" spans="1:9" x14ac:dyDescent="0.35">
      <c r="A14" s="3">
        <v>80</v>
      </c>
      <c r="B14" s="7">
        <v>0.18</v>
      </c>
      <c r="C14" s="3">
        <v>0.83</v>
      </c>
      <c r="D14" s="8">
        <v>-0.01</v>
      </c>
      <c r="E14" s="3">
        <v>-0.66</v>
      </c>
    </row>
    <row r="15" spans="1:9" x14ac:dyDescent="0.35">
      <c r="A15" s="3">
        <v>90</v>
      </c>
      <c r="B15" s="7">
        <v>-0.2</v>
      </c>
      <c r="C15" s="3">
        <v>0.86</v>
      </c>
      <c r="D15" s="8">
        <v>0.01</v>
      </c>
      <c r="E15" s="3">
        <v>-0.65</v>
      </c>
    </row>
    <row r="16" spans="1:9" x14ac:dyDescent="0.35">
      <c r="A16" s="3">
        <v>100</v>
      </c>
      <c r="B16" s="7">
        <v>-0.45</v>
      </c>
      <c r="C16" s="3">
        <v>0.86</v>
      </c>
      <c r="D16" s="8">
        <v>0.03</v>
      </c>
      <c r="E16" s="3">
        <v>-0.63</v>
      </c>
    </row>
    <row r="17" spans="1:5" x14ac:dyDescent="0.35">
      <c r="A17" s="3">
        <v>110</v>
      </c>
      <c r="B17" s="7">
        <v>-0.7</v>
      </c>
      <c r="C17" s="3">
        <v>0.84</v>
      </c>
      <c r="D17" s="8">
        <v>0.04</v>
      </c>
      <c r="E17" s="3">
        <v>-0.63</v>
      </c>
    </row>
    <row r="18" spans="1:5" x14ac:dyDescent="0.35">
      <c r="A18" s="3">
        <v>120</v>
      </c>
      <c r="B18" s="7">
        <v>-0.91</v>
      </c>
      <c r="C18" s="3">
        <v>0.78</v>
      </c>
      <c r="D18" s="8">
        <v>0.05</v>
      </c>
      <c r="E18" s="3">
        <v>-0.64</v>
      </c>
    </row>
    <row r="19" spans="1:5" x14ac:dyDescent="0.35">
      <c r="A19" s="3">
        <v>130</v>
      </c>
      <c r="B19" s="7">
        <v>-1.1399999999999999</v>
      </c>
      <c r="C19" s="3">
        <v>0.68</v>
      </c>
      <c r="D19" s="8">
        <v>0.05</v>
      </c>
      <c r="E19" s="3">
        <v>-0.57999999999999996</v>
      </c>
    </row>
    <row r="20" spans="1:5" x14ac:dyDescent="0.35">
      <c r="A20" s="3">
        <v>140</v>
      </c>
      <c r="B20" s="7">
        <v>-1.23</v>
      </c>
      <c r="C20" s="3">
        <v>0.54</v>
      </c>
      <c r="D20" s="8">
        <v>0.05</v>
      </c>
      <c r="E20" s="3">
        <v>-0.49</v>
      </c>
    </row>
    <row r="21" spans="1:5" x14ac:dyDescent="0.35">
      <c r="A21" s="3">
        <v>150</v>
      </c>
      <c r="B21" s="7">
        <v>-1.1599999999999999</v>
      </c>
      <c r="C21" s="3">
        <v>0.41</v>
      </c>
      <c r="D21" s="8">
        <v>0.05</v>
      </c>
      <c r="E21" s="3">
        <v>-0.37</v>
      </c>
    </row>
    <row r="22" spans="1:5" x14ac:dyDescent="0.35">
      <c r="A22" s="3">
        <v>160</v>
      </c>
      <c r="B22" s="7">
        <v>-1</v>
      </c>
      <c r="C22" s="3">
        <v>0.26</v>
      </c>
      <c r="D22" s="8">
        <v>0.04</v>
      </c>
      <c r="E22" s="3">
        <v>-0.24</v>
      </c>
    </row>
    <row r="23" spans="1:5" x14ac:dyDescent="0.35">
      <c r="A23" s="3">
        <v>170</v>
      </c>
      <c r="B23" s="7">
        <v>-0.78</v>
      </c>
      <c r="C23" s="3">
        <v>0.11</v>
      </c>
      <c r="D23" s="8">
        <v>0.02</v>
      </c>
      <c r="E23" s="3">
        <v>-0.1</v>
      </c>
    </row>
    <row r="24" spans="1:5" x14ac:dyDescent="0.35">
      <c r="A24" s="4">
        <v>180</v>
      </c>
      <c r="B24" s="9">
        <v>-0.64</v>
      </c>
      <c r="C24" s="4">
        <v>0.01</v>
      </c>
      <c r="D24" s="10">
        <v>0</v>
      </c>
      <c r="E24" s="4">
        <v>-0.01</v>
      </c>
    </row>
  </sheetData>
  <mergeCells count="3">
    <mergeCell ref="A4:E4"/>
    <mergeCell ref="F6:H6"/>
    <mergeCell ref="F7:I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" sqref="E1:F2"/>
    </sheetView>
  </sheetViews>
  <sheetFormatPr baseColWidth="10" defaultRowHeight="14.5" x14ac:dyDescent="0.35"/>
  <sheetData>
    <row r="1" spans="1:9" x14ac:dyDescent="0.35">
      <c r="B1" s="1" t="s">
        <v>346</v>
      </c>
      <c r="C1" s="1" t="s">
        <v>347</v>
      </c>
      <c r="D1" s="1" t="s">
        <v>348</v>
      </c>
      <c r="E1" s="1" t="s">
        <v>356</v>
      </c>
      <c r="F1" s="1" t="s">
        <v>349</v>
      </c>
    </row>
    <row r="2" spans="1:9" x14ac:dyDescent="0.35">
      <c r="A2" s="11"/>
      <c r="B2" s="12">
        <v>9530</v>
      </c>
      <c r="C2" s="12">
        <v>1610</v>
      </c>
      <c r="D2" s="12">
        <v>319</v>
      </c>
      <c r="E2" s="12">
        <v>334</v>
      </c>
      <c r="F2" s="86">
        <f>B2/E2-(18.8-13.75)</f>
        <v>23.482934131736528</v>
      </c>
    </row>
    <row r="4" spans="1:9" x14ac:dyDescent="0.35">
      <c r="A4" s="46" t="s">
        <v>7</v>
      </c>
      <c r="B4" s="47"/>
      <c r="C4" s="47"/>
      <c r="D4" s="47"/>
      <c r="E4" s="48"/>
    </row>
    <row r="5" spans="1:9" x14ac:dyDescent="0.35">
      <c r="A5" s="4" t="s">
        <v>0</v>
      </c>
      <c r="B5" s="4" t="s">
        <v>1</v>
      </c>
      <c r="C5" s="4" t="s">
        <v>2</v>
      </c>
      <c r="D5" s="4" t="s">
        <v>355</v>
      </c>
      <c r="E5" s="1" t="s">
        <v>4</v>
      </c>
    </row>
    <row r="6" spans="1:9" x14ac:dyDescent="0.35">
      <c r="A6" s="2">
        <v>0</v>
      </c>
      <c r="B6" s="5">
        <v>0.42799999999999999</v>
      </c>
      <c r="C6" s="2">
        <v>0</v>
      </c>
      <c r="D6" s="6">
        <v>0</v>
      </c>
      <c r="E6" s="2">
        <v>0</v>
      </c>
      <c r="F6" s="49" t="s">
        <v>3</v>
      </c>
      <c r="G6" s="49"/>
      <c r="H6" s="49"/>
    </row>
    <row r="7" spans="1:9" ht="14.5" customHeight="1" x14ac:dyDescent="0.35">
      <c r="A7" s="3">
        <v>10</v>
      </c>
      <c r="B7" s="7">
        <v>0.61099999999999999</v>
      </c>
      <c r="C7" s="3">
        <v>0.109</v>
      </c>
      <c r="D7" s="8">
        <v>-3.5000000000000003E-2</v>
      </c>
      <c r="E7" s="3">
        <v>-9.1999999999999998E-2</v>
      </c>
      <c r="F7" s="50" t="s">
        <v>354</v>
      </c>
      <c r="G7" s="51"/>
      <c r="H7" s="51"/>
      <c r="I7" s="51"/>
    </row>
    <row r="8" spans="1:9" x14ac:dyDescent="0.35">
      <c r="A8" s="3">
        <v>20</v>
      </c>
      <c r="B8" s="7">
        <v>0.64700000000000002</v>
      </c>
      <c r="C8" s="3">
        <v>0.29099999999999998</v>
      </c>
      <c r="D8" s="8">
        <v>-6.9000000000000006E-2</v>
      </c>
      <c r="E8" s="3">
        <v>-0.22700000000000001</v>
      </c>
      <c r="F8" s="50"/>
      <c r="G8" s="51"/>
      <c r="H8" s="51"/>
      <c r="I8" s="51"/>
    </row>
    <row r="9" spans="1:9" x14ac:dyDescent="0.35">
      <c r="A9" s="3">
        <v>30</v>
      </c>
      <c r="B9" s="7">
        <v>0.71499999999999997</v>
      </c>
      <c r="C9" s="3">
        <v>0.48</v>
      </c>
      <c r="D9" s="8">
        <v>-9.1999999999999998E-2</v>
      </c>
      <c r="E9" s="3">
        <v>-0.36599999999999999</v>
      </c>
      <c r="F9" s="50"/>
      <c r="G9" s="51"/>
      <c r="H9" s="51"/>
      <c r="I9" s="51"/>
    </row>
    <row r="10" spans="1:9" x14ac:dyDescent="0.35">
      <c r="A10" s="3">
        <v>40</v>
      </c>
      <c r="B10" s="7">
        <v>0.68400000000000005</v>
      </c>
      <c r="C10" s="3">
        <v>0.66900000000000004</v>
      </c>
      <c r="D10" s="8">
        <v>-0.105</v>
      </c>
      <c r="E10" s="3">
        <v>-0.50900000000000001</v>
      </c>
    </row>
    <row r="11" spans="1:9" x14ac:dyDescent="0.35">
      <c r="A11" s="3">
        <v>50</v>
      </c>
      <c r="B11" s="7">
        <v>0.66300000000000003</v>
      </c>
      <c r="C11" s="3">
        <v>0.76400000000000001</v>
      </c>
      <c r="D11" s="8">
        <v>-9.5000000000000001E-2</v>
      </c>
      <c r="E11" s="3">
        <v>-0.56999999999999995</v>
      </c>
    </row>
    <row r="12" spans="1:9" x14ac:dyDescent="0.35">
      <c r="A12" s="3">
        <v>60</v>
      </c>
      <c r="B12" s="7">
        <v>0.51700000000000002</v>
      </c>
      <c r="C12" s="3">
        <v>0.83199999999999996</v>
      </c>
      <c r="D12" s="8">
        <v>-7.0000000000000007E-2</v>
      </c>
      <c r="E12" s="3">
        <v>-0.624</v>
      </c>
    </row>
    <row r="13" spans="1:9" x14ac:dyDescent="0.35">
      <c r="A13" s="3">
        <v>70</v>
      </c>
      <c r="B13" s="7">
        <v>0.26100000000000001</v>
      </c>
      <c r="C13" s="3">
        <v>0.86899999999999999</v>
      </c>
      <c r="D13" s="8">
        <v>-5.0999999999999997E-2</v>
      </c>
      <c r="E13" s="3">
        <v>-0.65200000000000002</v>
      </c>
    </row>
    <row r="14" spans="1:9" x14ac:dyDescent="0.35">
      <c r="A14" s="3">
        <v>80</v>
      </c>
      <c r="B14" s="7">
        <v>9.9000000000000005E-2</v>
      </c>
      <c r="C14" s="3">
        <v>0.89700000000000002</v>
      </c>
      <c r="D14" s="8">
        <v>-3.4000000000000002E-2</v>
      </c>
      <c r="E14" s="3">
        <v>-0.66800000000000004</v>
      </c>
    </row>
    <row r="15" spans="1:9" x14ac:dyDescent="0.35">
      <c r="A15" s="3">
        <v>90</v>
      </c>
      <c r="B15" s="7">
        <v>-3.1E-2</v>
      </c>
      <c r="C15" s="3">
        <v>0.91700000000000004</v>
      </c>
      <c r="D15" s="8">
        <v>-1.2E-2</v>
      </c>
      <c r="E15" s="3">
        <v>-0.68200000000000005</v>
      </c>
    </row>
    <row r="16" spans="1:9" x14ac:dyDescent="0.35">
      <c r="A16" s="3">
        <v>100</v>
      </c>
      <c r="B16" s="7">
        <v>-0.11</v>
      </c>
      <c r="C16" s="3">
        <v>0.91100000000000003</v>
      </c>
      <c r="D16" s="8">
        <v>0.02</v>
      </c>
      <c r="E16" s="3">
        <v>-0.66800000000000004</v>
      </c>
    </row>
    <row r="17" spans="1:5" x14ac:dyDescent="0.35">
      <c r="A17" s="3">
        <v>110</v>
      </c>
      <c r="B17" s="7">
        <v>-0.28699999999999998</v>
      </c>
      <c r="C17" s="3">
        <v>0.90800000000000003</v>
      </c>
      <c r="D17" s="8">
        <v>3.3000000000000002E-2</v>
      </c>
      <c r="E17" s="3">
        <v>-0.67300000000000004</v>
      </c>
    </row>
    <row r="18" spans="1:5" x14ac:dyDescent="0.35">
      <c r="A18" s="3">
        <v>120</v>
      </c>
      <c r="B18" s="7">
        <v>-0.376</v>
      </c>
      <c r="C18" s="3">
        <v>0.89400000000000002</v>
      </c>
      <c r="D18" s="8">
        <v>4.9000000000000002E-2</v>
      </c>
      <c r="E18" s="3">
        <v>-0.66400000000000003</v>
      </c>
    </row>
    <row r="19" spans="1:5" x14ac:dyDescent="0.35">
      <c r="A19" s="3">
        <v>130</v>
      </c>
      <c r="B19" s="7">
        <v>-0.49099999999999999</v>
      </c>
      <c r="C19" s="3">
        <v>0.83699999999999997</v>
      </c>
      <c r="D19" s="8">
        <v>7.5999999999999998E-2</v>
      </c>
      <c r="E19" s="3">
        <v>-0.64300000000000002</v>
      </c>
    </row>
    <row r="20" spans="1:5" x14ac:dyDescent="0.35">
      <c r="A20" s="3">
        <v>140</v>
      </c>
      <c r="B20" s="7">
        <v>-0.57399999999999995</v>
      </c>
      <c r="C20" s="3">
        <v>0.68100000000000005</v>
      </c>
      <c r="D20" s="8">
        <v>7.0999999999999994E-2</v>
      </c>
      <c r="E20" s="3">
        <v>-0.53200000000000003</v>
      </c>
    </row>
    <row r="21" spans="1:5" x14ac:dyDescent="0.35">
      <c r="A21" s="3">
        <v>150</v>
      </c>
      <c r="B21" s="7">
        <v>-0.59</v>
      </c>
      <c r="C21" s="3">
        <v>0.48699999999999999</v>
      </c>
      <c r="D21" s="8">
        <v>5.8000000000000003E-2</v>
      </c>
      <c r="E21" s="3">
        <v>-0.38200000000000001</v>
      </c>
    </row>
    <row r="22" spans="1:5" x14ac:dyDescent="0.35">
      <c r="A22" s="3">
        <v>160</v>
      </c>
      <c r="B22" s="7">
        <v>-0.52200000000000002</v>
      </c>
      <c r="C22" s="3">
        <v>0.28399999999999997</v>
      </c>
      <c r="D22" s="8">
        <v>4.8000000000000001E-2</v>
      </c>
      <c r="E22" s="3">
        <v>-0.219</v>
      </c>
    </row>
    <row r="23" spans="1:5" x14ac:dyDescent="0.35">
      <c r="A23" s="3">
        <v>170</v>
      </c>
      <c r="B23" s="7">
        <v>-0.52700000000000002</v>
      </c>
      <c r="C23" s="3">
        <v>0.11600000000000001</v>
      </c>
      <c r="D23" s="8">
        <v>2.8000000000000001E-2</v>
      </c>
      <c r="E23" s="3">
        <v>-8.6999999999999994E-2</v>
      </c>
    </row>
    <row r="24" spans="1:5" x14ac:dyDescent="0.35">
      <c r="A24" s="4">
        <v>180</v>
      </c>
      <c r="B24" s="9">
        <v>-0.52700000000000002</v>
      </c>
      <c r="C24" s="4">
        <v>0</v>
      </c>
      <c r="D24" s="10">
        <v>0</v>
      </c>
      <c r="E24" s="4">
        <v>0</v>
      </c>
    </row>
  </sheetData>
  <mergeCells count="3">
    <mergeCell ref="A4:E4"/>
    <mergeCell ref="F6:H6"/>
    <mergeCell ref="F7:I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H1" workbookViewId="0">
      <selection activeCell="S2" sqref="S2"/>
    </sheetView>
  </sheetViews>
  <sheetFormatPr baseColWidth="10" defaultRowHeight="14.5" x14ac:dyDescent="0.35"/>
  <sheetData>
    <row r="1" spans="1:22" x14ac:dyDescent="0.35">
      <c r="B1" s="1" t="s">
        <v>346</v>
      </c>
      <c r="C1" s="1" t="s">
        <v>347</v>
      </c>
      <c r="D1" s="1" t="s">
        <v>348</v>
      </c>
      <c r="E1" s="1" t="s">
        <v>349</v>
      </c>
      <c r="I1" s="1" t="s">
        <v>346</v>
      </c>
      <c r="J1" s="1" t="s">
        <v>347</v>
      </c>
      <c r="K1" s="1" t="s">
        <v>348</v>
      </c>
      <c r="L1" s="1" t="s">
        <v>356</v>
      </c>
      <c r="M1" s="1" t="s">
        <v>349</v>
      </c>
      <c r="O1" s="1" t="s">
        <v>346</v>
      </c>
      <c r="P1" s="1" t="s">
        <v>347</v>
      </c>
      <c r="Q1" s="1" t="s">
        <v>348</v>
      </c>
      <c r="R1" s="1" t="s">
        <v>356</v>
      </c>
      <c r="S1" s="1" t="s">
        <v>349</v>
      </c>
    </row>
    <row r="2" spans="1:22" x14ac:dyDescent="0.35">
      <c r="A2" s="11"/>
      <c r="B2" s="12">
        <v>9955</v>
      </c>
      <c r="C2" s="12">
        <v>1498</v>
      </c>
      <c r="D2" s="12">
        <v>337</v>
      </c>
      <c r="E2" s="12">
        <v>29.5</v>
      </c>
      <c r="I2" s="12">
        <v>9607</v>
      </c>
      <c r="J2" s="12">
        <v>1455</v>
      </c>
      <c r="K2" s="12">
        <v>337</v>
      </c>
      <c r="L2" s="12">
        <v>352</v>
      </c>
      <c r="M2" s="86">
        <f>I2/L2-(17.9-15)</f>
        <v>24.392613636363638</v>
      </c>
      <c r="O2" s="12">
        <v>8500</v>
      </c>
      <c r="P2" s="12">
        <v>1670</v>
      </c>
      <c r="Q2" s="12">
        <v>337</v>
      </c>
      <c r="R2" s="12">
        <v>352</v>
      </c>
      <c r="S2" s="86">
        <f>O2/R2-(13-10)</f>
        <v>21.147727272727273</v>
      </c>
    </row>
    <row r="4" spans="1:22" x14ac:dyDescent="0.35">
      <c r="A4" s="46" t="s">
        <v>8</v>
      </c>
      <c r="B4" s="47"/>
      <c r="C4" s="47"/>
      <c r="D4" s="47"/>
      <c r="E4" s="48"/>
      <c r="I4" s="46" t="s">
        <v>9</v>
      </c>
      <c r="J4" s="47"/>
      <c r="K4" s="47"/>
      <c r="L4" s="47"/>
      <c r="M4" s="48"/>
      <c r="O4" s="46" t="s">
        <v>352</v>
      </c>
      <c r="P4" s="47"/>
      <c r="Q4" s="47"/>
      <c r="R4" s="47"/>
      <c r="S4" s="48"/>
      <c r="T4" s="52" t="s">
        <v>353</v>
      </c>
      <c r="U4" s="53"/>
      <c r="V4" s="53"/>
    </row>
    <row r="5" spans="1:22" x14ac:dyDescent="0.35">
      <c r="A5" s="4" t="s">
        <v>0</v>
      </c>
      <c r="B5" s="4" t="s">
        <v>1</v>
      </c>
      <c r="C5" s="4" t="s">
        <v>2</v>
      </c>
      <c r="D5" s="4" t="s">
        <v>355</v>
      </c>
      <c r="E5" s="1" t="s">
        <v>4</v>
      </c>
      <c r="I5" s="4" t="s">
        <v>0</v>
      </c>
      <c r="J5" s="4" t="s">
        <v>1</v>
      </c>
      <c r="K5" s="4" t="s">
        <v>2</v>
      </c>
      <c r="L5" s="4" t="s">
        <v>355</v>
      </c>
      <c r="M5" s="1" t="s">
        <v>4</v>
      </c>
      <c r="O5" s="4" t="s">
        <v>0</v>
      </c>
      <c r="P5" s="4" t="s">
        <v>1</v>
      </c>
      <c r="Q5" s="4" t="s">
        <v>2</v>
      </c>
      <c r="R5" s="4" t="s">
        <v>355</v>
      </c>
      <c r="S5" s="1" t="s">
        <v>4</v>
      </c>
      <c r="T5" s="52"/>
      <c r="U5" s="53"/>
      <c r="V5" s="53"/>
    </row>
    <row r="6" spans="1:22" x14ac:dyDescent="0.35">
      <c r="A6" s="2">
        <v>0</v>
      </c>
      <c r="B6" s="5">
        <v>0.57999999999999996</v>
      </c>
      <c r="C6" s="2">
        <v>0.01</v>
      </c>
      <c r="D6" s="6">
        <v>-0.01</v>
      </c>
      <c r="E6" s="2">
        <v>0</v>
      </c>
      <c r="F6" s="49" t="s">
        <v>3</v>
      </c>
      <c r="G6" s="49"/>
      <c r="H6" s="49"/>
      <c r="I6" s="2">
        <v>0</v>
      </c>
      <c r="J6" s="5">
        <v>0.57999999999999996</v>
      </c>
      <c r="K6" s="2">
        <v>0.01</v>
      </c>
      <c r="L6" s="6">
        <v>-0.01</v>
      </c>
      <c r="M6" s="2">
        <v>0</v>
      </c>
      <c r="O6" s="2">
        <v>0</v>
      </c>
      <c r="P6" s="5">
        <v>0.44</v>
      </c>
      <c r="Q6" s="2">
        <v>0</v>
      </c>
      <c r="R6" s="6">
        <v>0</v>
      </c>
      <c r="S6" s="2">
        <v>0</v>
      </c>
    </row>
    <row r="7" spans="1:22" ht="14.5" customHeight="1" x14ac:dyDescent="0.35">
      <c r="A7" s="3">
        <v>10</v>
      </c>
      <c r="B7" s="7">
        <v>0.77</v>
      </c>
      <c r="C7" s="3">
        <v>0.1</v>
      </c>
      <c r="D7" s="8">
        <v>-0.04</v>
      </c>
      <c r="E7" s="3">
        <v>-0.09</v>
      </c>
      <c r="F7" s="50" t="s">
        <v>354</v>
      </c>
      <c r="G7" s="51"/>
      <c r="H7" s="54"/>
      <c r="I7" s="3">
        <v>10</v>
      </c>
      <c r="J7" s="7">
        <v>0.77</v>
      </c>
      <c r="K7" s="3">
        <v>0.1</v>
      </c>
      <c r="L7" s="8">
        <v>-0.04</v>
      </c>
      <c r="M7" s="3">
        <v>-0.09</v>
      </c>
      <c r="O7" s="3">
        <v>10</v>
      </c>
      <c r="P7" s="7">
        <v>0.75</v>
      </c>
      <c r="Q7" s="3">
        <v>0.09</v>
      </c>
      <c r="R7" s="8">
        <v>-0.03</v>
      </c>
      <c r="S7" s="3">
        <v>-0.09</v>
      </c>
    </row>
    <row r="8" spans="1:22" x14ac:dyDescent="0.35">
      <c r="A8" s="3">
        <v>20</v>
      </c>
      <c r="B8" s="7">
        <v>0.82</v>
      </c>
      <c r="C8" s="3">
        <v>0.28999999999999998</v>
      </c>
      <c r="D8" s="8">
        <v>-7.0000000000000007E-2</v>
      </c>
      <c r="E8" s="3">
        <v>-0.22</v>
      </c>
      <c r="F8" s="50"/>
      <c r="G8" s="51"/>
      <c r="H8" s="54"/>
      <c r="I8" s="3">
        <v>20</v>
      </c>
      <c r="J8" s="7">
        <v>0.82</v>
      </c>
      <c r="K8" s="3">
        <v>0.28999999999999998</v>
      </c>
      <c r="L8" s="8">
        <v>-7.0000000000000007E-2</v>
      </c>
      <c r="M8" s="3">
        <v>-0.22</v>
      </c>
      <c r="O8" s="3">
        <v>20</v>
      </c>
      <c r="P8" s="7">
        <v>0.95</v>
      </c>
      <c r="Q8" s="3">
        <v>0.24</v>
      </c>
      <c r="R8" s="8">
        <v>-0.06</v>
      </c>
      <c r="S8" s="3">
        <v>-0.22</v>
      </c>
    </row>
    <row r="9" spans="1:22" x14ac:dyDescent="0.35">
      <c r="A9" s="3">
        <v>30</v>
      </c>
      <c r="B9" s="7">
        <v>0.81</v>
      </c>
      <c r="C9" s="3">
        <v>0.5</v>
      </c>
      <c r="D9" s="8">
        <v>-0.11</v>
      </c>
      <c r="E9" s="3">
        <v>-0.36</v>
      </c>
      <c r="F9" s="50"/>
      <c r="G9" s="51"/>
      <c r="H9" s="54"/>
      <c r="I9" s="3">
        <v>30</v>
      </c>
      <c r="J9" s="7">
        <v>0.81</v>
      </c>
      <c r="K9" s="3">
        <v>0.5</v>
      </c>
      <c r="L9" s="8">
        <v>-0.11</v>
      </c>
      <c r="M9" s="3">
        <v>-0.36</v>
      </c>
      <c r="O9" s="3">
        <v>30</v>
      </c>
      <c r="P9" s="7">
        <v>1.07</v>
      </c>
      <c r="Q9" s="3">
        <v>0.41</v>
      </c>
      <c r="R9" s="8">
        <v>-0.08</v>
      </c>
      <c r="S9" s="3">
        <v>-0.35</v>
      </c>
    </row>
    <row r="10" spans="1:22" x14ac:dyDescent="0.35">
      <c r="A10" s="3">
        <v>40</v>
      </c>
      <c r="B10" s="7">
        <v>0.66</v>
      </c>
      <c r="C10" s="3">
        <v>0.63</v>
      </c>
      <c r="D10" s="8">
        <v>-0.13</v>
      </c>
      <c r="E10" s="3">
        <v>-0.49</v>
      </c>
      <c r="F10" s="50"/>
      <c r="G10" s="51"/>
      <c r="H10" s="54"/>
      <c r="I10" s="3">
        <v>40</v>
      </c>
      <c r="J10" s="7">
        <v>0.66</v>
      </c>
      <c r="K10" s="3">
        <v>0.63</v>
      </c>
      <c r="L10" s="8">
        <v>-0.13</v>
      </c>
      <c r="M10" s="3">
        <v>-0.49</v>
      </c>
      <c r="O10" s="3">
        <v>40</v>
      </c>
      <c r="P10" s="7">
        <v>1.1000000000000001</v>
      </c>
      <c r="Q10" s="3">
        <v>0.56000000000000005</v>
      </c>
      <c r="R10" s="8">
        <v>-0.08</v>
      </c>
      <c r="S10" s="3">
        <v>-0.47</v>
      </c>
    </row>
    <row r="11" spans="1:22" x14ac:dyDescent="0.35">
      <c r="A11" s="3">
        <v>50</v>
      </c>
      <c r="B11" s="7">
        <v>0.49</v>
      </c>
      <c r="C11" s="3">
        <v>0.8</v>
      </c>
      <c r="D11" s="8">
        <v>-0.13</v>
      </c>
      <c r="E11" s="3">
        <v>-0.54</v>
      </c>
      <c r="I11" s="3">
        <v>50</v>
      </c>
      <c r="J11" s="7">
        <v>0.49</v>
      </c>
      <c r="K11" s="3">
        <v>0.8</v>
      </c>
      <c r="L11" s="8">
        <v>-0.13</v>
      </c>
      <c r="M11" s="3">
        <v>-0.54</v>
      </c>
      <c r="O11" s="3">
        <v>50</v>
      </c>
      <c r="P11" s="7">
        <v>0.99</v>
      </c>
      <c r="Q11" s="3">
        <v>0.64</v>
      </c>
      <c r="R11" s="8">
        <v>-7.0000000000000007E-2</v>
      </c>
      <c r="S11" s="3">
        <v>-0.52</v>
      </c>
    </row>
    <row r="12" spans="1:22" x14ac:dyDescent="0.35">
      <c r="A12" s="3">
        <v>60</v>
      </c>
      <c r="B12" s="7">
        <v>0.3</v>
      </c>
      <c r="C12" s="3">
        <v>0.9</v>
      </c>
      <c r="D12" s="8">
        <v>-0.13</v>
      </c>
      <c r="E12" s="3">
        <v>-0.59</v>
      </c>
      <c r="I12" s="3">
        <v>60</v>
      </c>
      <c r="J12" s="7">
        <v>0.3</v>
      </c>
      <c r="K12" s="3">
        <v>0.9</v>
      </c>
      <c r="L12" s="8">
        <v>-0.13</v>
      </c>
      <c r="M12" s="3">
        <v>-0.59</v>
      </c>
      <c r="O12" s="3">
        <v>60</v>
      </c>
      <c r="P12" s="7">
        <v>0.71</v>
      </c>
      <c r="Q12" s="3">
        <v>0.73</v>
      </c>
      <c r="R12" s="8">
        <v>-0.06</v>
      </c>
      <c r="S12" s="3">
        <v>-0.6</v>
      </c>
    </row>
    <row r="13" spans="1:22" x14ac:dyDescent="0.35">
      <c r="A13" s="3">
        <v>70</v>
      </c>
      <c r="B13" s="7">
        <v>7.0000000000000007E-2</v>
      </c>
      <c r="C13" s="3">
        <v>0.92</v>
      </c>
      <c r="D13" s="8">
        <v>-0.09</v>
      </c>
      <c r="E13" s="3">
        <v>-0.62</v>
      </c>
      <c r="I13" s="3">
        <v>70</v>
      </c>
      <c r="J13" s="7">
        <v>7.0000000000000007E-2</v>
      </c>
      <c r="K13" s="3">
        <v>0.92</v>
      </c>
      <c r="L13" s="8">
        <v>-0.09</v>
      </c>
      <c r="M13" s="3">
        <v>-0.62</v>
      </c>
      <c r="O13" s="3">
        <v>70</v>
      </c>
      <c r="P13" s="7">
        <v>0.42</v>
      </c>
      <c r="Q13" s="3">
        <v>0.78</v>
      </c>
      <c r="R13" s="8">
        <v>-0.04</v>
      </c>
      <c r="S13" s="3">
        <v>-0.63</v>
      </c>
    </row>
    <row r="14" spans="1:22" x14ac:dyDescent="0.35">
      <c r="A14" s="3">
        <v>80</v>
      </c>
      <c r="B14" s="7">
        <v>-0.04</v>
      </c>
      <c r="C14" s="3">
        <v>0.93</v>
      </c>
      <c r="D14" s="8">
        <v>-0.05</v>
      </c>
      <c r="E14" s="3">
        <v>-0.65</v>
      </c>
      <c r="I14" s="3">
        <v>80</v>
      </c>
      <c r="J14" s="7">
        <v>-0.04</v>
      </c>
      <c r="K14" s="3">
        <v>0.93</v>
      </c>
      <c r="L14" s="8">
        <v>-0.05</v>
      </c>
      <c r="M14" s="3">
        <v>-0.65</v>
      </c>
      <c r="O14" s="3">
        <v>80</v>
      </c>
      <c r="P14" s="7">
        <v>0.15</v>
      </c>
      <c r="Q14" s="3">
        <v>0.83</v>
      </c>
      <c r="R14" s="8">
        <v>-0.01</v>
      </c>
      <c r="S14" s="3">
        <v>-0.66</v>
      </c>
    </row>
    <row r="15" spans="1:22" x14ac:dyDescent="0.35">
      <c r="A15" s="3">
        <v>90</v>
      </c>
      <c r="B15" s="7">
        <v>-7.0000000000000007E-2</v>
      </c>
      <c r="C15" s="3">
        <v>0.94</v>
      </c>
      <c r="D15" s="8">
        <v>-0.02</v>
      </c>
      <c r="E15" s="3">
        <v>-0.65</v>
      </c>
      <c r="I15" s="3">
        <v>90</v>
      </c>
      <c r="J15" s="7">
        <v>-7.0000000000000007E-2</v>
      </c>
      <c r="K15" s="3">
        <v>0.94</v>
      </c>
      <c r="L15" s="8">
        <v>-0.02</v>
      </c>
      <c r="M15" s="3">
        <v>-0.65</v>
      </c>
      <c r="O15" s="3">
        <v>90</v>
      </c>
      <c r="P15" s="7">
        <v>-0.16</v>
      </c>
      <c r="Q15" s="3">
        <v>0.86</v>
      </c>
      <c r="R15" s="8">
        <v>0.01</v>
      </c>
      <c r="S15" s="3">
        <v>-0.65</v>
      </c>
    </row>
    <row r="16" spans="1:22" x14ac:dyDescent="0.35">
      <c r="A16" s="3">
        <v>100</v>
      </c>
      <c r="B16" s="7">
        <v>-0.14000000000000001</v>
      </c>
      <c r="C16" s="3">
        <v>0.96</v>
      </c>
      <c r="D16" s="8">
        <v>0.01</v>
      </c>
      <c r="E16" s="3">
        <v>-0.64</v>
      </c>
      <c r="I16" s="3">
        <v>100</v>
      </c>
      <c r="J16" s="7">
        <v>-0.14000000000000001</v>
      </c>
      <c r="K16" s="3">
        <v>0.96</v>
      </c>
      <c r="L16" s="8">
        <v>0.01</v>
      </c>
      <c r="M16" s="3">
        <v>-0.64</v>
      </c>
      <c r="O16" s="3">
        <v>100</v>
      </c>
      <c r="P16" s="7">
        <v>-0.38</v>
      </c>
      <c r="Q16" s="3">
        <v>0.86</v>
      </c>
      <c r="R16" s="8">
        <v>0.03</v>
      </c>
      <c r="S16" s="3">
        <v>-0.63</v>
      </c>
    </row>
    <row r="17" spans="1:19" x14ac:dyDescent="0.35">
      <c r="A17" s="3">
        <v>110</v>
      </c>
      <c r="B17" s="7">
        <v>-0.2</v>
      </c>
      <c r="C17" s="3">
        <v>0.99</v>
      </c>
      <c r="D17" s="8">
        <v>0.04</v>
      </c>
      <c r="E17" s="3">
        <v>-0.64</v>
      </c>
      <c r="I17" s="3">
        <v>110</v>
      </c>
      <c r="J17" s="7">
        <v>-0.2</v>
      </c>
      <c r="K17" s="3">
        <v>0.99</v>
      </c>
      <c r="L17" s="8">
        <v>0.04</v>
      </c>
      <c r="M17" s="3">
        <v>-0.64</v>
      </c>
      <c r="O17" s="3">
        <v>110</v>
      </c>
      <c r="P17" s="7">
        <v>-0.57999999999999996</v>
      </c>
      <c r="Q17" s="3">
        <v>0.84</v>
      </c>
      <c r="R17" s="8">
        <v>0.04</v>
      </c>
      <c r="S17" s="3">
        <v>-0.63</v>
      </c>
    </row>
    <row r="18" spans="1:19" x14ac:dyDescent="0.35">
      <c r="A18" s="3">
        <v>120</v>
      </c>
      <c r="B18" s="7">
        <v>-0.26</v>
      </c>
      <c r="C18" s="3">
        <v>1.02</v>
      </c>
      <c r="D18" s="8">
        <v>0.05</v>
      </c>
      <c r="E18" s="3">
        <v>-0.65</v>
      </c>
      <c r="I18" s="3">
        <v>120</v>
      </c>
      <c r="J18" s="7">
        <v>-0.26</v>
      </c>
      <c r="K18" s="3">
        <v>1.02</v>
      </c>
      <c r="L18" s="8">
        <v>0.05</v>
      </c>
      <c r="M18" s="3">
        <v>-0.65</v>
      </c>
      <c r="O18" s="3">
        <v>120</v>
      </c>
      <c r="P18" s="7">
        <v>-0.76</v>
      </c>
      <c r="Q18" s="3">
        <v>0.78</v>
      </c>
      <c r="R18" s="8">
        <v>0.05</v>
      </c>
      <c r="S18" s="3">
        <v>-0.64</v>
      </c>
    </row>
    <row r="19" spans="1:19" x14ac:dyDescent="0.35">
      <c r="A19" s="3">
        <v>130</v>
      </c>
      <c r="B19" s="7">
        <v>-0.44</v>
      </c>
      <c r="C19" s="3">
        <v>0.9</v>
      </c>
      <c r="D19" s="8">
        <v>0.05</v>
      </c>
      <c r="E19" s="3">
        <v>-0.62</v>
      </c>
      <c r="I19" s="3">
        <v>130</v>
      </c>
      <c r="J19" s="7">
        <v>-0.44</v>
      </c>
      <c r="K19" s="3">
        <v>0.9</v>
      </c>
      <c r="L19" s="8">
        <v>0.05</v>
      </c>
      <c r="M19" s="3">
        <v>-0.62</v>
      </c>
      <c r="O19" s="3">
        <v>130</v>
      </c>
      <c r="P19" s="7">
        <v>-0.96</v>
      </c>
      <c r="Q19" s="3">
        <v>0.68</v>
      </c>
      <c r="R19" s="8">
        <v>0.05</v>
      </c>
      <c r="S19" s="3">
        <v>-0.57999999999999996</v>
      </c>
    </row>
    <row r="20" spans="1:19" x14ac:dyDescent="0.35">
      <c r="A20" s="3">
        <v>140</v>
      </c>
      <c r="B20" s="7">
        <v>-0.6</v>
      </c>
      <c r="C20" s="3">
        <v>0.74</v>
      </c>
      <c r="D20" s="8">
        <v>0.04</v>
      </c>
      <c r="E20" s="3">
        <v>-0.53</v>
      </c>
      <c r="I20" s="3">
        <v>140</v>
      </c>
      <c r="J20" s="7">
        <v>-0.6</v>
      </c>
      <c r="K20" s="3">
        <v>0.74</v>
      </c>
      <c r="L20" s="8">
        <v>0.04</v>
      </c>
      <c r="M20" s="3">
        <v>-0.53</v>
      </c>
      <c r="O20" s="3">
        <v>140</v>
      </c>
      <c r="P20" s="7">
        <v>-1.03</v>
      </c>
      <c r="Q20" s="3">
        <v>0.54</v>
      </c>
      <c r="R20" s="8">
        <v>0.05</v>
      </c>
      <c r="S20" s="3">
        <v>-0.49</v>
      </c>
    </row>
    <row r="21" spans="1:19" x14ac:dyDescent="0.35">
      <c r="A21" s="3">
        <v>150</v>
      </c>
      <c r="B21" s="7">
        <v>-0.73</v>
      </c>
      <c r="C21" s="3">
        <v>0.56999999999999995</v>
      </c>
      <c r="D21" s="8">
        <v>0.02</v>
      </c>
      <c r="E21" s="3">
        <v>-0.38</v>
      </c>
      <c r="I21" s="3">
        <v>150</v>
      </c>
      <c r="J21" s="7">
        <v>-0.73</v>
      </c>
      <c r="K21" s="3">
        <v>0.56999999999999995</v>
      </c>
      <c r="L21" s="8">
        <v>0.02</v>
      </c>
      <c r="M21" s="3">
        <v>-0.38</v>
      </c>
      <c r="O21" s="3">
        <v>150</v>
      </c>
      <c r="P21" s="7">
        <v>-0.97</v>
      </c>
      <c r="Q21" s="3">
        <v>0.41</v>
      </c>
      <c r="R21" s="8">
        <v>0.05</v>
      </c>
      <c r="S21" s="3">
        <v>-0.37</v>
      </c>
    </row>
    <row r="22" spans="1:19" x14ac:dyDescent="0.35">
      <c r="A22" s="3">
        <v>160</v>
      </c>
      <c r="B22" s="7">
        <v>-0.73</v>
      </c>
      <c r="C22" s="3">
        <v>0.35</v>
      </c>
      <c r="D22" s="8">
        <v>0.02</v>
      </c>
      <c r="E22" s="3">
        <v>-0.22</v>
      </c>
      <c r="I22" s="3">
        <v>160</v>
      </c>
      <c r="J22" s="7">
        <v>-0.73</v>
      </c>
      <c r="K22" s="3">
        <v>0.35</v>
      </c>
      <c r="L22" s="8">
        <v>0.02</v>
      </c>
      <c r="M22" s="3">
        <v>-0.22</v>
      </c>
      <c r="O22" s="3">
        <v>160</v>
      </c>
      <c r="P22" s="7">
        <v>-0.84</v>
      </c>
      <c r="Q22" s="3">
        <v>0.26</v>
      </c>
      <c r="R22" s="8">
        <v>0.04</v>
      </c>
      <c r="S22" s="3">
        <v>-0.24</v>
      </c>
    </row>
    <row r="23" spans="1:19" x14ac:dyDescent="0.35">
      <c r="A23" s="3">
        <v>170</v>
      </c>
      <c r="B23" s="7">
        <v>-0.64</v>
      </c>
      <c r="C23" s="3">
        <v>0.16</v>
      </c>
      <c r="D23" s="8">
        <v>0.01</v>
      </c>
      <c r="E23" s="3">
        <v>-0.09</v>
      </c>
      <c r="I23" s="3">
        <v>170</v>
      </c>
      <c r="J23" s="7">
        <v>-0.64</v>
      </c>
      <c r="K23" s="3">
        <v>0.16</v>
      </c>
      <c r="L23" s="8">
        <v>0.01</v>
      </c>
      <c r="M23" s="3">
        <v>-0.09</v>
      </c>
      <c r="O23" s="3">
        <v>170</v>
      </c>
      <c r="P23" s="7">
        <v>-0.65</v>
      </c>
      <c r="Q23" s="3">
        <v>0.11</v>
      </c>
      <c r="R23" s="8">
        <v>0.02</v>
      </c>
      <c r="S23" s="3">
        <v>-0.1</v>
      </c>
    </row>
    <row r="24" spans="1:19" x14ac:dyDescent="0.35">
      <c r="A24" s="4">
        <v>180</v>
      </c>
      <c r="B24" s="9">
        <v>-0.55000000000000004</v>
      </c>
      <c r="C24" s="4">
        <v>0.01</v>
      </c>
      <c r="D24" s="10">
        <v>0</v>
      </c>
      <c r="E24" s="4">
        <v>0</v>
      </c>
      <c r="I24" s="4">
        <v>180</v>
      </c>
      <c r="J24" s="9">
        <v>-0.55000000000000004</v>
      </c>
      <c r="K24" s="4">
        <v>0.01</v>
      </c>
      <c r="L24" s="10">
        <v>0</v>
      </c>
      <c r="M24" s="4">
        <v>0</v>
      </c>
      <c r="O24" s="4">
        <v>180</v>
      </c>
      <c r="P24" s="9">
        <v>-0.54</v>
      </c>
      <c r="Q24" s="4">
        <v>0.01</v>
      </c>
      <c r="R24" s="10">
        <v>0</v>
      </c>
      <c r="S24" s="4">
        <v>-0.01</v>
      </c>
    </row>
  </sheetData>
  <mergeCells count="6">
    <mergeCell ref="T4:V5"/>
    <mergeCell ref="F7:H10"/>
    <mergeCell ref="A4:E4"/>
    <mergeCell ref="F6:H6"/>
    <mergeCell ref="I4:M4"/>
    <mergeCell ref="O4:S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F3" sqref="F3"/>
    </sheetView>
  </sheetViews>
  <sheetFormatPr baseColWidth="10" defaultRowHeight="14.5" x14ac:dyDescent="0.35"/>
  <sheetData>
    <row r="1" spans="1:9" x14ac:dyDescent="0.35">
      <c r="B1" s="1" t="s">
        <v>346</v>
      </c>
      <c r="C1" s="1" t="s">
        <v>347</v>
      </c>
      <c r="D1" s="1" t="s">
        <v>348</v>
      </c>
      <c r="E1" s="1" t="s">
        <v>356</v>
      </c>
      <c r="F1" s="1" t="s">
        <v>349</v>
      </c>
    </row>
    <row r="2" spans="1:9" x14ac:dyDescent="0.35">
      <c r="A2" s="11"/>
      <c r="B2" s="12">
        <v>17245</v>
      </c>
      <c r="C2" s="12">
        <v>2925</v>
      </c>
      <c r="D2" s="12">
        <v>413</v>
      </c>
      <c r="E2" s="12">
        <v>430</v>
      </c>
      <c r="F2" s="86">
        <f>B2/E2-(25.2-17)</f>
        <v>31.904651162790696</v>
      </c>
    </row>
    <row r="4" spans="1:9" x14ac:dyDescent="0.35">
      <c r="A4" s="46" t="s">
        <v>10</v>
      </c>
      <c r="B4" s="47"/>
      <c r="C4" s="47"/>
      <c r="D4" s="47"/>
      <c r="E4" s="48"/>
    </row>
    <row r="5" spans="1:9" x14ac:dyDescent="0.35">
      <c r="A5" s="4" t="s">
        <v>0</v>
      </c>
      <c r="B5" s="4" t="s">
        <v>1</v>
      </c>
      <c r="C5" s="4" t="s">
        <v>2</v>
      </c>
      <c r="D5" s="4" t="s">
        <v>355</v>
      </c>
      <c r="E5" s="1" t="s">
        <v>4</v>
      </c>
    </row>
    <row r="6" spans="1:9" x14ac:dyDescent="0.35">
      <c r="A6" s="2">
        <v>0</v>
      </c>
      <c r="B6" s="5">
        <v>0.49</v>
      </c>
      <c r="C6" s="2">
        <v>0</v>
      </c>
      <c r="D6" s="6">
        <v>0</v>
      </c>
      <c r="E6" s="2">
        <v>0</v>
      </c>
      <c r="F6" s="49" t="s">
        <v>3</v>
      </c>
      <c r="G6" s="49"/>
      <c r="H6" s="49"/>
    </row>
    <row r="7" spans="1:9" ht="14.5" customHeight="1" x14ac:dyDescent="0.35">
      <c r="A7" s="3">
        <v>10</v>
      </c>
      <c r="B7" s="7">
        <v>0.69</v>
      </c>
      <c r="C7" s="3">
        <v>0.12</v>
      </c>
      <c r="D7" s="8">
        <v>-0.04</v>
      </c>
      <c r="E7" s="3">
        <v>-0.1</v>
      </c>
      <c r="F7" s="50" t="s">
        <v>354</v>
      </c>
      <c r="G7" s="51"/>
      <c r="H7" s="51"/>
      <c r="I7" s="51"/>
    </row>
    <row r="8" spans="1:9" x14ac:dyDescent="0.35">
      <c r="A8" s="3">
        <v>20</v>
      </c>
      <c r="B8" s="7">
        <v>0.73</v>
      </c>
      <c r="C8" s="3">
        <v>0.31</v>
      </c>
      <c r="D8" s="8">
        <v>-0.08</v>
      </c>
      <c r="E8" s="3">
        <v>-0.26</v>
      </c>
      <c r="F8" s="50"/>
      <c r="G8" s="51"/>
      <c r="H8" s="51"/>
      <c r="I8" s="51"/>
    </row>
    <row r="9" spans="1:9" x14ac:dyDescent="0.35">
      <c r="A9" s="3">
        <v>30</v>
      </c>
      <c r="B9" s="7">
        <v>0.81</v>
      </c>
      <c r="C9" s="3">
        <v>0.52</v>
      </c>
      <c r="D9" s="8">
        <v>-0.1</v>
      </c>
      <c r="E9" s="3">
        <v>-0.42</v>
      </c>
      <c r="F9" s="50"/>
      <c r="G9" s="51"/>
      <c r="H9" s="51"/>
      <c r="I9" s="51"/>
    </row>
    <row r="10" spans="1:9" x14ac:dyDescent="0.35">
      <c r="A10" s="3">
        <v>40</v>
      </c>
      <c r="B10" s="7">
        <v>0.78</v>
      </c>
      <c r="C10" s="3">
        <v>0.72</v>
      </c>
      <c r="D10" s="8">
        <v>-0.12</v>
      </c>
      <c r="E10" s="3">
        <v>-0.57999999999999996</v>
      </c>
    </row>
    <row r="11" spans="1:9" x14ac:dyDescent="0.35">
      <c r="A11" s="3">
        <v>50</v>
      </c>
      <c r="B11" s="7">
        <v>0.75</v>
      </c>
      <c r="C11" s="3">
        <v>0.82</v>
      </c>
      <c r="D11" s="8">
        <v>-0.11</v>
      </c>
      <c r="E11" s="3">
        <v>-0.65</v>
      </c>
    </row>
    <row r="12" spans="1:9" x14ac:dyDescent="0.35">
      <c r="A12" s="3">
        <v>60</v>
      </c>
      <c r="B12" s="7">
        <v>0.59</v>
      </c>
      <c r="C12" s="3">
        <v>0.9</v>
      </c>
      <c r="D12" s="8">
        <v>-0.08</v>
      </c>
      <c r="E12" s="3">
        <v>-0.71</v>
      </c>
    </row>
    <row r="13" spans="1:9" x14ac:dyDescent="0.35">
      <c r="A13" s="3">
        <v>70</v>
      </c>
      <c r="B13" s="7">
        <v>0.3</v>
      </c>
      <c r="C13" s="3">
        <v>0.94</v>
      </c>
      <c r="D13" s="8">
        <v>-0.06</v>
      </c>
      <c r="E13" s="3">
        <v>-0.74</v>
      </c>
    </row>
    <row r="14" spans="1:9" x14ac:dyDescent="0.35">
      <c r="A14" s="3">
        <v>80</v>
      </c>
      <c r="B14" s="7">
        <v>0.11</v>
      </c>
      <c r="C14" s="3">
        <v>0.97</v>
      </c>
      <c r="D14" s="8">
        <v>-0.04</v>
      </c>
      <c r="E14" s="3">
        <v>-0.76</v>
      </c>
    </row>
    <row r="15" spans="1:9" x14ac:dyDescent="0.35">
      <c r="A15" s="3">
        <v>90</v>
      </c>
      <c r="B15" s="7">
        <v>-0.04</v>
      </c>
      <c r="C15" s="3">
        <v>0.99</v>
      </c>
      <c r="D15" s="8">
        <v>-0.01</v>
      </c>
      <c r="E15" s="3">
        <v>-0.77</v>
      </c>
    </row>
    <row r="16" spans="1:9" x14ac:dyDescent="0.35">
      <c r="A16" s="3">
        <v>100</v>
      </c>
      <c r="B16" s="7">
        <v>-0.12</v>
      </c>
      <c r="C16" s="3">
        <v>0.98</v>
      </c>
      <c r="D16" s="8">
        <v>0.02</v>
      </c>
      <c r="E16" s="3">
        <v>-0.76</v>
      </c>
    </row>
    <row r="17" spans="1:5" x14ac:dyDescent="0.35">
      <c r="A17" s="3">
        <v>110</v>
      </c>
      <c r="B17" s="7">
        <v>-0.33</v>
      </c>
      <c r="C17" s="3">
        <v>0.98</v>
      </c>
      <c r="D17" s="8">
        <v>0.04</v>
      </c>
      <c r="E17" s="3">
        <v>-0.76</v>
      </c>
    </row>
    <row r="18" spans="1:5" x14ac:dyDescent="0.35">
      <c r="A18" s="3">
        <v>120</v>
      </c>
      <c r="B18" s="7">
        <v>-0.43</v>
      </c>
      <c r="C18" s="3">
        <v>0.96</v>
      </c>
      <c r="D18" s="8">
        <v>0.05</v>
      </c>
      <c r="E18" s="3">
        <v>-0.75</v>
      </c>
    </row>
    <row r="19" spans="1:5" x14ac:dyDescent="0.35">
      <c r="A19" s="3">
        <v>130</v>
      </c>
      <c r="B19" s="7">
        <v>-0.56000000000000005</v>
      </c>
      <c r="C19" s="3">
        <v>0.9</v>
      </c>
      <c r="D19" s="8">
        <v>0.09</v>
      </c>
      <c r="E19" s="3">
        <v>-0.73</v>
      </c>
    </row>
    <row r="20" spans="1:5" x14ac:dyDescent="0.35">
      <c r="A20" s="3">
        <v>140</v>
      </c>
      <c r="B20" s="7">
        <v>-0.65</v>
      </c>
      <c r="C20" s="3">
        <v>0.74</v>
      </c>
      <c r="D20" s="8">
        <v>0.08</v>
      </c>
      <c r="E20" s="3">
        <v>-0.6</v>
      </c>
    </row>
    <row r="21" spans="1:5" x14ac:dyDescent="0.35">
      <c r="A21" s="3">
        <v>150</v>
      </c>
      <c r="B21" s="7">
        <v>-0.67</v>
      </c>
      <c r="C21" s="3">
        <v>0.53</v>
      </c>
      <c r="D21" s="8">
        <v>7.0000000000000007E-2</v>
      </c>
      <c r="E21" s="3">
        <v>-0.43</v>
      </c>
    </row>
    <row r="22" spans="1:5" x14ac:dyDescent="0.35">
      <c r="A22" s="3">
        <v>160</v>
      </c>
      <c r="B22" s="7">
        <v>-0.59</v>
      </c>
      <c r="C22" s="3">
        <v>0.31</v>
      </c>
      <c r="D22" s="8">
        <v>0.05</v>
      </c>
      <c r="E22" s="3">
        <v>-0.25</v>
      </c>
    </row>
    <row r="23" spans="1:5" x14ac:dyDescent="0.35">
      <c r="A23" s="3">
        <v>170</v>
      </c>
      <c r="B23" s="7">
        <v>-0.6</v>
      </c>
      <c r="C23" s="3">
        <v>0.13</v>
      </c>
      <c r="D23" s="8">
        <v>0.03</v>
      </c>
      <c r="E23" s="3">
        <v>-0.1</v>
      </c>
    </row>
    <row r="24" spans="1:5" x14ac:dyDescent="0.35">
      <c r="A24" s="4">
        <v>180</v>
      </c>
      <c r="B24" s="9">
        <v>-0.6</v>
      </c>
      <c r="C24" s="4">
        <v>0</v>
      </c>
      <c r="D24" s="10">
        <v>0</v>
      </c>
      <c r="E24" s="4">
        <v>0</v>
      </c>
    </row>
  </sheetData>
  <mergeCells count="3">
    <mergeCell ref="A4:E4"/>
    <mergeCell ref="F6:H6"/>
    <mergeCell ref="F7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NOTICE</vt:lpstr>
      <vt:lpstr>NOTE</vt:lpstr>
      <vt:lpstr>127mLOA_Ro_Ro</vt:lpstr>
      <vt:lpstr>2500TEU Cont. Vessel</vt:lpstr>
      <vt:lpstr>3600TEU Cont. Vessel</vt:lpstr>
      <vt:lpstr>8000TEU Cont. Vessel</vt:lpstr>
      <vt:lpstr>8500TEU Cont. Vessel</vt:lpstr>
      <vt:lpstr>8800TEU Cont. Vessel</vt:lpstr>
      <vt:lpstr>18000TEU Cont. Vessel</vt:lpstr>
      <vt:lpstr>Ship Charac. ROM3.1</vt:lpstr>
    </vt:vector>
  </TitlesOfParts>
  <Company>ARTELIAGROUP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DEMENET Pierre-François</dc:creator>
  <cp:lastModifiedBy>DEMENET Pierre-François</cp:lastModifiedBy>
  <dcterms:created xsi:type="dcterms:W3CDTF">2020-12-02T17:08:13Z</dcterms:created>
  <dcterms:modified xsi:type="dcterms:W3CDTF">2022-07-31T12:03:51Z</dcterms:modified>
</cp:coreProperties>
</file>