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questionnaire" state="visible" r:id="rId3"/>
  </sheets>
  <definedNames/>
  <calcPr/>
</workbook>
</file>

<file path=xl/sharedStrings.xml><?xml version="1.0" encoding="utf-8"?>
<sst xmlns="http://schemas.openxmlformats.org/spreadsheetml/2006/main">
  <si>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</si>
  <si>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</si>
  <si>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</si>
  <si>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</si>
  <si>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</si>
  <si>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</si>
  <si>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</si>
  <si>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</si>
  <si>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</si>
  <si>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</si>
  <si>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</si>
  <si>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</si>
  <si>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</si>
  <si>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</si>
  <si>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</si>
  <si>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</si>
  <si>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</si>
  <si>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</si>
  <si>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</si>
  <si>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</si>
  <si>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</si>
  <si>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</si>
  <si>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genre</t>
  </si>
  <si>
    <t>genre</t>
  </si>
  <si>
    <t>type</t>
  </si>
  <si>
    <t>genres</t>
  </si>
  <si>
    <t>genere</t>
  </si>
  <si>
    <t>genre(s)_</t>
  </si>
  <si>
    <t>basketball players</t>
  </si>
  <si>
    <t>year1start</t>
  </si>
  <si>
    <t>year</t>
  </si>
  <si>
    <t>prevYear</t>
  </si>
  <si>
    <t>finalyear</t>
  </si>
  <si>
    <t>dateOfDeath</t>
  </si>
  <si>
    <t>careerStart</t>
  </si>
  <si>
    <t>activeYearsEndDate</t>
  </si>
  <si>
    <t>deathDate</t>
  </si>
  <si>
    <t>deathDate</t>
  </si>
  <si>
    <t>startyear</t>
  </si>
  <si>
    <t>draftYear</t>
  </si>
  <si>
    <t>year</t>
  </si>
  <si>
    <t>endyear</t>
  </si>
  <si>
    <t>years</t>
  </si>
  <si>
    <t>careerEnd</t>
  </si>
  <si>
    <t>activeYearsStartYear</t>
  </si>
  <si>
    <t>activeYearsStartDate</t>
  </si>
  <si>
    <t>turnedpro</t>
  </si>
  <si>
    <t>draftyear</t>
  </si>
  <si>
    <t>deathYear</t>
  </si>
  <si>
    <t>activeYearsEndYear</t>
  </si>
  <si>
    <t>draftYear</t>
  </si>
  <si>
    <t>debutyear</t>
  </si>
  <si>
    <t>debutdate</t>
  </si>
  <si>
    <t>draftedyear</t>
  </si>
  <si>
    <t>retired</t>
  </si>
  <si>
    <t>birthDate</t>
  </si>
  <si>
    <t>hallOfFame</t>
  </si>
  <si>
    <t>dateOfBirth</t>
  </si>
  <si>
    <t>halloffame</t>
  </si>
  <si>
    <t>endYear</t>
  </si>
  <si>
    <t>birthYear</t>
  </si>
  <si>
    <t>debut</t>
  </si>
  <si>
    <t>worldChampionTitleYear</t>
  </si>
  <si>
    <t>draft</t>
  </si>
  <si>
    <t>draft</t>
  </si>
  <si>
    <t>draftpick</t>
  </si>
  <si>
    <t>worldchampion</t>
  </si>
  <si>
    <t>debut</t>
  </si>
  <si>
    <t>firstseason</t>
  </si>
  <si>
    <t>turnedPro</t>
  </si>
  <si>
    <t>debutDate</t>
  </si>
  <si>
    <t>debutYear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</si>
  <si>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</si>
  <si>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</si>
  <si>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</si>
  <si>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</si>
  <si>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</si>
  <si>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</si>
  <si>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</si>
  <si>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</si>
  <si>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</si>
  <si>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</si>
  <si>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</si>
  <si>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</si>
  <si>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</si>
  <si>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</si>
  <si>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</si>
  <si>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</si>
  <si>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</si>
  <si>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</si>
  <si>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</si>
  <si>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</si>
  <si>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</si>
  <si>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</si>
  <si>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</si>
  <si>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</si>
  <si>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</si>
  <si>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</si>
  <si>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</si>
  <si>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wineRegion</t>
  </si>
  <si>
    <t>origin</t>
  </si>
  <si>
    <t>origin</t>
  </si>
  <si>
    <t>country</t>
  </si>
  <si>
    <t>country</t>
  </si>
  <si>
    <t>location</t>
  </si>
  <si>
    <t>location</t>
  </si>
  <si>
    <t>locationCountry</t>
  </si>
  <si>
    <t>sourceCountry</t>
  </si>
  <si>
    <t>wines</t>
  </si>
  <si>
    <t>year</t>
  </si>
  <si>
    <t>wineYears</t>
  </si>
  <si>
    <t>date</t>
  </si>
  <si>
    <t>firstVintage</t>
  </si>
  <si>
    <t>wines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</si>
  <si>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</si>
  <si>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</si>
  <si>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</si>
  <si>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</si>
  <si>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</si>
  <si>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</si>
  <si>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</si>
  <si>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</si>
  <si>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</si>
  <si>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</si>
  <si>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</si>
  <si>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</si>
  <si>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</si>
  <si>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</si>
  <si>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</si>
  <si>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</si>
  <si>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</si>
  <si>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</si>
  <si>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</si>
  <si>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</si>
  <si>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</si>
  <si>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</si>
  <si>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</si>
  <si>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</si>
  <si>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</si>
  <si>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</si>
  <si>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</si>
  <si>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</si>
  <si>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</si>
  <si>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</si>
  <si>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</si>
  <si>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</si>
  <si>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</si>
  <si>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</si>
  <si>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</si>
  <si>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</si>
  <si>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</si>
  <si>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</si>
  <si>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</si>
  <si>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</si>
  <si>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</si>
  <si>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</si>
  <si>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</si>
  <si>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</si>
  <si>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</si>
  <si>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</si>
  <si>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</si>
  <si>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</si>
  <si>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</si>
  <si>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</si>
  <si>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</si>
  <si>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</si>
  <si>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</si>
  <si>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</si>
  <si>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</si>
  <si>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</si>
  <si>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</si>
  <si>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</si>
  <si>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</si>
  <si>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</si>
  <si>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</si>
  <si>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</si>
  <si>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</si>
  <si>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</si>
  <si>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</si>
  <si>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</si>
  <si>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</si>
  <si>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</si>
  <si>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</si>
  <si>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</si>
  <si>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</si>
  <si>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</si>
  <si>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</si>
  <si>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</si>
  <si>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</si>
  <si>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</si>
  <si>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</si>
  <si>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</si>
  <si>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</si>
  <si>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</si>
  <si>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</si>
  <si>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</si>
  <si>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</si>
  <si>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</si>
  <si>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</si>
  <si>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</si>
  <si>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</si>
  <si>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</si>
  <si>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</si>
  <si>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</si>
  <si>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</si>
  <si>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</si>
  <si>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</si>
  <si>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</si>
  <si>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</si>
  <si>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</si>
  <si>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</si>
  <si>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</si>
  <si>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</si>
  <si>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</si>
  <si>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</si>
  <si>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</si>
  <si>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</si>
  <si>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</si>
  <si>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</si>
  <si>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</si>
  <si>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</si>
  <si>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</si>
  <si>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</si>
  <si>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</si>
  <si>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</si>
  <si>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</si>
  <si>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</si>
  <si>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</si>
  <si>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</si>
  <si>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</si>
  <si>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</si>
  <si>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</si>
  <si>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</si>
  <si>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</si>
  <si>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</si>
  <si>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</si>
  <si>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</si>
  <si>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</si>
  <si>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</si>
  <si>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</si>
  <si>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</si>
  <si>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</si>
  <si>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</si>
  <si>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</si>
  <si>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</si>
  <si>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</si>
  <si>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</si>
  <si>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</si>
  <si>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</si>
  <si>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</si>
  <si>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</si>
  <si>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</si>
  <si>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</si>
  <si>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</si>
  <si>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</si>
  <si>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</si>
  <si>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</si>
  <si>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</si>
  <si>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</si>
  <si>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</si>
  <si>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</si>
  <si>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</si>
  <si>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</si>
  <si>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</si>
  <si>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</si>
  <si>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</si>
  <si>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</si>
  <si>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</si>
  <si>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</si>
  <si>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</si>
  <si>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</si>
  <si>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</si>
  <si>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</si>
  <si>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</si>
  <si>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</si>
  <si>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</si>
  <si>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</si>
  <si>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</si>
  <si>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</si>
  <si>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</si>
  <si>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</si>
  <si>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</si>
  <si>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</si>
  <si>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</si>
  <si>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</si>
  <si>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</si>
  <si>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</si>
  <si>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</si>
  <si>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</si>
  <si>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</si>
  <si>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</si>
  <si>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</si>
  <si>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</si>
  <si>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</si>
  <si>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</si>
  <si>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</si>
  <si>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</si>
  <si>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</si>
  <si>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</si>
  <si>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</si>
  <si>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</si>
  <si>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</si>
  <si>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</si>
  <si>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</si>
  <si>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</si>
  <si>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</si>
  <si>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</si>
  <si>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</si>
  <si>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</si>
  <si>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</si>
  <si>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</si>
  <si>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</si>
  <si>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</si>
  <si>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</si>
  <si>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</si>
  <si>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</si>
  <si>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</si>
  <si>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</si>
  <si>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</si>
  <si>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</si>
  <si>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</si>
  <si>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</si>
  <si>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</si>
  <si>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</si>
  <si>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</si>
  <si>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</si>
  <si>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</si>
  <si>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</si>
  <si>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</si>
  <si>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</si>
  <si>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</si>
  <si>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</si>
  <si>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</si>
  <si>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</si>
  <si>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</si>
  <si>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</si>
  <si>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</si>
  <si>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</si>
  <si>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</si>
  <si>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</si>
  <si>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</si>
  <si>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</si>
  <si>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growingGrape</t>
  </si>
  <si>
    <t>varietals</t>
  </si>
  <si>
    <t>varietals</t>
  </si>
  <si>
    <t>varietal</t>
  </si>
  <si>
    <t>pedigree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</si>
  <si>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</si>
  <si>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</si>
  <si>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</si>
  <si>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</si>
  <si>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</si>
  <si>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</si>
  <si>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</si>
  <si>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</si>
  <si>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</si>
  <si>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</si>
  <si>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</si>
  <si>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</si>
  <si>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</si>
  <si>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</si>
  <si>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</si>
  <si>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</si>
  <si>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genre</t>
  </si>
  <si>
    <t>stylisticOrigins</t>
  </si>
  <si>
    <t>genre</t>
  </si>
  <si>
    <t>stylisticOrigin</t>
  </si>
  <si>
    <t>genres</t>
  </si>
  <si>
    <t>musicSubgenre</t>
  </si>
  <si>
    <t>subgenres</t>
  </si>
  <si>
    <t>style</t>
  </si>
  <si>
    <t>musicFusionGenre</t>
  </si>
  <si>
    <t>genre(s)_</t>
  </si>
  <si>
    <t>type</t>
  </si>
  <si>
    <t>musicGenre</t>
  </si>
  <si>
    <t>musicalStyle</t>
  </si>
  <si>
    <t>genere</t>
  </si>
  <si>
    <t>genre.</t>
  </si>
  <si>
    <t>fusionGenres</t>
  </si>
  <si>
    <t>styles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</si>
  <si>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</si>
  <si>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</si>
  <si>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</si>
  <si>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</si>
  <si>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</si>
  <si>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</si>
  <si>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</si>
  <si>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</si>
  <si>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</si>
  <si>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</si>
  <si>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</si>
  <si>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</si>
  <si>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</si>
  <si>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</si>
  <si>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</si>
  <si>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</si>
  <si>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</si>
  <si>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</si>
  <si>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</si>
  <si>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</si>
  <si>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</si>
  <si>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</si>
  <si>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</si>
  <si>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</si>
  <si>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</si>
  <si>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</si>
  <si>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</si>
  <si>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</si>
  <si>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</si>
  <si>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</si>
  <si>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</si>
  <si>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</si>
  <si>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</si>
  <si>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</si>
  <si>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</si>
  <si>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</si>
  <si>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</si>
  <si>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</si>
  <si>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</si>
  <si>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</si>
  <si>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</si>
  <si>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</si>
  <si>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</si>
  <si>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</si>
  <si>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</si>
  <si>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</si>
  <si>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</si>
  <si>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</si>
  <si>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</si>
  <si>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</si>
  <si>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</si>
  <si>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</si>
  <si>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</si>
  <si>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</si>
  <si>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</si>
  <si>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</si>
  <si>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</si>
  <si>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</si>
  <si>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</si>
  <si>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</si>
  <si>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</si>
  <si>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</si>
  <si>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</si>
  <si>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</si>
  <si>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</si>
  <si>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</si>
  <si>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</si>
  <si>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</si>
  <si>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</si>
  <si>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</si>
  <si>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</si>
  <si>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</si>
  <si>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</si>
  <si>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</si>
  <si>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</si>
  <si>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</si>
  <si>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</si>
  <si>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</si>
  <si>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</si>
  <si>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</si>
  <si>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</si>
  <si>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</si>
  <si>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</si>
  <si>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</si>
  <si>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</si>
  <si>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</si>
  <si>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</si>
  <si>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</si>
  <si>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</si>
  <si>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</si>
  <si>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</si>
  <si>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</si>
  <si>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</si>
  <si>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</si>
  <si>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</si>
  <si>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</si>
  <si>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</si>
  <si>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</si>
  <si>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</si>
  <si>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</si>
  <si>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</si>
  <si>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</si>
  <si>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</si>
  <si>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</si>
  <si>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</si>
  <si>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</si>
  <si>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</si>
  <si>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</si>
  <si>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</si>
  <si>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</si>
  <si>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</si>
  <si>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</si>
  <si>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</si>
  <si>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</si>
  <si>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</si>
  <si>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</si>
  <si>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</si>
  <si>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</si>
  <si>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</si>
  <si>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</si>
  <si>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</si>
  <si>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</si>
  <si>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</si>
  <si>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</si>
  <si>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</si>
  <si>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</si>
  <si>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</si>
  <si>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</si>
  <si>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</si>
  <si>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</si>
  <si>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</si>
  <si>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</si>
  <si>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</si>
  <si>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</si>
  <si>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</si>
  <si>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</si>
  <si>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</si>
  <si>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</si>
  <si>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</si>
  <si>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</si>
  <si>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</si>
  <si>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</si>
  <si>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</si>
  <si>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</si>
  <si>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</si>
  <si>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</si>
  <si>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</si>
  <si>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</si>
  <si>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</si>
  <si>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</si>
  <si>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</si>
  <si>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</si>
  <si>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</si>
  <si>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</si>
  <si>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</si>
  <si>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</si>
  <si>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</si>
  <si>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</si>
  <si>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</si>
  <si>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</si>
  <si>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</si>
  <si>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</si>
  <si>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</si>
  <si>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</si>
  <si>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</si>
  <si>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</si>
  <si>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</si>
  <si>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</si>
  <si>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</si>
  <si>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</si>
  <si>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</si>
  <si>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</si>
  <si>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</si>
  <si>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</si>
  <si>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</si>
  <si>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</si>
  <si>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</si>
  <si>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</si>
  <si>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</si>
  <si>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</si>
  <si>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</si>
  <si>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</si>
  <si>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</si>
  <si>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</si>
  <si>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</si>
  <si>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</si>
  <si>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</si>
  <si>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</si>
  <si>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</si>
  <si>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</si>
  <si>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</si>
  <si>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</si>
  <si>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</si>
  <si>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</si>
  <si>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</si>
  <si>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</si>
  <si>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</si>
  <si>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</si>
  <si>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</si>
  <si>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</si>
  <si>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</si>
  <si>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name</t>
  </si>
  <si>
    <t>name</t>
  </si>
  <si>
    <t>manufacturer</t>
  </si>
  <si>
    <t>manufacturer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</si>
  <si>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</si>
  <si>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</si>
  <si>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</si>
  <si>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</si>
  <si>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</si>
  <si>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</si>
  <si>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</si>
  <si>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</si>
  <si>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</si>
  <si>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</si>
  <si>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</si>
  <si>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</si>
  <si>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</si>
  <si>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</si>
  <si>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</si>
  <si>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</si>
  <si>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</si>
  <si>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</si>
  <si>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</si>
  <si>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</si>
  <si>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</si>
  <si>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</si>
  <si>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</si>
  <si>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</si>
  <si>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</si>
  <si>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</si>
  <si>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</si>
  <si>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</si>
  <si>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</si>
  <si>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</si>
  <si>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</si>
  <si>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</si>
  <si>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</si>
  <si>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</si>
  <si>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</si>
  <si>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</si>
  <si>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</si>
  <si>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</si>
  <si>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</si>
  <si>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</si>
  <si>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</si>
  <si>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</si>
  <si>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</si>
  <si>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</si>
  <si>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</si>
  <si>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</si>
  <si>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</si>
  <si>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</si>
  <si>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</si>
  <si>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</si>
  <si>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</si>
  <si>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</si>
  <si>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</si>
  <si>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</si>
  <si>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</si>
  <si>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</si>
  <si>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</si>
  <si>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</si>
  <si>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</si>
  <si>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</si>
  <si>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</si>
  <si>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</si>
  <si>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</si>
  <si>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</si>
  <si>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</si>
  <si>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</si>
  <si>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</si>
  <si>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</si>
  <si>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</si>
  <si>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</si>
  <si>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</si>
  <si>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</si>
  <si>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</si>
  <si>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</si>
  <si>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</si>
  <si>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</si>
  <si>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</si>
  <si>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</si>
  <si>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</si>
  <si>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</si>
  <si>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</si>
  <si>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</si>
  <si>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</si>
  <si>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</si>
  <si>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</si>
  <si>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</si>
  <si>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</si>
  <si>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</si>
  <si>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</si>
  <si>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</si>
  <si>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</si>
  <si>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</si>
  <si>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</si>
  <si>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cityServed</t>
  </si>
  <si>
    <t>location</t>
  </si>
  <si>
    <t>location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</si>
  <si>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</si>
  <si>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</si>
  <si>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</si>
  <si>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</si>
  <si>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</si>
  <si>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</si>
  <si>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</si>
  <si>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</si>
  <si>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</si>
  <si>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</si>
  <si>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</si>
  <si>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</si>
  <si>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</si>
  <si>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</si>
  <si>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</si>
  <si>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</si>
  <si>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</si>
  <si>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</si>
  <si>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</si>
  <si>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</si>
  <si>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</si>
  <si>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</si>
  <si>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</si>
  <si>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</si>
  <si>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</si>
  <si>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</si>
  <si>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</si>
  <si>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</si>
  <si>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</si>
  <si>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</si>
  <si>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</si>
  <si>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</si>
  <si>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</si>
  <si>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</si>
  <si>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</si>
  <si>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</si>
  <si>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phylum</t>
  </si>
  <si>
    <t>phylum</t>
  </si>
  <si>
    <t>animals</t>
  </si>
  <si>
    <t>Cretaceous</t>
  </si>
  <si>
    <t>Jurassic</t>
  </si>
  <si>
    <t>Triassic</t>
  </si>
  <si>
    <t>period</t>
  </si>
  <si>
    <t>fossilRange</t>
  </si>
  <si>
    <t>oldestFossil</t>
  </si>
  <si>
    <t>extinct</t>
  </si>
  <si>
    <t>youngestFossil</t>
  </si>
  <si>
    <t>basketball players</t>
  </si>
  <si>
    <t>Argentina</t>
  </si>
  <si>
    <t>Australia</t>
  </si>
  <si>
    <t>Bahamas</t>
  </si>
  <si>
    <t>Belgium</t>
  </si>
  <si>
    <t>Belize</t>
  </si>
  <si>
    <t>Bosnia and Herzegovina</t>
  </si>
  <si>
    <t>Brazil</t>
  </si>
  <si>
    <t>Bulgaria</t>
  </si>
  <si>
    <t>Cameroon</t>
  </si>
  <si>
    <t>Canada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</si>
  <si>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</si>
  <si>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</si>
  <si>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</si>
  <si>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</si>
  <si>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</si>
  <si>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</si>
  <si>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</si>
  <si>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</si>
  <si>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</si>
  <si>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France</t>
  </si>
  <si>
    <t>Gabon</t>
  </si>
  <si>
    <t>Georgia</t>
  </si>
  <si>
    <t>Germany</t>
  </si>
  <si>
    <t>Great Britain  England</t>
  </si>
  <si>
    <t>Great Britain  Scotland</t>
  </si>
  <si>
    <t>Greece</t>
  </si>
  <si>
    <t>Guyana</t>
  </si>
  <si>
    <t>Haiti</t>
  </si>
  <si>
    <t>Hungary</t>
  </si>
  <si>
    <t>Iceland</t>
  </si>
  <si>
    <t>Iran</t>
  </si>
  <si>
    <t>Ireland</t>
  </si>
  <si>
    <t>Israel</t>
  </si>
  <si>
    <t>Italy</t>
  </si>
  <si>
    <t>Jamaica</t>
  </si>
  <si>
    <t>Japan</t>
  </si>
  <si>
    <t>Latvia</t>
  </si>
  <si>
    <t>Lebanon</t>
  </si>
  <si>
    <t>Libya</t>
  </si>
  <si>
    <t>Lithuania</t>
  </si>
  <si>
    <t>Macedonia</t>
  </si>
  <si>
    <t>Mali</t>
  </si>
  <si>
    <t>Mexico</t>
  </si>
  <si>
    <t>Montenegro</t>
  </si>
  <si>
    <t>Netherlands</t>
  </si>
  <si>
    <t>New Zealand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</si>
  <si>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</si>
  <si>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</si>
  <si>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</si>
  <si>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</si>
  <si>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</si>
  <si>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</si>
  <si>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</si>
  <si>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</si>
  <si>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</si>
  <si>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</si>
  <si>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</si>
  <si>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Slovenia</t>
  </si>
  <si>
    <t>South Korea</t>
  </si>
  <si>
    <t>South Sudan</t>
  </si>
  <si>
    <t>Spain</t>
  </si>
  <si>
    <t>Sudan</t>
  </si>
  <si>
    <t>Sweden</t>
  </si>
  <si>
    <t>Switzerland</t>
  </si>
  <si>
    <t>Tanzania</t>
  </si>
  <si>
    <t>Trinidad and Tobago</t>
  </si>
  <si>
    <t>Turkey</t>
  </si>
  <si>
    <t>Ukraine</t>
  </si>
  <si>
    <t>United States</t>
  </si>
  <si>
    <t>Uruguay</t>
  </si>
  <si>
    <t>U.S. Virgin Islands</t>
  </si>
  <si>
    <t>Venezuela</t>
  </si>
  <si>
    <t>placeOfBirth</t>
  </si>
  <si>
    <t>birthPlace</t>
  </si>
  <si>
    <t>team</t>
  </si>
  <si>
    <t>birthPlace</t>
  </si>
  <si>
    <t>nationalteam</t>
  </si>
  <si>
    <t>country</t>
  </si>
  <si>
    <t>nationality</t>
  </si>
  <si>
    <t>deathPlace</t>
  </si>
  <si>
    <t>nat</t>
  </si>
  <si>
    <t>country</t>
  </si>
  <si>
    <t>nationality</t>
  </si>
  <si>
    <t>team</t>
  </si>
  <si>
    <t>nationalTeam</t>
  </si>
  <si>
    <t>stateOfOrigin</t>
  </si>
  <si>
    <t>ntlTeam</t>
  </si>
  <si>
    <t>homecountry</t>
  </si>
  <si>
    <t>league</t>
  </si>
  <si>
    <t>league</t>
  </si>
  <si>
    <t>birthplace</t>
  </si>
  <si>
    <t>playedFor</t>
  </si>
  <si>
    <t>leagues</t>
  </si>
  <si>
    <t>nationalteams</t>
  </si>
  <si>
    <t>playerTeams</t>
  </si>
  <si>
    <t>countryRepresented</t>
  </si>
  <si>
    <t>basketball players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</si>
  <si>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</si>
  <si>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</si>
  <si>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</si>
  <si>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</si>
  <si>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</si>
  <si>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</si>
  <si>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</si>
  <si>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</si>
  <si>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position</t>
  </si>
  <si>
    <t>position</t>
  </si>
  <si>
    <t>playerPositions</t>
  </si>
  <si>
    <t>currentpositionplain</t>
  </si>
  <si>
    <t>playerPosition</t>
  </si>
  <si>
    <t>currentPosition</t>
  </si>
  <si>
    <t>basketball players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</si>
  <si>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</si>
  <si>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</si>
  <si>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</si>
  <si>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</si>
  <si>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</si>
  <si>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</si>
  <si>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</si>
  <si>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</si>
  <si>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</si>
  <si>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</si>
  <si>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</si>
  <si>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</si>
  <si>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</si>
  <si>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</si>
  <si>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</si>
  <si>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</si>
  <si>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</si>
  <si>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</si>
  <si>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</si>
  <si>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</si>
  <si>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</si>
  <si>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</si>
  <si>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</si>
  <si>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</si>
  <si>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</si>
  <si>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</si>
  <si>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</si>
  <si>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</si>
  <si>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</si>
  <si>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</si>
  <si>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</si>
  <si>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</si>
  <si>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</si>
  <si>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</si>
  <si>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</si>
  <si>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</si>
  <si>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</si>
  <si>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</si>
  <si>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</si>
  <si>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</si>
  <si>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</si>
  <si>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</si>
  <si>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</si>
  <si>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</si>
  <si>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team</t>
  </si>
  <si>
    <t>teams</t>
  </si>
  <si>
    <t>cteam</t>
  </si>
  <si>
    <t>draftTeam</t>
  </si>
  <si>
    <t>formerTeams</t>
  </si>
  <si>
    <t>draftTeam</t>
  </si>
  <si>
    <t>formerTeam</t>
  </si>
  <si>
    <t>team</t>
  </si>
  <si>
    <t>playerTeams</t>
  </si>
  <si>
    <t>club</t>
  </si>
  <si>
    <t>draftteam</t>
  </si>
  <si>
    <t>pickedBy</t>
  </si>
  <si>
    <t>playingTeams</t>
  </si>
  <si>
    <t>pastteams</t>
  </si>
  <si>
    <t>currentTeam</t>
  </si>
  <si>
    <t>debutteam</t>
  </si>
  <si>
    <t>playedFor</t>
  </si>
  <si>
    <t>finalteam</t>
  </si>
  <si>
    <t>clubs</t>
  </si>
  <si>
    <t>formerteams</t>
  </si>
  <si>
    <t>debutTeam</t>
  </si>
  <si>
    <t>currentclub</t>
  </si>
  <si>
    <t>currentteam</t>
  </si>
  <si>
    <t>previousClubs</t>
  </si>
  <si>
    <t>basketball players</t>
  </si>
  <si>
    <t>Australia</t>
  </si>
  <si>
    <t>Belgium</t>
  </si>
  <si>
    <t>Democratic Republic of the Congo</t>
  </si>
  <si>
    <t>Denmark</t>
  </si>
  <si>
    <t>France</t>
  </si>
  <si>
    <t>Great Britain  England</t>
  </si>
  <si>
    <t>Haiti</t>
  </si>
  <si>
    <t>Italy</t>
  </si>
  <si>
    <t>Jamaica</t>
  </si>
  <si>
    <t>Lebanon</t>
  </si>
  <si>
    <t>Luxembourg</t>
  </si>
  <si>
    <t>Manchukuo</t>
  </si>
  <si>
    <t>Morocco</t>
  </si>
  <si>
    <t>Netherlands</t>
  </si>
  <si>
    <t>New Zealand</t>
  </si>
  <si>
    <t>Nigeria</t>
  </si>
  <si>
    <t>Panama</t>
  </si>
  <si>
    <t>Republic of China</t>
  </si>
  <si>
    <t>Republic of the Congo</t>
  </si>
  <si>
    <t>Romania</t>
  </si>
  <si>
    <t>Saint Vincent and the Grenadines</t>
  </si>
  <si>
    <t>South Africa</t>
  </si>
  <si>
    <t>Soviet Union</t>
  </si>
  <si>
    <t>Spain</t>
  </si>
  <si>
    <t>Sudan (now  South Sudan)</t>
  </si>
  <si>
    <t>Sweden</t>
  </si>
  <si>
    <t>Switzerland</t>
  </si>
  <si>
    <t>Trinidad and Tobago</t>
  </si>
  <si>
    <t>United States</t>
  </si>
  <si>
    <t>U.S. Virgin Islands</t>
  </si>
  <si>
    <t>Weimar Republic</t>
  </si>
  <si>
    <t>West Germany</t>
  </si>
  <si>
    <t>birthPlace</t>
  </si>
  <si>
    <t>birthPlace</t>
  </si>
  <si>
    <t>placeOfBirth</t>
  </si>
  <si>
    <t>country</t>
  </si>
  <si>
    <t>placeOfDeath</t>
  </si>
  <si>
    <t>nationalteam</t>
  </si>
  <si>
    <t>deathPlace</t>
  </si>
  <si>
    <t>team</t>
  </si>
  <si>
    <t>nationality</t>
  </si>
  <si>
    <t>country</t>
  </si>
  <si>
    <t>nat</t>
  </si>
  <si>
    <t>nationality</t>
  </si>
  <si>
    <t>team</t>
  </si>
  <si>
    <t>stateOfOrigin</t>
  </si>
  <si>
    <t>ntlTeam</t>
  </si>
  <si>
    <t>homecountry</t>
  </si>
  <si>
    <t>nationalTeam</t>
  </si>
  <si>
    <t>countryRepresented</t>
  </si>
  <si>
    <t>nationalteams</t>
  </si>
  <si>
    <t>birthplace</t>
  </si>
  <si>
    <t>countryofbirth</t>
  </si>
  <si>
    <t>nationaliity</t>
  </si>
  <si>
    <t>placebirth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</si>
  <si>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</si>
  <si>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</si>
  <si>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</si>
  <si>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</si>
  <si>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</si>
  <si>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</si>
  <si>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</si>
  <si>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</si>
  <si>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</si>
  <si>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</si>
  <si>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</si>
  <si>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</si>
  <si>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</si>
  <si>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</si>
  <si>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</si>
  <si>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</si>
  <si>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</si>
  <si>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</si>
  <si>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</si>
  <si>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</si>
  <si>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</si>
  <si>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author</t>
  </si>
  <si>
    <t>books</t>
  </si>
  <si>
    <t>releaseDate</t>
  </si>
  <si>
    <t>pubDate</t>
  </si>
  <si>
    <t>englishPubDate</t>
  </si>
  <si>
    <t>years</t>
  </si>
  <si>
    <t>englishReleaseDate</t>
  </si>
  <si>
    <t>publicationDate</t>
  </si>
  <si>
    <t>released</t>
  </si>
  <si>
    <t>releaseDate</t>
  </si>
  <si>
    <t>origdate</t>
  </si>
  <si>
    <t>year</t>
  </si>
  <si>
    <t>completionDate</t>
  </si>
  <si>
    <t>publishDate</t>
  </si>
  <si>
    <t>launchDate</t>
  </si>
  <si>
    <t>firstPublicationDate</t>
  </si>
  <si>
    <t>firstPublicationYear</t>
  </si>
  <si>
    <t>originalreldate</t>
  </si>
  <si>
    <t>published</t>
  </si>
  <si>
    <t>publDate</t>
  </si>
  <si>
    <t>publicationDate</t>
  </si>
  <si>
    <t>books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</si>
  <si>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</si>
  <si>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</si>
  <si>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</si>
  <si>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</si>
  <si>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</si>
  <si>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</si>
  <si>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</si>
  <si>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</si>
  <si>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</si>
  <si>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</si>
  <si>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</si>
  <si>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language</t>
  </si>
  <si>
    <t>language</t>
  </si>
  <si>
    <t>nationality</t>
  </si>
  <si>
    <t>country</t>
  </si>
  <si>
    <t>country</t>
  </si>
  <si>
    <t>translations</t>
  </si>
  <si>
    <t>nationality</t>
  </si>
  <si>
    <t>stateOfOrigin</t>
  </si>
  <si>
    <t>languages</t>
  </si>
  <si>
    <t>ethnicity</t>
  </si>
  <si>
    <t>officialLanguages</t>
  </si>
  <si>
    <t>language(s)_</t>
  </si>
  <si>
    <t>origlanguage</t>
  </si>
  <si>
    <t>origLang</t>
  </si>
  <si>
    <t>lang</t>
  </si>
  <si>
    <t>originalLanguage</t>
  </si>
  <si>
    <t>originalLanguage</t>
  </si>
  <si>
    <t>books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</si>
  <si>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</si>
  <si>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</si>
  <si>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</si>
  <si>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</si>
  <si>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</si>
  <si>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</si>
  <si>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</si>
  <si>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</si>
  <si>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</si>
  <si>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</si>
  <si>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</si>
  <si>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</si>
  <si>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</si>
  <si>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</si>
  <si>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</si>
  <si>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</si>
  <si>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</si>
  <si>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</si>
  <si>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</si>
  <si>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</si>
  <si>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</si>
  <si>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</si>
  <si>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</si>
  <si>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</si>
  <si>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</si>
  <si>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</si>
  <si>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</si>
  <si>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</si>
  <si>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</si>
  <si>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</si>
  <si>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</si>
  <si>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</si>
  <si>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</si>
  <si>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</si>
  <si>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</si>
  <si>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</si>
  <si>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</si>
  <si>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</si>
  <si>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</si>
  <si>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</si>
  <si>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</si>
  <si>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</si>
  <si>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</si>
  <si>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</si>
  <si>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</si>
  <si>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</si>
  <si>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</si>
  <si>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</si>
  <si>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author</t>
  </si>
  <si>
    <t>author</t>
  </si>
  <si>
    <t>writer</t>
  </si>
  <si>
    <t>writer</t>
  </si>
  <si>
    <t>creator</t>
  </si>
  <si>
    <t>creator</t>
  </si>
  <si>
    <t>companies</t>
  </si>
  <si>
    <t>Belgium</t>
  </si>
  <si>
    <t>Brazil</t>
  </si>
  <si>
    <t>Canada</t>
  </si>
  <si>
    <t>China</t>
  </si>
  <si>
    <t>Finland</t>
  </si>
  <si>
    <t>France</t>
  </si>
  <si>
    <t>Germany</t>
  </si>
  <si>
    <t>India</t>
  </si>
  <si>
    <t>Ireland</t>
  </si>
  <si>
    <t>Italy</t>
  </si>
  <si>
    <t>Japan</t>
  </si>
  <si>
    <t>Luxembourg</t>
  </si>
  <si>
    <t>Netherlands</t>
  </si>
  <si>
    <t>Saudi Arabia</t>
  </si>
  <si>
    <t>Singapore</t>
  </si>
  <si>
    <t>South Korea</t>
  </si>
  <si>
    <t>Sweden</t>
  </si>
  <si>
    <t>Switzerland</t>
  </si>
  <si>
    <t>Taiwan</t>
  </si>
  <si>
    <t>Turkey</t>
  </si>
  <si>
    <t>United Kingdom</t>
  </si>
  <si>
    <t>United States</t>
  </si>
  <si>
    <t>foundationPlace</t>
  </si>
  <si>
    <t>areaServed</t>
  </si>
  <si>
    <t>headquarter</t>
  </si>
  <si>
    <t>locationCountry</t>
  </si>
  <si>
    <t>location</t>
  </si>
  <si>
    <t>country</t>
  </si>
  <si>
    <t>foundation</t>
  </si>
  <si>
    <t>headquarters</t>
  </si>
  <si>
    <t>location</t>
  </si>
  <si>
    <t>locationCountry</t>
  </si>
  <si>
    <t>locations</t>
  </si>
  <si>
    <t>country</t>
  </si>
  <si>
    <t>stateOfOrigin</t>
  </si>
  <si>
    <t>serviceArea</t>
  </si>
  <si>
    <t>storeLocations</t>
  </si>
  <si>
    <t>headquarter</t>
  </si>
  <si>
    <t>locationCountries</t>
  </si>
  <si>
    <t>locationCounty</t>
  </si>
  <si>
    <t>countryOfOrigin</t>
  </si>
  <si>
    <t>nationalOrigin</t>
  </si>
  <si>
    <t>companies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</si>
  <si>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</si>
  <si>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</si>
  <si>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</si>
  <si>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</si>
  <si>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</si>
  <si>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</si>
  <si>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</si>
  <si>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</si>
  <si>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</si>
  <si>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</si>
  <si>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</si>
  <si>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</si>
  <si>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</si>
  <si>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</si>
  <si>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</si>
  <si>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</si>
  <si>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</si>
  <si>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</si>
  <si>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</si>
  <si>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</si>
  <si>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</si>
  <si>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</si>
  <si>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</si>
  <si>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</si>
  <si>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</si>
  <si>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</si>
  <si>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</si>
  <si>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</si>
  <si>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</si>
  <si>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</si>
  <si>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products</t>
  </si>
  <si>
    <t>industry</t>
  </si>
  <si>
    <t>industry</t>
  </si>
  <si>
    <t>product</t>
  </si>
  <si>
    <t>services</t>
  </si>
  <si>
    <t>service</t>
  </si>
  <si>
    <t>companyType</t>
  </si>
  <si>
    <t>industries</t>
  </si>
  <si>
    <t>governments</t>
  </si>
  <si>
    <t>Democratic</t>
  </si>
  <si>
    <t>Federalist</t>
  </si>
  <si>
    <t>Independent</t>
  </si>
  <si>
    <t>Republican</t>
  </si>
  <si>
    <t>Whig</t>
  </si>
  <si>
    <t>party</t>
  </si>
  <si>
    <t>party</t>
  </si>
  <si>
    <t>otherParty</t>
  </si>
  <si>
    <t>afterParty</t>
  </si>
  <si>
    <t>politicalGroups</t>
  </si>
  <si>
    <t>politicalPartyInLegislature</t>
  </si>
  <si>
    <t>politicalPartyOfLeader</t>
  </si>
  <si>
    <t>loser</t>
  </si>
  <si>
    <t>politicalParty</t>
  </si>
  <si>
    <t>winner</t>
  </si>
  <si>
    <t>leaderParty</t>
  </si>
  <si>
    <t>legislature</t>
  </si>
  <si>
    <t>leaderParty</t>
  </si>
  <si>
    <t>oppositionParty</t>
  </si>
  <si>
    <t>politicalView</t>
  </si>
  <si>
    <t>governments</t>
  </si>
  <si>
    <t>years</t>
  </si>
  <si>
    <t>formationYear</t>
  </si>
  <si>
    <t>activeYearsEndDate</t>
  </si>
  <si>
    <t>formed</t>
  </si>
  <si>
    <t>activeYearsStartDate</t>
  </si>
  <si>
    <t>formation</t>
  </si>
  <si>
    <t>formationDate</t>
  </si>
  <si>
    <t>established</t>
  </si>
  <si>
    <t>startDate</t>
  </si>
  <si>
    <t>formedyear</t>
  </si>
  <si>
    <t>year</t>
  </si>
  <si>
    <t>activeYearsStartYear</t>
  </si>
  <si>
    <t>start</t>
  </si>
  <si>
    <t>establishedDate</t>
  </si>
  <si>
    <t>yearEnd</t>
  </si>
  <si>
    <t>activeYearsEndYear</t>
  </si>
  <si>
    <t>yearStart</t>
  </si>
  <si>
    <t>dissolutionYear</t>
  </si>
  <si>
    <t>statYear</t>
  </si>
  <si>
    <t>dissolutionDate</t>
  </si>
  <si>
    <t>lastElection</t>
  </si>
  <si>
    <t>lastElectionDate</t>
  </si>
  <si>
    <t>governments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</si>
  <si>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</si>
  <si>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</si>
  <si>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</si>
  <si>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</si>
  <si>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</si>
  <si>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</si>
  <si>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</si>
  <si>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</si>
  <si>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</si>
  <si>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</si>
  <si>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</si>
  <si>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</si>
  <si>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</si>
  <si>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</si>
  <si>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</si>
  <si>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</si>
  <si>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</si>
  <si>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</si>
  <si>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</si>
  <si>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</si>
  <si>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</si>
  <si>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</si>
  <si>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</si>
  <si>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</si>
  <si>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</si>
  <si>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</si>
  <si>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</si>
  <si>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</si>
  <si>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</si>
  <si>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</si>
  <si>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</si>
  <si>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</si>
  <si>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</si>
  <si>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</si>
  <si>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</si>
  <si>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</si>
  <si>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</si>
  <si>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</si>
  <si>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</si>
  <si>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</si>
  <si>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</si>
  <si>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</si>
  <si>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</si>
  <si>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</si>
  <si>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</si>
  <si>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president</t>
  </si>
  <si>
    <t>successor</t>
  </si>
  <si>
    <t>successor</t>
  </si>
  <si>
    <t>governments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</si>
  <si>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</si>
  <si>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</si>
  <si>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</si>
  <si>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</si>
  <si>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</si>
  <si>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</si>
  <si>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</si>
  <si>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</si>
  <si>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</t>
  </si>
  <si>
    <t>Whig and Peelite</t>
  </si>
  <si>
    <t>party</t>
  </si>
  <si>
    <t>party</t>
  </si>
  <si>
    <t>oppositionParty</t>
  </si>
  <si>
    <t>politicalGroups</t>
  </si>
  <si>
    <t>otherParty</t>
  </si>
  <si>
    <t>politicalPartyInLegislature</t>
  </si>
  <si>
    <t>otherparty</t>
  </si>
  <si>
    <t>politicalParty</t>
  </si>
  <si>
    <t>politicalPartyOfLeader</t>
  </si>
  <si>
    <t>opponents</t>
  </si>
  <si>
    <t>ideology</t>
  </si>
  <si>
    <t>leader</t>
  </si>
  <si>
    <t>leaderParty</t>
  </si>
  <si>
    <t>winner</t>
  </si>
  <si>
    <t>president</t>
  </si>
  <si>
    <t>leaderParty</t>
  </si>
  <si>
    <t>minister</t>
  </si>
  <si>
    <t>2ndparty</t>
  </si>
  <si>
    <t>government</t>
  </si>
  <si>
    <t>governmentType</t>
  </si>
  <si>
    <t>partyName</t>
  </si>
  <si>
    <t>governments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</si>
  <si>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</si>
  <si>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</si>
  <si>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</si>
  <si>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</si>
  <si>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</si>
  <si>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</si>
  <si>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</si>
  <si>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</si>
  <si>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</si>
  <si>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</si>
  <si>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</si>
  <si>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</si>
  <si>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</si>
  <si>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</si>
  <si>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</si>
  <si>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</si>
  <si>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</si>
  <si>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</si>
  <si>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</si>
  <si>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</si>
  <si>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</si>
  <si>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</si>
  <si>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</si>
  <si>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</si>
  <si>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</si>
  <si>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</si>
  <si>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</si>
  <si>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</si>
  <si>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</si>
  <si>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</si>
  <si>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</si>
  <si>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</si>
  <si>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</si>
  <si>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</si>
  <si>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</si>
  <si>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</si>
  <si>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</si>
  <si>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</si>
  <si>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</si>
  <si>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</si>
  <si>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</si>
  <si>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</si>
  <si>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</si>
  <si>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</si>
  <si>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</si>
  <si>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</si>
  <si>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</si>
  <si>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</si>
  <si>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</si>
  <si>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</si>
  <si>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</si>
  <si>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</si>
  <si>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</si>
  <si>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</si>
  <si>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</si>
  <si>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</si>
  <si>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</si>
  <si>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</si>
  <si>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</si>
  <si>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successor</t>
  </si>
  <si>
    <t>successor</t>
  </si>
  <si>
    <t>predecessor</t>
  </si>
  <si>
    <t>primeminister</t>
  </si>
  <si>
    <t>primeMinister</t>
  </si>
  <si>
    <t>chairperson</t>
  </si>
  <si>
    <t>movies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</si>
  <si>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</si>
  <si>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</si>
  <si>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</si>
  <si>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</si>
  <si>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</si>
  <si>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</si>
  <si>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</si>
  <si>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</si>
  <si>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</si>
  <si>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</si>
  <si>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</si>
  <si>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</si>
  <si>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</si>
  <si>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</si>
  <si>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</si>
  <si>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</si>
  <si>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</si>
  <si>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</si>
  <si>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</si>
  <si>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</si>
  <si>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</si>
  <si>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</si>
  <si>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</si>
  <si>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</si>
  <si>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</si>
  <si>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</si>
  <si>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</si>
  <si>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</si>
  <si>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</si>
  <si>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</si>
  <si>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</si>
  <si>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</si>
  <si>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</si>
  <si>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</si>
  <si>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</si>
  <si>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</si>
  <si>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</si>
  <si>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</si>
  <si>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</si>
  <si>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</si>
  <si>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</si>
  <si>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</si>
  <si>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</si>
  <si>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</si>
  <si>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</si>
  <si>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</si>
  <si>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</si>
  <si>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</si>
  <si>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</si>
  <si>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</si>
  <si>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</si>
  <si>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</si>
  <si>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</si>
  <si>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</si>
  <si>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</si>
  <si>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</si>
  <si>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</si>
  <si>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</si>
  <si>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</si>
  <si>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</si>
  <si>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</si>
  <si>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</si>
  <si>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</si>
  <si>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</si>
  <si>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</si>
  <si>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</si>
  <si>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</si>
  <si>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</si>
  <si>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</si>
  <si>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</si>
  <si>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</si>
  <si>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</si>
  <si>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</si>
  <si>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</si>
  <si>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</si>
  <si>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starring</t>
  </si>
  <si>
    <t>starring</t>
  </si>
  <si>
    <t>movies</t>
  </si>
  <si>
    <t>released</t>
  </si>
  <si>
    <t>releaseDate</t>
  </si>
  <si>
    <t>years</t>
  </si>
  <si>
    <t>recorded</t>
  </si>
  <si>
    <t>firstAired</t>
  </si>
  <si>
    <t>releaseDate</t>
  </si>
  <si>
    <t>year</t>
  </si>
  <si>
    <t>release</t>
  </si>
  <si>
    <t>lastAired</t>
  </si>
  <si>
    <t>originalairdate</t>
  </si>
  <si>
    <t>firstAirDate</t>
  </si>
  <si>
    <t>completionDate</t>
  </si>
  <si>
    <t>completionDate</t>
  </si>
  <si>
    <t>movies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</si>
  <si>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</si>
  <si>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</si>
  <si>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</si>
  <si>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</si>
  <si>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</si>
  <si>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</si>
  <si>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</si>
  <si>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</si>
  <si>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</si>
  <si>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</si>
  <si>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</si>
  <si>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</si>
  <si>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</si>
  <si>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</si>
  <si>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</si>
  <si>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</si>
  <si>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</si>
  <si>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</si>
  <si>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</si>
  <si>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</si>
  <si>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</si>
  <si>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</si>
  <si>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</si>
  <si>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</si>
  <si>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</si>
  <si>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</si>
  <si>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</si>
  <si>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</si>
  <si>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</si>
  <si>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</si>
  <si>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</si>
  <si>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</si>
  <si>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</si>
  <si>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</si>
  <si>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</si>
  <si>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</si>
  <si>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</si>
  <si>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</si>
  <si>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</si>
  <si>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</si>
  <si>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</si>
  <si>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</si>
  <si>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</si>
  <si>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</si>
  <si>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</si>
  <si>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</si>
  <si>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</si>
  <si>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</si>
  <si>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</si>
  <si>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</si>
  <si>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</si>
  <si>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</si>
  <si>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</si>
  <si>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</si>
  <si>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</si>
  <si>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</si>
  <si>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</si>
  <si>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</si>
  <si>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</si>
  <si>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</si>
  <si>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</si>
  <si>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</si>
  <si>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</si>
  <si>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</si>
  <si>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</si>
  <si>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</si>
  <si>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</si>
  <si>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</si>
  <si>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</si>
  <si>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</si>
  <si>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</si>
  <si>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</si>
  <si>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</si>
  <si>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</si>
  <si>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</si>
  <si>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</si>
  <si>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</si>
  <si>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</si>
  <si>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</si>
  <si>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</si>
  <si>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</si>
  <si>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</si>
  <si>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</si>
  <si>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name</t>
  </si>
  <si>
    <t>name</t>
  </si>
  <si>
    <t>movies</t>
  </si>
  <si>
    <t>20th Century Fox</t>
  </si>
  <si>
    <t>Allied Artists</t>
  </si>
  <si>
    <t>Columbia</t>
  </si>
  <si>
    <t>Columbia Pictures</t>
  </si>
  <si>
    <t>Disney</t>
  </si>
  <si>
    <t>Pixar</t>
  </si>
  <si>
    <t>DreamWorks</t>
  </si>
  <si>
    <t>Horizon</t>
  </si>
  <si>
    <t>Columbia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</si>
  <si>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</si>
  <si>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</si>
  <si>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</si>
  <si>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</si>
  <si>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</si>
  <si>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</si>
  <si>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</si>
  <si>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</si>
  <si>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</si>
  <si>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</si>
  <si>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</si>
  <si>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studio</t>
  </si>
  <si>
    <t>distributor</t>
  </si>
  <si>
    <t>distributor</t>
  </si>
  <si>
    <t>producer</t>
  </si>
  <si>
    <t>producer</t>
  </si>
  <si>
    <t>productionCompany</t>
  </si>
  <si>
    <t>distributedBy</t>
  </si>
  <si>
    <t>owningCompany</t>
  </si>
  <si>
    <t>owner</t>
  </si>
  <si>
    <t>distributors</t>
  </si>
  <si>
    <t>movies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</si>
  <si>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</si>
  <si>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</si>
  <si>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</si>
  <si>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</si>
  <si>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</si>
  <si>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</si>
  <si>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</si>
  <si>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Orson Welles</t>
  </si>
  <si>
    <t>Robert Wiene</t>
  </si>
  <si>
    <t>Sergei Eisenstein</t>
  </si>
  <si>
    <t>Vittorio De Sica</t>
  </si>
  <si>
    <t>Vsevolod Pudovkin</t>
  </si>
  <si>
    <t>writer</t>
  </si>
  <si>
    <t>director</t>
  </si>
  <si>
    <t>director</t>
  </si>
  <si>
    <t>writer</t>
  </si>
  <si>
    <t>music albums</t>
  </si>
  <si>
    <t>firstdate</t>
  </si>
  <si>
    <t>year</t>
  </si>
  <si>
    <t>relyear</t>
  </si>
  <si>
    <t>releaseDate</t>
  </si>
  <si>
    <t>recordDate</t>
  </si>
  <si>
    <t>recordedIn</t>
  </si>
  <si>
    <t>released</t>
  </si>
  <si>
    <t>airdate</t>
  </si>
  <si>
    <t>years</t>
  </si>
  <si>
    <t>recorded</t>
  </si>
  <si>
    <t>firstAired</t>
  </si>
  <si>
    <t>firstAirDate</t>
  </si>
  <si>
    <t>completionDate</t>
  </si>
  <si>
    <t>releaseDate</t>
  </si>
  <si>
    <t>originalairdate</t>
  </si>
  <si>
    <t>pubDate</t>
  </si>
  <si>
    <t>launch</t>
  </si>
  <si>
    <t>publicationDate</t>
  </si>
  <si>
    <t>release</t>
  </si>
  <si>
    <t>firstPublicationYear</t>
  </si>
  <si>
    <t>firstReleaseDate</t>
  </si>
  <si>
    <t>latestReleaseVersion</t>
  </si>
  <si>
    <t>latestReleaseVersion</t>
  </si>
  <si>
    <t>music albums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</si>
  <si>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</si>
  <si>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</si>
  <si>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</si>
  <si>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</si>
  <si>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</si>
  <si>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</si>
  <si>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</si>
  <si>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</si>
  <si>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</si>
  <si>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</si>
  <si>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</si>
  <si>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</si>
  <si>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</si>
  <si>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</si>
  <si>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</si>
  <si>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</si>
  <si>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</si>
  <si>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</si>
  <si>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associatedBand</t>
  </si>
  <si>
    <t>artist</t>
  </si>
  <si>
    <t>artist</t>
  </si>
  <si>
    <t>associatedMusicalArtist</t>
  </si>
  <si>
    <t>musicalBand</t>
  </si>
  <si>
    <t>musicalArtist</t>
  </si>
  <si>
    <t>writer</t>
  </si>
  <si>
    <t>writer</t>
  </si>
  <si>
    <t>musicComposer</t>
  </si>
  <si>
    <t>author</t>
  </si>
  <si>
    <t>recordedBy</t>
  </si>
  <si>
    <t>writer(s)_</t>
  </si>
  <si>
    <t>author</t>
  </si>
  <si>
    <t>musicBy</t>
  </si>
  <si>
    <t>bandName</t>
  </si>
  <si>
    <t>musical instruments</t>
  </si>
  <si>
    <t>Ancient civilizations</t>
  </si>
  <si>
    <t>Ancient Rome</t>
  </si>
  <si>
    <t>Arabia</t>
  </si>
  <si>
    <t>Armenia</t>
  </si>
  <si>
    <t>Australia</t>
  </si>
  <si>
    <t>Azerbaijan</t>
  </si>
  <si>
    <t>Azerbaijan, Iran</t>
  </si>
  <si>
    <t>Balkans, Southeast Europe</t>
  </si>
  <si>
    <t>Belgium</t>
  </si>
  <si>
    <t>Bolivia</t>
  </si>
  <si>
    <t>Cambodia</t>
  </si>
  <si>
    <t>Canada</t>
  </si>
  <si>
    <t>Catalonia</t>
  </si>
  <si>
    <t>Celtic</t>
  </si>
  <si>
    <t>Central Europe</t>
  </si>
  <si>
    <t>China</t>
  </si>
  <si>
    <t>Croatia</t>
  </si>
  <si>
    <t>Cuba</t>
  </si>
  <si>
    <t>England</t>
  </si>
  <si>
    <t>Ethiopia</t>
  </si>
  <si>
    <t>Etruscan</t>
  </si>
  <si>
    <t>Europe</t>
  </si>
  <si>
    <t>France</t>
  </si>
  <si>
    <t>Germany</t>
  </si>
  <si>
    <t>Ghana</t>
  </si>
  <si>
    <t>Greece</t>
  </si>
  <si>
    <t>Hawaii</t>
  </si>
  <si>
    <t>India</t>
  </si>
  <si>
    <t>Indonesia/Philippines</t>
  </si>
  <si>
    <t>Iran</t>
  </si>
  <si>
    <t>Ireland</t>
  </si>
  <si>
    <t>Italy</t>
  </si>
  <si>
    <t>Japan</t>
  </si>
  <si>
    <t>Korea</t>
  </si>
  <si>
    <t>Laos</t>
  </si>
  <si>
    <t>Latin America</t>
  </si>
  <si>
    <t>Lithuania</t>
  </si>
  <si>
    <t>Madagascar</t>
  </si>
  <si>
    <t>New Zealand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</si>
  <si>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</si>
  <si>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</si>
  <si>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</si>
  <si>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</si>
  <si>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</si>
  <si>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</si>
  <si>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</si>
  <si>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Rome</t>
  </si>
  <si>
    <t>Russia</t>
  </si>
  <si>
    <t>Sardinia</t>
  </si>
  <si>
    <t>Scandinavia</t>
  </si>
  <si>
    <t>Sicily</t>
  </si>
  <si>
    <t>Slovakia</t>
  </si>
  <si>
    <t>South Africa</t>
  </si>
  <si>
    <t>South-Africa</t>
  </si>
  <si>
    <t>South America</t>
  </si>
  <si>
    <t>South India</t>
  </si>
  <si>
    <t>Spain</t>
  </si>
  <si>
    <t>Switzerland</t>
  </si>
  <si>
    <t>Thailand</t>
  </si>
  <si>
    <t>Tibet</t>
  </si>
  <si>
    <t>Turkey</t>
  </si>
  <si>
    <t>US</t>
  </si>
  <si>
    <t>Vietnam</t>
  </si>
  <si>
    <t>Western Europe</t>
  </si>
  <si>
    <t>Western Europe/North America</t>
  </si>
  <si>
    <t>origin</t>
  </si>
  <si>
    <t>country</t>
  </si>
  <si>
    <t>country</t>
  </si>
  <si>
    <t>culturalOrigins</t>
  </si>
  <si>
    <t>ethnicity</t>
  </si>
  <si>
    <t>countries</t>
  </si>
  <si>
    <t>origins</t>
  </si>
  <si>
    <t>politicians</t>
  </si>
  <si>
    <t>Democratic</t>
  </si>
  <si>
    <t>Democratic-Republican</t>
  </si>
  <si>
    <t>Federalist</t>
  </si>
  <si>
    <t>Independent</t>
  </si>
  <si>
    <t>National Union</t>
  </si>
  <si>
    <t>Republican</t>
  </si>
  <si>
    <t>Whig</t>
  </si>
  <si>
    <t>party</t>
  </si>
  <si>
    <t>party</t>
  </si>
  <si>
    <t>ideology</t>
  </si>
  <si>
    <t>partyName</t>
  </si>
  <si>
    <t>politicalParty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</si>
  <si>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</si>
  <si>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</si>
  <si>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</si>
  <si>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</si>
  <si>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</si>
  <si>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</si>
  <si>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</si>
  <si>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</si>
  <si>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</si>
  <si>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</si>
  <si>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</si>
  <si>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</si>
  <si>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</si>
  <si>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</si>
  <si>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</si>
  <si>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</si>
  <si>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</si>
  <si>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</si>
  <si>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</si>
  <si>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</si>
  <si>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</si>
  <si>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</si>
  <si>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</si>
  <si>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</si>
  <si>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</si>
  <si>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</si>
  <si>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</si>
  <si>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</si>
  <si>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</si>
  <si>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</si>
  <si>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</si>
  <si>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</si>
  <si>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</si>
  <si>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</si>
  <si>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</si>
  <si>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</si>
  <si>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</si>
  <si>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</si>
  <si>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</si>
  <si>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writer</t>
  </si>
  <si>
    <t>creator</t>
  </si>
  <si>
    <t>writer</t>
  </si>
  <si>
    <t>creator</t>
  </si>
  <si>
    <t>television shows</t>
  </si>
  <si>
    <t>seriesep</t>
  </si>
  <si>
    <t>numberOfEpisodes</t>
  </si>
  <si>
    <t>numEpisodes</t>
  </si>
  <si>
    <t>numberOfSeasons</t>
  </si>
  <si>
    <t>episodenumber</t>
  </si>
  <si>
    <t>episode</t>
  </si>
  <si>
    <t>episodes</t>
  </si>
  <si>
    <t>episodeNumber</t>
  </si>
  <si>
    <t>numSeasons</t>
  </si>
  <si>
    <t>episodeNo</t>
  </si>
  <si>
    <t>seasonNumber</t>
  </si>
  <si>
    <t>numberEpisodes</t>
  </si>
  <si>
    <t>numSeason</t>
  </si>
  <si>
    <t>numberOfEpisodes</t>
  </si>
  <si>
    <t>no.OfEpisodes</t>
  </si>
  <si>
    <t>no.OfSeason</t>
  </si>
  <si>
    <t>numEpisode</t>
  </si>
  <si>
    <t>numberOfSeasons</t>
  </si>
  <si>
    <t>television shows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</si>
  <si>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</si>
  <si>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</si>
  <si>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</si>
  <si>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</si>
  <si>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</si>
  <si>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</si>
  <si>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</si>
  <si>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</si>
  <si>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</si>
  <si>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</si>
  <si>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</si>
  <si>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</si>
  <si>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</si>
  <si>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</si>
  <si>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</si>
  <si>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</si>
  <si>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</si>
  <si>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</si>
  <si>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</si>
  <si>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</si>
  <si>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</si>
  <si>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</si>
  <si>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</si>
  <si>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</si>
  <si>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</si>
  <si>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</si>
  <si>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</si>
  <si>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</si>
  <si>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</si>
  <si>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</si>
  <si>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</si>
  <si>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</si>
  <si>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</si>
  <si>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</si>
  <si>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</si>
  <si>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</si>
  <si>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</si>
  <si>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</si>
  <si>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</si>
  <si>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</si>
  <si>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</si>
  <si>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</si>
  <si>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</si>
  <si>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</si>
  <si>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</si>
  <si>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</si>
  <si>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</si>
  <si>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</si>
  <si>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</si>
  <si>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</si>
  <si>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</si>
  <si>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</si>
  <si>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</si>
  <si>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</si>
  <si>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</si>
  <si>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</si>
  <si>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</si>
  <si>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</si>
  <si>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</si>
  <si>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</si>
  <si>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</si>
  <si>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</si>
  <si>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</si>
  <si>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</si>
  <si>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</si>
  <si>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</si>
  <si>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</si>
  <si>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</si>
  <si>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</si>
  <si>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</si>
  <si>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</si>
  <si>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</si>
  <si>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</si>
  <si>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</si>
  <si>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</si>
  <si>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</si>
  <si>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</si>
  <si>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</si>
  <si>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</si>
  <si>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</si>
  <si>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</si>
  <si>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</si>
  <si>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</si>
  <si>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</si>
  <si>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</si>
  <si>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</si>
  <si>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</si>
  <si>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</si>
  <si>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title</t>
  </si>
  <si>
    <t>name</t>
  </si>
  <si>
    <t>showName</t>
  </si>
  <si>
    <t>name</t>
  </si>
  <si>
    <t>englishtitle</t>
  </si>
  <si>
    <t>episodetitle</t>
  </si>
  <si>
    <t>episode</t>
  </si>
  <si>
    <t>television shows</t>
  </si>
  <si>
    <t>Michael Shea</t>
  </si>
  <si>
    <t>Neil Patrick Harris</t>
  </si>
  <si>
    <t>Pamela Fryman</t>
  </si>
  <si>
    <t>Rob Greenberg</t>
  </si>
  <si>
    <t>director</t>
  </si>
  <si>
    <t>directedby</t>
  </si>
  <si>
    <t>director</t>
  </si>
  <si>
    <t>creator</t>
  </si>
  <si>
    <t>creator</t>
  </si>
  <si>
    <t>television shows</t>
  </si>
  <si>
    <t>seriesep</t>
  </si>
  <si>
    <t>number</t>
  </si>
  <si>
    <t>numberOfEpisodes</t>
  </si>
  <si>
    <t>numEpisodes</t>
  </si>
  <si>
    <t>episodenumber</t>
  </si>
  <si>
    <t>episode</t>
  </si>
  <si>
    <t>episodeNumber</t>
  </si>
  <si>
    <t>episodeNo</t>
  </si>
  <si>
    <t>episodes</t>
  </si>
  <si>
    <t>numSeasons</t>
  </si>
  <si>
    <t>numberOfSeasons</t>
  </si>
  <si>
    <t>numberEpisodes</t>
  </si>
  <si>
    <t>numberinseries</t>
  </si>
  <si>
    <t>numberOfEpisodes</t>
  </si>
  <si>
    <t>no.OfEpisodes</t>
  </si>
  <si>
    <t>numSeason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</si>
</sst>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u/>
      <sz val="10.0"/>
      <color rgb="FF0000FF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sz val="10.0"/>
      <name val="Arial"/>
    </font>
    <font>
      <sz val="10.0"/>
      <name val="Arial"/>
    </font>
    <font>
      <u/>
      <sz val="10.0"/>
      <color rgb="FF0000FF"/>
      <name val="Arial"/>
    </font>
    <font>
      <sz val="10.0"/>
      <name val="Arial"/>
    </font>
    <font>
      <sz val="10.0"/>
      <name val="Arial"/>
    </font>
    <font>
      <u/>
      <sz val="10.0"/>
      <color rgb="FF0000FF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none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</fills>
  <borders count="22">
    <border>
      <left/>
      <right/>
      <top/>
      <bottom/>
      <diagonal/>
    </border>
    <border>
      <left/>
      <right/>
      <top/>
      <bottom/>
    </border>
    <border>
      <left style="dotted">
        <color rgb="FF000000"/>
      </left>
      <right/>
      <top style="dotted">
        <color rgb="FF000000"/>
      </top>
      <bottom/>
    </border>
    <border>
      <left/>
      <right/>
      <top style="dotted">
        <color rgb="FF000000"/>
      </top>
      <bottom/>
    </border>
    <border>
      <left/>
      <right/>
      <top style="dotted">
        <color rgb="FF000000"/>
      </top>
      <bottom/>
    </border>
    <border>
      <left/>
      <right/>
      <top style="dotted">
        <color rgb="FF000000"/>
      </top>
      <bottom/>
    </border>
    <border>
      <left/>
      <right style="dotted">
        <color rgb="FF000000"/>
      </right>
      <top style="dotted">
        <color rgb="FF000000"/>
      </top>
      <bottom/>
    </border>
    <border>
      <left style="dotted">
        <color rgb="FF000000"/>
      </left>
      <right/>
      <top/>
      <bottom/>
    </border>
    <border>
      <left/>
      <right/>
      <top/>
      <bottom/>
    </border>
    <border>
      <left/>
      <right style="dotted">
        <color rgb="FF000000"/>
      </right>
      <top/>
      <bottom/>
    </border>
    <border>
      <left style="dotted">
        <color rgb="FF000000"/>
      </left>
      <right/>
      <top/>
      <bottom/>
    </border>
    <border>
      <left/>
      <right/>
      <top/>
      <bottom/>
    </border>
    <border>
      <left/>
      <right style="dotted">
        <color rgb="FF000000"/>
      </right>
      <top/>
      <bottom/>
    </border>
    <border>
      <left/>
      <right/>
      <top/>
      <bottom/>
    </border>
    <border>
      <left style="dotted">
        <color rgb="FF000000"/>
      </left>
      <right/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/>
      <top/>
      <bottom/>
    </border>
    <border>
      <left/>
      <right/>
      <top/>
      <bottom/>
    </border>
    <border>
      <left/>
      <right style="dotted">
        <color rgb="FF000000"/>
      </right>
      <top/>
      <bottom/>
    </border>
  </borders>
  <cellStyleXfs count="1">
    <xf fillId="0" numFmtId="0" borderId="0" fontId="0"/>
  </cellStyleXfs>
  <cellXfs count="23">
    <xf fillId="0" numFmtId="0" borderId="0" fontId="0"/>
    <xf fillId="2" xfId="0" numFmtId="0" borderId="1" applyFont="1" fontId="1"/>
    <xf applyBorder="1" applyAlignment="1" fillId="2" xfId="0" numFmtId="0" borderId="2" applyFont="1" fontId="2">
      <alignment horizontal="left"/>
    </xf>
    <xf applyBorder="1" fillId="2" xfId="0" numFmtId="0" borderId="3" applyFont="1" fontId="3"/>
    <xf applyBorder="1" fillId="2" xfId="0" numFmtId="0" borderId="4" applyFont="1" fontId="4"/>
    <xf applyBorder="1" fillId="2" xfId="0" numFmtId="0" borderId="5" applyFont="1" fontId="5"/>
    <xf applyBorder="1" fillId="2" xfId="0" numFmtId="0" borderId="6" applyFont="1" fontId="6"/>
    <xf applyBorder="1" fillId="3" xfId="0" numFmtId="0" borderId="7" applyFont="1" fontId="7" applyFill="1"/>
    <xf applyBorder="1" fillId="3" xfId="0" numFmtId="0" borderId="8" applyFont="1" fontId="8"/>
    <xf applyBorder="1" fillId="3" xfId="0" numFmtId="0" borderId="9" applyFont="1" fontId="9"/>
    <xf applyBorder="1" fillId="2" xfId="0" numFmtId="0" borderId="10" applyFont="1" fontId="10"/>
    <xf applyBorder="1" applyAlignment="1" fillId="4" xfId="0" numFmtId="0" borderId="11" applyFont="1" fontId="11" applyFill="1">
      <alignment/>
    </xf>
    <xf fillId="2" xfId="0" numFmtId="0" borderId="1" applyFont="1" fontId="12"/>
    <xf applyBorder="1" fillId="2" xfId="0" numFmtId="0" borderId="12" applyFont="1" fontId="13"/>
    <xf applyBorder="1" fillId="4" xfId="0" numFmtId="0" borderId="13" applyFont="1" fontId="14"/>
    <xf applyBorder="1" fillId="2" xfId="0" numFmtId="0" borderId="14" applyFont="1" fontId="15"/>
    <xf applyBorder="1" fillId="2" xfId="0" numFmtId="0" borderId="15" applyFont="1" fontId="16"/>
    <xf applyBorder="1" fillId="4" xfId="0" numFmtId="0" borderId="16" applyFont="1" fontId="17"/>
    <xf applyBorder="1" fillId="2" xfId="0" numFmtId="0" borderId="17" applyFont="1" fontId="18"/>
    <xf applyBorder="1" fillId="2" xfId="0" numFmtId="0" borderId="18" applyFont="1" fontId="19"/>
    <xf applyBorder="1" applyAlignment="1" fillId="3" xfId="0" numFmtId="0" borderId="19" applyFont="1" fontId="20">
      <alignment/>
    </xf>
    <xf applyBorder="1" applyAlignment="1" fillId="3" xfId="0" numFmtId="0" borderId="20" applyFont="1" fontId="21">
      <alignment/>
    </xf>
    <xf applyBorder="1" applyAlignment="1" fillId="3" xfId="0" numFmtId="0" borderId="21" applyFont="1" fontId="2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dbpedia.org/sparql?default-graph-uri=http%3A%2F%2Fdbpedia.org&amp;query=select+distinct+%3Fsubject+%3Fobject+where+{%3Fsubject+%3Chttp%3A%2F%2Fdbpedia.org%2Fproperty%2Ftranslations%3E+%3Fobject}+LIMIT+100&amp;format=text%2Fhtml&amp;timeout=30000&amp;debug=on" Type="http://schemas.openxmlformats.org/officeDocument/2006/relationships/hyperlink" TargetMode="External" Id="rId429"/><Relationship Target="http://dbpedia.org/property/translations" Type="http://schemas.openxmlformats.org/officeDocument/2006/relationships/hyperlink" TargetMode="External" Id="rId428"/><Relationship Target="http://dbpedia.org/sparql?default-graph-uri=http%3A%2F%2Fdbpedia.org&amp;query=select+distinct+%3Fsubject+%3Fobject+where+{%3Fsubject+%3Chttp%3A%2F%2Fdbpedia.org%2Fproperty%2Fcountry%3E+%3Fobject}+LIMIT+100&amp;format=text%2Fhtml&amp;timeout=30000&amp;debug=on" Type="http://schemas.openxmlformats.org/officeDocument/2006/relationships/hyperlink" TargetMode="External" Id="rId427"/><Relationship Target="http://dbpedia.org/property/country" Type="http://schemas.openxmlformats.org/officeDocument/2006/relationships/hyperlink" TargetMode="External" Id="rId426"/><Relationship Target="http://dbpedia.org/sparql?default-graph-uri=http%3A%2F%2Fdbpedia.org&amp;query=select+distinct+%3Fsubject+%3Fobject+where+{%3Fsubject+%3Chttp%3A%2F%2Fdbpedia.org%2Fontology%2Fcountry%3E+%3Fobject}+LIMIT+100&amp;format=text%2Fhtml&amp;timeout=30000&amp;debug=on" Type="http://schemas.openxmlformats.org/officeDocument/2006/relationships/hyperlink" TargetMode="External" Id="rId425"/><Relationship Target="http://dbpedia.org/ontology/country" Type="http://schemas.openxmlformats.org/officeDocument/2006/relationships/hyperlink" TargetMode="External" Id="rId424"/><Relationship Target="http://dbpedia.org/sparql?default-graph-uri=http%3A%2F%2Fdbpedia.org&amp;query=select+distinct+%3Fsubject+%3Fobject+where+{%3Fsubject+%3Chttp%3A%2F%2Fdbpedia.org%2Fproperty%2Fnationality%3E+%3Fobject}+LIMIT+100&amp;format=text%2Fhtml&amp;timeout=30000&amp;debug=on" Type="http://schemas.openxmlformats.org/officeDocument/2006/relationships/hyperlink" TargetMode="External" Id="rId423"/><Relationship Target="http://dbpedia.org/property/nationality" Type="http://schemas.openxmlformats.org/officeDocument/2006/relationships/hyperlink" TargetMode="External" Id="rId422"/><Relationship Target="http://dbpedia.org/property/politicalGroups" Type="http://schemas.openxmlformats.org/officeDocument/2006/relationships/hyperlink" TargetMode="External" Id="rId617"/><Relationship Target="http://dbpedia.org/sparql?default-graph-uri=http%3A%2F%2Fdbpedia.org&amp;query=select+distinct+%3Fsubject+%3Fobject+where+{%3Fsubject+%3Chttp%3A%2F%2Fdbpedia.org%2Fontology%2Flanguage%3E+%3Fobject}+LIMIT+100&amp;format=text%2Fhtml&amp;timeout=30000&amp;debug=on" Type="http://schemas.openxmlformats.org/officeDocument/2006/relationships/hyperlink" TargetMode="External" Id="rId421"/><Relationship Target="http://dbpedia.org/sparql?default-graph-uri=http%3A%2F%2Fdbpedia.org&amp;query=select+distinct+%3Fsubject+%3Fobject+where+{%3Fsubject+%3Chttp%3A%2F%2Fdbpedia.org%2Fproperty%2FoppositionParty%3E+%3Fobject}+LIMIT+100&amp;format=text%2Fhtml&amp;timeout=30000&amp;debug=on" Type="http://schemas.openxmlformats.org/officeDocument/2006/relationships/hyperlink" TargetMode="External" Id="rId616"/><Relationship Target="http://dbpedia.org/ontology/language" Type="http://schemas.openxmlformats.org/officeDocument/2006/relationships/hyperlink" TargetMode="External" Id="rId420"/><Relationship Target="http://dbpedia.org/property/oppositionParty" Type="http://schemas.openxmlformats.org/officeDocument/2006/relationships/hyperlink" TargetMode="External" Id="rId615"/><Relationship Target="http://dbpedia.org/sparql?default-graph-uri=http%3A%2F%2Fdbpedia.org&amp;query=select+distinct+%3Fsubject+%3Fobject+where+{%3Fsubject+%3Chttp%3A%2F%2Fdbpedia.org%2Fontology%2Fparty%3E+%3Fobject}+LIMIT+100&amp;format=text%2Fhtml&amp;timeout=30000&amp;debug=on" Type="http://schemas.openxmlformats.org/officeDocument/2006/relationships/hyperlink" TargetMode="External" Id="rId614"/><Relationship Target="http://dbpedia.org/sparql?default-graph-uri=http%3A%2F%2Fdbpedia.org&amp;query=select+distinct+%3Fsubject+%3Fobject+where+{%3Fsubject+%3Chttp%3A%2F%2Fdbpedia.org%2Fproperty%2FculturalOrigins%3E+%3Fobject}+LIMIT+100&amp;format=text%2Fhtml&amp;timeout=30000&amp;debug=on" Type="http://schemas.openxmlformats.org/officeDocument/2006/relationships/hyperlink" TargetMode="External" Id="rId819"/><Relationship Target="http://dbpedia.org/ontology/party" Type="http://schemas.openxmlformats.org/officeDocument/2006/relationships/hyperlink" TargetMode="External" Id="rId613"/><Relationship Target="http://dbpedia.org/property/culturalOrigins" Type="http://schemas.openxmlformats.org/officeDocument/2006/relationships/hyperlink" TargetMode="External" Id="rId818"/><Relationship Target="http://dbpedia.org/sparql?default-graph-uri=http%3A%2F%2Fdbpedia.org&amp;query=select+distinct+%3Fsubject+%3Fobject+where+{%3Fsubject+%3Chttp%3A%2F%2Fdbpedia.org%2Fproperty%2Fparty%3E+%3Fobject}+LIMIT+100&amp;format=text%2Fhtml&amp;timeout=30000&amp;debug=on" Type="http://schemas.openxmlformats.org/officeDocument/2006/relationships/hyperlink" TargetMode="External" Id="rId612"/><Relationship Target="http://dbpedia.org/sparql?default-graph-uri=http%3A%2F%2Fdbpedia.org&amp;query=select+distinct+%3Fsubject+%3Fobject+where+{%3Fsubject+%3Chttp%3A%2F%2Fdbpedia.org%2Fontology%2Fcountry%3E+%3Fobject}+LIMIT+100&amp;format=text%2Fhtml&amp;timeout=30000&amp;debug=on" Type="http://schemas.openxmlformats.org/officeDocument/2006/relationships/hyperlink" TargetMode="External" Id="rId817"/><Relationship Target="http://dbpedia.org/property/party" Type="http://schemas.openxmlformats.org/officeDocument/2006/relationships/hyperlink" TargetMode="External" Id="rId611"/><Relationship Target="http://dbpedia.org/ontology/country" Type="http://schemas.openxmlformats.org/officeDocument/2006/relationships/hyperlink" TargetMode="External" Id="rId816"/><Relationship Target="http://en.wikipedia.org/wiki/List_of_British_governments" Type="http://schemas.openxmlformats.org/officeDocument/2006/relationships/hyperlink" TargetMode="External" Id="rId610"/><Relationship Target="http://dbpedia.org/property/country" Type="http://schemas.openxmlformats.org/officeDocument/2006/relationships/hyperlink" TargetMode="External" Id="rId814"/><Relationship Target="http://dbpedia.org/sparql?default-graph-uri=http%3A%2F%2Fdbpedia.org&amp;query=select+distinct+%3Fsubject+%3Fobject+where+{%3Fsubject+%3Chttp%3A%2F%2Fdbpedia.org%2Fproperty%2Fnationalteam%3E+%3Fobject}+LIMIT+100&amp;format=text%2Fhtml&amp;timeout=30000&amp;debug=on" Type="http://schemas.openxmlformats.org/officeDocument/2006/relationships/hyperlink" TargetMode="External" Id="rId223"/><Relationship Target="http://dbpedia.org/sparql?default-graph-uri=http%3A%2F%2Fdbpedia.org&amp;query=select+distinct+%3Fsubject+%3Fobject+where+{%3Fsubject+%3Chttp%3A%2F%2Fdbpedia.org%2Fproperty%2Fcountry%3E+%3Fobject}+LIMIT+100&amp;format=text%2Fhtml&amp;timeout=30000&amp;debug=on" Type="http://schemas.openxmlformats.org/officeDocument/2006/relationships/hyperlink" TargetMode="External" Id="rId815"/><Relationship Target="http://dbpedia.org/property/country" Type="http://schemas.openxmlformats.org/officeDocument/2006/relationships/hyperlink" TargetMode="External" Id="rId224"/><Relationship Target="http://dbpedia.org/property/origin" Type="http://schemas.openxmlformats.org/officeDocument/2006/relationships/hyperlink" TargetMode="External" Id="rId812"/><Relationship Target="http://dbpedia.org/sparql?default-graph-uri=http%3A%2F%2Fdbpedia.org&amp;query=select+distinct+%3Fsubject+%3Fobject+where+{%3Fsubject+%3Chttp%3A%2F%2Fdbpedia.org%2Fontology%2FbirthPlace%3E+%3Fobject}+LIMIT+100&amp;format=text%2Fhtml&amp;timeout=30000&amp;debug=on" Type="http://schemas.openxmlformats.org/officeDocument/2006/relationships/hyperlink" TargetMode="External" Id="rId221"/><Relationship Target="http://dbpedia.org/sparql?default-graph-uri=http%3A%2F%2Fdbpedia.org&amp;query=select+distinct+%3Fsubject+%3Fobject+where+{%3Fsubject+%3Chttp%3A%2F%2Fdbpedia.org%2Fproperty%2Forigin%3E+%3Fobject}+LIMIT+100&amp;format=text%2Fhtml&amp;timeout=30000&amp;debug=on" Type="http://schemas.openxmlformats.org/officeDocument/2006/relationships/hyperlink" TargetMode="External" Id="rId813"/><Relationship Target="http://dbpedia.org/property/nationalteam" Type="http://schemas.openxmlformats.org/officeDocument/2006/relationships/hyperlink" TargetMode="External" Id="rId222"/><Relationship Target="http://dbpedia.org/sparql?default-graph-uri=http%3A%2F%2Fdbpedia.org&amp;query=select+distinct+%3Fsubject+%3Fobject+where+{%3Fsubject+%3Chttp%3A%2F%2Fdbpedia.org%2Fproperty%2FbandName%3E+%3Fobject}+LIMIT+100&amp;format=text%2Fhtml&amp;timeout=30000&amp;debug=on" Type="http://schemas.openxmlformats.org/officeDocument/2006/relationships/hyperlink" TargetMode="External" Id="rId810"/><Relationship Target="http://en.wikipedia.org/wiki/List_of_musical_instruments" Type="http://schemas.openxmlformats.org/officeDocument/2006/relationships/hyperlink" TargetMode="External" Id="rId811"/><Relationship Target="http://dbpedia.org/ontology/birthPlace" Type="http://schemas.openxmlformats.org/officeDocument/2006/relationships/hyperlink" TargetMode="External" Id="rId220"/><Relationship Target="http://dbpedia.org/sparql?default-graph-uri=http%3A%2F%2Fdbpedia.org&amp;query=select+distinct+%3Fsubject+%3Fobject+where+{%3Fsubject+%3Chttp%3A%2F%2Fdbpedia.org%2Fproperty%2FpoliticalGroups%3E+%3Fobject}+LIMIT+100&amp;format=text%2Fhtml&amp;timeout=30000&amp;debug=on" Type="http://schemas.openxmlformats.org/officeDocument/2006/relationships/hyperlink" TargetMode="External" Id="rId618"/><Relationship Target="http://dbpedia.org/ontology/otherParty" Type="http://schemas.openxmlformats.org/officeDocument/2006/relationships/hyperlink" TargetMode="External" Id="rId619"/><Relationship Target="http://dbpedia.org/sparql?default-graph-uri=http%3A%2F%2Fdbpedia.org&amp;query=select+distinct+%3Fsubject+%3Fobject+where+{%3Fsubject+%3Chttp%3A%2F%2Fdbpedia.org%2Fontology%2FdeathPlace%3E+%3Fobject}+LIMIT+100&amp;format=text%2Fhtml&amp;timeout=30000&amp;debug=on" Type="http://schemas.openxmlformats.org/officeDocument/2006/relationships/hyperlink" TargetMode="External" Id="rId229"/><Relationship Target="http://dbpedia.org/sparql?default-graph-uri=http%3A%2F%2Fdbpedia.org&amp;query=select+distinct+%3Fsubject+%3Fobject+where+{%3Fsubject+%3Chttp%3A%2F%2Fdbpedia.org%2Fontology%2Fnationality%3E+%3Fobject}+LIMIT+100&amp;format=text%2Fhtml&amp;timeout=30000&amp;debug=on" Type="http://schemas.openxmlformats.org/officeDocument/2006/relationships/hyperlink" TargetMode="External" Id="rId227"/><Relationship Target="http://dbpedia.org/ontology/deathPlace" Type="http://schemas.openxmlformats.org/officeDocument/2006/relationships/hyperlink" TargetMode="External" Id="rId228"/><Relationship Target="http://dbpedia.org/sparql?default-graph-uri=http%3A%2F%2Fdbpedia.org&amp;query=select+distinct+%3Fsubject+%3Fobject+where+{%3Fsubject+%3Chttp%3A%2F%2Fdbpedia.org%2Fproperty%2Fcountry%3E+%3Fobject}+LIMIT+100&amp;format=text%2Fhtml&amp;timeout=30000&amp;debug=on" Type="http://schemas.openxmlformats.org/officeDocument/2006/relationships/hyperlink" TargetMode="External" Id="rId225"/><Relationship Target="http://dbpedia.org/ontology/nationality" Type="http://schemas.openxmlformats.org/officeDocument/2006/relationships/hyperlink" TargetMode="External" Id="rId226"/><Relationship Target="http://en.wikipedia.org/wiki/List_of_best-selling_books" Type="http://schemas.openxmlformats.org/officeDocument/2006/relationships/hyperlink" TargetMode="External" Id="rId417"/><Relationship Target="http://dbpedia.org/sparql?default-graph-uri=http%3A%2F%2Fdbpedia.org&amp;query=select+distinct+%3Fsubject+%3Fobject+where+{%3Fsubject+%3Chttp%3A%2F%2Fdbpedia.org%2Fproperty%2FpublicationDate%3E+%3Fobject}+LIMIT+100&amp;format=text%2Fhtml&amp;timeout=30000&amp;debug=on" Type="http://schemas.openxmlformats.org/officeDocument/2006/relationships/hyperlink" TargetMode="External" Id="rId416"/><Relationship Target="http://dbpedia.org/sparql?default-graph-uri=http%3A%2F%2Fdbpedia.org&amp;query=select+distinct+%3Fsubject+%3Fobject+where+{%3Fsubject+%3Chttp%3A%2F%2Fdbpedia.org%2Fproperty%2Flanguage%3E+%3Fobject}+LIMIT+100&amp;format=text%2Fhtml&amp;timeout=30000&amp;debug=on" Type="http://schemas.openxmlformats.org/officeDocument/2006/relationships/hyperlink" TargetMode="External" Id="rId419"/><Relationship Target="http://dbpedia.org/sparql?default-graph-uri=http%3A%2F%2Fdbpedia.org&amp;query=select+distinct+%3Fsubject+%3Fobject+where+{%3Fsubject+%3Chttp%3A%2F%2Fdbpedia.org%2Fontology%2FotherParty%3E+%3Fobject}+LIMIT+100&amp;format=text%2Fhtml&amp;timeout=30000&amp;debug=on" Type="http://schemas.openxmlformats.org/officeDocument/2006/relationships/hyperlink" TargetMode="External" Id="rId620"/><Relationship Target="http://dbpedia.org/property/language" Type="http://schemas.openxmlformats.org/officeDocument/2006/relationships/hyperlink" TargetMode="External" Id="rId418"/><Relationship Target="http://dbpedia.org/property/publDate" Type="http://schemas.openxmlformats.org/officeDocument/2006/relationships/hyperlink" TargetMode="External" Id="rId413"/><Relationship Target="http://dbpedia.org/sparql?default-graph-uri=http%3A%2F%2Fdbpedia.org&amp;query=select+distinct+%3Fsubject+%3Fobject+where+{%3Fsubject+%3Chttp%3A%2F%2Fdbpedia.org%2Fproperty%2Fpublished%3E+%3Fobject}+LIMIT+100&amp;format=text%2Fhtml&amp;timeout=30000&amp;debug=on" Type="http://schemas.openxmlformats.org/officeDocument/2006/relationships/hyperlink" TargetMode="External" Id="rId412"/><Relationship Target="http://dbpedia.org/property/publicationDate" Type="http://schemas.openxmlformats.org/officeDocument/2006/relationships/hyperlink" TargetMode="External" Id="rId415"/><Relationship Target="http://dbpedia.org/sparql?default-graph-uri=http%3A%2F%2Fdbpedia.org&amp;query=select+distinct+%3Fsubject+%3Fobject+where+{%3Fsubject+%3Chttp%3A%2F%2Fdbpedia.org%2Fproperty%2FpublDate%3E+%3Fobject}+LIMIT+100&amp;format=text%2Fhtml&amp;timeout=30000&amp;debug=on" Type="http://schemas.openxmlformats.org/officeDocument/2006/relationships/hyperlink" TargetMode="External" Id="rId414"/><Relationship Target="http://dbpedia.org/sparql?default-graph-uri=http%3A%2F%2Fdbpedia.org&amp;query=select+distinct+%3Fsubject+%3Fobject+where+{%3Fsubject+%3Chttp%3A%2F%2Fdbpedia.org%2Fproperty%2FpoliticalParty%3E+%3Fobject}+LIMIT+100&amp;format=text%2Fhtml&amp;timeout=30000&amp;debug=on" Type="http://schemas.openxmlformats.org/officeDocument/2006/relationships/hyperlink" TargetMode="External" Id="rId626"/><Relationship Target="http://dbpedia.org/property/politicalParty" Type="http://schemas.openxmlformats.org/officeDocument/2006/relationships/hyperlink" TargetMode="External" Id="rId625"/><Relationship Target="http://dbpedia.org/property/published" Type="http://schemas.openxmlformats.org/officeDocument/2006/relationships/hyperlink" TargetMode="External" Id="rId411"/><Relationship Target="http://dbpedia.org/sparql?default-graph-uri=http%3A%2F%2Fdbpedia.org&amp;query=select+distinct+%3Fsubject+%3Fobject+where+{%3Fsubject+%3Chttp%3A%2F%2Fdbpedia.org%2Fontology%2FpoliticalPartyOfLeader%3E+%3Fobject}+LIMIT+100&amp;format=text%2Fhtml&amp;timeout=30000&amp;debug=on" Type="http://schemas.openxmlformats.org/officeDocument/2006/relationships/hyperlink" TargetMode="External" Id="rId628"/><Relationship Target="http://dbpedia.org/sparql?default-graph-uri=http%3A%2F%2Fdbpedia.org&amp;query=select+distinct+%3Fsubject+%3Fobject+where+{%3Fsubject+%3Chttp%3A%2F%2Fdbpedia.org%2Fproperty%2Foriginalreldate%3E+%3Fobject}+LIMIT+100&amp;format=text%2Fhtml&amp;timeout=30000&amp;debug=on" Type="http://schemas.openxmlformats.org/officeDocument/2006/relationships/hyperlink" TargetMode="External" Id="rId410"/><Relationship Target="http://dbpedia.org/ontology/politicalPartyOfLeader" Type="http://schemas.openxmlformats.org/officeDocument/2006/relationships/hyperlink" TargetMode="External" Id="rId627"/><Relationship Target="http://dbpedia.org/sparql?default-graph-uri=http%3A%2F%2Fdbpedia.org&amp;query=select+distinct+%3Fsubject+%3Fobject+where+{%3Fsubject+%3Chttp%3A%2F%2Fdbpedia.org%2Fproperty%2Fparty%3E+%3Fobject}+LIMIT+100&amp;format=text%2Fhtml&amp;timeout=30000&amp;debug=on" Type="http://schemas.openxmlformats.org/officeDocument/2006/relationships/hyperlink" TargetMode="External" Id="rId828"/><Relationship Target=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 Type="http://schemas.openxmlformats.org/officeDocument/2006/relationships/hyperlink" TargetMode="External" Id="rId622"/><Relationship Target="http://dbpedia.org/property/party" Type="http://schemas.openxmlformats.org/officeDocument/2006/relationships/hyperlink" TargetMode="External" Id="rId827"/><Relationship Target="http://dbpedia.org/ontology/politicalPartyInLegislature" Type="http://schemas.openxmlformats.org/officeDocument/2006/relationships/hyperlink" TargetMode="External" Id="rId621"/><Relationship Target="http://dbpedia.org/sparql?default-graph-uri=http%3A%2F%2Fdbpedia.org&amp;query=select+distinct+%3Fsubject+%3Fobject+where+{%3Fsubject+%3Chttp%3A%2F%2Fdbpedia.org%2Fproperty%2Fotherparty%3E+%3Fobject}+LIMIT+100&amp;format=text%2Fhtml&amp;timeout=30000&amp;debug=on" Type="http://schemas.openxmlformats.org/officeDocument/2006/relationships/hyperlink" TargetMode="External" Id="rId624"/><Relationship Target="http://dbpedia.org/ontology/party" Type="http://schemas.openxmlformats.org/officeDocument/2006/relationships/hyperlink" TargetMode="External" Id="rId829"/><Relationship Target="http://dbpedia.org/property/otherparty" Type="http://schemas.openxmlformats.org/officeDocument/2006/relationships/hyperlink" TargetMode="External" Id="rId623"/><Relationship Target="http://dbpedia.org/sparql?default-graph-uri=http%3A%2F%2Fdbpedia.org&amp;query=select+distinct+%3Fsubject+%3Fobject+where+{%3Fsubject+%3Chttp%3A%2F%2Fdbpedia.org%2Fproperty%2Fcountries%3E+%3Fobject}+LIMIT+100&amp;format=text%2Fhtml&amp;timeout=30000&amp;debug=on" Type="http://schemas.openxmlformats.org/officeDocument/2006/relationships/hyperlink" TargetMode="External" Id="rId823"/><Relationship Target="http://dbpedia.org/sparql?default-graph-uri=http%3A%2F%2Fdbpedia.org&amp;query=select+distinct+%3Fsubject+%3Fobject+where+{%3Fsubject+%3Chttp%3A%2F%2Fdbpedia.org%2Fproperty%2Fextinct%3E+%3Fobject}+LIMIT+100&amp;format=text%2Fhtml&amp;timeout=30000&amp;debug=on" Type="http://schemas.openxmlformats.org/officeDocument/2006/relationships/hyperlink" TargetMode="External" Id="rId210"/><Relationship Target="http://dbpedia.org/property/origins" Type="http://schemas.openxmlformats.org/officeDocument/2006/relationships/hyperlink" TargetMode="External" Id="rId824"/><Relationship Target="http://dbpedia.org/property/youngestFossil" Type="http://schemas.openxmlformats.org/officeDocument/2006/relationships/hyperlink" TargetMode="External" Id="rId211"/><Relationship Target="http://dbpedia.org/sparql?default-graph-uri=http%3A%2F%2Fdbpedia.org&amp;query=select+distinct+%3Fsubject+%3Fobject+where+{%3Fsubject+%3Chttp%3A%2F%2Fdbpedia.org%2Fproperty%2Forigins%3E+%3Fobject}+LIMIT+100&amp;format=text%2Fhtml&amp;timeout=30000&amp;debug=on" Type="http://schemas.openxmlformats.org/officeDocument/2006/relationships/hyperlink" TargetMode="External" Id="rId825"/><Relationship Target="http://dbpedia.org/sparql?default-graph-uri=http%3A%2F%2Fdbpedia.org&amp;query=select+distinct+%3Fsubject+%3Fobject+where+{%3Fsubject+%3Chttp%3A%2F%2Fdbpedia.org%2Fproperty%2FyoungestFossil%3E+%3Fobject}+LIMIT+100&amp;format=text%2Fhtml&amp;timeout=30000&amp;debug=on" Type="http://schemas.openxmlformats.org/officeDocument/2006/relationships/hyperlink" TargetMode="External" Id="rId212"/><Relationship Target="http://en.wikipedia.org/wiki/List_of_Presidents_of_the_United_States" Type="http://schemas.openxmlformats.org/officeDocument/2006/relationships/hyperlink" TargetMode="External" Id="rId826"/><Relationship Target="http://en.wikipedia.org/wiki/List_of_foreign_NBA_players" Type="http://schemas.openxmlformats.org/officeDocument/2006/relationships/hyperlink" TargetMode="External" Id="rId213"/><Relationship Target="http://dbpedia.org/property/opponents" Type="http://schemas.openxmlformats.org/officeDocument/2006/relationships/hyperlink" TargetMode="External" Id="rId629"/><Relationship Target="http://dbpedia.org/property/ethnicity" Type="http://schemas.openxmlformats.org/officeDocument/2006/relationships/hyperlink" TargetMode="External" Id="rId820"/><Relationship Target="http://dbpedia.org/sparql?default-graph-uri=http%3A%2F%2Fdbpedia.org&amp;query=select+distinct+%3Fsubject+%3Fobject+where+{%3Fsubject+%3Chttp%3A%2F%2Fdbpedia.org%2Fproperty%2Fethnicity%3E+%3Fobject}+LIMIT+100&amp;format=text%2Fhtml&amp;timeout=30000&amp;debug=on" Type="http://schemas.openxmlformats.org/officeDocument/2006/relationships/hyperlink" TargetMode="External" Id="rId821"/><Relationship Target="http://dbpedia.org/property/countries" Type="http://schemas.openxmlformats.org/officeDocument/2006/relationships/hyperlink" TargetMode="External" Id="rId822"/><Relationship Target="http://dbpedia.org/ontology/team" Type="http://schemas.openxmlformats.org/officeDocument/2006/relationships/hyperlink" TargetMode="External" Id="rId218"/><Relationship Target="http://dbpedia.org/sparql?default-graph-uri=http%3A%2F%2Fdbpedia.org&amp;query=select+distinct+%3Fsubject+%3Fobject+where+{%3Fsubject+%3Chttp%3A%2F%2Fdbpedia.org%2Fontology%2Fteam%3E+%3Fobject}+LIMIT+100&amp;format=text%2Fhtml&amp;timeout=30000&amp;debug=on" Type="http://schemas.openxmlformats.org/officeDocument/2006/relationships/hyperlink" TargetMode="External" Id="rId219"/><Relationship Target="http://dbpedia.org/property/placeOfBirth" Type="http://schemas.openxmlformats.org/officeDocument/2006/relationships/hyperlink" TargetMode="External" Id="rId214"/><Relationship Target="http://dbpedia.org/sparql?default-graph-uri=http%3A%2F%2Fdbpedia.org&amp;query=select+distinct+%3Fsubject+%3Fobject+where+{%3Fsubject+%3Chttp%3A%2F%2Fdbpedia.org%2Fproperty%2FplaceOfBirth%3E+%3Fobject}+LIMIT+100&amp;format=text%2Fhtml&amp;timeout=30000&amp;debug=on" Type="http://schemas.openxmlformats.org/officeDocument/2006/relationships/hyperlink" TargetMode="External" Id="rId215"/><Relationship Target="http://dbpedia.org/property/birthPlace" Type="http://schemas.openxmlformats.org/officeDocument/2006/relationships/hyperlink" TargetMode="External" Id="rId216"/><Relationship Target="http://dbpedia.org/sparql?default-graph-uri=http%3A%2F%2Fdbpedia.org&amp;query=select+distinct+%3Fsubject+%3Fobject+where+{%3Fsubject+%3Chttp%3A%2F%2Fdbpedia.org%2Fproperty%2FbirthPlace%3E+%3Fobject}+LIMIT+100&amp;format=text%2Fhtml&amp;timeout=30000&amp;debug=on" Type="http://schemas.openxmlformats.org/officeDocument/2006/relationships/hyperlink" TargetMode="External" Id="rId217"/><Relationship Target="http://dbpedia.org/ontology/originalLanguage" Type="http://schemas.openxmlformats.org/officeDocument/2006/relationships/hyperlink" TargetMode="External" Id="rId448"/><Relationship Target="http://dbpedia.org/sparql?default-graph-uri=http%3A%2F%2Fdbpedia.org&amp;query=select+distinct+%3Fsubject+%3Fobject+where+{%3Fsubject+%3Chttp%3A%2F%2Fdbpedia.org%2Fproperty%2Flang%3E+%3Fobject}+LIMIT+100&amp;format=text%2Fhtml&amp;timeout=30000&amp;debug=on" Type="http://schemas.openxmlformats.org/officeDocument/2006/relationships/hyperlink" TargetMode="External" Id="rId447"/><Relationship Target="http://dbpedia.org/property/lang" Type="http://schemas.openxmlformats.org/officeDocument/2006/relationships/hyperlink" TargetMode="External" Id="rId446"/><Relationship Target="http://dbpedia.org/sparql?default-graph-uri=http%3A%2F%2Fdbpedia.org&amp;query=select+distinct+%3Fsubject+%3Fobject+where+{%3Fsubject+%3Chttp%3A%2F%2Fdbpedia.org%2Fproperty%2ForigLang%3E+%3Fobject}+LIMIT+100&amp;format=text%2Fhtml&amp;timeout=30000&amp;debug=on" Type="http://schemas.openxmlformats.org/officeDocument/2006/relationships/hyperlink" TargetMode="External" Id="rId445"/><Relationship Target="http://dbpedia.org/property/ideology" Type="http://schemas.openxmlformats.org/officeDocument/2006/relationships/hyperlink" TargetMode="External" Id="rId631"/><Relationship Target="http://dbpedia.org/sparql?default-graph-uri=http%3A%2F%2Fdbpedia.org&amp;query=select+distinct+%3Fsubject+%3Fobject+where+{%3Fsubject+%3Chttp%3A%2F%2Fdbpedia.org%2Fproperty%2Fopponents%3E+%3Fobject}+LIMIT+100&amp;format=text%2Fhtml&amp;timeout=30000&amp;debug=on" Type="http://schemas.openxmlformats.org/officeDocument/2006/relationships/hyperlink" TargetMode="External" Id="rId630"/><Relationship Target="http://dbpedia.org/sparql?default-graph-uri=http%3A%2F%2Fdbpedia.org&amp;query=select+distinct+%3Fsubject+%3Fobject+where+{%3Fsubject+%3Chttp%3A%2F%2Fdbpedia.org%2Fontology%2ForiginalLanguage%3E+%3Fobject}+LIMIT+100&amp;format=text%2Fhtml&amp;timeout=30000&amp;debug=on" Type="http://schemas.openxmlformats.org/officeDocument/2006/relationships/hyperlink" TargetMode="External" Id="rId449"/><Relationship Target="http://dbpedia.org/property/language(s)_" Type="http://schemas.openxmlformats.org/officeDocument/2006/relationships/hyperlink" TargetMode="External" Id="rId440"/><Relationship Target="http://dbpedia.org/property/leaderParty" Type="http://schemas.openxmlformats.org/officeDocument/2006/relationships/hyperlink" TargetMode="External" Id="rId635"/><Relationship Target="http://dbpedia.org/sparql?default-graph-uri=http%3A%2F%2Fdbpedia.org&amp;query=select+distinct+%3Fsubject+%3Fobject+where+{%3Fsubject+%3Chttp%3A%2F%2Fdbpedia.org%2Fontology%2Fleader%3E+%3Fobject}+LIMIT+100&amp;format=text%2Fhtml&amp;timeout=30000&amp;debug=on" Type="http://schemas.openxmlformats.org/officeDocument/2006/relationships/hyperlink" TargetMode="External" Id="rId634"/><Relationship Target="http://dbpedia.org/sparql?default-graph-uri=http%3A%2F%2Fdbpedia.org&amp;query=select+distinct+%3Fsubject+%3Fobject+where+{%3Fsubject+%3Chttp%3A%2F%2Fdbpedia.org%2Fproperty%2Fwrittenby%3E+%3Fobject}+LIMIT+100&amp;format=text%2Fhtml&amp;timeout=30000&amp;debug=on" Type="http://schemas.openxmlformats.org/officeDocument/2006/relationships/hyperlink" TargetMode="External" Id="rId839"/><Relationship Target="http://dbpedia.org/ontology/leader" Type="http://schemas.openxmlformats.org/officeDocument/2006/relationships/hyperlink" TargetMode="External" Id="rId633"/><Relationship Target="http://dbpedia.org/property/writtenby" Type="http://schemas.openxmlformats.org/officeDocument/2006/relationships/hyperlink" TargetMode="External" Id="rId838"/><Relationship Target="http://dbpedia.org/sparql?default-graph-uri=http%3A%2F%2Fdbpedia.org&amp;query=select+distinct+%3Fsubject+%3Fobject+where+{%3Fsubject+%3Chttp%3A%2F%2Fdbpedia.org%2Fproperty%2Fideology%3E+%3Fobject}+LIMIT+100&amp;format=text%2Fhtml&amp;timeout=30000&amp;debug=on" Type="http://schemas.openxmlformats.org/officeDocument/2006/relationships/hyperlink" TargetMode="External" Id="rId632"/><Relationship Target="http://dbpedia.org/property/origLang" Type="http://schemas.openxmlformats.org/officeDocument/2006/relationships/hyperlink" TargetMode="External" Id="rId444"/><Relationship Target="http://dbpedia.org/ontology/president" Type="http://schemas.openxmlformats.org/officeDocument/2006/relationships/hyperlink" TargetMode="External" Id="rId639"/><Relationship Target="http://dbpedia.org/sparql?default-graph-uri=http%3A%2F%2Fdbpedia.org&amp;query=select+distinct+%3Fsubject+%3Fobject+where+{%3Fsubject+%3Chttp%3A%2F%2Fdbpedia.org%2Fproperty%2Foriglanguage%3E+%3Fobject}+LIMIT+100&amp;format=text%2Fhtml&amp;timeout=30000&amp;debug=on" Type="http://schemas.openxmlformats.org/officeDocument/2006/relationships/hyperlink" TargetMode="External" Id="rId443"/><Relationship Target="http://dbpedia.org/sparql?default-graph-uri=http%3A%2F%2Fdbpedia.org&amp;query=select+distinct+%3Fsubject+%3Fobject+where+{%3Fsubject+%3Chttp%3A%2F%2Fdbpedia.org%2Fproperty%2Fwinner%3E+%3Fobject}+LIMIT+100&amp;format=text%2Fhtml&amp;timeout=30000&amp;debug=on" Type="http://schemas.openxmlformats.org/officeDocument/2006/relationships/hyperlink" TargetMode="External" Id="rId638"/><Relationship Target="http://dbpedia.org/property/origlanguage" Type="http://schemas.openxmlformats.org/officeDocument/2006/relationships/hyperlink" TargetMode="External" Id="rId442"/><Relationship Target="http://dbpedia.org/property/winner" Type="http://schemas.openxmlformats.org/officeDocument/2006/relationships/hyperlink" TargetMode="External" Id="rId637"/><Relationship Target="http://dbpedia.org/sparql?default-graph-uri=http%3A%2F%2Fdbpedia.org&amp;query=select+distinct+%3Fsubject+%3Fobject+where+{%3Fsubject+%3Chttp%3A%2F%2Fdbpedia.org%2Fproperty%2Flanguage%28s%29_%3E+%3Fobject}+LIMIT+100&amp;format=text%2Fhtml&amp;timeout=30000&amp;debug=on" Type="http://schemas.openxmlformats.org/officeDocument/2006/relationships/hyperlink" TargetMode="External" Id="rId441"/><Relationship Target="http://dbpedia.org/sparql?default-graph-uri=http%3A%2F%2Fdbpedia.org&amp;query=select+distinct+%3Fsubject+%3Fobject+where+{%3Fsubject+%3Chttp%3A%2F%2Fdbpedia.org%2Fproperty%2FleaderParty%3E+%3Fobject}+LIMIT+100&amp;format=text%2Fhtml&amp;timeout=30000&amp;debug=on" Type="http://schemas.openxmlformats.org/officeDocument/2006/relationships/hyperlink" TargetMode="External" Id="rId636"/><Relationship Target="http://dbpedia.org/sparql?default-graph-uri=http%3A%2F%2Fdbpedia.org&amp;query=select+distinct+%3Fsubject+%3Fobject+where+{%3Fsubject+%3Chttp%3A%2F%2Fdbpedia.org%2Fproperty%2Fideology%3E+%3Fobject}+LIMIT+100&amp;format=text%2Fhtml&amp;timeout=30000&amp;debug=on" Type="http://schemas.openxmlformats.org/officeDocument/2006/relationships/hyperlink" TargetMode="External" Id="rId832"/><Relationship Target="http://dbpedia.org/sparql?default-graph-uri=http%3A%2F%2Fdbpedia.org&amp;query=select+distinct+%3Fsubject+%3Fobject+where+{%3Fsubject+%3Chttp%3A%2F%2Fdbpedia.org%2Fontology%2FstateOfOrigin%3E+%3Fobject}+LIMIT+100&amp;format=text%2Fhtml&amp;timeout=30000&amp;debug=on" Type="http://schemas.openxmlformats.org/officeDocument/2006/relationships/hyperlink" TargetMode="External" Id="rId241"/><Relationship Target="http://dbpedia.org/property/partyName" Type="http://schemas.openxmlformats.org/officeDocument/2006/relationships/hyperlink" TargetMode="External" Id="rId833"/><Relationship Target="http://dbpedia.org/property/ntlTeam" Type="http://schemas.openxmlformats.org/officeDocument/2006/relationships/hyperlink" TargetMode="External" Id="rId242"/><Relationship Target="http://dbpedia.org/sparql?default-graph-uri=http%3A%2F%2Fdbpedia.org&amp;query=select+distinct+%3Fsubject+%3Fobject+where+{%3Fsubject+%3Chttp%3A%2F%2Fdbpedia.org%2Fontology%2Fparty%3E+%3Fobject}+LIMIT+100&amp;format=text%2Fhtml&amp;timeout=30000&amp;debug=on" Type="http://schemas.openxmlformats.org/officeDocument/2006/relationships/hyperlink" TargetMode="External" Id="rId830"/><Relationship Target="http://dbpedia.org/property/ideology" Type="http://schemas.openxmlformats.org/officeDocument/2006/relationships/hyperlink" TargetMode="External" Id="rId831"/><Relationship Target="http://dbpedia.org/ontology/stateOfOrigin" Type="http://schemas.openxmlformats.org/officeDocument/2006/relationships/hyperlink" TargetMode="External" Id="rId240"/><Relationship Target="http://dbpedia.org/sparql?default-graph-uri=http%3A%2F%2Fdbpedia.org&amp;query=select+distinct+%3Fsubject+%3Fobject+where+{%3Fsubject+%3Chttp%3A%2F%2Fdbpedia.org%2Fproperty%2FpoliticalParty%3E+%3Fobject}+LIMIT+100&amp;format=text%2Fhtml&amp;timeout=30000&amp;debug=on" Type="http://schemas.openxmlformats.org/officeDocument/2006/relationships/hyperlink" TargetMode="External" Id="rId836"/><Relationship Target="http://dbpedia.org/sparql?default-graph-uri=http%3A%2F%2Fdbpedia.org&amp;query=select+distinct+%3Fsubject+%3Fobject+where+{%3Fsubject+%3Chttp%3A%2F%2Fdbpedia.org%2Fproperty%2Fhomecountry%3E+%3Fobject}+LIMIT+100&amp;format=text%2Fhtml&amp;timeout=30000&amp;debug=on" Type="http://schemas.openxmlformats.org/officeDocument/2006/relationships/hyperlink" TargetMode="External" Id="rId245"/><Relationship Target="http://en.wikipedia.org/wiki/List_of_How_I_Met_Your_Mother_episodes" Type="http://schemas.openxmlformats.org/officeDocument/2006/relationships/hyperlink" TargetMode="External" Id="rId837"/><Relationship Target="http://dbpedia.org/property/league" Type="http://schemas.openxmlformats.org/officeDocument/2006/relationships/hyperlink" TargetMode="External" Id="rId246"/><Relationship Target="http://dbpedia.org/sparql?default-graph-uri=http%3A%2F%2Fdbpedia.org&amp;query=select+distinct+%3Fsubject+%3Fobject+where+{%3Fsubject+%3Chttp%3A%2F%2Fdbpedia.org%2Fproperty%2FpartyName%3E+%3Fobject}+LIMIT+100&amp;format=text%2Fhtml&amp;timeout=30000&amp;debug=on" Type="http://schemas.openxmlformats.org/officeDocument/2006/relationships/hyperlink" TargetMode="External" Id="rId834"/><Relationship Target="http://dbpedia.org/sparql?default-graph-uri=http%3A%2F%2Fdbpedia.org&amp;query=select+distinct+%3Fsubject+%3Fobject+where+{%3Fsubject+%3Chttp%3A%2F%2Fdbpedia.org%2Fproperty%2FntlTeam%3E+%3Fobject}+LIMIT+100&amp;format=text%2Fhtml&amp;timeout=30000&amp;debug=on" Type="http://schemas.openxmlformats.org/officeDocument/2006/relationships/hyperlink" TargetMode="External" Id="rId243"/><Relationship Target="http://dbpedia.org/property/politicalParty" Type="http://schemas.openxmlformats.org/officeDocument/2006/relationships/hyperlink" TargetMode="External" Id="rId835"/><Relationship Target="http://dbpedia.org/property/homecountry" Type="http://schemas.openxmlformats.org/officeDocument/2006/relationships/hyperlink" TargetMode="External" Id="rId244"/><Relationship Target="http://dbpedia.org/sparql?default-graph-uri=http%3A%2F%2Fdbpedia.org&amp;query=select+distinct+%3Fsubject+%3Fobject+where+{%3Fsubject+%3Chttp%3A%2F%2Fdbpedia.org%2Fontology%2Fleague%3E+%3Fobject}+LIMIT+100&amp;format=text%2Fhtml&amp;timeout=30000&amp;debug=on" Type="http://schemas.openxmlformats.org/officeDocument/2006/relationships/hyperlink" TargetMode="External" Id="rId249"/><Relationship Target="http://dbpedia.org/sparql?default-graph-uri=http%3A%2F%2Fdbpedia.org&amp;query=select+distinct+%3Fsubject+%3Fobject+where+{%3Fsubject+%3Chttp%3A%2F%2Fdbpedia.org%2Fproperty%2Fleague%3E+%3Fobject}+LIMIT+100&amp;format=text%2Fhtml&amp;timeout=30000&amp;debug=on" Type="http://schemas.openxmlformats.org/officeDocument/2006/relationships/hyperlink" TargetMode="External" Id="rId247"/><Relationship Target="http://dbpedia.org/ontology/league" Type="http://schemas.openxmlformats.org/officeDocument/2006/relationships/hyperlink" TargetMode="External" Id="rId248"/><Relationship Target="http://dbpedia.org/sparql?default-graph-uri=http%3A%2F%2Fdbpedia.org&amp;query=select+distinct+%3Fsubject+%3Fobject+where+{%3Fsubject+%3Chttp%3A%2F%2Fdbpedia.org%2Fproperty%2Flanguages%3E+%3Fobject}+LIMIT+100&amp;format=text%2Fhtml&amp;timeout=30000&amp;debug=on" Type="http://schemas.openxmlformats.org/officeDocument/2006/relationships/hyperlink" TargetMode="External" Id="rId435"/><Relationship Target="http://dbpedia.org/property/languages" Type="http://schemas.openxmlformats.org/officeDocument/2006/relationships/hyperlink" TargetMode="External" Id="rId434"/><Relationship Target="http://dbpedia.org/sparql?default-graph-uri=http%3A%2F%2Fdbpedia.org&amp;query=select+distinct+%3Fsubject+%3Fobject+where+{%3Fsubject+%3Chttp%3A%2F%2Fdbpedia.org%2Fproperty%2Fethnicity%3E+%3Fobject}+LIMIT+100&amp;format=text%2Fhtml&amp;timeout=30000&amp;debug=on" Type="http://schemas.openxmlformats.org/officeDocument/2006/relationships/hyperlink" TargetMode="External" Id="rId437"/><Relationship Target="http://dbpedia.org/property/ethnicity" Type="http://schemas.openxmlformats.org/officeDocument/2006/relationships/hyperlink" TargetMode="External" Id="rId436"/><Relationship Target="http://dbpedia.org/sparql?default-graph-uri=http%3A%2F%2Fdbpedia.org&amp;query=select+distinct+%3Fsubject+%3Fobject+where+{%3Fsubject+%3Chttp%3A%2F%2Fdbpedia.org%2Fproperty%2FofficialLanguages%3E+%3Fobject}+LIMIT+100&amp;format=text%2Fhtml&amp;timeout=30000&amp;debug=on" Type="http://schemas.openxmlformats.org/officeDocument/2006/relationships/hyperlink" TargetMode="External" Id="rId439"/><Relationship Target="http://dbpedia.org/sparql?default-graph-uri=http%3A%2F%2Fdbpedia.org&amp;query=select+distinct+%3Fsubject+%3Fobject+where+{%3Fsubject+%3Chttp%3A%2F%2Fdbpedia.org%2Fontology%2Fpresident%3E+%3Fobject}+LIMIT+100&amp;format=text%2Fhtml&amp;timeout=30000&amp;debug=on" Type="http://schemas.openxmlformats.org/officeDocument/2006/relationships/hyperlink" TargetMode="External" Id="rId640"/><Relationship Target="http://dbpedia.org/property/officialLanguages" Type="http://schemas.openxmlformats.org/officeDocument/2006/relationships/hyperlink" TargetMode="External" Id="rId438"/><Relationship Target="http://dbpedia.org/sparql?default-graph-uri=http%3A%2F%2Fdbpedia.org&amp;query=select+distinct+%3Fsubject+%3Fobject+where+{%3Fsubject+%3Chttp%3A%2F%2Fdbpedia.org%2Fontology%2FleaderParty%3E+%3Fobject}+LIMIT+100&amp;format=text%2Fhtml&amp;timeout=30000&amp;debug=on" Type="http://schemas.openxmlformats.org/officeDocument/2006/relationships/hyperlink" TargetMode="External" Id="rId642"/><Relationship Target="http://dbpedia.org/ontology/leaderParty" Type="http://schemas.openxmlformats.org/officeDocument/2006/relationships/hyperlink" TargetMode="External" Id="rId641"/><Relationship Target="http://dbpedia.org/sparql?default-graph-uri=http%3A%2F%2Fdbpedia.org&amp;query=select+distinct+%3Fsubject+%3Fobject+where+{%3Fsubject+%3Chttp%3A%2F%2Fdbpedia.org%2Fproperty%2Fminister%3E+%3Fobject}+LIMIT+100&amp;format=text%2Fhtml&amp;timeout=30000&amp;debug=on" Type="http://schemas.openxmlformats.org/officeDocument/2006/relationships/hyperlink" TargetMode="External" Id="rId644"/><Relationship Target="http://dbpedia.org/property/seriesep" Type="http://schemas.openxmlformats.org/officeDocument/2006/relationships/hyperlink" TargetMode="External" Id="rId849"/><Relationship Target="http://dbpedia.org/property/minister" Type="http://schemas.openxmlformats.org/officeDocument/2006/relationships/hyperlink" TargetMode="External" Id="rId643"/><Relationship Target="http://dbpedia.org/sparql?default-graph-uri=http%3A%2F%2Fdbpedia.org&amp;query=select+distinct+%3Fsubject+%3Fobject+where+{%3Fsubject+%3Chttp%3A%2F%2Fdbpedia.org%2Fproperty%2F2ndparty%3E+%3Fobject}+LIMIT+100&amp;format=text%2Fhtml&amp;timeout=30000&amp;debug=on" Type="http://schemas.openxmlformats.org/officeDocument/2006/relationships/hyperlink" TargetMode="External" Id="rId646"/><Relationship Target="http://dbpedia.org/property/2ndparty" Type="http://schemas.openxmlformats.org/officeDocument/2006/relationships/hyperlink" TargetMode="External" Id="rId645"/><Relationship Target="http://dbpedia.org/sparql?default-graph-uri=http%3A%2F%2Fdbpedia.org&amp;query=select+distinct+%3Fsubject+%3Fobject+where+{%3Fsubject+%3Chttp%3A%2F%2Fdbpedia.org%2Fontology%2Fnationality%3E+%3Fobject}+LIMIT+100&amp;format=text%2Fhtml&amp;timeout=30000&amp;debug=on" Type="http://schemas.openxmlformats.org/officeDocument/2006/relationships/hyperlink" TargetMode="External" Id="rId431"/><Relationship Target="http://dbpedia.org/sparql?default-graph-uri=http%3A%2F%2Fdbpedia.org&amp;query=select+distinct+%3Fsubject+%3Fobject+where+{%3Fsubject+%3Chttp%3A%2F%2Fdbpedia.org%2Fproperty%2Fgovernment%3E+%3Fobject}+LIMIT+100&amp;format=text%2Fhtml&amp;timeout=30000&amp;debug=on" Type="http://schemas.openxmlformats.org/officeDocument/2006/relationships/hyperlink" TargetMode="External" Id="rId648"/><Relationship Target="http://dbpedia.org/ontology/nationality" Type="http://schemas.openxmlformats.org/officeDocument/2006/relationships/hyperlink" TargetMode="External" Id="rId430"/><Relationship Target="http://dbpedia.org/property/government" Type="http://schemas.openxmlformats.org/officeDocument/2006/relationships/hyperlink" TargetMode="External" Id="rId647"/><Relationship Target="http://dbpedia.org/sparql?default-graph-uri=http%3A%2F%2Fdbpedia.org&amp;query=select+distinct+%3Fsubject+%3Fobject+where+{%3Fsubject+%3Chttp%3A%2F%2Fdbpedia.org%2Fontology%2FstateOfOrigin%3E+%3Fobject}+LIMIT+100&amp;format=text%2Fhtml&amp;timeout=30000&amp;debug=on" Type="http://schemas.openxmlformats.org/officeDocument/2006/relationships/hyperlink" TargetMode="External" Id="rId433"/><Relationship Target="http://dbpedia.org/ontology/stateOfOrigin" Type="http://schemas.openxmlformats.org/officeDocument/2006/relationships/hyperlink" TargetMode="External" Id="rId432"/><Relationship Target="http://dbpedia.org/property/governmentType" Type="http://schemas.openxmlformats.org/officeDocument/2006/relationships/hyperlink" TargetMode="External" Id="rId649"/><Relationship Target="http://dbpedia.org/sparql?default-graph-uri=http%3A%2F%2Fdbpedia.org&amp;query=select+distinct+%3Fsubject+%3Fobject+where+{%3Fsubject+%3Chttp%3A%2F%2Fdbpedia.org%2Fproperty%2Fwriter%3E+%3Fobject}+LIMIT+100&amp;format=text%2Fhtml&amp;timeout=30000&amp;debug=on" Type="http://schemas.openxmlformats.org/officeDocument/2006/relationships/hyperlink" TargetMode="External" Id="rId841"/><Relationship Target="http://dbpedia.org/property/creator" Type="http://schemas.openxmlformats.org/officeDocument/2006/relationships/hyperlink" TargetMode="External" Id="rId842"/><Relationship Target="http://dbpedia.org/sparql?default-graph-uri=http%3A%2F%2Fdbpedia.org&amp;query=select+distinct+%3Fsubject+%3Fobject+where+{%3Fsubject+%3Chttp%3A%2F%2Fdbpedia.org%2Fproperty%2Fcreator%3E+%3Fobject}+LIMIT+100&amp;format=text%2Fhtml&amp;timeout=30000&amp;debug=on" Type="http://schemas.openxmlformats.org/officeDocument/2006/relationships/hyperlink" TargetMode="External" Id="rId843"/><Relationship Target="http://dbpedia.org/property/nat" Type="http://schemas.openxmlformats.org/officeDocument/2006/relationships/hyperlink" TargetMode="External" Id="rId230"/><Relationship Target="http://dbpedia.org/ontology/writer" Type="http://schemas.openxmlformats.org/officeDocument/2006/relationships/hyperlink" TargetMode="External" Id="rId844"/><Relationship Target="http://dbpedia.org/sparql?default-graph-uri=http%3A%2F%2Fdbpedia.org&amp;query=select+distinct+%3Fsubject+%3Fobject+where+{%3Fsubject+%3Chttp%3A%2F%2Fdbpedia.org%2Fproperty%2Fnat%3E+%3Fobject}+LIMIT+100&amp;format=text%2Fhtml&amp;timeout=30000&amp;debug=on" Type="http://schemas.openxmlformats.org/officeDocument/2006/relationships/hyperlink" TargetMode="External" Id="rId231"/><Relationship Target="http://dbpedia.org/sparql?default-graph-uri=http%3A%2F%2Fdbpedia.org&amp;query=select+distinct+%3Fsubject+%3Fobject+where+{%3Fsubject+%3Chttp%3A%2F%2Fdbpedia.org%2Fontology%2Fwriter%3E+%3Fobject}+LIMIT+100&amp;format=text%2Fhtml&amp;timeout=30000&amp;debug=on" Type="http://schemas.openxmlformats.org/officeDocument/2006/relationships/hyperlink" TargetMode="External" Id="rId845"/><Relationship Target="http://dbpedia.org/ontology/country" Type="http://schemas.openxmlformats.org/officeDocument/2006/relationships/hyperlink" TargetMode="External" Id="rId232"/><Relationship Target="http://dbpedia.org/ontology/creator" Type="http://schemas.openxmlformats.org/officeDocument/2006/relationships/hyperlink" TargetMode="External" Id="rId846"/><Relationship Target="http://dbpedia.org/sparql?default-graph-uri=http%3A%2F%2Fdbpedia.org&amp;query=select+distinct+%3Fsubject+%3Fobject+where+{%3Fsubject+%3Chttp%3A%2F%2Fdbpedia.org%2Fontology%2Fcountry%3E+%3Fobject}+LIMIT+100&amp;format=text%2Fhtml&amp;timeout=30000&amp;debug=on" Type="http://schemas.openxmlformats.org/officeDocument/2006/relationships/hyperlink" TargetMode="External" Id="rId233"/><Relationship Target="http://dbpedia.org/sparql?default-graph-uri=http%3A%2F%2Fdbpedia.org&amp;query=select+distinct+%3Fsubject+%3Fobject+where+{%3Fsubject+%3Chttp%3A%2F%2Fdbpedia.org%2Fontology%2Fcreator%3E+%3Fobject}+LIMIT+100&amp;format=text%2Fhtml&amp;timeout=30000&amp;debug=on" Type="http://schemas.openxmlformats.org/officeDocument/2006/relationships/hyperlink" TargetMode="External" Id="rId847"/><Relationship Target="http://dbpedia.org/property/nationality" Type="http://schemas.openxmlformats.org/officeDocument/2006/relationships/hyperlink" TargetMode="External" Id="rId234"/><Relationship Target="http://en.wikipedia.org/wiki/List_of_How_I_Met_Your_Mother_episodes" Type="http://schemas.openxmlformats.org/officeDocument/2006/relationships/hyperlink" TargetMode="External" Id="rId848"/><Relationship Target="http://dbpedia.org/sparql?default-graph-uri=http%3A%2F%2Fdbpedia.org&amp;query=select+distinct+%3Fsubject+%3Fobject+where+{%3Fsubject+%3Chttp%3A%2F%2Fdbpedia.org%2Fproperty%2Fnationality%3E+%3Fobject}+LIMIT+100&amp;format=text%2Fhtml&amp;timeout=30000&amp;debug=on" Type="http://schemas.openxmlformats.org/officeDocument/2006/relationships/hyperlink" TargetMode="External" Id="rId235"/><Relationship Target="http://dbpedia.org/property/team" Type="http://schemas.openxmlformats.org/officeDocument/2006/relationships/hyperlink" TargetMode="External" Id="rId236"/><Relationship Target="http://dbpedia.org/sparql?default-graph-uri=http%3A%2F%2Fdbpedia.org&amp;query=select+distinct+%3Fsubject+%3Fobject+where+{%3Fsubject+%3Chttp%3A%2F%2Fdbpedia.org%2Fproperty%2Fteam%3E+%3Fobject}+LIMIT+100&amp;format=text%2Fhtml&amp;timeout=30000&amp;debug=on" Type="http://schemas.openxmlformats.org/officeDocument/2006/relationships/hyperlink" TargetMode="External" Id="rId237"/><Relationship Target="http://dbpedia.org/ontology/nationalTeam" Type="http://schemas.openxmlformats.org/officeDocument/2006/relationships/hyperlink" TargetMode="External" Id="rId238"/><Relationship Target="http://dbpedia.org/sparql?default-graph-uri=http%3A%2F%2Fdbpedia.org&amp;query=select+distinct+%3Fsubject+%3Fobject+where+{%3Fsubject+%3Chttp%3A%2F%2Fdbpedia.org%2Fontology%2FnationalTeam%3E+%3Fobject}+LIMIT+100&amp;format=text%2Fhtml&amp;timeout=30000&amp;debug=on" Type="http://schemas.openxmlformats.org/officeDocument/2006/relationships/hyperlink" TargetMode="External" Id="rId239"/><Relationship Target="http://dbpedia.org/property/writer" Type="http://schemas.openxmlformats.org/officeDocument/2006/relationships/hyperlink" TargetMode="External" Id="rId840"/><Relationship Target="http://en.wikipedia.org/wiki/List_of_largest_manufacturing_companies_by_revenue" Type="http://schemas.openxmlformats.org/officeDocument/2006/relationships/hyperlink" TargetMode="External" Id="rId465"/><Relationship Target="http://dbpedia.org/ontology/foundationPlace" Type="http://schemas.openxmlformats.org/officeDocument/2006/relationships/hyperlink" TargetMode="External" Id="rId466"/><Relationship Target="http://dbpedia.org/property/creator" Type="http://schemas.openxmlformats.org/officeDocument/2006/relationships/hyperlink" TargetMode="External" Id="rId463"/><Relationship Target="http://dbpedia.org/sparql?default-graph-uri=http%3A%2F%2Fdbpedia.org&amp;query=select+distinct+%3Fsubject+%3Fobject+where+{%3Fsubject+%3Chttp%3A%2F%2Fdbpedia.org%2Fproperty%2Fcreator%3E+%3Fobject}+LIMIT+100&amp;format=text%2Fhtml&amp;timeout=30000&amp;debug=on" Type="http://schemas.openxmlformats.org/officeDocument/2006/relationships/hyperlink" TargetMode="External" Id="rId464"/><Relationship Target="http://dbpedia.org/ontology/creator" Type="http://schemas.openxmlformats.org/officeDocument/2006/relationships/hyperlink" TargetMode="External" Id="rId461"/><Relationship Target="http://dbpedia.org/sparql?default-graph-uri=http%3A%2F%2Fdbpedia.org&amp;query=select+distinct+%3Fsubject+%3Fobject+where+{%3Fsubject+%3Chttp%3A%2F%2Fdbpedia.org%2Fontology%2Fcreator%3E+%3Fobject}+LIMIT+100&amp;format=text%2Fhtml&amp;timeout=30000&amp;debug=on" Type="http://schemas.openxmlformats.org/officeDocument/2006/relationships/hyperlink" TargetMode="External" Id="rId462"/><Relationship Target="http://dbpedia.org/sparql?default-graph-uri=http%3A%2F%2Fdbpedia.org&amp;query=select+distinct+%3Fsubject+%3Fobject+where+{%3Fsubject+%3Chttp%3A%2F%2Fdbpedia.org%2Fontology%2Fwriter%3E+%3Fobject}+LIMIT+100&amp;format=text%2Fhtml&amp;timeout=30000&amp;debug=on" Type="http://schemas.openxmlformats.org/officeDocument/2006/relationships/hyperlink" TargetMode="External" Id="rId460"/><Relationship Target="http://dbpedia.org/sparql?default-graph-uri=http%3A%2F%2Fdbpedia.org&amp;query=select+distinct+%3Fsubject+%3Fobject+where+{%3Fsubject+%3Chttp%3A%2F%2Fdbpedia.org%2Fproperty%2FareaServed%3E+%3Fobject}+LIMIT+100&amp;format=text%2Fhtml&amp;timeout=30000&amp;debug=on" Type="http://schemas.openxmlformats.org/officeDocument/2006/relationships/hyperlink" TargetMode="External" Id="rId469"/><Relationship Target="http://dbpedia.org/sparql?default-graph-uri=http%3A%2F%2Fdbpedia.org&amp;query=select+distinct+%3Fsubject+%3Fobject+where+{%3Fsubject+%3Chttp%3A%2F%2Fdbpedia.org%2Fontology%2FfoundationPlace%3E+%3Fobject}+LIMIT+100&amp;format=text%2Fhtml&amp;timeout=30000&amp;debug=on" Type="http://schemas.openxmlformats.org/officeDocument/2006/relationships/hyperlink" TargetMode="External" Id="rId467"/><Relationship Target="http://dbpedia.org/property/areaServed" Type="http://schemas.openxmlformats.org/officeDocument/2006/relationships/hyperlink" TargetMode="External" Id="rId468"/><Relationship Target="http://dbpedia.org/ontology/numberOfEpisodes" Type="http://schemas.openxmlformats.org/officeDocument/2006/relationships/hyperlink" TargetMode="External" Id="rId851"/><Relationship Target="http://dbpedia.org/sparql?default-graph-uri=http%3A%2F%2Fdbpedia.org&amp;query=select+distinct+%3Fsubject+%3Fobject+where+{%3Fsubject+%3Chttp%3A%2F%2Fdbpedia.org%2Fproperty%2Fseriesep%3E+%3Fobject}+LIMIT+100&amp;format=text%2Fhtml&amp;timeout=30000&amp;debug=on" Type="http://schemas.openxmlformats.org/officeDocument/2006/relationships/hyperlink" TargetMode="External" Id="rId850"/><Relationship Target="http://dbpedia.org/property/episode" Type="http://schemas.openxmlformats.org/officeDocument/2006/relationships/hyperlink" TargetMode="External" Id="rId859"/><Relationship Target="http://dbpedia.org/sparql?default-graph-uri=http%3A%2F%2Fdbpedia.org&amp;query=select+distinct+%3Fsubject+%3Fobject+where+{%3Fsubject+%3Chttp%3A%2F%2Fdbpedia.org%2Fproperty%2Fepisodenumber%3E+%3Fobject}+LIMIT+100&amp;format=text%2Fhtml&amp;timeout=30000&amp;debug=on" Type="http://schemas.openxmlformats.org/officeDocument/2006/relationships/hyperlink" TargetMode="External" Id="rId858"/><Relationship Target="http://dbpedia.org/property/episodenumber" Type="http://schemas.openxmlformats.org/officeDocument/2006/relationships/hyperlink" TargetMode="External" Id="rId857"/><Relationship Target="http://dbpedia.org/sparql?default-graph-uri=http%3A%2F%2Fdbpedia.org&amp;query=select+distinct+%3Fsubject+%3Fobject+where+{%3Fsubject+%3Chttp%3A%2F%2Fdbpedia.org%2Fontology%2FnumberOfSeasons%3E+%3Fobject}+LIMIT+100&amp;format=text%2Fhtml&amp;timeout=30000&amp;debug=on" Type="http://schemas.openxmlformats.org/officeDocument/2006/relationships/hyperlink" TargetMode="External" Id="rId856"/><Relationship Target="http://dbpedia.org/ontology/numberOfSeasons" Type="http://schemas.openxmlformats.org/officeDocument/2006/relationships/hyperlink" TargetMode="External" Id="rId855"/><Relationship Target="http://dbpedia.org/sparql?default-graph-uri=http%3A%2F%2Fdbpedia.org&amp;query=select+distinct+%3Fsubject+%3Fobject+where+{%3Fsubject+%3Chttp%3A%2F%2Fdbpedia.org%2Fproperty%2FnumEpisodes%3E+%3Fobject}+LIMIT+100&amp;format=text%2Fhtml&amp;timeout=30000&amp;debug=on" Type="http://schemas.openxmlformats.org/officeDocument/2006/relationships/hyperlink" TargetMode="External" Id="rId854"/><Relationship Target="http://dbpedia.org/property/numEpisodes" Type="http://schemas.openxmlformats.org/officeDocument/2006/relationships/hyperlink" TargetMode="External" Id="rId853"/><Relationship Target="http://dbpedia.org/sparql?default-graph-uri=http%3A%2F%2Fdbpedia.org&amp;query=select+distinct+%3Fsubject+%3Fobject+where+{%3Fsubject+%3Chttp%3A%2F%2Fdbpedia.org%2Fontology%2FnumberOfEpisodes%3E+%3Fobject}+LIMIT+100&amp;format=text%2Fhtml&amp;timeout=30000&amp;debug=on" Type="http://schemas.openxmlformats.org/officeDocument/2006/relationships/hyperlink" TargetMode="External" Id="rId852"/><Relationship Target="http://en.wikipedia.org/wiki/List_of_best-selling_books" Type="http://schemas.openxmlformats.org/officeDocument/2006/relationships/hyperlink" TargetMode="External" Id="rId452"/><Relationship Target="http://dbpedia.org/property/author" Type="http://schemas.openxmlformats.org/officeDocument/2006/relationships/hyperlink" TargetMode="External" Id="rId453"/><Relationship Target="http://dbpedia.org/sparql?default-graph-uri=http%3A%2F%2Fdbpedia.org&amp;query=select+distinct+%3Fsubject+%3Fobject+where+{%3Fsubject+%3Chttp%3A%2F%2Fdbpedia.org%2Fproperty%2Fauthor%3E+%3Fobject}+LIMIT+100&amp;format=text%2Fhtml&amp;timeout=30000&amp;debug=on" Type="http://schemas.openxmlformats.org/officeDocument/2006/relationships/hyperlink" TargetMode="External" Id="rId454"/><Relationship Target="http://dbpedia.org/ontology/author" Type="http://schemas.openxmlformats.org/officeDocument/2006/relationships/hyperlink" TargetMode="External" Id="rId455"/><Relationship Target="http://dbpedia.org/property/originalLanguage" Type="http://schemas.openxmlformats.org/officeDocument/2006/relationships/hyperlink" TargetMode="External" Id="rId450"/><Relationship Target="http://dbpedia.org/sparql?default-graph-uri=http%3A%2F%2Fdbpedia.org&amp;query=select+distinct+%3Fsubject+%3Fobject+where+{%3Fsubject+%3Chttp%3A%2F%2Fdbpedia.org%2Fproperty%2ForiginalLanguage%3E+%3Fobject}+LIMIT+100&amp;format=text%2Fhtml&amp;timeout=30000&amp;debug=on" Type="http://schemas.openxmlformats.org/officeDocument/2006/relationships/hyperlink" TargetMode="External" Id="rId451"/><Relationship Target="http://dbpedia.org/sparql?default-graph-uri=http%3A%2F%2Fdbpedia.org&amp;query=select+distinct+%3Fsubject+%3Fobject+where+{%3Fsubject+%3Chttp%3A%2F%2Fdbpedia.org%2Fontology%2Fauthor%3E+%3Fobject}+LIMIT+100&amp;format=text%2Fhtml&amp;timeout=30000&amp;debug=on" Type="http://schemas.openxmlformats.org/officeDocument/2006/relationships/hyperlink" TargetMode="External" Id="rId456"/><Relationship Target="http://dbpedia.org/property/writer" Type="http://schemas.openxmlformats.org/officeDocument/2006/relationships/hyperlink" TargetMode="External" Id="rId457"/><Relationship Target="http://dbpedia.org/sparql?default-graph-uri=http%3A%2F%2Fdbpedia.org&amp;query=select+distinct+%3Fsubject+%3Fobject+where+{%3Fsubject+%3Chttp%3A%2F%2Fdbpedia.org%2Fproperty%2Fwriter%3E+%3Fobject}+LIMIT+100&amp;format=text%2Fhtml&amp;timeout=30000&amp;debug=on" Type="http://schemas.openxmlformats.org/officeDocument/2006/relationships/hyperlink" TargetMode="External" Id="rId458"/><Relationship Target="http://dbpedia.org/ontology/writer" Type="http://schemas.openxmlformats.org/officeDocument/2006/relationships/hyperlink" TargetMode="External" Id="rId459"/><Relationship Target="http://dbpedia.org/sparql?default-graph-uri=http%3A%2F%2Fdbpedia.org&amp;query=select+distinct+%3Fsubject+%3Fobject+where+{%3Fsubject+%3Chttp%3A%2F%2Fdbpedia.org%2Fproperty%2Fepisode%3E+%3Fobject}+LIMIT+100&amp;format=text%2Fhtml&amp;timeout=30000&amp;debug=on" Type="http://schemas.openxmlformats.org/officeDocument/2006/relationships/hyperlink" TargetMode="External" Id="rId860"/><Relationship Target="http://dbpedia.org/sparql?default-graph-uri=http%3A%2F%2Fdbpedia.org&amp;query=select+distinct+%3Fsubject+%3Fobject+where+{%3Fsubject+%3Chttp%3A%2F%2Fdbpedia.org%2Fproperty%2Fepisodes%3E+%3Fobject}+LIMIT+100&amp;format=text%2Fhtml&amp;timeout=30000&amp;debug=on" Type="http://schemas.openxmlformats.org/officeDocument/2006/relationships/hyperlink" TargetMode="External" Id="rId862"/><Relationship Target="http://dbpedia.org/property/episodes" Type="http://schemas.openxmlformats.org/officeDocument/2006/relationships/hyperlink" TargetMode="External" Id="rId861"/><Relationship Target="http://dbpedia.org/sparql?default-graph-uri=http%3A%2F%2Fdbpedia.org&amp;query=select+distinct+%3Fsubject+%3Fobject+where+{%3Fsubject+%3Chttp%3A%2F%2Fdbpedia.org%2Fproperty%2FepisodeNo%3E+%3Fobject}+LIMIT+100&amp;format=text%2Fhtml&amp;timeout=30000&amp;debug=on" Type="http://schemas.openxmlformats.org/officeDocument/2006/relationships/hyperlink" TargetMode="External" Id="rId868"/><Relationship Target="http://dbpedia.org/property/episodeNo" Type="http://schemas.openxmlformats.org/officeDocument/2006/relationships/hyperlink" TargetMode="External" Id="rId867"/><Relationship Target="http://dbpedia.org/ontology/seasonNumber" Type="http://schemas.openxmlformats.org/officeDocument/2006/relationships/hyperlink" TargetMode="External" Id="rId869"/><Relationship Target="http://dbpedia.org/sparql?default-graph-uri=http%3A%2F%2Fdbpedia.org&amp;query=select+distinct+%3Fsubject+%3Fobject+where+{%3Fsubject+%3Chttp%3A%2F%2Fdbpedia.org%2Fontology%2FepisodeNumber%3E+%3Fobject}+LIMIT+100&amp;format=text%2Fhtml&amp;timeout=30000&amp;debug=on" Type="http://schemas.openxmlformats.org/officeDocument/2006/relationships/hyperlink" TargetMode="External" Id="rId864"/><Relationship Target="http://dbpedia.org/ontology/episodeNumber" Type="http://schemas.openxmlformats.org/officeDocument/2006/relationships/hyperlink" TargetMode="External" Id="rId863"/><Relationship Target="http://dbpedia.org/sparql?default-graph-uri=http%3A%2F%2Fdbpedia.org&amp;query=select+distinct+%3Fsubject+%3Fobject+where+{%3Fsubject+%3Chttp%3A%2F%2Fdbpedia.org%2Fproperty%2FnumSeasons%3E+%3Fobject}+LIMIT+100&amp;format=text%2Fhtml&amp;timeout=30000&amp;debug=on" Type="http://schemas.openxmlformats.org/officeDocument/2006/relationships/hyperlink" TargetMode="External" Id="rId866"/><Relationship Target="http://dbpedia.org/property/numSeasons" Type="http://schemas.openxmlformats.org/officeDocument/2006/relationships/hyperlink" TargetMode="External" Id="rId865"/><Relationship Target="http://dbpedia.org/sparql?default-graph-uri=http%3A%2F%2Fdbpedia.org&amp;query=select+distinct+%3Fsubject+%3Fobject+where+{%3Fsubject+%3Chttp%3A%2F%2Fdbpedia.org%2Fproperty%2Flocation%3E+%3Fobject}+LIMIT+100&amp;format=text%2Fhtml&amp;timeout=30000&amp;debug=on" Type="http://schemas.openxmlformats.org/officeDocument/2006/relationships/hyperlink" TargetMode="External" Id="rId483"/><Relationship Target="http://dbpedia.org/ontology/locationCountry" Type="http://schemas.openxmlformats.org/officeDocument/2006/relationships/hyperlink" TargetMode="External" Id="rId484"/><Relationship Target="http://dbpedia.org/sparql?default-graph-uri=http%3A%2F%2Fdbpedia.org&amp;query=select+distinct+%3Fsubject+%3Fobject+where+{%3Fsubject+%3Chttp%3A%2F%2Fdbpedia.org%2Fproperty%2Fheadquarters%3E+%3Fobject}+LIMIT+100&amp;format=text%2Fhtml&amp;timeout=30000&amp;debug=on" Type="http://schemas.openxmlformats.org/officeDocument/2006/relationships/hyperlink" TargetMode="External" Id="rId481"/><Relationship Target="http://dbpedia.org/property/location" Type="http://schemas.openxmlformats.org/officeDocument/2006/relationships/hyperlink" TargetMode="External" Id="rId482"/><Relationship Target="http://dbpedia.org/sparql?default-graph-uri=http%3A%2F%2Fdbpedia.org&amp;query=select+distinct+%3Fsubject+%3Fobject+where+{%3Fsubject+%3Chttp%3A%2F%2Fdbpedia.org%2Fproperty%2Flocations%3E+%3Fobject}+LIMIT+100&amp;format=text%2Fhtml&amp;timeout=30000&amp;debug=on" Type="http://schemas.openxmlformats.org/officeDocument/2006/relationships/hyperlink" TargetMode="External" Id="rId487"/><Relationship Target="http://dbpedia.org/ontology/country" Type="http://schemas.openxmlformats.org/officeDocument/2006/relationships/hyperlink" TargetMode="External" Id="rId488"/><Relationship Target="http://dbpedia.org/sparql?default-graph-uri=http%3A%2F%2Fdbpedia.org&amp;query=select+distinct+%3Fsubject+%3Fobject+where+{%3Fsubject+%3Chttp%3A%2F%2Fdbpedia.org%2Fontology%2FlocationCountry%3E+%3Fobject}+LIMIT+100&amp;format=text%2Fhtml&amp;timeout=30000&amp;debug=on" Type="http://schemas.openxmlformats.org/officeDocument/2006/relationships/hyperlink" TargetMode="External" Id="rId485"/><Relationship Target="http://dbpedia.org/property/locations" Type="http://schemas.openxmlformats.org/officeDocument/2006/relationships/hyperlink" TargetMode="External" Id="rId486"/><Relationship Target="http://dbpedia.org/sparql?default-graph-uri=http%3A%2F%2Fdbpedia.org&amp;query=select+distinct+%3Fsubject+%3Fobject+where+{%3Fsubject+%3Chttp%3A%2F%2Fdbpedia.org%2Fontology%2Fcountry%3E+%3Fobject}+LIMIT+100&amp;format=text%2Fhtml&amp;timeout=30000&amp;debug=on" Type="http://schemas.openxmlformats.org/officeDocument/2006/relationships/hyperlink" TargetMode="External" Id="rId489"/><Relationship Target="http://dbpedia.org/sparql?default-graph-uri=http%3A%2F%2Fdbpedia.org&amp;query=select+distinct+%3Fsubject+%3Fobject+where+{%3Fsubject+%3Chttp%3A%2F%2Fdbpedia.org%2Fproperty%2FfossilRange%3E+%3Fobject}+LIMIT+100&amp;format=text%2Fhtml&amp;timeout=30000&amp;debug=on" Type="http://schemas.openxmlformats.org/officeDocument/2006/relationships/hyperlink" TargetMode="External" Id="rId206"/><Relationship Target="http://dbpedia.org/property/fossilRange" Type="http://schemas.openxmlformats.org/officeDocument/2006/relationships/hyperlink" TargetMode="External" Id="rId205"/><Relationship Target="http://dbpedia.org/sparql?default-graph-uri=http%3A%2F%2Fdbpedia.org&amp;query=select+distinct+%3Fsubject+%3Fobject+where+{%3Fsubject+%3Chttp%3A%2F%2Fdbpedia.org%2Fproperty%2Fperiod%3E+%3Fobject}+LIMIT+100&amp;format=text%2Fhtml&amp;timeout=30000&amp;debug=on" Type="http://schemas.openxmlformats.org/officeDocument/2006/relationships/hyperlink" TargetMode="External" Id="rId204"/><Relationship Target="http://dbpedia.org/property/period" Type="http://schemas.openxmlformats.org/officeDocument/2006/relationships/hyperlink" TargetMode="External" Id="rId203"/><Relationship Target="http://dbpedia.org/property/numSeason" Type="http://schemas.openxmlformats.org/officeDocument/2006/relationships/hyperlink" TargetMode="External" Id="rId873"/><Relationship Target="http://dbpedia.org/sparql?default-graph-uri=http%3A%2F%2Fdbpedia.org&amp;query=select+distinct+%3Fsubject+%3Fobject+where+{%3Fsubject+%3Chttp%3A%2F%2Fdbpedia.org%2Fproperty%2FnumberEpisodes%3E+%3Fobject}+LIMIT+100&amp;format=text%2Fhtml&amp;timeout=30000&amp;debug=on" Type="http://schemas.openxmlformats.org/officeDocument/2006/relationships/hyperlink" TargetMode="External" Id="rId872"/><Relationship Target="http://dbpedia.org/property/extinct" Type="http://schemas.openxmlformats.org/officeDocument/2006/relationships/hyperlink" TargetMode="External" Id="rId209"/><Relationship Target="http://dbpedia.org/property/numberEpisodes" Type="http://schemas.openxmlformats.org/officeDocument/2006/relationships/hyperlink" TargetMode="External" Id="rId871"/><Relationship Target="http://dbpedia.org/sparql?default-graph-uri=http%3A%2F%2Fdbpedia.org&amp;query=select+distinct+%3Fsubject+%3Fobject+where+{%3Fsubject+%3Chttp%3A%2F%2Fdbpedia.org%2Fproperty%2FoldestFossil%3E+%3Fobject}+LIMIT+100&amp;format=text%2Fhtml&amp;timeout=30000&amp;debug=on" Type="http://schemas.openxmlformats.org/officeDocument/2006/relationships/hyperlink" TargetMode="External" Id="rId208"/><Relationship Target="http://dbpedia.org/sparql?default-graph-uri=http%3A%2F%2Fdbpedia.org&amp;query=select+distinct+%3Fsubject+%3Fobject+where+{%3Fsubject+%3Chttp%3A%2F%2Fdbpedia.org%2Fontology%2FseasonNumber%3E+%3Fobject}+LIMIT+100&amp;format=text%2Fhtml&amp;timeout=30000&amp;debug=on" Type="http://schemas.openxmlformats.org/officeDocument/2006/relationships/hyperlink" TargetMode="External" Id="rId870"/><Relationship Target="http://dbpedia.org/property/oldestFossil" Type="http://schemas.openxmlformats.org/officeDocument/2006/relationships/hyperlink" TargetMode="External" Id="rId207"/><Relationship Target="http://dbpedia.org/property/no.OfEpisodes" Type="http://schemas.openxmlformats.org/officeDocument/2006/relationships/hyperlink" TargetMode="External" Id="rId877"/><Relationship Target="http://dbpedia.org/sparql?default-graph-uri=http%3A%2F%2Fdbpedia.org&amp;query=select+distinct+%3Fsubject+%3Fobject+where+{%3Fsubject+%3Chttp%3A%2F%2Fdbpedia.org%2Fproperty%2FnumberOfEpisodes%3E+%3Fobject}+LIMIT+100&amp;format=text%2Fhtml&amp;timeout=30000&amp;debug=on" Type="http://schemas.openxmlformats.org/officeDocument/2006/relationships/hyperlink" TargetMode="External" Id="rId876"/><Relationship Target="http://dbpedia.org/property/numberOfEpisodes" Type="http://schemas.openxmlformats.org/officeDocument/2006/relationships/hyperlink" TargetMode="External" Id="rId875"/><Relationship Target="http://dbpedia.org/sparql?default-graph-uri=http%3A%2F%2Fdbpedia.org&amp;query=select+distinct+%3Fsubject+%3Fobject+where+{%3Fsubject+%3Chttp%3A%2F%2Fdbpedia.org%2Fproperty%2FnumSeason%3E+%3Fobject}+LIMIT+100&amp;format=text%2Fhtml&amp;timeout=30000&amp;debug=on" Type="http://schemas.openxmlformats.org/officeDocument/2006/relationships/hyperlink" TargetMode="External" Id="rId874"/><Relationship Target="http://en.wikipedia.org/wiki/List_of_North_American_dinosaurs" Type="http://schemas.openxmlformats.org/officeDocument/2006/relationships/hyperlink" TargetMode="External" Id="rId202"/><Relationship Target="http://dbpedia.org/sparql?default-graph-uri=http%3A%2F%2Fdbpedia.org&amp;query=select+distinct+%3Fsubject+%3Fobject+where+{%3Fsubject+%3Chttp%3A%2F%2Fdbpedia.org%2Fontology%2FstateOfOrigin%3E+%3Fobject}+LIMIT+100&amp;format=text%2Fhtml&amp;timeout=30000&amp;debug=on" Type="http://schemas.openxmlformats.org/officeDocument/2006/relationships/hyperlink" TargetMode="External" Id="rId491"/><Relationship Target="http://dbpedia.org/sparql?default-graph-uri=http%3A%2F%2Fdbpedia.org&amp;query=select+distinct+%3Fsubject+%3Fobject+where+{%3Fsubject+%3Chttp%3A%2F%2Fdbpedia.org%2Fontology%2Fphylum%3E+%3Fobject}+LIMIT+100&amp;format=text%2Fhtml&amp;timeout=30000&amp;debug=on" Type="http://schemas.openxmlformats.org/officeDocument/2006/relationships/hyperlink" TargetMode="External" Id="rId201"/><Relationship Target="http://dbpedia.org/ontology/stateOfOrigin" Type="http://schemas.openxmlformats.org/officeDocument/2006/relationships/hyperlink" TargetMode="External" Id="rId490"/><Relationship Target="http://dbpedia.org/property/no.OfSeason" Type="http://schemas.openxmlformats.org/officeDocument/2006/relationships/hyperlink" TargetMode="External" Id="rId879"/><Relationship Target="http://dbpedia.org/ontology/phylum" Type="http://schemas.openxmlformats.org/officeDocument/2006/relationships/hyperlink" TargetMode="External" Id="rId200"/><Relationship Target="http://dbpedia.org/sparql?default-graph-uri=http%3A%2F%2Fdbpedia.org&amp;query=select+distinct+%3Fsubject+%3Fobject+where+{%3Fsubject+%3Chttp%3A%2F%2Fdbpedia.org%2Fproperty%2Fno.OfEpisodes%3E+%3Fobject}+LIMIT+100&amp;format=text%2Fhtml&amp;timeout=30000&amp;debug=on" Type="http://schemas.openxmlformats.org/officeDocument/2006/relationships/hyperlink" TargetMode="External" Id="rId878"/><Relationship Target="http://dbpedia.org/ontology/headquarter" Type="http://schemas.openxmlformats.org/officeDocument/2006/relationships/hyperlink" TargetMode="External" Id="rId470"/><Relationship Target="http://dbpedia.org/sparql?default-graph-uri=http%3A%2F%2Fdbpedia.org&amp;query=select+distinct+%3Fsubject+%3Fobject+where+{%3Fsubject+%3Chttp%3A%2F%2Fdbpedia.org%2Fontology%2Fheadquarter%3E+%3Fobject}+LIMIT+100&amp;format=text%2Fhtml&amp;timeout=30000&amp;debug=on" Type="http://schemas.openxmlformats.org/officeDocument/2006/relationships/hyperlink" TargetMode="External" Id="rId471"/><Relationship Target="http://dbpedia.org/property/signedpresident" Type="http://schemas.openxmlformats.org/officeDocument/2006/relationships/hyperlink" TargetMode="External" Id="rId600"/><Relationship Target="http://dbpedia.org/property/locationCountry" Type="http://schemas.openxmlformats.org/officeDocument/2006/relationships/hyperlink" TargetMode="External" Id="rId472"/><Relationship Target="http://dbpedia.org/sparql?default-graph-uri=http%3A%2F%2Fdbpedia.org&amp;query=select+distinct+%3Fsubject+%3Fobject+where+{%3Fsubject+%3Chttp%3A%2F%2Fdbpedia.org%2Fproperty%2Fsignedpresident%3E+%3Fobject}+LIMIT+100&amp;format=text%2Fhtml&amp;timeout=30000&amp;debug=on" Type="http://schemas.openxmlformats.org/officeDocument/2006/relationships/hyperlink" TargetMode="External" Id="rId601"/><Relationship Target="http://dbpedia.org/sparql?default-graph-uri=http%3A%2F%2Fdbpedia.org&amp;query=select+distinct+%3Fsubject+%3Fobject+where+{%3Fsubject+%3Chttp%3A%2F%2Fdbpedia.org%2Fproperty%2FlocationCountry%3E+%3Fobject}+LIMIT+100&amp;format=text%2Fhtml&amp;timeout=30000&amp;debug=on" Type="http://schemas.openxmlformats.org/officeDocument/2006/relationships/hyperlink" TargetMode="External" Id="rId473"/><Relationship Target="http://dbpedia.org/property/president" Type="http://schemas.openxmlformats.org/officeDocument/2006/relationships/hyperlink" TargetMode="External" Id="rId602"/><Relationship Target="http://dbpedia.org/ontology/location" Type="http://schemas.openxmlformats.org/officeDocument/2006/relationships/hyperlink" TargetMode="External" Id="rId474"/><Relationship Target="http://dbpedia.org/sparql?default-graph-uri=http%3A%2F%2Fdbpedia.org&amp;query=select+distinct+%3Fsubject+%3Fobject+where+{%3Fsubject+%3Chttp%3A%2F%2Fdbpedia.org%2Fproperty%2Fpresident%3E+%3Fobject}+LIMIT+100&amp;format=text%2Fhtml&amp;timeout=30000&amp;debug=on" Type="http://schemas.openxmlformats.org/officeDocument/2006/relationships/hyperlink" TargetMode="External" Id="rId603"/><Relationship Target="http://dbpedia.org/sparql?default-graph-uri=http%3A%2F%2Fdbpedia.org&amp;query=select+distinct+%3Fsubject+%3Fobject+where+{%3Fsubject+%3Chttp%3A%2F%2Fdbpedia.org%2Fontology%2Flocation%3E+%3Fobject}+LIMIT+100&amp;format=text%2Fhtml&amp;timeout=30000&amp;debug=on" Type="http://schemas.openxmlformats.org/officeDocument/2006/relationships/hyperlink" TargetMode="External" Id="rId475"/><Relationship Target="http://dbpedia.org/ontology/president" Type="http://schemas.openxmlformats.org/officeDocument/2006/relationships/hyperlink" TargetMode="External" Id="rId604"/><Relationship Target="http://dbpedia.org/property/country" Type="http://schemas.openxmlformats.org/officeDocument/2006/relationships/hyperlink" TargetMode="External" Id="rId476"/><Relationship Target="http://dbpedia.org/sparql?default-graph-uri=http%3A%2F%2Fdbpedia.org&amp;query=select+distinct+%3Fsubject+%3Fobject+where+{%3Fsubject+%3Chttp%3A%2F%2Fdbpedia.org%2Fontology%2Fpresident%3E+%3Fobject}+LIMIT+100&amp;format=text%2Fhtml&amp;timeout=30000&amp;debug=on" Type="http://schemas.openxmlformats.org/officeDocument/2006/relationships/hyperlink" TargetMode="External" Id="rId605"/><Relationship Target="http://dbpedia.org/sparql?default-graph-uri=http%3A%2F%2Fdbpedia.org&amp;query=select+distinct+%3Fsubject+%3Fobject+where+{%3Fsubject+%3Chttp%3A%2F%2Fdbpedia.org%2Fproperty%2Fcountry%3E+%3Fobject}+LIMIT+100&amp;format=text%2Fhtml&amp;timeout=30000&amp;debug=on" Type="http://schemas.openxmlformats.org/officeDocument/2006/relationships/hyperlink" TargetMode="External" Id="rId477"/><Relationship Target="http://dbpedia.org/ontology/successor" Type="http://schemas.openxmlformats.org/officeDocument/2006/relationships/hyperlink" TargetMode="External" Id="rId606"/><Relationship Target="http://dbpedia.org/property/foundation" Type="http://schemas.openxmlformats.org/officeDocument/2006/relationships/hyperlink" TargetMode="External" Id="rId478"/><Relationship Target="http://dbpedia.org/sparql?default-graph-uri=http%3A%2F%2Fdbpedia.org&amp;query=select+distinct+%3Fsubject+%3Fobject+where+{%3Fsubject+%3Chttp%3A%2F%2Fdbpedia.org%2Fproperty%2Ffoundation%3E+%3Fobject}+LIMIT+100&amp;format=text%2Fhtml&amp;timeout=30000&amp;debug=on" Type="http://schemas.openxmlformats.org/officeDocument/2006/relationships/hyperlink" TargetMode="External" Id="rId479"/><Relationship Target="http://dbpedia.org/sparql?default-graph-uri=http%3A%2F%2Fdbpedia.org&amp;query=select+distinct+%3Fsubject+%3Fobject+where+{%3Fsubject+%3Chttp%3A%2F%2Fdbpedia.org%2Fproperty%2Fno.OfSeason%3E+%3Fobject}+LIMIT+100&amp;format=text%2Fhtml&amp;timeout=30000&amp;debug=on" Type="http://schemas.openxmlformats.org/officeDocument/2006/relationships/hyperlink" TargetMode="External" Id="rId880"/><Relationship Target="http://dbpedia.org/sparql?default-graph-uri=http%3A%2F%2Fdbpedia.org&amp;query=select+distinct+%3Fsubject+%3Fobject+where+{%3Fsubject+%3Chttp%3A%2F%2Fdbpedia.org%2Fproperty%2FnumEpisode%3E+%3Fobject}+LIMIT+100&amp;format=text%2Fhtml&amp;timeout=30000&amp;debug=on" Type="http://schemas.openxmlformats.org/officeDocument/2006/relationships/hyperlink" TargetMode="External" Id="rId882"/><Relationship Target="http://dbpedia.org/property/numEpisode" Type="http://schemas.openxmlformats.org/officeDocument/2006/relationships/hyperlink" TargetMode="External" Id="rId881"/><Relationship Target="http://dbpedia.org/sparql?default-graph-uri=http%3A%2F%2Fdbpedia.org&amp;query=select+distinct+%3Fsubject+%3Fobject+where+{%3Fsubject+%3Chttp%3A%2F%2Fdbpedia.org%2Fproperty%2FnumberOfSeasons%3E+%3Fobject}+LIMIT+100&amp;format=text%2Fhtml&amp;timeout=30000&amp;debug=on" Type="http://schemas.openxmlformats.org/officeDocument/2006/relationships/hyperlink" TargetMode="External" Id="rId884"/><Relationship Target="http://dbpedia.org/property/numberOfSeasons" Type="http://schemas.openxmlformats.org/officeDocument/2006/relationships/hyperlink" TargetMode="External" Id="rId883"/><Relationship Target="http://dbpedia.org/property/title" Type="http://schemas.openxmlformats.org/officeDocument/2006/relationships/hyperlink" TargetMode="External" Id="rId886"/><Relationship Target="http://dbpedia.org/property/successor" Type="http://schemas.openxmlformats.org/officeDocument/2006/relationships/hyperlink" TargetMode="External" Id="rId608"/><Relationship Target="http://en.wikipedia.org/wiki/List_of_How_I_Met_Your_Mother_episodes" Type="http://schemas.openxmlformats.org/officeDocument/2006/relationships/hyperlink" TargetMode="External" Id="rId885"/><Relationship Target="http://dbpedia.org/sparql?default-graph-uri=http%3A%2F%2Fdbpedia.org&amp;query=select+distinct+%3Fsubject+%3Fobject+where+{%3Fsubject+%3Chttp%3A%2F%2Fdbpedia.org%2Fontology%2Fsuccessor%3E+%3Fobject}+LIMIT+100&amp;format=text%2Fhtml&amp;timeout=30000&amp;debug=on" Type="http://schemas.openxmlformats.org/officeDocument/2006/relationships/hyperlink" TargetMode="External" Id="rId607"/><Relationship Target="http://xmlns.com/foaf/0.1/name" Type="http://schemas.openxmlformats.org/officeDocument/2006/relationships/hyperlink" TargetMode="External" Id="rId888"/><Relationship Target="http://dbpedia.org/sparql?default-graph-uri=http%3A%2F%2Fdbpedia.org&amp;query=select+distinct+%3Fsubject+%3Fobject+where+{%3Fsubject+%3Chttp%3A%2F%2Fdbpedia.org%2Fproperty%2Ftitle%3E+%3Fobject}+LIMIT+100&amp;format=text%2Fhtml&amp;timeout=30000&amp;debug=on" Type="http://schemas.openxmlformats.org/officeDocument/2006/relationships/hyperlink" TargetMode="External" Id="rId887"/><Relationship Target="http://dbpedia.org/sparql?default-graph-uri=http%3A%2F%2Fdbpedia.org&amp;query=select+distinct+%3Fsubject+%3Fobject+where+{%3Fsubject+%3Chttp%3A%2F%2Fdbpedia.org%2Fproperty%2Fsuccessor%3E+%3Fobject}+LIMIT+100&amp;format=text%2Fhtml&amp;timeout=30000&amp;debug=on" Type="http://schemas.openxmlformats.org/officeDocument/2006/relationships/hyperlink" TargetMode="External" Id="rId609"/><Relationship Target="http://dbpedia.org/sparql?default-graph-uri=http%3A%2F%2Fdbpedia.org&amp;query=select+distinct+%3Fsubject+%3Fobject+where+{%3Fsubject+%3Chttp%3A%2F%2Fxmlns.com%2Ffoaf%2F0.1%2Fname%3E+%3Fobject}+LIMIT+100&amp;format=text%2Fhtml&amp;timeout=30000&amp;debug=on" Type="http://schemas.openxmlformats.org/officeDocument/2006/relationships/hyperlink" TargetMode="External" Id="rId889"/><Relationship Target="http://dbpedia.org/property/headquarters" Type="http://schemas.openxmlformats.org/officeDocument/2006/relationships/hyperlink" TargetMode="External" Id="rId480"/><Relationship Target="http://dbpedia.org/property/episodetitle" Type="http://schemas.openxmlformats.org/officeDocument/2006/relationships/hyperlink" TargetMode="External" Id="rId896"/><Relationship Target="http://dbpedia.org/sparql?default-graph-uri=http%3A%2F%2Fdbpedia.org&amp;query=select+distinct+%3Fsubject+%3Fobject+where+{%3Fsubject+%3Chttp%3A%2F%2Fdbpedia.org%2Fproperty%2Fepisodetitle%3E+%3Fobject}+LIMIT+100&amp;format=text%2Fhtml&amp;timeout=30000&amp;debug=on" Type="http://schemas.openxmlformats.org/officeDocument/2006/relationships/hyperlink" TargetMode="External" Id="rId897"/><Relationship Target="http://dbpedia.org/property/episode" Type="http://schemas.openxmlformats.org/officeDocument/2006/relationships/hyperlink" TargetMode="External" Id="rId898"/><Relationship Target="http://dbpedia.org/sparql?default-graph-uri=http%3A%2F%2Fdbpedia.org&amp;query=select+distinct+%3Fsubject+%3Fobject+where+{%3Fsubject+%3Chttp%3A%2F%2Fdbpedia.org%2Fproperty%2Fepisode%3E+%3Fobject}+LIMIT+100&amp;format=text%2Fhtml&amp;timeout=30000&amp;debug=on" Type="http://schemas.openxmlformats.org/officeDocument/2006/relationships/hyperlink" TargetMode="External" Id="rId899"/><Relationship Target="http://dbpedia.org/property/name" Type="http://schemas.openxmlformats.org/officeDocument/2006/relationships/hyperlink" TargetMode="External" Id="rId892"/><Relationship Target="http://dbpedia.org/sparql?default-graph-uri=http%3A%2F%2Fdbpedia.org&amp;query=select+distinct+%3Fsubject+%3Fobject+where+{%3Fsubject+%3Chttp%3A%2F%2Fdbpedia.org%2Fproperty%2Fname%3E+%3Fobject}+LIMIT+100&amp;format=text%2Fhtml&amp;timeout=30000&amp;debug=on" Type="http://schemas.openxmlformats.org/officeDocument/2006/relationships/hyperlink" TargetMode="External" Id="rId893"/><Relationship Target="http://dbpedia.org/property/englishtitle" Type="http://schemas.openxmlformats.org/officeDocument/2006/relationships/hyperlink" TargetMode="External" Id="rId894"/><Relationship Target="http://dbpedia.org/sparql?default-graph-uri=http%3A%2F%2Fdbpedia.org&amp;query=select+distinct+%3Fsubject+%3Fobject+where+{%3Fsubject+%3Chttp%3A%2F%2Fdbpedia.org%2Fproperty%2Fenglishtitle%3E+%3Fobject}+LIMIT+100&amp;format=text%2Fhtml&amp;timeout=30000&amp;debug=on" Type="http://schemas.openxmlformats.org/officeDocument/2006/relationships/hyperlink" TargetMode="External" Id="rId895"/><Relationship Target="http://dbpedia.org/property/showName" Type="http://schemas.openxmlformats.org/officeDocument/2006/relationships/hyperlink" TargetMode="External" Id="rId890"/><Relationship Target="http://dbpedia.org/sparql?default-graph-uri=http%3A%2F%2Fdbpedia.org&amp;query=select+distinct+%3Fsubject+%3Fobject+where+{%3Fsubject+%3Chttp%3A%2F%2Fdbpedia.org%2Fproperty%2FshowName%3E+%3Fobject}+LIMIT+100&amp;format=text%2Fhtml&amp;timeout=30000&amp;debug=on" Type="http://schemas.openxmlformats.org/officeDocument/2006/relationships/hyperlink" TargetMode="External" Id="rId891"/><Relationship Target="http://dbpedia.org/sparql?default-graph-uri=http%3A%2F%2Fdbpedia.org&amp;query=select+distinct+%3Fsubject+%3Fobject+where+{%3Fsubject+%3Chttp%3A%2F%2Fdbpedia.org%2Fproperty%2FcompletionDate%3E+%3Fobject}+LIMIT+100&amp;format=text%2Fhtml&amp;timeout=30000&amp;debug=on" Type="http://schemas.openxmlformats.org/officeDocument/2006/relationships/hyperlink" TargetMode="External" Id="rId695"/><Relationship Target="http://dbpedia.org/property/completionDate" Type="http://schemas.openxmlformats.org/officeDocument/2006/relationships/hyperlink" TargetMode="External" Id="rId694"/><Relationship Target="http://dbpedia.org/sparql?default-graph-uri=http%3A%2F%2Fdbpedia.org&amp;query=select+distinct+%3Fsubject+%3Fobject+where+{%3Fsubject+%3Chttp%3A%2F%2Fdbpedia.org%2Fontology%2FcompletionDate%3E+%3Fobject}+LIMIT+100&amp;format=text%2Fhtml&amp;timeout=30000&amp;debug=on" Type="http://schemas.openxmlformats.org/officeDocument/2006/relationships/hyperlink" TargetMode="External" Id="rId697"/><Relationship Target="http://dbpedia.org/ontology/completionDate" Type="http://schemas.openxmlformats.org/officeDocument/2006/relationships/hyperlink" TargetMode="External" Id="rId696"/><Relationship Target="http://dbpedia.org/sparql?default-graph-uri=http%3A%2F%2Fdbpedia.org&amp;query=select+distinct+%3Fsubject+%3Fobject+where+{%3Fsubject+%3Chttp%3A%2F%2Fdbpedia.org%2Fproperty%2Foriginalairdate%3E+%3Fobject}+LIMIT+100&amp;format=text%2Fhtml&amp;timeout=30000&amp;debug=on" Type="http://schemas.openxmlformats.org/officeDocument/2006/relationships/hyperlink" TargetMode="External" Id="rId691"/><Relationship Target="http://dbpedia.org/property/originalairdate" Type="http://schemas.openxmlformats.org/officeDocument/2006/relationships/hyperlink" TargetMode="External" Id="rId690"/><Relationship Target="http://dbpedia.org/sparql?default-graph-uri=http%3A%2F%2Fdbpedia.org&amp;query=select+distinct+%3Fsubject+%3Fobject+where+{%3Fsubject+%3Chttp%3A%2F%2Fdbpedia.org%2Fontology%2FfirstAirDate%3E+%3Fobject}+LIMIT+100&amp;format=text%2Fhtml&amp;timeout=30000&amp;debug=on" Type="http://schemas.openxmlformats.org/officeDocument/2006/relationships/hyperlink" TargetMode="External" Id="rId693"/><Relationship Target="http://dbpedia.org/ontology/firstAirDate" Type="http://schemas.openxmlformats.org/officeDocument/2006/relationships/hyperlink" TargetMode="External" Id="rId692"/><Relationship Target="http://xmlns.com/foaf/0.1/name" Type="http://schemas.openxmlformats.org/officeDocument/2006/relationships/hyperlink" TargetMode="External" Id="rId699"/><Relationship Target="http://en.wikipedia.org/wiki/AFI's_100_Years...100_Movie_Quotes" Type="http://schemas.openxmlformats.org/officeDocument/2006/relationships/hyperlink" TargetMode="External" Id="rId698"/><Relationship Target="http://dbpedia.org/property/predecessor" Type="http://schemas.openxmlformats.org/officeDocument/2006/relationships/hyperlink" TargetMode="External" Id="rId658"/><Relationship Target="http://dbpedia.org/sparql?default-graph-uri=http%3A%2F%2Fdbpedia.org&amp;query=select+distinct+%3Fsubject+%3Fobject+where+{%3Fsubject+%3Chttp%3A%2F%2Fdbpedia.org%2Fproperty%2Fpredecessor%3E+%3Fobject}+LIMIT+100&amp;format=text%2Fhtml&amp;timeout=30000&amp;debug=on" Type="http://schemas.openxmlformats.org/officeDocument/2006/relationships/hyperlink" TargetMode="External" Id="rId659"/><Relationship Target="http://dbpedia.org/ontology/successor" Type="http://schemas.openxmlformats.org/officeDocument/2006/relationships/hyperlink" TargetMode="External" Id="rId654"/><Relationship Target="http://dbpedia.org/sparql?default-graph-uri=http%3A%2F%2Fdbpedia.org&amp;query=select+distinct+%3Fsubject+%3Fobject+where+{%3Fsubject+%3Chttp%3A%2F%2Fdbpedia.org%2Fontology%2Fsuccessor%3E+%3Fobject}+LIMIT+100&amp;format=text%2Fhtml&amp;timeout=30000&amp;debug=on" Type="http://schemas.openxmlformats.org/officeDocument/2006/relationships/hyperlink" TargetMode="External" Id="rId655"/><Relationship Target="http://dbpedia.org/property/successor" Type="http://schemas.openxmlformats.org/officeDocument/2006/relationships/hyperlink" TargetMode="External" Id="rId656"/><Relationship Target="http://dbpedia.org/sparql?default-graph-uri=http%3A%2F%2Fdbpedia.org&amp;query=select+distinct+%3Fsubject+%3Fobject+where+{%3Fsubject+%3Chttp%3A%2F%2Fdbpedia.org%2Fproperty%2Fsuccessor%3E+%3Fobject}+LIMIT+100&amp;format=text%2Fhtml&amp;timeout=30000&amp;debug=on" Type="http://schemas.openxmlformats.org/officeDocument/2006/relationships/hyperlink" TargetMode="External" Id="rId657"/><Relationship Target="http://dbpedia.org/sparql?default-graph-uri=http%3A%2F%2Fdbpedia.org&amp;query=select+distinct+%3Fsubject+%3Fobject+where+{%3Fsubject+%3Chttp%3A%2F%2Fdbpedia.org%2Fproperty%2FgovernmentType%3E+%3Fobject}+LIMIT+100&amp;format=text%2Fhtml&amp;timeout=30000&amp;debug=on" Type="http://schemas.openxmlformats.org/officeDocument/2006/relationships/hyperlink" TargetMode="External" Id="rId650"/><Relationship Target="http://dbpedia.org/property/partyName" Type="http://schemas.openxmlformats.org/officeDocument/2006/relationships/hyperlink" TargetMode="External" Id="rId651"/><Relationship Target="http://dbpedia.org/sparql?default-graph-uri=http%3A%2F%2Fdbpedia.org&amp;query=select+distinct+%3Fsubject+%3Fobject+where+{%3Fsubject+%3Chttp%3A%2F%2Fdbpedia.org%2Fproperty%2FpartyName%3E+%3Fobject}+LIMIT+100&amp;format=text%2Fhtml&amp;timeout=30000&amp;debug=on" Type="http://schemas.openxmlformats.org/officeDocument/2006/relationships/hyperlink" TargetMode="External" Id="rId652"/><Relationship Target="http://en.wikipedia.org/wiki/List_of_British_governments" Type="http://schemas.openxmlformats.org/officeDocument/2006/relationships/hyperlink" TargetMode="External" Id="rId653"/><Relationship Target="http://dbpedia.org/ontology/starring" Type="http://schemas.openxmlformats.org/officeDocument/2006/relationships/hyperlink" TargetMode="External" Id="rId669"/><Relationship Target="http://dbpedia.org/property/starring" Type="http://schemas.openxmlformats.org/officeDocument/2006/relationships/hyperlink" TargetMode="External" Id="rId667"/><Relationship Target="http://dbpedia.org/sparql?default-graph-uri=http%3A%2F%2Fdbpedia.org&amp;query=select+distinct+%3Fsubject+%3Fobject+where+{%3Fsubject+%3Chttp%3A%2F%2Fdbpedia.org%2Fproperty%2Fstarring%3E+%3Fobject}+LIMIT+100&amp;format=text%2Fhtml&amp;timeout=30000&amp;debug=on" Type="http://schemas.openxmlformats.org/officeDocument/2006/relationships/hyperlink" TargetMode="External" Id="rId668"/><Relationship Target="http://dbpedia.org/sparql?default-graph-uri=http%3A%2F%2Fdbpedia.org&amp;query=select+distinct+%3Fsubject+%3Fobject+where+{%3Fsubject+%3Chttp%3A%2F%2Fdbpedia.org%2Fproperty%2Fchairperson%3E+%3Fobject}+LIMIT+100&amp;format=text%2Fhtml&amp;timeout=30000&amp;debug=on" Type="http://schemas.openxmlformats.org/officeDocument/2006/relationships/hyperlink" TargetMode="External" Id="rId665"/><Relationship Target="http://en.wikipedia.org/wiki/AFI's_100_Years...100_Movie_Quotes" Type="http://schemas.openxmlformats.org/officeDocument/2006/relationships/hyperlink" TargetMode="External" Id="rId666"/><Relationship Target="http://dbpedia.org/sparql?default-graph-uri=http%3A%2F%2Fdbpedia.org&amp;query=select+distinct+%3Fsubject+%3Fobject+where+{%3Fsubject+%3Chttp%3A%2F%2Fdbpedia.org%2Fontology%2FprimeMinister%3E+%3Fobject}+LIMIT+100&amp;format=text%2Fhtml&amp;timeout=30000&amp;debug=on" Type="http://schemas.openxmlformats.org/officeDocument/2006/relationships/hyperlink" TargetMode="External" Id="rId663"/><Relationship Target="http://dbpedia.org/property/chairperson" Type="http://schemas.openxmlformats.org/officeDocument/2006/relationships/hyperlink" TargetMode="External" Id="rId664"/><Relationship Target="http://dbpedia.org/sparql?default-graph-uri=http%3A%2F%2Fdbpedia.org&amp;query=select+distinct+%3Fsubject+%3Fobject+where+{%3Fsubject+%3Chttp%3A%2F%2Fdbpedia.org%2Fproperty%2Fprimeminister%3E+%3Fobject}+LIMIT+100&amp;format=text%2Fhtml&amp;timeout=30000&amp;debug=on" Type="http://schemas.openxmlformats.org/officeDocument/2006/relationships/hyperlink" TargetMode="External" Id="rId661"/><Relationship Target="http://dbpedia.org/ontology/primeMinister" Type="http://schemas.openxmlformats.org/officeDocument/2006/relationships/hyperlink" TargetMode="External" Id="rId662"/><Relationship Target="http://dbpedia.org/property/primeminister" Type="http://schemas.openxmlformats.org/officeDocument/2006/relationships/hyperlink" TargetMode="External" Id="rId660"/><Relationship Target="http://dbpedia.org/property/originalreldate" Type="http://schemas.openxmlformats.org/officeDocument/2006/relationships/hyperlink" TargetMode="External" Id="rId409"/><Relationship Target="http://dbpedia.org/property/years" Type="http://schemas.openxmlformats.org/officeDocument/2006/relationships/hyperlink" TargetMode="External" Id="rId676"/><Relationship Target="http://dbpedia.org/sparql?default-graph-uri=http%3A%2F%2Fdbpedia.org&amp;query=select+distinct+%3Fsubject+%3Fobject+where+{%3Fsubject+%3Chttp%3A%2F%2Fdbpedia.org%2Fproperty%2Fyears%3E+%3Fobject}+LIMIT+100&amp;format=text%2Fhtml&amp;timeout=30000&amp;debug=on" Type="http://schemas.openxmlformats.org/officeDocument/2006/relationships/hyperlink" TargetMode="External" Id="rId677"/><Relationship Target="http://dbpedia.org/property/recorded" Type="http://schemas.openxmlformats.org/officeDocument/2006/relationships/hyperlink" TargetMode="External" Id="rId678"/><Relationship Target="http://dbpedia.org/sparql?default-graph-uri=http%3A%2F%2Fdbpedia.org&amp;query=select+distinct+%3Fsubject+%3Fobject+where+{%3Fsubject+%3Chttp%3A%2F%2Fdbpedia.org%2Fproperty%2Frecorded%3E+%3Fobject}+LIMIT+100&amp;format=text%2Fhtml&amp;timeout=30000&amp;debug=on" Type="http://schemas.openxmlformats.org/officeDocument/2006/relationships/hyperlink" TargetMode="External" Id="rId679"/><Relationship Target="http://dbpedia.org/sparql?default-graph-uri=http%3A%2F%2Fdbpedia.org&amp;query=select+distinct+%3Fsubject+%3Fobject+where+{%3Fsubject+%3Chttp%3A%2F%2Fdbpedia.org%2Fontology%2FcompletionDate%3E+%3Fobject}+LIMIT+100&amp;format=text%2Fhtml&amp;timeout=30000&amp;debug=on" Type="http://schemas.openxmlformats.org/officeDocument/2006/relationships/hyperlink" TargetMode="External" Id="rId400"/><Relationship Target="http://dbpedia.org/property/publishDate" Type="http://schemas.openxmlformats.org/officeDocument/2006/relationships/hyperlink" TargetMode="External" Id="rId401"/><Relationship Target="http://dbpedia.org/sparql?default-graph-uri=http%3A%2F%2Fdbpedia.org&amp;query=select+distinct+%3Fsubject+%3Fobject+where+{%3Fsubject+%3Chttp%3A%2F%2Fdbpedia.org%2Fproperty%2FpublishDate%3E+%3Fobject}+LIMIT+100&amp;format=text%2Fhtml&amp;timeout=30000&amp;debug=on" Type="http://schemas.openxmlformats.org/officeDocument/2006/relationships/hyperlink" TargetMode="External" Id="rId402"/><Relationship Target="http://dbpedia.org/property/launchDate" Type="http://schemas.openxmlformats.org/officeDocument/2006/relationships/hyperlink" TargetMode="External" Id="rId403"/><Relationship Target="http://dbpedia.org/sparql?default-graph-uri=http%3A%2F%2Fdbpedia.org&amp;query=select+distinct+%3Fsubject+%3Fobject+where+{%3Fsubject+%3Chttp%3A%2F%2Fdbpedia.org%2Fontology%2Fstarring%3E+%3Fobject}+LIMIT+100&amp;format=text%2Fhtml&amp;timeout=30000&amp;debug=on" Type="http://schemas.openxmlformats.org/officeDocument/2006/relationships/hyperlink" TargetMode="External" Id="rId670"/><Relationship Target="http://dbpedia.org/sparql?default-graph-uri=http%3A%2F%2Fdbpedia.org&amp;query=select+distinct+%3Fsubject+%3Fobject+where+{%3Fsubject+%3Chttp%3A%2F%2Fdbpedia.org%2Fproperty%2FlaunchDate%3E+%3Fobject}+LIMIT+100&amp;format=text%2Fhtml&amp;timeout=30000&amp;debug=on" Type="http://schemas.openxmlformats.org/officeDocument/2006/relationships/hyperlink" TargetMode="External" Id="rId404"/><Relationship Target="http://en.wikipedia.org/wiki/AFI's_100_Years...100_Movies" Type="http://schemas.openxmlformats.org/officeDocument/2006/relationships/hyperlink" TargetMode="External" Id="rId671"/><Relationship Target="http://dbpedia.org/ontology/firstPublicationDate" Type="http://schemas.openxmlformats.org/officeDocument/2006/relationships/hyperlink" TargetMode="External" Id="rId405"/><Relationship Target="http://dbpedia.org/property/released" Type="http://schemas.openxmlformats.org/officeDocument/2006/relationships/hyperlink" TargetMode="External" Id="rId672"/><Relationship Target="http://dbpedia.org/sparql?default-graph-uri=http%3A%2F%2Fdbpedia.org&amp;query=select+distinct+%3Fsubject+%3Fobject+where+{%3Fsubject+%3Chttp%3A%2F%2Fdbpedia.org%2Fontology%2FfirstPublicationDate%3E+%3Fobject}+LIMIT+100&amp;format=text%2Fhtml&amp;timeout=30000&amp;debug=on" Type="http://schemas.openxmlformats.org/officeDocument/2006/relationships/hyperlink" TargetMode="External" Id="rId406"/><Relationship Target="http://dbpedia.org/sparql?default-graph-uri=http%3A%2F%2Fdbpedia.org&amp;query=select+distinct+%3Fsubject+%3Fobject+where+{%3Fsubject+%3Chttp%3A%2F%2Fdbpedia.org%2Fproperty%2Freleased%3E+%3Fobject}+LIMIT+100&amp;format=text%2Fhtml&amp;timeout=30000&amp;debug=on" Type="http://schemas.openxmlformats.org/officeDocument/2006/relationships/hyperlink" TargetMode="External" Id="rId673"/><Relationship Target="http://dbpedia.org/ontology/firstPublicationYear" Type="http://schemas.openxmlformats.org/officeDocument/2006/relationships/hyperlink" TargetMode="External" Id="rId407"/><Relationship Target="http://dbpedia.org/ontology/releaseDate" Type="http://schemas.openxmlformats.org/officeDocument/2006/relationships/hyperlink" TargetMode="External" Id="rId674"/><Relationship Target="http://dbpedia.org/sparql?default-graph-uri=http%3A%2F%2Fdbpedia.org&amp;query=select+distinct+%3Fsubject+%3Fobject+where+{%3Fsubject+%3Chttp%3A%2F%2Fdbpedia.org%2Fontology%2FfirstPublicationYear%3E+%3Fobject}+LIMIT+100&amp;format=text%2Fhtml&amp;timeout=30000&amp;debug=on" Type="http://schemas.openxmlformats.org/officeDocument/2006/relationships/hyperlink" TargetMode="External" Id="rId408"/><Relationship Target="http://dbpedia.org/sparql?default-graph-uri=http%3A%2F%2Fdbpedia.org&amp;query=select+distinct+%3Fsubject+%3Fobject+where+{%3Fsubject+%3Chttp%3A%2F%2Fdbpedia.org%2Fontology%2FreleaseDate%3E+%3Fobject}+LIMIT+100&amp;format=text%2Fhtml&amp;timeout=30000&amp;debug=on" Type="http://schemas.openxmlformats.org/officeDocument/2006/relationships/hyperlink" TargetMode="External" Id="rId675"/><Relationship Target="http://dbpedia.org/sparql?default-graph-uri=http%3A%2F%2Fdbpedia.org&amp;query=select+distinct+%3Fsubject+%3Fobject+where+{%3Fsubject+%3Chttp%3A%2F%2Fdbpedia.org%2Fproperty%2FlastAired%3E+%3Fobject}+LIMIT+100&amp;format=text%2Fhtml&amp;timeout=30000&amp;debug=on" Type="http://schemas.openxmlformats.org/officeDocument/2006/relationships/hyperlink" TargetMode="External" Id="rId689"/><Relationship Target="http://dbpedia.org/sparql?default-graph-uri=http%3A%2F%2Fdbpedia.org&amp;query=select+distinct+%3Fsubject+%3Fobject+where+{%3Fsubject+%3Chttp%3A%2F%2Fdbpedia.org%2Fproperty%2Frelease%3E+%3Fobject}+LIMIT+100&amp;format=text%2Fhtml&amp;timeout=30000&amp;debug=on" Type="http://schemas.openxmlformats.org/officeDocument/2006/relationships/hyperlink" TargetMode="External" Id="rId687"/><Relationship Target="http://dbpedia.org/property/lastAired" Type="http://schemas.openxmlformats.org/officeDocument/2006/relationships/hyperlink" TargetMode="External" Id="rId688"/><Relationship Target="http://dbpedia.org/sparql?default-graph-uri=http%3A%2F%2Fdbpedia.org&amp;query=select+distinct+%3Fsubject+%3Fobject+where+{%3Fsubject+%3Chttp%3A%2F%2Fdbpedia.org%2Fproperty%2FfirstAired%3E+%3Fobject}+LIMIT+100&amp;format=text%2Fhtml&amp;timeout=30000&amp;debug=on" Type="http://schemas.openxmlformats.org/officeDocument/2006/relationships/hyperlink" TargetMode="External" Id="rId681"/><Relationship Target="http://dbpedia.org/property/releaseDate" Type="http://schemas.openxmlformats.org/officeDocument/2006/relationships/hyperlink" TargetMode="External" Id="rId682"/><Relationship Target="http://dbpedia.org/property/firstAired" Type="http://schemas.openxmlformats.org/officeDocument/2006/relationships/hyperlink" TargetMode="External" Id="rId680"/><Relationship Target="http://dbpedia.org/sparql?default-graph-uri=http%3A%2F%2Fdbpedia.org&amp;query=select+distinct+%3Fsubject+%3Fobject+where+{%3Fsubject+%3Chttp%3A%2F%2Fdbpedia.org%2Fproperty%2Fyear%3E+%3Fobject}+LIMIT+100&amp;format=text%2Fhtml&amp;timeout=30000&amp;debug=on" Type="http://schemas.openxmlformats.org/officeDocument/2006/relationships/hyperlink" TargetMode="External" Id="rId685"/><Relationship Target="http://dbpedia.org/property/release" Type="http://schemas.openxmlformats.org/officeDocument/2006/relationships/hyperlink" TargetMode="External" Id="rId686"/><Relationship Target="http://dbpedia.org/sparql?default-graph-uri=http%3A%2F%2Fdbpedia.org&amp;query=select+distinct+%3Fsubject+%3Fobject+where+{%3Fsubject+%3Chttp%3A%2F%2Fdbpedia.org%2Fproperty%2FreleaseDate%3E+%3Fobject}+LIMIT+100&amp;format=text%2Fhtml&amp;timeout=30000&amp;debug=on" Type="http://schemas.openxmlformats.org/officeDocument/2006/relationships/hyperlink" TargetMode="External" Id="rId683"/><Relationship Target="http://dbpedia.org/property/year" Type="http://schemas.openxmlformats.org/officeDocument/2006/relationships/hyperlink" TargetMode="External" Id="rId684"/><Relationship Target="http://dbpedia.org/property/club" Type="http://schemas.openxmlformats.org/officeDocument/2006/relationships/hyperlink" TargetMode="External" Id="rId296"/><Relationship Target="http://dbpedia.org/sparql?default-graph-uri=http%3A%2F%2Fdbpedia.org&amp;query=select+distinct+%3Fsubject+%3Fobject+where+{%3Fsubject+%3Chttp%3A%2F%2Fdbpedia.org%2Fproperty%2Fclub%3E+%3Fobject}+LIMIT+100&amp;format=text%2Fhtml&amp;timeout=30000&amp;debug=on" Type="http://schemas.openxmlformats.org/officeDocument/2006/relationships/hyperlink" TargetMode="External" Id="rId297"/><Relationship Target="http://dbpedia.org/property/playerTeams" Type="http://schemas.openxmlformats.org/officeDocument/2006/relationships/hyperlink" TargetMode="External" Id="rId294"/><Relationship Target="http://dbpedia.org/sparql?default-graph-uri=http%3A%2F%2Fdbpedia.org&amp;query=select+distinct+%3Fsubject+%3Fobject+where+{%3Fsubject+%3Chttp%3A%2F%2Fdbpedia.org%2Fproperty%2FplayerTeams%3E+%3Fobject}+LIMIT+100&amp;format=text%2Fhtml&amp;timeout=30000&amp;debug=on" Type="http://schemas.openxmlformats.org/officeDocument/2006/relationships/hyperlink" TargetMode="External" Id="rId295"/><Relationship Target="http://dbpedia.org/property/draftteam" Type="http://schemas.openxmlformats.org/officeDocument/2006/relationships/hyperlink" TargetMode="External" Id="rId298"/><Relationship Target="http://dbpedia.org/sparql?default-graph-uri=http%3A%2F%2Fdbpedia.org&amp;query=select+distinct+%3Fsubject+%3Fobject+where+{%3Fsubject+%3Chttp%3A%2F%2Fdbpedia.org%2Fproperty%2Fdraftteam%3E+%3Fobject}+LIMIT+100&amp;format=text%2Fhtml&amp;timeout=30000&amp;debug=on" Type="http://schemas.openxmlformats.org/officeDocument/2006/relationships/hyperlink" TargetMode="External" Id="rId299"/><Relationship Target="http://dbpedia.org/sparql?default-graph-uri=http%3A%2F%2Fdbpedia.org&amp;query=select+distinct+%3Fsubject+%3Fobject+where+{%3Fsubject+%3Chttp%3A%2F%2Fdbpedia.org%2Fproperty%2FstoreLocations%3E+%3Fobject}+LIMIT+100&amp;format=text%2Fhtml&amp;timeout=30000&amp;debug=on" Type="http://schemas.openxmlformats.org/officeDocument/2006/relationships/hyperlink" TargetMode="External" Id="rId495"/><Relationship Target="http://dbpedia.org/property/storeLocations" Type="http://schemas.openxmlformats.org/officeDocument/2006/relationships/hyperlink" TargetMode="External" Id="rId494"/><Relationship Target="http://dbpedia.org/sparql?default-graph-uri=http%3A%2F%2Fdbpedia.org&amp;query=select+distinct+%3Fsubject+%3Fobject+where+{%3Fsubject+%3Chttp%3A%2F%2Fdbpedia.org%2Fproperty%2FserviceArea%3E+%3Fobject}+LIMIT+100&amp;format=text%2Fhtml&amp;timeout=30000&amp;debug=on" Type="http://schemas.openxmlformats.org/officeDocument/2006/relationships/hyperlink" TargetMode="External" Id="rId493"/><Relationship Target="http://dbpedia.org/property/serviceArea" Type="http://schemas.openxmlformats.org/officeDocument/2006/relationships/hyperlink" TargetMode="External" Id="rId492"/><Relationship Target="http://dbpedia.org/sparql?default-graph-uri=http%3A%2F%2Fdbpedia.org&amp;query=select+distinct+%3Fsubject+%3Fobject+where+{%3Fsubject+%3Chttp%3A%2F%2Fdbpedia.org%2Fproperty%2FlocationCountries%3E+%3Fobject}+LIMIT+100&amp;format=text%2Fhtml&amp;timeout=30000&amp;debug=on" Type="http://schemas.openxmlformats.org/officeDocument/2006/relationships/hyperlink" TargetMode="External" Id="rId499"/><Relationship Target="http://dbpedia.org/property/locationCountries" Type="http://schemas.openxmlformats.org/officeDocument/2006/relationships/hyperlink" TargetMode="External" Id="rId498"/><Relationship Target="http://dbpedia.org/sparql?default-graph-uri=http%3A%2F%2Fdbpedia.org&amp;query=select+distinct+%3Fsubject+%3Fobject+where+{%3Fsubject+%3Chttp%3A%2F%2Fdbpedia.org%2Fproperty%2Fheadquarter%3E+%3Fobject}+LIMIT+100&amp;format=text%2Fhtml&amp;timeout=30000&amp;debug=on" Type="http://schemas.openxmlformats.org/officeDocument/2006/relationships/hyperlink" TargetMode="External" Id="rId497"/><Relationship Target="http://dbpedia.org/property/headquarter" Type="http://schemas.openxmlformats.org/officeDocument/2006/relationships/hyperlink" TargetMode="External" Id="rId496"/><Relationship Target="http://dbpedia.org/sparql?default-graph-uri=http%3A%2F%2Fdbpedia.org&amp;query=select+distinct+%3Fsubject+%3Fobject+where+{%3Fsubject+%3Chttp%3A%2F%2Fdbpedia.org%2Fproperty%2FplayerTeams%3E+%3Fobject}+LIMIT+100&amp;format=text%2Fhtml&amp;timeout=30000&amp;debug=on" Type="http://schemas.openxmlformats.org/officeDocument/2006/relationships/hyperlink" TargetMode="External" Id="rId259"/><Relationship Target="http://dbpedia.org/property/playerTeams" Type="http://schemas.openxmlformats.org/officeDocument/2006/relationships/hyperlink" TargetMode="External" Id="rId258"/><Relationship Target="http://dbpedia.org/sparql?default-graph-uri=http%3A%2F%2Fdbpedia.org&amp;query=select+distinct+%3Fsubject+%3Fobject+where+{%3Fsubject+%3Chttp%3A%2F%2Fdbpedia.org%2Fproperty%2FplayedFor%3E+%3Fobject}+LIMIT+100&amp;format=text%2Fhtml&amp;timeout=30000&amp;debug=on" Type="http://schemas.openxmlformats.org/officeDocument/2006/relationships/hyperlink" TargetMode="External" Id="rId253"/><Relationship Target="http://dbpedia.org/property/playedFor" Type="http://schemas.openxmlformats.org/officeDocument/2006/relationships/hyperlink" TargetMode="External" Id="rId252"/><Relationship Target="http://dbpedia.org/sparql?default-graph-uri=http%3A%2F%2Fdbpedia.org&amp;query=select+distinct+%3Fsubject+%3Fobject+where+{%3Fsubject+%3Chttp%3A%2F%2Fdbpedia.org%2Fproperty%2Fbirthplace%3E+%3Fobject}+LIMIT+100&amp;format=text%2Fhtml&amp;timeout=30000&amp;debug=on" Type="http://schemas.openxmlformats.org/officeDocument/2006/relationships/hyperlink" TargetMode="External" Id="rId251"/><Relationship Target="http://dbpedia.org/property/birthplace" Type="http://schemas.openxmlformats.org/officeDocument/2006/relationships/hyperlink" TargetMode="External" Id="rId250"/><Relationship Target="http://dbpedia.org/property/directedby" Type="http://schemas.openxmlformats.org/officeDocument/2006/relationships/hyperlink" TargetMode="External" Id="rId903"/><Relationship Target="http://dbpedia.org/sparql?default-graph-uri=http%3A%2F%2Fdbpedia.org&amp;query=select+distinct+%3Fsubject+%3Fobject+where+{%3Fsubject+%3Chttp%3A%2F%2Fdbpedia.org%2Fproperty%2Fnationalteams%3E+%3Fobject}+LIMIT+100&amp;format=text%2Fhtml&amp;timeout=30000&amp;debug=on" Type="http://schemas.openxmlformats.org/officeDocument/2006/relationships/hyperlink" TargetMode="External" Id="rId257"/><Relationship Target="http://dbpedia.org/sparql?default-graph-uri=http%3A%2F%2Fdbpedia.org&amp;query=select+distinct+%3Fsubject+%3Fobject+where+{%3Fsubject+%3Chttp%3A%2F%2Fdbpedia.org%2Fproperty%2Fdirector%3E+%3Fobject}+LIMIT+100&amp;format=text%2Fhtml&amp;timeout=30000&amp;debug=on" Type="http://schemas.openxmlformats.org/officeDocument/2006/relationships/hyperlink" TargetMode="External" Id="rId902"/><Relationship Target="http://dbpedia.org/property/nationalteams" Type="http://schemas.openxmlformats.org/officeDocument/2006/relationships/hyperlink" TargetMode="External" Id="rId256"/><Relationship Target="http://dbpedia.org/property/director" Type="http://schemas.openxmlformats.org/officeDocument/2006/relationships/hyperlink" TargetMode="External" Id="rId901"/><Relationship Target="http://dbpedia.org/sparql?default-graph-uri=http%3A%2F%2Fdbpedia.org&amp;query=select+distinct+%3Fsubject+%3Fobject+where+{%3Fsubject+%3Chttp%3A%2F%2Fdbpedia.org%2Fproperty%2Fleagues%3E+%3Fobject}+LIMIT+100&amp;format=text%2Fhtml&amp;timeout=30000&amp;debug=on" Type="http://schemas.openxmlformats.org/officeDocument/2006/relationships/hyperlink" TargetMode="External" Id="rId255"/><Relationship Target="http://en.wikipedia.org/wiki/List_of_How_I_Met_Your_Mother_episodes" Type="http://schemas.openxmlformats.org/officeDocument/2006/relationships/hyperlink" TargetMode="External" Id="rId900"/><Relationship Target="http://dbpedia.org/property/leagues" Type="http://schemas.openxmlformats.org/officeDocument/2006/relationships/hyperlink" TargetMode="External" Id="rId254"/><Relationship Target="http://dbpedia.org/sparql?default-graph-uri=http%3A%2F%2Fdbpedia.org&amp;query=select+distinct+%3Fsubject+%3Fobject+where+{%3Fsubject+%3Chttp%3A%2F%2Fdbpedia.org%2Fontology%2Fdirector%3E+%3Fobject}+LIMIT+100&amp;format=text%2Fhtml&amp;timeout=30000&amp;debug=on" Type="http://schemas.openxmlformats.org/officeDocument/2006/relationships/hyperlink" TargetMode="External" Id="rId906"/><Relationship Target="http://dbpedia.org/ontology/creator" Type="http://schemas.openxmlformats.org/officeDocument/2006/relationships/hyperlink" TargetMode="External" Id="rId907"/><Relationship Target="http://dbpedia.org/sparql?default-graph-uri=http%3A%2F%2Fdbpedia.org&amp;query=select+distinct+%3Fsubject+%3Fobject+where+{%3Fsubject+%3Chttp%3A%2F%2Fdbpedia.org%2Fproperty%2Fdirectedby%3E+%3Fobject}+LIMIT+100&amp;format=text%2Fhtml&amp;timeout=30000&amp;debug=on" Type="http://schemas.openxmlformats.org/officeDocument/2006/relationships/hyperlink" TargetMode="External" Id="rId904"/><Relationship Target="http://dbpedia.org/ontology/director" Type="http://schemas.openxmlformats.org/officeDocument/2006/relationships/hyperlink" TargetMode="External" Id="rId905"/><Relationship Target="http://dbpedia.org/property/countryRepresented" Type="http://schemas.openxmlformats.org/officeDocument/2006/relationships/hyperlink" TargetMode="External" Id="rId260"/><Relationship Target="http://dbpedia.org/sparql?default-graph-uri=http%3A%2F%2Fdbpedia.org&amp;query=select+distinct+%3Fsubject+%3Fobject+where+{%3Fsubject+%3Chttp%3A%2F%2Fdbpedia.org%2Fontology%2Fcreator%3E+%3Fobject}+LIMIT+100&amp;format=text%2Fhtml&amp;timeout=30000&amp;debug=on" Type="http://schemas.openxmlformats.org/officeDocument/2006/relationships/hyperlink" TargetMode="External" Id="rId908"/><Relationship Target="http://dbpedia.org/property/creator" Type="http://schemas.openxmlformats.org/officeDocument/2006/relationships/hyperlink" TargetMode="External" Id="rId909"/><Relationship Target="http://dbpedia.org/property/playerPositions" Type="http://schemas.openxmlformats.org/officeDocument/2006/relationships/hyperlink" TargetMode="External" Id="rId269"/><Relationship Target="http://en.wikipedia.org/wiki/50_Greatest_Players_in_NBA_History" Type="http://schemas.openxmlformats.org/officeDocument/2006/relationships/hyperlink" TargetMode="External" Id="rId262"/><Relationship Target="http://dbpedia.org/sparql?default-graph-uri=http%3A%2F%2Fdbpedia.org&amp;query=select+distinct+%3Fsubject+%3Fobject+where+{%3Fsubject+%3Chttp%3A%2F%2Fdbpedia.org%2Fproperty%2FcountryRepresented%3E+%3Fobject}+LIMIT+100&amp;format=text%2Fhtml&amp;timeout=30000&amp;debug=on" Type="http://schemas.openxmlformats.org/officeDocument/2006/relationships/hyperlink" TargetMode="External" Id="rId261"/><Relationship Target="http://dbpedia.org/sparql?default-graph-uri=http%3A%2F%2Fdbpedia.org&amp;query=select+distinct+%3Fsubject+%3Fobject+where+{%3Fsubject+%3Chttp%3A%2F%2Fdbpedia.org%2Fproperty%2Fpos%3E+%3Fobject}+LIMIT+100&amp;format=text%2Fhtml&amp;timeout=30000&amp;debug=on" Type="http://schemas.openxmlformats.org/officeDocument/2006/relationships/hyperlink" TargetMode="External" Id="rId264"/><Relationship Target="http://dbpedia.org/property/pos" Type="http://schemas.openxmlformats.org/officeDocument/2006/relationships/hyperlink" TargetMode="External" Id="rId263"/><Relationship Target="http://dbpedia.org/sparql?default-graph-uri=http%3A%2F%2Fdbpedia.org&amp;query=select+distinct+%3Fsubject+%3Fobject+where+{%3Fsubject+%3Chttp%3A%2F%2Fdbpedia.org%2Fontology%2Fposition%3E+%3Fobject}+LIMIT+100&amp;format=text%2Fhtml&amp;timeout=30000&amp;debug=on" Type="http://schemas.openxmlformats.org/officeDocument/2006/relationships/hyperlink" TargetMode="External" Id="rId266"/><Relationship Target="http://dbpedia.org/ontology/position" Type="http://schemas.openxmlformats.org/officeDocument/2006/relationships/hyperlink" TargetMode="External" Id="rId265"/><Relationship Target="http://dbpedia.org/sparql?default-graph-uri=http%3A%2F%2Fdbpedia.org&amp;query=select+distinct+%3Fsubject+%3Fobject+where+{%3Fsubject+%3Chttp%3A%2F%2Fdbpedia.org%2Fproperty%2Fposition%3E+%3Fobject}+LIMIT+100&amp;format=text%2Fhtml&amp;timeout=30000&amp;debug=on" Type="http://schemas.openxmlformats.org/officeDocument/2006/relationships/hyperlink" TargetMode="External" Id="rId268"/><Relationship Target="http://dbpedia.org/property/position" Type="http://schemas.openxmlformats.org/officeDocument/2006/relationships/hyperlink" TargetMode="External" Id="rId267"/><Relationship Target="http://dbpedia.org/sparql?default-graph-uri=http%3A%2F%2Fdbpedia.org&amp;query=select+distinct+%3Fsubject+%3Fobject+where+{%3Fsubject+%3Chttp%3A%2F%2Fdbpedia.org%2Fproperty%2FplayerPositions%3E+%3Fobject}+LIMIT+100&amp;format=text%2Fhtml&amp;timeout=30000&amp;debug=on" Type="http://schemas.openxmlformats.org/officeDocument/2006/relationships/hyperlink" TargetMode="External" Id="rId270"/><Relationship Target="http://dbpedia.org/property/currentpositionplain" Type="http://schemas.openxmlformats.org/officeDocument/2006/relationships/hyperlink" TargetMode="External" Id="rId271"/><Relationship Target="http://dbpedia.org/sparql?default-graph-uri=http%3A%2F%2Fdbpedia.org&amp;query=select+distinct+%3Fsubject+%3Fobject+where+{%3Fsubject+%3Chttp%3A%2F%2Fdbpedia.org%2Fontology%2FepisodeNumber%3E+%3Fobject}+LIMIT+100&amp;format=text%2Fhtml&amp;timeout=30000&amp;debug=on" Type="http://schemas.openxmlformats.org/officeDocument/2006/relationships/hyperlink" TargetMode="External" Id="rId925"/><Relationship Target="http://dbpedia.org/sparql?default-graph-uri=http%3A%2F%2Fdbpedia.org&amp;query=select+distinct+%3Fsubject+%3Fobject+where+{%3Fsubject+%3Chttp%3A%2F%2Fdbpedia.org%2Fproperty%2Fteam%3E+%3Fobject}+LIMIT+100&amp;format=text%2Fhtml&amp;timeout=30000&amp;debug=on" Type="http://schemas.openxmlformats.org/officeDocument/2006/relationships/hyperlink" TargetMode="External" Id="rId279"/><Relationship Target="http://dbpedia.org/ontology/episodeNumber" Type="http://schemas.openxmlformats.org/officeDocument/2006/relationships/hyperlink" TargetMode="External" Id="rId924"/><Relationship Target="http://dbpedia.org/property/team" Type="http://schemas.openxmlformats.org/officeDocument/2006/relationships/hyperlink" TargetMode="External" Id="rId278"/><Relationship Target="http://dbpedia.org/sparql?default-graph-uri=http%3A%2F%2Fdbpedia.org&amp;query=select+distinct+%3Fsubject+%3Fobject+where+{%3Fsubject+%3Chttp%3A%2F%2Fdbpedia.org%2Fproperty%2Fepisode%3E+%3Fobject}+LIMIT+100&amp;format=text%2Fhtml&amp;timeout=30000&amp;debug=on" Type="http://schemas.openxmlformats.org/officeDocument/2006/relationships/hyperlink" TargetMode="External" Id="rId923"/><Relationship Target="http://en.wikipedia.org/wiki/50_Greatest_Players_in_NBA_History" Type="http://schemas.openxmlformats.org/officeDocument/2006/relationships/hyperlink" TargetMode="External" Id="rId277"/><Relationship Target="http://dbpedia.org/property/episode" Type="http://schemas.openxmlformats.org/officeDocument/2006/relationships/hyperlink" TargetMode="External" Id="rId922"/><Relationship Target="http://dbpedia.org/sparql?default-graph-uri=http%3A%2F%2Fdbpedia.org&amp;query=select+distinct+%3Fsubject+%3Fobject+where+{%3Fsubject+%3Chttp%3A%2F%2Fdbpedia.org%2Fproperty%2FcurrentPosition%3E+%3Fobject}+LIMIT+100&amp;format=text%2Fhtml&amp;timeout=30000&amp;debug=on" Type="http://schemas.openxmlformats.org/officeDocument/2006/relationships/hyperlink" TargetMode="External" Id="rId276"/><Relationship Target="http://dbpedia.org/sparql?default-graph-uri=http%3A%2F%2Fdbpedia.org&amp;query=select+distinct+%3Fsubject+%3Fobject+where+{%3Fsubject+%3Chttp%3A%2F%2Fdbpedia.org%2Fproperty%2Fepisodenumber%3E+%3Fobject}+LIMIT+100&amp;format=text%2Fhtml&amp;timeout=30000&amp;debug=on" Type="http://schemas.openxmlformats.org/officeDocument/2006/relationships/hyperlink" TargetMode="External" Id="rId921"/><Relationship Target="http://dbpedia.org/property/currentPosition" Type="http://schemas.openxmlformats.org/officeDocument/2006/relationships/hyperlink" TargetMode="External" Id="rId275"/><Relationship Target="http://dbpedia.org/property/episodenumber" Type="http://schemas.openxmlformats.org/officeDocument/2006/relationships/hyperlink" TargetMode="External" Id="rId920"/><Relationship Target="http://dbpedia.org/sparql?default-graph-uri=http%3A%2F%2Fdbpedia.org&amp;query=select+distinct+%3Fsubject+%3Fobject+where+{%3Fsubject+%3Chttp%3A%2F%2Fdbpedia.org%2Fproperty%2FplayerPosition%3E+%3Fobject}+LIMIT+100&amp;format=text%2Fhtml&amp;timeout=30000&amp;debug=on" Type="http://schemas.openxmlformats.org/officeDocument/2006/relationships/hyperlink" TargetMode="External" Id="rId274"/><Relationship Target="http://dbpedia.org/property/playerPosition" Type="http://schemas.openxmlformats.org/officeDocument/2006/relationships/hyperlink" TargetMode="External" Id="rId273"/><Relationship Target="http://dbpedia.org/sparql?default-graph-uri=http%3A%2F%2Fdbpedia.org&amp;query=select+distinct+%3Fsubject+%3Fobject+where+{%3Fsubject+%3Chttp%3A%2F%2Fdbpedia.org%2Fproperty%2Fcurrentpositionplain%3E+%3Fobject}+LIMIT+100&amp;format=text%2Fhtml&amp;timeout=30000&amp;debug=on" Type="http://schemas.openxmlformats.org/officeDocument/2006/relationships/hyperlink" TargetMode="External" Id="rId272"/><Relationship Target="http://dbpedia.org/sparql?default-graph-uri=http%3A%2F%2Fdbpedia.org&amp;query=select+distinct+%3Fsubject+%3Fobject+where+{%3Fsubject+%3Chttp%3A%2F%2Fdbpedia.org%2Fproperty%2Fteams%3E+%3Fobject}+LIMIT+100&amp;format=text%2Fhtml&amp;timeout=30000&amp;debug=on" Type="http://schemas.openxmlformats.org/officeDocument/2006/relationships/hyperlink" TargetMode="External" Id="rId281"/><Relationship Target="http://dbpedia.org/property/cteam" Type="http://schemas.openxmlformats.org/officeDocument/2006/relationships/hyperlink" TargetMode="External" Id="rId282"/><Relationship Target="http://dbpedia.org/property/teams" Type="http://schemas.openxmlformats.org/officeDocument/2006/relationships/hyperlink" TargetMode="External" Id="rId280"/><Relationship Target="http://dbpedia.org/property/episodes" Type="http://schemas.openxmlformats.org/officeDocument/2006/relationships/hyperlink" TargetMode="External" Id="rId928"/><Relationship Target="http://dbpedia.org/sparql?default-graph-uri=http%3A%2F%2Fdbpedia.org&amp;query=select+distinct+%3Fsubject+%3Fobject+where+{%3Fsubject+%3Chttp%3A%2F%2Fdbpedia.org%2Fproperty%2Fepisodes%3E+%3Fobject}+LIMIT+100&amp;format=text%2Fhtml&amp;timeout=30000&amp;debug=on" Type="http://schemas.openxmlformats.org/officeDocument/2006/relationships/hyperlink" TargetMode="External" Id="rId929"/><Relationship Target="http://dbpedia.org/property/episodeNo" Type="http://schemas.openxmlformats.org/officeDocument/2006/relationships/hyperlink" TargetMode="External" Id="rId926"/><Relationship Target="http://dbpedia.org/sparql?default-graph-uri=http%3A%2F%2Fdbpedia.org&amp;query=select+distinct+%3Fsubject+%3Fobject+where+{%3Fsubject+%3Chttp%3A%2F%2Fdbpedia.org%2Fproperty%2FepisodeNo%3E+%3Fobject}+LIMIT+100&amp;format=text%2Fhtml&amp;timeout=30000&amp;debug=on" Type="http://schemas.openxmlformats.org/officeDocument/2006/relationships/hyperlink" TargetMode="External" Id="rId927"/><Relationship Target="http://dbpedia.org/property/seriesep" Type="http://schemas.openxmlformats.org/officeDocument/2006/relationships/hyperlink" TargetMode="External" Id="rId912"/><Relationship Target="http://dbpedia.org/ontology/draftTeam" Type="http://schemas.openxmlformats.org/officeDocument/2006/relationships/hyperlink" TargetMode="External" Id="rId288"/><Relationship Target="http://en.wikipedia.org/wiki/List_of_How_I_Met_Your_Mother_episodes" Type="http://schemas.openxmlformats.org/officeDocument/2006/relationships/hyperlink" TargetMode="External" Id="rId911"/><Relationship Target="http://dbpedia.org/sparql?default-graph-uri=http%3A%2F%2Fdbpedia.org&amp;query=select+distinct+%3Fsubject+%3Fobject+where+{%3Fsubject+%3Chttp%3A%2F%2Fdbpedia.org%2Fproperty%2FformerTeams%3E+%3Fobject}+LIMIT+100&amp;format=text%2Fhtml&amp;timeout=30000&amp;debug=on" Type="http://schemas.openxmlformats.org/officeDocument/2006/relationships/hyperlink" TargetMode="External" Id="rId287"/><Relationship Target="http://dbpedia.org/property/number" Type="http://schemas.openxmlformats.org/officeDocument/2006/relationships/hyperlink" TargetMode="External" Id="rId914"/><Relationship Target="http://dbpedia.org/sparql?default-graph-uri=http%3A%2F%2Fdbpedia.org&amp;query=select+distinct+%3Fsubject+%3Fobject+where+{%3Fsubject+%3Chttp%3A%2F%2Fdbpedia.org%2Fproperty%2Fseriesep%3E+%3Fobject}+LIMIT+100&amp;format=text%2Fhtml&amp;timeout=30000&amp;debug=on" Type="http://schemas.openxmlformats.org/officeDocument/2006/relationships/hyperlink" TargetMode="External" Id="rId913"/><Relationship Target="http://dbpedia.org/sparql?default-graph-uri=http%3A%2F%2Fdbpedia.org&amp;query=select+distinct+%3Fsubject+%3Fobject+where+{%3Fsubject+%3Chttp%3A%2F%2Fdbpedia.org%2Fontology%2FdraftTeam%3E+%3Fobject}+LIMIT+100&amp;format=text%2Fhtml&amp;timeout=30000&amp;debug=on" Type="http://schemas.openxmlformats.org/officeDocument/2006/relationships/hyperlink" TargetMode="External" Id="rId289"/><Relationship Target="http://dbpedia.org/property/draftTeam" Type="http://schemas.openxmlformats.org/officeDocument/2006/relationships/hyperlink" TargetMode="External" Id="rId284"/><Relationship Target="http://dbpedia.org/sparql?default-graph-uri=http%3A%2F%2Fdbpedia.org&amp;query=select+distinct+%3Fsubject+%3Fobject+where+{%3Fsubject+%3Chttp%3A%2F%2Fdbpedia.org%2Fproperty%2Fcteam%3E+%3Fobject}+LIMIT+100&amp;format=text%2Fhtml&amp;timeout=30000&amp;debug=on" Type="http://schemas.openxmlformats.org/officeDocument/2006/relationships/hyperlink" TargetMode="External" Id="rId283"/><Relationship Target="http://dbpedia.org/sparql?default-graph-uri=http%3A%2F%2Fdbpedia.org&amp;query=select+distinct+%3Fsubject+%3Fobject+where+{%3Fsubject+%3Chttp%3A%2F%2Fdbpedia.org%2Fproperty%2Fcreator%3E+%3Fobject}+LIMIT+100&amp;format=text%2Fhtml&amp;timeout=30000&amp;debug=on" Type="http://schemas.openxmlformats.org/officeDocument/2006/relationships/hyperlink" TargetMode="External" Id="rId910"/><Relationship Target="http://dbpedia.org/property/formerTeams" Type="http://schemas.openxmlformats.org/officeDocument/2006/relationships/hyperlink" TargetMode="External" Id="rId286"/><Relationship Target="http://dbpedia.org/sparql?default-graph-uri=http%3A%2F%2Fdbpedia.org&amp;query=select+distinct+%3Fsubject+%3Fobject+where+{%3Fsubject+%3Chttp%3A%2F%2Fdbpedia.org%2Fproperty%2FdraftTeam%3E+%3Fobject}+LIMIT+100&amp;format=text%2Fhtml&amp;timeout=30000&amp;debug=on" Type="http://schemas.openxmlformats.org/officeDocument/2006/relationships/hyperlink" TargetMode="External" Id="rId285"/><Relationship Target="http://dbpedia.org/sparql?default-graph-uri=http%3A%2F%2Fdbpedia.org&amp;query=select+distinct+%3Fsubject+%3Fobject+where+{%3Fsubject+%3Chttp%3A%2F%2Fdbpedia.org%2Fproperty%2FnumEpisodes%3E+%3Fobject}+LIMIT+100&amp;format=text%2Fhtml&amp;timeout=30000&amp;debug=on" Type="http://schemas.openxmlformats.org/officeDocument/2006/relationships/hyperlink" TargetMode="External" Id="rId919"/><Relationship Target="http://dbpedia.org/ontology/formerTeam" Type="http://schemas.openxmlformats.org/officeDocument/2006/relationships/hyperlink" TargetMode="External" Id="rId290"/><Relationship Target="http://dbpedia.org/sparql?default-graph-uri=http%3A%2F%2Fdbpedia.org&amp;query=select+distinct+%3Fsubject+%3Fobject+where+{%3Fsubject+%3Chttp%3A%2F%2Fdbpedia.org%2Fontology%2FformerTeam%3E+%3Fobject}+LIMIT+100&amp;format=text%2Fhtml&amp;timeout=30000&amp;debug=on" Type="http://schemas.openxmlformats.org/officeDocument/2006/relationships/hyperlink" TargetMode="External" Id="rId291"/><Relationship Target="http://dbpedia.org/ontology/team" Type="http://schemas.openxmlformats.org/officeDocument/2006/relationships/hyperlink" TargetMode="External" Id="rId292"/><Relationship Target="http://dbpedia.org/sparql?default-graph-uri=http%3A%2F%2Fdbpedia.org&amp;query=select+distinct+%3Fsubject+%3Fobject+where+{%3Fsubject+%3Chttp%3A%2F%2Fdbpedia.org%2Fontology%2Fteam%3E+%3Fobject}+LIMIT+100&amp;format=text%2Fhtml&amp;timeout=30000&amp;debug=on" Type="http://schemas.openxmlformats.org/officeDocument/2006/relationships/hyperlink" TargetMode="External" Id="rId293"/><Relationship Target="http://dbpedia.org/sparql?default-graph-uri=http%3A%2F%2Fdbpedia.org&amp;query=select+distinct+%3Fsubject+%3Fobject+where+{%3Fsubject+%3Chttp%3A%2F%2Fdbpedia.org%2Fproperty%2Fnumber%3E+%3Fobject}+LIMIT+100&amp;format=text%2Fhtml&amp;timeout=30000&amp;debug=on" Type="http://schemas.openxmlformats.org/officeDocument/2006/relationships/hyperlink" TargetMode="External" Id="rId915"/><Relationship Target="http://dbpedia.org/ontology/numberOfEpisodes" Type="http://schemas.openxmlformats.org/officeDocument/2006/relationships/hyperlink" TargetMode="External" Id="rId916"/><Relationship Target="http://dbpedia.org/sparql?default-graph-uri=http%3A%2F%2Fdbpedia.org&amp;query=select+distinct+%3Fsubject+%3Fobject+where+{%3Fsubject+%3Chttp%3A%2F%2Fdbpedia.org%2Fontology%2FnumberOfEpisodes%3E+%3Fobject}+LIMIT+100&amp;format=text%2Fhtml&amp;timeout=30000&amp;debug=on" Type="http://schemas.openxmlformats.org/officeDocument/2006/relationships/hyperlink" TargetMode="External" Id="rId917"/><Relationship Target="http://dbpedia.org/property/numEpisodes" Type="http://schemas.openxmlformats.org/officeDocument/2006/relationships/hyperlink" TargetMode="External" Id="rId918"/><Relationship Target="http://dbpedia.org/property/formed" Type="http://schemas.openxmlformats.org/officeDocument/2006/relationships/hyperlink" TargetMode="External" Id="rId561"/><Relationship Target="http://dbpedia.org/ontology/firstAirDate" Type="http://schemas.openxmlformats.org/officeDocument/2006/relationships/hyperlink" TargetMode="External" Id="rId756"/><Relationship Target="http://dbpedia.org/sparql?default-graph-uri=http%3A%2F%2Fdbpedia.org&amp;query=select+distinct+%3Fsubject+%3Fobject+where+{%3Fsubject+%3Chttp%3A%2F%2Fdbpedia.org%2Fontology%2FactiveYearsEndDate%3E+%3Fobject}+LIMIT+100&amp;format=text%2Fhtml&amp;timeout=30000&amp;debug=on" Type="http://schemas.openxmlformats.org/officeDocument/2006/relationships/hyperlink" TargetMode="External" Id="rId560"/><Relationship Target="http://dbpedia.org/sparql?default-graph-uri=http%3A%2F%2Fdbpedia.org&amp;query=select+distinct+%3Fsubject+%3Fobject+where+{%3Fsubject+%3Chttp%3A%2F%2Fdbpedia.org%2Fproperty%2FfirstAired%3E+%3Fobject}+LIMIT+100&amp;format=text%2Fhtml&amp;timeout=30000&amp;debug=on" Type="http://schemas.openxmlformats.org/officeDocument/2006/relationships/hyperlink" TargetMode="External" Id="rId755"/><Relationship Target="http://dbpedia.org/property/firstAired" Type="http://schemas.openxmlformats.org/officeDocument/2006/relationships/hyperlink" TargetMode="External" Id="rId754"/><Relationship Target="http://dbpedia.org/sparql?default-graph-uri=http%3A%2F%2Fdbpedia.org&amp;query=select+distinct+%3Fsubject+%3Fobject+where+{%3Fsubject+%3Chttp%3A%2F%2Fdbpedia.org%2Fproperty%2Frecorded%3E+%3Fobject}+LIMIT+100&amp;format=text%2Fhtml&amp;timeout=30000&amp;debug=on" Type="http://schemas.openxmlformats.org/officeDocument/2006/relationships/hyperlink" TargetMode="External" Id="rId753"/><Relationship Target="http://dbpedia.org/sparql?default-graph-uri=http%3A%2F%2Fdbpedia.org&amp;query=select+distinct+%3Fsubject+%3Fobject+where+{%3Fsubject+%3Chttp%3A%2F%2Fdbpedia.org%2Fproperty%2Fnationaliity%3E+%3Fobject}+LIMIT+100&amp;format=text%2Fhtml&amp;timeout=30000&amp;debug=on" Type="http://schemas.openxmlformats.org/officeDocument/2006/relationships/hyperlink" TargetMode="External" Id="rId370"/><Relationship Target="http://dbpedia.org/property/formation" Type="http://schemas.openxmlformats.org/officeDocument/2006/relationships/hyperlink" TargetMode="External" Id="rId565"/><Relationship Target="http://dbpedia.org/sparql?default-graph-uri=http%3A%2F%2Fdbpedia.org&amp;query=select+distinct+%3Fsubject+%3Fobject+where+{%3Fsubject+%3Chttp%3A%2F%2Fdbpedia.org%2Fontology%2FactiveYearsStartDate%3E+%3Fobject}+LIMIT+100&amp;format=text%2Fhtml&amp;timeout=30000&amp;debug=on" Type="http://schemas.openxmlformats.org/officeDocument/2006/relationships/hyperlink" TargetMode="External" Id="rId564"/><Relationship Target="http://dbpedia.org/sparql?default-graph-uri=http%3A%2F%2Fdbpedia.org&amp;query=select+distinct+%3Fsubject+%3Fobject+where+{%3Fsubject+%3Chttp%3A%2F%2Fdbpedia.org%2Fontology%2FcompletionDate%3E+%3Fobject}+LIMIT+100&amp;format=text%2Fhtml&amp;timeout=30000&amp;debug=on" Type="http://schemas.openxmlformats.org/officeDocument/2006/relationships/hyperlink" TargetMode="External" Id="rId759"/><Relationship Target="http://dbpedia.org/ontology/activeYearsStartDate" Type="http://schemas.openxmlformats.org/officeDocument/2006/relationships/hyperlink" TargetMode="External" Id="rId563"/><Relationship Target="http://dbpedia.org/ontology/completionDate" Type="http://schemas.openxmlformats.org/officeDocument/2006/relationships/hyperlink" TargetMode="External" Id="rId758"/><Relationship Target="http://dbpedia.org/sparql?default-graph-uri=http%3A%2F%2Fdbpedia.org&amp;query=select+distinct+%3Fsubject+%3Fobject+where+{%3Fsubject+%3Chttp%3A%2F%2Fdbpedia.org%2Fproperty%2Fformed%3E+%3Fobject}+LIMIT+100&amp;format=text%2Fhtml&amp;timeout=30000&amp;debug=on" Type="http://schemas.openxmlformats.org/officeDocument/2006/relationships/hyperlink" TargetMode="External" Id="rId562"/><Relationship Target="http://dbpedia.org/sparql?default-graph-uri=http%3A%2F%2Fdbpedia.org&amp;query=select+distinct+%3Fsubject+%3Fobject+where+{%3Fsubject+%3Chttp%3A%2F%2Fdbpedia.org%2Fontology%2FfirstAirDate%3E+%3Fobject}+LIMIT+100&amp;format=text%2Fhtml&amp;timeout=30000&amp;debug=on" Type="http://schemas.openxmlformats.org/officeDocument/2006/relationships/hyperlink" TargetMode="External" Id="rId757"/><Relationship Target="http://dbpedia.org/property/endyear" Type="http://schemas.openxmlformats.org/officeDocument/2006/relationships/hyperlink" TargetMode="External" Id="rId39"/><Relationship Target="http://dbpedia.org/property/established" Type="http://schemas.openxmlformats.org/officeDocument/2006/relationships/hyperlink" TargetMode="External" Id="rId569"/><Relationship Target="http://dbpedia.org/sparql?default-graph-uri=http%3A%2F%2Fdbpedia.org&amp;query=select+distinct+%3Fsubject+%3Fobject+where+{%3Fsubject+%3Chttp%3A%2F%2Fdbpedia.org%2Fontology%2Fyear%3E+%3Fobject}+LIMIT+100&amp;format=text%2Fhtml&amp;timeout=30000&amp;debug=on" Type="http://schemas.openxmlformats.org/officeDocument/2006/relationships/hyperlink" TargetMode="External" Id="rId38"/><Relationship Target="http://dbpedia.org/sparql?default-graph-uri=http%3A%2F%2Fdbpedia.org&amp;query=select+distinct+%3Fsubject+%3Fobject+where+{%3Fsubject+%3Chttp%3A%2F%2Fdbpedia.org%2Fontology%2FformationDate%3E+%3Fobject}+LIMIT+100&amp;format=text%2Fhtml&amp;timeout=30000&amp;debug=on" Type="http://schemas.openxmlformats.org/officeDocument/2006/relationships/hyperlink" TargetMode="External" Id="rId568"/><Relationship Target="http://dbpedia.org/ontology/year" Type="http://schemas.openxmlformats.org/officeDocument/2006/relationships/hyperlink" TargetMode="External" Id="rId37"/><Relationship Target="http://dbpedia.org/ontology/formationDate" Type="http://schemas.openxmlformats.org/officeDocument/2006/relationships/hyperlink" TargetMode="External" Id="rId567"/><Relationship Target="http://dbpedia.org/sparql?default-graph-uri=http%3A%2F%2Fdbpedia.org&amp;query=select+distinct+%3Fsubject+%3Fobject+where+{%3Fsubject+%3Chttp%3A%2F%2Fdbpedia.org%2Fontology%2FdraftYear%3E+%3Fobject}+LIMIT+100&amp;format=text%2Fhtml&amp;timeout=30000&amp;debug=on" Type="http://schemas.openxmlformats.org/officeDocument/2006/relationships/hyperlink" TargetMode="External" Id="rId36"/><Relationship Target="http://dbpedia.org/sparql?default-graph-uri=http%3A%2F%2Fdbpedia.org&amp;query=select+distinct+%3Fsubject+%3Fobject+where+{%3Fsubject+%3Chttp%3A%2F%2Fdbpedia.org%2Fproperty%2Fformation%3E+%3Fobject}+LIMIT+100&amp;format=text%2Fhtml&amp;timeout=30000&amp;debug=on" Type="http://schemas.openxmlformats.org/officeDocument/2006/relationships/hyperlink" TargetMode="External" Id="rId566"/><Relationship Target="http://dbpedia.org/sparql?default-graph-uri=http%3A%2F%2Fdbpedia.org&amp;query=select+distinct+%3Fsubject+%3Fobject+where+{%3Fsubject+%3Chttp%3A%2F%2Fdbpedia.org%2Fontology%2Fgenre%3E+%3Fobject}+LIMIT+100&amp;format=text%2Fhtml&amp;timeout=30000&amp;debug=on" Type="http://schemas.openxmlformats.org/officeDocument/2006/relationships/hyperlink" TargetMode="External" Id="rId150"/><Relationship Target="http://dbpedia.org/property/recorded" Type="http://schemas.openxmlformats.org/officeDocument/2006/relationships/hyperlink" TargetMode="External" Id="rId752"/><Relationship Target="http://dbpedia.org/sparql?default-graph-uri=http%3A%2F%2Fdbpedia.org&amp;query=select+distinct+%3Fsubject+%3Fobject+where+{%3Fsubject+%3Chttp%3A%2F%2Fdbpedia.org%2Fproperty%2Fyears%3E+%3Fobject}+LIMIT+100&amp;format=text%2Fhtml&amp;timeout=30000&amp;debug=on" Type="http://schemas.openxmlformats.org/officeDocument/2006/relationships/hyperlink" TargetMode="External" Id="rId751"/><Relationship Target="http://dbpedia.org/property/years" Type="http://schemas.openxmlformats.org/officeDocument/2006/relationships/hyperlink" TargetMode="External" Id="rId750"/><Relationship Target="http://dbpedia.org/sparql?default-graph-uri=http%3A%2F%2Fdbpedia.org&amp;query=select+distinct+%3Fsubject+%3Fobject+where+{%3Fsubject+%3Chttp%3A%2F%2Fdbpedia.org%2Fproperty%2FdeathDate%3E+%3Fobject}+LIMIT+100&amp;format=text%2Fhtml&amp;timeout=30000&amp;debug=on" Type="http://schemas.openxmlformats.org/officeDocument/2006/relationships/hyperlink" TargetMode="External" Id="rId30"/><Relationship Target="http://dbpedia.org/property/pedigree" Type="http://schemas.openxmlformats.org/officeDocument/2006/relationships/hyperlink" TargetMode="External" Id="rId142"/><Relationship Target="http://dbpedia.org/ontology/deathDate" Type="http://schemas.openxmlformats.org/officeDocument/2006/relationships/hyperlink" TargetMode="External" Id="rId31"/><Relationship Target="http://dbpedia.org/sparql?default-graph-uri=http%3A%2F%2Fdbpedia.org&amp;query=select+distinct+%3Fsubject+%3Fobject+where+{%3Fsubject+%3Chttp%3A%2F%2Fdbpedia.org%2Fproperty%2Fpedigree%3E+%3Fobject}+LIMIT+100&amp;format=text%2Fhtml&amp;timeout=30000&amp;debug=on" Type="http://schemas.openxmlformats.org/officeDocument/2006/relationships/hyperlink" TargetMode="External" Id="rId143"/><Relationship Target="http://dbpedia.org/sparql?default-graph-uri=http%3A%2F%2Fdbpedia.org&amp;query=select+distinct+%3Fsubject+%3Fobject+where+{%3Fsubject+%3Chttp%3A%2F%2Fdbpedia.org%2Fproperty%2Fcountryofbirth%3E+%3Fobject}+LIMIT+100&amp;format=text%2Fhtml&amp;timeout=30000&amp;debug=on" Type="http://schemas.openxmlformats.org/officeDocument/2006/relationships/hyperlink" TargetMode="External" Id="rId368"/><Relationship Target="http://dbpedia.org/property/varietal" Type="http://schemas.openxmlformats.org/officeDocument/2006/relationships/hyperlink" TargetMode="External" Id="rId140"/><Relationship Target="http://dbpedia.org/property/nationaliity" Type="http://schemas.openxmlformats.org/officeDocument/2006/relationships/hyperlink" TargetMode="External" Id="rId369"/><Relationship Target="http://dbpedia.org/sparql?default-graph-uri=http%3A%2F%2Fdbpedia.org&amp;query=select+distinct+%3Fsubject+%3Fobject+where+{%3Fsubject+%3Chttp%3A%2F%2Fdbpedia.org%2Fproperty%2Fvarietal%3E+%3Fobject}+LIMIT+100&amp;format=text%2Fhtml&amp;timeout=30000&amp;debug=on" Type="http://schemas.openxmlformats.org/officeDocument/2006/relationships/hyperlink" TargetMode="External" Id="rId141"/><Relationship Target="http://dbpedia.org/sparql?default-graph-uri=http%3A%2F%2Fdbpedia.org&amp;query=select+distinct+%3Fsubject+%3Fobject+where+{%3Fsubject+%3Chttp%3A%2F%2Fdbpedia.org%2Fproperty%2Fstartyear%3E+%3Fobject}+LIMIT+100&amp;format=text%2Fhtml&amp;timeout=30000&amp;debug=on" Type="http://schemas.openxmlformats.org/officeDocument/2006/relationships/hyperlink" TargetMode="External" Id="rId34"/><Relationship Target="http://dbpedia.org/sparql?default-graph-uri=http%3A%2F%2Fdbpedia.org&amp;query=select+distinct+%3Fsubject+%3Fobject+where+{%3Fsubject+%3Chttp%3A%2F%2Fdbpedia.org%2Fproperty%2Fgenre%3E+%3Fobject}+LIMIT+100&amp;format=text%2Fhtml&amp;timeout=30000&amp;debug=on" Type="http://schemas.openxmlformats.org/officeDocument/2006/relationships/hyperlink" TargetMode="External" Id="rId146"/><Relationship Target="http://dbpedia.org/ontology/draftYear" Type="http://schemas.openxmlformats.org/officeDocument/2006/relationships/hyperlink" TargetMode="External" Id="rId35"/><Relationship Target="http://dbpedia.org/property/stylisticOrigins" Type="http://schemas.openxmlformats.org/officeDocument/2006/relationships/hyperlink" TargetMode="External" Id="rId147"/><Relationship Target="http://dbpedia.org/sparql?default-graph-uri=http%3A%2F%2Fdbpedia.org&amp;query=select+distinct+%3Fsubject+%3Fobject+where+{%3Fsubject+%3Chttp%3A%2F%2Fdbpedia.org%2Fontology%2FdeathDate%3E+%3Fobject}+LIMIT+100&amp;format=text%2Fhtml&amp;timeout=30000&amp;debug=on" Type="http://schemas.openxmlformats.org/officeDocument/2006/relationships/hyperlink" TargetMode="External" Id="rId32"/><Relationship Target="http://www.discogs.com/" Type="http://schemas.openxmlformats.org/officeDocument/2006/relationships/hyperlink" TargetMode="External" Id="rId144"/><Relationship Target="http://dbpedia.org/property/startyear" Type="http://schemas.openxmlformats.org/officeDocument/2006/relationships/hyperlink" TargetMode="External" Id="rId33"/><Relationship Target="http://dbpedia.org/property/genre" Type="http://schemas.openxmlformats.org/officeDocument/2006/relationships/hyperlink" TargetMode="External" Id="rId145"/><Relationship Target="http://dbpedia.org/sparql?default-graph-uri=http%3A%2F%2Fdbpedia.org&amp;query=select+distinct+%3Fsubject+%3Fobject+where+{%3Fsubject+%3Chttp%3A%2F%2Fdbpedia.org%2Fproperty%2FcountryRepresented%3E+%3Fobject}+LIMIT+100&amp;format=text%2Fhtml&amp;timeout=30000&amp;debug=on" Type="http://schemas.openxmlformats.org/officeDocument/2006/relationships/hyperlink" TargetMode="External" Id="rId362"/><Relationship Target="http://dbpedia.org/property/nationalteams" Type="http://schemas.openxmlformats.org/officeDocument/2006/relationships/hyperlink" TargetMode="External" Id="rId363"/><Relationship Target="http://dbpedia.org/sparql?default-graph-uri=http%3A%2F%2Fdbpedia.org&amp;query=select+distinct+%3Fsubject+%3Fobject+where+{%3Fsubject+%3Chttp%3A%2F%2Fdbpedia.org%2Fontology%2FnationalTeam%3E+%3Fobject}+LIMIT+100&amp;format=text%2Fhtml&amp;timeout=30000&amp;debug=on" Type="http://schemas.openxmlformats.org/officeDocument/2006/relationships/hyperlink" TargetMode="External" Id="rId360"/><Relationship Target="http://dbpedia.org/sparql?default-graph-uri=http%3A%2F%2Fdbpedia.org&amp;query=select+distinct+%3Fsubject+%3Fobject+where+{%3Fsubject+%3Chttp%3A%2F%2Fdbpedia.org%2Fproperty%2FstylisticOrigins%3E+%3Fobject}+LIMIT+100&amp;format=text%2Fhtml&amp;timeout=30000&amp;debug=on" Type="http://schemas.openxmlformats.org/officeDocument/2006/relationships/hyperlink" TargetMode="External" Id="rId148"/><Relationship Target="http://dbpedia.org/property/countryRepresented" Type="http://schemas.openxmlformats.org/officeDocument/2006/relationships/hyperlink" TargetMode="External" Id="rId361"/><Relationship Target="http://dbpedia.org/ontology/genre" Type="http://schemas.openxmlformats.org/officeDocument/2006/relationships/hyperlink" TargetMode="External" Id="rId149"/><Relationship Target="http://dbpedia.org/sparql?default-graph-uri=http%3A%2F%2Fdbpedia.org&amp;query=select+distinct+%3Fsubject+%3Fobject+where+{%3Fsubject+%3Chttp%3A%2F%2Fdbpedia.org%2Fproperty%2Fbirthplace%3E+%3Fobject}+LIMIT+100&amp;format=text%2Fhtml&amp;timeout=30000&amp;debug=on" Type="http://schemas.openxmlformats.org/officeDocument/2006/relationships/hyperlink" TargetMode="External" Id="rId366"/><Relationship Target="http://dbpedia.org/property/countryofbirth" Type="http://schemas.openxmlformats.org/officeDocument/2006/relationships/hyperlink" TargetMode="External" Id="rId367"/><Relationship Target="http://dbpedia.org/sparql?default-graph-uri=http%3A%2F%2Fdbpedia.org&amp;query=select+distinct+%3Fsubject+%3Fobject+where+{%3Fsubject+%3Chttp%3A%2F%2Fdbpedia.org%2Fproperty%2Fnationalteams%3E+%3Fobject}+LIMIT+100&amp;format=text%2Fhtml&amp;timeout=30000&amp;debug=on" Type="http://schemas.openxmlformats.org/officeDocument/2006/relationships/hyperlink" TargetMode="External" Id="rId364"/><Relationship Target="http://dbpedia.org/property/birthplace" Type="http://schemas.openxmlformats.org/officeDocument/2006/relationships/hyperlink" TargetMode="External" Id="rId365"/><Relationship Target="http://dbpedia.org/sparql?default-graph-uri=http%3A%2F%2Fdbpedia.org&amp;query=select+distinct+%3Fsubject+%3Fobject+where+{%3Fsubject+%3Chttp%3A%2F%2Fdbpedia.org%2Fproperty%2FpubDate%3E+%3Fobject}+LIMIT+100&amp;format=text%2Fhtml&amp;timeout=30000&amp;debug=on" Type="http://schemas.openxmlformats.org/officeDocument/2006/relationships/hyperlink" TargetMode="External" Id="rId765"/><Relationship Target="http://dbpedia.org/property/pubDate" Type="http://schemas.openxmlformats.org/officeDocument/2006/relationships/hyperlink" TargetMode="External" Id="rId764"/><Relationship Target="http://dbpedia.org/property/oppositionParty" Type="http://schemas.openxmlformats.org/officeDocument/2006/relationships/hyperlink" TargetMode="External" Id="rId550"/><Relationship Target="http://dbpedia.org/sparql?default-graph-uri=http%3A%2F%2Fdbpedia.org&amp;query=select+distinct+%3Fsubject+%3Fobject+where+{%3Fsubject+%3Chttp%3A%2F%2Fdbpedia.org%2Fproperty%2Flaunch%3E+%3Fobject}+LIMIT+100&amp;format=text%2Fhtml&amp;timeout=30000&amp;debug=on" Type="http://schemas.openxmlformats.org/officeDocument/2006/relationships/hyperlink" TargetMode="External" Id="rId767"/><Relationship Target="http://dbpedia.org/property/launch" Type="http://schemas.openxmlformats.org/officeDocument/2006/relationships/hyperlink" TargetMode="External" Id="rId766"/><Relationship Target="http://dbpedia.org/sparql?default-graph-uri=http%3A%2F%2Fdbpedia.org&amp;query=select+distinct+%3Fsubject+%3Fobject+where+{%3Fsubject+%3Chttp%3A%2F%2Fdbpedia.org%2Fontology%2FpublicationDate%3E+%3Fobject}+LIMIT+100&amp;format=text%2Fhtml&amp;timeout=30000&amp;debug=on" Type="http://schemas.openxmlformats.org/officeDocument/2006/relationships/hyperlink" TargetMode="External" Id="rId769"/><Relationship Target="http://dbpedia.org/property/politicalView" Type="http://schemas.openxmlformats.org/officeDocument/2006/relationships/hyperlink" TargetMode="External" Id="rId552"/><Relationship Target="http://dbpedia.org/sparql?default-graph-uri=http%3A%2F%2Fdbpedia.org&amp;query=select+distinct+%3Fsubject+%3Fobject+where+{%3Fsubject+%3Chttp%3A%2F%2Fdbpedia.org%2Fproperty%2FoppositionParty%3E+%3Fobject}+LIMIT+100&amp;format=text%2Fhtml&amp;timeout=30000&amp;debug=on" Type="http://schemas.openxmlformats.org/officeDocument/2006/relationships/hyperlink" TargetMode="External" Id="rId551"/><Relationship Target="http://dbpedia.org/ontology/publicationDate" Type="http://schemas.openxmlformats.org/officeDocument/2006/relationships/hyperlink" TargetMode="External" Id="rId768"/><Relationship Target="http://en.wikipedia.org/wiki/List_of_Presidents_of_the_United_States" Type="http://schemas.openxmlformats.org/officeDocument/2006/relationships/hyperlink" TargetMode="External" Id="rId554"/><Relationship Target="http://dbpedia.org/sparql?default-graph-uri=http%3A%2F%2Fdbpedia.org&amp;query=select+distinct+%3Fsubject+%3Fobject+where+{%3Fsubject+%3Chttp%3A%2F%2Fdbpedia.org%2Fproperty%2FpoliticalView%3E+%3Fobject}+LIMIT+100&amp;format=text%2Fhtml&amp;timeout=30000&amp;debug=on" Type="http://schemas.openxmlformats.org/officeDocument/2006/relationships/hyperlink" TargetMode="External" Id="rId553"/><Relationship Target="http://dbpedia.org/sparql?default-graph-uri=http%3A%2F%2Fdbpedia.org&amp;query=select+distinct+%3Fsubject+%3Fobject+where+{%3Fsubject+%3Chttp%3A%2F%2Fdbpedia.org%2Fontology%2FactiveYearsStartDate%3E+%3Fobject}+LIMIT+100&amp;format=text%2Fhtml&amp;timeout=30000&amp;debug=on" Type="http://schemas.openxmlformats.org/officeDocument/2006/relationships/hyperlink" TargetMode="External" Id="rId48"/><Relationship Target="http://dbpedia.org/sparql?default-graph-uri=http%3A%2F%2Fdbpedia.org&amp;query=select+distinct+%3Fsubject+%3Fobject+where+{%3Fsubject+%3Chttp%3A%2F%2Fdbpedia.org%2Fproperty%2Fyears%3E+%3Fobject}+LIMIT+100&amp;format=text%2Fhtml&amp;timeout=30000&amp;debug=on" Type="http://schemas.openxmlformats.org/officeDocument/2006/relationships/hyperlink" TargetMode="External" Id="rId556"/><Relationship Target="http://dbpedia.org/ontology/activeYearsStartDate" Type="http://schemas.openxmlformats.org/officeDocument/2006/relationships/hyperlink" TargetMode="External" Id="rId47"/><Relationship Target="http://dbpedia.org/property/years" Type="http://schemas.openxmlformats.org/officeDocument/2006/relationships/hyperlink" TargetMode="External" Id="rId555"/><Relationship Target="http://dbpedia.org/sparql?default-graph-uri=http%3A%2F%2Fdbpedia.org&amp;query=select+distinct+%3Fsubject+%3Fobject+where+{%3Fsubject+%3Chttp%3A%2F%2Fdbpedia.org%2Fontology%2FformationYear%3E+%3Fobject}+LIMIT+100&amp;format=text%2Fhtml&amp;timeout=30000&amp;debug=on" Type="http://schemas.openxmlformats.org/officeDocument/2006/relationships/hyperlink" TargetMode="External" Id="rId558"/><Relationship Target="http://dbpedia.org/property/turnedpro" Type="http://schemas.openxmlformats.org/officeDocument/2006/relationships/hyperlink" TargetMode="External" Id="rId49"/><Relationship Target="http://dbpedia.org/ontology/formationYear" Type="http://schemas.openxmlformats.org/officeDocument/2006/relationships/hyperlink" TargetMode="External" Id="rId557"/><Relationship Target="http://dbpedia.org/sparql?default-graph-uri=http%3A%2F%2Fdbpedia.org&amp;query=select+distinct+%3Fsubject+%3Fobject+where+{%3Fsubject+%3Chttp%3A%2F%2Fdbpedia.org%2Fproperty%2FreleaseDate%3E+%3Fobject}+LIMIT+100&amp;format=text%2Fhtml&amp;timeout=30000&amp;debug=on" Type="http://schemas.openxmlformats.org/officeDocument/2006/relationships/hyperlink" TargetMode="External" Id="rId761"/><Relationship Target="http://dbpedia.org/ontology/activeYearsEndDate" Type="http://schemas.openxmlformats.org/officeDocument/2006/relationships/hyperlink" TargetMode="External" Id="rId559"/><Relationship Target="http://dbpedia.org/property/releaseDate" Type="http://schemas.openxmlformats.org/officeDocument/2006/relationships/hyperlink" TargetMode="External" Id="rId760"/><Relationship Target="http://dbpedia.org/sparql?default-graph-uri=http%3A%2F%2Fdbpedia.org&amp;query=select+distinct+%3Fsubject+%3Fobject+where+{%3Fsubject+%3Chttp%3A%2F%2Fdbpedia.org%2Fproperty%2Foriginalairdate%3E+%3Fobject}+LIMIT+100&amp;format=text%2Fhtml&amp;timeout=30000&amp;debug=on" Type="http://schemas.openxmlformats.org/officeDocument/2006/relationships/hyperlink" TargetMode="External" Id="rId763"/><Relationship Target="http://dbpedia.org/property/originalairdate" Type="http://schemas.openxmlformats.org/officeDocument/2006/relationships/hyperlink" TargetMode="External" Id="rId762"/><Relationship Target="http://dbpedia.org/property/homecountry" Type="http://schemas.openxmlformats.org/officeDocument/2006/relationships/hyperlink" TargetMode="External" Id="rId357"/><Relationship Target="http://dbpedia.org/sparql?default-graph-uri=http%3A%2F%2Fdbpedia.org&amp;query=select+distinct+%3Fsubject+%3Fobject+where+{%3Fsubject+%3Chttp%3A%2F%2Fdbpedia.org%2Fproperty%2Fhomecountry%3E+%3Fobject}+LIMIT+100&amp;format=text%2Fhtml&amp;timeout=30000&amp;debug=on" Type="http://schemas.openxmlformats.org/officeDocument/2006/relationships/hyperlink" TargetMode="External" Id="rId358"/><Relationship Target="http://dbpedia.org/sparql?default-graph-uri=http%3A%2F%2Fdbpedia.org&amp;query=select+distinct+%3Fsubject+%3Fobject+where+{%3Fsubject+%3Chttp%3A%2F%2Fdbpedia.org%2Fproperty%2Fendyear%3E+%3Fobject}+LIMIT+100&amp;format=text%2Fhtml&amp;timeout=30000&amp;debug=on" Type="http://schemas.openxmlformats.org/officeDocument/2006/relationships/hyperlink" TargetMode="External" Id="rId40"/><Relationship Target="http://dbpedia.org/sparql?default-graph-uri=http%3A%2F%2Fdbpedia.org&amp;query=select+distinct+%3Fsubject+%3Fobject+where+{%3Fsubject+%3Chttp%3A%2F%2Fdbpedia.org%2Fproperty%2FfirstVintage%3E+%3Fobject}+LIMIT+100&amp;format=text%2Fhtml&amp;timeout=30000&amp;debug=on" Type="http://schemas.openxmlformats.org/officeDocument/2006/relationships/hyperlink" TargetMode="External" Id="rId130"/><Relationship Target="http://dbpedia.org/ontology/nationalTeam" Type="http://schemas.openxmlformats.org/officeDocument/2006/relationships/hyperlink" TargetMode="External" Id="rId359"/><Relationship Target="http://dbpedia.org/property/years" Type="http://schemas.openxmlformats.org/officeDocument/2006/relationships/hyperlink" TargetMode="External" Id="rId41"/><Relationship Target="http://www.amazon.com/gp/search/other/ref=lp_2983386011_sa_p_lbr_grape_varietal?rh=n%3A16310101%2Cn%3A!16310211%2Cn%3A2983386011&amp;bbn=2983386011&amp;pickerToList=lbr_grape_varietal_browse-bin&amp;ie=UTF8&amp;qid=1398240312" Type="http://schemas.openxmlformats.org/officeDocument/2006/relationships/hyperlink" TargetMode="External" Id="rId131"/><Relationship Target="http://dbpedia.org/sparql?default-graph-uri=http%3A%2F%2Fdbpedia.org&amp;query=select+distinct+%3Fsubject+%3Fobject+where+{%3Fsubject+%3Chttp%3A%2F%2Fdbpedia.org%2Fproperty%2Fyears%3E+%3Fobject}+LIMIT+100&amp;format=text%2Fhtml&amp;timeout=30000&amp;debug=on" Type="http://schemas.openxmlformats.org/officeDocument/2006/relationships/hyperlink" TargetMode="External" Id="rId42"/><Relationship Target="http://dbpedia.org/property/grapes" Type="http://schemas.openxmlformats.org/officeDocument/2006/relationships/hyperlink" TargetMode="External" Id="rId132"/><Relationship Target="http://dbpedia.org/property/careerEnd" Type="http://schemas.openxmlformats.org/officeDocument/2006/relationships/hyperlink" TargetMode="External" Id="rId43"/><Relationship Target="http://dbpedia.org/sparql?default-graph-uri=http%3A%2F%2Fdbpedia.org&amp;query=select+distinct+%3Fsubject+%3Fobject+where+{%3Fsubject+%3Chttp%3A%2F%2Fdbpedia.org%2Fproperty%2Fgrapes%3E+%3Fobject}+LIMIT+100&amp;format=text%2Fhtml&amp;timeout=30000&amp;debug=on" Type="http://schemas.openxmlformats.org/officeDocument/2006/relationships/hyperlink" TargetMode="External" Id="rId133"/><Relationship Target="http://dbpedia.org/sparql?default-graph-uri=http%3A%2F%2Fdbpedia.org&amp;query=select+distinct+%3Fsubject+%3Fobject+where+{%3Fsubject+%3Chttp%3A%2F%2Fdbpedia.org%2Fproperty%2FcareerEnd%3E+%3Fobject}+LIMIT+100&amp;format=text%2Fhtml&amp;timeout=30000&amp;debug=on" Type="http://schemas.openxmlformats.org/officeDocument/2006/relationships/hyperlink" TargetMode="External" Id="rId44"/><Relationship Target="http://dbpedia.org/ontology/growingGrape" Type="http://schemas.openxmlformats.org/officeDocument/2006/relationships/hyperlink" TargetMode="External" Id="rId134"/><Relationship Target="http://dbpedia.org/ontology/activeYearsStartYear" Type="http://schemas.openxmlformats.org/officeDocument/2006/relationships/hyperlink" TargetMode="External" Id="rId45"/><Relationship Target="http://dbpedia.org/sparql?default-graph-uri=http%3A%2F%2Fdbpedia.org&amp;query=select+distinct+%3Fsubject+%3Fobject+where+{%3Fsubject+%3Chttp%3A%2F%2Fdbpedia.org%2Fontology%2FgrowingGrape%3E+%3Fobject}+LIMIT+100&amp;format=text%2Fhtml&amp;timeout=30000&amp;debug=on" Type="http://schemas.openxmlformats.org/officeDocument/2006/relationships/hyperlink" TargetMode="External" Id="rId135"/><Relationship Target="http://dbpedia.org/sparql?default-graph-uri=http%3A%2F%2Fdbpedia.org&amp;query=select+distinct+%3Fsubject+%3Fobject+where+{%3Fsubject+%3Chttp%3A%2F%2Fdbpedia.org%2Fontology%2FactiveYearsStartYear%3E+%3Fobject}+LIMIT+100&amp;format=text%2Fhtml&amp;timeout=30000&amp;debug=on" Type="http://schemas.openxmlformats.org/officeDocument/2006/relationships/hyperlink" TargetMode="External" Id="rId46"/><Relationship Target="http://dbpedia.org/property/varietals" Type="http://schemas.openxmlformats.org/officeDocument/2006/relationships/hyperlink" TargetMode="External" Id="rId136"/><Relationship Target="http://dbpedia.org/sparql?default-graph-uri=http%3A%2F%2Fdbpedia.org&amp;query=select+distinct+%3Fsubject+%3Fobject+where+{%3Fsubject+%3Chttp%3A%2F%2Fdbpedia.org%2Fproperty%2Fvarietals%3E+%3Fobject}+LIMIT+100&amp;format=text%2Fhtml&amp;timeout=30000&amp;debug=on" Type="http://schemas.openxmlformats.org/officeDocument/2006/relationships/hyperlink" TargetMode="External" Id="rId137"/><Relationship Target="http://dbpedia.org/sparql?default-graph-uri=http%3A%2F%2Fdbpedia.org&amp;query=select+distinct+%3Fsubject+%3Fobject+where+{%3Fsubject+%3Chttp%3A%2F%2Fdbpedia.org%2Fproperty%2Fnationality%3E+%3Fobject}+LIMIT+100&amp;format=text%2Fhtml&amp;timeout=30000&amp;debug=on" Type="http://schemas.openxmlformats.org/officeDocument/2006/relationships/hyperlink" TargetMode="External" Id="rId350"/><Relationship Target="http://dbpedia.org/ontology/varietals" Type="http://schemas.openxmlformats.org/officeDocument/2006/relationships/hyperlink" TargetMode="External" Id="rId138"/><Relationship Target="http://dbpedia.org/property/team" Type="http://schemas.openxmlformats.org/officeDocument/2006/relationships/hyperlink" TargetMode="External" Id="rId351"/><Relationship Target="http://dbpedia.org/sparql?default-graph-uri=http%3A%2F%2Fdbpedia.org&amp;query=select+distinct+%3Fsubject+%3Fobject+where+{%3Fsubject+%3Chttp%3A%2F%2Fdbpedia.org%2Fontology%2Fvarietals%3E+%3Fobject}+LIMIT+100&amp;format=text%2Fhtml&amp;timeout=30000&amp;debug=on" Type="http://schemas.openxmlformats.org/officeDocument/2006/relationships/hyperlink" TargetMode="External" Id="rId139"/><Relationship Target="http://dbpedia.org/sparql?default-graph-uri=http%3A%2F%2Fdbpedia.org&amp;query=select+distinct+%3Fsubject+%3Fobject+where+{%3Fsubject+%3Chttp%3A%2F%2Fdbpedia.org%2Fproperty%2Fteam%3E+%3Fobject}+LIMIT+100&amp;format=text%2Fhtml&amp;timeout=30000&amp;debug=on" Type="http://schemas.openxmlformats.org/officeDocument/2006/relationships/hyperlink" TargetMode="External" Id="rId352"/><Relationship Target="http://dbpedia.org/ontology/stateOfOrigin" Type="http://schemas.openxmlformats.org/officeDocument/2006/relationships/hyperlink" TargetMode="External" Id="rId353"/><Relationship Target="http://dbpedia.org/sparql?default-graph-uri=http%3A%2F%2Fdbpedia.org&amp;query=select+distinct+%3Fsubject+%3Fobject+where+{%3Fsubject+%3Chttp%3A%2F%2Fdbpedia.org%2Fontology%2FstateOfOrigin%3E+%3Fobject}+LIMIT+100&amp;format=text%2Fhtml&amp;timeout=30000&amp;debug=on" Type="http://schemas.openxmlformats.org/officeDocument/2006/relationships/hyperlink" TargetMode="External" Id="rId354"/><Relationship Target="http://dbpedia.org/property/ntlTeam" Type="http://schemas.openxmlformats.org/officeDocument/2006/relationships/hyperlink" TargetMode="External" Id="rId355"/><Relationship Target="http://dbpedia.org/sparql?default-graph-uri=http%3A%2F%2Fdbpedia.org&amp;query=select+distinct+%3Fsubject+%3Fobject+where+{%3Fsubject+%3Chttp%3A%2F%2Fdbpedia.org%2Fproperty%2FntlTeam%3E+%3Fobject}+LIMIT+100&amp;format=text%2Fhtml&amp;timeout=30000&amp;debug=on" Type="http://schemas.openxmlformats.org/officeDocument/2006/relationships/hyperlink" TargetMode="External" Id="rId356"/><Relationship Target="http://dbpedia.org/sparql?default-graph-uri=http%3A%2F%2Fdbpedia.org&amp;query=select+distinct+%3Fsubject+%3Fobject+where+{%3Fsubject+%3Chttp%3A%2F%2Fdbpedia.org%2Fproperty%2Fwinner%3E+%3Fobject}+LIMIT+100&amp;format=text%2Fhtml&amp;timeout=30000&amp;debug=on" Type="http://schemas.openxmlformats.org/officeDocument/2006/relationships/hyperlink" TargetMode="External" Id="rId543"/><Relationship Target="http://dbpedia.org/property/relyear" Type="http://schemas.openxmlformats.org/officeDocument/2006/relationships/hyperlink" TargetMode="External" Id="rId738"/><Relationship Target="http://dbpedia.org/property/winner" Type="http://schemas.openxmlformats.org/officeDocument/2006/relationships/hyperlink" TargetMode="External" Id="rId542"/><Relationship Target="http://dbpedia.org/sparql?default-graph-uri=http%3A%2F%2Fdbpedia.org&amp;query=select+distinct+%3Fsubject+%3Fobject+where+{%3Fsubject+%3Chttp%3A%2F%2Fdbpedia.org%2Fproperty%2Fyear%3E+%3Fobject}+LIMIT+100&amp;format=text%2Fhtml&amp;timeout=30000&amp;debug=on" Type="http://schemas.openxmlformats.org/officeDocument/2006/relationships/hyperlink" TargetMode="External" Id="rId737"/><Relationship Target="http://dbpedia.org/sparql?default-graph-uri=http%3A%2F%2Fdbpedia.org&amp;query=select+distinct+%3Fsubject+%3Fobject+where+{%3Fsubject+%3Chttp%3A%2F%2Fdbpedia.org%2Fproperty%2FpoliticalParty%3E+%3Fobject}+LIMIT+100&amp;format=text%2Fhtml&amp;timeout=30000&amp;debug=on" Type="http://schemas.openxmlformats.org/officeDocument/2006/relationships/hyperlink" TargetMode="External" Id="rId541"/><Relationship Target="http://dbpedia.org/property/year" Type="http://schemas.openxmlformats.org/officeDocument/2006/relationships/hyperlink" TargetMode="External" Id="rId736"/><Relationship Target="http://dbpedia.org/property/politicalParty" Type="http://schemas.openxmlformats.org/officeDocument/2006/relationships/hyperlink" TargetMode="External" Id="rId540"/><Relationship Target="http://dbpedia.org/sparql?default-graph-uri=http%3A%2F%2Fdbpedia.org&amp;query=select+distinct+%3Fsubject+%3Fobject+where+{%3Fsubject+%3Chttp%3A%2F%2Fdbpedia.org%2Fproperty%2Ffirstdate%3E+%3Fobject}+LIMIT+100&amp;format=text%2Fhtml&amp;timeout=30000&amp;debug=on" Type="http://schemas.openxmlformats.org/officeDocument/2006/relationships/hyperlink" TargetMode="External" Id="rId735"/><Relationship Target="http://dbpedia.org/property/firstdate" Type="http://schemas.openxmlformats.org/officeDocument/2006/relationships/hyperlink" TargetMode="External" Id="rId734"/><Relationship Target="http://dbpedia.org/sparql?default-graph-uri=http%3A%2F%2Fdbpedia.org&amp;query=select+distinct+%3Fsubject+%3Fobject+where+{%3Fsubject+%3Chttp%3A%2F%2Fdbpedia.org%2Fproperty%2FnumberOfEpisodes%3E+%3Fobject}+LIMIT+100&amp;format=text%2Fhtml&amp;timeout=30000&amp;debug=on" Type="http://schemas.openxmlformats.org/officeDocument/2006/relationships/hyperlink" TargetMode="External" Id="rId939"/><Relationship Target="http://en.wikipedia.org/wiki/List_of_best-selling_albums" Type="http://schemas.openxmlformats.org/officeDocument/2006/relationships/hyperlink" TargetMode="External" Id="rId733"/><Relationship Target="http://dbpedia.org/property/numberOfEpisodes" Type="http://schemas.openxmlformats.org/officeDocument/2006/relationships/hyperlink" TargetMode="External" Id="rId938"/><Relationship Target="http://dbpedia.org/sparql?default-graph-uri=http%3A%2F%2Fdbpedia.org&amp;query=select+distinct+%3Fsubject+%3Fobject+where+{%3Fsubject+%3Chttp%3A%2F%2Fdbpedia.org%2Fontology%2Fwriter%3E+%3Fobject}+LIMIT+100&amp;format=text%2Fhtml&amp;timeout=30000&amp;debug=on" Type="http://schemas.openxmlformats.org/officeDocument/2006/relationships/hyperlink" TargetMode="External" Id="rId732"/><Relationship Target="http://dbpedia.org/sparql?default-graph-uri=http%3A%2F%2Fdbpedia.org&amp;query=select+distinct+%3Fsubject+%3Fobject+where+{%3Fsubject+%3Chttp%3A%2F%2Fdbpedia.org%2Fproperty%2Fnumberinseries%3E+%3Fobject}+LIMIT+100&amp;format=text%2Fhtml&amp;timeout=30000&amp;debug=on" Type="http://schemas.openxmlformats.org/officeDocument/2006/relationships/hyperlink" TargetMode="External" Id="rId937"/><Relationship Target="http://dbpedia.org/ontology/writer" Type="http://schemas.openxmlformats.org/officeDocument/2006/relationships/hyperlink" TargetMode="External" Id="rId731"/><Relationship Target="http://dbpedia.org/sparql?default-graph-uri=http%3A%2F%2Fdbpedia.org&amp;query=select+distinct+%3Fsubject+%3Fobject+where+{%3Fsubject+%3Chttp%3A%2F%2Fdbpedia.org%2Fproperty%2Fgenere%3E+%3Fobject}+LIMIT+100&amp;format=text%2Fhtml&amp;timeout=30000&amp;debug=on" Type="http://schemas.openxmlformats.org/officeDocument/2006/relationships/hyperlink" TargetMode="External" Id="rId172"/><Relationship Target="http://dbpedia.org/sparql?default-graph-uri=http%3A%2F%2Fdbpedia.org&amp;query=select+distinct+%3Fsubject+%3Fobject+where+{%3Fsubject+%3Chttp%3A%2F%2Fdbpedia.org%2Fontology%2Fdirector%3E+%3Fobject}+LIMIT+100&amp;format=text%2Fhtml&amp;timeout=30000&amp;debug=on" Type="http://schemas.openxmlformats.org/officeDocument/2006/relationships/hyperlink" TargetMode="External" Id="rId730"/><Relationship Target="http://dbpedia.org/property/genere" Type="http://schemas.openxmlformats.org/officeDocument/2006/relationships/hyperlink" TargetMode="External" Id="rId171"/><Relationship Target="http://dbpedia.org/property/prevYear" Type="http://schemas.openxmlformats.org/officeDocument/2006/relationships/hyperlink" TargetMode="External" Id="rId19"/><Relationship Target="http://dbpedia.org/sparql?default-graph-uri=http%3A%2F%2Fdbpedia.org&amp;query=select+distinct+%3Fsubject+%3Fobject+where+{%3Fsubject+%3Chttp%3A%2F%2Fdbpedia.org%2Fproperty%2FmusicalStyle%3E+%3Fobject}+LIMIT+100&amp;format=text%2Fhtml&amp;timeout=30000&amp;debug=on" Type="http://schemas.openxmlformats.org/officeDocument/2006/relationships/hyperlink" TargetMode="External" Id="rId170"/><Relationship Target="http://dbpedia.org/sparql?default-graph-uri=http%3A%2F%2Fdbpedia.org&amp;query=select+distinct+%3Fsubject+%3Fobject+where+{%3Fsubject+%3Chttp%3A%2F%2Fdbpedia.org%2Fproperty%2FleaderParty%3E+%3Fobject}+LIMIT+100&amp;format=text%2Fhtml&amp;timeout=30000&amp;debug=on" Type="http://schemas.openxmlformats.org/officeDocument/2006/relationships/hyperlink" TargetMode="External" Id="rId549"/><Relationship Target="http://dbpedia.org/sparql?default-graph-uri=http%3A%2F%2Fdbpedia.org&amp;query=select+distinct+%3Fsubject+%3Fobject+where+{%3Fsubject+%3Chttp%3A%2F%2Fdbpedia.org%2Fproperty%2Fyear%3E+%3Fobject}+LIMIT+100&amp;format=text%2Fhtml&amp;timeout=30000&amp;debug=on" Type="http://schemas.openxmlformats.org/officeDocument/2006/relationships/hyperlink" TargetMode="External" Id="rId18"/><Relationship Target="http://dbpedia.org/property/leaderParty" Type="http://schemas.openxmlformats.org/officeDocument/2006/relationships/hyperlink" TargetMode="External" Id="rId548"/><Relationship Target="http://dbpedia.org/property/year" Type="http://schemas.openxmlformats.org/officeDocument/2006/relationships/hyperlink" TargetMode="External" Id="rId17"/><Relationship Target="http://dbpedia.org/sparql?default-graph-uri=http%3A%2F%2Fdbpedia.org&amp;query=select+distinct+%3Fsubject+%3Fobject+where+{%3Fsubject+%3Chttp%3A%2F%2Fdbpedia.org%2Fproperty%2Flegislature%3E+%3Fobject}+LIMIT+100&amp;format=text%2Fhtml&amp;timeout=30000&amp;debug=on" Type="http://schemas.openxmlformats.org/officeDocument/2006/relationships/hyperlink" TargetMode="External" Id="rId547"/><Relationship Target="http://dbpedia.org/sparql?default-graph-uri=http%3A%2F%2Fdbpedia.org&amp;query=select+distinct+%3Fsubject+%3Fobject+where+{%3Fsubject+%3Chttp%3A%2F%2Fdbpedia.org%2Fproperty%2Fyear1start%3E+%3Fobject}+LIMIT+100&amp;format=text%2Fhtml&amp;timeout=30000&amp;debug=on" Type="http://schemas.openxmlformats.org/officeDocument/2006/relationships/hyperlink" TargetMode="External" Id="rId16"/><Relationship Target="http://dbpedia.org/property/legislature" Type="http://schemas.openxmlformats.org/officeDocument/2006/relationships/hyperlink" TargetMode="External" Id="rId546"/><Relationship Target="http://dbpedia.org/property/year1start" Type="http://schemas.openxmlformats.org/officeDocument/2006/relationships/hyperlink" TargetMode="External" Id="rId15"/><Relationship Target="http://dbpedia.org/sparql?default-graph-uri=http%3A%2F%2Fdbpedia.org&amp;query=select+distinct+%3Fsubject+%3Fobject+where+{%3Fsubject+%3Chttp%3A%2F%2Fdbpedia.org%2Fontology%2FleaderParty%3E+%3Fobject}+LIMIT+100&amp;format=text%2Fhtml&amp;timeout=30000&amp;debug=on" Type="http://schemas.openxmlformats.org/officeDocument/2006/relationships/hyperlink" TargetMode="External" Id="rId545"/><Relationship Target="http://www.allstarnba.es/players/players-by-draft-pick.htm" Type="http://schemas.openxmlformats.org/officeDocument/2006/relationships/hyperlink" TargetMode="External" Id="rId14"/><Relationship Target="http://dbpedia.org/ontology/leaderParty" Type="http://schemas.openxmlformats.org/officeDocument/2006/relationships/hyperlink" TargetMode="External" Id="rId544"/><Relationship Target="http://dbpedia.org/property/genre(s)_" Type="http://schemas.openxmlformats.org/officeDocument/2006/relationships/hyperlink" TargetMode="External" Id="rId12"/><Relationship Target="http://dbpedia.org/sparql?default-graph-uri=http%3A%2F%2Fdbpedia.org&amp;query=select+distinct+%3Fsubject+%3Fobject+where+{%3Fsubject+%3Chttp%3A%2F%2Fdbpedia.org%2Fproperty%2FmusicGenre%3E+%3Fobject}+LIMIT+100&amp;format=text%2Fhtml&amp;timeout=30000&amp;debug=on" Type="http://schemas.openxmlformats.org/officeDocument/2006/relationships/hyperlink" TargetMode="External" Id="rId168"/><Relationship Target="http://dbpedia.org/sparql?default-graph-uri=http%3A%2F%2Fdbpedia.org&amp;query=select+distinct+%3Fsubject+%3Fobject+where+{%3Fsubject+%3Chttp%3A%2F%2Fdbpedia.org%2Fproperty%2Fgenre%28s%29_%3E+%3Fobject}+LIMIT+100&amp;format=text%2Fhtml&amp;timeout=30000&amp;debug=on" Type="http://schemas.openxmlformats.org/officeDocument/2006/relationships/hyperlink" TargetMode="External" Id="rId13"/><Relationship Target="http://dbpedia.org/property/musicalStyle" Type="http://schemas.openxmlformats.org/officeDocument/2006/relationships/hyperlink" TargetMode="External" Id="rId169"/><Relationship Target="http://dbpedia.org/property/genere" Type="http://schemas.openxmlformats.org/officeDocument/2006/relationships/hyperlink" TargetMode="External" Id="rId10"/><Relationship Target="http://dbpedia.org/sparql?default-graph-uri=http%3A%2F%2Fdbpedia.org&amp;query=select+distinct+%3Fsubject+%3Fobject+where+{%3Fsubject+%3Chttp%3A%2F%2Fdbpedia.org%2Fontology%2Ftype%3E+%3Fobject}+LIMIT+100&amp;format=text%2Fhtml&amp;timeout=30000&amp;debug=on" Type="http://schemas.openxmlformats.org/officeDocument/2006/relationships/hyperlink" TargetMode="External" Id="rId166"/><Relationship Target="http://dbpedia.org/sparql?default-graph-uri=http%3A%2F%2Fdbpedia.org&amp;query=select+distinct+%3Fsubject+%3Fobject+where+{%3Fsubject+%3Chttp%3A%2F%2Fdbpedia.org%2Fproperty%2Fgenere%3E+%3Fobject}+LIMIT+100&amp;format=text%2Fhtml&amp;timeout=30000&amp;debug=on" Type="http://schemas.openxmlformats.org/officeDocument/2006/relationships/hyperlink" TargetMode="External" Id="rId11"/><Relationship Target="http://dbpedia.org/property/musicGenre" Type="http://schemas.openxmlformats.org/officeDocument/2006/relationships/hyperlink" TargetMode="External" Id="rId167"/><Relationship Target="http://dbpedia.org/sparql?default-graph-uri=http%3A%2F%2Fdbpedia.org&amp;query=select+distinct+%3Fsubject+%3Fobject+where+{%3Fsubject+%3Chttp%3A%2F%2Fdbpedia.org%2Fproperty%2Fnat%3E+%3Fobject}+LIMIT+100&amp;format=text%2Fhtml&amp;timeout=30000&amp;debug=on" Type="http://schemas.openxmlformats.org/officeDocument/2006/relationships/hyperlink" TargetMode="External" Id="rId348"/><Relationship Target="http://dbpedia.org/sparql?default-graph-uri=http%3A%2F%2Fdbpedia.org&amp;query=select+distinct+%3Fsubject+%3Fobject+where+{%3Fsubject+%3Chttp%3A%2F%2Fdbpedia.org%2Fproperty%2Fgenre%28s%29_%3E+%3Fobject}+LIMIT+100&amp;format=text%2Fhtml&amp;timeout=30000&amp;debug=on" Type="http://schemas.openxmlformats.org/officeDocument/2006/relationships/hyperlink" TargetMode="External" Id="rId164"/><Relationship Target="http://dbpedia.org/property/nationality" Type="http://schemas.openxmlformats.org/officeDocument/2006/relationships/hyperlink" TargetMode="External" Id="rId349"/><Relationship Target="http://dbpedia.org/ontology/type" Type="http://schemas.openxmlformats.org/officeDocument/2006/relationships/hyperlink" TargetMode="External" Id="rId165"/><Relationship Target="http://dbpedia.org/sparql?default-graph-uri=http%3A%2F%2Fdbpedia.org&amp;query=select+distinct+%3Fsubject+%3Fobject+where+{%3Fsubject+%3Chttp%3A%2F%2Fdbpedia.org%2Fontology%2Fcountry%3E+%3Fobject}+LIMIT+100&amp;format=text%2Fhtml&amp;timeout=30000&amp;debug=on" Type="http://schemas.openxmlformats.org/officeDocument/2006/relationships/hyperlink" TargetMode="External" Id="rId346"/><Relationship Target="http://dbpedia.org/sparql?default-graph-uri=http%3A%2F%2Fdbpedia.org&amp;query=select+distinct+%3Fsubject+%3Fobject+where+{%3Fsubject+%3Chttp%3A%2F%2Fdbpedia.org%2Fontology%2FmusicFusionGenre%3E+%3Fobject}+LIMIT+100&amp;format=text%2Fhtml&amp;timeout=30000&amp;debug=on" Type="http://schemas.openxmlformats.org/officeDocument/2006/relationships/hyperlink" TargetMode="External" Id="rId162"/><Relationship Target="http://dbpedia.org/property/nat" Type="http://schemas.openxmlformats.org/officeDocument/2006/relationships/hyperlink" TargetMode="External" Id="rId347"/><Relationship Target="http://dbpedia.org/property/genre(s)_" Type="http://schemas.openxmlformats.org/officeDocument/2006/relationships/hyperlink" TargetMode="External" Id="rId163"/><Relationship Target="http://dbpedia.org/sparql?default-graph-uri=http%3A%2F%2Fdbpedia.org&amp;query=select+distinct+%3Fsubject+%3Fobject+where+{%3Fsubject+%3Chttp%3A%2F%2Fdbpedia.org%2Fproperty%2FnumberEpisodes%3E+%3Fobject}+LIMIT+100&amp;format=text%2Fhtml&amp;timeout=30000&amp;debug=on" Type="http://schemas.openxmlformats.org/officeDocument/2006/relationships/hyperlink" TargetMode="External" Id="rId935"/><Relationship Target="http://dbpedia.org/sparql?default-graph-uri=http%3A%2F%2Fdbpedia.org&amp;query=select+distinct+%3Fsubject+%3Fobject+where+{%3Fsubject+%3Chttp%3A%2F%2Fdbpedia.org%2Fontology%2Fnationality%3E+%3Fobject}+LIMIT+100&amp;format=text%2Fhtml&amp;timeout=30000&amp;debug=on" Type="http://schemas.openxmlformats.org/officeDocument/2006/relationships/hyperlink" TargetMode="External" Id="rId344"/><Relationship Target="http://dbpedia.org/property/numberinseries" Type="http://schemas.openxmlformats.org/officeDocument/2006/relationships/hyperlink" TargetMode="External" Id="rId936"/><Relationship Target="http://dbpedia.org/ontology/country" Type="http://schemas.openxmlformats.org/officeDocument/2006/relationships/hyperlink" TargetMode="External" Id="rId345"/><Relationship Target="http://dbpedia.org/sparql?default-graph-uri=http%3A%2F%2Fdbpedia.org&amp;query=select+distinct+%3Fsubject+%3Fobject+where+{%3Fsubject+%3Chttp%3A%2F%2Fdbpedia.org%2Fontology%2FnumberOfSeasons%3E+%3Fobject}+LIMIT+100&amp;format=text%2Fhtml&amp;timeout=30000&amp;debug=on" Type="http://schemas.openxmlformats.org/officeDocument/2006/relationships/hyperlink" TargetMode="External" Id="rId933"/><Relationship Target="http://dbpedia.org/sparql?default-graph-uri=http%3A%2F%2Fdbpedia.org&amp;query=select+distinct+%3Fsubject+%3Fobject+where+{%3Fsubject+%3Chttp%3A%2F%2Fdbpedia.org%2Fontology%2Fteam%3E+%3Fobject}+LIMIT+100&amp;format=text%2Fhtml&amp;timeout=30000&amp;debug=on" Type="http://schemas.openxmlformats.org/officeDocument/2006/relationships/hyperlink" TargetMode="External" Id="rId342"/><Relationship Target="http://dbpedia.org/property/numberEpisodes" Type="http://schemas.openxmlformats.org/officeDocument/2006/relationships/hyperlink" TargetMode="External" Id="rId934"/><Relationship Target="http://dbpedia.org/ontology/nationality" Type="http://schemas.openxmlformats.org/officeDocument/2006/relationships/hyperlink" TargetMode="External" Id="rId343"/><Relationship Target="http://dbpedia.org/sparql?default-graph-uri=http%3A%2F%2Fdbpedia.org&amp;query=select+distinct+%3Fsubject+%3Fobject+where+{%3Fsubject+%3Chttp%3A%2F%2Fdbpedia.org%2Fproperty%2FnumSeasons%3E+%3Fobject}+LIMIT+100&amp;format=text%2Fhtml&amp;timeout=30000&amp;debug=on" Type="http://schemas.openxmlformats.org/officeDocument/2006/relationships/hyperlink" TargetMode="External" Id="rId931"/><Relationship Target="http://dbpedia.org/sparql?default-graph-uri=http%3A%2F%2Fdbpedia.org&amp;query=select+distinct+%3Fsubject+%3Fobject+where+{%3Fsubject+%3Chttp%3A%2F%2Fdbpedia.org%2Fproperty%2FdeathPlace%3E+%3Fobject}+LIMIT+100&amp;format=text%2Fhtml&amp;timeout=30000&amp;debug=on" Type="http://schemas.openxmlformats.org/officeDocument/2006/relationships/hyperlink" TargetMode="External" Id="rId340"/><Relationship Target="http://dbpedia.org/ontology/numberOfSeasons" Type="http://schemas.openxmlformats.org/officeDocument/2006/relationships/hyperlink" TargetMode="External" Id="rId932"/><Relationship Target="http://dbpedia.org/ontology/team" Type="http://schemas.openxmlformats.org/officeDocument/2006/relationships/hyperlink" TargetMode="External" Id="rId341"/><Relationship Target="http://dbpedia.org/sparql?default-graph-uri=http%3A%2F%2Fdbpedia.org&amp;query=select+distinct+%3Fsubject+%3Fobject+where+{%3Fsubject+%3Chttp%3A%2F%2Fdbpedia.org%2Fproperty%2Frelyear%3E+%3Fobject}+LIMIT+100&amp;format=text%2Fhtml&amp;timeout=30000&amp;debug=on" Type="http://schemas.openxmlformats.org/officeDocument/2006/relationships/hyperlink" TargetMode="External" Id="rId739"/><Relationship Target="http://dbpedia.org/property/numSeasons" Type="http://schemas.openxmlformats.org/officeDocument/2006/relationships/hyperlink" TargetMode="External" Id="rId930"/><Relationship Target="http://dbpedia.org/property/afterParty" Type="http://schemas.openxmlformats.org/officeDocument/2006/relationships/hyperlink" TargetMode="External" Id="rId530"/><Relationship Target="http://dbpedia.org/sparql?default-graph-uri=http%3A%2F%2Fdbpedia.org&amp;query=select+distinct+%3Fsubject+%3Fobject+where+{%3Fsubject+%3Chttp%3A%2F%2Fdbpedia.org%2Fproperty%2Freleased%3E+%3Fobject}+LIMIT+100&amp;format=text%2Fhtml&amp;timeout=30000&amp;debug=on" Type="http://schemas.openxmlformats.org/officeDocument/2006/relationships/hyperlink" TargetMode="External" Id="rId747"/><Relationship Target="http://dbpedia.org/property/released" Type="http://schemas.openxmlformats.org/officeDocument/2006/relationships/hyperlink" TargetMode="External" Id="rId746"/><Relationship Target="http://dbpedia.org/property/politicalGroups" Type="http://schemas.openxmlformats.org/officeDocument/2006/relationships/hyperlink" TargetMode="External" Id="rId532"/><Relationship Target="http://dbpedia.org/sparql?default-graph-uri=http%3A%2F%2Fdbpedia.org&amp;query=select+distinct+%3Fsubject+%3Fobject+where+{%3Fsubject+%3Chttp%3A%2F%2Fdbpedia.org%2Fproperty%2Fairdate%3E+%3Fobject}+LIMIT+100&amp;format=text%2Fhtml&amp;timeout=30000&amp;debug=on" Type="http://schemas.openxmlformats.org/officeDocument/2006/relationships/hyperlink" TargetMode="External" Id="rId749"/><Relationship Target="http://dbpedia.org/sparql?default-graph-uri=http%3A%2F%2Fdbpedia.org&amp;query=select+distinct+%3Fsubject+%3Fobject+where+{%3Fsubject+%3Chttp%3A%2F%2Fdbpedia.org%2Fproperty%2FafterParty%3E+%3Fobject}+LIMIT+100&amp;format=text%2Fhtml&amp;timeout=30000&amp;debug=on" Type="http://schemas.openxmlformats.org/officeDocument/2006/relationships/hyperlink" TargetMode="External" Id="rId531"/><Relationship Target="http://dbpedia.org/property/airdate" Type="http://schemas.openxmlformats.org/officeDocument/2006/relationships/hyperlink" TargetMode="External" Id="rId748"/><Relationship Target="http://dbpedia.org/sparql?default-graph-uri=http%3A%2F%2Fdbpedia.org&amp;query=select+distinct+%3Fsubject+%3Fobject+where+{%3Fsubject+%3Chttp%3A%2F%2Fdbpedia.org%2Fontology%2FrecordDate%3E+%3Fobject}+LIMIT+100&amp;format=text%2Fhtml&amp;timeout=30000&amp;debug=on" Type="http://schemas.openxmlformats.org/officeDocument/2006/relationships/hyperlink" TargetMode="External" Id="rId743"/><Relationship Target="http://dbpedia.org/ontology/recordDate" Type="http://schemas.openxmlformats.org/officeDocument/2006/relationships/hyperlink" TargetMode="External" Id="rId742"/><Relationship Target="http://dbpedia.org/sparql?default-graph-uri=http%3A%2F%2Fdbpedia.org&amp;query=select+distinct+%3Fsubject+%3Fobject+where+{%3Fsubject+%3Chttp%3A%2F%2Fdbpedia.org%2Fontology%2FrecordedIn%3E+%3Fobject}+LIMIT+100&amp;format=text%2Fhtml&amp;timeout=30000&amp;debug=on" Type="http://schemas.openxmlformats.org/officeDocument/2006/relationships/hyperlink" TargetMode="External" Id="rId745"/><Relationship Target="http://dbpedia.org/ontology/recordedIn" Type="http://schemas.openxmlformats.org/officeDocument/2006/relationships/hyperlink" TargetMode="External" Id="rId744"/><Relationship Target="http://dbpedia.org/property/loser" Type="http://schemas.openxmlformats.org/officeDocument/2006/relationships/hyperlink" TargetMode="External" Id="rId538"/><Relationship Target="http://dbpedia.org/property/deathDate" Type="http://schemas.openxmlformats.org/officeDocument/2006/relationships/hyperlink" TargetMode="External" Id="rId29"/><Relationship Target="http://dbpedia.org/sparql?default-graph-uri=http%3A%2F%2Fdbpedia.org&amp;query=select+distinct+%3Fsubject+%3Fobject+where+{%3Fsubject+%3Chttp%3A%2F%2Fdbpedia.org%2Fontology%2FpoliticalPartyOfLeader%3E+%3Fobject}+LIMIT+100&amp;format=text%2Fhtml&amp;timeout=30000&amp;debug=on" Type="http://schemas.openxmlformats.org/officeDocument/2006/relationships/hyperlink" TargetMode="External" Id="rId537"/><Relationship Target="http://dbpedia.org/ontology/musicFusionGenre" Type="http://schemas.openxmlformats.org/officeDocument/2006/relationships/hyperlink" TargetMode="External" Id="rId161"/><Relationship Target="http://dbpedia.org/sparql?default-graph-uri=http%3A%2F%2Fdbpedia.org&amp;query=select+distinct+%3Fsubject+%3Fobject+where+{%3Fsubject+%3Chttp%3A%2F%2Fdbpedia.org%2Fontology%2FreleaseDate%3E+%3Fobject}+LIMIT+100&amp;format=text%2Fhtml&amp;timeout=30000&amp;debug=on" Type="http://schemas.openxmlformats.org/officeDocument/2006/relationships/hyperlink" TargetMode="External" Id="rId741"/><Relationship Target="http://dbpedia.org/sparql?default-graph-uri=http%3A%2F%2Fdbpedia.org&amp;query=select+distinct+%3Fsubject+%3Fobject+where+{%3Fsubject+%3Chttp%3A%2F%2Fdbpedia.org%2Fproperty%2Fstyle%3E+%3Fobject}+LIMIT+100&amp;format=text%2Fhtml&amp;timeout=30000&amp;debug=on" Type="http://schemas.openxmlformats.org/officeDocument/2006/relationships/hyperlink" TargetMode="External" Id="rId160"/><Relationship Target="http://dbpedia.org/sparql?default-graph-uri=http%3A%2F%2Fdbpedia.org&amp;query=select+distinct+%3Fsubject+%3Fobject+where+{%3Fsubject+%3Chttp%3A%2F%2Fdbpedia.org%2Fproperty%2Floser%3E+%3Fobject}+LIMIT+100&amp;format=text%2Fhtml&amp;timeout=30000&amp;debug=on" Type="http://schemas.openxmlformats.org/officeDocument/2006/relationships/hyperlink" TargetMode="External" Id="rId539"/><Relationship Target="http://dbpedia.org/ontology/releaseDate" Type="http://schemas.openxmlformats.org/officeDocument/2006/relationships/hyperlink" TargetMode="External" Id="rId740"/><Relationship Target="http://dbpedia.org/sparql?default-graph-uri=http%3A%2F%2Fdbpedia.org&amp;query=select+distinct+%3Fsubject+%3Fobject+where+{%3Fsubject+%3Chttp%3A%2F%2Fdbpedia.org%2Fproperty%2FcareerStart%3E+%3Fobject}+LIMIT+100&amp;format=text%2Fhtml&amp;timeout=30000&amp;debug=on" Type="http://schemas.openxmlformats.org/officeDocument/2006/relationships/hyperlink" TargetMode="External" Id="rId26"/><Relationship Target="http://dbpedia.org/ontology/politicalPartyInLegislature" Type="http://schemas.openxmlformats.org/officeDocument/2006/relationships/hyperlink" TargetMode="External" Id="rId534"/><Relationship Target="http://dbpedia.org/property/careerStart" Type="http://schemas.openxmlformats.org/officeDocument/2006/relationships/hyperlink" TargetMode="External" Id="rId25"/><Relationship Target="http://dbpedia.org/sparql?default-graph-uri=http%3A%2F%2Fdbpedia.org&amp;query=select+distinct+%3Fsubject+%3Fobject+where+{%3Fsubject+%3Chttp%3A%2F%2Fdbpedia.org%2Fproperty%2FpoliticalGroups%3E+%3Fobject}+LIMIT+100&amp;format=text%2Fhtml&amp;timeout=30000&amp;debug=on" Type="http://schemas.openxmlformats.org/officeDocument/2006/relationships/hyperlink" TargetMode="External" Id="rId533"/><Relationship Target="http://dbpedia.org/sparql?default-graph-uri=http%3A%2F%2Fdbpedia.org&amp;query=select+distinct+%3Fsubject+%3Fobject+where+{%3Fsubject+%3Chttp%3A%2F%2Fdbpedia.org%2Fontology%2FactiveYearsEndDate%3E+%3Fobject}+LIMIT+100&amp;format=text%2Fhtml&amp;timeout=30000&amp;debug=on" Type="http://schemas.openxmlformats.org/officeDocument/2006/relationships/hyperlink" TargetMode="External" Id="rId28"/><Relationship Target="http://dbpedia.org/ontology/politicalPartyOfLeader" Type="http://schemas.openxmlformats.org/officeDocument/2006/relationships/hyperlink" TargetMode="External" Id="rId536"/><Relationship Target="http://dbpedia.org/ontology/activeYearsEndDate" Type="http://schemas.openxmlformats.org/officeDocument/2006/relationships/hyperlink" TargetMode="External" Id="rId27"/><Relationship Target=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 Type="http://schemas.openxmlformats.org/officeDocument/2006/relationships/hyperlink" TargetMode="External" Id="rId535"/><Relationship Target="http://dbpedia.org/property/deathPlace" Type="http://schemas.openxmlformats.org/officeDocument/2006/relationships/hyperlink" TargetMode="External" Id="rId339"/><Relationship Target="http://dbpedia.org/property/finalyear" Type="http://schemas.openxmlformats.org/officeDocument/2006/relationships/hyperlink" TargetMode="External" Id="rId21"/><Relationship Target="http://dbpedia.org/ontology/musicSubgenre" Type="http://schemas.openxmlformats.org/officeDocument/2006/relationships/hyperlink" TargetMode="External" Id="rId155"/><Relationship Target="http://dbpedia.org/sparql?default-graph-uri=http%3A%2F%2Fdbpedia.org&amp;query=select+distinct+%3Fsubject+%3Fobject+where+{%3Fsubject+%3Chttp%3A%2F%2Fdbpedia.org%2Fproperty%2Ffinalyear%3E+%3Fobject}+LIMIT+100&amp;format=text%2Fhtml&amp;timeout=30000&amp;debug=on" Type="http://schemas.openxmlformats.org/officeDocument/2006/relationships/hyperlink" TargetMode="External" Id="rId22"/><Relationship Target="http://dbpedia.org/sparql?default-graph-uri=http%3A%2F%2Fdbpedia.org&amp;query=select+distinct+%3Fsubject+%3Fobject+where+{%3Fsubject+%3Chttp%3A%2F%2Fdbpedia.org%2Fontology%2FmusicSubgenre%3E+%3Fobject}+LIMIT+100&amp;format=text%2Fhtml&amp;timeout=30000&amp;debug=on" Type="http://schemas.openxmlformats.org/officeDocument/2006/relationships/hyperlink" TargetMode="External" Id="rId156"/><Relationship Target="http://dbpedia.org/property/dateOfDeath" Type="http://schemas.openxmlformats.org/officeDocument/2006/relationships/hyperlink" TargetMode="External" Id="rId23"/><Relationship Target="http://dbpedia.org/property/subgenres" Type="http://schemas.openxmlformats.org/officeDocument/2006/relationships/hyperlink" TargetMode="External" Id="rId157"/><Relationship Target="http://dbpedia.org/sparql?default-graph-uri=http%3A%2F%2Fdbpedia.org&amp;query=select+distinct+%3Fsubject+%3Fobject+where+{%3Fsubject+%3Chttp%3A%2F%2Fdbpedia.org%2Fproperty%2FdateOfDeath%3E+%3Fobject}+LIMIT+100&amp;format=text%2Fhtml&amp;timeout=30000&amp;debug=on" Type="http://schemas.openxmlformats.org/officeDocument/2006/relationships/hyperlink" TargetMode="External" Id="rId24"/><Relationship Target="http://dbpedia.org/sparql?default-graph-uri=http%3A%2F%2Fdbpedia.org&amp;query=select+distinct+%3Fsubject+%3Fobject+where+{%3Fsubject+%3Chttp%3A%2F%2Fdbpedia.org%2Fproperty%2Fsubgenres%3E+%3Fobject}+LIMIT+100&amp;format=text%2Fhtml&amp;timeout=30000&amp;debug=on" Type="http://schemas.openxmlformats.org/officeDocument/2006/relationships/hyperlink" TargetMode="External" Id="rId158"/><Relationship Target="http://dbpedia.org/property/placeOfDeath" Type="http://schemas.openxmlformats.org/officeDocument/2006/relationships/hyperlink" TargetMode="External" Id="rId335"/><Relationship Target="http://dbpedia.org/ontology/stylisticOrigin" Type="http://schemas.openxmlformats.org/officeDocument/2006/relationships/hyperlink" TargetMode="External" Id="rId151"/><Relationship Target="http://dbpedia.org/sparql?default-graph-uri=http%3A%2F%2Fdbpedia.org&amp;query=select+distinct+%3Fsubject+%3Fobject+where+{%3Fsubject+%3Chttp%3A%2F%2Fdbpedia.org%2Fproperty%2FplaceOfDeath%3E+%3Fobject}+LIMIT+100&amp;format=text%2Fhtml&amp;timeout=30000&amp;debug=on" Type="http://schemas.openxmlformats.org/officeDocument/2006/relationships/hyperlink" TargetMode="External" Id="rId336"/><Relationship Target="http://dbpedia.org/sparql?default-graph-uri=http%3A%2F%2Fdbpedia.org&amp;query=select+distinct+%3Fsubject+%3Fobject+where+{%3Fsubject+%3Chttp%3A%2F%2Fdbpedia.org%2Fontology%2FstylisticOrigin%3E+%3Fobject}+LIMIT+100&amp;format=text%2Fhtml&amp;timeout=30000&amp;debug=on" Type="http://schemas.openxmlformats.org/officeDocument/2006/relationships/hyperlink" TargetMode="External" Id="rId152"/><Relationship Target="http://dbpedia.org/property/nationalteam" Type="http://schemas.openxmlformats.org/officeDocument/2006/relationships/hyperlink" TargetMode="External" Id="rId337"/><Relationship Target="http://dbpedia.org/property/genres" Type="http://schemas.openxmlformats.org/officeDocument/2006/relationships/hyperlink" TargetMode="External" Id="rId153"/><Relationship Target="http://dbpedia.org/sparql?default-graph-uri=http%3A%2F%2Fdbpedia.org&amp;query=select+distinct+%3Fsubject+%3Fobject+where+{%3Fsubject+%3Chttp%3A%2F%2Fdbpedia.org%2Fproperty%2Fnationalteam%3E+%3Fobject}+LIMIT+100&amp;format=text%2Fhtml&amp;timeout=30000&amp;debug=on" Type="http://schemas.openxmlformats.org/officeDocument/2006/relationships/hyperlink" TargetMode="External" Id="rId338"/><Relationship Target="http://dbpedia.org/sparql?default-graph-uri=http%3A%2F%2Fdbpedia.org&amp;query=select+distinct+%3Fsubject+%3Fobject+where+{%3Fsubject+%3Chttp%3A%2F%2Fdbpedia.org%2Fproperty%2FprevYear%3E+%3Fobject}+LIMIT+100&amp;format=text%2Fhtml&amp;timeout=30000&amp;debug=on" Type="http://schemas.openxmlformats.org/officeDocument/2006/relationships/hyperlink" TargetMode="External" Id="rId20"/><Relationship Target="http://dbpedia.org/sparql?default-graph-uri=http%3A%2F%2Fdbpedia.org&amp;query=select+distinct+%3Fsubject+%3Fobject+where+{%3Fsubject+%3Chttp%3A%2F%2Fdbpedia.org%2Fproperty%2Fgenres%3E+%3Fobject}+LIMIT+100&amp;format=text%2Fhtml&amp;timeout=30000&amp;debug=on" Type="http://schemas.openxmlformats.org/officeDocument/2006/relationships/hyperlink" TargetMode="External" Id="rId154"/><Relationship Target="../drawings/drawing1.xml" Type="http://schemas.openxmlformats.org/officeDocument/2006/relationships/drawing" Id="rId944"/><Relationship Target="http://dbpedia.org/property/placeOfBirth" Type="http://schemas.openxmlformats.org/officeDocument/2006/relationships/hyperlink" TargetMode="External" Id="rId331"/><Relationship Target="http://dbpedia.org/sparql?default-graph-uri=http%3A%2F%2Fdbpedia.org&amp;query=select+distinct+%3Fsubject+%3Fobject+where+{%3Fsubject+%3Chttp%3A%2F%2Fdbpedia.org%2Fproperty%2FplaceOfBirth%3E+%3Fobject}+LIMIT+100&amp;format=text%2Fhtml&amp;timeout=30000&amp;debug=on" Type="http://schemas.openxmlformats.org/officeDocument/2006/relationships/hyperlink" TargetMode="External" Id="rId332"/><Relationship Target="http://dbpedia.org/property/country" Type="http://schemas.openxmlformats.org/officeDocument/2006/relationships/hyperlink" TargetMode="External" Id="rId333"/><Relationship Target="http://dbpedia.org/sparql?default-graph-uri=http%3A%2F%2Fdbpedia.org&amp;query=select+distinct+%3Fsubject+%3Fobject+where+{%3Fsubject+%3Chttp%3A%2F%2Fdbpedia.org%2Fproperty%2Fcountry%3E+%3Fobject}+LIMIT+100&amp;format=text%2Fhtml&amp;timeout=30000&amp;debug=on" Type="http://schemas.openxmlformats.org/officeDocument/2006/relationships/hyperlink" TargetMode="External" Id="rId334"/><Relationship Target="http://dbpedia.org/property/no.OfEpisodes" Type="http://schemas.openxmlformats.org/officeDocument/2006/relationships/hyperlink" TargetMode="External" Id="rId940"/><Relationship Target="http://dbpedia.org/property/style" Type="http://schemas.openxmlformats.org/officeDocument/2006/relationships/hyperlink" TargetMode="External" Id="rId159"/><Relationship Target="http://dbpedia.org/sparql?default-graph-uri=http%3A%2F%2Fdbpedia.org&amp;query=select+distinct+%3Fsubject+%3Fobject+where+{%3Fsubject+%3Chttp%3A%2F%2Fdbpedia.org%2Fproperty%2Fno.OfEpisodes%3E+%3Fobject}+LIMIT+100&amp;format=text%2Fhtml&amp;timeout=30000&amp;debug=on" Type="http://schemas.openxmlformats.org/officeDocument/2006/relationships/hyperlink" TargetMode="External" Id="rId941"/><Relationship Target="http://dbpedia.org/property/numSeason" Type="http://schemas.openxmlformats.org/officeDocument/2006/relationships/hyperlink" TargetMode="External" Id="rId942"/><Relationship Target="http://dbpedia.org/sparql?default-graph-uri=http%3A%2F%2Fdbpedia.org&amp;query=select+distinct+%3Fsubject+%3Fobject+where+{%3Fsubject+%3Chttp%3A%2F%2Fdbpedia.org%2Fproperty%2FnumSeason%3E+%3Fobject}+LIMIT+100&amp;format=text%2Fhtml&amp;timeout=30000&amp;debug=on" Type="http://schemas.openxmlformats.org/officeDocument/2006/relationships/hyperlink" TargetMode="External" Id="rId943"/><Relationship Target="http://dbpedia.org/sparql?default-graph-uri=http%3A%2F%2Fdbpedia.org&amp;query=select+distinct+%3Fsubject+%3Fobject+where+{%3Fsubject+%3Chttp%3A%2F%2Fdbpedia.org%2Fontology%2FbirthPlace%3E+%3Fobject}+LIMIT+100&amp;format=text%2Fhtml&amp;timeout=30000&amp;debug=on" Type="http://schemas.openxmlformats.org/officeDocument/2006/relationships/hyperlink" TargetMode="External" Id="rId330"/><Relationship Target="http://dbpedia.org/sparql?default-graph-uri=http%3A%2F%2Fdbpedia.org&amp;query=select+distinct+%3Fsubject+%3Fobject+where+{%3Fsubject+%3Chttp%3A%2F%2Fdbpedia.org%2Fontology%2Fcity%3E+%3Fobject}+LIMIT+100&amp;format=text%2Fhtml&amp;timeout=30000&amp;debug=on" Type="http://schemas.openxmlformats.org/officeDocument/2006/relationships/hyperlink" TargetMode="External" Id="rId190"/><Relationship Target="http://dbpedia.org/property/location" Type="http://schemas.openxmlformats.org/officeDocument/2006/relationships/hyperlink" TargetMode="External" Id="rId193"/><Relationship Target="http://dbpedia.org/sparql?default-graph-uri=http%3A%2F%2Fdbpedia.org&amp;query=select+distinct+%3Fsubject+%3Fobject+where+{%3Fsubject+%3Chttp%3A%2F%2Fdbpedia.org%2Fproperty%2Flocation%3E+%3Fobject}+LIMIT+100&amp;format=text%2Fhtml&amp;timeout=30000&amp;debug=on" Type="http://schemas.openxmlformats.org/officeDocument/2006/relationships/hyperlink" TargetMode="External" Id="rId194"/><Relationship Target="http://dbpedia.org/property/cityServed" Type="http://schemas.openxmlformats.org/officeDocument/2006/relationships/hyperlink" TargetMode="External" Id="rId191"/><Relationship Target="http://dbpedia.org/sparql?default-graph-uri=http%3A%2F%2Fdbpedia.org&amp;query=select+distinct+%3Fsubject+%3Fobject+where+{%3Fsubject+%3Chttp%3A%2F%2Fdbpedia.org%2Fproperty%2FcityServed%3E+%3Fobject}+LIMIT+100&amp;format=text%2Fhtml&amp;timeout=30000&amp;debug=on" Type="http://schemas.openxmlformats.org/officeDocument/2006/relationships/hyperlink" TargetMode="External" Id="rId192"/><Relationship Target="http://dbpedia.org/sparql?default-graph-uri=http%3A%2F%2Fdbpedia.org&amp;query=select+distinct+%3Fsubject+%3Fobject+where+{%3Fsubject+%3Chttp%3A%2F%2Fdbpedia.org%2Fproperty%2Fproducer%3E+%3Fobject}+LIMIT+100&amp;format=text%2Fhtml&amp;timeout=30000&amp;debug=on" Type="http://schemas.openxmlformats.org/officeDocument/2006/relationships/hyperlink" TargetMode="External" Id="rId711"/><Relationship Target="http://dbpedia.org/ontology/producer" Type="http://schemas.openxmlformats.org/officeDocument/2006/relationships/hyperlink" TargetMode="External" Id="rId712"/><Relationship Target="http://dbpedia.org/property/producer" Type="http://schemas.openxmlformats.org/officeDocument/2006/relationships/hyperlink" TargetMode="External" Id="rId710"/><Relationship Target="http://dbpedia.org/sparql?default-graph-uri=http%3A%2F%2Fdbpedia.org&amp;query=select+distinct+%3Fsubject+%3Fobject+where+{%3Fsubject+%3Chttp%3A%2F%2Fdbpedia.org%2Fproperty%2FproductionCompany%3E+%3Fobject}+LIMIT+100&amp;format=text%2Fhtml&amp;timeout=30000&amp;debug=on" Type="http://schemas.openxmlformats.org/officeDocument/2006/relationships/hyperlink" TargetMode="External" Id="rId715"/><Relationship Target="http://dbpedia.org/property/distributedBy" Type="http://schemas.openxmlformats.org/officeDocument/2006/relationships/hyperlink" TargetMode="External" Id="rId716"/><Relationship Target="http://dbpedia.org/sparql?default-graph-uri=http%3A%2F%2Fdbpedia.org&amp;query=select+distinct+%3Fsubject+%3Fobject+where+{%3Fsubject+%3Chttp%3A%2F%2Fdbpedia.org%2Fontology%2Fproducer%3E+%3Fobject}+LIMIT+100&amp;format=text%2Fhtml&amp;timeout=30000&amp;debug=on" Type="http://schemas.openxmlformats.org/officeDocument/2006/relationships/hyperlink" TargetMode="External" Id="rId713"/><Relationship Target="http://dbpedia.org/property/productionCompany" Type="http://schemas.openxmlformats.org/officeDocument/2006/relationships/hyperlink" TargetMode="External" Id="rId714"/><Relationship Target="http://dbpedia.org/sparql?default-graph-uri=http%3A%2F%2Fdbpedia.org&amp;query=select+distinct+%3Fsubject+%3Fobject+where+{%3Fsubject+%3Chttp%3A%2F%2Fdbpedia.org%2Fontology%2FowningCompany%3E+%3Fobject}+LIMIT+100&amp;format=text%2Fhtml&amp;timeout=30000&amp;debug=on" Type="http://schemas.openxmlformats.org/officeDocument/2006/relationships/hyperlink" TargetMode="External" Id="rId719"/><Relationship Target="http://dbpedia.org/ontology/owningCompany" Type="http://schemas.openxmlformats.org/officeDocument/2006/relationships/hyperlink" TargetMode="External" Id="rId718"/><Relationship Target="http://dbpedia.org/sparql?default-graph-uri=http%3A%2F%2Fdbpedia.org&amp;query=select+distinct+%3Fsubject+%3Fobject+where+{%3Fsubject+%3Chttp%3A%2F%2Fdbpedia.org%2Fproperty%2FdistributedBy%3E+%3Fobject}+LIMIT+100&amp;format=text%2Fhtml&amp;timeout=30000&amp;debug=on" Type="http://schemas.openxmlformats.org/officeDocument/2006/relationships/hyperlink" TargetMode="External" Id="rId717"/><Relationship Target="http://dbpedia.org/sparql?default-graph-uri=http%3A%2F%2Fdbpedia.org&amp;query=select+distinct+%3Fsubject+%3Fobject+where+{%3Fsubject+%3Chttp%3A%2F%2Fdbpedia.org%2Fproperty%2Fcurrentteam%3E+%3Fobject}+LIMIT+100&amp;format=text%2Fhtml&amp;timeout=30000&amp;debug=on" Type="http://schemas.openxmlformats.org/officeDocument/2006/relationships/hyperlink" TargetMode="External" Id="rId323"/><Relationship Target="http://dbpedia.org/property/dateOfBirth" Type="http://schemas.openxmlformats.org/officeDocument/2006/relationships/hyperlink" TargetMode="External" Id="rId71"/><Relationship Target="http://dbpedia.org/property/currentteam" Type="http://schemas.openxmlformats.org/officeDocument/2006/relationships/hyperlink" TargetMode="External" Id="rId322"/><Relationship Target="http://dbpedia.org/sparql?default-graph-uri=http%3A%2F%2Fdbpedia.org&amp;query=select+distinct+%3Fsubject+%3Fobject+where+{%3Fsubject+%3Chttp%3A%2F%2Fdbpedia.org%2Fontology%2FhallOfFame%3E+%3Fobject}+LIMIT+100&amp;format=text%2Fhtml&amp;timeout=30000&amp;debug=on" Type="http://schemas.openxmlformats.org/officeDocument/2006/relationships/hyperlink" TargetMode="External" Id="rId70"/><Relationship Target="http://dbpedia.org/sparql?default-graph-uri=http%3A%2F%2Fdbpedia.org&amp;query=select+distinct+%3Fsubject+%3Fobject+where+{%3Fsubject+%3Chttp%3A%2F%2Fdbpedia.org%2Fproperty%2Fcurrentclub%3E+%3Fobject}+LIMIT+100&amp;format=text%2Fhtml&amp;timeout=30000&amp;debug=on" Type="http://schemas.openxmlformats.org/officeDocument/2006/relationships/hyperlink" TargetMode="External" Id="rId321"/><Relationship Target="http://dbpedia.org/property/currentclub" Type="http://schemas.openxmlformats.org/officeDocument/2006/relationships/hyperlink" TargetMode="External" Id="rId320"/><Relationship Target="http://dbpedia.org/property/birthPlace" Type="http://schemas.openxmlformats.org/officeDocument/2006/relationships/hyperlink" TargetMode="External" Id="rId327"/><Relationship Target="http://dbpedia.org/property/endYear" Type="http://schemas.openxmlformats.org/officeDocument/2006/relationships/hyperlink" TargetMode="External" Id="rId75"/><Relationship Target="http://dbpedia.org/sparql?default-graph-uri=http%3A%2F%2Fdbpedia.org&amp;query=select+distinct+%3Fsubject+%3Fobject+where+{%3Fsubject+%3Chttp%3A%2F%2Fdbpedia.org%2Fontology%2Fmanufacturer%3E+%3Fobject}+LIMIT+100&amp;format=text%2Fhtml&amp;timeout=30000&amp;debug=on" Type="http://schemas.openxmlformats.org/officeDocument/2006/relationships/hyperlink" TargetMode="External" Id="rId187"/><Relationship Target="http://en.wikipedia.org/wiki/List_of_foreign_NBA_players" Type="http://schemas.openxmlformats.org/officeDocument/2006/relationships/hyperlink" TargetMode="External" Id="rId326"/><Relationship Target="http://dbpedia.org/sparql?default-graph-uri=http%3A%2F%2Fdbpedia.org&amp;query=select+distinct+%3Fsubject+%3Fobject+where+{%3Fsubject+%3Chttp%3A%2F%2Fdbpedia.org%2Fproperty%2Fhalloffame%3E+%3Fobject}+LIMIT+100&amp;format=text%2Fhtml&amp;timeout=30000&amp;debug=on" Type="http://schemas.openxmlformats.org/officeDocument/2006/relationships/hyperlink" TargetMode="External" Id="rId74"/><Relationship Target="http://dbpedia.org/ontology/manufacturer" Type="http://schemas.openxmlformats.org/officeDocument/2006/relationships/hyperlink" TargetMode="External" Id="rId186"/><Relationship Target="http://dbpedia.org/sparql?default-graph-uri=http%3A%2F%2Fdbpedia.org&amp;query=select+distinct+%3Fsubject+%3Fobject+where+{%3Fsubject+%3Chttp%3A%2F%2Fdbpedia.org%2Fproperty%2FpreviousClubs%3E+%3Fobject}+LIMIT+100&amp;format=text%2Fhtml&amp;timeout=30000&amp;debug=on" Type="http://schemas.openxmlformats.org/officeDocument/2006/relationships/hyperlink" TargetMode="External" Id="rId325"/><Relationship Target="http://dbpedia.org/property/halloffame" Type="http://schemas.openxmlformats.org/officeDocument/2006/relationships/hyperlink" TargetMode="External" Id="rId73"/><Relationship Target="http://dbpedia.org/sparql?default-graph-uri=http%3A%2F%2Fdbpedia.org&amp;query=select+distinct+%3Fsubject+%3Fobject+where+{%3Fsubject+%3Chttp%3A%2F%2Fdbpedia.org%2Fproperty%2Fmanufacturer%3E+%3Fobject}+LIMIT+100&amp;format=text%2Fhtml&amp;timeout=30000&amp;debug=on" Type="http://schemas.openxmlformats.org/officeDocument/2006/relationships/hyperlink" TargetMode="External" Id="rId185"/><Relationship Target="http://dbpedia.org/property/previousClubs" Type="http://schemas.openxmlformats.org/officeDocument/2006/relationships/hyperlink" TargetMode="External" Id="rId324"/><Relationship Target="http://dbpedia.org/sparql?default-graph-uri=http%3A%2F%2Fdbpedia.org&amp;query=select+distinct+%3Fsubject+%3Fobject+where+{%3Fsubject+%3Chttp%3A%2F%2Fdbpedia.org%2Fproperty%2FdateOfBirth%3E+%3Fobject}+LIMIT+100&amp;format=text%2Fhtml&amp;timeout=30000&amp;debug=on" Type="http://schemas.openxmlformats.org/officeDocument/2006/relationships/hyperlink" TargetMode="External" Id="rId72"/><Relationship Target="http://dbpedia.org/property/manufacturer" Type="http://schemas.openxmlformats.org/officeDocument/2006/relationships/hyperlink" TargetMode="External" Id="rId184"/><Relationship Target="http://dbpedia.org/property/debut" Type="http://schemas.openxmlformats.org/officeDocument/2006/relationships/hyperlink" TargetMode="External" Id="rId79"/><Relationship Target="http://dbpedia.org/sparql?default-graph-uri=http%3A%2F%2Fdbpedia.org&amp;query=select+distinct+%3Fsubject+%3Fobject+where+{%3Fsubject+%3Chttp%3A%2F%2Fdbpedia.org%2Fontology%2FbirthYear%3E+%3Fobject}+LIMIT+100&amp;format=text%2Fhtml&amp;timeout=30000&amp;debug=on" Type="http://schemas.openxmlformats.org/officeDocument/2006/relationships/hyperlink" TargetMode="External" Id="rId78"/><Relationship Target="http://dbpedia.org/ontology/birthPlace" Type="http://schemas.openxmlformats.org/officeDocument/2006/relationships/hyperlink" TargetMode="External" Id="rId329"/><Relationship Target="http://dbpedia.org/ontology/birthYear" Type="http://schemas.openxmlformats.org/officeDocument/2006/relationships/hyperlink" TargetMode="External" Id="rId77"/><Relationship Target="http://dbpedia.org/ontology/city" Type="http://schemas.openxmlformats.org/officeDocument/2006/relationships/hyperlink" TargetMode="External" Id="rId189"/><Relationship Target="http://dbpedia.org/sparql?default-graph-uri=http%3A%2F%2Fdbpedia.org&amp;query=select+distinct+%3Fsubject+%3Fobject+where+{%3Fsubject+%3Chttp%3A%2F%2Fdbpedia.org%2Fproperty%2FbirthPlace%3E+%3Fobject}+LIMIT+100&amp;format=text%2Fhtml&amp;timeout=30000&amp;debug=on" Type="http://schemas.openxmlformats.org/officeDocument/2006/relationships/hyperlink" TargetMode="External" Id="rId328"/><Relationship Target="http://dbpedia.org/sparql?default-graph-uri=http%3A%2F%2Fdbpedia.org&amp;query=select+distinct+%3Fsubject+%3Fobject+where+{%3Fsubject+%3Chttp%3A%2F%2Fdbpedia.org%2Fproperty%2FendYear%3E+%3Fobject}+LIMIT+100&amp;format=text%2Fhtml&amp;timeout=30000&amp;debug=on" Type="http://schemas.openxmlformats.org/officeDocument/2006/relationships/hyperlink" TargetMode="External" Id="rId76"/><Relationship Target="http://en.wikipedia.org/wiki/List_of_airports_in_Italy" Type="http://schemas.openxmlformats.org/officeDocument/2006/relationships/hyperlink" TargetMode="External" Id="rId188"/><Relationship Target="http://en.wikipedia.org/wiki/List_of_Presidents_of_the_United_States" Type="http://schemas.openxmlformats.org/officeDocument/2006/relationships/hyperlink" TargetMode="External" Id="rId599"/><Relationship Target="http://xmlns.com/foaf/0.1/name" Type="http://schemas.openxmlformats.org/officeDocument/2006/relationships/hyperlink" TargetMode="External" Id="rId180"/><Relationship Target="http://dbpedia.org/sparql?default-graph-uri=http%3A%2F%2Fdbpedia.org&amp;query=select+distinct+%3Fsubject+%3Fobject+where+{%3Fsubject+%3Chttp%3A%2F%2Fxmlns.com%2Ffoaf%2F0.1%2Fname%3E+%3Fobject}+LIMIT+100&amp;format=text%2Fhtml&amp;timeout=30000&amp;debug=on" Type="http://schemas.openxmlformats.org/officeDocument/2006/relationships/hyperlink" TargetMode="External" Id="rId181"/><Relationship Target="http://dbpedia.org/property/name" Type="http://schemas.openxmlformats.org/officeDocument/2006/relationships/hyperlink" TargetMode="External" Id="rId182"/><Relationship Target="http://dbpedia.org/sparql?default-graph-uri=http%3A%2F%2Fdbpedia.org&amp;query=select+distinct+%3Fsubject+%3Fobject+where+{%3Fsubject+%3Chttp%3A%2F%2Fdbpedia.org%2Fproperty%2Fname%3E+%3Fobject}+LIMIT+100&amp;format=text%2Fhtml&amp;timeout=30000&amp;debug=on" Type="http://schemas.openxmlformats.org/officeDocument/2006/relationships/hyperlink" TargetMode="External" Id="rId183"/><Relationship Target="http://dbpedia.org/property/statYear" Type="http://schemas.openxmlformats.org/officeDocument/2006/relationships/hyperlink" TargetMode="External" Id="rId591"/><Relationship Target="http://dbpedia.org/property/owner" Type="http://schemas.openxmlformats.org/officeDocument/2006/relationships/hyperlink" TargetMode="External" Id="rId720"/><Relationship Target="http://dbpedia.org/sparql?default-graph-uri=http%3A%2F%2Fdbpedia.org&amp;query=select+distinct+%3Fsubject+%3Fobject+where+{%3Fsubject+%3Chttp%3A%2F%2Fdbpedia.org%2Fproperty%2FstatYear%3E+%3Fobject}+LIMIT+100&amp;format=text%2Fhtml&amp;timeout=30000&amp;debug=on" Type="http://schemas.openxmlformats.org/officeDocument/2006/relationships/hyperlink" TargetMode="External" Id="rId592"/><Relationship Target="http://dbpedia.org/sparql?default-graph-uri=http%3A%2F%2Fdbpedia.org&amp;query=select+distinct+%3Fsubject+%3Fobject+where+{%3Fsubject+%3Chttp%3A%2F%2Fdbpedia.org%2Fproperty%2Fowner%3E+%3Fobject}+LIMIT+100&amp;format=text%2Fhtml&amp;timeout=30000&amp;debug=on" Type="http://schemas.openxmlformats.org/officeDocument/2006/relationships/hyperlink" TargetMode="External" Id="rId721"/><Relationship Target="http://dbpedia.org/ontology/dissolutionDate" Type="http://schemas.openxmlformats.org/officeDocument/2006/relationships/hyperlink" TargetMode="External" Id="rId593"/><Relationship Target="http://dbpedia.org/property/distributors" Type="http://schemas.openxmlformats.org/officeDocument/2006/relationships/hyperlink" TargetMode="External" Id="rId722"/><Relationship Target="http://dbpedia.org/sparql?default-graph-uri=http%3A%2F%2Fdbpedia.org&amp;query=select+distinct+%3Fsubject+%3Fobject+where+{%3Fsubject+%3Chttp%3A%2F%2Fdbpedia.org%2Fontology%2FdissolutionDate%3E+%3Fobject}+LIMIT+100&amp;format=text%2Fhtml&amp;timeout=30000&amp;debug=on" Type="http://schemas.openxmlformats.org/officeDocument/2006/relationships/hyperlink" TargetMode="External" Id="rId594"/><Relationship Target="http://dbpedia.org/sparql?default-graph-uri=http%3A%2F%2Fdbpedia.org&amp;query=select+distinct+%3Fsubject+%3Fobject+where+{%3Fsubject+%3Chttp%3A%2F%2Fdbpedia.org%2Fproperty%2Fdistributors%3E+%3Fobject}+LIMIT+100&amp;format=text%2Fhtml&amp;timeout=30000&amp;debug=on" Type="http://schemas.openxmlformats.org/officeDocument/2006/relationships/hyperlink" TargetMode="External" Id="rId723"/><Relationship Target="http://dbpedia.org/property/lastElection" Type="http://schemas.openxmlformats.org/officeDocument/2006/relationships/hyperlink" TargetMode="External" Id="rId595"/><Relationship Target="http://en.wikipedia.org/wiki/List_of_films_considered_the_best" Type="http://schemas.openxmlformats.org/officeDocument/2006/relationships/hyperlink" TargetMode="External" Id="rId724"/><Relationship Target="http://dbpedia.org/sparql?default-graph-uri=http%3A%2F%2Fdbpedia.org&amp;query=select+distinct+%3Fsubject+%3Fobject+where+{%3Fsubject+%3Chttp%3A%2F%2Fdbpedia.org%2Fproperty%2FlastElection%3E+%3Fobject}+LIMIT+100&amp;format=text%2Fhtml&amp;timeout=30000&amp;debug=on" Type="http://schemas.openxmlformats.org/officeDocument/2006/relationships/hyperlink" TargetMode="External" Id="rId596"/><Relationship Target="http://dbpedia.org/property/writer" Type="http://schemas.openxmlformats.org/officeDocument/2006/relationships/hyperlink" TargetMode="External" Id="rId725"/><Relationship Target="http://dbpedia.org/ontology/lastElectionDate" Type="http://schemas.openxmlformats.org/officeDocument/2006/relationships/hyperlink" TargetMode="External" Id="rId597"/><Relationship Target="http://dbpedia.org/sparql?default-graph-uri=http%3A%2F%2Fdbpedia.org&amp;query=select+distinct+%3Fsubject+%3Fobject+where+{%3Fsubject+%3Chttp%3A%2F%2Fdbpedia.org%2Fproperty%2Fwriter%3E+%3Fobject}+LIMIT+100&amp;format=text%2Fhtml&amp;timeout=30000&amp;debug=on" Type="http://schemas.openxmlformats.org/officeDocument/2006/relationships/hyperlink" TargetMode="External" Id="rId726"/><Relationship Target="http://dbpedia.org/sparql?default-graph-uri=http%3A%2F%2Fdbpedia.org&amp;query=select+distinct+%3Fsubject+%3Fobject+where+{%3Fsubject+%3Chttp%3A%2F%2Fdbpedia.org%2Fontology%2FlastElectionDate%3E+%3Fobject}+LIMIT+100&amp;format=text%2Fhtml&amp;timeout=30000&amp;debug=on" Type="http://schemas.openxmlformats.org/officeDocument/2006/relationships/hyperlink" TargetMode="External" Id="rId598"/><Relationship Target="http://dbpedia.org/property/director" Type="http://schemas.openxmlformats.org/officeDocument/2006/relationships/hyperlink" TargetMode="External" Id="rId727"/><Relationship Target="http://dbpedia.org/ontology/director" Type="http://schemas.openxmlformats.org/officeDocument/2006/relationships/hyperlink" TargetMode="External" Id="rId729"/><Relationship Target="http://dbpedia.org/sparql?default-graph-uri=http%3A%2F%2Fdbpedia.org&amp;query=select+distinct+%3Fsubject+%3Fobject+where+{%3Fsubject+%3Chttp%3A%2F%2Fdbpedia.org%2Fproperty%2Fdirector%3E+%3Fobject}+LIMIT+100&amp;format=text%2Fhtml&amp;timeout=30000&amp;debug=on" Type="http://schemas.openxmlformats.org/officeDocument/2006/relationships/hyperlink" TargetMode="External" Id="rId728"/><Relationship Target="http://dbpedia.org/property/playedFor" Type="http://schemas.openxmlformats.org/officeDocument/2006/relationships/hyperlink" TargetMode="External" Id="rId310"/><Relationship Target="http://dbpedia.org/sparql?default-graph-uri=http%3A%2F%2Fdbpedia.org&amp;query=select+distinct+%3Fsubject+%3Fobject+where+{%3Fsubject+%3Chttp%3A%2F%2Fdbpedia.org%2Fproperty%2Fdebut%3E+%3Fobject}+LIMIT+100&amp;format=text%2Fhtml&amp;timeout=30000&amp;debug=on" Type="http://schemas.openxmlformats.org/officeDocument/2006/relationships/hyperlink" TargetMode="External" Id="rId80"/><Relationship Target="http://dbpedia.org/property/finalteam" Type="http://schemas.openxmlformats.org/officeDocument/2006/relationships/hyperlink" TargetMode="External" Id="rId312"/><Relationship Target="http://dbpedia.org/sparql?default-graph-uri=http%3A%2F%2Fdbpedia.org&amp;query=select+distinct+%3Fsubject+%3Fobject+where+{%3Fsubject+%3Chttp%3A%2F%2Fdbpedia.org%2Fontology%2FworldChampionTitleYear%3E+%3Fobject}+LIMIT+100&amp;format=text%2Fhtml&amp;timeout=30000&amp;debug=on" Type="http://schemas.openxmlformats.org/officeDocument/2006/relationships/hyperlink" TargetMode="External" Id="rId82"/><Relationship Target="http://dbpedia.org/sparql?default-graph-uri=http%3A%2F%2Fdbpedia.org&amp;query=select+distinct+%3Fsubject+%3Fobject+where+{%3Fsubject+%3Chttp%3A%2F%2Fdbpedia.org%2Fproperty%2FplayedFor%3E+%3Fobject}+LIMIT+100&amp;format=text%2Fhtml&amp;timeout=30000&amp;debug=on" Type="http://schemas.openxmlformats.org/officeDocument/2006/relationships/hyperlink" TargetMode="External" Id="rId311"/><Relationship Target="http://dbpedia.org/ontology/worldChampionTitleYear" Type="http://schemas.openxmlformats.org/officeDocument/2006/relationships/hyperlink" TargetMode="External" Id="rId81"/><Relationship Target="http://dbpedia.org/property/clubs" Type="http://schemas.openxmlformats.org/officeDocument/2006/relationships/hyperlink" TargetMode="External" Id="rId314"/><Relationship Target="http://dbpedia.org/sparql?default-graph-uri=http%3A%2F%2Fdbpedia.org&amp;query=select+distinct+%3Fsubject+%3Fobject+where+{%3Fsubject+%3Chttp%3A%2F%2Fdbpedia.org%2Fproperty%2Fdraft%3E+%3Fobject}+LIMIT+100&amp;format=text%2Fhtml&amp;timeout=30000&amp;debug=on" Type="http://schemas.openxmlformats.org/officeDocument/2006/relationships/hyperlink" TargetMode="External" Id="rId84"/><Relationship Target="http://dbpedia.org/sparql?default-graph-uri=http%3A%2F%2Fdbpedia.org&amp;query=select+distinct+%3Fsubject+%3Fobject+where+{%3Fsubject+%3Chttp%3A%2F%2Fdbpedia.org%2Fproperty%2Fgenre.%3E+%3Fobject}+LIMIT+100&amp;format=text%2Fhtml&amp;timeout=30000&amp;debug=on" Type="http://schemas.openxmlformats.org/officeDocument/2006/relationships/hyperlink" TargetMode="External" Id="rId174"/><Relationship Target="http://dbpedia.org/sparql?default-graph-uri=http%3A%2F%2Fdbpedia.org&amp;query=select+distinct+%3Fsubject+%3Fobject+where+{%3Fsubject+%3Chttp%3A%2F%2Fdbpedia.org%2Fproperty%2Ffinalteam%3E+%3Fobject}+LIMIT+100&amp;format=text%2Fhtml&amp;timeout=30000&amp;debug=on" Type="http://schemas.openxmlformats.org/officeDocument/2006/relationships/hyperlink" TargetMode="External" Id="rId313"/><Relationship Target="http://dbpedia.org/property/draft" Type="http://schemas.openxmlformats.org/officeDocument/2006/relationships/hyperlink" TargetMode="External" Id="rId83"/><Relationship Target="http://dbpedia.org/property/genre." Type="http://schemas.openxmlformats.org/officeDocument/2006/relationships/hyperlink" TargetMode="External" Id="rId173"/><Relationship Target="http://dbpedia.org/property/formerteams" Type="http://schemas.openxmlformats.org/officeDocument/2006/relationships/hyperlink" TargetMode="External" Id="rId316"/><Relationship Target="http://dbpedia.org/sparql?default-graph-uri=http%3A%2F%2Fdbpedia.org&amp;query=select+distinct+%3Fsubject+%3Fobject+where+{%3Fsubject+%3Chttp%3A%2F%2Fdbpedia.org%2Fontology%2Fdraft%3E+%3Fobject}+LIMIT+100&amp;format=text%2Fhtml&amp;timeout=30000&amp;debug=on" Type="http://schemas.openxmlformats.org/officeDocument/2006/relationships/hyperlink" TargetMode="External" Id="rId86"/><Relationship Target="http://dbpedia.org/sparql?default-graph-uri=http%3A%2F%2Fdbpedia.org&amp;query=select+distinct+%3Fsubject+%3Fobject+where+{%3Fsubject+%3Chttp%3A%2F%2Fdbpedia.org%2Fproperty%2FfusionGenres%3E+%3Fobject}+LIMIT+100&amp;format=text%2Fhtml&amp;timeout=30000&amp;debug=on" Type="http://schemas.openxmlformats.org/officeDocument/2006/relationships/hyperlink" TargetMode="External" Id="rId176"/><Relationship Target="http://dbpedia.org/sparql?default-graph-uri=http%3A%2F%2Fdbpedia.org&amp;query=select+distinct+%3Fsubject+%3Fobject+where+{%3Fsubject+%3Chttp%3A%2F%2Fdbpedia.org%2Fproperty%2Fclubs%3E+%3Fobject}+LIMIT+100&amp;format=text%2Fhtml&amp;timeout=30000&amp;debug=on" Type="http://schemas.openxmlformats.org/officeDocument/2006/relationships/hyperlink" TargetMode="External" Id="rId315"/><Relationship Target="http://dbpedia.org/ontology/draft" Type="http://schemas.openxmlformats.org/officeDocument/2006/relationships/hyperlink" TargetMode="External" Id="rId85"/><Relationship Target="http://dbpedia.org/property/fusionGenres" Type="http://schemas.openxmlformats.org/officeDocument/2006/relationships/hyperlink" TargetMode="External" Id="rId175"/><Relationship Target="http://dbpedia.org/ontology/debutTeam" Type="http://schemas.openxmlformats.org/officeDocument/2006/relationships/hyperlink" TargetMode="External" Id="rId318"/><Relationship Target="http://dbpedia.org/sparql?default-graph-uri=http%3A%2F%2Fdbpedia.org&amp;query=select+distinct+%3Fsubject+%3Fobject+where+{%3Fsubject+%3Chttp%3A%2F%2Fdbpedia.org%2Fproperty%2Fdraftpick%3E+%3Fobject}+LIMIT+100&amp;format=text%2Fhtml&amp;timeout=30000&amp;debug=on" Type="http://schemas.openxmlformats.org/officeDocument/2006/relationships/hyperlink" TargetMode="External" Id="rId88"/><Relationship Target="http://dbpedia.org/sparql?default-graph-uri=http%3A%2F%2Fdbpedia.org&amp;query=select+distinct+%3Fsubject+%3Fobject+where+{%3Fsubject+%3Chttp%3A%2F%2Fdbpedia.org%2Fproperty%2Fstyles%3E+%3Fobject}+LIMIT+100&amp;format=text%2Fhtml&amp;timeout=30000&amp;debug=on" Type="http://schemas.openxmlformats.org/officeDocument/2006/relationships/hyperlink" TargetMode="External" Id="rId178"/><Relationship Target="http://dbpedia.org/sparql?default-graph-uri=http%3A%2F%2Fdbpedia.org&amp;query=select+distinct+%3Fsubject+%3Fobject+where+{%3Fsubject+%3Chttp%3A%2F%2Fdbpedia.org%2Fproperty%2Fformerteams%3E+%3Fobject}+LIMIT+100&amp;format=text%2Fhtml&amp;timeout=30000&amp;debug=on" Type="http://schemas.openxmlformats.org/officeDocument/2006/relationships/hyperlink" TargetMode="External" Id="rId317"/><Relationship Target="http://dbpedia.org/property/draftpick" Type="http://schemas.openxmlformats.org/officeDocument/2006/relationships/hyperlink" TargetMode="External" Id="rId87"/><Relationship Target="http://dbpedia.org/property/styles" Type="http://schemas.openxmlformats.org/officeDocument/2006/relationships/hyperlink" TargetMode="External" Id="rId177"/><Relationship Target="http://dbpedia.org/sparql?default-graph-uri=http%3A%2F%2Fdbpedia.org&amp;query=select+distinct+%3Fsubject+%3Fobject+where+{%3Fsubject+%3Chttp%3A%2F%2Fdbpedia.org%2Fontology%2FdebutTeam%3E+%3Fobject}+LIMIT+100&amp;format=text%2Fhtml&amp;timeout=30000&amp;debug=on" Type="http://schemas.openxmlformats.org/officeDocument/2006/relationships/hyperlink" TargetMode="External" Id="rId319"/><Relationship Target="http://dbpedia.org/property/worldchampion" Type="http://schemas.openxmlformats.org/officeDocument/2006/relationships/hyperlink" TargetMode="External" Id="rId89"/><Relationship Target="http://www.pricegrabber.com/electronics/tablets-e-readers/p-5908/" Type="http://schemas.openxmlformats.org/officeDocument/2006/relationships/hyperlink" TargetMode="External" Id="rId179"/><Relationship Target="http://dbpedia.org/sparql?default-graph-uri=http%3A%2F%2Fdbpedia.org&amp;query=select+distinct+%3Fsubject+%3Fobject+where+{%3Fsubject+%3Chttp%3A%2F%2Fdbpedia.org%2Fproperty%2FdraftYear%3E+%3Fobject}+LIMIT+100&amp;format=text%2Fhtml&amp;timeout=30000&amp;debug=on" Type="http://schemas.openxmlformats.org/officeDocument/2006/relationships/hyperlink" TargetMode="External" Id="rId58"/><Relationship Target="http://dbpedia.org/sparql?default-graph-uri=http%3A%2F%2Fdbpedia.org&amp;query=select+distinct+%3Fsubject+%3Fobject+where+{%3Fsubject+%3Chttp%3A%2F%2Fdbpedia.org%2Fproperty%2FyearStart%3E+%3Fobject}+LIMIT+100&amp;format=text%2Fhtml&amp;timeout=30000&amp;debug=on" Type="http://schemas.openxmlformats.org/officeDocument/2006/relationships/hyperlink" TargetMode="External" Id="rId588"/><Relationship Target="http://dbpedia.org/property/debutyear" Type="http://schemas.openxmlformats.org/officeDocument/2006/relationships/hyperlink" TargetMode="External" Id="rId59"/><Relationship Target="http://dbpedia.org/ontology/dissolutionYear" Type="http://schemas.openxmlformats.org/officeDocument/2006/relationships/hyperlink" TargetMode="External" Id="rId589"/><Relationship Target="http://dbpedia.org/sparql?default-graph-uri=http%3A%2F%2Fdbpedia.org&amp;query=select+distinct+%3Fsubject+%3Fobject+where+{%3Fsubject+%3Chttp%3A%2F%2Fdbpedia.org%2Fontology%2FactiveYearsEndYear%3E+%3Fobject}+LIMIT+100&amp;format=text%2Fhtml&amp;timeout=30000&amp;debug=on" Type="http://schemas.openxmlformats.org/officeDocument/2006/relationships/hyperlink" TargetMode="External" Id="rId586"/><Relationship Target="http://dbpedia.org/property/yearStart" Type="http://schemas.openxmlformats.org/officeDocument/2006/relationships/hyperlink" TargetMode="External" Id="rId587"/><Relationship Target="http://dbpedia.org/sparql?default-graph-uri=http%3A%2F%2Fdbpedia.org&amp;query=select+distinct+%3Fsubject+%3Fobject+where+{%3Fsubject+%3Chttp%3A%2F%2Fdbpedia.org%2Fproperty%2FyearEnd%3E+%3Fobject}+LIMIT+100&amp;format=text%2Fhtml&amp;timeout=30000&amp;debug=on" Type="http://schemas.openxmlformats.org/officeDocument/2006/relationships/hyperlink" TargetMode="External" Id="rId584"/><Relationship Target="http://dbpedia.org/ontology/activeYearsEndYear" Type="http://schemas.openxmlformats.org/officeDocument/2006/relationships/hyperlink" TargetMode="External" Id="rId585"/><Relationship Target="http://dbpedia.org/sparql?default-graph-uri=http%3A%2F%2Fdbpedia.org&amp;query=select+distinct+%3Fsubject+%3Fobject+where+{%3Fsubject+%3Chttp%3A%2F%2Fdbpedia.org%2Fproperty%2FestablishedDate%3E+%3Fobject}+LIMIT+100&amp;format=text%2Fhtml&amp;timeout=30000&amp;debug=on" Type="http://schemas.openxmlformats.org/officeDocument/2006/relationships/hyperlink" TargetMode="External" Id="rId582"/><Relationship Target="http://dbpedia.org/property/yearEnd" Type="http://schemas.openxmlformats.org/officeDocument/2006/relationships/hyperlink" TargetMode="External" Id="rId583"/><Relationship Target="http://dbpedia.org/sparql?default-graph-uri=http%3A%2F%2Fdbpedia.org&amp;query=select+distinct+%3Fsubject+%3Fobject+where+{%3Fsubject+%3Chttp%3A%2F%2Fdbpedia.org%2Fproperty%2Fstart%3E+%3Fobject}+LIMIT+100&amp;format=text%2Fhtml&amp;timeout=30000&amp;debug=on" Type="http://schemas.openxmlformats.org/officeDocument/2006/relationships/hyperlink" TargetMode="External" Id="rId580"/><Relationship Target="http://dbpedia.org/property/establishedDate" Type="http://schemas.openxmlformats.org/officeDocument/2006/relationships/hyperlink" TargetMode="External" Id="rId581"/><Relationship Target="http://dbpedia.org/sparql?default-graph-uri=http%3A%2F%2Fdbpedia.org&amp;query=select+distinct+%3Fsubject+%3Fobject+where+{%3Fsubject+%3Chttp%3A%2F%2Fdbpedia.org%2Fproperty%2FpickedBy%3E+%3Fobject}+LIMIT+100&amp;format=text%2Fhtml&amp;timeout=30000&amp;debug=on" Type="http://schemas.openxmlformats.org/officeDocument/2006/relationships/hyperlink" TargetMode="External" Id="rId301"/><Relationship Target="http://dbpedia.org/sparql?default-graph-uri=http%3A%2F%2Fdbpedia.org&amp;query=select+distinct+%3Fsubject+%3Fobject+where+{%3Fsubject+%3Chttp%3A%2F%2Fdbpedia.org%2Fontology%2FdissolutionYear%3E+%3Fobject}+LIMIT+100&amp;format=text%2Fhtml&amp;timeout=30000&amp;debug=on" Type="http://schemas.openxmlformats.org/officeDocument/2006/relationships/hyperlink" TargetMode="External" Id="rId590"/><Relationship Target="http://dbpedia.org/property/pickedBy" Type="http://schemas.openxmlformats.org/officeDocument/2006/relationships/hyperlink" TargetMode="External" Id="rId300"/><Relationship Target="http://dbpedia.org/sparql?default-graph-uri=http%3A%2F%2Fdbpedia.org&amp;query=select+distinct+%3Fsubject+%3Fobject+where+{%3Fsubject+%3Chttp%3A%2F%2Fdbpedia.org%2Fproperty%2Fdebutteam%3E+%3Fobject}+LIMIT+100&amp;format=text%2Fhtml&amp;timeout=30000&amp;debug=on" Type="http://schemas.openxmlformats.org/officeDocument/2006/relationships/hyperlink" TargetMode="External" Id="rId309"/><Relationship Target="http://dbpedia.org/property/draftYear" Type="http://schemas.openxmlformats.org/officeDocument/2006/relationships/hyperlink" TargetMode="External" Id="rId57"/><Relationship Target="http://dbpedia.org/property/debutteam" Type="http://schemas.openxmlformats.org/officeDocument/2006/relationships/hyperlink" TargetMode="External" Id="rId308"/><Relationship Target="http://dbpedia.org/sparql?default-graph-uri=http%3A%2F%2Fdbpedia.org&amp;query=select+distinct+%3Fsubject+%3Fobject+where+{%3Fsubject+%3Chttp%3A%2F%2Fdbpedia.org%2Fontology%2FactiveYearsEndYear%3E+%3Fobject}+LIMIT+100&amp;format=text%2Fhtml&amp;timeout=30000&amp;debug=on" Type="http://schemas.openxmlformats.org/officeDocument/2006/relationships/hyperlink" TargetMode="External" Id="rId56"/><Relationship Target="http://dbpedia.org/sparql?default-graph-uri=http%3A%2F%2Fdbpedia.org&amp;query=select+distinct+%3Fsubject+%3Fobject+where+{%3Fsubject+%3Chttp%3A%2F%2Fdbpedia.org%2Fproperty%2FcurrentTeam%3E+%3Fobject}+LIMIT+100&amp;format=text%2Fhtml&amp;timeout=30000&amp;debug=on" Type="http://schemas.openxmlformats.org/officeDocument/2006/relationships/hyperlink" TargetMode="External" Id="rId307"/><Relationship Target="http://dbpedia.org/ontology/activeYearsEndYear" Type="http://schemas.openxmlformats.org/officeDocument/2006/relationships/hyperlink" TargetMode="External" Id="rId55"/><Relationship Target="http://dbpedia.org/property/currentTeam" Type="http://schemas.openxmlformats.org/officeDocument/2006/relationships/hyperlink" TargetMode="External" Id="rId306"/><Relationship Target="http://dbpedia.org/sparql?default-graph-uri=http%3A%2F%2Fdbpedia.org&amp;query=select+distinct+%3Fsubject+%3Fobject+where+{%3Fsubject+%3Chttp%3A%2F%2Fdbpedia.org%2Fontology%2FdeathYear%3E+%3Fobject}+LIMIT+100&amp;format=text%2Fhtml&amp;timeout=30000&amp;debug=on" Type="http://schemas.openxmlformats.org/officeDocument/2006/relationships/hyperlink" TargetMode="External" Id="rId54"/><Relationship Target="http://dbpedia.org/sparql?default-graph-uri=http%3A%2F%2Fdbpedia.org&amp;query=select+distinct+%3Fsubject+%3Fobject+where+{%3Fsubject+%3Chttp%3A%2F%2Fdbpedia.org%2Fproperty%2Fpastteams%3E+%3Fobject}+LIMIT+100&amp;format=text%2Fhtml&amp;timeout=30000&amp;debug=on" Type="http://schemas.openxmlformats.org/officeDocument/2006/relationships/hyperlink" TargetMode="External" Id="rId305"/><Relationship Target="http://dbpedia.org/ontology/deathYear" Type="http://schemas.openxmlformats.org/officeDocument/2006/relationships/hyperlink" TargetMode="External" Id="rId53"/><Relationship Target="http://dbpedia.org/property/pastteams" Type="http://schemas.openxmlformats.org/officeDocument/2006/relationships/hyperlink" TargetMode="External" Id="rId304"/><Relationship Target="http://dbpedia.org/sparql?default-graph-uri=http%3A%2F%2Fdbpedia.org&amp;query=select+distinct+%3Fsubject+%3Fobject+where+{%3Fsubject+%3Chttp%3A%2F%2Fdbpedia.org%2Fproperty%2Fdraftyear%3E+%3Fobject}+LIMIT+100&amp;format=text%2Fhtml&amp;timeout=30000&amp;debug=on" Type="http://schemas.openxmlformats.org/officeDocument/2006/relationships/hyperlink" TargetMode="External" Id="rId52"/><Relationship Target="http://dbpedia.org/sparql?default-graph-uri=http%3A%2F%2Fdbpedia.org&amp;query=select+distinct+%3Fsubject+%3Fobject+where+{%3Fsubject+%3Chttp%3A%2F%2Fdbpedia.org%2Fproperty%2FplayingTeams%3E+%3Fobject}+LIMIT+100&amp;format=text%2Fhtml&amp;timeout=30000&amp;debug=on" Type="http://schemas.openxmlformats.org/officeDocument/2006/relationships/hyperlink" TargetMode="External" Id="rId303"/><Relationship Target="http://dbpedia.org/property/draftyear" Type="http://schemas.openxmlformats.org/officeDocument/2006/relationships/hyperlink" TargetMode="External" Id="rId51"/><Relationship Target="http://dbpedia.org/property/playingTeams" Type="http://schemas.openxmlformats.org/officeDocument/2006/relationships/hyperlink" TargetMode="External" Id="rId302"/><Relationship Target="http://dbpedia.org/sparql?default-graph-uri=http%3A%2F%2Fdbpedia.org&amp;query=select+distinct+%3Fsubject+%3Fobject+where+{%3Fsubject+%3Chttp%3A%2F%2Fdbpedia.org%2Fproperty%2Fturnedpro%3E+%3Fobject}+LIMIT+100&amp;format=text%2Fhtml&amp;timeout=30000&amp;debug=on" Type="http://schemas.openxmlformats.org/officeDocument/2006/relationships/hyperlink" TargetMode="External" Id="rId50"/><Relationship Target="http://dbpedia.org/ontology/hallOfFame" Type="http://schemas.openxmlformats.org/officeDocument/2006/relationships/hyperlink" TargetMode="External" Id="rId69"/><Relationship Target="http://dbpedia.org/ontology/activeYearsStartYear" Type="http://schemas.openxmlformats.org/officeDocument/2006/relationships/hyperlink" TargetMode="External" Id="rId577"/><Relationship Target="http://dbpedia.org/sparql?default-graph-uri=http%3A%2F%2Fdbpedia.org&amp;query=select+distinct+%3Fsubject+%3Fobject+where+{%3Fsubject+%3Chttp%3A%2F%2Fdbpedia.org%2Fontology%2FactiveYearsStartYear%3E+%3Fobject}+LIMIT+100&amp;format=text%2Fhtml&amp;timeout=30000&amp;debug=on" Type="http://schemas.openxmlformats.org/officeDocument/2006/relationships/hyperlink" TargetMode="External" Id="rId578"/><Relationship Target="http://dbpedia.org/property/start" Type="http://schemas.openxmlformats.org/officeDocument/2006/relationships/hyperlink" TargetMode="External" Id="rId579"/><Relationship Target="http://dbpedia.org/property/formedyear" Type="http://schemas.openxmlformats.org/officeDocument/2006/relationships/hyperlink" TargetMode="External" Id="rId573"/><Relationship Target="http://dbpedia.org/sparql?default-graph-uri=http%3A%2F%2Fdbpedia.org&amp;query=select+distinct+%3Fsubject+%3Fobject+where+{%3Fsubject+%3Chttp%3A%2F%2Fdbpedia.org%2Fproperty%2Fname%3E+%3Fobject}+LIMIT+100&amp;format=text%2Fhtml&amp;timeout=30000&amp;debug=on" Type="http://schemas.openxmlformats.org/officeDocument/2006/relationships/hyperlink" TargetMode="External" Id="rId702"/><Relationship Target="http://dbpedia.org/sparql?default-graph-uri=http%3A%2F%2Fdbpedia.org&amp;query=select+distinct+%3Fsubject+%3Fobject+where+{%3Fsubject+%3Chttp%3A%2F%2Fdbpedia.org%2Fproperty%2Fformedyear%3E+%3Fobject}+LIMIT+100&amp;format=text%2Fhtml&amp;timeout=30000&amp;debug=on" Type="http://schemas.openxmlformats.org/officeDocument/2006/relationships/hyperlink" TargetMode="External" Id="rId574"/><Relationship Target="http://en.wikipedia.org/wiki/AFI's_100_Years...100_Movies_(10th_Anniversary_Edition)" Type="http://schemas.openxmlformats.org/officeDocument/2006/relationships/hyperlink" TargetMode="External" Id="rId703"/><Relationship Target="http://dbpedia.org/property/year" Type="http://schemas.openxmlformats.org/officeDocument/2006/relationships/hyperlink" TargetMode="External" Id="rId575"/><Relationship Target="http://dbpedia.org/property/studio" Type="http://schemas.openxmlformats.org/officeDocument/2006/relationships/hyperlink" TargetMode="External" Id="rId704"/><Relationship Target="http://dbpedia.org/sparql?default-graph-uri=http%3A%2F%2Fdbpedia.org&amp;query=select+distinct+%3Fsubject+%3Fobject+where+{%3Fsubject+%3Chttp%3A%2F%2Fdbpedia.org%2Fproperty%2Fyear%3E+%3Fobject}+LIMIT+100&amp;format=text%2Fhtml&amp;timeout=30000&amp;debug=on" Type="http://schemas.openxmlformats.org/officeDocument/2006/relationships/hyperlink" TargetMode="External" Id="rId576"/><Relationship Target="http://dbpedia.org/sparql?default-graph-uri=http%3A%2F%2Fdbpedia.org&amp;query=select+distinct+%3Fsubject+%3Fobject+where+{%3Fsubject+%3Chttp%3A%2F%2Fdbpedia.org%2Fproperty%2Fstudio%3E+%3Fobject}+LIMIT+100&amp;format=text%2Fhtml&amp;timeout=30000&amp;debug=on" Type="http://schemas.openxmlformats.org/officeDocument/2006/relationships/hyperlink" TargetMode="External" Id="rId705"/><Relationship Target="http://dbpedia.org/sparql?default-graph-uri=http%3A%2F%2Fdbpedia.org&amp;query=select+distinct+%3Fsubject+%3Fobject+where+{%3Fsubject+%3Chttp%3A%2F%2Fdbpedia.org%2Fproperty%2Festablished%3E+%3Fobject}+LIMIT+100&amp;format=text%2Fhtml&amp;timeout=30000&amp;debug=on" Type="http://schemas.openxmlformats.org/officeDocument/2006/relationships/hyperlink" TargetMode="External" Id="rId570"/><Relationship Target="http://dbpedia.org/property/startDate" Type="http://schemas.openxmlformats.org/officeDocument/2006/relationships/hyperlink" TargetMode="External" Id="rId571"/><Relationship Target="http://dbpedia.org/sparql?default-graph-uri=http%3A%2F%2Fdbpedia.org&amp;query=select+distinct+%3Fsubject+%3Fobject+where+{%3Fsubject+%3Chttp%3A%2F%2Fxmlns.com%2Ffoaf%2F0.1%2Fname%3E+%3Fobject}+LIMIT+100&amp;format=text%2Fhtml&amp;timeout=30000&amp;debug=on" Type="http://schemas.openxmlformats.org/officeDocument/2006/relationships/hyperlink" TargetMode="External" Id="rId700"/><Relationship Target="http://dbpedia.org/sparql?default-graph-uri=http%3A%2F%2Fdbpedia.org&amp;query=select+distinct+%3Fsubject+%3Fobject+where+{%3Fsubject+%3Chttp%3A%2F%2Fdbpedia.org%2Fproperty%2FstartDate%3E+%3Fobject}+LIMIT+100&amp;format=text%2Fhtml&amp;timeout=30000&amp;debug=on" Type="http://schemas.openxmlformats.org/officeDocument/2006/relationships/hyperlink" TargetMode="External" Id="rId572"/><Relationship Target="http://dbpedia.org/property/name" Type="http://schemas.openxmlformats.org/officeDocument/2006/relationships/hyperlink" TargetMode="External" Id="rId701"/><Relationship Target="http://dbpedia.org/sparql?default-graph-uri=http%3A%2F%2Fdbpedia.org&amp;query=select+distinct+%3Fsubject+%3Fobject+where+{%3Fsubject+%3Chttp%3A%2F%2Fdbpedia.org%2Fproperty%2Fdebutyear%3E+%3Fobject}+LIMIT+100&amp;format=text%2Fhtml&amp;timeout=30000&amp;debug=on" Type="http://schemas.openxmlformats.org/officeDocument/2006/relationships/hyperlink" TargetMode="External" Id="rId60"/><Relationship Target="http://dbpedia.org/sparql?default-graph-uri=http%3A%2F%2Fdbpedia.org&amp;query=select+distinct+%3Fsubject+%3Fobject+where+{%3Fsubject+%3Chttp%3A%2F%2Fdbpedia.org%2Fproperty%2Fdistributor%3E+%3Fobject}+LIMIT+100&amp;format=text%2Fhtml&amp;timeout=30000&amp;debug=on" Type="http://schemas.openxmlformats.org/officeDocument/2006/relationships/hyperlink" TargetMode="External" Id="rId707"/><Relationship Target="http://dbpedia.org/property/distributor" Type="http://schemas.openxmlformats.org/officeDocument/2006/relationships/hyperlink" TargetMode="External" Id="rId706"/><Relationship Target="http://dbpedia.org/sparql?default-graph-uri=http%3A%2F%2Fdbpedia.org&amp;query=select+distinct+%3Fsubject+%3Fobject+where+{%3Fsubject+%3Chttp%3A%2F%2Fdbpedia.org%2Fontology%2Fdistributor%3E+%3Fobject}+LIMIT+100&amp;format=text%2Fhtml&amp;timeout=30000&amp;debug=on" Type="http://schemas.openxmlformats.org/officeDocument/2006/relationships/hyperlink" TargetMode="External" Id="rId709"/><Relationship Target="http://dbpedia.org/ontology/distributor" Type="http://schemas.openxmlformats.org/officeDocument/2006/relationships/hyperlink" TargetMode="External" Id="rId708"/><Relationship Target="http://dbpedia.org/sparql?default-graph-uri=http%3A%2F%2Fdbpedia.org&amp;query=select+distinct+%3Fsubject+%3Fobject+where+{%3Fsubject+%3Chttp%3A%2F%2Fdbpedia.org%2Fproperty%2Fretired%3E+%3Fobject}+LIMIT+100&amp;format=text%2Fhtml&amp;timeout=30000&amp;debug=on" Type="http://schemas.openxmlformats.org/officeDocument/2006/relationships/hyperlink" TargetMode="External" Id="rId66"/><Relationship Target="http://dbpedia.org/sparql?default-graph-uri=http%3A%2F%2Fdbpedia.org&amp;query=select+distinct+%3Fsubject+%3Fobject+where+{%3Fsubject+%3Chttp%3A%2F%2Fdbpedia.org%2Fproperty%2Fphylum%3E+%3Fobject}+LIMIT+100&amp;format=text%2Fhtml&amp;timeout=30000&amp;debug=on" Type="http://schemas.openxmlformats.org/officeDocument/2006/relationships/hyperlink" TargetMode="External" Id="rId199"/><Relationship Target="http://dbpedia.org/property/retired" Type="http://schemas.openxmlformats.org/officeDocument/2006/relationships/hyperlink" TargetMode="External" Id="rId65"/><Relationship Target="http://dbpedia.org/sparql?default-graph-uri=http%3A%2F%2Fdbpedia.org&amp;query=select+distinct+%3Fsubject+%3Fobject+where+{%3Fsubject+%3Chttp%3A%2F%2Fdbpedia.org%2Fontology%2FbirthDate%3E+%3Fobject}+LIMIT+100&amp;format=text%2Fhtml&amp;timeout=30000&amp;debug=on" Type="http://schemas.openxmlformats.org/officeDocument/2006/relationships/hyperlink" TargetMode="External" Id="rId68"/><Relationship Target="http://dbpedia.org/ontology/birthDate" Type="http://schemas.openxmlformats.org/officeDocument/2006/relationships/hyperlink" TargetMode="External" Id="rId67"/><Relationship Target="http://dbpedia.org/sparql?default-graph-uri=http%3A%2F%2Fdbpedia.org&amp;query=select+distinct+%3Fsubject+%3Fobject+where+{%3Fsubject+%3Chttp%3A%2F%2Fdbpedia.org%2Fontology%2Flocation%3E+%3Fobject}+LIMIT+100&amp;format=text%2Fhtml&amp;timeout=30000&amp;debug=on" Type="http://schemas.openxmlformats.org/officeDocument/2006/relationships/hyperlink" TargetMode="External" Id="rId196"/><Relationship Target="http://dbpedia.org/sparql?default-graph-uri=http%3A%2F%2Fdbpedia.org&amp;query=select+distinct+%3Fsubject+%3Fobject+where+{%3Fsubject+%3Chttp%3A%2F%2Fdbpedia.org%2Fproperty%2Fdebutdate%3E+%3Fobject}+LIMIT+100&amp;format=text%2Fhtml&amp;timeout=30000&amp;debug=on" Type="http://schemas.openxmlformats.org/officeDocument/2006/relationships/hyperlink" TargetMode="External" Id="rId62"/><Relationship Target="http://dbpedia.org/ontology/location" Type="http://schemas.openxmlformats.org/officeDocument/2006/relationships/hyperlink" TargetMode="External" Id="rId195"/><Relationship Target="http://dbpedia.org/property/debutdate" Type="http://schemas.openxmlformats.org/officeDocument/2006/relationships/hyperlink" TargetMode="External" Id="rId61"/><Relationship Target="http://dbpedia.org/property/phylum" Type="http://schemas.openxmlformats.org/officeDocument/2006/relationships/hyperlink" TargetMode="External" Id="rId198"/><Relationship Target="http://dbpedia.org/sparql?default-graph-uri=http%3A%2F%2Fdbpedia.org&amp;query=select+distinct+%3Fsubject+%3Fobject+where+{%3Fsubject+%3Chttp%3A%2F%2Fdbpedia.org%2Fproperty%2Fdraftedyear%3E+%3Fobject}+LIMIT+100&amp;format=text%2Fhtml&amp;timeout=30000&amp;debug=on" Type="http://schemas.openxmlformats.org/officeDocument/2006/relationships/hyperlink" TargetMode="External" Id="rId64"/><Relationship Target="http://en.wikipedia.org/wiki/List_of_animal_phyla" Type="http://schemas.openxmlformats.org/officeDocument/2006/relationships/hyperlink" TargetMode="External" Id="rId197"/><Relationship Target="http://dbpedia.org/property/draftedyear" Type="http://schemas.openxmlformats.org/officeDocument/2006/relationships/hyperlink" TargetMode="External" Id="rId63"/><Relationship Target="http://dbpedia.org/property/genre" Type="http://schemas.openxmlformats.org/officeDocument/2006/relationships/hyperlink" TargetMode="External" Id="rId2"/><Relationship Target="http://www.imdb.com/genre" Type="http://schemas.openxmlformats.org/officeDocument/2006/relationships/hyperlink" TargetMode="External" Id="rId1"/><Relationship Target="http://dbpedia.org/ontology/genre" Type="http://schemas.openxmlformats.org/officeDocument/2006/relationships/hyperlink" TargetMode="External" Id="rId4"/><Relationship Target="http://dbpedia.org/sparql?default-graph-uri=http%3A%2F%2Fdbpedia.org&amp;query=select+distinct+%3Fsubject+%3Fobject+where+{%3Fsubject+%3Chttp%3A%2F%2Fdbpedia.org%2Fproperty%2Fgenre%3E+%3Fobject}+LIMIT+100&amp;format=text%2Fhtml&amp;timeout=30000&amp;debug=on" Type="http://schemas.openxmlformats.org/officeDocument/2006/relationships/hyperlink" TargetMode="External" Id="rId3"/><Relationship Target="http://dbpedia.org/sparql?default-graph-uri=http%3A%2F%2Fdbpedia.org&amp;query=select+distinct+%3Fsubject+%3Fobject+where+{%3Fsubject+%3Chttp%3A%2F%2Fdbpedia.org%2Fproperty%2Fgenres%3E+%3Fobject}+LIMIT+100&amp;format=text%2Fhtml&amp;timeout=30000&amp;debug=on" Type="http://schemas.openxmlformats.org/officeDocument/2006/relationships/hyperlink" TargetMode="External" Id="rId9"/><Relationship Target="http://dbpedia.org/property/type" Type="http://schemas.openxmlformats.org/officeDocument/2006/relationships/hyperlink" TargetMode="External" Id="rId6"/><Relationship Target="http://dbpedia.org/sparql?default-graph-uri=http%3A%2F%2Fdbpedia.org&amp;query=select+distinct+%3Fsubject+%3Fobject+where+{%3Fsubject+%3Chttp%3A%2F%2Fdbpedia.org%2Fontology%2Fgenre%3E+%3Fobject}+LIMIT+100&amp;format=text%2Fhtml&amp;timeout=30000&amp;debug=on" Type="http://schemas.openxmlformats.org/officeDocument/2006/relationships/hyperlink" TargetMode="External" Id="rId5"/><Relationship Target="http://dbpedia.org/property/genres" Type="http://schemas.openxmlformats.org/officeDocument/2006/relationships/hyperlink" TargetMode="External" Id="rId8"/><Relationship Target="http://dbpedia.org/sparql?default-graph-uri=http%3A%2F%2Fdbpedia.org&amp;query=select+distinct+%3Fsubject+%3Fobject+where+{%3Fsubject+%3Chttp%3A%2F%2Fdbpedia.org%2Fproperty%2Ftype%3E+%3Fobject}+LIMIT+100&amp;format=text%2Fhtml&amp;timeout=30000&amp;debug=on" Type="http://schemas.openxmlformats.org/officeDocument/2006/relationships/hyperlink" TargetMode="External" Id="rId7"/><Relationship Target="http://dbpedia.org/sparql?default-graph-uri=http%3A%2F%2Fdbpedia.org&amp;query=select+distinct+%3Fsubject+%3Fobject+where+{%3Fsubject+%3Chttp%3A%2F%2Fdbpedia.org%2Fproperty%2FdebutDate%3E+%3Fobject}+LIMIT+100&amp;format=text%2Fhtml&amp;timeout=30000&amp;debug=on" Type="http://schemas.openxmlformats.org/officeDocument/2006/relationships/hyperlink" TargetMode="External" Id="rId98"/><Relationship Target="http://dbpedia.org/property/debutYear" Type="http://schemas.openxmlformats.org/officeDocument/2006/relationships/hyperlink" TargetMode="External" Id="rId99"/><Relationship Target="http://dbpedia.org/sparql?default-graph-uri=http%3A%2F%2Fdbpedia.org&amp;query=select+distinct+%3Fsubject+%3Fobject+where+{%3Fsubject+%3Chttp%3A%2F%2Fdbpedia.org%2Fproperty%2Ffirstseason%3E+%3Fobject}+LIMIT+100&amp;format=text%2Fhtml&amp;timeout=30000&amp;debug=on" Type="http://schemas.openxmlformats.org/officeDocument/2006/relationships/hyperlink" TargetMode="External" Id="rId94"/><Relationship Target="http://dbpedia.org/property/turnedPro" Type="http://schemas.openxmlformats.org/officeDocument/2006/relationships/hyperlink" TargetMode="External" Id="rId95"/><Relationship Target="http://dbpedia.org/sparql?default-graph-uri=http%3A%2F%2Fdbpedia.org&amp;query=select+distinct+%3Fsubject+%3Fobject+where+{%3Fsubject+%3Chttp%3A%2F%2Fdbpedia.org%2Fproperty%2FturnedPro%3E+%3Fobject}+LIMIT+100&amp;format=text%2Fhtml&amp;timeout=30000&amp;debug=on" Type="http://schemas.openxmlformats.org/officeDocument/2006/relationships/hyperlink" TargetMode="External" Id="rId96"/><Relationship Target="http://dbpedia.org/property/debutDate" Type="http://schemas.openxmlformats.org/officeDocument/2006/relationships/hyperlink" TargetMode="External" Id="rId97"/><Relationship Target="http://dbpedia.org/sparql?default-graph-uri=http%3A%2F%2Fdbpedia.org&amp;query=select+distinct+%3Fsubject+%3Fobject+where+{%3Fsubject+%3Chttp%3A%2F%2Fdbpedia.org%2Fproperty%2Fworldchampion%3E+%3Fobject}+LIMIT+100&amp;format=text%2Fhtml&amp;timeout=30000&amp;debug=on" Type="http://schemas.openxmlformats.org/officeDocument/2006/relationships/hyperlink" TargetMode="External" Id="rId90"/><Relationship Target="http://dbpedia.org/ontology/debut" Type="http://schemas.openxmlformats.org/officeDocument/2006/relationships/hyperlink" TargetMode="External" Id="rId91"/><Relationship Target="http://dbpedia.org/sparql?default-graph-uri=http%3A%2F%2Fdbpedia.org&amp;query=select+distinct+%3Fsubject+%3Fobject+where+{%3Fsubject+%3Chttp%3A%2F%2Fdbpedia.org%2Fontology%2Fdebut%3E+%3Fobject}+LIMIT+100&amp;format=text%2Fhtml&amp;timeout=30000&amp;debug=on" Type="http://schemas.openxmlformats.org/officeDocument/2006/relationships/hyperlink" TargetMode="External" Id="rId92"/><Relationship Target="http://dbpedia.org/property/firstseason" Type="http://schemas.openxmlformats.org/officeDocument/2006/relationships/hyperlink" TargetMode="External" Id="rId93"/><Relationship Target="http://dbpedia.org/sparql?default-graph-uri=http%3A%2F%2Fdbpedia.org&amp;query=select+distinct+%3Fsubject+%3Fobject+where+{%3Fsubject+%3Chttp%3A%2F%2Fdbpedia.org%2Fproperty%2Findustries%3E+%3Fobject}+LIMIT+100&amp;format=text%2Fhtml&amp;timeout=30000&amp;debug=on" Type="http://schemas.openxmlformats.org/officeDocument/2006/relationships/hyperlink" TargetMode="External" Id="rId522"/><Relationship Target="http://dbpedia.org/sparql?default-graph-uri=http%3A%2F%2Fdbpedia.org&amp;query=select+distinct+%3Fsubject+%3Fobject+where+{%3Fsubject+%3Chttp%3A%2F%2Fdbpedia.org%2Fontology%2FmusicalBand%3E+%3Fobject}+LIMIT+100&amp;format=text%2Fhtml&amp;timeout=30000&amp;debug=on" Type="http://schemas.openxmlformats.org/officeDocument/2006/relationships/hyperlink" TargetMode="External" Id="rId790"/><Relationship Target="http://en.wikipedia.org/wiki/List_of_Presidents_of_the_United_States" Type="http://schemas.openxmlformats.org/officeDocument/2006/relationships/hyperlink" TargetMode="External" Id="rId523"/><Relationship Target="http://dbpedia.org/ontology/musicalArtist" Type="http://schemas.openxmlformats.org/officeDocument/2006/relationships/hyperlink" TargetMode="External" Id="rId791"/><Relationship Target="http://dbpedia.org/property/party" Type="http://schemas.openxmlformats.org/officeDocument/2006/relationships/hyperlink" TargetMode="External" Id="rId524"/><Relationship Target="http://dbpedia.org/sparql?default-graph-uri=http%3A%2F%2Fdbpedia.org&amp;query=select+distinct+%3Fsubject+%3Fobject+where+{%3Fsubject+%3Chttp%3A%2F%2Fdbpedia.org%2Fontology%2FmusicalArtist%3E+%3Fobject}+LIMIT+100&amp;format=text%2Fhtml&amp;timeout=30000&amp;debug=on" Type="http://schemas.openxmlformats.org/officeDocument/2006/relationships/hyperlink" TargetMode="External" Id="rId792"/><Relationship Target="http://dbpedia.org/sparql?default-graph-uri=http%3A%2F%2Fdbpedia.org&amp;query=select+distinct+%3Fsubject+%3Fobject+where+{%3Fsubject+%3Chttp%3A%2F%2Fdbpedia.org%2Fproperty%2Fparty%3E+%3Fobject}+LIMIT+100&amp;format=text%2Fhtml&amp;timeout=30000&amp;debug=on" Type="http://schemas.openxmlformats.org/officeDocument/2006/relationships/hyperlink" TargetMode="External" Id="rId525"/><Relationship Target="http://dbpedia.org/property/writer" Type="http://schemas.openxmlformats.org/officeDocument/2006/relationships/hyperlink" TargetMode="External" Id="rId793"/><Relationship Target="http://dbpedia.org/ontology/party" Type="http://schemas.openxmlformats.org/officeDocument/2006/relationships/hyperlink" TargetMode="External" Id="rId526"/><Relationship Target="http://dbpedia.org/sparql?default-graph-uri=http%3A%2F%2Fdbpedia.org&amp;query=select+distinct+%3Fsubject+%3Fobject+where+{%3Fsubject+%3Chttp%3A%2F%2Fdbpedia.org%2Fproperty%2Fwriter%3E+%3Fobject}+LIMIT+100&amp;format=text%2Fhtml&amp;timeout=30000&amp;debug=on" Type="http://schemas.openxmlformats.org/officeDocument/2006/relationships/hyperlink" TargetMode="External" Id="rId794"/><Relationship Target="http://dbpedia.org/sparql?default-graph-uri=http%3A%2F%2Fdbpedia.org&amp;query=select+distinct+%3Fsubject+%3Fobject+where+{%3Fsubject+%3Chttp%3A%2F%2Fdbpedia.org%2Fontology%2Fparty%3E+%3Fobject}+LIMIT+100&amp;format=text%2Fhtml&amp;timeout=30000&amp;debug=on" Type="http://schemas.openxmlformats.org/officeDocument/2006/relationships/hyperlink" TargetMode="External" Id="rId527"/><Relationship Target="http://dbpedia.org/ontology/writer" Type="http://schemas.openxmlformats.org/officeDocument/2006/relationships/hyperlink" TargetMode="External" Id="rId795"/><Relationship Target="http://dbpedia.org/ontology/otherParty" Type="http://schemas.openxmlformats.org/officeDocument/2006/relationships/hyperlink" TargetMode="External" Id="rId528"/><Relationship Target="http://dbpedia.org/sparql?default-graph-uri=http%3A%2F%2Fdbpedia.org&amp;query=select+distinct+%3Fsubject+%3Fobject+where+{%3Fsubject+%3Chttp%3A%2F%2Fdbpedia.org%2Fontology%2Fwriter%3E+%3Fobject}+LIMIT+100&amp;format=text%2Fhtml&amp;timeout=30000&amp;debug=on" Type="http://schemas.openxmlformats.org/officeDocument/2006/relationships/hyperlink" TargetMode="External" Id="rId796"/><Relationship Target="http://dbpedia.org/sparql?default-graph-uri=http%3A%2F%2Fdbpedia.org&amp;query=select+distinct+%3Fsubject+%3Fobject+where+{%3Fsubject+%3Chttp%3A%2F%2Fdbpedia.org%2Fontology%2FotherParty%3E+%3Fobject}+LIMIT+100&amp;format=text%2Fhtml&amp;timeout=30000&amp;debug=on" Type="http://schemas.openxmlformats.org/officeDocument/2006/relationships/hyperlink" TargetMode="External" Id="rId529"/><Relationship Target="http://dbpedia.org/ontology/musicComposer" Type="http://schemas.openxmlformats.org/officeDocument/2006/relationships/hyperlink" TargetMode="External" Id="rId797"/><Relationship Target="http://dbpedia.org/sparql?default-graph-uri=http%3A%2F%2Fdbpedia.org&amp;query=select+distinct+%3Fsubject+%3Fobject+where+{%3Fsubject+%3Chttp%3A%2F%2Fdbpedia.org%2Fontology%2FmusicComposer%3E+%3Fobject}+LIMIT+100&amp;format=text%2Fhtml&amp;timeout=30000&amp;debug=on" Type="http://schemas.openxmlformats.org/officeDocument/2006/relationships/hyperlink" TargetMode="External" Id="rId798"/><Relationship Target="http://dbpedia.org/property/author" Type="http://schemas.openxmlformats.org/officeDocument/2006/relationships/hyperlink" TargetMode="External" Id="rId799"/><Relationship Target="http://dbpedia.org/sparql?default-graph-uri=http%3A%2F%2Fdbpedia.org&amp;query=select+distinct+%3Fsubject+%3Fobject+where+{%3Fsubject+%3Chttp%3A%2F%2Fdbpedia.org%2Fproperty%2FcompanyType%3E+%3Fobject}+LIMIT+100&amp;format=text%2Fhtml&amp;timeout=30000&amp;debug=on" Type="http://schemas.openxmlformats.org/officeDocument/2006/relationships/hyperlink" TargetMode="External" Id="rId520"/><Relationship Target="http://dbpedia.org/property/industries" Type="http://schemas.openxmlformats.org/officeDocument/2006/relationships/hyperlink" TargetMode="External" Id="rId521"/><Relationship Target="http://dbpedia.org/property/companyType" Type="http://schemas.openxmlformats.org/officeDocument/2006/relationships/hyperlink" TargetMode="External" Id="rId519"/><Relationship Target="http://dbpedia.org/ontology/product" Type="http://schemas.openxmlformats.org/officeDocument/2006/relationships/hyperlink" TargetMode="External" Id="rId513"/><Relationship Target="http://dbpedia.org/sparql?default-graph-uri=http%3A%2F%2Fdbpedia.org&amp;query=select+distinct+%3Fsubject+%3Fobject+where+{%3Fsubject+%3Chttp%3A%2F%2Fdbpedia.org%2Fontology%2Fproduct%3E+%3Fobject}+LIMIT+100&amp;format=text%2Fhtml&amp;timeout=30000&amp;debug=on" Type="http://schemas.openxmlformats.org/officeDocument/2006/relationships/hyperlink" TargetMode="External" Id="rId514"/><Relationship Target="http://dbpedia.org/ontology/industry" Type="http://schemas.openxmlformats.org/officeDocument/2006/relationships/hyperlink" TargetMode="External" Id="rId511"/><Relationship Target="http://dbpedia.org/sparql?default-graph-uri=http%3A%2F%2Fdbpedia.org&amp;query=select+distinct+%3Fsubject+%3Fobject+where+{%3Fsubject+%3Chttp%3A%2F%2Fdbpedia.org%2Fontology%2Findustry%3E+%3Fobject}+LIMIT+100&amp;format=text%2Fhtml&amp;timeout=30000&amp;debug=on" Type="http://schemas.openxmlformats.org/officeDocument/2006/relationships/hyperlink" TargetMode="External" Id="rId512"/><Relationship Target="http://dbpedia.org/ontology/service" Type="http://schemas.openxmlformats.org/officeDocument/2006/relationships/hyperlink" TargetMode="External" Id="rId517"/><Relationship Target="http://dbpedia.org/sparql?default-graph-uri=http%3A%2F%2Fdbpedia.org&amp;query=select+distinct+%3Fsubject+%3Fobject+where+{%3Fsubject+%3Chttp%3A%2F%2Fdbpedia.org%2Fontology%2Fservice%3E+%3Fobject}+LIMIT+100&amp;format=text%2Fhtml&amp;timeout=30000&amp;debug=on" Type="http://schemas.openxmlformats.org/officeDocument/2006/relationships/hyperlink" TargetMode="External" Id="rId518"/><Relationship Target="http://dbpedia.org/property/services" Type="http://schemas.openxmlformats.org/officeDocument/2006/relationships/hyperlink" TargetMode="External" Id="rId515"/><Relationship Target="http://dbpedia.org/sparql?default-graph-uri=http%3A%2F%2Fdbpedia.org&amp;query=select+distinct+%3Fsubject+%3Fobject+where+{%3Fsubject+%3Chttp%3A%2F%2Fdbpedia.org%2Fproperty%2Fservices%3E+%3Fobject}+LIMIT+100&amp;format=text%2Fhtml&amp;timeout=30000&amp;debug=on" Type="http://schemas.openxmlformats.org/officeDocument/2006/relationships/hyperlink" TargetMode="External" Id="rId516"/><Relationship Target="http://dbpedia.org/sparql?default-graph-uri=http%3A%2F%2Fdbpedia.org&amp;query=select+distinct+%3Fsubject+%3Fobject+where+{%3Fsubject+%3Chttp%3A%2F%2Fdbpedia.org%2Fproperty%2Findustry%3E+%3Fobject}+LIMIT+100&amp;format=text%2Fhtml&amp;timeout=30000&amp;debug=on" Type="http://schemas.openxmlformats.org/officeDocument/2006/relationships/hyperlink" TargetMode="External" Id="rId510"/><Relationship Target="http://dbpedia.org/property/industry" Type="http://schemas.openxmlformats.org/officeDocument/2006/relationships/hyperlink" TargetMode="External" Id="rId509"/><Relationship Target="http://dbpedia.org/sparql?default-graph-uri=http%3A%2F%2Fdbpedia.org&amp;query=select+distinct+%3Fsubject+%3Fobject+where+{%3Fsubject+%3Chttp%3A%2F%2Fdbpedia.org%2Fproperty%2Fproducts%3E+%3Fobject}+LIMIT+100&amp;format=text%2Fhtml&amp;timeout=30000&amp;debug=on" Type="http://schemas.openxmlformats.org/officeDocument/2006/relationships/hyperlink" TargetMode="External" Id="rId508"/><Relationship Target="http://dbpedia.org/sparql?default-graph-uri=http%3A%2F%2Fdbpedia.org&amp;query=select+distinct+%3Fsubject+%3Fobject+where+{%3Fsubject+%3Chttp%3A%2F%2Fdbpedia.org%2Fproperty%2Frelease%3E+%3Fobject}+LIMIT+100&amp;format=text%2Fhtml&amp;timeout=30000&amp;debug=on" Type="http://schemas.openxmlformats.org/officeDocument/2006/relationships/hyperlink" TargetMode="External" Id="rId771"/><Relationship Target="http://dbpedia.org/property/nationalOrigin" Type="http://schemas.openxmlformats.org/officeDocument/2006/relationships/hyperlink" TargetMode="External" Id="rId504"/><Relationship Target="http://dbpedia.org/ontology/firstPublicationYear" Type="http://schemas.openxmlformats.org/officeDocument/2006/relationships/hyperlink" TargetMode="External" Id="rId772"/><Relationship Target="http://dbpedia.org/sparql?default-graph-uri=http%3A%2F%2Fdbpedia.org&amp;query=select+distinct+%3Fsubject+%3Fobject+where+{%3Fsubject+%3Chttp%3A%2F%2Fdbpedia.org%2Fproperty%2FnationalOrigin%3E+%3Fobject}+LIMIT+100&amp;format=text%2Fhtml&amp;timeout=30000&amp;debug=on" Type="http://schemas.openxmlformats.org/officeDocument/2006/relationships/hyperlink" TargetMode="External" Id="rId505"/><Relationship Target="http://dbpedia.org/sparql?default-graph-uri=http%3A%2F%2Fdbpedia.org&amp;query=select+distinct+%3Fsubject+%3Fobject+where+{%3Fsubject+%3Chttp%3A%2F%2Fdbpedia.org%2Fontology%2FfirstPublicationYear%3E+%3Fobject}+LIMIT+100&amp;format=text%2Fhtml&amp;timeout=30000&amp;debug=on" Type="http://schemas.openxmlformats.org/officeDocument/2006/relationships/hyperlink" TargetMode="External" Id="rId773"/><Relationship Target="http://en.wikipedia.org/wiki/List_of_largest_manufacturing_companies_by_revenue" Type="http://schemas.openxmlformats.org/officeDocument/2006/relationships/hyperlink" TargetMode="External" Id="rId506"/><Relationship Target="http://dbpedia.org/property/firstReleaseDate" Type="http://schemas.openxmlformats.org/officeDocument/2006/relationships/hyperlink" TargetMode="External" Id="rId774"/><Relationship Target="http://dbpedia.org/property/products" Type="http://schemas.openxmlformats.org/officeDocument/2006/relationships/hyperlink" TargetMode="External" Id="rId507"/><Relationship Target="http://dbpedia.org/property/locationCounty" Type="http://schemas.openxmlformats.org/officeDocument/2006/relationships/hyperlink" TargetMode="External" Id="rId500"/><Relationship Target="http://dbpedia.org/sparql?default-graph-uri=http%3A%2F%2Fdbpedia.org&amp;query=select+distinct+%3Fsubject+%3Fobject+where+{%3Fsubject+%3Chttp%3A%2F%2Fdbpedia.org%2Fproperty%2FlocationCounty%3E+%3Fobject}+LIMIT+100&amp;format=text%2Fhtml&amp;timeout=30000&amp;debug=on" Type="http://schemas.openxmlformats.org/officeDocument/2006/relationships/hyperlink" TargetMode="External" Id="rId501"/><Relationship Target="http://dbpedia.org/property/countryOfOrigin" Type="http://schemas.openxmlformats.org/officeDocument/2006/relationships/hyperlink" TargetMode="External" Id="rId502"/><Relationship Target="http://dbpedia.org/property/release" Type="http://schemas.openxmlformats.org/officeDocument/2006/relationships/hyperlink" TargetMode="External" Id="rId770"/><Relationship Target="http://dbpedia.org/sparql?default-graph-uri=http%3A%2F%2Fdbpedia.org&amp;query=select+distinct+%3Fsubject+%3Fobject+where+{%3Fsubject+%3Chttp%3A%2F%2Fdbpedia.org%2Fproperty%2FcountryOfOrigin%3E+%3Fobject}+LIMIT+100&amp;format=text%2Fhtml&amp;timeout=30000&amp;debug=on" Type="http://schemas.openxmlformats.org/officeDocument/2006/relationships/hyperlink" TargetMode="External" Id="rId503"/><Relationship Target="http://dbpedia.org/sparql?default-graph-uri=http%3A%2F%2Fdbpedia.org&amp;query=select+distinct+%3Fsubject+%3Fobject+where+{%3Fsubject+%3Chttp%3A%2F%2Fdbpedia.org%2Fontology%2FlatestReleaseVersion%3E+%3Fobject}+LIMIT+100&amp;format=text%2Fhtml&amp;timeout=30000&amp;debug=on" Type="http://schemas.openxmlformats.org/officeDocument/2006/relationships/hyperlink" TargetMode="External" Id="rId779"/><Relationship Target="http://dbpedia.org/sparql?default-graph-uri=http%3A%2F%2Fdbpedia.org&amp;query=select+distinct+%3Fsubject+%3Fobject+where+{%3Fsubject+%3Chttp%3A%2F%2Fdbpedia.org%2Fproperty%2FfirstReleaseDate%3E+%3Fobject}+LIMIT+100&amp;format=text%2Fhtml&amp;timeout=30000&amp;debug=on" Type="http://schemas.openxmlformats.org/officeDocument/2006/relationships/hyperlink" TargetMode="External" Id="rId775"/><Relationship Target="http://dbpedia.org/property/latestReleaseVersion" Type="http://schemas.openxmlformats.org/officeDocument/2006/relationships/hyperlink" TargetMode="External" Id="rId776"/><Relationship Target="http://dbpedia.org/sparql?default-graph-uri=http%3A%2F%2Fdbpedia.org&amp;query=select+distinct+%3Fsubject+%3Fobject+where+{%3Fsubject+%3Chttp%3A%2F%2Fdbpedia.org%2Fproperty%2FlatestReleaseVersion%3E+%3Fobject}+LIMIT+100&amp;format=text%2Fhtml&amp;timeout=30000&amp;debug=on" Type="http://schemas.openxmlformats.org/officeDocument/2006/relationships/hyperlink" TargetMode="External" Id="rId777"/><Relationship Target="http://dbpedia.org/ontology/latestReleaseVersion" Type="http://schemas.openxmlformats.org/officeDocument/2006/relationships/hyperlink" TargetMode="External" Id="rId778"/><Relationship Target="http://dbpedia.org/sparql?default-graph-uri=http%3A%2F%2Fdbpedia.org&amp;query=select+distinct+%3Fsubject+%3Fobject+where+{%3Fsubject+%3Chttp%3A%2F%2Fdbpedia.org%2Fproperty%2Fartist%3E+%3Fobject}+LIMIT+100&amp;format=text%2Fhtml&amp;timeout=30000&amp;debug=on" Type="http://schemas.openxmlformats.org/officeDocument/2006/relationships/hyperlink" TargetMode="External" Id="rId784"/><Relationship Target="http://dbpedia.org/ontology/artist" Type="http://schemas.openxmlformats.org/officeDocument/2006/relationships/hyperlink" TargetMode="External" Id="rId785"/><Relationship Target="http://dbpedia.org/sparql?default-graph-uri=http%3A%2F%2Fdbpedia.org&amp;query=select+distinct+%3Fsubject+%3Fobject+where+{%3Fsubject+%3Chttp%3A%2F%2Fdbpedia.org%2Fontology%2FassociatedBand%3E+%3Fobject}+LIMIT+100&amp;format=text%2Fhtml&amp;timeout=30000&amp;debug=on" Type="http://schemas.openxmlformats.org/officeDocument/2006/relationships/hyperlink" TargetMode="External" Id="rId782"/><Relationship Target="http://dbpedia.org/property/artist" Type="http://schemas.openxmlformats.org/officeDocument/2006/relationships/hyperlink" TargetMode="External" Id="rId783"/><Relationship Target="http://en.wikipedia.org/wiki/List_of_best-selling_albums" Type="http://schemas.openxmlformats.org/officeDocument/2006/relationships/hyperlink" TargetMode="External" Id="rId780"/><Relationship Target="http://dbpedia.org/ontology/associatedBand" Type="http://schemas.openxmlformats.org/officeDocument/2006/relationships/hyperlink" TargetMode="External" Id="rId781"/><Relationship Target="http://dbpedia.org/sparql?default-graph-uri=http%3A%2F%2Fdbpedia.org&amp;query=select+distinct+%3Fsubject+%3Fobject+where+{%3Fsubject+%3Chttp%3A%2F%2Fdbpedia.org%2Fontology%2FassociatedMusicalArtist%3E+%3Fobject}+LIMIT+100&amp;format=text%2Fhtml&amp;timeout=30000&amp;debug=on" Type="http://schemas.openxmlformats.org/officeDocument/2006/relationships/hyperlink" TargetMode="External" Id="rId788"/><Relationship Target="http://dbpedia.org/ontology/musicalBand" Type="http://schemas.openxmlformats.org/officeDocument/2006/relationships/hyperlink" TargetMode="External" Id="rId789"/><Relationship Target="http://dbpedia.org/sparql?default-graph-uri=http%3A%2F%2Fdbpedia.org&amp;query=select+distinct+%3Fsubject+%3Fobject+where+{%3Fsubject+%3Chttp%3A%2F%2Fdbpedia.org%2Fontology%2Fartist%3E+%3Fobject}+LIMIT+100&amp;format=text%2Fhtml&amp;timeout=30000&amp;debug=on" Type="http://schemas.openxmlformats.org/officeDocument/2006/relationships/hyperlink" TargetMode="External" Id="rId786"/><Relationship Target="http://dbpedia.org/ontology/associatedMusicalArtist" Type="http://schemas.openxmlformats.org/officeDocument/2006/relationships/hyperlink" TargetMode="External" Id="rId787"/><Relationship Target="http://dbpedia.org/property/bandName" Type="http://schemas.openxmlformats.org/officeDocument/2006/relationships/hyperlink" TargetMode="External" Id="rId809"/><Relationship Target="http://dbpedia.org/ontology/musicBy" Type="http://schemas.openxmlformats.org/officeDocument/2006/relationships/hyperlink" TargetMode="External" Id="rId807"/><Relationship Target="http://dbpedia.org/sparql?default-graph-uri=http%3A%2F%2Fdbpedia.org&amp;query=select+distinct+%3Fsubject+%3Fobject+where+{%3Fsubject+%3Chttp%3A%2F%2Fdbpedia.org%2Fontology%2FmusicBy%3E+%3Fobject}+LIMIT+100&amp;format=text%2Fhtml&amp;timeout=30000&amp;debug=on" Type="http://schemas.openxmlformats.org/officeDocument/2006/relationships/hyperlink" TargetMode="External" Id="rId808"/><Relationship Target="http://dbpedia.org/ontology/author" Type="http://schemas.openxmlformats.org/officeDocument/2006/relationships/hyperlink" TargetMode="External" Id="rId805"/><Relationship Target="http://dbpedia.org/sparql?default-graph-uri=http%3A%2F%2Fdbpedia.org&amp;query=select+distinct+%3Fsubject+%3Fobject+where+{%3Fsubject+%3Chttp%3A%2F%2Fdbpedia.org%2Fontology%2Fauthor%3E+%3Fobject}+LIMIT+100&amp;format=text%2Fhtml&amp;timeout=30000&amp;debug=on" Type="http://schemas.openxmlformats.org/officeDocument/2006/relationships/hyperlink" TargetMode="External" Id="rId806"/><Relationship Target="http://dbpedia.org/sparql?default-graph-uri=http%3A%2F%2Fdbpedia.org&amp;query=select+distinct+%3Fsubject+%3Fobject+where+{%3Fsubject+%3Chttp%3A%2F%2Fdbpedia.org%2Fproperty%2Fwriter%28s%29_%3E+%3Fobject}+LIMIT+100&amp;format=text%2Fhtml&amp;timeout=30000&amp;debug=on" Type="http://schemas.openxmlformats.org/officeDocument/2006/relationships/hyperlink" TargetMode="External" Id="rId804"/><Relationship Target="http://dbpedia.org/property/writer(s)_" Type="http://schemas.openxmlformats.org/officeDocument/2006/relationships/hyperlink" TargetMode="External" Id="rId803"/><Relationship Target="http://dbpedia.org/sparql?default-graph-uri=http%3A%2F%2Fdbpedia.org&amp;query=select+distinct+%3Fsubject+%3Fobject+where+{%3Fsubject+%3Chttp%3A%2F%2Fdbpedia.org%2Fproperty%2FrecordedBy%3E+%3Fobject}+LIMIT+100&amp;format=text%2Fhtml&amp;timeout=30000&amp;debug=on" Type="http://schemas.openxmlformats.org/officeDocument/2006/relationships/hyperlink" TargetMode="External" Id="rId802"/><Relationship Target="http://dbpedia.org/property/recordedBy" Type="http://schemas.openxmlformats.org/officeDocument/2006/relationships/hyperlink" TargetMode="External" Id="rId801"/><Relationship Target="http://dbpedia.org/sparql?default-graph-uri=http%3A%2F%2Fdbpedia.org&amp;query=select+distinct+%3Fsubject+%3Fobject+where+{%3Fsubject+%3Chttp%3A%2F%2Fdbpedia.org%2Fproperty%2Fauthor%3E+%3Fobject}+LIMIT+100&amp;format=text%2Fhtml&amp;timeout=30000&amp;debug=on" Type="http://schemas.openxmlformats.org/officeDocument/2006/relationships/hyperlink" TargetMode="External" Id="rId800"/><Relationship Target="http://dbpedia.org/ontology/completionDate" Type="http://schemas.openxmlformats.org/officeDocument/2006/relationships/hyperlink" TargetMode="External" Id="rId399"/><Relationship Target="http://dbpedia.org/sparql?default-graph-uri=http%3A%2F%2Fdbpedia.org&amp;query=select+distinct+%3Fsubject+%3Fobject+where+{%3Fsubject+%3Chttp%3A%2F%2Fdbpedia.org%2Fproperty%2Fyear%3E+%3Fobject}+LIMIT+100&amp;format=text%2Fhtml&amp;timeout=30000&amp;debug=on" Type="http://schemas.openxmlformats.org/officeDocument/2006/relationships/hyperlink" TargetMode="External" Id="rId398"/><Relationship Target="http://dbpedia.org/property/year" Type="http://schemas.openxmlformats.org/officeDocument/2006/relationships/hyperlink" TargetMode="External" Id="rId397"/><Relationship Target="http://dbpedia.org/sparql?default-graph-uri=http%3A%2F%2Fdbpedia.org&amp;query=select+distinct+%3Fsubject+%3Fobject+where+{%3Fsubject+%3Chttp%3A%2F%2Fdbpedia.org%2Fproperty%2Forigdate%3E+%3Fobject}+LIMIT+100&amp;format=text%2Fhtml&amp;timeout=30000&amp;debug=on" Type="http://schemas.openxmlformats.org/officeDocument/2006/relationships/hyperlink" TargetMode="External" Id="rId396"/><Relationship Target="http://dbpedia.org/property/origdate" Type="http://schemas.openxmlformats.org/officeDocument/2006/relationships/hyperlink" TargetMode="External" Id="rId395"/><Relationship Target="http://dbpedia.org/sparql?default-graph-uri=http%3A%2F%2Fdbpedia.org&amp;query=select+distinct+%3Fsubject+%3Fobject+where+{%3Fsubject+%3Chttp%3A%2F%2Fdbpedia.org%2Fontology%2FreleaseDate%3E+%3Fobject}+LIMIT+100&amp;format=text%2Fhtml&amp;timeout=30000&amp;debug=on" Type="http://schemas.openxmlformats.org/officeDocument/2006/relationships/hyperlink" TargetMode="External" Id="rId394"/><Relationship Target="http://dbpedia.org/ontology/releaseDate" Type="http://schemas.openxmlformats.org/officeDocument/2006/relationships/hyperlink" TargetMode="External" Id="rId393"/><Relationship Target="http://dbpedia.org/sparql?default-graph-uri=http%3A%2F%2Fdbpedia.org&amp;query=select+distinct+%3Fsubject+%3Fobject+where+{%3Fsubject+%3Chttp%3A%2F%2Fdbpedia.org%2Fontology%2Forigin%3E+%3Fobject}+LIMIT+100&amp;format=text%2Fhtml&amp;timeout=30000&amp;debug=on" Type="http://schemas.openxmlformats.org/officeDocument/2006/relationships/hyperlink" TargetMode="External" Id="rId109"/><Relationship Target="http://dbpedia.org/ontology/origin" Type="http://schemas.openxmlformats.org/officeDocument/2006/relationships/hyperlink" TargetMode="External" Id="rId108"/><Relationship Target="http://dbpedia.org/sparql?default-graph-uri=http%3A%2F%2Fdbpedia.org&amp;query=select+distinct+%3Fsubject+%3Fobject+where+{%3Fsubject+%3Chttp%3A%2F%2Fdbpedia.org%2Fontology%2FwineRegion%3E+%3Fobject}+LIMIT+100&amp;format=text%2Fhtml&amp;timeout=30000&amp;debug=on" Type="http://schemas.openxmlformats.org/officeDocument/2006/relationships/hyperlink" TargetMode="External" Id="rId105"/><Relationship Target="http://dbpedia.org/ontology/wineRegion" Type="http://schemas.openxmlformats.org/officeDocument/2006/relationships/hyperlink" TargetMode="External" Id="rId104"/><Relationship Target="http://dbpedia.org/sparql?default-graph-uri=http%3A%2F%2Fdbpedia.org&amp;query=select+distinct+%3Fsubject+%3Fobject+where+{%3Fsubject+%3Chttp%3A%2F%2Fdbpedia.org%2Fproperty%2Forigin%3E+%3Fobject}+LIMIT+100&amp;format=text%2Fhtml&amp;timeout=30000&amp;debug=on" Type="http://schemas.openxmlformats.org/officeDocument/2006/relationships/hyperlink" TargetMode="External" Id="rId107"/><Relationship Target="http://dbpedia.org/property/origin" Type="http://schemas.openxmlformats.org/officeDocument/2006/relationships/hyperlink" TargetMode="External" Id="rId106"/><Relationship Target="http://www.amazon.com/gp/search/other/ref=lp_2983386011_sa_p_n_style_browse-bin?rh=n%3A16310101%2Cn%3A!16310211%2Cn%3A2983386011&amp;bbn=2983386011&amp;pickerToList=style_browse-bin&amp;ie=UTF8&amp;qid=1398240361" Type="http://schemas.openxmlformats.org/officeDocument/2006/relationships/hyperlink" TargetMode="External" Id="rId101"/><Relationship Target="http://dbpedia.org/sparql?default-graph-uri=http%3A%2F%2Fdbpedia.org&amp;query=select+distinct+%3Fsubject+%3Fobject+where+{%3Fsubject+%3Chttp%3A%2F%2Fdbpedia.org%2Fproperty%2FdebutYear%3E+%3Fobject}+LIMIT+100&amp;format=text%2Fhtml&amp;timeout=30000&amp;debug=on" Type="http://schemas.openxmlformats.org/officeDocument/2006/relationships/hyperlink" TargetMode="External" Id="rId100"/><Relationship Target="http://dbpedia.org/sparql?default-graph-uri=http%3A%2F%2Fdbpedia.org&amp;query=select+distinct+%3Fsubject+%3Fobject+where+{%3Fsubject+%3Chttp%3A%2F%2Fdbpedia.org%2Fproperty%2Fregions%3E+%3Fobject}+LIMIT+100&amp;format=text%2Fhtml&amp;timeout=30000&amp;debug=on" Type="http://schemas.openxmlformats.org/officeDocument/2006/relationships/hyperlink" TargetMode="External" Id="rId103"/><Relationship Target="http://dbpedia.org/property/regions" Type="http://schemas.openxmlformats.org/officeDocument/2006/relationships/hyperlink" TargetMode="External" Id="rId102"/><Relationship Target="http://dbpedia.org/ontology/author" Type="http://schemas.openxmlformats.org/officeDocument/2006/relationships/hyperlink" TargetMode="External" Id="rId374"/><Relationship Target="http://dbpedia.org/property/locationCountry" Type="http://schemas.openxmlformats.org/officeDocument/2006/relationships/hyperlink" TargetMode="External" Id="rId118"/><Relationship Target="http://en.wikipedia.org/wiki/List_of_books_written_by_CEOs" Type="http://schemas.openxmlformats.org/officeDocument/2006/relationships/hyperlink" TargetMode="External" Id="rId373"/><Relationship Target="http://dbpedia.org/sparql?default-graph-uri=http%3A%2F%2Fdbpedia.org&amp;query=select+distinct+%3Fsubject+%3Fobject+where+{%3Fsubject+%3Chttp%3A%2F%2Fdbpedia.org%2Fproperty%2Flocation%3E+%3Fobject}+LIMIT+100&amp;format=text%2Fhtml&amp;timeout=30000&amp;debug=on" Type="http://schemas.openxmlformats.org/officeDocument/2006/relationships/hyperlink" TargetMode="External" Id="rId117"/><Relationship Target="http://dbpedia.org/sparql?default-graph-uri=http%3A%2F%2Fdbpedia.org&amp;query=select+distinct+%3Fsubject+%3Fobject+where+{%3Fsubject+%3Chttp%3A%2F%2Fdbpedia.org%2Fproperty%2Fplacebirth%3E+%3Fobject}+LIMIT+100&amp;format=text%2Fhtml&amp;timeout=30000&amp;debug=on" Type="http://schemas.openxmlformats.org/officeDocument/2006/relationships/hyperlink" TargetMode="External" Id="rId372"/><Relationship Target="http://dbpedia.org/property/location" Type="http://schemas.openxmlformats.org/officeDocument/2006/relationships/hyperlink" TargetMode="External" Id="rId116"/><Relationship Target="http://dbpedia.org/property/placebirth" Type="http://schemas.openxmlformats.org/officeDocument/2006/relationships/hyperlink" TargetMode="External" Id="rId371"/><Relationship Target="http://dbpedia.org/sparql?default-graph-uri=http%3A%2F%2Fdbpedia.org&amp;query=select+distinct+%3Fsubject+%3Fobject+where+{%3Fsubject+%3Chttp%3A%2F%2Fdbpedia.org%2Fontology%2Flocation%3E+%3Fobject}+LIMIT+100&amp;format=text%2Fhtml&amp;timeout=30000&amp;debug=on" Type="http://schemas.openxmlformats.org/officeDocument/2006/relationships/hyperlink" TargetMode="External" Id="rId115"/><Relationship Target="http://en.wikipedia.org/wiki/List_of_best-selling_books" Type="http://schemas.openxmlformats.org/officeDocument/2006/relationships/hyperlink" TargetMode="External" Id="rId378"/><Relationship Target="http://dbpedia.org/sparql?default-graph-uri=http%3A%2F%2Fdbpedia.org&amp;query=select+distinct+%3Fsubject+%3Fobject+where+{%3Fsubject+%3Chttp%3A%2F%2Fdbpedia.org%2Fproperty%2Fauthor%3E+%3Fobject}+LIMIT+100&amp;format=text%2Fhtml&amp;timeout=30000&amp;debug=on" Type="http://schemas.openxmlformats.org/officeDocument/2006/relationships/hyperlink" TargetMode="External" Id="rId377"/><Relationship Target="http://dbpedia.org/property/author" Type="http://schemas.openxmlformats.org/officeDocument/2006/relationships/hyperlink" TargetMode="External" Id="rId376"/><Relationship Target="http://dbpedia.org/sparql?default-graph-uri=http%3A%2F%2Fdbpedia.org&amp;query=select+distinct+%3Fsubject+%3Fobject+where+{%3Fsubject+%3Chttp%3A%2F%2Fdbpedia.org%2Fontology%2Fauthor%3E+%3Fobject}+LIMIT+100&amp;format=text%2Fhtml&amp;timeout=30000&amp;debug=on" Type="http://schemas.openxmlformats.org/officeDocument/2006/relationships/hyperlink" TargetMode="External" Id="rId375"/><Relationship Target="http://dbpedia.org/sparql?default-graph-uri=http%3A%2F%2Fdbpedia.org&amp;query=select+distinct+%3Fsubject+%3Fobject+where+{%3Fsubject+%3Chttp%3A%2F%2Fdbpedia.org%2Fproperty%2FlocationCountry%3E+%3Fobject}+LIMIT+100&amp;format=text%2Fhtml&amp;timeout=30000&amp;debug=on" Type="http://schemas.openxmlformats.org/officeDocument/2006/relationships/hyperlink" TargetMode="External" Id="rId119"/><Relationship Target="http://dbpedia.org/ontology/country" Type="http://schemas.openxmlformats.org/officeDocument/2006/relationships/hyperlink" TargetMode="External" Id="rId110"/><Relationship Target="http://dbpedia.org/property/releaseDate" Type="http://schemas.openxmlformats.org/officeDocument/2006/relationships/hyperlink" TargetMode="External" Id="rId379"/><Relationship Target="http://dbpedia.org/ontology/location" Type="http://schemas.openxmlformats.org/officeDocument/2006/relationships/hyperlink" TargetMode="External" Id="rId114"/><Relationship Target="http://dbpedia.org/sparql?default-graph-uri=http%3A%2F%2Fdbpedia.org&amp;query=select+distinct+%3Fsubject+%3Fobject+where+{%3Fsubject+%3Chttp%3A%2F%2Fdbpedia.org%2Fproperty%2Fcountry%3E+%3Fobject}+LIMIT+100&amp;format=text%2Fhtml&amp;timeout=30000&amp;debug=on" Type="http://schemas.openxmlformats.org/officeDocument/2006/relationships/hyperlink" TargetMode="External" Id="rId113"/><Relationship Target="http://dbpedia.org/property/country" Type="http://schemas.openxmlformats.org/officeDocument/2006/relationships/hyperlink" TargetMode="External" Id="rId112"/><Relationship Target="http://dbpedia.org/sparql?default-graph-uri=http%3A%2F%2Fdbpedia.org&amp;query=select+distinct+%3Fsubject+%3Fobject+where+{%3Fsubject+%3Chttp%3A%2F%2Fdbpedia.org%2Fontology%2Fcountry%3E+%3Fobject}+LIMIT+100&amp;format=text%2Fhtml&amp;timeout=30000&amp;debug=on" Type="http://schemas.openxmlformats.org/officeDocument/2006/relationships/hyperlink" TargetMode="External" Id="rId111"/><Relationship Target="http://dbpedia.org/sparql?default-graph-uri=http%3A%2F%2Fdbpedia.org&amp;query=select+distinct+%3Fsubject+%3Fobject+where+{%3Fsubject+%3Chttp%3A%2F%2Fdbpedia.org%2Fproperty%2FreleaseDate%3E+%3Fobject}+LIMIT+100&amp;format=text%2Fhtml&amp;timeout=30000&amp;debug=on" Type="http://schemas.openxmlformats.org/officeDocument/2006/relationships/hyperlink" TargetMode="External" Id="rId380"/><Relationship Target="http://dbpedia.org/property/pubDate" Type="http://schemas.openxmlformats.org/officeDocument/2006/relationships/hyperlink" TargetMode="External" Id="rId381"/><Relationship Target="http://dbpedia.org/property/englishPubDate" Type="http://schemas.openxmlformats.org/officeDocument/2006/relationships/hyperlink" TargetMode="External" Id="rId383"/><Relationship Target="http://dbpedia.org/property/date" Type="http://schemas.openxmlformats.org/officeDocument/2006/relationships/hyperlink" TargetMode="External" Id="rId127"/><Relationship Target="http://dbpedia.org/sparql?default-graph-uri=http%3A%2F%2Fdbpedia.org&amp;query=select+distinct+%3Fsubject+%3Fobject+where+{%3Fsubject+%3Chttp%3A%2F%2Fdbpedia.org%2Fproperty%2FpubDate%3E+%3Fobject}+LIMIT+100&amp;format=text%2Fhtml&amp;timeout=30000&amp;debug=on" Type="http://schemas.openxmlformats.org/officeDocument/2006/relationships/hyperlink" TargetMode="External" Id="rId382"/><Relationship Target="http://dbpedia.org/sparql?default-graph-uri=http%3A%2F%2Fdbpedia.org&amp;query=select+distinct+%3Fsubject+%3Fobject+where+{%3Fsubject+%3Chttp%3A%2F%2Fdbpedia.org%2Fproperty%2FwineYears%3E+%3Fobject}+LIMIT+100&amp;format=text%2Fhtml&amp;timeout=30000&amp;debug=on" Type="http://schemas.openxmlformats.org/officeDocument/2006/relationships/hyperlink" TargetMode="External" Id="rId126"/><Relationship Target="http://dbpedia.org/property/firstVintage" Type="http://schemas.openxmlformats.org/officeDocument/2006/relationships/hyperlink" TargetMode="External" Id="rId129"/><Relationship Target="http://dbpedia.org/property/years" Type="http://schemas.openxmlformats.org/officeDocument/2006/relationships/hyperlink" TargetMode="External" Id="rId385"/><Relationship Target="http://dbpedia.org/sparql?default-graph-uri=http%3A%2F%2Fdbpedia.org&amp;query=select+distinct+%3Fsubject+%3Fobject+where+{%3Fsubject+%3Chttp%3A%2F%2Fdbpedia.org%2Fproperty%2FenglishPubDate%3E+%3Fobject}+LIMIT+100&amp;format=text%2Fhtml&amp;timeout=30000&amp;debug=on" Type="http://schemas.openxmlformats.org/officeDocument/2006/relationships/hyperlink" TargetMode="External" Id="rId384"/><Relationship Target="http://dbpedia.org/sparql?default-graph-uri=http%3A%2F%2Fdbpedia.org&amp;query=select+distinct+%3Fsubject+%3Fobject+where+{%3Fsubject+%3Chttp%3A%2F%2Fdbpedia.org%2Fproperty%2Fdate%3E+%3Fobject}+LIMIT+100&amp;format=text%2Fhtml&amp;timeout=30000&amp;debug=on" Type="http://schemas.openxmlformats.org/officeDocument/2006/relationships/hyperlink" TargetMode="External" Id="rId128"/><Relationship Target="http://dbpedia.org/property/englishReleaseDate" Type="http://schemas.openxmlformats.org/officeDocument/2006/relationships/hyperlink" TargetMode="External" Id="rId387"/><Relationship Target="http://dbpedia.org/sparql?default-graph-uri=http%3A%2F%2Fdbpedia.org&amp;query=select+distinct+%3Fsubject+%3Fobject+where+{%3Fsubject+%3Chttp%3A%2F%2Fdbpedia.org%2Fproperty%2Fyears%3E+%3Fobject}+LIMIT+100&amp;format=text%2Fhtml&amp;timeout=30000&amp;debug=on" Type="http://schemas.openxmlformats.org/officeDocument/2006/relationships/hyperlink" TargetMode="External" Id="rId386"/><Relationship Target="http://dbpedia.org/ontology/publicationDate" Type="http://schemas.openxmlformats.org/officeDocument/2006/relationships/hyperlink" TargetMode="External" Id="rId389"/><Relationship Target="http://dbpedia.org/sparql?default-graph-uri=http%3A%2F%2Fdbpedia.org&amp;query=select+distinct+%3Fsubject+%3Fobject+where+{%3Fsubject+%3Chttp%3A%2F%2Fdbpedia.org%2Fproperty%2FenglishReleaseDate%3E+%3Fobject}+LIMIT+100&amp;format=text%2Fhtml&amp;timeout=30000&amp;debug=on" Type="http://schemas.openxmlformats.org/officeDocument/2006/relationships/hyperlink" TargetMode="External" Id="rId388"/><Relationship Target="http://dbpedia.org/sparql?default-graph-uri=http%3A%2F%2Fdbpedia.org&amp;query=select+distinct+%3Fsubject+%3Fobject+where+{%3Fsubject+%3Chttp%3A%2F%2Fdbpedia.org%2Fontology%2FsourceCountry%3E+%3Fobject}+LIMIT+100&amp;format=text%2Fhtml&amp;timeout=30000&amp;debug=on" Type="http://schemas.openxmlformats.org/officeDocument/2006/relationships/hyperlink" TargetMode="External" Id="rId121"/><Relationship Target="http://dbpedia.org/ontology/sourceCountry" Type="http://schemas.openxmlformats.org/officeDocument/2006/relationships/hyperlink" TargetMode="External" Id="rId120"/><Relationship Target="http://dbpedia.org/property/year" Type="http://schemas.openxmlformats.org/officeDocument/2006/relationships/hyperlink" TargetMode="External" Id="rId123"/><Relationship Target="http://www.amazon.com/gp/search/other/ref=lp_2983386011_sa_p_n_feature_six_brow?rh=n%3A16310101%2Cn%3A!16310211%2Cn%3A2983386011&amp;bbn=2983386011&amp;pickerToList=feature_six_browse-bin&amp;ie=UTF8&amp;qid=1398240361" Type="http://schemas.openxmlformats.org/officeDocument/2006/relationships/hyperlink" TargetMode="External" Id="rId122"/><Relationship Target="http://dbpedia.org/property/wineYears" Type="http://schemas.openxmlformats.org/officeDocument/2006/relationships/hyperlink" TargetMode="External" Id="rId125"/><Relationship Target="http://dbpedia.org/sparql?default-graph-uri=http%3A%2F%2Fdbpedia.org&amp;query=select+distinct+%3Fsubject+%3Fobject+where+{%3Fsubject+%3Chttp%3A%2F%2Fdbpedia.org%2Fproperty%2Fyear%3E+%3Fobject}+LIMIT+100&amp;format=text%2Fhtml&amp;timeout=30000&amp;debug=on" Type="http://schemas.openxmlformats.org/officeDocument/2006/relationships/hyperlink" TargetMode="External" Id="rId124"/><Relationship Target="http://dbpedia.org/sparql?default-graph-uri=http%3A%2F%2Fdbpedia.org&amp;query=select+distinct+%3Fsubject+%3Fobject+where+{%3Fsubject+%3Chttp%3A%2F%2Fdbpedia.org%2Fontology%2FpublicationDate%3E+%3Fobject}+LIMIT+100&amp;format=text%2Fhtml&amp;timeout=30000&amp;debug=on" Type="http://schemas.openxmlformats.org/officeDocument/2006/relationships/hyperlink" TargetMode="External" Id="rId390"/><Relationship Target="http://dbpedia.org/property/released" Type="http://schemas.openxmlformats.org/officeDocument/2006/relationships/hyperlink" TargetMode="External" Id="rId391"/><Relationship Target="http://dbpedia.org/sparql?default-graph-uri=http%3A%2F%2Fdbpedia.org&amp;query=select+distinct+%3Fsubject+%3Fobject+where+{%3Fsubject+%3Chttp%3A%2F%2Fdbpedia.org%2Fproperty%2Freleased%3E+%3Fobject}+LIMIT+100&amp;format=text%2Fhtml&amp;timeout=30000&amp;debug=on" Type="http://schemas.openxmlformats.org/officeDocument/2006/relationships/hyperlink" TargetMode="External" Id="rId392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39.14"/>
    <col min="2" customWidth="1" max="2" width="20.43"/>
    <col min="3" customWidth="1" max="3" width="15.43"/>
    <col min="4" customWidth="1" max="4" width="17.14"/>
    <col min="5" customWidth="1" max="5" width="15.14"/>
    <col min="6" customWidth="1" max="6" width="11.71"/>
  </cols>
  <sheetData>
    <row r="1">
      <c s="1" r="A1"/>
      <c s="1" r="B1"/>
      <c s="1" r="C1"/>
      <c s="1" r="D1"/>
      <c s="1" r="E1"/>
      <c s="1" r="F1"/>
    </row>
    <row customHeight="1" r="2" ht="12.0">
      <c s="2" r="A2">
        <v>1.689442184E9</v>
      </c>
      <c t="s" s="3" r="B2">
        <v>0</v>
      </c>
      <c t="str" s="4" r="C2">
        <f>HYPERLINK("http://www.imdb.com/genre", "View context")</f>
        <v>View context</v>
      </c>
      <c s="5" r="D2"/>
      <c s="6" r="E2"/>
      <c s="1" r="F2"/>
    </row>
    <row customHeight="1" r="3" ht="12.0">
      <c t="s" s="7" r="A3">
        <v>1</v>
      </c>
      <c t="s" s="8" r="B3">
        <v>2</v>
      </c>
      <c t="s" s="8" r="C3">
        <v>3</v>
      </c>
      <c t="s" s="8" r="D3">
        <v>4</v>
      </c>
      <c t="s" s="9" r="E3">
        <v>5</v>
      </c>
      <c s="1" r="F3"/>
    </row>
    <row customHeight="1" r="4" ht="12.0">
      <c t="s" s="7" r="A4">
        <v>6</v>
      </c>
      <c t="s" s="8" r="B4">
        <v>7</v>
      </c>
      <c t="s" s="8" r="C4">
        <v>8</v>
      </c>
      <c t="s" s="8" r="D4">
        <v>9</v>
      </c>
      <c t="s" s="9" r="E4">
        <v>10</v>
      </c>
      <c s="1" r="F4"/>
    </row>
    <row customHeight="1" r="5" ht="13.5">
      <c t="s" s="7" r="A5">
        <v>11</v>
      </c>
      <c t="s" s="8" r="B5">
        <v>12</v>
      </c>
      <c t="s" s="8" r="C5">
        <v>13</v>
      </c>
      <c t="s" s="8" r="D5">
        <v>14</v>
      </c>
      <c t="s" s="9" r="E5">
        <v>15</v>
      </c>
      <c s="1" r="F5"/>
    </row>
    <row customHeight="1" r="6" ht="13.5">
      <c t="s" s="7" r="A6">
        <v>16</v>
      </c>
      <c t="s" s="8" r="B6">
        <v>17</v>
      </c>
      <c t="s" s="8" r="C6">
        <v>18</v>
      </c>
      <c t="s" s="8" r="D6">
        <v>19</v>
      </c>
      <c t="s" s="9" r="E6">
        <v>20</v>
      </c>
      <c s="1" r="F6"/>
    </row>
    <row customHeight="1" r="7" ht="12.0">
      <c t="s" s="7" r="A7">
        <v>21</v>
      </c>
      <c s="8" r="B7"/>
      <c s="8" r="C7"/>
      <c s="8" r="D7"/>
      <c s="9" r="E7"/>
      <c s="1" r="F7"/>
    </row>
    <row customHeight="1" r="8" ht="12.0">
      <c t="str" s="10" r="A8">
        <f>HYPERLINK("http://dbpedia.org/property/genre")</f>
        <v>http://dbpedia.org/property/genre</v>
      </c>
      <c t="s" s="1" r="B8">
        <v>22</v>
      </c>
      <c s="11" r="C8"/>
      <c t="str" s="12" r="D8">
        <f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  <c s="13" r="E8"/>
      <c s="1" r="F8"/>
    </row>
    <row customHeight="1" r="9" ht="12.0">
      <c t="str" s="10" r="A9">
        <f>HYPERLINK("http://dbpedia.org/ontology/genre")</f>
        <v>http://dbpedia.org/ontology/genre</v>
      </c>
      <c t="s" s="1" r="B9">
        <v>23</v>
      </c>
      <c s="11" r="C9"/>
      <c t="str" s="12" r="D9">
        <f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  <c s="13" r="E9"/>
      <c s="1" r="F9"/>
    </row>
    <row customHeight="1" r="10" ht="12.0">
      <c t="str" s="10" r="A10">
        <f>HYPERLINK("http://dbpedia.org/property/type")</f>
        <v>http://dbpedia.org/property/type</v>
      </c>
      <c t="s" s="1" r="B10">
        <v>24</v>
      </c>
      <c s="14" r="C10"/>
      <c t="str" s="12" r="D10">
        <f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  <c s="13" r="E10"/>
      <c s="1" r="F10"/>
    </row>
    <row customHeight="1" r="11" ht="12.0">
      <c t="str" s="10" r="A11">
        <f>HYPERLINK("http://dbpedia.org/property/genres")</f>
        <v>http://dbpedia.org/property/genres</v>
      </c>
      <c t="s" s="1" r="B11">
        <v>25</v>
      </c>
      <c s="14" r="C11"/>
      <c t="str" s="12" r="D11">
        <f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  <c s="13" r="E11"/>
      <c s="1" r="F11"/>
    </row>
    <row customHeight="1" r="12" ht="13.5">
      <c t="str" s="10" r="A12">
        <f>HYPERLINK("http://dbpedia.org/property/genere")</f>
        <v>http://dbpedia.org/property/genere</v>
      </c>
      <c t="s" s="1" r="B12">
        <v>26</v>
      </c>
      <c s="14" r="C12"/>
      <c t="str" s="12" r="D12">
        <f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  <c s="13" r="E12"/>
      <c s="1" r="F12"/>
    </row>
    <row customHeight="1" r="13" ht="12.0">
      <c t="str" s="15" r="A13">
        <f>HYPERLINK("http://dbpedia.org/property/genre(s)_")</f>
        <v>http://dbpedia.org/property/genre(s)_</v>
      </c>
      <c t="s" s="16" r="B13">
        <v>27</v>
      </c>
      <c s="17" r="C13"/>
      <c t="str" s="18" r="D13">
        <f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  <c s="19" r="E13"/>
      <c s="1" r="F13"/>
    </row>
    <row r="14">
      <c s="1" r="A14"/>
      <c s="1" r="B14"/>
      <c s="1" r="C14"/>
      <c s="1" r="D14"/>
      <c s="1" r="E14"/>
      <c s="1" r="F14"/>
    </row>
    <row customHeight="1" r="15" ht="12.0">
      <c s="2" r="A15">
        <v>1.744816435E9</v>
      </c>
      <c t="s" s="3" r="B15">
        <v>28</v>
      </c>
      <c t="str" s="4" r="C15">
        <f>HYPERLINK("http://www.allstarnba.es/players/players-by-draft-pick.htm", "View context")</f>
        <v>View context</v>
      </c>
      <c s="5" r="D15"/>
      <c s="6" r="E15"/>
      <c s="1" r="F15"/>
    </row>
    <row customHeight="1" r="16" ht="12.0">
      <c s="20" r="A16">
        <v>1948.0</v>
      </c>
      <c s="21" r="B16">
        <v>1949.0</v>
      </c>
      <c s="21" r="C16">
        <v>1950.0</v>
      </c>
      <c s="21" r="D16">
        <v>1951.0</v>
      </c>
      <c s="22" r="E16">
        <v>1952.0</v>
      </c>
      <c s="1" r="F16"/>
    </row>
    <row customHeight="1" r="17" ht="12.0">
      <c s="20" r="A17">
        <v>1953.0</v>
      </c>
      <c s="21" r="B17">
        <v>1954.0</v>
      </c>
      <c s="21" r="C17">
        <v>1955.0</v>
      </c>
      <c s="21" r="D17">
        <v>1956.0</v>
      </c>
      <c s="22" r="E17">
        <v>1957.0</v>
      </c>
      <c s="1" r="F17"/>
    </row>
    <row customHeight="1" r="18" ht="12.0">
      <c s="20" r="A18">
        <v>1958.0</v>
      </c>
      <c s="21" r="B18">
        <v>1959.0</v>
      </c>
      <c s="21" r="C18">
        <v>1960.0</v>
      </c>
      <c s="21" r="D18">
        <v>1961.0</v>
      </c>
      <c s="22" r="E18">
        <v>1962.0</v>
      </c>
      <c s="1" r="F18"/>
    </row>
    <row customHeight="1" r="19" ht="12.0">
      <c s="20" r="A19">
        <v>1963.0</v>
      </c>
      <c s="21" r="B19">
        <v>1964.0</v>
      </c>
      <c s="21" r="C19">
        <v>1965.0</v>
      </c>
      <c s="21" r="D19">
        <v>1966.0</v>
      </c>
      <c s="22" r="E19">
        <v>1967.0</v>
      </c>
      <c s="1" r="F19"/>
    </row>
    <row customHeight="1" r="20" ht="12.0">
      <c s="20" r="A20">
        <v>1968.0</v>
      </c>
      <c s="21" r="B20">
        <v>1969.0</v>
      </c>
      <c s="21" r="C20">
        <v>1970.0</v>
      </c>
      <c s="21" r="D20">
        <v>1971.0</v>
      </c>
      <c s="22" r="E20">
        <v>1972.0</v>
      </c>
      <c s="1" r="F20"/>
    </row>
    <row customHeight="1" r="21" ht="12.0">
      <c s="20" r="A21">
        <v>1973.0</v>
      </c>
      <c s="21" r="B21">
        <v>1974.0</v>
      </c>
      <c s="21" r="C21">
        <v>1975.0</v>
      </c>
      <c s="21" r="D21">
        <v>1976.0</v>
      </c>
      <c s="22" r="E21">
        <v>1977.0</v>
      </c>
      <c s="1" r="F21"/>
    </row>
    <row customHeight="1" r="22" ht="12.0">
      <c s="20" r="A22">
        <v>1978.0</v>
      </c>
      <c s="21" r="B22">
        <v>1979.0</v>
      </c>
      <c s="21" r="C22">
        <v>1980.0</v>
      </c>
      <c s="21" r="D22">
        <v>1981.0</v>
      </c>
      <c s="22" r="E22">
        <v>1982.0</v>
      </c>
      <c s="1" r="F22"/>
    </row>
    <row customHeight="1" r="23" ht="12.0">
      <c s="20" r="A23">
        <v>1983.0</v>
      </c>
      <c s="21" r="B23">
        <v>1984.0</v>
      </c>
      <c s="21" r="C23">
        <v>1985.0</v>
      </c>
      <c s="21" r="D23">
        <v>1986.0</v>
      </c>
      <c s="22" r="E23">
        <v>1987.0</v>
      </c>
      <c s="1" r="F23"/>
    </row>
    <row customHeight="1" r="24" ht="12.0">
      <c s="20" r="A24">
        <v>1988.0</v>
      </c>
      <c s="21" r="B24">
        <v>1989.0</v>
      </c>
      <c s="21" r="C24">
        <v>1990.0</v>
      </c>
      <c s="21" r="D24">
        <v>1991.0</v>
      </c>
      <c s="22" r="E24">
        <v>1992.0</v>
      </c>
      <c s="1" r="F24"/>
    </row>
    <row customHeight="1" r="25" ht="12.0">
      <c s="20" r="A25">
        <v>1993.0</v>
      </c>
      <c s="21" r="B25">
        <v>1994.0</v>
      </c>
      <c s="21" r="C25">
        <v>1995.0</v>
      </c>
      <c s="21" r="D25">
        <v>1996.0</v>
      </c>
      <c s="22" r="E25">
        <v>1997.0</v>
      </c>
      <c s="1" r="F25"/>
    </row>
    <row customHeight="1" r="26" ht="12.0">
      <c s="20" r="A26">
        <v>1998.0</v>
      </c>
      <c s="21" r="B26">
        <v>1999.0</v>
      </c>
      <c s="21" r="C26">
        <v>2000.0</v>
      </c>
      <c s="21" r="D26">
        <v>2001.0</v>
      </c>
      <c s="22" r="E26">
        <v>2002.0</v>
      </c>
      <c s="1" r="F26"/>
    </row>
    <row customHeight="1" r="27" ht="12.0">
      <c s="20" r="A27">
        <v>2003.0</v>
      </c>
      <c s="21" r="B27">
        <v>2004.0</v>
      </c>
      <c s="21" r="C27">
        <v>2005.0</v>
      </c>
      <c s="21" r="D27">
        <v>2006.0</v>
      </c>
      <c s="22" r="E27">
        <v>2007.0</v>
      </c>
      <c s="1" r="F27"/>
    </row>
    <row customHeight="1" r="28" ht="12.0">
      <c s="20" r="A28">
        <v>2008.0</v>
      </c>
      <c s="21" r="B28">
        <v>2009.0</v>
      </c>
      <c s="21" r="C28">
        <v>2010.0</v>
      </c>
      <c s="21" r="D28">
        <v>2011.0</v>
      </c>
      <c s="22" r="E28">
        <v>2012.0</v>
      </c>
      <c s="1" r="F28"/>
    </row>
    <row customHeight="1" r="29" ht="12.0">
      <c t="str" s="10" r="A29">
        <f>HYPERLINK("http://dbpedia.org/property/year1start")</f>
        <v>http://dbpedia.org/property/year1start</v>
      </c>
      <c t="s" s="1" r="B29">
        <v>29</v>
      </c>
      <c s="14" r="C29"/>
      <c t="str" s="12" r="D29">
        <f>HYPERLINK("http://dbpedia.org/sparql?default-graph-uri=http%3A%2F%2Fdbpedia.org&amp;query=select+distinct+%3Fsubject+%3Fobject+where+{%3Fsubject+%3Chttp%3A%2F%2Fdbpedia.org%2Fproperty%2Fyear1start%3E+%3Fobject}+LIMIT+100&amp;format=text%2Fhtml&amp;timeout=30000&amp;debug=on", "View on DBPedia")</f>
        <v>View on DBPedia</v>
      </c>
      <c s="13" r="E29"/>
      <c s="1" r="F29"/>
    </row>
    <row customHeight="1" r="30" ht="12.0">
      <c t="str" s="10" r="A30">
        <f>HYPERLINK("http://dbpedia.org/property/year")</f>
        <v>http://dbpedia.org/property/year</v>
      </c>
      <c t="s" s="1" r="B30">
        <v>30</v>
      </c>
      <c s="14" r="C30"/>
      <c t="str" s="12" r="D30">
        <f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s="13" r="E30"/>
      <c s="1" r="F30"/>
    </row>
    <row customHeight="1" r="31" ht="13.5">
      <c t="str" s="10" r="A31">
        <f>HYPERLINK("http://dbpedia.org/property/prevYear")</f>
        <v>http://dbpedia.org/property/prevYear</v>
      </c>
      <c t="s" s="1" r="B31">
        <v>31</v>
      </c>
      <c s="14" r="C31"/>
      <c t="str" s="12" r="D31">
        <f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  <c s="13" r="E31"/>
      <c s="1" r="F31"/>
    </row>
    <row customHeight="1" r="32" ht="13.5">
      <c t="str" s="10" r="A32">
        <f>HYPERLINK("http://dbpedia.org/property/finalyear")</f>
        <v>http://dbpedia.org/property/finalyear</v>
      </c>
      <c t="s" s="1" r="B32">
        <v>32</v>
      </c>
      <c s="14" r="C32"/>
      <c t="str" s="12" r="D32">
        <f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  <c s="13" r="E32"/>
      <c s="1" r="F32"/>
    </row>
    <row customHeight="1" r="33" ht="13.5">
      <c t="str" s="10" r="A33">
        <f>HYPERLINK("http://dbpedia.org/property/dateOfDeath")</f>
        <v>http://dbpedia.org/property/dateOfDeath</v>
      </c>
      <c t="s" s="1" r="B33">
        <v>33</v>
      </c>
      <c s="14" r="C33"/>
      <c t="str" s="12" r="D33">
        <f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  <c s="13" r="E33"/>
      <c s="1" r="F33"/>
    </row>
    <row customHeight="1" r="34" ht="13.5">
      <c t="str" s="10" r="A34">
        <f>HYPERLINK("http://dbpedia.org/property/careerStart")</f>
        <v>http://dbpedia.org/property/careerStart</v>
      </c>
      <c t="s" s="1" r="B34">
        <v>34</v>
      </c>
      <c s="14" r="C34"/>
      <c t="str" s="12" r="D34">
        <f>HYPERLINK("http://dbpedia.org/sparql?default-graph-uri=http%3A%2F%2Fdbpedia.org&amp;query=select+distinct+%3Fsubject+%3Fobject+where+{%3Fsubject+%3Chttp%3A%2F%2Fdbpedia.org%2Fproperty%2FcareerStart%3E+%3Fobject}+LIMIT+100&amp;format=text%2Fhtml&amp;timeout=30000&amp;debug=on", "View on DBPedia")</f>
        <v>View on DBPedia</v>
      </c>
      <c s="13" r="E34"/>
      <c s="1" r="F34"/>
    </row>
    <row customHeight="1" r="35" ht="13.5">
      <c t="str" s="10" r="A35">
        <f>HYPERLINK("http://dbpedia.org/ontology/activeYearsEndDate")</f>
        <v>http://dbpedia.org/ontology/activeYearsEndDate</v>
      </c>
      <c t="s" s="1" r="B35">
        <v>35</v>
      </c>
      <c s="14" r="C35"/>
      <c t="str" s="12" r="D35">
        <f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  <c s="13" r="E35"/>
      <c s="1" r="F35"/>
    </row>
    <row customHeight="1" r="36" ht="13.5">
      <c t="str" s="10" r="A36">
        <f>HYPERLINK("http://dbpedia.org/property/deathDate")</f>
        <v>http://dbpedia.org/property/deathDate</v>
      </c>
      <c t="s" s="1" r="B36">
        <v>36</v>
      </c>
      <c s="14" r="C36"/>
      <c t="str" s="12" r="D36">
        <f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  <c s="13" r="E36"/>
      <c s="1" r="F36"/>
    </row>
    <row customHeight="1" r="37" ht="13.5">
      <c t="str" s="10" r="A37">
        <f>HYPERLINK("http://dbpedia.org/ontology/deathDate")</f>
        <v>http://dbpedia.org/ontology/deathDate</v>
      </c>
      <c t="s" s="1" r="B37">
        <v>37</v>
      </c>
      <c s="14" r="C37"/>
      <c t="str" s="12" r="D37">
        <f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  <c s="13" r="E37"/>
      <c s="1" r="F37"/>
    </row>
    <row customHeight="1" r="38" ht="13.5">
      <c t="str" s="10" r="A38">
        <f>HYPERLINK("http://dbpedia.org/property/startyear")</f>
        <v>http://dbpedia.org/property/startyear</v>
      </c>
      <c t="s" s="1" r="B38">
        <v>38</v>
      </c>
      <c s="14" r="C38"/>
      <c t="str" s="12" r="D38">
        <f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  <c s="13" r="E38"/>
      <c s="1" r="F38"/>
    </row>
    <row customHeight="1" r="39" ht="13.5">
      <c t="str" s="10" r="A39">
        <f>HYPERLINK("http://dbpedia.org/ontology/draftYear")</f>
        <v>http://dbpedia.org/ontology/draftYear</v>
      </c>
      <c t="s" s="1" r="B39">
        <v>39</v>
      </c>
      <c s="14" r="C39"/>
      <c t="str" s="12" r="D39">
        <f>HYPERLINK("http://dbpedia.org/sparql?default-graph-uri=http%3A%2F%2Fdbpedia.org&amp;query=select+distinct+%3Fsubject+%3Fobject+where+{%3Fsubject+%3Chttp%3A%2F%2Fdbpedia.org%2Fontology%2FdraftYear%3E+%3Fobject}+LIMIT+100&amp;format=text%2Fhtml&amp;timeout=30000&amp;debug=on", "View on DBPedia")</f>
        <v>View on DBPedia</v>
      </c>
      <c s="13" r="E39"/>
      <c s="1" r="F39"/>
    </row>
    <row customHeight="1" r="40" ht="12.0">
      <c t="str" s="10" r="A40">
        <f>HYPERLINK("http://dbpedia.org/ontology/year")</f>
        <v>http://dbpedia.org/ontology/year</v>
      </c>
      <c t="s" s="1" r="B40">
        <v>40</v>
      </c>
      <c s="14" r="C40"/>
      <c t="str" s="12" r="D40">
        <f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  <c s="13" r="E40"/>
      <c s="1" r="F40"/>
    </row>
    <row customHeight="1" r="41" ht="13.5">
      <c t="str" s="10" r="A41">
        <f>HYPERLINK("http://dbpedia.org/property/endyear")</f>
        <v>http://dbpedia.org/property/endyear</v>
      </c>
      <c t="s" s="1" r="B41">
        <v>41</v>
      </c>
      <c s="14" r="C41"/>
      <c t="str" s="12" r="D41">
        <f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  <c s="13" r="E41"/>
      <c s="1" r="F41"/>
    </row>
    <row customHeight="1" r="42" ht="12.0">
      <c t="str" s="10" r="A42">
        <f>HYPERLINK("http://dbpedia.org/property/years")</f>
        <v>http://dbpedia.org/property/years</v>
      </c>
      <c t="s" s="1" r="B42">
        <v>42</v>
      </c>
      <c s="14" r="C42"/>
      <c t="str" s="12" r="D42">
        <f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s="13" r="E42"/>
      <c s="1" r="F42"/>
    </row>
    <row customHeight="1" r="43" ht="13.5">
      <c t="str" s="10" r="A43">
        <f>HYPERLINK("http://dbpedia.org/property/careerEnd")</f>
        <v>http://dbpedia.org/property/careerEnd</v>
      </c>
      <c t="s" s="1" r="B43">
        <v>43</v>
      </c>
      <c s="14" r="C43"/>
      <c t="str" s="12" r="D43">
        <f>HYPERLINK("http://dbpedia.org/sparql?default-graph-uri=http%3A%2F%2Fdbpedia.org&amp;query=select+distinct+%3Fsubject+%3Fobject+where+{%3Fsubject+%3Chttp%3A%2F%2Fdbpedia.org%2Fproperty%2FcareerEnd%3E+%3Fobject}+LIMIT+100&amp;format=text%2Fhtml&amp;timeout=30000&amp;debug=on", "View on DBPedia")</f>
        <v>View on DBPedia</v>
      </c>
      <c s="13" r="E43"/>
      <c s="1" r="F43"/>
    </row>
    <row customHeight="1" r="44" ht="13.5">
      <c t="str" s="10" r="A44">
        <f>HYPERLINK("http://dbpedia.org/ontology/activeYearsStartYear")</f>
        <v>http://dbpedia.org/ontology/activeYearsStartYear</v>
      </c>
      <c t="s" s="1" r="B44">
        <v>44</v>
      </c>
      <c s="14" r="C44"/>
      <c t="str" s="12" r="D44">
        <f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  <c s="13" r="E44"/>
      <c s="1" r="F44"/>
    </row>
    <row customHeight="1" r="45" ht="13.5">
      <c t="str" s="10" r="A45">
        <f>HYPERLINK("http://dbpedia.org/ontology/activeYearsStartDate")</f>
        <v>http://dbpedia.org/ontology/activeYearsStartDate</v>
      </c>
      <c t="s" s="1" r="B45">
        <v>45</v>
      </c>
      <c s="14" r="C45"/>
      <c t="str" s="12" r="D45">
        <f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  <c s="13" r="E45"/>
      <c s="1" r="F45"/>
    </row>
    <row customHeight="1" r="46" ht="13.5">
      <c t="str" s="10" r="A46">
        <f>HYPERLINK("http://dbpedia.org/property/turnedpro")</f>
        <v>http://dbpedia.org/property/turnedpro</v>
      </c>
      <c t="s" s="1" r="B46">
        <v>46</v>
      </c>
      <c s="14" r="C46"/>
      <c t="str" s="12" r="D46">
        <f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  <c s="13" r="E46"/>
      <c s="1" r="F46"/>
    </row>
    <row customHeight="1" r="47" ht="13.5">
      <c t="str" s="10" r="A47">
        <f>HYPERLINK("http://dbpedia.org/property/draftyear")</f>
        <v>http://dbpedia.org/property/draftyear</v>
      </c>
      <c t="s" s="1" r="B47">
        <v>47</v>
      </c>
      <c s="14" r="C47"/>
      <c t="str" s="12" r="D47">
        <f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  <c s="13" r="E47"/>
      <c s="1" r="F47"/>
    </row>
    <row customHeight="1" r="48" ht="13.5">
      <c t="str" s="10" r="A48">
        <f>HYPERLINK("http://dbpedia.org/ontology/deathYear")</f>
        <v>http://dbpedia.org/ontology/deathYear</v>
      </c>
      <c t="s" s="1" r="B48">
        <v>48</v>
      </c>
      <c s="14" r="C48"/>
      <c t="str" s="12" r="D48">
        <f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  <c s="13" r="E48"/>
      <c s="1" r="F48"/>
    </row>
    <row customHeight="1" r="49" ht="13.5">
      <c t="str" s="10" r="A49">
        <f>HYPERLINK("http://dbpedia.org/ontology/activeYearsEndYear")</f>
        <v>http://dbpedia.org/ontology/activeYearsEndYear</v>
      </c>
      <c t="s" s="1" r="B49">
        <v>49</v>
      </c>
      <c s="14" r="C49"/>
      <c t="str" s="12" r="D49">
        <f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  <c s="13" r="E49"/>
      <c s="1" r="F49"/>
    </row>
    <row customHeight="1" r="50" ht="13.5">
      <c t="str" s="10" r="A50">
        <f>HYPERLINK("http://dbpedia.org/property/draftYear")</f>
        <v>http://dbpedia.org/property/draftYear</v>
      </c>
      <c t="s" s="1" r="B50">
        <v>50</v>
      </c>
      <c s="14" r="C50"/>
      <c t="str" s="12" r="D50">
        <f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  <c s="13" r="E50"/>
      <c s="1" r="F50"/>
    </row>
    <row customHeight="1" r="51" ht="13.5">
      <c t="str" s="10" r="A51">
        <f>HYPERLINK("http://dbpedia.org/property/debutyear")</f>
        <v>http://dbpedia.org/property/debutyear</v>
      </c>
      <c t="s" s="1" r="B51">
        <v>51</v>
      </c>
      <c s="14" r="C51"/>
      <c t="str" s="12" r="D51">
        <f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  <c s="13" r="E51"/>
      <c s="1" r="F51"/>
    </row>
    <row customHeight="1" r="52" ht="13.5">
      <c t="str" s="10" r="A52">
        <f>HYPERLINK("http://dbpedia.org/property/debutdate")</f>
        <v>http://dbpedia.org/property/debutdate</v>
      </c>
      <c t="s" s="1" r="B52">
        <v>52</v>
      </c>
      <c s="14" r="C52"/>
      <c t="str" s="12" r="D52">
        <f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  <c s="13" r="E52"/>
      <c s="1" r="F52"/>
    </row>
    <row customHeight="1" r="53" ht="13.5">
      <c t="str" s="10" r="A53">
        <f>HYPERLINK("http://dbpedia.org/property/draftedyear")</f>
        <v>http://dbpedia.org/property/draftedyear</v>
      </c>
      <c t="s" s="1" r="B53">
        <v>53</v>
      </c>
      <c s="14" r="C53"/>
      <c t="str" s="12" r="D53">
        <f>HYPERLINK("http://dbpedia.org/sparql?default-graph-uri=http%3A%2F%2Fdbpedia.org&amp;query=select+distinct+%3Fsubject+%3Fobject+where+{%3Fsubject+%3Chttp%3A%2F%2Fdbpedia.org%2Fproperty%2Fdraftedyear%3E+%3Fobject}+LIMIT+100&amp;format=text%2Fhtml&amp;timeout=30000&amp;debug=on", "View on DBPedia")</f>
        <v>View on DBPedia</v>
      </c>
      <c s="13" r="E53"/>
      <c s="1" r="F53"/>
    </row>
    <row customHeight="1" r="54" ht="12.0">
      <c t="str" s="10" r="A54">
        <f>HYPERLINK("http://dbpedia.org/property/retired")</f>
        <v>http://dbpedia.org/property/retired</v>
      </c>
      <c t="s" s="1" r="B54">
        <v>54</v>
      </c>
      <c s="14" r="C54"/>
      <c t="str" s="12" r="D54">
        <f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  <c s="13" r="E54"/>
      <c s="1" r="F54"/>
    </row>
    <row customHeight="1" r="55" ht="13.5">
      <c t="str" s="10" r="A55">
        <f>HYPERLINK("http://dbpedia.org/ontology/birthDate")</f>
        <v>http://dbpedia.org/ontology/birthDate</v>
      </c>
      <c t="s" s="1" r="B55">
        <v>55</v>
      </c>
      <c s="14" r="C55"/>
      <c t="str" s="12" r="D55">
        <f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  <c s="13" r="E55"/>
      <c s="1" r="F55"/>
    </row>
    <row customHeight="1" r="56" ht="13.5">
      <c t="str" s="10" r="A56">
        <f>HYPERLINK("http://dbpedia.org/ontology/hallOfFame")</f>
        <v>http://dbpedia.org/ontology/hallOfFame</v>
      </c>
      <c t="s" s="1" r="B56">
        <v>56</v>
      </c>
      <c s="14" r="C56"/>
      <c t="str" s="12" r="D56">
        <f>HYPERLINK("http://dbpedia.org/sparql?default-graph-uri=http%3A%2F%2Fdbpedia.org&amp;query=select+distinct+%3Fsubject+%3Fobject+where+{%3Fsubject+%3Chttp%3A%2F%2Fdbpedia.org%2Fontology%2FhallOfFame%3E+%3Fobject}+LIMIT+100&amp;format=text%2Fhtml&amp;timeout=30000&amp;debug=on", "View on DBPedia")</f>
        <v>View on DBPedia</v>
      </c>
      <c s="13" r="E56"/>
      <c s="1" r="F56"/>
    </row>
    <row customHeight="1" r="57" ht="13.5">
      <c t="str" s="10" r="A57">
        <f>HYPERLINK("http://dbpedia.org/property/dateOfBirth")</f>
        <v>http://dbpedia.org/property/dateOfBirth</v>
      </c>
      <c t="s" s="1" r="B57">
        <v>57</v>
      </c>
      <c s="14" r="C57"/>
      <c t="str" s="12" r="D57">
        <f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  <c s="13" r="E57"/>
      <c s="1" r="F57"/>
    </row>
    <row customHeight="1" r="58" ht="13.5">
      <c t="str" s="10" r="A58">
        <f>HYPERLINK("http://dbpedia.org/property/halloffame")</f>
        <v>http://dbpedia.org/property/halloffame</v>
      </c>
      <c t="s" s="1" r="B58">
        <v>58</v>
      </c>
      <c s="14" r="C58"/>
      <c t="str" s="12" r="D58">
        <f>HYPERLINK("http://dbpedia.org/sparql?default-graph-uri=http%3A%2F%2Fdbpedia.org&amp;query=select+distinct+%3Fsubject+%3Fobject+where+{%3Fsubject+%3Chttp%3A%2F%2Fdbpedia.org%2Fproperty%2Fhalloffame%3E+%3Fobject}+LIMIT+100&amp;format=text%2Fhtml&amp;timeout=30000&amp;debug=on", "View on DBPedia")</f>
        <v>View on DBPedia</v>
      </c>
      <c s="13" r="E58"/>
      <c s="1" r="F58"/>
    </row>
    <row customHeight="1" r="59" ht="13.5">
      <c t="str" s="10" r="A59">
        <f>HYPERLINK("http://dbpedia.org/property/endYear")</f>
        <v>http://dbpedia.org/property/endYear</v>
      </c>
      <c t="s" s="1" r="B59">
        <v>59</v>
      </c>
      <c s="14" r="C59"/>
      <c t="str" s="12" r="D59">
        <f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  <c s="13" r="E59"/>
      <c s="1" r="F59"/>
    </row>
    <row customHeight="1" r="60" ht="13.5">
      <c t="str" s="10" r="A60">
        <f>HYPERLINK("http://dbpedia.org/ontology/birthYear")</f>
        <v>http://dbpedia.org/ontology/birthYear</v>
      </c>
      <c t="s" s="1" r="B60">
        <v>60</v>
      </c>
      <c s="14" r="C60"/>
      <c t="str" s="12" r="D60">
        <f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  <c s="13" r="E60"/>
      <c s="1" r="F60"/>
    </row>
    <row customHeight="1" r="61" ht="12.0">
      <c t="str" s="10" r="A61">
        <f>HYPERLINK("http://dbpedia.org/property/debut")</f>
        <v>http://dbpedia.org/property/debut</v>
      </c>
      <c t="s" s="1" r="B61">
        <v>61</v>
      </c>
      <c s="14" r="C61"/>
      <c t="str" s="12" r="D61">
        <f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  <c s="13" r="E61"/>
      <c s="1" r="F61"/>
    </row>
    <row customHeight="1" r="62" ht="13.5">
      <c t="str" s="10" r="A62">
        <f>HYPERLINK("http://dbpedia.org/ontology/worldChampionTitleYear")</f>
        <v>http://dbpedia.org/ontology/worldChampionTitleYear</v>
      </c>
      <c t="s" s="1" r="B62">
        <v>62</v>
      </c>
      <c s="14" r="C62"/>
      <c t="str" s="12" r="D62">
        <f>HYPERLINK("http://dbpedia.org/sparql?default-graph-uri=http%3A%2F%2Fdbpedia.org&amp;query=select+distinct+%3Fsubject+%3Fobject+where+{%3Fsubject+%3Chttp%3A%2F%2Fdbpedia.org%2Fontology%2FworldChampionTitleYear%3E+%3Fobject}+LIMIT+100&amp;format=text%2Fhtml&amp;timeout=30000&amp;debug=on", "View on DBPedia")</f>
        <v>View on DBPedia</v>
      </c>
      <c s="13" r="E62"/>
      <c s="1" r="F62"/>
    </row>
    <row customHeight="1" r="63" ht="12.0">
      <c t="str" s="10" r="A63">
        <f>HYPERLINK("http://dbpedia.org/property/draft")</f>
        <v>http://dbpedia.org/property/draft</v>
      </c>
      <c t="s" s="1" r="B63">
        <v>63</v>
      </c>
      <c s="14" r="C63"/>
      <c t="str" s="12" r="D63">
        <f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  <c s="13" r="E63"/>
      <c s="1" r="F63"/>
    </row>
    <row customHeight="1" r="64" ht="12.0">
      <c t="str" s="10" r="A64">
        <f>HYPERLINK("http://dbpedia.org/ontology/draft")</f>
        <v>http://dbpedia.org/ontology/draft</v>
      </c>
      <c t="s" s="1" r="B64">
        <v>64</v>
      </c>
      <c s="14" r="C64"/>
      <c t="str" s="12" r="D64">
        <f>HYPERLINK("http://dbpedia.org/sparql?default-graph-uri=http%3A%2F%2Fdbpedia.org&amp;query=select+distinct+%3Fsubject+%3Fobject+where+{%3Fsubject+%3Chttp%3A%2F%2Fdbpedia.org%2Fontology%2Fdraft%3E+%3Fobject}+LIMIT+100&amp;format=text%2Fhtml&amp;timeout=30000&amp;debug=on", "View on DBPedia")</f>
        <v>View on DBPedia</v>
      </c>
      <c s="13" r="E64"/>
      <c s="1" r="F64"/>
    </row>
    <row customHeight="1" r="65" ht="13.5">
      <c t="str" s="10" r="A65">
        <f>HYPERLINK("http://dbpedia.org/property/draftpick")</f>
        <v>http://dbpedia.org/property/draftpick</v>
      </c>
      <c t="s" s="1" r="B65">
        <v>65</v>
      </c>
      <c s="14" r="C65"/>
      <c t="str" s="12" r="D65">
        <f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  <c s="13" r="E65"/>
      <c s="1" r="F65"/>
    </row>
    <row customHeight="1" r="66" ht="13.5">
      <c t="str" s="10" r="A66">
        <f>HYPERLINK("http://dbpedia.org/property/worldchampion")</f>
        <v>http://dbpedia.org/property/worldchampion</v>
      </c>
      <c t="s" s="1" r="B66">
        <v>66</v>
      </c>
      <c s="14" r="C66"/>
      <c t="str" s="12" r="D66">
        <f>HYPERLINK("http://dbpedia.org/sparql?default-graph-uri=http%3A%2F%2Fdbpedia.org&amp;query=select+distinct+%3Fsubject+%3Fobject+where+{%3Fsubject+%3Chttp%3A%2F%2Fdbpedia.org%2Fproperty%2Fworldchampion%3E+%3Fobject}+LIMIT+100&amp;format=text%2Fhtml&amp;timeout=30000&amp;debug=on", "View on DBPedia")</f>
        <v>View on DBPedia</v>
      </c>
      <c s="13" r="E66"/>
      <c s="1" r="F66"/>
    </row>
    <row customHeight="1" r="67" ht="12.0">
      <c t="str" s="10" r="A67">
        <f>HYPERLINK("http://dbpedia.org/ontology/debut")</f>
        <v>http://dbpedia.org/ontology/debut</v>
      </c>
      <c t="s" s="1" r="B67">
        <v>67</v>
      </c>
      <c s="14" r="C67"/>
      <c t="str" s="12" r="D67">
        <f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  <c s="13" r="E67"/>
      <c s="1" r="F67"/>
    </row>
    <row customHeight="1" r="68" ht="13.5">
      <c t="str" s="10" r="A68">
        <f>HYPERLINK("http://dbpedia.org/property/firstseason")</f>
        <v>http://dbpedia.org/property/firstseason</v>
      </c>
      <c t="s" s="1" r="B68">
        <v>68</v>
      </c>
      <c s="14" r="C68"/>
      <c t="str" s="12" r="D68">
        <f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  <c s="13" r="E68"/>
      <c s="1" r="F68"/>
    </row>
    <row customHeight="1" r="69" ht="13.5">
      <c t="str" s="10" r="A69">
        <f>HYPERLINK("http://dbpedia.org/property/turnedPro")</f>
        <v>http://dbpedia.org/property/turnedPro</v>
      </c>
      <c t="s" s="1" r="B69">
        <v>69</v>
      </c>
      <c s="14" r="C69"/>
      <c t="str" s="12" r="D69">
        <f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  <c s="13" r="E69"/>
      <c s="1" r="F69"/>
    </row>
    <row customHeight="1" r="70" ht="13.5">
      <c t="str" s="10" r="A70">
        <f>HYPERLINK("http://dbpedia.org/property/debutDate")</f>
        <v>http://dbpedia.org/property/debutDate</v>
      </c>
      <c t="s" s="1" r="B70">
        <v>70</v>
      </c>
      <c s="14" r="C70"/>
      <c t="str" s="12" r="D70">
        <f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  <c s="13" r="E70"/>
      <c s="1" r="F70"/>
    </row>
    <row customHeight="1" r="71" ht="13.5">
      <c t="str" s="15" r="A71">
        <f>HYPERLINK("http://dbpedia.org/property/debutYear")</f>
        <v>http://dbpedia.org/property/debutYear</v>
      </c>
      <c t="s" s="16" r="B71">
        <v>71</v>
      </c>
      <c s="17" r="C71"/>
      <c t="str" s="18" r="D71">
        <f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  <c s="19" r="E71"/>
      <c s="1" r="F71"/>
    </row>
    <row r="72">
      <c s="1" r="A72"/>
      <c s="1" r="B72"/>
      <c s="1" r="C72"/>
      <c s="1" r="D72"/>
      <c s="1" r="E72"/>
      <c s="1" r="F72"/>
    </row>
    <row customHeight="1" r="73" ht="12.0">
      <c s="2" r="A73">
        <v>2.6804383E8</v>
      </c>
      <c t="s" s="3" r="B73">
        <v>72</v>
      </c>
      <c t="str" s="4" r="C73">
        <f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  <c s="5" r="D73"/>
      <c s="6" r="E73"/>
      <c s="1" r="F73"/>
    </row>
    <row customHeight="1" r="74" ht="12.0">
      <c t="s" s="7" r="A74">
        <v>73</v>
      </c>
      <c t="s" s="8" r="B74">
        <v>74</v>
      </c>
      <c t="s" s="8" r="C74">
        <v>75</v>
      </c>
      <c t="s" s="8" r="D74">
        <v>76</v>
      </c>
      <c t="s" s="9" r="E74">
        <v>77</v>
      </c>
      <c s="1" r="F74"/>
    </row>
    <row customHeight="1" r="75" ht="13.5">
      <c t="s" s="7" r="A75">
        <v>78</v>
      </c>
      <c t="s" s="8" r="B75">
        <v>79</v>
      </c>
      <c t="s" s="8" r="C75">
        <v>80</v>
      </c>
      <c t="s" s="8" r="D75">
        <v>81</v>
      </c>
      <c t="s" s="9" r="E75">
        <v>82</v>
      </c>
      <c s="1" r="F75"/>
    </row>
    <row customHeight="1" r="76" ht="12.0">
      <c t="s" s="7" r="A76">
        <v>83</v>
      </c>
      <c t="s" s="8" r="B76">
        <v>84</v>
      </c>
      <c t="s" s="8" r="C76">
        <v>85</v>
      </c>
      <c t="s" s="8" r="D76">
        <v>86</v>
      </c>
      <c t="s" s="9" r="E76">
        <v>87</v>
      </c>
      <c s="1" r="F76"/>
    </row>
    <row customHeight="1" r="77" ht="12.0">
      <c t="s" s="7" r="A77">
        <v>88</v>
      </c>
      <c t="s" s="8" r="B77">
        <v>89</v>
      </c>
      <c t="s" s="8" r="C77">
        <v>90</v>
      </c>
      <c t="s" s="8" r="D77">
        <v>91</v>
      </c>
      <c t="s" s="9" r="E77">
        <v>92</v>
      </c>
      <c s="1" r="F77"/>
    </row>
    <row customHeight="1" r="78" ht="12.0">
      <c t="s" s="7" r="A78">
        <v>93</v>
      </c>
      <c t="s" s="8" r="B78">
        <v>94</v>
      </c>
      <c t="s" s="8" r="C78">
        <v>95</v>
      </c>
      <c t="s" s="8" r="D78">
        <v>96</v>
      </c>
      <c t="s" s="9" r="E78">
        <v>97</v>
      </c>
      <c s="1" r="F78"/>
    </row>
    <row customHeight="1" r="79" ht="12.0">
      <c t="str" s="10" r="A79">
        <f>HYPERLINK("http://dbpedia.org/property/regions")</f>
        <v>http://dbpedia.org/property/regions</v>
      </c>
      <c t="s" s="1" r="B79">
        <v>98</v>
      </c>
      <c s="14" r="C79"/>
      <c t="str" s="12" r="D79">
        <f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  <c s="13" r="E79"/>
      <c s="1" r="F79"/>
    </row>
    <row customHeight="1" r="80" ht="13.5">
      <c t="str" s="10" r="A80">
        <f>HYPERLINK("http://dbpedia.org/ontology/wineRegion")</f>
        <v>http://dbpedia.org/ontology/wineRegion</v>
      </c>
      <c t="s" s="1" r="B80">
        <v>99</v>
      </c>
      <c s="14" r="C80"/>
      <c t="str" s="12" r="D80">
        <f>HYPERLINK("http://dbpedia.org/sparql?default-graph-uri=http%3A%2F%2Fdbpedia.org&amp;query=select+distinct+%3Fsubject+%3Fobject+where+{%3Fsubject+%3Chttp%3A%2F%2Fdbpedia.org%2Fontology%2FwineRegion%3E+%3Fobject}+LIMIT+100&amp;format=text%2Fhtml&amp;timeout=30000&amp;debug=on", "View on DBPedia")</f>
        <v>View on DBPedia</v>
      </c>
      <c s="13" r="E80"/>
      <c s="1" r="F80"/>
    </row>
    <row customHeight="1" r="81" ht="12.0">
      <c t="str" s="10" r="A81">
        <f>HYPERLINK("http://dbpedia.org/property/origin")</f>
        <v>http://dbpedia.org/property/origin</v>
      </c>
      <c t="s" s="1" r="B81">
        <v>100</v>
      </c>
      <c s="14" r="C81"/>
      <c t="str" s="12" r="D81">
        <f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  <c s="13" r="E81"/>
      <c s="1" r="F81"/>
    </row>
    <row customHeight="1" r="82" ht="12.0">
      <c t="str" s="10" r="A82">
        <f>HYPERLINK("http://dbpedia.org/ontology/origin")</f>
        <v>http://dbpedia.org/ontology/origin</v>
      </c>
      <c t="s" s="1" r="B82">
        <v>101</v>
      </c>
      <c s="14" r="C82"/>
      <c t="str" s="12" r="D82">
        <f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  <c s="13" r="E82"/>
      <c s="1" r="F82"/>
    </row>
    <row customHeight="1" r="83" ht="12.0">
      <c t="str" s="10" r="A83">
        <f>HYPERLINK("http://dbpedia.org/ontology/country")</f>
        <v>http://dbpedia.org/ontology/country</v>
      </c>
      <c t="s" s="1" r="B83">
        <v>102</v>
      </c>
      <c s="14" r="C83"/>
      <c t="str" s="12" r="D83">
        <f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s="13" r="E83"/>
      <c s="1" r="F83"/>
    </row>
    <row customHeight="1" r="84" ht="12.0">
      <c t="str" s="10" r="A84">
        <f>HYPERLINK("http://dbpedia.org/property/country")</f>
        <v>http://dbpedia.org/property/country</v>
      </c>
      <c t="s" s="1" r="B84">
        <v>103</v>
      </c>
      <c s="14" r="C84"/>
      <c t="str" s="12" r="D84">
        <f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s="13" r="E84"/>
      <c s="1" r="F84"/>
    </row>
    <row customHeight="1" r="85" ht="12.0">
      <c t="str" s="10" r="A85">
        <f>HYPERLINK("http://dbpedia.org/ontology/location")</f>
        <v>http://dbpedia.org/ontology/location</v>
      </c>
      <c t="s" s="1" r="B85">
        <v>104</v>
      </c>
      <c s="14" r="C85"/>
      <c t="str" s="12" r="D85">
        <f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s="13" r="E85"/>
      <c s="1" r="F85"/>
    </row>
    <row customHeight="1" r="86" ht="12.0">
      <c t="str" s="10" r="A86">
        <f>HYPERLINK("http://dbpedia.org/property/location")</f>
        <v>http://dbpedia.org/property/location</v>
      </c>
      <c t="s" s="1" r="B86">
        <v>105</v>
      </c>
      <c s="14" r="C86"/>
      <c t="str" s="12" r="D86">
        <f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s="13" r="E86"/>
      <c s="1" r="F86"/>
    </row>
    <row customHeight="1" r="87" ht="13.5">
      <c t="str" s="10" r="A87">
        <f>HYPERLINK("http://dbpedia.org/property/locationCountry")</f>
        <v>http://dbpedia.org/property/locationCountry</v>
      </c>
      <c t="s" s="1" r="B87">
        <v>106</v>
      </c>
      <c s="14" r="C87"/>
      <c t="str" s="12" r="D87">
        <f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  <c s="13" r="E87"/>
      <c s="1" r="F87"/>
    </row>
    <row customHeight="1" r="88" ht="13.5">
      <c t="str" s="15" r="A88">
        <f>HYPERLINK("http://dbpedia.org/ontology/sourceCountry")</f>
        <v>http://dbpedia.org/ontology/sourceCountry</v>
      </c>
      <c t="s" s="16" r="B88">
        <v>107</v>
      </c>
      <c s="17" r="C88"/>
      <c t="str" s="18" r="D88">
        <f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  <c s="19" r="E88"/>
      <c s="1" r="F88"/>
    </row>
    <row r="89">
      <c s="1" r="A89"/>
      <c s="1" r="B89"/>
      <c s="1" r="C89"/>
      <c s="1" r="D89"/>
      <c s="1" r="E89"/>
      <c s="1" r="F89"/>
    </row>
    <row customHeight="1" r="90" ht="12.0">
      <c s="2" r="A90">
        <v>1.659846037E9</v>
      </c>
      <c t="s" s="3" r="B90">
        <v>108</v>
      </c>
      <c t="str" s="4" r="C90">
        <f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  <c s="5" r="D90"/>
      <c s="6" r="E90"/>
      <c s="1" r="F90"/>
    </row>
    <row customHeight="1" r="91" ht="12.0">
      <c s="20" r="A91">
        <v>2011.0</v>
      </c>
      <c s="21" r="B91">
        <v>2010.0</v>
      </c>
      <c s="21" r="C91">
        <v>2009.0</v>
      </c>
      <c s="21" r="D91">
        <v>2008.0</v>
      </c>
      <c s="22" r="E91">
        <v>2007.0</v>
      </c>
      <c s="1" r="F91"/>
    </row>
    <row customHeight="1" r="92" ht="12.0">
      <c s="20" r="A92">
        <v>2013.0</v>
      </c>
      <c s="21" r="B92">
        <v>2012.0</v>
      </c>
      <c s="21" r="C92">
        <v>2006.0</v>
      </c>
      <c s="21" r="D92">
        <v>2005.0</v>
      </c>
      <c s="22" r="E92">
        <v>2004.0</v>
      </c>
      <c s="1" r="F92"/>
    </row>
    <row customHeight="1" r="93" ht="12.0">
      <c s="20" r="A93">
        <v>2003.0</v>
      </c>
      <c s="21" r="B93">
        <v>2002.0</v>
      </c>
      <c s="21" r="C93">
        <v>2001.0</v>
      </c>
      <c s="21" r="D93">
        <v>2000.0</v>
      </c>
      <c s="22" r="E93">
        <v>1999.0</v>
      </c>
      <c s="1" r="F93"/>
    </row>
    <row customHeight="1" r="94" ht="12.0">
      <c s="20" r="A94">
        <v>1998.0</v>
      </c>
      <c s="21" r="B94">
        <v>1997.0</v>
      </c>
      <c s="21" r="C94">
        <v>1996.0</v>
      </c>
      <c s="21" r="D94">
        <v>1995.0</v>
      </c>
      <c s="22" r="E94">
        <v>1994.0</v>
      </c>
      <c s="1" r="F94"/>
    </row>
    <row customHeight="1" r="95" ht="12.0">
      <c s="20" r="A95">
        <v>1993.0</v>
      </c>
      <c s="21" r="B95">
        <v>1992.0</v>
      </c>
      <c s="21" r="C95">
        <v>1991.0</v>
      </c>
      <c s="21" r="D95">
        <v>1990.0</v>
      </c>
      <c s="9" r="E95"/>
      <c s="1" r="F95"/>
    </row>
    <row customHeight="1" r="96" ht="12.0">
      <c t="str" s="10" r="A96">
        <f>HYPERLINK("http://dbpedia.org/property/year")</f>
        <v>http://dbpedia.org/property/year</v>
      </c>
      <c t="s" s="1" r="B96">
        <v>109</v>
      </c>
      <c s="14" r="C96"/>
      <c t="str" s="12" r="D96">
        <f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s="13" r="E96"/>
      <c s="1" r="F96"/>
    </row>
    <row customHeight="1" r="97" ht="13.5">
      <c t="str" s="10" r="A97">
        <f>HYPERLINK("http://dbpedia.org/property/wineYears")</f>
        <v>http://dbpedia.org/property/wineYears</v>
      </c>
      <c t="s" s="1" r="B97">
        <v>110</v>
      </c>
      <c s="14" r="C97"/>
      <c t="str" s="12" r="D97">
        <f>HYPERLINK("http://dbpedia.org/sparql?default-graph-uri=http%3A%2F%2Fdbpedia.org&amp;query=select+distinct+%3Fsubject+%3Fobject+where+{%3Fsubject+%3Chttp%3A%2F%2Fdbpedia.org%2Fproperty%2FwineYears%3E+%3Fobject}+LIMIT+100&amp;format=text%2Fhtml&amp;timeout=30000&amp;debug=on", "View on DBPedia")</f>
        <v>View on DBPedia</v>
      </c>
      <c s="13" r="E97"/>
      <c s="1" r="F97"/>
    </row>
    <row customHeight="1" r="98" ht="12.0">
      <c t="str" s="10" r="A98">
        <f>HYPERLINK("http://dbpedia.org/property/date")</f>
        <v>http://dbpedia.org/property/date</v>
      </c>
      <c t="s" s="1" r="B98">
        <v>111</v>
      </c>
      <c s="14" r="C98"/>
      <c t="str" s="12" r="D98">
        <f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  <c s="13" r="E98"/>
      <c s="1" r="F98"/>
    </row>
    <row customHeight="1" r="99" ht="13.5">
      <c t="str" s="15" r="A99">
        <f>HYPERLINK("http://dbpedia.org/property/firstVintage")</f>
        <v>http://dbpedia.org/property/firstVintage</v>
      </c>
      <c t="s" s="16" r="B99">
        <v>112</v>
      </c>
      <c s="17" r="C99"/>
      <c t="str" s="18" r="D99">
        <f>HYPERLINK("http://dbpedia.org/sparql?default-graph-uri=http%3A%2F%2Fdbpedia.org&amp;query=select+distinct+%3Fsubject+%3Fobject+where+{%3Fsubject+%3Chttp%3A%2F%2Fdbpedia.org%2Fproperty%2FfirstVintage%3E+%3Fobject}+LIMIT+100&amp;format=text%2Fhtml&amp;timeout=30000&amp;debug=on", "View on DBPedia")</f>
        <v>View on DBPedia</v>
      </c>
      <c s="19" r="E99"/>
      <c s="1" r="F99"/>
    </row>
    <row r="100">
      <c s="1" r="A100"/>
      <c s="1" r="B100"/>
      <c s="1" r="C100"/>
      <c s="1" r="D100"/>
      <c s="1" r="E100"/>
      <c s="1" r="F100"/>
    </row>
    <row customHeight="1" r="101" ht="12.0">
      <c s="2" r="A101">
        <v>7.02159889E8</v>
      </c>
      <c t="s" s="3" r="B101">
        <v>113</v>
      </c>
      <c t="str" s="4" r="C101">
        <f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  <c s="5" r="D101"/>
      <c s="6" r="E101"/>
      <c s="1" r="F101"/>
    </row>
    <row customHeight="1" r="102" ht="13.5">
      <c t="s" s="7" r="A102">
        <v>114</v>
      </c>
      <c t="s" s="8" r="B102">
        <v>115</v>
      </c>
      <c t="s" s="8" r="C102">
        <v>116</v>
      </c>
      <c t="s" s="8" r="D102">
        <v>117</v>
      </c>
      <c t="s" s="9" r="E102">
        <v>118</v>
      </c>
      <c s="1" r="F102"/>
    </row>
    <row customHeight="1" r="103" ht="13.5">
      <c t="s" s="7" r="A103">
        <v>119</v>
      </c>
      <c t="s" s="8" r="B103">
        <v>120</v>
      </c>
      <c t="s" s="8" r="C103">
        <v>121</v>
      </c>
      <c t="s" s="8" r="D103">
        <v>122</v>
      </c>
      <c t="s" s="9" r="E103">
        <v>123</v>
      </c>
      <c s="1" r="F103"/>
    </row>
    <row customHeight="1" r="104" ht="13.5">
      <c t="s" s="7" r="A104">
        <v>124</v>
      </c>
      <c t="s" s="8" r="B104">
        <v>125</v>
      </c>
      <c t="s" s="8" r="C104">
        <v>126</v>
      </c>
      <c t="s" s="8" r="D104">
        <v>127</v>
      </c>
      <c t="s" s="9" r="E104">
        <v>128</v>
      </c>
      <c s="1" r="F104"/>
    </row>
    <row customHeight="1" r="105" ht="13.5">
      <c t="s" s="7" r="A105">
        <v>129</v>
      </c>
      <c t="s" s="8" r="B105">
        <v>130</v>
      </c>
      <c t="s" s="8" r="C105">
        <v>131</v>
      </c>
      <c t="s" s="8" r="D105">
        <v>132</v>
      </c>
      <c t="s" s="9" r="E105">
        <v>133</v>
      </c>
      <c s="1" r="F105"/>
    </row>
    <row customHeight="1" r="106" ht="13.5">
      <c t="s" s="7" r="A106">
        <v>134</v>
      </c>
      <c t="s" s="8" r="B106">
        <v>135</v>
      </c>
      <c t="s" s="8" r="C106">
        <v>136</v>
      </c>
      <c t="s" s="8" r="D106">
        <v>137</v>
      </c>
      <c t="s" s="9" r="E106">
        <v>138</v>
      </c>
      <c s="1" r="F106"/>
    </row>
    <row customHeight="1" r="107" ht="13.5">
      <c t="s" s="7" r="A107">
        <v>139</v>
      </c>
      <c t="s" s="8" r="B107">
        <v>140</v>
      </c>
      <c t="s" s="8" r="C107">
        <v>141</v>
      </c>
      <c t="s" s="8" r="D107">
        <v>142</v>
      </c>
      <c t="s" s="9" r="E107">
        <v>143</v>
      </c>
      <c s="1" r="F107"/>
    </row>
    <row customHeight="1" r="108" ht="13.5">
      <c t="s" s="7" r="A108">
        <v>144</v>
      </c>
      <c t="s" s="8" r="B108">
        <v>145</v>
      </c>
      <c t="s" s="8" r="C108">
        <v>146</v>
      </c>
      <c t="s" s="8" r="D108">
        <v>147</v>
      </c>
      <c t="s" s="9" r="E108">
        <v>148</v>
      </c>
      <c s="1" r="F108"/>
    </row>
    <row customHeight="1" r="109" ht="13.5">
      <c t="s" s="7" r="A109">
        <v>149</v>
      </c>
      <c t="s" s="8" r="B109">
        <v>150</v>
      </c>
      <c t="s" s="8" r="C109">
        <v>151</v>
      </c>
      <c t="s" s="8" r="D109">
        <v>152</v>
      </c>
      <c t="s" s="9" r="E109">
        <v>153</v>
      </c>
      <c s="1" r="F109"/>
    </row>
    <row customHeight="1" r="110" ht="13.5">
      <c t="s" s="7" r="A110">
        <v>154</v>
      </c>
      <c t="s" s="8" r="B110">
        <v>155</v>
      </c>
      <c t="s" s="8" r="C110">
        <v>156</v>
      </c>
      <c t="s" s="8" r="D110">
        <v>157</v>
      </c>
      <c t="s" s="9" r="E110">
        <v>158</v>
      </c>
      <c s="1" r="F110"/>
    </row>
    <row customHeight="1" r="111" ht="13.5">
      <c t="s" s="7" r="A111">
        <v>159</v>
      </c>
      <c t="s" s="8" r="B111">
        <v>160</v>
      </c>
      <c t="s" s="8" r="C111">
        <v>161</v>
      </c>
      <c t="s" s="8" r="D111">
        <v>162</v>
      </c>
      <c t="s" s="9" r="E111">
        <v>163</v>
      </c>
      <c s="1" r="F111"/>
    </row>
    <row customHeight="1" r="112" ht="13.5">
      <c t="s" s="7" r="A112">
        <v>164</v>
      </c>
      <c t="s" s="8" r="B112">
        <v>165</v>
      </c>
      <c t="s" s="8" r="C112">
        <v>166</v>
      </c>
      <c t="s" s="8" r="D112">
        <v>167</v>
      </c>
      <c t="s" s="9" r="E112">
        <v>168</v>
      </c>
      <c s="1" r="F112"/>
    </row>
    <row customHeight="1" r="113" ht="13.5">
      <c t="s" s="7" r="A113">
        <v>169</v>
      </c>
      <c t="s" s="8" r="B113">
        <v>170</v>
      </c>
      <c t="s" s="8" r="C113">
        <v>171</v>
      </c>
      <c t="s" s="8" r="D113">
        <v>172</v>
      </c>
      <c t="s" s="9" r="E113">
        <v>173</v>
      </c>
      <c s="1" r="F113"/>
    </row>
    <row customHeight="1" r="114" ht="13.5">
      <c t="s" s="7" r="A114">
        <v>174</v>
      </c>
      <c t="s" s="8" r="B114">
        <v>175</v>
      </c>
      <c t="s" s="8" r="C114">
        <v>176</v>
      </c>
      <c t="s" s="8" r="D114">
        <v>177</v>
      </c>
      <c t="s" s="9" r="E114">
        <v>178</v>
      </c>
      <c s="1" r="F114"/>
    </row>
    <row customHeight="1" r="115" ht="13.5">
      <c t="s" s="7" r="A115">
        <v>179</v>
      </c>
      <c t="s" s="8" r="B115">
        <v>180</v>
      </c>
      <c t="s" s="8" r="C115">
        <v>181</v>
      </c>
      <c t="s" s="8" r="D115">
        <v>182</v>
      </c>
      <c t="s" s="9" r="E115">
        <v>183</v>
      </c>
      <c s="1" r="F115"/>
    </row>
    <row customHeight="1" r="116" ht="13.5">
      <c t="s" s="7" r="A116">
        <v>184</v>
      </c>
      <c t="s" s="8" r="B116">
        <v>185</v>
      </c>
      <c t="s" s="8" r="C116">
        <v>186</v>
      </c>
      <c t="s" s="8" r="D116">
        <v>187</v>
      </c>
      <c t="s" s="9" r="E116">
        <v>188</v>
      </c>
      <c s="1" r="F116"/>
    </row>
    <row customHeight="1" r="117" ht="13.5">
      <c t="s" s="7" r="A117">
        <v>189</v>
      </c>
      <c t="s" s="8" r="B117">
        <v>190</v>
      </c>
      <c t="s" s="8" r="C117">
        <v>191</v>
      </c>
      <c t="s" s="8" r="D117">
        <v>192</v>
      </c>
      <c t="s" s="9" r="E117">
        <v>193</v>
      </c>
      <c s="1" r="F117"/>
    </row>
    <row customHeight="1" r="118" ht="13.5">
      <c t="s" s="7" r="A118">
        <v>194</v>
      </c>
      <c t="s" s="8" r="B118">
        <v>195</v>
      </c>
      <c t="s" s="8" r="C118">
        <v>196</v>
      </c>
      <c t="s" s="8" r="D118">
        <v>197</v>
      </c>
      <c t="s" s="9" r="E118">
        <v>198</v>
      </c>
      <c s="1" r="F118"/>
    </row>
    <row customHeight="1" r="119" ht="13.5">
      <c t="s" s="7" r="A119">
        <v>199</v>
      </c>
      <c t="s" s="8" r="B119">
        <v>200</v>
      </c>
      <c t="s" s="8" r="C119">
        <v>201</v>
      </c>
      <c t="s" s="8" r="D119">
        <v>202</v>
      </c>
      <c t="s" s="9" r="E119">
        <v>203</v>
      </c>
      <c s="1" r="F119"/>
    </row>
    <row customHeight="1" r="120" ht="13.5">
      <c t="s" s="7" r="A120">
        <v>204</v>
      </c>
      <c t="s" s="8" r="B120">
        <v>205</v>
      </c>
      <c t="s" s="8" r="C120">
        <v>206</v>
      </c>
      <c t="s" s="8" r="D120">
        <v>207</v>
      </c>
      <c t="s" s="9" r="E120">
        <v>208</v>
      </c>
      <c s="1" r="F120"/>
    </row>
    <row customHeight="1" r="121" ht="13.5">
      <c t="s" s="7" r="A121">
        <v>209</v>
      </c>
      <c t="s" s="8" r="B121">
        <v>210</v>
      </c>
      <c t="s" s="8" r="C121">
        <v>211</v>
      </c>
      <c t="s" s="8" r="D121">
        <v>212</v>
      </c>
      <c t="s" s="9" r="E121">
        <v>213</v>
      </c>
      <c s="1" r="F121"/>
    </row>
    <row customHeight="1" r="122" ht="13.5">
      <c t="s" s="7" r="A122">
        <v>214</v>
      </c>
      <c t="s" s="8" r="B122">
        <v>215</v>
      </c>
      <c t="s" s="8" r="C122">
        <v>216</v>
      </c>
      <c t="s" s="8" r="D122">
        <v>217</v>
      </c>
      <c t="s" s="9" r="E122">
        <v>218</v>
      </c>
      <c s="1" r="F122"/>
    </row>
    <row customHeight="1" r="123" ht="13.5">
      <c t="s" s="7" r="A123">
        <v>219</v>
      </c>
      <c t="s" s="8" r="B123">
        <v>220</v>
      </c>
      <c t="s" s="8" r="C123">
        <v>221</v>
      </c>
      <c t="s" s="8" r="D123">
        <v>222</v>
      </c>
      <c t="s" s="9" r="E123">
        <v>223</v>
      </c>
      <c s="1" r="F123"/>
    </row>
    <row customHeight="1" r="124" ht="13.5">
      <c t="s" s="7" r="A124">
        <v>224</v>
      </c>
      <c t="s" s="8" r="B124">
        <v>225</v>
      </c>
      <c t="s" s="8" r="C124">
        <v>226</v>
      </c>
      <c t="s" s="8" r="D124">
        <v>227</v>
      </c>
      <c t="s" s="9" r="E124">
        <v>228</v>
      </c>
      <c s="1" r="F124"/>
    </row>
    <row customHeight="1" r="125" ht="13.5">
      <c t="s" s="7" r="A125">
        <v>229</v>
      </c>
      <c t="s" s="8" r="B125">
        <v>230</v>
      </c>
      <c t="s" s="8" r="C125">
        <v>231</v>
      </c>
      <c t="s" s="8" r="D125">
        <v>232</v>
      </c>
      <c t="s" s="9" r="E125">
        <v>233</v>
      </c>
      <c s="1" r="F125"/>
    </row>
    <row customHeight="1" r="126" ht="13.5">
      <c t="s" s="7" r="A126">
        <v>234</v>
      </c>
      <c t="s" s="8" r="B126">
        <v>235</v>
      </c>
      <c t="s" s="8" r="C126">
        <v>236</v>
      </c>
      <c t="s" s="8" r="D126">
        <v>237</v>
      </c>
      <c t="s" s="9" r="E126">
        <v>238</v>
      </c>
      <c s="1" r="F126"/>
    </row>
    <row customHeight="1" r="127" ht="13.5">
      <c t="s" s="7" r="A127">
        <v>239</v>
      </c>
      <c t="s" s="8" r="B127">
        <v>240</v>
      </c>
      <c t="s" s="8" r="C127">
        <v>241</v>
      </c>
      <c t="s" s="8" r="D127">
        <v>242</v>
      </c>
      <c t="s" s="9" r="E127">
        <v>243</v>
      </c>
      <c s="1" r="F127"/>
    </row>
    <row customHeight="1" r="128" ht="13.5">
      <c t="s" s="7" r="A128">
        <v>244</v>
      </c>
      <c t="s" s="8" r="B128">
        <v>245</v>
      </c>
      <c t="s" s="8" r="C128">
        <v>246</v>
      </c>
      <c t="s" s="8" r="D128">
        <v>247</v>
      </c>
      <c t="s" s="9" r="E128">
        <v>248</v>
      </c>
      <c s="1" r="F128"/>
    </row>
    <row customHeight="1" r="129" ht="13.5">
      <c t="s" s="7" r="A129">
        <v>249</v>
      </c>
      <c t="s" s="8" r="B129">
        <v>250</v>
      </c>
      <c t="s" s="8" r="C129">
        <v>251</v>
      </c>
      <c t="s" s="8" r="D129">
        <v>252</v>
      </c>
      <c t="s" s="9" r="E129">
        <v>253</v>
      </c>
      <c s="1" r="F129"/>
    </row>
    <row customHeight="1" r="130" ht="13.5">
      <c t="s" s="7" r="A130">
        <v>254</v>
      </c>
      <c t="s" s="8" r="B130">
        <v>255</v>
      </c>
      <c t="s" s="8" r="C130">
        <v>256</v>
      </c>
      <c t="s" s="8" r="D130">
        <v>257</v>
      </c>
      <c t="s" s="9" r="E130">
        <v>258</v>
      </c>
      <c s="1" r="F130"/>
    </row>
    <row customHeight="1" r="131" ht="13.5">
      <c t="s" s="7" r="A131">
        <v>259</v>
      </c>
      <c t="s" s="8" r="B131">
        <v>260</v>
      </c>
      <c t="s" s="8" r="C131">
        <v>261</v>
      </c>
      <c t="s" s="8" r="D131">
        <v>262</v>
      </c>
      <c t="s" s="9" r="E131">
        <v>263</v>
      </c>
      <c s="1" r="F131"/>
    </row>
    <row customHeight="1" r="132" ht="13.5">
      <c t="s" s="7" r="A132">
        <v>264</v>
      </c>
      <c t="s" s="8" r="B132">
        <v>265</v>
      </c>
      <c t="s" s="8" r="C132">
        <v>266</v>
      </c>
      <c t="s" s="8" r="D132">
        <v>267</v>
      </c>
      <c t="s" s="9" r="E132">
        <v>268</v>
      </c>
      <c s="1" r="F132"/>
    </row>
    <row customHeight="1" r="133" ht="13.5">
      <c t="s" s="7" r="A133">
        <v>269</v>
      </c>
      <c t="s" s="8" r="B133">
        <v>270</v>
      </c>
      <c t="s" s="8" r="C133">
        <v>271</v>
      </c>
      <c t="s" s="8" r="D133">
        <v>272</v>
      </c>
      <c t="s" s="9" r="E133">
        <v>273</v>
      </c>
      <c s="1" r="F133"/>
    </row>
    <row customHeight="1" r="134" ht="13.5">
      <c t="s" s="7" r="A134">
        <v>274</v>
      </c>
      <c t="s" s="8" r="B134">
        <v>275</v>
      </c>
      <c t="s" s="8" r="C134">
        <v>276</v>
      </c>
      <c t="s" s="8" r="D134">
        <v>277</v>
      </c>
      <c t="s" s="9" r="E134">
        <v>278</v>
      </c>
      <c s="1" r="F134"/>
    </row>
    <row customHeight="1" r="135" ht="13.5">
      <c t="s" s="7" r="A135">
        <v>279</v>
      </c>
      <c t="s" s="8" r="B135">
        <v>280</v>
      </c>
      <c t="s" s="8" r="C135">
        <v>281</v>
      </c>
      <c t="s" s="8" r="D135">
        <v>282</v>
      </c>
      <c t="s" s="9" r="E135">
        <v>283</v>
      </c>
      <c s="1" r="F135"/>
    </row>
    <row customHeight="1" r="136" ht="13.5">
      <c t="s" s="7" r="A136">
        <v>284</v>
      </c>
      <c t="s" s="8" r="B136">
        <v>285</v>
      </c>
      <c t="s" s="8" r="C136">
        <v>286</v>
      </c>
      <c t="s" s="8" r="D136">
        <v>287</v>
      </c>
      <c t="s" s="9" r="E136">
        <v>288</v>
      </c>
      <c s="1" r="F136"/>
    </row>
    <row customHeight="1" r="137" ht="13.5">
      <c t="s" s="7" r="A137">
        <v>289</v>
      </c>
      <c t="s" s="8" r="B137">
        <v>290</v>
      </c>
      <c t="s" s="8" r="C137">
        <v>291</v>
      </c>
      <c t="s" s="8" r="D137">
        <v>292</v>
      </c>
      <c t="s" s="9" r="E137">
        <v>293</v>
      </c>
      <c s="1" r="F137"/>
    </row>
    <row customHeight="1" r="138" ht="13.5">
      <c t="s" s="7" r="A138">
        <v>294</v>
      </c>
      <c t="s" s="8" r="B138">
        <v>295</v>
      </c>
      <c t="s" s="8" r="C138">
        <v>296</v>
      </c>
      <c t="s" s="8" r="D138">
        <v>297</v>
      </c>
      <c t="s" s="9" r="E138">
        <v>298</v>
      </c>
      <c s="1" r="F138"/>
    </row>
    <row customHeight="1" r="139" ht="13.5">
      <c t="s" s="7" r="A139">
        <v>299</v>
      </c>
      <c t="s" s="8" r="B139">
        <v>300</v>
      </c>
      <c t="s" s="8" r="C139">
        <v>301</v>
      </c>
      <c t="s" s="8" r="D139">
        <v>302</v>
      </c>
      <c t="s" s="9" r="E139">
        <v>303</v>
      </c>
      <c s="1" r="F139"/>
    </row>
    <row customHeight="1" r="140" ht="13.5">
      <c t="s" s="7" r="A140">
        <v>304</v>
      </c>
      <c t="s" s="8" r="B140">
        <v>305</v>
      </c>
      <c t="s" s="8" r="C140">
        <v>306</v>
      </c>
      <c t="s" s="8" r="D140">
        <v>307</v>
      </c>
      <c t="s" s="9" r="E140">
        <v>308</v>
      </c>
      <c s="1" r="F140"/>
    </row>
    <row customHeight="1" r="141" ht="13.5">
      <c t="s" s="7" r="A141">
        <v>309</v>
      </c>
      <c t="s" s="8" r="B141">
        <v>310</v>
      </c>
      <c t="s" s="8" r="C141">
        <v>311</v>
      </c>
      <c t="s" s="8" r="D141">
        <v>312</v>
      </c>
      <c t="s" s="9" r="E141">
        <v>313</v>
      </c>
      <c s="1" r="F141"/>
    </row>
    <row customHeight="1" r="142" ht="13.5">
      <c t="s" s="7" r="A142">
        <v>314</v>
      </c>
      <c t="s" s="8" r="B142">
        <v>315</v>
      </c>
      <c t="s" s="8" r="C142">
        <v>316</v>
      </c>
      <c t="s" s="8" r="D142">
        <v>317</v>
      </c>
      <c t="s" s="9" r="E142">
        <v>318</v>
      </c>
      <c s="1" r="F142"/>
    </row>
    <row customHeight="1" r="143" ht="13.5">
      <c t="s" s="7" r="A143">
        <v>319</v>
      </c>
      <c t="s" s="8" r="B143">
        <v>320</v>
      </c>
      <c t="s" s="8" r="C143">
        <v>321</v>
      </c>
      <c t="s" s="8" r="D143">
        <v>322</v>
      </c>
      <c t="s" s="9" r="E143">
        <v>323</v>
      </c>
      <c s="1" r="F143"/>
    </row>
    <row customHeight="1" r="144" ht="13.5">
      <c t="s" s="7" r="A144">
        <v>324</v>
      </c>
      <c t="s" s="8" r="B144">
        <v>325</v>
      </c>
      <c t="s" s="8" r="C144">
        <v>326</v>
      </c>
      <c t="s" s="8" r="D144">
        <v>327</v>
      </c>
      <c t="s" s="9" r="E144">
        <v>328</v>
      </c>
      <c s="1" r="F144"/>
    </row>
    <row customHeight="1" r="145" ht="13.5">
      <c t="s" s="7" r="A145">
        <v>329</v>
      </c>
      <c t="s" s="8" r="B145">
        <v>330</v>
      </c>
      <c t="s" s="8" r="C145">
        <v>331</v>
      </c>
      <c t="s" s="8" r="D145">
        <v>332</v>
      </c>
      <c t="s" s="9" r="E145">
        <v>333</v>
      </c>
      <c s="1" r="F145"/>
    </row>
    <row customHeight="1" r="146" ht="13.5">
      <c t="s" s="7" r="A146">
        <v>334</v>
      </c>
      <c t="s" s="8" r="B146">
        <v>335</v>
      </c>
      <c t="s" s="8" r="C146">
        <v>336</v>
      </c>
      <c t="s" s="8" r="D146">
        <v>337</v>
      </c>
      <c t="s" s="9" r="E146">
        <v>338</v>
      </c>
      <c s="1" r="F146"/>
    </row>
    <row customHeight="1" r="147" ht="13.5">
      <c t="s" s="7" r="A147">
        <v>339</v>
      </c>
      <c t="s" s="8" r="B147">
        <v>340</v>
      </c>
      <c s="8" r="C147"/>
      <c s="8" r="D147"/>
      <c s="9" r="E147"/>
      <c s="1" r="F147"/>
    </row>
    <row customHeight="1" r="148" ht="12.0">
      <c t="str" s="10" r="A148">
        <f>HYPERLINK("http://dbpedia.org/property/grapes")</f>
        <v>http://dbpedia.org/property/grapes</v>
      </c>
      <c t="s" s="1" r="B148">
        <v>341</v>
      </c>
      <c s="14" r="C148"/>
      <c t="str" s="12" r="D148">
        <f>HYPERLINK("http://dbpedia.org/sparql?default-graph-uri=http%3A%2F%2Fdbpedia.org&amp;query=select+distinct+%3Fsubject+%3Fobject+where+{%3Fsubject+%3Chttp%3A%2F%2Fdbpedia.org%2Fproperty%2Fgrapes%3E+%3Fobject}+LIMIT+100&amp;format=text%2Fhtml&amp;timeout=30000&amp;debug=on", "View on DBPedia")</f>
        <v>View on DBPedia</v>
      </c>
      <c s="13" r="E148"/>
      <c s="1" r="F148"/>
    </row>
    <row customHeight="1" r="149" ht="13.5">
      <c t="str" s="10" r="A149">
        <f>HYPERLINK("http://dbpedia.org/ontology/growingGrape")</f>
        <v>http://dbpedia.org/ontology/growingGrape</v>
      </c>
      <c t="s" s="1" r="B149">
        <v>342</v>
      </c>
      <c s="14" r="C149"/>
      <c t="str" s="12" r="D149">
        <f>HYPERLINK("http://dbpedia.org/sparql?default-graph-uri=http%3A%2F%2Fdbpedia.org&amp;query=select+distinct+%3Fsubject+%3Fobject+where+{%3Fsubject+%3Chttp%3A%2F%2Fdbpedia.org%2Fontology%2FgrowingGrape%3E+%3Fobject}+LIMIT+100&amp;format=text%2Fhtml&amp;timeout=30000&amp;debug=on", "View on DBPedia")</f>
        <v>View on DBPedia</v>
      </c>
      <c s="13" r="E149"/>
      <c s="1" r="F149"/>
    </row>
    <row customHeight="1" r="150" ht="12.0">
      <c t="str" s="10" r="A150">
        <f>HYPERLINK("http://dbpedia.org/property/varietals")</f>
        <v>http://dbpedia.org/property/varietals</v>
      </c>
      <c t="s" s="1" r="B150">
        <v>343</v>
      </c>
      <c s="14" r="C150"/>
      <c t="str" s="12" r="D150">
        <f>HYPERLINK("http://dbpedia.org/sparql?default-graph-uri=http%3A%2F%2Fdbpedia.org&amp;query=select+distinct+%3Fsubject+%3Fobject+where+{%3Fsubject+%3Chttp%3A%2F%2Fdbpedia.org%2Fproperty%2Fvarietals%3E+%3Fobject}+LIMIT+100&amp;format=text%2Fhtml&amp;timeout=30000&amp;debug=on", "View on DBPedia")</f>
        <v>View on DBPedia</v>
      </c>
      <c s="13" r="E150"/>
      <c s="1" r="F150"/>
    </row>
    <row customHeight="1" r="151" ht="12.0">
      <c t="str" s="10" r="A151">
        <f>HYPERLINK("http://dbpedia.org/ontology/varietals")</f>
        <v>http://dbpedia.org/ontology/varietals</v>
      </c>
      <c t="s" s="1" r="B151">
        <v>344</v>
      </c>
      <c s="14" r="C151"/>
      <c t="str" s="12" r="D151">
        <f>HYPERLINK("http://dbpedia.org/sparql?default-graph-uri=http%3A%2F%2Fdbpedia.org&amp;query=select+distinct+%3Fsubject+%3Fobject+where+{%3Fsubject+%3Chttp%3A%2F%2Fdbpedia.org%2Fontology%2Fvarietals%3E+%3Fobject}+LIMIT+100&amp;format=text%2Fhtml&amp;timeout=30000&amp;debug=on", "View on DBPedia")</f>
        <v>View on DBPedia</v>
      </c>
      <c s="13" r="E151"/>
      <c s="1" r="F151"/>
    </row>
    <row customHeight="1" r="152" ht="12.0">
      <c t="str" s="10" r="A152">
        <f>HYPERLINK("http://dbpedia.org/property/varietal")</f>
        <v>http://dbpedia.org/property/varietal</v>
      </c>
      <c t="s" s="1" r="B152">
        <v>345</v>
      </c>
      <c s="14" r="C152"/>
      <c t="str" s="12" r="D152">
        <f>HYPERLINK("http://dbpedia.org/sparql?default-graph-uri=http%3A%2F%2Fdbpedia.org&amp;query=select+distinct+%3Fsubject+%3Fobject+where+{%3Fsubject+%3Chttp%3A%2F%2Fdbpedia.org%2Fproperty%2Fvarietal%3E+%3Fobject}+LIMIT+100&amp;format=text%2Fhtml&amp;timeout=30000&amp;debug=on", "View on DBPedia")</f>
        <v>View on DBPedia</v>
      </c>
      <c s="13" r="E152"/>
      <c s="1" r="F152"/>
    </row>
    <row customHeight="1" r="153" ht="12.0">
      <c t="str" s="15" r="A153">
        <f>HYPERLINK("http://dbpedia.org/property/pedigree")</f>
        <v>http://dbpedia.org/property/pedigree</v>
      </c>
      <c t="s" s="16" r="B153">
        <v>346</v>
      </c>
      <c s="17" r="C153"/>
      <c t="str" s="18" r="D153">
        <f>HYPERLINK("http://dbpedia.org/sparql?default-graph-uri=http%3A%2F%2Fdbpedia.org&amp;query=select+distinct+%3Fsubject+%3Fobject+where+{%3Fsubject+%3Chttp%3A%2F%2Fdbpedia.org%2Fproperty%2Fpedigree%3E+%3Fobject}+LIMIT+100&amp;format=text%2Fhtml&amp;timeout=30000&amp;debug=on", "View on DBPedia")</f>
        <v>View on DBPedia</v>
      </c>
      <c s="19" r="E153"/>
      <c s="1" r="F153"/>
    </row>
    <row r="154">
      <c s="1" r="A154"/>
      <c s="1" r="B154"/>
      <c s="1" r="C154"/>
      <c s="1" r="D154"/>
      <c s="1" r="E154"/>
      <c s="1" r="F154"/>
    </row>
    <row customHeight="1" r="155" ht="12.0">
      <c s="2" r="A155">
        <v>7.53388668E8</v>
      </c>
      <c t="s" s="3" r="B155">
        <v>347</v>
      </c>
      <c t="str" s="4" r="C155">
        <f>HYPERLINK("http://www.discogs.com/", "View context")</f>
        <v>View context</v>
      </c>
      <c s="5" r="D155"/>
      <c s="6" r="E155"/>
      <c s="1" r="F155"/>
    </row>
    <row customHeight="1" r="156" ht="12.0">
      <c t="s" s="7" r="A156">
        <v>348</v>
      </c>
      <c t="s" s="8" r="B156">
        <v>349</v>
      </c>
      <c t="s" s="8" r="C156">
        <v>350</v>
      </c>
      <c t="s" s="8" r="D156">
        <v>351</v>
      </c>
      <c t="s" s="9" r="E156">
        <v>352</v>
      </c>
      <c s="1" r="F156"/>
    </row>
    <row customHeight="1" r="157" ht="12.0">
      <c t="s" s="7" r="A157">
        <v>353</v>
      </c>
      <c t="s" s="8" r="B157">
        <v>354</v>
      </c>
      <c t="s" s="8" r="C157">
        <v>355</v>
      </c>
      <c t="s" s="8" r="D157">
        <v>356</v>
      </c>
      <c t="s" s="9" r="E157">
        <v>357</v>
      </c>
      <c s="1" r="F157"/>
    </row>
    <row customHeight="1" r="158" ht="13.5">
      <c t="s" s="7" r="A158">
        <v>358</v>
      </c>
      <c t="s" s="8" r="B158">
        <v>359</v>
      </c>
      <c t="s" s="8" r="C158">
        <v>360</v>
      </c>
      <c t="s" s="8" r="D158">
        <v>361</v>
      </c>
      <c t="s" s="9" r="E158">
        <v>362</v>
      </c>
      <c s="1" r="F158"/>
    </row>
    <row customHeight="1" r="159" ht="12.0">
      <c t="str" s="10" r="A159">
        <f>HYPERLINK("http://dbpedia.org/property/genre")</f>
        <v>http://dbpedia.org/property/genre</v>
      </c>
      <c t="s" s="1" r="B159">
        <v>363</v>
      </c>
      <c s="14" r="C159"/>
      <c t="str" s="12" r="D159">
        <f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  <c s="13" r="E159"/>
      <c s="1" r="F159"/>
    </row>
    <row customHeight="1" r="160" ht="13.5">
      <c t="str" s="10" r="A160">
        <f>HYPERLINK("http://dbpedia.org/property/stylisticOrigins")</f>
        <v>http://dbpedia.org/property/stylisticOrigins</v>
      </c>
      <c t="s" s="1" r="B160">
        <v>364</v>
      </c>
      <c s="14" r="C160"/>
      <c t="str" s="12" r="D160">
        <f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  <c s="13" r="E160"/>
      <c s="1" r="F160"/>
    </row>
    <row customHeight="1" r="161" ht="12.0">
      <c t="str" s="10" r="A161">
        <f>HYPERLINK("http://dbpedia.org/ontology/genre")</f>
        <v>http://dbpedia.org/ontology/genre</v>
      </c>
      <c t="s" s="1" r="B161">
        <v>365</v>
      </c>
      <c s="14" r="C161"/>
      <c t="str" s="12" r="D161">
        <f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  <c s="13" r="E161"/>
      <c s="1" r="F161"/>
    </row>
    <row customHeight="1" r="162" ht="13.5">
      <c t="str" s="10" r="A162">
        <f>HYPERLINK("http://dbpedia.org/ontology/stylisticOrigin")</f>
        <v>http://dbpedia.org/ontology/stylisticOrigin</v>
      </c>
      <c t="s" s="1" r="B162">
        <v>366</v>
      </c>
      <c s="14" r="C162"/>
      <c t="str" s="12" r="D162">
        <f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  <c s="13" r="E162"/>
      <c s="1" r="F162"/>
    </row>
    <row customHeight="1" r="163" ht="12.0">
      <c t="str" s="10" r="A163">
        <f>HYPERLINK("http://dbpedia.org/property/genres")</f>
        <v>http://dbpedia.org/property/genres</v>
      </c>
      <c t="s" s="1" r="B163">
        <v>367</v>
      </c>
      <c s="14" r="C163"/>
      <c t="str" s="12" r="D163">
        <f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  <c s="13" r="E163"/>
      <c s="1" r="F163"/>
    </row>
    <row customHeight="1" r="164" ht="13.5">
      <c t="str" s="10" r="A164">
        <f>HYPERLINK("http://dbpedia.org/ontology/musicSubgenre")</f>
        <v>http://dbpedia.org/ontology/musicSubgenre</v>
      </c>
      <c t="s" s="1" r="B164">
        <v>368</v>
      </c>
      <c s="14" r="C164"/>
      <c t="str" s="12" r="D164">
        <f>HYPERLINK("http://dbpedia.org/sparql?default-graph-uri=http%3A%2F%2Fdbpedia.org&amp;query=select+distinct+%3Fsubject+%3Fobject+where+{%3Fsubject+%3Chttp%3A%2F%2Fdbpedia.org%2Fontology%2FmusicSubgenre%3E+%3Fobject}+LIMIT+100&amp;format=text%2Fhtml&amp;timeout=30000&amp;debug=on", "View on DBPedia")</f>
        <v>View on DBPedia</v>
      </c>
      <c s="13" r="E164"/>
      <c s="1" r="F164"/>
    </row>
    <row customHeight="1" r="165" ht="13.5">
      <c t="str" s="10" r="A165">
        <f>HYPERLINK("http://dbpedia.org/property/subgenres")</f>
        <v>http://dbpedia.org/property/subgenres</v>
      </c>
      <c t="s" s="1" r="B165">
        <v>369</v>
      </c>
      <c s="14" r="C165"/>
      <c t="str" s="12" r="D165">
        <f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  <c s="13" r="E165"/>
      <c s="1" r="F165"/>
    </row>
    <row customHeight="1" r="166" ht="12.0">
      <c t="str" s="10" r="A166">
        <f>HYPERLINK("http://dbpedia.org/property/style")</f>
        <v>http://dbpedia.org/property/style</v>
      </c>
      <c t="s" s="1" r="B166">
        <v>370</v>
      </c>
      <c s="14" r="C166"/>
      <c t="str" s="12" r="D166">
        <f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  <c s="13" r="E166"/>
      <c s="1" r="F166"/>
    </row>
    <row customHeight="1" r="167" ht="13.5">
      <c t="str" s="10" r="A167">
        <f>HYPERLINK("http://dbpedia.org/ontology/musicFusionGenre")</f>
        <v>http://dbpedia.org/ontology/musicFusionGenre</v>
      </c>
      <c t="s" s="1" r="B167">
        <v>371</v>
      </c>
      <c s="14" r="C167"/>
      <c t="str" s="12" r="D167">
        <f>HYPERLINK("http://dbpedia.org/sparql?default-graph-uri=http%3A%2F%2Fdbpedia.org&amp;query=select+distinct+%3Fsubject+%3Fobject+where+{%3Fsubject+%3Chttp%3A%2F%2Fdbpedia.org%2Fontology%2FmusicFusionGenre%3E+%3Fobject}+LIMIT+100&amp;format=text%2Fhtml&amp;timeout=30000&amp;debug=on", "View on DBPedia")</f>
        <v>View on DBPedia</v>
      </c>
      <c s="13" r="E167"/>
      <c s="1" r="F167"/>
    </row>
    <row customHeight="1" r="168" ht="12.0">
      <c t="str" s="10" r="A168">
        <f>HYPERLINK("http://dbpedia.org/property/genre(s)_")</f>
        <v>http://dbpedia.org/property/genre(s)_</v>
      </c>
      <c t="s" s="1" r="B168">
        <v>372</v>
      </c>
      <c s="14" r="C168"/>
      <c t="str" s="12" r="D168">
        <f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  <c s="13" r="E168"/>
      <c s="1" r="F168"/>
    </row>
    <row customHeight="1" r="169" ht="12.0">
      <c t="str" s="10" r="A169">
        <f>HYPERLINK("http://dbpedia.org/ontology/type")</f>
        <v>http://dbpedia.org/ontology/type</v>
      </c>
      <c t="s" s="1" r="B169">
        <v>373</v>
      </c>
      <c s="14" r="C169"/>
      <c t="str" s="12" r="D169">
        <f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  <c s="13" r="E169"/>
      <c s="1" r="F169"/>
    </row>
    <row customHeight="1" r="170" ht="13.5">
      <c t="str" s="10" r="A170">
        <f>HYPERLINK("http://dbpedia.org/property/musicGenre")</f>
        <v>http://dbpedia.org/property/musicGenre</v>
      </c>
      <c t="s" s="1" r="B170">
        <v>374</v>
      </c>
      <c s="14" r="C170"/>
      <c t="str" s="12" r="D170">
        <f>HYPERLINK("http://dbpedia.org/sparql?default-graph-uri=http%3A%2F%2Fdbpedia.org&amp;query=select+distinct+%3Fsubject+%3Fobject+where+{%3Fsubject+%3Chttp%3A%2F%2Fdbpedia.org%2Fproperty%2FmusicGenre%3E+%3Fobject}+LIMIT+100&amp;format=text%2Fhtml&amp;timeout=30000&amp;debug=on", "View on DBPedia")</f>
        <v>View on DBPedia</v>
      </c>
      <c s="13" r="E170"/>
      <c s="1" r="F170"/>
    </row>
    <row customHeight="1" r="171" ht="13.5">
      <c t="str" s="10" r="A171">
        <f>HYPERLINK("http://dbpedia.org/property/musicalStyle")</f>
        <v>http://dbpedia.org/property/musicalStyle</v>
      </c>
      <c t="s" s="1" r="B171">
        <v>375</v>
      </c>
      <c s="14" r="C171"/>
      <c t="str" s="12" r="D171">
        <f>HYPERLINK("http://dbpedia.org/sparql?default-graph-uri=http%3A%2F%2Fdbpedia.org&amp;query=select+distinct+%3Fsubject+%3Fobject+where+{%3Fsubject+%3Chttp%3A%2F%2Fdbpedia.org%2Fproperty%2FmusicalStyle%3E+%3Fobject}+LIMIT+100&amp;format=text%2Fhtml&amp;timeout=30000&amp;debug=on", "View on DBPedia")</f>
        <v>View on DBPedia</v>
      </c>
      <c s="13" r="E171"/>
      <c s="1" r="F171"/>
    </row>
    <row customHeight="1" r="172" ht="13.5">
      <c t="str" s="10" r="A172">
        <f>HYPERLINK("http://dbpedia.org/property/genere")</f>
        <v>http://dbpedia.org/property/genere</v>
      </c>
      <c t="s" s="1" r="B172">
        <v>376</v>
      </c>
      <c s="14" r="C172"/>
      <c t="str" s="12" r="D172">
        <f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  <c s="13" r="E172"/>
      <c s="1" r="F172"/>
    </row>
    <row customHeight="1" r="173" ht="12.0">
      <c t="str" s="10" r="A173">
        <f>HYPERLINK("http://dbpedia.org/property/genre.")</f>
        <v>http://dbpedia.org/property/genre.</v>
      </c>
      <c t="s" s="1" r="B173">
        <v>377</v>
      </c>
      <c s="14" r="C173"/>
      <c t="str" s="12" r="D173">
        <f>HYPERLINK("http://dbpedia.org/sparql?default-graph-uri=http%3A%2F%2Fdbpedia.org&amp;query=select+distinct+%3Fsubject+%3Fobject+where+{%3Fsubject+%3Chttp%3A%2F%2Fdbpedia.org%2Fproperty%2Fgenre.%3E+%3Fobject}+LIMIT+100&amp;format=text%2Fhtml&amp;timeout=30000&amp;debug=on", "View on DBPedia")</f>
        <v>View on DBPedia</v>
      </c>
      <c s="13" r="E173"/>
      <c s="1" r="F173"/>
    </row>
    <row customHeight="1" r="174" ht="13.5">
      <c t="str" s="10" r="A174">
        <f>HYPERLINK("http://dbpedia.org/property/fusionGenres")</f>
        <v>http://dbpedia.org/property/fusionGenres</v>
      </c>
      <c t="s" s="1" r="B174">
        <v>378</v>
      </c>
      <c s="14" r="C174"/>
      <c t="str" s="12" r="D174">
        <f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  <c s="13" r="E174"/>
      <c s="1" r="F174"/>
    </row>
    <row customHeight="1" r="175" ht="12.0">
      <c t="str" s="15" r="A175">
        <f>HYPERLINK("http://dbpedia.org/property/styles")</f>
        <v>http://dbpedia.org/property/styles</v>
      </c>
      <c t="s" s="16" r="B175">
        <v>379</v>
      </c>
      <c s="17" r="C175"/>
      <c t="str" s="18" r="D175">
        <f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  <c s="19" r="E175"/>
      <c s="1" r="F175"/>
    </row>
    <row r="176">
      <c s="1" r="A176"/>
      <c s="1" r="B176"/>
      <c s="1" r="C176"/>
      <c s="1" r="D176"/>
      <c s="1" r="E176"/>
      <c s="1" r="F176"/>
    </row>
    <row customHeight="1" r="177" ht="12.0">
      <c s="2" r="A177">
        <v>1.161561471E9</v>
      </c>
      <c t="s" s="3" r="B177">
        <v>380</v>
      </c>
      <c t="str" s="4" r="C177">
        <f>HYPERLINK("http://www.pricegrabber.com/electronics/tablets-e-readers/p-5908/", "View context")</f>
        <v>View context</v>
      </c>
      <c s="5" r="D177"/>
      <c s="6" r="E177"/>
      <c s="1" r="F177"/>
    </row>
    <row customHeight="1" r="178" ht="13.5">
      <c t="s" s="7" r="A178">
        <v>381</v>
      </c>
      <c t="s" s="8" r="B178">
        <v>382</v>
      </c>
      <c t="s" s="8" r="C178">
        <v>383</v>
      </c>
      <c t="s" s="8" r="D178">
        <v>384</v>
      </c>
      <c t="s" s="9" r="E178">
        <v>385</v>
      </c>
      <c s="1" r="F178"/>
    </row>
    <row customHeight="1" r="179" ht="13.5">
      <c t="s" s="7" r="A179">
        <v>386</v>
      </c>
      <c t="s" s="8" r="B179">
        <v>387</v>
      </c>
      <c t="s" s="8" r="C179">
        <v>388</v>
      </c>
      <c t="s" s="8" r="D179">
        <v>389</v>
      </c>
      <c t="s" s="9" r="E179">
        <v>390</v>
      </c>
      <c s="1" r="F179"/>
    </row>
    <row customHeight="1" r="180" ht="13.5">
      <c t="s" s="7" r="A180">
        <v>391</v>
      </c>
      <c t="s" s="8" r="B180">
        <v>392</v>
      </c>
      <c t="s" s="8" r="C180">
        <v>393</v>
      </c>
      <c t="s" s="8" r="D180">
        <v>394</v>
      </c>
      <c t="s" s="9" r="E180">
        <v>395</v>
      </c>
      <c s="1" r="F180"/>
    </row>
    <row customHeight="1" r="181" ht="13.5">
      <c t="s" s="7" r="A181">
        <v>396</v>
      </c>
      <c t="s" s="8" r="B181">
        <v>397</v>
      </c>
      <c t="s" s="8" r="C181">
        <v>398</v>
      </c>
      <c t="s" s="8" r="D181">
        <v>399</v>
      </c>
      <c t="s" s="9" r="E181">
        <v>400</v>
      </c>
      <c s="1" r="F181"/>
    </row>
    <row customHeight="1" r="182" ht="13.5">
      <c t="s" s="7" r="A182">
        <v>401</v>
      </c>
      <c t="s" s="8" r="B182">
        <v>402</v>
      </c>
      <c t="s" s="8" r="C182">
        <v>403</v>
      </c>
      <c t="s" s="8" r="D182">
        <v>404</v>
      </c>
      <c t="s" s="9" r="E182">
        <v>405</v>
      </c>
      <c s="1" r="F182"/>
    </row>
    <row customHeight="1" r="183" ht="13.5">
      <c t="s" s="7" r="A183">
        <v>406</v>
      </c>
      <c t="s" s="8" r="B183">
        <v>407</v>
      </c>
      <c t="s" s="8" r="C183">
        <v>408</v>
      </c>
      <c t="s" s="8" r="D183">
        <v>409</v>
      </c>
      <c t="s" s="9" r="E183">
        <v>410</v>
      </c>
      <c s="1" r="F183"/>
    </row>
    <row customHeight="1" r="184" ht="13.5">
      <c t="s" s="7" r="A184">
        <v>411</v>
      </c>
      <c t="s" s="8" r="B184">
        <v>412</v>
      </c>
      <c t="s" s="8" r="C184">
        <v>413</v>
      </c>
      <c t="s" s="8" r="D184">
        <v>414</v>
      </c>
      <c t="s" s="9" r="E184">
        <v>415</v>
      </c>
      <c s="1" r="F184"/>
    </row>
    <row customHeight="1" r="185" ht="13.5">
      <c t="s" s="7" r="A185">
        <v>416</v>
      </c>
      <c t="s" s="8" r="B185">
        <v>417</v>
      </c>
      <c t="s" s="8" r="C185">
        <v>418</v>
      </c>
      <c t="s" s="8" r="D185">
        <v>419</v>
      </c>
      <c t="s" s="9" r="E185">
        <v>420</v>
      </c>
      <c s="1" r="F185"/>
    </row>
    <row customHeight="1" r="186" ht="12.0">
      <c t="s" s="7" r="A186">
        <v>421</v>
      </c>
      <c t="s" s="8" r="B186">
        <v>422</v>
      </c>
      <c t="s" s="8" r="C186">
        <v>423</v>
      </c>
      <c t="s" s="8" r="D186">
        <v>424</v>
      </c>
      <c t="s" s="9" r="E186">
        <v>425</v>
      </c>
      <c s="1" r="F186"/>
    </row>
    <row customHeight="1" r="187" ht="13.5">
      <c t="s" s="7" r="A187">
        <v>426</v>
      </c>
      <c t="s" s="8" r="B187">
        <v>427</v>
      </c>
      <c t="s" s="8" r="C187">
        <v>428</v>
      </c>
      <c t="s" s="8" r="D187">
        <v>429</v>
      </c>
      <c t="s" s="9" r="E187">
        <v>430</v>
      </c>
      <c s="1" r="F187"/>
    </row>
    <row customHeight="1" r="188" ht="13.5">
      <c t="s" s="7" r="A188">
        <v>431</v>
      </c>
      <c t="s" s="8" r="B188">
        <v>432</v>
      </c>
      <c t="s" s="8" r="C188">
        <v>433</v>
      </c>
      <c t="s" s="8" r="D188">
        <v>434</v>
      </c>
      <c t="s" s="9" r="E188">
        <v>435</v>
      </c>
      <c s="1" r="F188"/>
    </row>
    <row customHeight="1" r="189" ht="13.5">
      <c t="s" s="7" r="A189">
        <v>436</v>
      </c>
      <c t="s" s="8" r="B189">
        <v>437</v>
      </c>
      <c t="s" s="8" r="C189">
        <v>438</v>
      </c>
      <c t="s" s="8" r="D189">
        <v>439</v>
      </c>
      <c t="s" s="9" r="E189">
        <v>440</v>
      </c>
      <c s="1" r="F189"/>
    </row>
    <row customHeight="1" r="190" ht="13.5">
      <c t="s" s="7" r="A190">
        <v>441</v>
      </c>
      <c t="s" s="8" r="B190">
        <v>442</v>
      </c>
      <c t="s" s="8" r="C190">
        <v>443</v>
      </c>
      <c t="s" s="8" r="D190">
        <v>444</v>
      </c>
      <c t="s" s="9" r="E190">
        <v>445</v>
      </c>
      <c s="1" r="F190"/>
    </row>
    <row customHeight="1" r="191" ht="13.5">
      <c t="s" s="7" r="A191">
        <v>446</v>
      </c>
      <c t="s" s="8" r="B191">
        <v>447</v>
      </c>
      <c t="s" s="8" r="C191">
        <v>448</v>
      </c>
      <c t="s" s="8" r="D191">
        <v>449</v>
      </c>
      <c t="s" s="9" r="E191">
        <v>450</v>
      </c>
      <c s="1" r="F191"/>
    </row>
    <row customHeight="1" r="192" ht="12.0">
      <c t="s" s="7" r="A192">
        <v>451</v>
      </c>
      <c t="s" s="8" r="B192">
        <v>452</v>
      </c>
      <c t="s" s="8" r="C192">
        <v>453</v>
      </c>
      <c t="s" s="8" r="D192">
        <v>454</v>
      </c>
      <c t="s" s="9" r="E192">
        <v>455</v>
      </c>
      <c s="1" r="F192"/>
    </row>
    <row customHeight="1" r="193" ht="13.5">
      <c t="s" s="7" r="A193">
        <v>456</v>
      </c>
      <c t="s" s="8" r="B193">
        <v>457</v>
      </c>
      <c t="s" s="8" r="C193">
        <v>458</v>
      </c>
      <c t="s" s="8" r="D193">
        <v>459</v>
      </c>
      <c t="s" s="9" r="E193">
        <v>460</v>
      </c>
      <c s="1" r="F193"/>
    </row>
    <row customHeight="1" r="194" ht="13.5">
      <c t="s" s="7" r="A194">
        <v>461</v>
      </c>
      <c t="s" s="8" r="B194">
        <v>462</v>
      </c>
      <c t="s" s="8" r="C194">
        <v>463</v>
      </c>
      <c t="s" s="8" r="D194">
        <v>464</v>
      </c>
      <c t="s" s="9" r="E194">
        <v>465</v>
      </c>
      <c s="1" r="F194"/>
    </row>
    <row customHeight="1" r="195" ht="13.5">
      <c t="s" s="7" r="A195">
        <v>466</v>
      </c>
      <c t="s" s="8" r="B195">
        <v>467</v>
      </c>
      <c t="s" s="8" r="C195">
        <v>468</v>
      </c>
      <c t="s" s="8" r="D195">
        <v>469</v>
      </c>
      <c t="s" s="9" r="E195">
        <v>470</v>
      </c>
      <c s="1" r="F195"/>
    </row>
    <row customHeight="1" r="196" ht="12.0">
      <c t="s" s="7" r="A196">
        <v>471</v>
      </c>
      <c t="s" s="8" r="B196">
        <v>472</v>
      </c>
      <c t="s" s="8" r="C196">
        <v>473</v>
      </c>
      <c t="s" s="8" r="D196">
        <v>474</v>
      </c>
      <c t="s" s="9" r="E196">
        <v>475</v>
      </c>
      <c s="1" r="F196"/>
    </row>
    <row customHeight="1" r="197" ht="13.5">
      <c t="s" s="7" r="A197">
        <v>476</v>
      </c>
      <c t="s" s="8" r="B197">
        <v>477</v>
      </c>
      <c t="s" s="8" r="C197">
        <v>478</v>
      </c>
      <c t="s" s="8" r="D197">
        <v>479</v>
      </c>
      <c t="s" s="9" r="E197">
        <v>480</v>
      </c>
      <c s="1" r="F197"/>
    </row>
    <row customHeight="1" r="198" ht="13.5">
      <c t="s" s="7" r="A198">
        <v>481</v>
      </c>
      <c t="s" s="8" r="B198">
        <v>482</v>
      </c>
      <c t="s" s="8" r="C198">
        <v>483</v>
      </c>
      <c t="s" s="8" r="D198">
        <v>484</v>
      </c>
      <c t="s" s="9" r="E198">
        <v>485</v>
      </c>
      <c s="1" r="F198"/>
    </row>
    <row customHeight="1" r="199" ht="13.5">
      <c t="s" s="7" r="A199">
        <v>486</v>
      </c>
      <c t="s" s="8" r="B199">
        <v>487</v>
      </c>
      <c t="s" s="8" r="C199">
        <v>488</v>
      </c>
      <c t="s" s="8" r="D199">
        <v>489</v>
      </c>
      <c t="s" s="9" r="E199">
        <v>490</v>
      </c>
      <c s="1" r="F199"/>
    </row>
    <row customHeight="1" r="200" ht="13.5">
      <c t="s" s="7" r="A200">
        <v>491</v>
      </c>
      <c t="s" s="8" r="B200">
        <v>492</v>
      </c>
      <c t="s" s="8" r="C200">
        <v>493</v>
      </c>
      <c t="s" s="8" r="D200">
        <v>494</v>
      </c>
      <c t="s" s="9" r="E200">
        <v>495</v>
      </c>
      <c s="1" r="F200"/>
    </row>
    <row customHeight="1" r="201" ht="13.5">
      <c t="s" s="7" r="A201">
        <v>496</v>
      </c>
      <c t="s" s="8" r="B201">
        <v>497</v>
      </c>
      <c t="s" s="8" r="C201">
        <v>498</v>
      </c>
      <c t="s" s="8" r="D201">
        <v>499</v>
      </c>
      <c t="s" s="9" r="E201">
        <v>500</v>
      </c>
      <c s="1" r="F201"/>
    </row>
    <row customHeight="1" r="202" ht="13.5">
      <c t="s" s="7" r="A202">
        <v>501</v>
      </c>
      <c t="s" s="8" r="B202">
        <v>502</v>
      </c>
      <c t="s" s="8" r="C202">
        <v>503</v>
      </c>
      <c t="s" s="8" r="D202">
        <v>504</v>
      </c>
      <c t="s" s="9" r="E202">
        <v>505</v>
      </c>
      <c s="1" r="F202"/>
    </row>
    <row customHeight="1" r="203" ht="13.5">
      <c t="s" s="7" r="A203">
        <v>506</v>
      </c>
      <c t="s" s="8" r="B203">
        <v>507</v>
      </c>
      <c t="s" s="8" r="C203">
        <v>508</v>
      </c>
      <c t="s" s="8" r="D203">
        <v>509</v>
      </c>
      <c t="s" s="9" r="E203">
        <v>510</v>
      </c>
      <c s="1" r="F203"/>
    </row>
    <row customHeight="1" r="204" ht="13.5">
      <c t="s" s="7" r="A204">
        <v>511</v>
      </c>
      <c t="s" s="8" r="B204">
        <v>512</v>
      </c>
      <c t="s" s="8" r="C204">
        <v>513</v>
      </c>
      <c t="s" s="8" r="D204">
        <v>514</v>
      </c>
      <c t="s" s="9" r="E204">
        <v>515</v>
      </c>
      <c s="1" r="F204"/>
    </row>
    <row customHeight="1" r="205" ht="13.5">
      <c t="s" s="7" r="A205">
        <v>516</v>
      </c>
      <c t="s" s="8" r="B205">
        <v>517</v>
      </c>
      <c t="s" s="8" r="C205">
        <v>518</v>
      </c>
      <c t="s" s="8" r="D205">
        <v>519</v>
      </c>
      <c t="s" s="9" r="E205">
        <v>520</v>
      </c>
      <c s="1" r="F205"/>
    </row>
    <row customHeight="1" r="206" ht="13.5">
      <c t="s" s="7" r="A206">
        <v>521</v>
      </c>
      <c t="s" s="8" r="B206">
        <v>522</v>
      </c>
      <c t="s" s="8" r="C206">
        <v>523</v>
      </c>
      <c t="s" s="8" r="D206">
        <v>524</v>
      </c>
      <c t="s" s="9" r="E206">
        <v>525</v>
      </c>
      <c s="1" r="F206"/>
    </row>
    <row customHeight="1" r="207" ht="13.5">
      <c t="s" s="7" r="A207">
        <v>526</v>
      </c>
      <c t="s" s="8" r="B207">
        <v>527</v>
      </c>
      <c t="s" s="8" r="C207">
        <v>528</v>
      </c>
      <c t="s" s="8" r="D207">
        <v>529</v>
      </c>
      <c t="s" s="9" r="E207">
        <v>530</v>
      </c>
      <c s="1" r="F207"/>
    </row>
    <row customHeight="1" r="208" ht="13.5">
      <c t="s" s="7" r="A208">
        <v>531</v>
      </c>
      <c t="s" s="8" r="B208">
        <v>532</v>
      </c>
      <c t="s" s="8" r="C208">
        <v>533</v>
      </c>
      <c t="s" s="8" r="D208">
        <v>534</v>
      </c>
      <c t="s" s="9" r="E208">
        <v>535</v>
      </c>
      <c s="1" r="F208"/>
    </row>
    <row customHeight="1" r="209" ht="13.5">
      <c t="s" s="7" r="A209">
        <v>536</v>
      </c>
      <c t="s" s="8" r="B209">
        <v>537</v>
      </c>
      <c t="s" s="8" r="C209">
        <v>538</v>
      </c>
      <c t="s" s="8" r="D209">
        <v>539</v>
      </c>
      <c t="s" s="9" r="E209">
        <v>540</v>
      </c>
      <c s="1" r="F209"/>
    </row>
    <row customHeight="1" r="210" ht="13.5">
      <c t="s" s="7" r="A210">
        <v>541</v>
      </c>
      <c t="s" s="8" r="B210">
        <v>542</v>
      </c>
      <c t="s" s="8" r="C210">
        <v>543</v>
      </c>
      <c t="s" s="8" r="D210">
        <v>544</v>
      </c>
      <c t="s" s="9" r="E210">
        <v>545</v>
      </c>
      <c s="1" r="F210"/>
    </row>
    <row customHeight="1" r="211" ht="13.5">
      <c t="s" s="7" r="A211">
        <v>546</v>
      </c>
      <c t="s" s="8" r="B211">
        <v>547</v>
      </c>
      <c t="s" s="8" r="C211">
        <v>548</v>
      </c>
      <c t="s" s="8" r="D211">
        <v>549</v>
      </c>
      <c t="s" s="9" r="E211">
        <v>550</v>
      </c>
      <c s="1" r="F211"/>
    </row>
    <row customHeight="1" r="212" ht="13.5">
      <c t="s" s="7" r="A212">
        <v>551</v>
      </c>
      <c t="s" s="8" r="B212">
        <v>552</v>
      </c>
      <c t="s" s="8" r="C212">
        <v>553</v>
      </c>
      <c t="s" s="8" r="D212">
        <v>554</v>
      </c>
      <c t="s" s="9" r="E212">
        <v>555</v>
      </c>
      <c s="1" r="F212"/>
    </row>
    <row customHeight="1" r="213" ht="13.5">
      <c t="s" s="7" r="A213">
        <v>556</v>
      </c>
      <c t="s" s="8" r="B213">
        <v>557</v>
      </c>
      <c t="s" s="8" r="C213">
        <v>558</v>
      </c>
      <c t="s" s="8" r="D213">
        <v>559</v>
      </c>
      <c t="s" s="9" r="E213">
        <v>560</v>
      </c>
      <c s="1" r="F213"/>
    </row>
    <row customHeight="1" r="214" ht="13.5">
      <c t="s" s="7" r="A214">
        <v>561</v>
      </c>
      <c t="s" s="8" r="B214">
        <v>562</v>
      </c>
      <c t="s" s="8" r="C214">
        <v>563</v>
      </c>
      <c t="s" s="8" r="D214">
        <v>564</v>
      </c>
      <c t="s" s="9" r="E214">
        <v>565</v>
      </c>
      <c s="1" r="F214"/>
    </row>
    <row customHeight="1" r="215" ht="13.5">
      <c t="s" s="7" r="A215">
        <v>566</v>
      </c>
      <c t="s" s="8" r="B215">
        <v>567</v>
      </c>
      <c t="s" s="8" r="C215">
        <v>568</v>
      </c>
      <c t="s" s="8" r="D215">
        <v>569</v>
      </c>
      <c t="s" s="9" r="E215">
        <v>570</v>
      </c>
      <c s="1" r="F215"/>
    </row>
    <row customHeight="1" r="216" ht="13.5">
      <c t="s" s="7" r="A216">
        <v>571</v>
      </c>
      <c t="s" s="8" r="B216">
        <v>572</v>
      </c>
      <c t="s" s="8" r="C216">
        <v>573</v>
      </c>
      <c t="s" s="8" r="D216">
        <v>574</v>
      </c>
      <c t="s" s="9" r="E216">
        <v>575</v>
      </c>
      <c s="1" r="F216"/>
    </row>
    <row customHeight="1" r="217" ht="13.5">
      <c t="s" s="7" r="A217">
        <v>576</v>
      </c>
      <c t="s" s="8" r="B217">
        <v>577</v>
      </c>
      <c t="s" s="8" r="C217">
        <v>578</v>
      </c>
      <c t="s" s="8" r="D217">
        <v>579</v>
      </c>
      <c t="s" s="9" r="E217">
        <v>580</v>
      </c>
      <c s="1" r="F217"/>
    </row>
    <row customHeight="1" r="218" ht="12.0">
      <c t="str" s="10" r="A218">
        <f>HYPERLINK("http://xmlns.com/foaf/0.1/name")</f>
        <v>http://xmlns.com/foaf/0.1/name</v>
      </c>
      <c t="s" s="1" r="B218">
        <v>581</v>
      </c>
      <c s="14" r="C218"/>
      <c t="str" s="12" r="D218">
        <f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s="13" r="E218"/>
      <c s="1" r="F218"/>
    </row>
    <row customHeight="1" r="219" ht="12.0">
      <c t="str" s="10" r="A219">
        <f>HYPERLINK("http://dbpedia.org/property/name")</f>
        <v>http://dbpedia.org/property/name</v>
      </c>
      <c t="s" s="1" r="B219">
        <v>582</v>
      </c>
      <c s="14" r="C219"/>
      <c t="str" s="12" r="D219">
        <f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s="13" r="E219"/>
      <c s="1" r="F219"/>
    </row>
    <row customHeight="1" r="220" ht="12.0">
      <c t="str" s="10" r="A220">
        <f>HYPERLINK("http://dbpedia.org/property/manufacturer")</f>
        <v>http://dbpedia.org/property/manufacturer</v>
      </c>
      <c t="s" s="1" r="B220">
        <v>583</v>
      </c>
      <c s="14" r="C220"/>
      <c t="str" s="12" r="D220">
        <f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  <c s="13" r="E220"/>
      <c s="1" r="F220"/>
    </row>
    <row customHeight="1" r="221" ht="12.0">
      <c t="str" s="15" r="A221">
        <f>HYPERLINK("http://dbpedia.org/ontology/manufacturer")</f>
        <v>http://dbpedia.org/ontology/manufacturer</v>
      </c>
      <c t="s" s="16" r="B221">
        <v>584</v>
      </c>
      <c s="17" r="C221"/>
      <c t="str" s="18" r="D221">
        <f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  <c s="19" r="E221"/>
      <c s="1" r="F221"/>
    </row>
    <row r="222">
      <c s="1" r="A222"/>
      <c s="1" r="B222"/>
      <c s="1" r="C222"/>
      <c s="1" r="D222"/>
      <c s="1" r="E222"/>
      <c s="1" r="F222"/>
    </row>
    <row customHeight="1" r="223" ht="12.0">
      <c s="2" r="A223">
        <v>2.117679317E9</v>
      </c>
      <c t="s" s="3" r="B223">
        <v>585</v>
      </c>
      <c t="str" s="4" r="C223">
        <f>HYPERLINK("http://en.wikipedia.org/wiki/List_of_airports_in_Italy", "View context")</f>
        <v>View context</v>
      </c>
      <c s="5" r="D223"/>
      <c s="6" r="E223"/>
      <c s="1" r="F223"/>
    </row>
    <row customHeight="1" r="224" ht="13.5">
      <c t="s" s="7" r="A224">
        <v>586</v>
      </c>
      <c t="s" s="8" r="B224">
        <v>587</v>
      </c>
      <c t="s" s="8" r="C224">
        <v>588</v>
      </c>
      <c t="s" s="8" r="D224">
        <v>589</v>
      </c>
      <c t="s" s="9" r="E224">
        <v>590</v>
      </c>
      <c s="1" r="F224"/>
    </row>
    <row customHeight="1" r="225" ht="13.5">
      <c t="s" s="7" r="A225">
        <v>591</v>
      </c>
      <c t="s" s="8" r="B225">
        <v>592</v>
      </c>
      <c t="s" s="8" r="C225">
        <v>593</v>
      </c>
      <c t="s" s="8" r="D225">
        <v>594</v>
      </c>
      <c t="s" s="9" r="E225">
        <v>595</v>
      </c>
      <c s="1" r="F225"/>
    </row>
    <row customHeight="1" r="226" ht="13.5">
      <c t="s" s="7" r="A226">
        <v>596</v>
      </c>
      <c t="s" s="8" r="B226">
        <v>597</v>
      </c>
      <c t="s" s="8" r="C226">
        <v>598</v>
      </c>
      <c t="s" s="8" r="D226">
        <v>599</v>
      </c>
      <c t="s" s="9" r="E226">
        <v>600</v>
      </c>
      <c s="1" r="F226"/>
    </row>
    <row customHeight="1" r="227" ht="13.5">
      <c t="s" s="7" r="A227">
        <v>601</v>
      </c>
      <c t="s" s="8" r="B227">
        <v>602</v>
      </c>
      <c t="s" s="8" r="C227">
        <v>603</v>
      </c>
      <c t="s" s="8" r="D227">
        <v>604</v>
      </c>
      <c t="s" s="9" r="E227">
        <v>605</v>
      </c>
      <c s="1" r="F227"/>
    </row>
    <row customHeight="1" r="228" ht="13.5">
      <c t="s" s="7" r="A228">
        <v>606</v>
      </c>
      <c t="s" s="8" r="B228">
        <v>607</v>
      </c>
      <c t="s" s="8" r="C228">
        <v>608</v>
      </c>
      <c t="s" s="8" r="D228">
        <v>609</v>
      </c>
      <c t="s" s="9" r="E228">
        <v>610</v>
      </c>
      <c s="1" r="F228"/>
    </row>
    <row customHeight="1" r="229" ht="13.5">
      <c t="s" s="7" r="A229">
        <v>611</v>
      </c>
      <c t="s" s="8" r="B229">
        <v>612</v>
      </c>
      <c t="s" s="8" r="C229">
        <v>613</v>
      </c>
      <c t="s" s="8" r="D229">
        <v>614</v>
      </c>
      <c t="s" s="9" r="E229">
        <v>615</v>
      </c>
      <c s="1" r="F229"/>
    </row>
    <row customHeight="1" r="230" ht="13.5">
      <c t="s" s="7" r="A230">
        <v>616</v>
      </c>
      <c t="s" s="8" r="B230">
        <v>617</v>
      </c>
      <c t="s" s="8" r="C230">
        <v>618</v>
      </c>
      <c t="s" s="8" r="D230">
        <v>619</v>
      </c>
      <c t="s" s="9" r="E230">
        <v>620</v>
      </c>
      <c s="1" r="F230"/>
    </row>
    <row customHeight="1" r="231" ht="13.5">
      <c t="s" s="7" r="A231">
        <v>621</v>
      </c>
      <c t="s" s="8" r="B231">
        <v>622</v>
      </c>
      <c t="s" s="8" r="C231">
        <v>623</v>
      </c>
      <c t="s" s="8" r="D231">
        <v>624</v>
      </c>
      <c t="s" s="9" r="E231">
        <v>625</v>
      </c>
      <c s="1" r="F231"/>
    </row>
    <row customHeight="1" r="232" ht="13.5">
      <c t="s" s="7" r="A232">
        <v>626</v>
      </c>
      <c t="s" s="8" r="B232">
        <v>627</v>
      </c>
      <c t="s" s="8" r="C232">
        <v>628</v>
      </c>
      <c t="s" s="8" r="D232">
        <v>629</v>
      </c>
      <c t="s" s="9" r="E232">
        <v>630</v>
      </c>
      <c s="1" r="F232"/>
    </row>
    <row customHeight="1" r="233" ht="13.5">
      <c t="s" s="7" r="A233">
        <v>631</v>
      </c>
      <c t="s" s="8" r="B233">
        <v>632</v>
      </c>
      <c t="s" s="8" r="C233">
        <v>633</v>
      </c>
      <c t="s" s="8" r="D233">
        <v>634</v>
      </c>
      <c t="s" s="9" r="E233">
        <v>635</v>
      </c>
      <c s="1" r="F233"/>
    </row>
    <row customHeight="1" r="234" ht="13.5">
      <c t="s" s="7" r="A234">
        <v>636</v>
      </c>
      <c t="s" s="8" r="B234">
        <v>637</v>
      </c>
      <c t="s" s="8" r="C234">
        <v>638</v>
      </c>
      <c t="s" s="8" r="D234">
        <v>639</v>
      </c>
      <c t="s" s="9" r="E234">
        <v>640</v>
      </c>
      <c s="1" r="F234"/>
    </row>
    <row customHeight="1" r="235" ht="13.5">
      <c t="s" s="7" r="A235">
        <v>641</v>
      </c>
      <c t="s" s="8" r="B235">
        <v>642</v>
      </c>
      <c t="s" s="8" r="C235">
        <v>643</v>
      </c>
      <c t="s" s="8" r="D235">
        <v>644</v>
      </c>
      <c t="s" s="9" r="E235">
        <v>645</v>
      </c>
      <c s="1" r="F235"/>
    </row>
    <row customHeight="1" r="236" ht="13.5">
      <c t="s" s="7" r="A236">
        <v>646</v>
      </c>
      <c t="s" s="8" r="B236">
        <v>647</v>
      </c>
      <c t="s" s="8" r="C236">
        <v>648</v>
      </c>
      <c t="s" s="8" r="D236">
        <v>649</v>
      </c>
      <c t="s" s="9" r="E236">
        <v>650</v>
      </c>
      <c s="1" r="F236"/>
    </row>
    <row customHeight="1" r="237" ht="13.5">
      <c t="s" s="7" r="A237">
        <v>651</v>
      </c>
      <c t="s" s="8" r="B237">
        <v>652</v>
      </c>
      <c t="s" s="8" r="C237">
        <v>653</v>
      </c>
      <c t="s" s="8" r="D237">
        <v>654</v>
      </c>
      <c t="s" s="9" r="E237">
        <v>655</v>
      </c>
      <c s="1" r="F237"/>
    </row>
    <row customHeight="1" r="238" ht="13.5">
      <c t="s" s="7" r="A238">
        <v>656</v>
      </c>
      <c t="s" s="8" r="B238">
        <v>657</v>
      </c>
      <c t="s" s="8" r="C238">
        <v>658</v>
      </c>
      <c t="s" s="8" r="D238">
        <v>659</v>
      </c>
      <c t="s" s="9" r="E238">
        <v>660</v>
      </c>
      <c s="1" r="F238"/>
    </row>
    <row customHeight="1" r="239" ht="13.5">
      <c t="s" s="7" r="A239">
        <v>661</v>
      </c>
      <c t="s" s="8" r="B239">
        <v>662</v>
      </c>
      <c t="s" s="8" r="C239">
        <v>663</v>
      </c>
      <c t="s" s="8" r="D239">
        <v>664</v>
      </c>
      <c t="s" s="9" r="E239">
        <v>665</v>
      </c>
      <c s="1" r="F239"/>
    </row>
    <row customHeight="1" r="240" ht="13.5">
      <c t="s" s="7" r="A240">
        <v>666</v>
      </c>
      <c t="s" s="8" r="B240">
        <v>667</v>
      </c>
      <c t="s" s="8" r="C240">
        <v>668</v>
      </c>
      <c t="s" s="8" r="D240">
        <v>669</v>
      </c>
      <c t="s" s="9" r="E240">
        <v>670</v>
      </c>
      <c s="1" r="F240"/>
    </row>
    <row customHeight="1" r="241" ht="13.5">
      <c t="s" s="7" r="A241">
        <v>671</v>
      </c>
      <c t="s" s="8" r="B241">
        <v>672</v>
      </c>
      <c t="s" s="8" r="C241">
        <v>673</v>
      </c>
      <c t="s" s="8" r="D241">
        <v>674</v>
      </c>
      <c t="s" s="9" r="E241">
        <v>675</v>
      </c>
      <c s="1" r="F241"/>
    </row>
    <row customHeight="1" r="242" ht="13.5">
      <c t="s" s="7" r="A242">
        <v>676</v>
      </c>
      <c s="8" r="B242"/>
      <c s="8" r="C242"/>
      <c s="8" r="D242"/>
      <c s="9" r="E242"/>
      <c s="1" r="F242"/>
    </row>
    <row customHeight="1" r="243" ht="12.0">
      <c t="str" s="10" r="A243">
        <f>HYPERLINK("http://dbpedia.org/ontology/city")</f>
        <v>http://dbpedia.org/ontology/city</v>
      </c>
      <c t="s" s="1" r="B243">
        <v>677</v>
      </c>
      <c s="14" r="C243"/>
      <c t="str" s="12" r="D243">
        <f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  <c s="13" r="E243"/>
      <c s="1" r="F243"/>
    </row>
    <row customHeight="1" r="244" ht="13.5">
      <c t="str" s="10" r="A244">
        <f>HYPERLINK("http://dbpedia.org/property/cityServed")</f>
        <v>http://dbpedia.org/property/cityServed</v>
      </c>
      <c t="s" s="1" r="B244">
        <v>678</v>
      </c>
      <c s="14" r="C244"/>
      <c t="str" s="12" r="D244">
        <f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  <c s="13" r="E244"/>
      <c s="1" r="F244"/>
    </row>
    <row customHeight="1" r="245" ht="12.0">
      <c t="str" s="10" r="A245">
        <f>HYPERLINK("http://dbpedia.org/property/location")</f>
        <v>http://dbpedia.org/property/location</v>
      </c>
      <c t="s" s="1" r="B245">
        <v>679</v>
      </c>
      <c s="14" r="C245"/>
      <c t="str" s="12" r="D245">
        <f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s="13" r="E245"/>
      <c s="1" r="F245"/>
    </row>
    <row customHeight="1" r="246" ht="12.0">
      <c t="str" s="15" r="A246">
        <f>HYPERLINK("http://dbpedia.org/ontology/location")</f>
        <v>http://dbpedia.org/ontology/location</v>
      </c>
      <c t="s" s="16" r="B246">
        <v>680</v>
      </c>
      <c s="17" r="C246"/>
      <c t="str" s="18" r="D246">
        <f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s="19" r="E246"/>
      <c s="1" r="F246"/>
    </row>
    <row r="247">
      <c s="1" r="A247"/>
      <c s="1" r="B247"/>
      <c s="1" r="C247"/>
      <c s="1" r="D247"/>
      <c s="1" r="E247"/>
      <c s="1" r="F247"/>
    </row>
    <row customHeight="1" r="248" ht="12.0">
      <c s="2" r="A248">
        <v>1.088443226E9</v>
      </c>
      <c t="s" s="3" r="B248">
        <v>681</v>
      </c>
      <c t="str" s="4" r="C248">
        <f>HYPERLINK("http://en.wikipedia.org/wiki/List_of_animal_phyla", "View context")</f>
        <v>View context</v>
      </c>
      <c s="5" r="D248"/>
      <c s="6" r="E248"/>
      <c s="1" r="F248"/>
    </row>
    <row customHeight="1" r="249" ht="13.5">
      <c t="s" s="7" r="A249">
        <v>682</v>
      </c>
      <c t="s" s="8" r="B249">
        <v>683</v>
      </c>
      <c t="s" s="8" r="C249">
        <v>684</v>
      </c>
      <c t="s" s="8" r="D249">
        <v>685</v>
      </c>
      <c t="s" s="9" r="E249">
        <v>686</v>
      </c>
      <c s="1" r="F249"/>
    </row>
    <row customHeight="1" r="250" ht="13.5">
      <c t="s" s="7" r="A250">
        <v>687</v>
      </c>
      <c t="s" s="8" r="B250">
        <v>688</v>
      </c>
      <c t="s" s="8" r="C250">
        <v>689</v>
      </c>
      <c t="s" s="8" r="D250">
        <v>690</v>
      </c>
      <c t="s" s="9" r="E250">
        <v>691</v>
      </c>
      <c s="1" r="F250"/>
    </row>
    <row customHeight="1" r="251" ht="13.5">
      <c t="s" s="7" r="A251">
        <v>692</v>
      </c>
      <c t="s" s="8" r="B251">
        <v>693</v>
      </c>
      <c t="s" s="8" r="C251">
        <v>694</v>
      </c>
      <c t="s" s="8" r="D251">
        <v>695</v>
      </c>
      <c t="s" s="9" r="E251">
        <v>696</v>
      </c>
      <c s="1" r="F251"/>
    </row>
    <row customHeight="1" r="252" ht="13.5">
      <c t="s" s="7" r="A252">
        <v>697</v>
      </c>
      <c t="s" s="8" r="B252">
        <v>698</v>
      </c>
      <c t="s" s="8" r="C252">
        <v>699</v>
      </c>
      <c t="s" s="8" r="D252">
        <v>700</v>
      </c>
      <c t="s" s="9" r="E252">
        <v>701</v>
      </c>
      <c s="1" r="F252"/>
    </row>
    <row customHeight="1" r="253" ht="13.5">
      <c t="s" s="7" r="A253">
        <v>702</v>
      </c>
      <c t="s" s="8" r="B253">
        <v>703</v>
      </c>
      <c t="s" s="8" r="C253">
        <v>704</v>
      </c>
      <c t="s" s="8" r="D253">
        <v>705</v>
      </c>
      <c t="s" s="9" r="E253">
        <v>706</v>
      </c>
      <c s="1" r="F253"/>
    </row>
    <row customHeight="1" r="254" ht="13.5">
      <c t="s" s="7" r="A254">
        <v>707</v>
      </c>
      <c t="s" s="8" r="B254">
        <v>708</v>
      </c>
      <c t="s" s="8" r="C254">
        <v>709</v>
      </c>
      <c t="s" s="8" r="D254">
        <v>710</v>
      </c>
      <c t="s" s="9" r="E254">
        <v>711</v>
      </c>
      <c s="1" r="F254"/>
    </row>
    <row customHeight="1" r="255" ht="13.5">
      <c t="s" s="7" r="A255">
        <v>712</v>
      </c>
      <c t="s" s="8" r="B255">
        <v>713</v>
      </c>
      <c t="s" s="8" r="C255">
        <v>714</v>
      </c>
      <c t="s" s="8" r="D255">
        <v>715</v>
      </c>
      <c t="s" s="9" r="E255">
        <v>716</v>
      </c>
      <c s="1" r="F255"/>
    </row>
    <row customHeight="1" r="256" ht="12.0">
      <c t="str" s="10" r="A256">
        <f>HYPERLINK("http://dbpedia.org/property/phylum")</f>
        <v>http://dbpedia.org/property/phylum</v>
      </c>
      <c t="s" s="1" r="B256">
        <v>717</v>
      </c>
      <c s="14" r="C256"/>
      <c t="str" s="12" r="D256">
        <f>HYPERLINK("http://dbpedia.org/sparql?default-graph-uri=http%3A%2F%2Fdbpedia.org&amp;query=select+distinct+%3Fsubject+%3Fobject+where+{%3Fsubject+%3Chttp%3A%2F%2Fdbpedia.org%2Fproperty%2Fphylum%3E+%3Fobject}+LIMIT+100&amp;format=text%2Fhtml&amp;timeout=30000&amp;debug=on", "View on DBPedia")</f>
        <v>View on DBPedia</v>
      </c>
      <c s="13" r="E256"/>
      <c s="1" r="F256"/>
    </row>
    <row customHeight="1" r="257" ht="12.0">
      <c t="str" s="15" r="A257">
        <f>HYPERLINK("http://dbpedia.org/ontology/phylum")</f>
        <v>http://dbpedia.org/ontology/phylum</v>
      </c>
      <c t="s" s="16" r="B257">
        <v>718</v>
      </c>
      <c s="17" r="C257"/>
      <c t="str" s="18" r="D257">
        <f>HYPERLINK("http://dbpedia.org/sparql?default-graph-uri=http%3A%2F%2Fdbpedia.org&amp;query=select+distinct+%3Fsubject+%3Fobject+where+{%3Fsubject+%3Chttp%3A%2F%2Fdbpedia.org%2Fontology%2Fphylum%3E+%3Fobject}+LIMIT+100&amp;format=text%2Fhtml&amp;timeout=30000&amp;debug=on", "View on DBPedia")</f>
        <v>View on DBPedia</v>
      </c>
      <c s="19" r="E257"/>
      <c s="1" r="F257"/>
    </row>
    <row r="258">
      <c s="1" r="A258"/>
      <c s="1" r="B258"/>
      <c s="1" r="C258"/>
      <c s="1" r="D258"/>
      <c s="1" r="E258"/>
      <c s="1" r="F258"/>
    </row>
    <row customHeight="1" r="259" ht="12.0">
      <c s="2" r="A259">
        <v>2.13755943E8</v>
      </c>
      <c t="s" s="3" r="B259">
        <v>719</v>
      </c>
      <c t="str" s="4" r="C259">
        <f>HYPERLINK("http://en.wikipedia.org/wiki/List_of_North_American_dinosaurs", "View context")</f>
        <v>View context</v>
      </c>
      <c s="5" r="D259"/>
      <c s="6" r="E259"/>
      <c s="1" r="F259"/>
    </row>
    <row customHeight="1" r="260" ht="12.0">
      <c t="s" s="7" r="A260">
        <v>720</v>
      </c>
      <c t="s" s="8" r="B260">
        <v>721</v>
      </c>
      <c t="s" s="8" r="C260">
        <v>722</v>
      </c>
      <c s="8" r="D260"/>
      <c s="9" r="E260"/>
      <c s="1" r="F260"/>
    </row>
    <row customHeight="1" r="261" ht="12.0">
      <c t="str" s="10" r="A261">
        <f>HYPERLINK("http://dbpedia.org/property/period")</f>
        <v>http://dbpedia.org/property/period</v>
      </c>
      <c t="s" s="1" r="B261">
        <v>723</v>
      </c>
      <c s="14" r="C261"/>
      <c t="str" s="12" r="D261">
        <f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  <c s="13" r="E261"/>
      <c s="1" r="F261"/>
    </row>
    <row customHeight="1" r="262" ht="13.5">
      <c t="str" s="10" r="A262">
        <f>HYPERLINK("http://dbpedia.org/property/fossilRange")</f>
        <v>http://dbpedia.org/property/fossilRange</v>
      </c>
      <c t="s" s="1" r="B262">
        <v>724</v>
      </c>
      <c s="14" r="C262"/>
      <c t="str" s="12" r="D262">
        <f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  <c s="13" r="E262"/>
      <c s="1" r="F262"/>
    </row>
    <row customHeight="1" r="263" ht="13.5">
      <c t="str" s="10" r="A263">
        <f>HYPERLINK("http://dbpedia.org/property/oldestFossil")</f>
        <v>http://dbpedia.org/property/oldestFossil</v>
      </c>
      <c t="s" s="1" r="B263">
        <v>725</v>
      </c>
      <c s="14" r="C263"/>
      <c t="str" s="12" r="D263">
        <f>HYPERLINK("http://dbpedia.org/sparql?default-graph-uri=http%3A%2F%2Fdbpedia.org&amp;query=select+distinct+%3Fsubject+%3Fobject+where+{%3Fsubject+%3Chttp%3A%2F%2Fdbpedia.org%2Fproperty%2FoldestFossil%3E+%3Fobject}+LIMIT+100&amp;format=text%2Fhtml&amp;timeout=30000&amp;debug=on", "View on DBPedia")</f>
        <v>View on DBPedia</v>
      </c>
      <c s="13" r="E263"/>
      <c s="1" r="F263"/>
    </row>
    <row customHeight="1" r="264" ht="12.0">
      <c t="str" s="10" r="A264">
        <f>HYPERLINK("http://dbpedia.org/property/extinct")</f>
        <v>http://dbpedia.org/property/extinct</v>
      </c>
      <c t="s" s="1" r="B264">
        <v>726</v>
      </c>
      <c s="14" r="C264"/>
      <c t="str" s="12" r="D264">
        <f>HYPERLINK("http://dbpedia.org/sparql?default-graph-uri=http%3A%2F%2Fdbpedia.org&amp;query=select+distinct+%3Fsubject+%3Fobject+where+{%3Fsubject+%3Chttp%3A%2F%2Fdbpedia.org%2Fproperty%2Fextinct%3E+%3Fobject}+LIMIT+100&amp;format=text%2Fhtml&amp;timeout=30000&amp;debug=on", "View on DBPedia")</f>
        <v>View on DBPedia</v>
      </c>
      <c s="13" r="E264"/>
      <c s="1" r="F264"/>
    </row>
    <row customHeight="1" r="265" ht="13.5">
      <c t="str" s="15" r="A265">
        <f>HYPERLINK("http://dbpedia.org/property/youngestFossil")</f>
        <v>http://dbpedia.org/property/youngestFossil</v>
      </c>
      <c t="s" s="16" r="B265">
        <v>727</v>
      </c>
      <c s="17" r="C265"/>
      <c t="str" s="18" r="D265">
        <f>HYPERLINK("http://dbpedia.org/sparql?default-graph-uri=http%3A%2F%2Fdbpedia.org&amp;query=select+distinct+%3Fsubject+%3Fobject+where+{%3Fsubject+%3Chttp%3A%2F%2Fdbpedia.org%2Fproperty%2FyoungestFossil%3E+%3Fobject}+LIMIT+100&amp;format=text%2Fhtml&amp;timeout=30000&amp;debug=on", "View on DBPedia")</f>
        <v>View on DBPedia</v>
      </c>
      <c s="19" r="E265"/>
      <c s="1" r="F265"/>
    </row>
    <row r="266">
      <c s="1" r="A266"/>
      <c s="1" r="B266"/>
      <c s="1" r="C266"/>
      <c s="1" r="D266"/>
      <c s="1" r="E266"/>
      <c s="1" r="F266"/>
    </row>
    <row customHeight="1" r="267" ht="12.0">
      <c s="2" r="A267">
        <v>9.91851157E8</v>
      </c>
      <c t="s" s="3" r="B267">
        <v>728</v>
      </c>
      <c t="str" s="4" r="C267">
        <f>HYPERLINK("http://en.wikipedia.org/wiki/List_of_foreign_NBA_players", "View context")</f>
        <v>View context</v>
      </c>
      <c s="5" r="D267"/>
      <c s="6" r="E267"/>
      <c s="1" r="F267"/>
    </row>
    <row customHeight="1" r="268" ht="12.0">
      <c t="s" s="7" r="A268">
        <v>729</v>
      </c>
      <c t="s" s="8" r="B268">
        <v>730</v>
      </c>
      <c t="s" s="8" r="C268">
        <v>731</v>
      </c>
      <c t="s" s="8" r="D268">
        <v>732</v>
      </c>
      <c t="s" s="9" r="E268">
        <v>733</v>
      </c>
      <c s="1" r="F268"/>
    </row>
    <row customHeight="1" r="269" ht="12.0">
      <c t="s" s="7" r="A269">
        <v>734</v>
      </c>
      <c t="s" s="8" r="B269">
        <v>735</v>
      </c>
      <c t="s" s="8" r="C269">
        <v>736</v>
      </c>
      <c t="s" s="8" r="D269">
        <v>737</v>
      </c>
      <c t="s" s="9" r="E269">
        <v>738</v>
      </c>
      <c s="1" r="F269"/>
    </row>
    <row customHeight="1" r="270" ht="12.0">
      <c t="s" s="7" r="A270">
        <v>739</v>
      </c>
      <c t="s" s="8" r="B270">
        <v>740</v>
      </c>
      <c t="s" s="8" r="C270">
        <v>741</v>
      </c>
      <c t="s" s="8" r="D270">
        <v>742</v>
      </c>
      <c t="s" s="9" r="E270">
        <v>743</v>
      </c>
      <c s="1" r="F270"/>
    </row>
    <row customHeight="1" r="271" ht="12.0">
      <c t="s" s="7" r="A271">
        <v>744</v>
      </c>
      <c t="s" s="8" r="B271">
        <v>745</v>
      </c>
      <c t="s" s="8" r="C271">
        <v>746</v>
      </c>
      <c t="s" s="8" r="D271">
        <v>747</v>
      </c>
      <c t="s" s="9" r="E271">
        <v>748</v>
      </c>
      <c s="1" r="F271"/>
    </row>
    <row customHeight="1" r="272" ht="12.0">
      <c t="s" s="7" r="A272">
        <v>749</v>
      </c>
      <c t="s" s="8" r="B272">
        <v>750</v>
      </c>
      <c t="s" s="8" r="C272">
        <v>751</v>
      </c>
      <c t="s" s="8" r="D272">
        <v>752</v>
      </c>
      <c t="s" s="9" r="E272">
        <v>753</v>
      </c>
      <c s="1" r="F272"/>
    </row>
    <row customHeight="1" r="273" ht="12.0">
      <c t="s" s="7" r="A273">
        <v>754</v>
      </c>
      <c t="s" s="8" r="B273">
        <v>755</v>
      </c>
      <c t="s" s="8" r="C273">
        <v>756</v>
      </c>
      <c t="s" s="8" r="D273">
        <v>757</v>
      </c>
      <c t="s" s="9" r="E273">
        <v>758</v>
      </c>
      <c s="1" r="F273"/>
    </row>
    <row customHeight="1" r="274" ht="12.0">
      <c t="s" s="7" r="A274">
        <v>759</v>
      </c>
      <c t="s" s="8" r="B274">
        <v>760</v>
      </c>
      <c t="s" s="8" r="C274">
        <v>761</v>
      </c>
      <c t="s" s="8" r="D274">
        <v>762</v>
      </c>
      <c t="s" s="9" r="E274">
        <v>763</v>
      </c>
      <c s="1" r="F274"/>
    </row>
    <row customHeight="1" r="275" ht="12.0">
      <c t="s" s="7" r="A275">
        <v>764</v>
      </c>
      <c t="s" s="8" r="B275">
        <v>765</v>
      </c>
      <c t="s" s="8" r="C275">
        <v>766</v>
      </c>
      <c t="s" s="8" r="D275">
        <v>767</v>
      </c>
      <c t="s" s="9" r="E275">
        <v>768</v>
      </c>
      <c s="1" r="F275"/>
    </row>
    <row customHeight="1" r="276" ht="12.0">
      <c t="s" s="7" r="A276">
        <v>769</v>
      </c>
      <c t="s" s="8" r="B276">
        <v>770</v>
      </c>
      <c t="s" s="8" r="C276">
        <v>771</v>
      </c>
      <c t="s" s="8" r="D276">
        <v>772</v>
      </c>
      <c t="s" s="9" r="E276">
        <v>773</v>
      </c>
      <c s="1" r="F276"/>
    </row>
    <row customHeight="1" r="277" ht="13.5">
      <c t="s" s="7" r="A277">
        <v>774</v>
      </c>
      <c t="s" s="8" r="B277">
        <v>775</v>
      </c>
      <c t="s" s="8" r="C277">
        <v>776</v>
      </c>
      <c t="s" s="8" r="D277">
        <v>777</v>
      </c>
      <c t="s" s="9" r="E277">
        <v>778</v>
      </c>
      <c s="1" r="F277"/>
    </row>
    <row customHeight="1" r="278" ht="13.5">
      <c t="s" s="7" r="A278">
        <v>779</v>
      </c>
      <c t="s" s="8" r="B278">
        <v>780</v>
      </c>
      <c t="s" s="8" r="C278">
        <v>781</v>
      </c>
      <c t="s" s="8" r="D278">
        <v>782</v>
      </c>
      <c t="s" s="9" r="E278">
        <v>783</v>
      </c>
      <c s="1" r="F278"/>
    </row>
    <row customHeight="1" r="279" ht="12.0">
      <c t="s" s="7" r="A279">
        <v>784</v>
      </c>
      <c t="s" s="8" r="B279">
        <v>785</v>
      </c>
      <c t="s" s="8" r="C279">
        <v>786</v>
      </c>
      <c t="s" s="8" r="D279">
        <v>787</v>
      </c>
      <c t="s" s="9" r="E279">
        <v>788</v>
      </c>
      <c s="1" r="F279"/>
    </row>
    <row customHeight="1" r="280" ht="12.0">
      <c t="s" s="7" r="A280">
        <v>789</v>
      </c>
      <c t="s" s="8" r="B280">
        <v>790</v>
      </c>
      <c t="s" s="8" r="C280">
        <v>791</v>
      </c>
      <c t="s" s="8" r="D280">
        <v>792</v>
      </c>
      <c t="s" s="9" r="E280">
        <v>793</v>
      </c>
      <c s="1" r="F280"/>
    </row>
    <row customHeight="1" r="281" ht="12.0">
      <c t="s" s="7" r="A281">
        <v>794</v>
      </c>
      <c t="s" s="8" r="B281">
        <v>795</v>
      </c>
      <c t="s" s="8" r="C281">
        <v>796</v>
      </c>
      <c t="s" s="8" r="D281">
        <v>797</v>
      </c>
      <c t="s" s="9" r="E281">
        <v>798</v>
      </c>
      <c s="1" r="F281"/>
    </row>
    <row customHeight="1" r="282" ht="12.0">
      <c t="s" s="7" r="A282">
        <v>799</v>
      </c>
      <c t="s" s="8" r="B282">
        <v>800</v>
      </c>
      <c s="8" r="C282"/>
      <c s="8" r="D282"/>
      <c s="9" r="E282"/>
      <c s="1" r="F282"/>
    </row>
    <row customHeight="1" r="283" ht="13.5">
      <c t="str" s="10" r="A283">
        <f>HYPERLINK("http://dbpedia.org/property/placeOfBirth")</f>
        <v>http://dbpedia.org/property/placeOfBirth</v>
      </c>
      <c t="s" s="1" r="B283">
        <v>801</v>
      </c>
      <c s="14" r="C283"/>
      <c t="str" s="12" r="D283">
        <f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  <c s="13" r="E283"/>
      <c s="1" r="F283"/>
    </row>
    <row customHeight="1" r="284" ht="13.5">
      <c t="str" s="10" r="A284">
        <f>HYPERLINK("http://dbpedia.org/property/birthPlace")</f>
        <v>http://dbpedia.org/property/birthPlace</v>
      </c>
      <c t="s" s="1" r="B284">
        <v>802</v>
      </c>
      <c s="14" r="C284"/>
      <c t="str" s="12" r="D284">
        <f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s="13" r="E284"/>
      <c s="1" r="F284"/>
    </row>
    <row customHeight="1" r="285" ht="12.0">
      <c t="str" s="10" r="A285">
        <f>HYPERLINK("http://dbpedia.org/ontology/team")</f>
        <v>http://dbpedia.org/ontology/team</v>
      </c>
      <c t="s" s="1" r="B285">
        <v>803</v>
      </c>
      <c s="14" r="C285"/>
      <c t="str" s="12" r="D285">
        <f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s="13" r="E285"/>
      <c s="1" r="F285"/>
    </row>
    <row customHeight="1" r="286" ht="13.5">
      <c t="str" s="10" r="A286">
        <f>HYPERLINK("http://dbpedia.org/ontology/birthPlace")</f>
        <v>http://dbpedia.org/ontology/birthPlace</v>
      </c>
      <c t="s" s="1" r="B286">
        <v>804</v>
      </c>
      <c s="14" r="C286"/>
      <c t="str" s="12" r="D286">
        <f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  <c s="13" r="E286"/>
      <c s="1" r="F286"/>
    </row>
    <row customHeight="1" r="287" ht="13.5">
      <c t="str" s="10" r="A287">
        <f>HYPERLINK("http://dbpedia.org/property/nationalteam")</f>
        <v>http://dbpedia.org/property/nationalteam</v>
      </c>
      <c t="s" s="1" r="B287">
        <v>805</v>
      </c>
      <c s="14" r="C287"/>
      <c t="str" s="12" r="D287">
        <f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  <c s="13" r="E287"/>
      <c s="1" r="F287"/>
    </row>
    <row customHeight="1" r="288" ht="12.0">
      <c t="str" s="10" r="A288">
        <f>HYPERLINK("http://dbpedia.org/property/country")</f>
        <v>http://dbpedia.org/property/country</v>
      </c>
      <c t="s" s="1" r="B288">
        <v>806</v>
      </c>
      <c s="14" r="C288"/>
      <c t="str" s="12" r="D288">
        <f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s="13" r="E288"/>
      <c s="1" r="F288"/>
    </row>
    <row customHeight="1" r="289" ht="12.0">
      <c t="str" s="10" r="A289">
        <f>HYPERLINK("http://dbpedia.org/ontology/nationality")</f>
        <v>http://dbpedia.org/ontology/nationality</v>
      </c>
      <c t="s" s="1" r="B289">
        <v>807</v>
      </c>
      <c s="14" r="C289"/>
      <c t="str" s="12" r="D289">
        <f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s="13" r="E289"/>
      <c s="1" r="F289"/>
    </row>
    <row customHeight="1" r="290" ht="13.5">
      <c t="str" s="10" r="A290">
        <f>HYPERLINK("http://dbpedia.org/ontology/deathPlace")</f>
        <v>http://dbpedia.org/ontology/deathPlace</v>
      </c>
      <c t="s" s="1" r="B290">
        <v>808</v>
      </c>
      <c s="14" r="C290"/>
      <c t="str" s="12" r="D290">
        <f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  <c s="13" r="E290"/>
      <c s="1" r="F290"/>
    </row>
    <row customHeight="1" r="291" ht="13.5">
      <c t="str" s="10" r="A291">
        <f>HYPERLINK("http://dbpedia.org/property/nat")</f>
        <v>http://dbpedia.org/property/nat</v>
      </c>
      <c t="s" s="1" r="B291">
        <v>809</v>
      </c>
      <c s="14" r="C291"/>
      <c t="str" s="12" r="D291">
        <f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  <c s="13" r="E291"/>
      <c s="1" r="F291"/>
    </row>
    <row customHeight="1" r="292" ht="12.0">
      <c t="str" s="10" r="A292">
        <f>HYPERLINK("http://dbpedia.org/ontology/country")</f>
        <v>http://dbpedia.org/ontology/country</v>
      </c>
      <c t="s" s="1" r="B292">
        <v>810</v>
      </c>
      <c s="14" r="C292"/>
      <c t="str" s="12" r="D292">
        <f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s="13" r="E292"/>
      <c s="1" r="F292"/>
    </row>
    <row customHeight="1" r="293" ht="12.0">
      <c t="str" s="10" r="A293">
        <f>HYPERLINK("http://dbpedia.org/property/nationality")</f>
        <v>http://dbpedia.org/property/nationality</v>
      </c>
      <c t="s" s="1" r="B293">
        <v>811</v>
      </c>
      <c s="14" r="C293"/>
      <c t="str" s="12" r="D293">
        <f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s="13" r="E293"/>
      <c s="1" r="F293"/>
    </row>
    <row customHeight="1" r="294" ht="12.0">
      <c t="str" s="10" r="A294">
        <f>HYPERLINK("http://dbpedia.org/property/team")</f>
        <v>http://dbpedia.org/property/team</v>
      </c>
      <c t="s" s="1" r="B294">
        <v>812</v>
      </c>
      <c s="14" r="C294"/>
      <c t="str" s="12" r="D294">
        <f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s="13" r="E294"/>
      <c s="1" r="F294"/>
    </row>
    <row customHeight="1" r="295" ht="13.5">
      <c t="str" s="10" r="A295">
        <f>HYPERLINK("http://dbpedia.org/ontology/nationalTeam")</f>
        <v>http://dbpedia.org/ontology/nationalTeam</v>
      </c>
      <c t="s" s="1" r="B295">
        <v>813</v>
      </c>
      <c s="14" r="C295"/>
      <c t="str" s="12" r="D295">
        <f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  <c s="13" r="E295"/>
      <c s="1" r="F295"/>
    </row>
    <row customHeight="1" r="296" ht="13.5">
      <c t="str" s="10" r="A296">
        <f>HYPERLINK("http://dbpedia.org/ontology/stateOfOrigin")</f>
        <v>http://dbpedia.org/ontology/stateOfOrigin</v>
      </c>
      <c t="s" s="1" r="B296">
        <v>814</v>
      </c>
      <c s="14" r="C296"/>
      <c t="str" s="12" r="D296">
        <f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s="13" r="E296"/>
      <c s="1" r="F296"/>
    </row>
    <row customHeight="1" r="297" ht="13.5">
      <c t="str" s="10" r="A297">
        <f>HYPERLINK("http://dbpedia.org/property/ntlTeam")</f>
        <v>http://dbpedia.org/property/ntlTeam</v>
      </c>
      <c t="s" s="1" r="B297">
        <v>815</v>
      </c>
      <c s="14" r="C297"/>
      <c t="str" s="12" r="D297">
        <f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  <c s="13" r="E297"/>
      <c s="1" r="F297"/>
    </row>
    <row customHeight="1" r="298" ht="13.5">
      <c t="str" s="10" r="A298">
        <f>HYPERLINK("http://dbpedia.org/property/homecountry")</f>
        <v>http://dbpedia.org/property/homecountry</v>
      </c>
      <c t="s" s="1" r="B298">
        <v>816</v>
      </c>
      <c s="14" r="C298"/>
      <c t="str" s="12" r="D298">
        <f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  <c s="13" r="E298"/>
      <c s="1" r="F298"/>
    </row>
    <row customHeight="1" r="299" ht="12.0">
      <c t="str" s="10" r="A299">
        <f>HYPERLINK("http://dbpedia.org/property/league")</f>
        <v>http://dbpedia.org/property/league</v>
      </c>
      <c t="s" s="1" r="B299">
        <v>817</v>
      </c>
      <c s="14" r="C299"/>
      <c t="str" s="12" r="D299">
        <f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  <c s="13" r="E299"/>
      <c s="1" r="F299"/>
    </row>
    <row customHeight="1" r="300" ht="12.0">
      <c t="str" s="10" r="A300">
        <f>HYPERLINK("http://dbpedia.org/ontology/league")</f>
        <v>http://dbpedia.org/ontology/league</v>
      </c>
      <c t="s" s="1" r="B300">
        <v>818</v>
      </c>
      <c s="14" r="C300"/>
      <c t="str" s="12" r="D300">
        <f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  <c s="13" r="E300"/>
      <c s="1" r="F300"/>
    </row>
    <row customHeight="1" r="301" ht="12.0">
      <c t="str" s="10" r="A301">
        <f>HYPERLINK("http://dbpedia.org/property/birthplace")</f>
        <v>http://dbpedia.org/property/birthplace</v>
      </c>
      <c t="s" s="1" r="B301">
        <v>819</v>
      </c>
      <c s="14" r="C301"/>
      <c t="str" s="12" r="D301">
        <f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s="13" r="E301"/>
      <c s="1" r="F301"/>
    </row>
    <row customHeight="1" r="302" ht="13.5">
      <c t="str" s="10" r="A302">
        <f>HYPERLINK("http://dbpedia.org/property/playedFor")</f>
        <v>http://dbpedia.org/property/playedFor</v>
      </c>
      <c t="s" s="1" r="B302">
        <v>820</v>
      </c>
      <c s="14" r="C302"/>
      <c t="str" s="12" r="D302">
        <f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  <c s="13" r="E302"/>
      <c s="1" r="F302"/>
    </row>
    <row customHeight="1" r="303" ht="12.0">
      <c t="str" s="10" r="A303">
        <f>HYPERLINK("http://dbpedia.org/property/leagues")</f>
        <v>http://dbpedia.org/property/leagues</v>
      </c>
      <c t="s" s="1" r="B303">
        <v>821</v>
      </c>
      <c s="14" r="C303"/>
      <c t="str" s="12" r="D303">
        <f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  <c s="13" r="E303"/>
      <c s="1" r="F303"/>
    </row>
    <row customHeight="1" r="304" ht="13.5">
      <c t="str" s="10" r="A304">
        <f>HYPERLINK("http://dbpedia.org/property/nationalteams")</f>
        <v>http://dbpedia.org/property/nationalteams</v>
      </c>
      <c t="s" s="1" r="B304">
        <v>822</v>
      </c>
      <c s="14" r="C304"/>
      <c t="str" s="12" r="D304">
        <f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  <c s="13" r="E304"/>
      <c s="1" r="F304"/>
    </row>
    <row customHeight="1" r="305" ht="13.5">
      <c t="str" s="10" r="A305">
        <f>HYPERLINK("http://dbpedia.org/property/playerTeams")</f>
        <v>http://dbpedia.org/property/playerTeams</v>
      </c>
      <c t="s" s="1" r="B305">
        <v>823</v>
      </c>
      <c s="14" r="C305"/>
      <c t="str" s="12" r="D305">
        <f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  <c s="13" r="E305"/>
      <c s="1" r="F305"/>
    </row>
    <row customHeight="1" r="306" ht="13.5">
      <c t="str" s="15" r="A306">
        <f>HYPERLINK("http://dbpedia.org/property/countryRepresented")</f>
        <v>http://dbpedia.org/property/countryRepresented</v>
      </c>
      <c t="s" s="16" r="B306">
        <v>824</v>
      </c>
      <c s="17" r="C306"/>
      <c t="str" s="18" r="D306">
        <f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  <c s="19" r="E306"/>
      <c s="1" r="F306"/>
    </row>
    <row r="307">
      <c s="1" r="A307"/>
      <c s="1" r="B307"/>
      <c s="1" r="C307"/>
      <c s="1" r="D307"/>
      <c s="1" r="E307"/>
      <c s="1" r="F307"/>
    </row>
    <row customHeight="1" r="308" ht="12.0">
      <c s="2" r="A308">
        <v>1.300152499E9</v>
      </c>
      <c t="s" s="3" r="B308">
        <v>825</v>
      </c>
      <c t="str" s="4" r="C308">
        <f>HYPERLINK("http://en.wikipedia.org/wiki/50_Greatest_Players_in_NBA_History", "View context")</f>
        <v>View context</v>
      </c>
      <c s="5" r="D308"/>
      <c s="6" r="E308"/>
      <c s="1" r="F308"/>
    </row>
    <row customHeight="1" r="309" ht="12.0">
      <c t="s" s="7" r="A309">
        <v>826</v>
      </c>
      <c t="s" s="8" r="B309">
        <v>827</v>
      </c>
      <c t="s" s="8" r="C309">
        <v>828</v>
      </c>
      <c t="s" s="8" r="D309">
        <v>829</v>
      </c>
      <c t="s" s="9" r="E309">
        <v>830</v>
      </c>
      <c s="1" r="F309"/>
    </row>
    <row customHeight="1" r="310" ht="12.0">
      <c t="s" s="7" r="A310">
        <v>831</v>
      </c>
      <c t="s" s="8" r="B310">
        <v>832</v>
      </c>
      <c s="8" r="C310"/>
      <c s="8" r="D310"/>
      <c s="9" r="E310"/>
      <c s="1" r="F310"/>
    </row>
    <row customHeight="1" r="311" ht="13.5">
      <c t="str" s="10" r="A311">
        <f>HYPERLINK("http://dbpedia.org/property/pos")</f>
        <v>http://dbpedia.org/property/pos</v>
      </c>
      <c t="s" s="1" r="B311">
        <v>833</v>
      </c>
      <c s="14" r="C311"/>
      <c t="str" s="12" r="D311">
        <f>HYPERLINK("http://dbpedia.org/sparql?default-graph-uri=http%3A%2F%2Fdbpedia.org&amp;query=select+distinct+%3Fsubject+%3Fobject+where+{%3Fsubject+%3Chttp%3A%2F%2Fdbpedia.org%2Fproperty%2Fpos%3E+%3Fobject}+LIMIT+100&amp;format=text%2Fhtml&amp;timeout=30000&amp;debug=on", "View on DBPedia")</f>
        <v>View on DBPedia</v>
      </c>
      <c s="13" r="E311"/>
      <c s="1" r="F311"/>
    </row>
    <row customHeight="1" r="312" ht="12.0">
      <c t="str" s="10" r="A312">
        <f>HYPERLINK("http://dbpedia.org/ontology/position")</f>
        <v>http://dbpedia.org/ontology/position</v>
      </c>
      <c t="s" s="1" r="B312">
        <v>834</v>
      </c>
      <c s="14" r="C312"/>
      <c t="str" s="12" r="D312">
        <f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  <c s="13" r="E312"/>
      <c s="1" r="F312"/>
    </row>
    <row customHeight="1" r="313" ht="12.0">
      <c t="str" s="10" r="A313">
        <f>HYPERLINK("http://dbpedia.org/property/position")</f>
        <v>http://dbpedia.org/property/position</v>
      </c>
      <c t="s" s="1" r="B313">
        <v>835</v>
      </c>
      <c s="14" r="C313"/>
      <c t="str" s="12" r="D313">
        <f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  <c s="13" r="E313"/>
      <c s="1" r="F313"/>
    </row>
    <row customHeight="1" r="314" ht="13.5">
      <c t="str" s="10" r="A314">
        <f>HYPERLINK("http://dbpedia.org/property/playerPositions")</f>
        <v>http://dbpedia.org/property/playerPositions</v>
      </c>
      <c t="s" s="1" r="B314">
        <v>836</v>
      </c>
      <c s="14" r="C314"/>
      <c t="str" s="12" r="D314">
        <f>HYPERLINK("http://dbpedia.org/sparql?default-graph-uri=http%3A%2F%2Fdbpedia.org&amp;query=select+distinct+%3Fsubject+%3Fobject+where+{%3Fsubject+%3Chttp%3A%2F%2Fdbpedia.org%2Fproperty%2FplayerPositions%3E+%3Fobject}+LIMIT+100&amp;format=text%2Fhtml&amp;timeout=30000&amp;debug=on", "View on DBPedia")</f>
        <v>View on DBPedia</v>
      </c>
      <c s="13" r="E314"/>
      <c s="1" r="F314"/>
    </row>
    <row customHeight="1" r="315" ht="13.5">
      <c t="str" s="10" r="A315">
        <f>HYPERLINK("http://dbpedia.org/property/currentpositionplain")</f>
        <v>http://dbpedia.org/property/currentpositionplain</v>
      </c>
      <c t="s" s="1" r="B315">
        <v>837</v>
      </c>
      <c s="14" r="C315"/>
      <c t="str" s="12" r="D315">
        <f>HYPERLINK("http://dbpedia.org/sparql?default-graph-uri=http%3A%2F%2Fdbpedia.org&amp;query=select+distinct+%3Fsubject+%3Fobject+where+{%3Fsubject+%3Chttp%3A%2F%2Fdbpedia.org%2Fproperty%2Fcurrentpositionplain%3E+%3Fobject}+LIMIT+100&amp;format=text%2Fhtml&amp;timeout=30000&amp;debug=on", "View on DBPedia")</f>
        <v>View on DBPedia</v>
      </c>
      <c s="13" r="E315"/>
      <c s="1" r="F315"/>
    </row>
    <row customHeight="1" r="316" ht="13.5">
      <c t="str" s="10" r="A316">
        <f>HYPERLINK("http://dbpedia.org/property/playerPosition")</f>
        <v>http://dbpedia.org/property/playerPosition</v>
      </c>
      <c t="s" s="1" r="B316">
        <v>838</v>
      </c>
      <c s="14" r="C316"/>
      <c t="str" s="12" r="D316">
        <f>HYPERLINK("http://dbpedia.org/sparql?default-graph-uri=http%3A%2F%2Fdbpedia.org&amp;query=select+distinct+%3Fsubject+%3Fobject+where+{%3Fsubject+%3Chttp%3A%2F%2Fdbpedia.org%2Fproperty%2FplayerPosition%3E+%3Fobject}+LIMIT+100&amp;format=text%2Fhtml&amp;timeout=30000&amp;debug=on", "View on DBPedia")</f>
        <v>View on DBPedia</v>
      </c>
      <c s="13" r="E316"/>
      <c s="1" r="F316"/>
    </row>
    <row customHeight="1" r="317" ht="13.5">
      <c t="str" s="15" r="A317">
        <f>HYPERLINK("http://dbpedia.org/property/currentPosition")</f>
        <v>http://dbpedia.org/property/currentPosition</v>
      </c>
      <c t="s" s="16" r="B317">
        <v>839</v>
      </c>
      <c s="17" r="C317"/>
      <c t="str" s="18" r="D317">
        <f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  <c s="19" r="E317"/>
      <c s="1" r="F317"/>
    </row>
    <row r="318">
      <c s="1" r="A318"/>
      <c s="1" r="B318"/>
      <c s="1" r="C318"/>
      <c s="1" r="D318"/>
      <c s="1" r="E318"/>
      <c s="1" r="F318"/>
    </row>
    <row customHeight="1" r="319" ht="12.0">
      <c s="2" r="A319">
        <v>7.48406375E8</v>
      </c>
      <c t="s" s="3" r="B319">
        <v>840</v>
      </c>
      <c t="str" s="4" r="C319">
        <f>HYPERLINK("http://en.wikipedia.org/wiki/50_Greatest_Players_in_NBA_History", "View context")</f>
        <v>View context</v>
      </c>
      <c s="5" r="D319"/>
      <c s="6" r="E319"/>
      <c s="1" r="F319"/>
    </row>
    <row customHeight="1" r="320" ht="12.0">
      <c t="s" s="7" r="A320">
        <v>841</v>
      </c>
      <c t="s" s="8" r="B320">
        <v>842</v>
      </c>
      <c t="s" s="8" r="C320">
        <v>843</v>
      </c>
      <c t="s" s="8" r="D320">
        <v>844</v>
      </c>
      <c t="s" s="9" r="E320">
        <v>845</v>
      </c>
      <c s="1" r="F320"/>
    </row>
    <row customHeight="1" r="321" ht="12.0">
      <c t="s" s="7" r="A321">
        <v>846</v>
      </c>
      <c t="s" s="8" r="B321">
        <v>847</v>
      </c>
      <c t="s" s="8" r="C321">
        <v>848</v>
      </c>
      <c t="s" s="8" r="D321">
        <v>849</v>
      </c>
      <c t="s" s="9" r="E321">
        <v>850</v>
      </c>
      <c s="1" r="F321"/>
    </row>
    <row customHeight="1" r="322" ht="12.0">
      <c t="s" s="7" r="A322">
        <v>851</v>
      </c>
      <c t="s" s="8" r="B322">
        <v>852</v>
      </c>
      <c t="s" s="8" r="C322">
        <v>853</v>
      </c>
      <c t="s" s="8" r="D322">
        <v>854</v>
      </c>
      <c t="s" s="9" r="E322">
        <v>855</v>
      </c>
      <c s="1" r="F322"/>
    </row>
    <row customHeight="1" r="323" ht="13.5">
      <c t="s" s="7" r="A323">
        <v>856</v>
      </c>
      <c t="s" s="8" r="B323">
        <v>857</v>
      </c>
      <c t="s" s="8" r="C323">
        <v>858</v>
      </c>
      <c t="s" s="8" r="D323">
        <v>859</v>
      </c>
      <c t="s" s="9" r="E323">
        <v>860</v>
      </c>
      <c s="1" r="F323"/>
    </row>
    <row customHeight="1" r="324" ht="13.5">
      <c t="s" s="7" r="A324">
        <v>861</v>
      </c>
      <c t="s" s="8" r="B324">
        <v>862</v>
      </c>
      <c t="s" s="8" r="C324">
        <v>863</v>
      </c>
      <c t="s" s="8" r="D324">
        <v>864</v>
      </c>
      <c t="s" s="9" r="E324">
        <v>865</v>
      </c>
      <c s="1" r="F324"/>
    </row>
    <row customHeight="1" r="325" ht="12.0">
      <c t="s" s="7" r="A325">
        <v>866</v>
      </c>
      <c t="s" s="8" r="B325">
        <v>867</v>
      </c>
      <c t="s" s="8" r="C325">
        <v>868</v>
      </c>
      <c t="s" s="8" r="D325">
        <v>869</v>
      </c>
      <c t="s" s="9" r="E325">
        <v>870</v>
      </c>
      <c s="1" r="F325"/>
    </row>
    <row customHeight="1" r="326" ht="12.0">
      <c t="s" s="7" r="A326">
        <v>871</v>
      </c>
      <c t="s" s="8" r="B326">
        <v>872</v>
      </c>
      <c t="s" s="8" r="C326">
        <v>873</v>
      </c>
      <c t="s" s="8" r="D326">
        <v>874</v>
      </c>
      <c t="s" s="9" r="E326">
        <v>875</v>
      </c>
      <c s="1" r="F326"/>
    </row>
    <row customHeight="1" r="327" ht="13.5">
      <c t="s" s="7" r="A327">
        <v>876</v>
      </c>
      <c t="s" s="8" r="B327">
        <v>877</v>
      </c>
      <c t="s" s="8" r="C327">
        <v>878</v>
      </c>
      <c t="s" s="8" r="D327">
        <v>879</v>
      </c>
      <c t="s" s="9" r="E327">
        <v>880</v>
      </c>
      <c s="1" r="F327"/>
    </row>
    <row customHeight="1" r="328" ht="12.0">
      <c t="s" s="7" r="A328">
        <v>881</v>
      </c>
      <c t="s" s="8" r="B328">
        <v>882</v>
      </c>
      <c t="s" s="8" r="C328">
        <v>883</v>
      </c>
      <c t="s" s="8" r="D328">
        <v>884</v>
      </c>
      <c s="9" r="E328"/>
      <c s="1" r="F328"/>
    </row>
    <row customHeight="1" r="329" ht="12.0">
      <c t="str" s="10" r="A329">
        <f>HYPERLINK("http://dbpedia.org/property/team")</f>
        <v>http://dbpedia.org/property/team</v>
      </c>
      <c t="s" s="1" r="B329">
        <v>885</v>
      </c>
      <c s="14" r="C329"/>
      <c t="str" s="12" r="D329">
        <f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s="13" r="E329"/>
      <c s="1" r="F329"/>
    </row>
    <row customHeight="1" r="330" ht="12.0">
      <c t="str" s="10" r="A330">
        <f>HYPERLINK("http://dbpedia.org/property/teams")</f>
        <v>http://dbpedia.org/property/teams</v>
      </c>
      <c t="s" s="1" r="B330">
        <v>886</v>
      </c>
      <c s="14" r="C330"/>
      <c t="str" s="12" r="D330">
        <f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  <c s="13" r="E330"/>
      <c s="1" r="F330"/>
    </row>
    <row customHeight="1" r="331" ht="13.5">
      <c t="str" s="10" r="A331">
        <f>HYPERLINK("http://dbpedia.org/property/cteam")</f>
        <v>http://dbpedia.org/property/cteam</v>
      </c>
      <c t="s" s="1" r="B331">
        <v>887</v>
      </c>
      <c s="14" r="C331"/>
      <c t="str" s="12" r="D331">
        <f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  <c s="13" r="E331"/>
      <c s="1" r="F331"/>
    </row>
    <row customHeight="1" r="332" ht="13.5">
      <c t="str" s="10" r="A332">
        <f>HYPERLINK("http://dbpedia.org/property/draftTeam")</f>
        <v>http://dbpedia.org/property/draftTeam</v>
      </c>
      <c t="s" s="1" r="B332">
        <v>888</v>
      </c>
      <c s="14" r="C332"/>
      <c t="str" s="12" r="D332">
        <f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  <c s="13" r="E332"/>
      <c s="1" r="F332"/>
    </row>
    <row customHeight="1" r="333" ht="13.5">
      <c t="str" s="10" r="A333">
        <f>HYPERLINK("http://dbpedia.org/property/formerTeams")</f>
        <v>http://dbpedia.org/property/formerTeams</v>
      </c>
      <c t="s" s="1" r="B333">
        <v>889</v>
      </c>
      <c s="14" r="C333"/>
      <c t="str" s="12" r="D333">
        <f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  <c s="13" r="E333"/>
      <c s="1" r="F333"/>
    </row>
    <row customHeight="1" r="334" ht="13.5">
      <c t="str" s="10" r="A334">
        <f>HYPERLINK("http://dbpedia.org/ontology/draftTeam")</f>
        <v>http://dbpedia.org/ontology/draftTeam</v>
      </c>
      <c t="s" s="1" r="B334">
        <v>890</v>
      </c>
      <c s="14" r="C334"/>
      <c t="str" s="12" r="D334">
        <f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  <c s="13" r="E334"/>
      <c s="1" r="F334"/>
    </row>
    <row customHeight="1" r="335" ht="13.5">
      <c t="str" s="10" r="A335">
        <f>HYPERLINK("http://dbpedia.org/ontology/formerTeam")</f>
        <v>http://dbpedia.org/ontology/formerTeam</v>
      </c>
      <c t="s" s="1" r="B335">
        <v>891</v>
      </c>
      <c s="14" r="C335"/>
      <c t="str" s="12" r="D335">
        <f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  <c s="13" r="E335"/>
      <c s="1" r="F335"/>
    </row>
    <row customHeight="1" r="336" ht="12.0">
      <c t="str" s="10" r="A336">
        <f>HYPERLINK("http://dbpedia.org/ontology/team")</f>
        <v>http://dbpedia.org/ontology/team</v>
      </c>
      <c t="s" s="1" r="B336">
        <v>892</v>
      </c>
      <c s="14" r="C336"/>
      <c t="str" s="12" r="D336">
        <f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s="13" r="E336"/>
      <c s="1" r="F336"/>
    </row>
    <row customHeight="1" r="337" ht="13.5">
      <c t="str" s="10" r="A337">
        <f>HYPERLINK("http://dbpedia.org/property/playerTeams")</f>
        <v>http://dbpedia.org/property/playerTeams</v>
      </c>
      <c t="s" s="1" r="B337">
        <v>893</v>
      </c>
      <c s="14" r="C337"/>
      <c t="str" s="12" r="D337">
        <f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  <c s="13" r="E337"/>
      <c s="1" r="F337"/>
    </row>
    <row customHeight="1" r="338" ht="12.0">
      <c t="str" s="10" r="A338">
        <f>HYPERLINK("http://dbpedia.org/property/club")</f>
        <v>http://dbpedia.org/property/club</v>
      </c>
      <c t="s" s="1" r="B338">
        <v>894</v>
      </c>
      <c s="14" r="C338"/>
      <c t="str" s="12" r="D338">
        <f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  <c s="13" r="E338"/>
      <c s="1" r="F338"/>
    </row>
    <row customHeight="1" r="339" ht="13.5">
      <c t="str" s="10" r="A339">
        <f>HYPERLINK("http://dbpedia.org/property/draftteam")</f>
        <v>http://dbpedia.org/property/draftteam</v>
      </c>
      <c t="s" s="1" r="B339">
        <v>895</v>
      </c>
      <c s="14" r="C339"/>
      <c t="str" s="12" r="D339">
        <f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  <c s="13" r="E339"/>
      <c s="1" r="F339"/>
    </row>
    <row customHeight="1" r="340" ht="13.5">
      <c t="str" s="10" r="A340">
        <f>HYPERLINK("http://dbpedia.org/property/pickedBy")</f>
        <v>http://dbpedia.org/property/pickedBy</v>
      </c>
      <c t="s" s="1" r="B340">
        <v>896</v>
      </c>
      <c s="14" r="C340"/>
      <c t="str" s="12" r="D340">
        <f>HYPERLINK("http://dbpedia.org/sparql?default-graph-uri=http%3A%2F%2Fdbpedia.org&amp;query=select+distinct+%3Fsubject+%3Fobject+where+{%3Fsubject+%3Chttp%3A%2F%2Fdbpedia.org%2Fproperty%2FpickedBy%3E+%3Fobject}+LIMIT+100&amp;format=text%2Fhtml&amp;timeout=30000&amp;debug=on", "View on DBPedia")</f>
        <v>View on DBPedia</v>
      </c>
      <c s="13" r="E340"/>
      <c s="1" r="F340"/>
    </row>
    <row customHeight="1" r="341" ht="13.5">
      <c t="str" s="10" r="A341">
        <f>HYPERLINK("http://dbpedia.org/property/playingTeams")</f>
        <v>http://dbpedia.org/property/playingTeams</v>
      </c>
      <c t="s" s="1" r="B341">
        <v>897</v>
      </c>
      <c s="14" r="C341"/>
      <c t="str" s="12" r="D341">
        <f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  <c s="13" r="E341"/>
      <c s="1" r="F341"/>
    </row>
    <row customHeight="1" r="342" ht="13.5">
      <c t="str" s="10" r="A342">
        <f>HYPERLINK("http://dbpedia.org/property/pastteams")</f>
        <v>http://dbpedia.org/property/pastteams</v>
      </c>
      <c t="s" s="1" r="B342">
        <v>898</v>
      </c>
      <c s="14" r="C342"/>
      <c t="str" s="12" r="D342">
        <f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  <c s="13" r="E342"/>
      <c s="1" r="F342"/>
    </row>
    <row customHeight="1" r="343" ht="13.5">
      <c t="str" s="10" r="A343">
        <f>HYPERLINK("http://dbpedia.org/property/currentTeam")</f>
        <v>http://dbpedia.org/property/currentTeam</v>
      </c>
      <c t="s" s="1" r="B343">
        <v>899</v>
      </c>
      <c s="14" r="C343"/>
      <c t="str" s="12" r="D343">
        <f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  <c s="13" r="E343"/>
      <c s="1" r="F343"/>
    </row>
    <row customHeight="1" r="344" ht="13.5">
      <c t="str" s="10" r="A344">
        <f>HYPERLINK("http://dbpedia.org/property/debutteam")</f>
        <v>http://dbpedia.org/property/debutteam</v>
      </c>
      <c t="s" s="1" r="B344">
        <v>900</v>
      </c>
      <c s="14" r="C344"/>
      <c t="str" s="12" r="D344">
        <f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  <c s="13" r="E344"/>
      <c s="1" r="F344"/>
    </row>
    <row customHeight="1" r="345" ht="13.5">
      <c t="str" s="10" r="A345">
        <f>HYPERLINK("http://dbpedia.org/property/playedFor")</f>
        <v>http://dbpedia.org/property/playedFor</v>
      </c>
      <c t="s" s="1" r="B345">
        <v>901</v>
      </c>
      <c s="14" r="C345"/>
      <c t="str" s="12" r="D345">
        <f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  <c s="13" r="E345"/>
      <c s="1" r="F345"/>
    </row>
    <row customHeight="1" r="346" ht="13.5">
      <c t="str" s="10" r="A346">
        <f>HYPERLINK("http://dbpedia.org/property/finalteam")</f>
        <v>http://dbpedia.org/property/finalteam</v>
      </c>
      <c t="s" s="1" r="B346">
        <v>902</v>
      </c>
      <c s="14" r="C346"/>
      <c t="str" s="12" r="D346">
        <f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  <c s="13" r="E346"/>
      <c s="1" r="F346"/>
    </row>
    <row customHeight="1" r="347" ht="12.0">
      <c t="str" s="10" r="A347">
        <f>HYPERLINK("http://dbpedia.org/property/clubs")</f>
        <v>http://dbpedia.org/property/clubs</v>
      </c>
      <c t="s" s="1" r="B347">
        <v>903</v>
      </c>
      <c s="14" r="C347"/>
      <c t="str" s="12" r="D347">
        <f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  <c s="13" r="E347"/>
      <c s="1" r="F347"/>
    </row>
    <row customHeight="1" r="348" ht="13.5">
      <c t="str" s="10" r="A348">
        <f>HYPERLINK("http://dbpedia.org/property/formerteams")</f>
        <v>http://dbpedia.org/property/formerteams</v>
      </c>
      <c t="s" s="1" r="B348">
        <v>904</v>
      </c>
      <c s="14" r="C348"/>
      <c t="str" s="12" r="D348">
        <f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  <c s="13" r="E348"/>
      <c s="1" r="F348"/>
    </row>
    <row customHeight="1" r="349" ht="13.5">
      <c t="str" s="10" r="A349">
        <f>HYPERLINK("http://dbpedia.org/ontology/debutTeam")</f>
        <v>http://dbpedia.org/ontology/debutTeam</v>
      </c>
      <c t="s" s="1" r="B349">
        <v>905</v>
      </c>
      <c s="14" r="C349"/>
      <c t="str" s="12" r="D349">
        <f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  <c s="13" r="E349"/>
      <c s="1" r="F349"/>
    </row>
    <row customHeight="1" r="350" ht="13.5">
      <c t="str" s="10" r="A350">
        <f>HYPERLINK("http://dbpedia.org/property/currentclub")</f>
        <v>http://dbpedia.org/property/currentclub</v>
      </c>
      <c t="s" s="1" r="B350">
        <v>906</v>
      </c>
      <c s="14" r="C350"/>
      <c t="str" s="12" r="D350">
        <f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  <c s="13" r="E350"/>
      <c s="1" r="F350"/>
    </row>
    <row customHeight="1" r="351" ht="13.5">
      <c t="str" s="10" r="A351">
        <f>HYPERLINK("http://dbpedia.org/property/currentteam")</f>
        <v>http://dbpedia.org/property/currentteam</v>
      </c>
      <c t="s" s="1" r="B351">
        <v>907</v>
      </c>
      <c s="14" r="C351"/>
      <c t="str" s="12" r="D351">
        <f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  <c s="13" r="E351"/>
      <c s="1" r="F351"/>
    </row>
    <row customHeight="1" r="352" ht="13.5">
      <c t="str" s="15" r="A352">
        <f>HYPERLINK("http://dbpedia.org/property/previousClubs")</f>
        <v>http://dbpedia.org/property/previousClubs</v>
      </c>
      <c t="s" s="16" r="B352">
        <v>908</v>
      </c>
      <c s="17" r="C352"/>
      <c t="str" s="18" r="D352">
        <f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  <c s="19" r="E352"/>
      <c s="1" r="F352"/>
    </row>
    <row r="353">
      <c s="1" r="A353"/>
      <c s="1" r="B353"/>
      <c s="1" r="C353"/>
      <c s="1" r="D353"/>
      <c s="1" r="E353"/>
      <c s="1" r="F353"/>
    </row>
    <row customHeight="1" r="354" ht="12.0">
      <c s="2" r="A354">
        <v>1.058967988E9</v>
      </c>
      <c t="s" s="3" r="B354">
        <v>909</v>
      </c>
      <c t="str" s="4" r="C354">
        <f>HYPERLINK("http://en.wikipedia.org/wiki/List_of_foreign_NBA_players", "View context")</f>
        <v>View context</v>
      </c>
      <c s="5" r="D354"/>
      <c s="6" r="E354"/>
      <c s="1" r="F354"/>
    </row>
    <row customHeight="1" r="355" ht="12.0">
      <c t="s" s="7" r="A355">
        <v>910</v>
      </c>
      <c t="s" s="8" r="B355">
        <v>911</v>
      </c>
      <c t="s" s="8" r="C355">
        <v>912</v>
      </c>
      <c t="s" s="8" r="D355">
        <v>913</v>
      </c>
      <c t="s" s="9" r="E355">
        <v>914</v>
      </c>
      <c s="1" r="F355"/>
    </row>
    <row customHeight="1" r="356" ht="12.0">
      <c t="s" s="7" r="A356">
        <v>915</v>
      </c>
      <c t="s" s="8" r="B356">
        <v>916</v>
      </c>
      <c t="s" s="8" r="C356">
        <v>917</v>
      </c>
      <c t="s" s="8" r="D356">
        <v>918</v>
      </c>
      <c t="s" s="9" r="E356">
        <v>919</v>
      </c>
      <c s="1" r="F356"/>
    </row>
    <row customHeight="1" r="357" ht="13.5">
      <c t="s" s="7" r="A357">
        <v>920</v>
      </c>
      <c t="s" s="8" r="B357">
        <v>921</v>
      </c>
      <c t="s" s="8" r="C357">
        <v>922</v>
      </c>
      <c t="s" s="8" r="D357">
        <v>923</v>
      </c>
      <c t="s" s="9" r="E357">
        <v>924</v>
      </c>
      <c s="1" r="F357"/>
    </row>
    <row customHeight="1" r="358" ht="12.0">
      <c t="s" s="7" r="A358">
        <v>925</v>
      </c>
      <c t="s" s="8" r="B358">
        <v>926</v>
      </c>
      <c t="s" s="8" r="C358">
        <v>927</v>
      </c>
      <c t="s" s="8" r="D358">
        <v>928</v>
      </c>
      <c t="s" s="9" r="E358">
        <v>929</v>
      </c>
      <c s="1" r="F358"/>
    </row>
    <row customHeight="1" r="359" ht="12.0">
      <c t="s" s="7" r="A359">
        <v>930</v>
      </c>
      <c t="s" s="8" r="B359">
        <v>931</v>
      </c>
      <c t="s" s="8" r="C359">
        <v>932</v>
      </c>
      <c t="s" s="8" r="D359">
        <v>933</v>
      </c>
      <c t="s" s="9" r="E359">
        <v>934</v>
      </c>
      <c s="1" r="F359"/>
    </row>
    <row customHeight="1" r="360" ht="12.0">
      <c t="s" s="7" r="A360">
        <v>935</v>
      </c>
      <c t="s" s="8" r="B360">
        <v>936</v>
      </c>
      <c t="s" s="8" r="C360">
        <v>937</v>
      </c>
      <c t="s" s="8" r="D360">
        <v>938</v>
      </c>
      <c t="s" s="9" r="E360">
        <v>939</v>
      </c>
      <c s="1" r="F360"/>
    </row>
    <row customHeight="1" r="361" ht="13.5">
      <c t="s" s="7" r="A361">
        <v>940</v>
      </c>
      <c t="s" s="8" r="B361">
        <v>941</v>
      </c>
      <c s="8" r="C361"/>
      <c s="8" r="D361"/>
      <c s="9" r="E361"/>
      <c s="1" r="F361"/>
    </row>
    <row customHeight="1" r="362" ht="13.5">
      <c t="str" s="10" r="A362">
        <f>HYPERLINK("http://dbpedia.org/property/birthPlace")</f>
        <v>http://dbpedia.org/property/birthPlace</v>
      </c>
      <c t="s" s="1" r="B362">
        <v>942</v>
      </c>
      <c s="14" r="C362"/>
      <c t="str" s="12" r="D362">
        <f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s="13" r="E362"/>
      <c s="1" r="F362"/>
    </row>
    <row customHeight="1" r="363" ht="13.5">
      <c t="str" s="10" r="A363">
        <f>HYPERLINK("http://dbpedia.org/ontology/birthPlace")</f>
        <v>http://dbpedia.org/ontology/birthPlace</v>
      </c>
      <c t="s" s="1" r="B363">
        <v>943</v>
      </c>
      <c s="14" r="C363"/>
      <c t="str" s="12" r="D363">
        <f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  <c s="13" r="E363"/>
      <c s="1" r="F363"/>
    </row>
    <row customHeight="1" r="364" ht="13.5">
      <c t="str" s="10" r="A364">
        <f>HYPERLINK("http://dbpedia.org/property/placeOfBirth")</f>
        <v>http://dbpedia.org/property/placeOfBirth</v>
      </c>
      <c t="s" s="1" r="B364">
        <v>944</v>
      </c>
      <c s="14" r="C364"/>
      <c t="str" s="12" r="D364">
        <f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  <c s="13" r="E364"/>
      <c s="1" r="F364"/>
    </row>
    <row customHeight="1" r="365" ht="12.0">
      <c t="str" s="10" r="A365">
        <f>HYPERLINK("http://dbpedia.org/property/country")</f>
        <v>http://dbpedia.org/property/country</v>
      </c>
      <c t="s" s="1" r="B365">
        <v>945</v>
      </c>
      <c s="14" r="C365"/>
      <c t="str" s="12" r="D365">
        <f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s="13" r="E365"/>
      <c s="1" r="F365"/>
    </row>
    <row customHeight="1" r="366" ht="13.5">
      <c t="str" s="10" r="A366">
        <f>HYPERLINK("http://dbpedia.org/property/placeOfDeath")</f>
        <v>http://dbpedia.org/property/placeOfDeath</v>
      </c>
      <c t="s" s="1" r="B366">
        <v>946</v>
      </c>
      <c s="14" r="C366"/>
      <c t="str" s="12" r="D366">
        <f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  <c s="13" r="E366"/>
      <c s="1" r="F366"/>
    </row>
    <row customHeight="1" r="367" ht="13.5">
      <c t="str" s="10" r="A367">
        <f>HYPERLINK("http://dbpedia.org/property/nationalteam")</f>
        <v>http://dbpedia.org/property/nationalteam</v>
      </c>
      <c t="s" s="1" r="B367">
        <v>947</v>
      </c>
      <c s="14" r="C367"/>
      <c t="str" s="12" r="D367">
        <f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  <c s="13" r="E367"/>
      <c s="1" r="F367"/>
    </row>
    <row customHeight="1" r="368" ht="13.5">
      <c t="str" s="10" r="A368">
        <f>HYPERLINK("http://dbpedia.org/property/deathPlace")</f>
        <v>http://dbpedia.org/property/deathPlace</v>
      </c>
      <c t="s" s="1" r="B368">
        <v>948</v>
      </c>
      <c s="14" r="C368"/>
      <c t="str" s="12" r="D368">
        <f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  <c s="13" r="E368"/>
      <c s="1" r="F368"/>
    </row>
    <row customHeight="1" r="369" ht="12.0">
      <c t="str" s="10" r="A369">
        <f>HYPERLINK("http://dbpedia.org/ontology/team")</f>
        <v>http://dbpedia.org/ontology/team</v>
      </c>
      <c t="s" s="1" r="B369">
        <v>949</v>
      </c>
      <c s="14" r="C369"/>
      <c t="str" s="12" r="D369">
        <f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s="13" r="E369"/>
      <c s="1" r="F369"/>
    </row>
    <row customHeight="1" r="370" ht="12.0">
      <c t="str" s="10" r="A370">
        <f>HYPERLINK("http://dbpedia.org/ontology/nationality")</f>
        <v>http://dbpedia.org/ontology/nationality</v>
      </c>
      <c t="s" s="1" r="B370">
        <v>950</v>
      </c>
      <c s="14" r="C370"/>
      <c t="str" s="12" r="D370">
        <f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s="13" r="E370"/>
      <c s="1" r="F370"/>
    </row>
    <row customHeight="1" r="371" ht="12.0">
      <c t="str" s="10" r="A371">
        <f>HYPERLINK("http://dbpedia.org/ontology/country")</f>
        <v>http://dbpedia.org/ontology/country</v>
      </c>
      <c t="s" s="1" r="B371">
        <v>951</v>
      </c>
      <c s="14" r="C371"/>
      <c t="str" s="12" r="D371">
        <f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s="13" r="E371"/>
      <c s="1" r="F371"/>
    </row>
    <row customHeight="1" r="372" ht="13.5">
      <c t="str" s="10" r="A372">
        <f>HYPERLINK("http://dbpedia.org/property/nat")</f>
        <v>http://dbpedia.org/property/nat</v>
      </c>
      <c t="s" s="1" r="B372">
        <v>952</v>
      </c>
      <c s="14" r="C372"/>
      <c t="str" s="12" r="D372">
        <f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  <c s="13" r="E372"/>
      <c s="1" r="F372"/>
    </row>
    <row customHeight="1" r="373" ht="12.0">
      <c t="str" s="10" r="A373">
        <f>HYPERLINK("http://dbpedia.org/property/nationality")</f>
        <v>http://dbpedia.org/property/nationality</v>
      </c>
      <c t="s" s="1" r="B373">
        <v>953</v>
      </c>
      <c s="14" r="C373"/>
      <c t="str" s="12" r="D373">
        <f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s="13" r="E373"/>
      <c s="1" r="F373"/>
    </row>
    <row customHeight="1" r="374" ht="12.0">
      <c t="str" s="10" r="A374">
        <f>HYPERLINK("http://dbpedia.org/property/team")</f>
        <v>http://dbpedia.org/property/team</v>
      </c>
      <c t="s" s="1" r="B374">
        <v>954</v>
      </c>
      <c s="14" r="C374"/>
      <c t="str" s="12" r="D374">
        <f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s="13" r="E374"/>
      <c s="1" r="F374"/>
    </row>
    <row customHeight="1" r="375" ht="13.5">
      <c t="str" s="10" r="A375">
        <f>HYPERLINK("http://dbpedia.org/ontology/stateOfOrigin")</f>
        <v>http://dbpedia.org/ontology/stateOfOrigin</v>
      </c>
      <c t="s" s="1" r="B375">
        <v>955</v>
      </c>
      <c s="14" r="C375"/>
      <c t="str" s="12" r="D375">
        <f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s="13" r="E375"/>
      <c s="1" r="F375"/>
    </row>
    <row customHeight="1" r="376" ht="13.5">
      <c t="str" s="10" r="A376">
        <f>HYPERLINK("http://dbpedia.org/property/ntlTeam")</f>
        <v>http://dbpedia.org/property/ntlTeam</v>
      </c>
      <c t="s" s="1" r="B376">
        <v>956</v>
      </c>
      <c s="14" r="C376"/>
      <c t="str" s="12" r="D376">
        <f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  <c s="13" r="E376"/>
      <c s="1" r="F376"/>
    </row>
    <row customHeight="1" r="377" ht="13.5">
      <c t="str" s="10" r="A377">
        <f>HYPERLINK("http://dbpedia.org/property/homecountry")</f>
        <v>http://dbpedia.org/property/homecountry</v>
      </c>
      <c t="s" s="1" r="B377">
        <v>957</v>
      </c>
      <c s="14" r="C377"/>
      <c t="str" s="12" r="D377">
        <f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  <c s="13" r="E377"/>
      <c s="1" r="F377"/>
    </row>
    <row customHeight="1" r="378" ht="13.5">
      <c t="str" s="10" r="A378">
        <f>HYPERLINK("http://dbpedia.org/ontology/nationalTeam")</f>
        <v>http://dbpedia.org/ontology/nationalTeam</v>
      </c>
      <c t="s" s="1" r="B378">
        <v>958</v>
      </c>
      <c s="14" r="C378"/>
      <c t="str" s="12" r="D378">
        <f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  <c s="13" r="E378"/>
      <c s="1" r="F378"/>
    </row>
    <row customHeight="1" r="379" ht="13.5">
      <c t="str" s="10" r="A379">
        <f>HYPERLINK("http://dbpedia.org/property/countryRepresented")</f>
        <v>http://dbpedia.org/property/countryRepresented</v>
      </c>
      <c t="s" s="1" r="B379">
        <v>959</v>
      </c>
      <c s="14" r="C379"/>
      <c t="str" s="12" r="D379">
        <f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  <c s="13" r="E379"/>
      <c s="1" r="F379"/>
    </row>
    <row customHeight="1" r="380" ht="13.5">
      <c t="str" s="10" r="A380">
        <f>HYPERLINK("http://dbpedia.org/property/nationalteams")</f>
        <v>http://dbpedia.org/property/nationalteams</v>
      </c>
      <c t="s" s="1" r="B380">
        <v>960</v>
      </c>
      <c s="14" r="C380"/>
      <c t="str" s="12" r="D380">
        <f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  <c s="13" r="E380"/>
      <c s="1" r="F380"/>
    </row>
    <row customHeight="1" r="381" ht="12.0">
      <c t="str" s="10" r="A381">
        <f>HYPERLINK("http://dbpedia.org/property/birthplace")</f>
        <v>http://dbpedia.org/property/birthplace</v>
      </c>
      <c t="s" s="1" r="B381">
        <v>961</v>
      </c>
      <c s="14" r="C381"/>
      <c t="str" s="12" r="D381">
        <f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s="13" r="E381"/>
      <c s="1" r="F381"/>
    </row>
    <row customHeight="1" r="382" ht="13.5">
      <c t="str" s="10" r="A382">
        <f>HYPERLINK("http://dbpedia.org/property/countryofbirth")</f>
        <v>http://dbpedia.org/property/countryofbirth</v>
      </c>
      <c t="s" s="1" r="B382">
        <v>962</v>
      </c>
      <c s="14" r="C382"/>
      <c t="str" s="12" r="D382">
        <f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  <c s="13" r="E382"/>
      <c s="1" r="F382"/>
    </row>
    <row customHeight="1" r="383" ht="13.5">
      <c t="str" s="10" r="A383">
        <f>HYPERLINK("http://dbpedia.org/property/nationaliity")</f>
        <v>http://dbpedia.org/property/nationaliity</v>
      </c>
      <c t="s" s="1" r="B383">
        <v>963</v>
      </c>
      <c s="14" r="C383"/>
      <c t="str" s="12" r="D383">
        <f>HYPERLINK("http://dbpedia.org/sparql?default-graph-uri=http%3A%2F%2Fdbpedia.org&amp;query=select+distinct+%3Fsubject+%3Fobject+where+{%3Fsubject+%3Chttp%3A%2F%2Fdbpedia.org%2Fproperty%2Fnationaliity%3E+%3Fobject}+LIMIT+100&amp;format=text%2Fhtml&amp;timeout=30000&amp;debug=on", "View on DBPedia")</f>
        <v>View on DBPedia</v>
      </c>
      <c s="13" r="E383"/>
      <c s="1" r="F383"/>
    </row>
    <row customHeight="1" r="384" ht="13.5">
      <c t="str" s="15" r="A384">
        <f>HYPERLINK("http://dbpedia.org/property/placebirth")</f>
        <v>http://dbpedia.org/property/placebirth</v>
      </c>
      <c t="s" s="16" r="B384">
        <v>964</v>
      </c>
      <c s="17" r="C384"/>
      <c t="str" s="18" r="D384">
        <f>HYPERLINK("http://dbpedia.org/sparql?default-graph-uri=http%3A%2F%2Fdbpedia.org&amp;query=select+distinct+%3Fsubject+%3Fobject+where+{%3Fsubject+%3Chttp%3A%2F%2Fdbpedia.org%2Fproperty%2Fplacebirth%3E+%3Fobject}+LIMIT+100&amp;format=text%2Fhtml&amp;timeout=30000&amp;debug=on", "View on DBPedia")</f>
        <v>View on DBPedia</v>
      </c>
      <c s="19" r="E384"/>
      <c s="1" r="F384"/>
    </row>
    <row r="385">
      <c s="1" r="A385"/>
      <c s="1" r="B385"/>
      <c s="1" r="C385"/>
      <c s="1" r="D385"/>
      <c s="1" r="E385"/>
      <c s="1" r="F385"/>
    </row>
    <row customHeight="1" r="386" ht="12.0">
      <c s="2" r="A386">
        <v>7.04436051E8</v>
      </c>
      <c t="s" s="3" r="B386">
        <v>965</v>
      </c>
      <c t="str" s="4" r="C386">
        <f>HYPERLINK("http://en.wikipedia.org/wiki/List_of_books_written_by_CEOs", "View context")</f>
        <v>View context</v>
      </c>
      <c s="5" r="D386"/>
      <c s="6" r="E386"/>
      <c s="1" r="F386"/>
    </row>
    <row customHeight="1" r="387" ht="13.5">
      <c t="s" s="7" r="A387">
        <v>966</v>
      </c>
      <c t="s" s="8" r="B387">
        <v>967</v>
      </c>
      <c t="s" s="8" r="C387">
        <v>968</v>
      </c>
      <c t="s" s="8" r="D387">
        <v>969</v>
      </c>
      <c t="s" s="9" r="E387">
        <v>970</v>
      </c>
      <c s="1" r="F387"/>
    </row>
    <row customHeight="1" r="388" ht="13.5">
      <c t="s" s="7" r="A388">
        <v>971</v>
      </c>
      <c t="s" s="8" r="B388">
        <v>972</v>
      </c>
      <c t="s" s="8" r="C388">
        <v>973</v>
      </c>
      <c t="s" s="8" r="D388">
        <v>974</v>
      </c>
      <c t="s" s="9" r="E388">
        <v>975</v>
      </c>
      <c s="1" r="F388"/>
    </row>
    <row customHeight="1" r="389" ht="12.0">
      <c t="s" s="7" r="A389">
        <v>976</v>
      </c>
      <c t="s" s="8" r="B389">
        <v>977</v>
      </c>
      <c t="s" s="8" r="C389">
        <v>978</v>
      </c>
      <c t="s" s="8" r="D389">
        <v>979</v>
      </c>
      <c t="s" s="9" r="E389">
        <v>980</v>
      </c>
      <c s="1" r="F389"/>
    </row>
    <row customHeight="1" r="390" ht="12.0">
      <c t="s" s="7" r="A390">
        <v>981</v>
      </c>
      <c t="s" s="8" r="B390">
        <v>982</v>
      </c>
      <c t="s" s="8" r="C390">
        <v>983</v>
      </c>
      <c t="s" s="8" r="D390">
        <v>984</v>
      </c>
      <c s="9" r="E390"/>
      <c s="1" r="F390"/>
    </row>
    <row customHeight="1" r="391" ht="12.0">
      <c t="str" s="10" r="A391">
        <f>HYPERLINK("http://dbpedia.org/ontology/author")</f>
        <v>http://dbpedia.org/ontology/author</v>
      </c>
      <c t="s" s="1" r="B391">
        <v>985</v>
      </c>
      <c s="14" r="C391"/>
      <c t="str" s="12" r="D391">
        <f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s="13" r="E391"/>
      <c s="1" r="F391"/>
    </row>
    <row customHeight="1" r="392" ht="12.0">
      <c t="str" s="15" r="A392">
        <f>HYPERLINK("http://dbpedia.org/property/author")</f>
        <v>http://dbpedia.org/property/author</v>
      </c>
      <c t="s" s="16" r="B392">
        <v>986</v>
      </c>
      <c s="17" r="C392"/>
      <c t="str" s="18" r="D392">
        <f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s="19" r="E392"/>
      <c s="1" r="F392"/>
    </row>
    <row r="393">
      <c s="1" r="A393"/>
      <c s="1" r="B393"/>
      <c s="1" r="C393"/>
      <c s="1" r="D393"/>
      <c s="1" r="E393"/>
      <c s="1" r="F393"/>
    </row>
    <row customHeight="1" r="394" ht="12.0">
      <c s="2" r="A394">
        <v>2.44307158E8</v>
      </c>
      <c t="s" s="5" r="B394">
        <v>987</v>
      </c>
      <c t="str" s="4" r="C394">
        <f>HYPERLINK("http://en.wikipedia.org/wiki/List_of_best-selling_books", "View context")</f>
        <v>View context</v>
      </c>
      <c s="5" r="D394"/>
      <c s="6" r="E394"/>
      <c s="1" r="F394"/>
    </row>
    <row customHeight="1" r="395" ht="12.0">
      <c s="20" r="A395">
        <v>1754.0</v>
      </c>
      <c s="21" r="B395">
        <v>1859.0</v>
      </c>
      <c s="21" r="C395">
        <v>1869.0</v>
      </c>
      <c s="21" r="D395">
        <v>1877.0</v>
      </c>
      <c s="22" r="E395">
        <v>1880.0</v>
      </c>
      <c s="1" r="F395"/>
    </row>
    <row customHeight="1" r="396" ht="12.0">
      <c s="20" r="A396">
        <v>1881.0</v>
      </c>
      <c s="21" r="B396">
        <v>1887.0</v>
      </c>
      <c s="21" r="C396">
        <v>1892.0</v>
      </c>
      <c s="21" r="D396">
        <v>1896.0</v>
      </c>
      <c s="22" r="E396">
        <v>1899.0</v>
      </c>
      <c s="1" r="F396"/>
    </row>
    <row customHeight="1" r="397" ht="12.0">
      <c s="20" r="A397">
        <v>1902.0</v>
      </c>
      <c s="21" r="B397">
        <v>1908.0</v>
      </c>
      <c s="21" r="C397">
        <v>1932.0</v>
      </c>
      <c s="21" r="D397">
        <v>1936.0</v>
      </c>
      <c s="22" r="E397">
        <v>1937.0</v>
      </c>
      <c s="1" r="F397"/>
    </row>
    <row customHeight="1" r="398" ht="12.0">
      <c s="20" r="A398">
        <v>1939.0</v>
      </c>
      <c s="21" r="B398">
        <v>1943.0</v>
      </c>
      <c s="21" r="C398">
        <v>1946.0</v>
      </c>
      <c s="21" r="D398">
        <v>1947.0</v>
      </c>
      <c s="22" r="E398">
        <v>1950.0</v>
      </c>
      <c s="1" r="F398"/>
    </row>
    <row customHeight="1" r="399" ht="12.0">
      <c s="20" r="A399">
        <v>1951.0</v>
      </c>
      <c s="21" r="B399">
        <v>1952.0</v>
      </c>
      <c s="21" r="C399">
        <v>1954.0</v>
      </c>
      <c s="21" r="D399">
        <v>1955.0</v>
      </c>
      <c s="22" r="E399">
        <v>1960.0</v>
      </c>
      <c s="1" r="F399"/>
    </row>
    <row customHeight="1" r="400" ht="12.0">
      <c s="20" r="A400">
        <v>1966.0</v>
      </c>
      <c s="21" r="B400">
        <v>1967.0</v>
      </c>
      <c s="21" r="C400">
        <v>1969.0</v>
      </c>
      <c s="21" r="D400">
        <v>1970.0</v>
      </c>
      <c s="22" r="E400">
        <v>1972.0</v>
      </c>
      <c s="1" r="F400"/>
    </row>
    <row customHeight="1" r="401" ht="12.0">
      <c s="20" r="A401">
        <v>1975.0</v>
      </c>
      <c s="21" r="B401">
        <v>1976.0</v>
      </c>
      <c s="21" r="C401">
        <v>1977.0</v>
      </c>
      <c s="21" r="D401">
        <v>1979.0</v>
      </c>
      <c s="22" r="E401">
        <v>1980.0</v>
      </c>
      <c s="1" r="F401"/>
    </row>
    <row customHeight="1" r="402" ht="12.0">
      <c s="20" r="A402">
        <v>1984.0</v>
      </c>
      <c s="21" r="B402">
        <v>1988.0</v>
      </c>
      <c s="21" r="C402">
        <v>1991.0</v>
      </c>
      <c s="21" r="D402">
        <v>1992.0</v>
      </c>
      <c s="22" r="E402">
        <v>1997.0</v>
      </c>
      <c s="1" r="F402"/>
    </row>
    <row customHeight="1" r="403" ht="12.0">
      <c s="20" r="A403">
        <v>1998.0</v>
      </c>
      <c s="21" r="B403">
        <v>2000.0</v>
      </c>
      <c s="21" r="C403">
        <v>2002.0</v>
      </c>
      <c s="21" r="D403">
        <v>2003.0</v>
      </c>
      <c s="22" r="E403">
        <v>2005.0</v>
      </c>
      <c s="1" r="F403"/>
    </row>
    <row customHeight="1" r="404" ht="12.0">
      <c s="20" r="A404">
        <v>2007.0</v>
      </c>
      <c s="8" r="B404"/>
      <c s="8" r="C404"/>
      <c s="8" r="D404"/>
      <c s="9" r="E404"/>
      <c s="1" r="F404"/>
    </row>
    <row customHeight="1" r="405" ht="13.5">
      <c t="str" s="10" r="A405">
        <f>HYPERLINK("http://dbpedia.org/property/releaseDate")</f>
        <v>http://dbpedia.org/property/releaseDate</v>
      </c>
      <c t="s" s="1" r="B405">
        <v>988</v>
      </c>
      <c s="14" r="C405"/>
      <c t="str" s="12" r="D405">
        <f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s="13" r="E405"/>
      <c s="1" r="F405"/>
    </row>
    <row customHeight="1" r="406" ht="13.5">
      <c t="str" s="10" r="A406">
        <f>HYPERLINK("http://dbpedia.org/property/pubDate")</f>
        <v>http://dbpedia.org/property/pubDate</v>
      </c>
      <c t="s" s="1" r="B406">
        <v>989</v>
      </c>
      <c s="14" r="C406"/>
      <c t="str" s="12" r="D406">
        <f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  <c s="13" r="E406"/>
      <c s="1" r="F406"/>
    </row>
    <row customHeight="1" r="407" ht="13.5">
      <c t="str" s="10" r="A407">
        <f>HYPERLINK("http://dbpedia.org/property/englishPubDate")</f>
        <v>http://dbpedia.org/property/englishPubDate</v>
      </c>
      <c t="s" s="1" r="B407">
        <v>990</v>
      </c>
      <c s="14" r="C407"/>
      <c t="str" s="12" r="D407">
        <f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  <c s="13" r="E407"/>
      <c s="1" r="F407"/>
    </row>
    <row customHeight="1" r="408" ht="12.0">
      <c t="str" s="10" r="A408">
        <f>HYPERLINK("http://dbpedia.org/property/years")</f>
        <v>http://dbpedia.org/property/years</v>
      </c>
      <c t="s" s="1" r="B408">
        <v>991</v>
      </c>
      <c s="14" r="C408"/>
      <c t="str" s="12" r="D408">
        <f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s="13" r="E408"/>
      <c s="1" r="F408"/>
    </row>
    <row customHeight="1" r="409" ht="13.5">
      <c t="str" s="10" r="A409">
        <f>HYPERLINK("http://dbpedia.org/property/englishReleaseDate")</f>
        <v>http://dbpedia.org/property/englishReleaseDate</v>
      </c>
      <c t="s" s="1" r="B409">
        <v>992</v>
      </c>
      <c s="14" r="C409"/>
      <c t="str" s="12" r="D409">
        <f>HYPERLINK("http://dbpedia.org/sparql?default-graph-uri=http%3A%2F%2Fdbpedia.org&amp;query=select+distinct+%3Fsubject+%3Fobject+where+{%3Fsubject+%3Chttp%3A%2F%2Fdbpedia.org%2Fproperty%2FenglishReleaseDate%3E+%3Fobject}+LIMIT+100&amp;format=text%2Fhtml&amp;timeout=30000&amp;debug=on", "View on DBPedia")</f>
        <v>View on DBPedia</v>
      </c>
      <c s="13" r="E409"/>
      <c s="1" r="F409"/>
    </row>
    <row customHeight="1" r="410" ht="13.5">
      <c t="str" s="10" r="A410">
        <f>HYPERLINK("http://dbpedia.org/ontology/publicationDate")</f>
        <v>http://dbpedia.org/ontology/publicationDate</v>
      </c>
      <c t="s" s="1" r="B410">
        <v>993</v>
      </c>
      <c s="14" r="C410"/>
      <c t="str" s="12" r="D410">
        <f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  <c s="13" r="E410"/>
      <c s="1" r="F410"/>
    </row>
    <row customHeight="1" r="411" ht="12.0">
      <c t="str" s="10" r="A411">
        <f>HYPERLINK("http://dbpedia.org/property/released")</f>
        <v>http://dbpedia.org/property/released</v>
      </c>
      <c t="s" s="1" r="B411">
        <v>994</v>
      </c>
      <c s="14" r="C411"/>
      <c t="str" s="12" r="D411">
        <f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s="13" r="E411"/>
      <c s="1" r="F411"/>
    </row>
    <row customHeight="1" r="412" ht="13.5">
      <c t="str" s="10" r="A412">
        <f>HYPERLINK("http://dbpedia.org/ontology/releaseDate")</f>
        <v>http://dbpedia.org/ontology/releaseDate</v>
      </c>
      <c t="s" s="1" r="B412">
        <v>995</v>
      </c>
      <c s="14" r="C412"/>
      <c t="str" s="12" r="D412">
        <f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s="13" r="E412"/>
      <c s="1" r="F412"/>
    </row>
    <row customHeight="1" r="413" ht="13.5">
      <c t="str" s="10" r="A413">
        <f>HYPERLINK("http://dbpedia.org/property/origdate")</f>
        <v>http://dbpedia.org/property/origdate</v>
      </c>
      <c t="s" s="1" r="B413">
        <v>996</v>
      </c>
      <c s="14" r="C413"/>
      <c t="str" s="12" r="D413">
        <f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  <c s="13" r="E413"/>
      <c s="1" r="F413"/>
    </row>
    <row customHeight="1" r="414" ht="12.0">
      <c t="str" s="10" r="A414">
        <f>HYPERLINK("http://dbpedia.org/property/year")</f>
        <v>http://dbpedia.org/property/year</v>
      </c>
      <c t="s" s="1" r="B414">
        <v>997</v>
      </c>
      <c s="14" r="C414"/>
      <c t="str" s="12" r="D414">
        <f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s="13" r="E414"/>
      <c s="1" r="F414"/>
    </row>
    <row customHeight="1" r="415" ht="13.5">
      <c t="str" s="10" r="A415">
        <f>HYPERLINK("http://dbpedia.org/ontology/completionDate")</f>
        <v>http://dbpedia.org/ontology/completionDate</v>
      </c>
      <c t="s" s="1" r="B415">
        <v>998</v>
      </c>
      <c s="14" r="C415"/>
      <c t="str" s="12" r="D415">
        <f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s="13" r="E415"/>
      <c s="1" r="F415"/>
    </row>
    <row customHeight="1" r="416" ht="13.5">
      <c t="str" s="10" r="A416">
        <f>HYPERLINK("http://dbpedia.org/property/publishDate")</f>
        <v>http://dbpedia.org/property/publishDate</v>
      </c>
      <c t="s" s="1" r="B416">
        <v>999</v>
      </c>
      <c s="14" r="C416"/>
      <c t="str" s="12" r="D416">
        <f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  <c s="13" r="E416"/>
      <c s="1" r="F416"/>
    </row>
    <row customHeight="1" r="417" ht="13.5">
      <c t="str" s="10" r="A417">
        <f>HYPERLINK("http://dbpedia.org/property/launchDate")</f>
        <v>http://dbpedia.org/property/launchDate</v>
      </c>
      <c t="s" s="1" r="B417">
        <v>1000</v>
      </c>
      <c s="14" r="C417"/>
      <c t="str" s="12" r="D417">
        <f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  <c s="13" r="E417"/>
      <c s="1" r="F417"/>
    </row>
    <row customHeight="1" r="418" ht="13.5">
      <c t="str" s="10" r="A418">
        <f>HYPERLINK("http://dbpedia.org/ontology/firstPublicationDate")</f>
        <v>http://dbpedia.org/ontology/firstPublicationDate</v>
      </c>
      <c t="s" s="1" r="B418">
        <v>1001</v>
      </c>
      <c s="14" r="C418"/>
      <c t="str" s="12" r="D418">
        <f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  <c s="13" r="E418"/>
      <c s="1" r="F418"/>
    </row>
    <row customHeight="1" r="419" ht="13.5">
      <c t="str" s="10" r="A419">
        <f>HYPERLINK("http://dbpedia.org/ontology/firstPublicationYear")</f>
        <v>http://dbpedia.org/ontology/firstPublicationYear</v>
      </c>
      <c t="s" s="1" r="B419">
        <v>1002</v>
      </c>
      <c s="14" r="C419"/>
      <c t="str" s="12" r="D419">
        <f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  <c s="13" r="E419"/>
      <c s="1" r="F419"/>
    </row>
    <row customHeight="1" r="420" ht="13.5">
      <c t="str" s="10" r="A420">
        <f>HYPERLINK("http://dbpedia.org/property/originalreldate")</f>
        <v>http://dbpedia.org/property/originalreldate</v>
      </c>
      <c t="s" s="1" r="B420">
        <v>1003</v>
      </c>
      <c s="14" r="C420"/>
      <c t="str" s="12" r="D420">
        <f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  <c s="13" r="E420"/>
      <c s="1" r="F420"/>
    </row>
    <row customHeight="1" r="421" ht="12.0">
      <c t="str" s="10" r="A421">
        <f>HYPERLINK("http://dbpedia.org/property/published")</f>
        <v>http://dbpedia.org/property/published</v>
      </c>
      <c t="s" s="1" r="B421">
        <v>1004</v>
      </c>
      <c s="14" r="C421"/>
      <c t="str" s="12" r="D421">
        <f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  <c s="13" r="E421"/>
      <c s="1" r="F421"/>
    </row>
    <row customHeight="1" r="422" ht="13.5">
      <c t="str" s="10" r="A422">
        <f>HYPERLINK("http://dbpedia.org/property/publDate")</f>
        <v>http://dbpedia.org/property/publDate</v>
      </c>
      <c t="s" s="1" r="B422">
        <v>1005</v>
      </c>
      <c s="14" r="C422"/>
      <c t="str" s="12" r="D422">
        <f>HYPERLINK("http://dbpedia.org/sparql?default-graph-uri=http%3A%2F%2Fdbpedia.org&amp;query=select+distinct+%3Fsubject+%3Fobject+where+{%3Fsubject+%3Chttp%3A%2F%2Fdbpedia.org%2Fproperty%2FpublDate%3E+%3Fobject}+LIMIT+100&amp;format=text%2Fhtml&amp;timeout=30000&amp;debug=on", "View on DBPedia")</f>
        <v>View on DBPedia</v>
      </c>
      <c s="13" r="E422"/>
      <c s="1" r="F422"/>
    </row>
    <row customHeight="1" r="423" ht="13.5">
      <c t="str" s="15" r="A423">
        <f>HYPERLINK("http://dbpedia.org/property/publicationDate")</f>
        <v>http://dbpedia.org/property/publicationDate</v>
      </c>
      <c t="s" s="16" r="B423">
        <v>1006</v>
      </c>
      <c s="17" r="C423"/>
      <c t="str" s="18" r="D423">
        <f>HYPERLINK("http://dbpedia.org/sparql?default-graph-uri=http%3A%2F%2Fdbpedia.org&amp;query=select+distinct+%3Fsubject+%3Fobject+where+{%3Fsubject+%3Chttp%3A%2F%2Fdbpedia.org%2Fproperty%2FpublicationDate%3E+%3Fobject}+LIMIT+100&amp;format=text%2Fhtml&amp;timeout=30000&amp;debug=on", "View on DBPedia")</f>
        <v>View on DBPedia</v>
      </c>
      <c s="19" r="E423"/>
      <c s="1" r="F423"/>
    </row>
    <row r="424">
      <c s="1" r="A424"/>
      <c s="1" r="B424"/>
      <c s="1" r="C424"/>
      <c s="1" r="D424"/>
      <c s="1" r="E424"/>
      <c s="1" r="F424"/>
    </row>
    <row customHeight="1" r="425" ht="12.0">
      <c s="2" r="A425">
        <v>2.021450258E9</v>
      </c>
      <c t="s" s="3" r="B425">
        <v>1007</v>
      </c>
      <c t="str" s="4" r="C425">
        <f>HYPERLINK("http://en.wikipedia.org/wiki/List_of_best-selling_books", "View context")</f>
        <v>View context</v>
      </c>
      <c s="5" r="D425"/>
      <c s="6" r="E425"/>
      <c s="1" r="F425"/>
    </row>
    <row customHeight="1" r="426" ht="12.0">
      <c t="s" s="7" r="A426">
        <v>1008</v>
      </c>
      <c t="s" s="8" r="B426">
        <v>1009</v>
      </c>
      <c t="s" s="8" r="C426">
        <v>1010</v>
      </c>
      <c t="s" s="8" r="D426">
        <v>1011</v>
      </c>
      <c t="s" s="9" r="E426">
        <v>1012</v>
      </c>
      <c s="1" r="F426"/>
    </row>
    <row customHeight="1" r="427" ht="12.0">
      <c t="s" s="7" r="A427">
        <v>1013</v>
      </c>
      <c t="s" s="8" r="B427">
        <v>1014</v>
      </c>
      <c t="s" s="8" r="C427">
        <v>1015</v>
      </c>
      <c t="s" s="8" r="D427">
        <v>1016</v>
      </c>
      <c t="s" s="9" r="E427">
        <v>1017</v>
      </c>
      <c s="1" r="F427"/>
    </row>
    <row customHeight="1" r="428" ht="12.0">
      <c t="s" s="7" r="A428">
        <v>1018</v>
      </c>
      <c s="8" r="B428"/>
      <c s="8" r="C428"/>
      <c s="8" r="D428"/>
      <c s="9" r="E428"/>
      <c s="1" r="F428"/>
    </row>
    <row customHeight="1" r="429" ht="12.0">
      <c t="str" s="10" r="A429">
        <f>HYPERLINK("http://dbpedia.org/property/language")</f>
        <v>http://dbpedia.org/property/language</v>
      </c>
      <c t="s" s="1" r="B429">
        <v>1019</v>
      </c>
      <c s="14" r="C429"/>
      <c t="str" s="12" r="D429">
        <f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  <c s="13" r="E429"/>
      <c s="1" r="F429"/>
    </row>
    <row customHeight="1" r="430" ht="12.0">
      <c t="str" s="10" r="A430">
        <f>HYPERLINK("http://dbpedia.org/ontology/language")</f>
        <v>http://dbpedia.org/ontology/language</v>
      </c>
      <c t="s" s="1" r="B430">
        <v>1020</v>
      </c>
      <c s="14" r="C430"/>
      <c t="str" s="12" r="D430">
        <f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  <c s="13" r="E430"/>
      <c s="1" r="F430"/>
    </row>
    <row customHeight="1" r="431" ht="12.0">
      <c t="str" s="10" r="A431">
        <f>HYPERLINK("http://dbpedia.org/property/nationality")</f>
        <v>http://dbpedia.org/property/nationality</v>
      </c>
      <c t="s" s="1" r="B431">
        <v>1021</v>
      </c>
      <c s="14" r="C431"/>
      <c t="str" s="12" r="D431">
        <f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s="13" r="E431"/>
      <c s="1" r="F431"/>
    </row>
    <row customHeight="1" r="432" ht="12.0">
      <c t="str" s="10" r="A432">
        <f>HYPERLINK("http://dbpedia.org/ontology/country")</f>
        <v>http://dbpedia.org/ontology/country</v>
      </c>
      <c t="s" s="1" r="B432">
        <v>1022</v>
      </c>
      <c s="14" r="C432"/>
      <c t="str" s="12" r="D432">
        <f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s="13" r="E432"/>
      <c s="1" r="F432"/>
    </row>
    <row customHeight="1" r="433" ht="12.0">
      <c t="str" s="10" r="A433">
        <f>HYPERLINK("http://dbpedia.org/property/country")</f>
        <v>http://dbpedia.org/property/country</v>
      </c>
      <c t="s" s="1" r="B433">
        <v>1023</v>
      </c>
      <c s="14" r="C433"/>
      <c t="str" s="12" r="D433">
        <f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s="13" r="E433"/>
      <c s="1" r="F433"/>
    </row>
    <row customHeight="1" r="434" ht="12.0">
      <c t="str" s="10" r="A434">
        <f>HYPERLINK("http://dbpedia.org/property/translations")</f>
        <v>http://dbpedia.org/property/translations</v>
      </c>
      <c t="s" s="1" r="B434">
        <v>1024</v>
      </c>
      <c s="14" r="C434"/>
      <c t="str" s="12" r="D434">
        <f>HYPERLINK("http://dbpedia.org/sparql?default-graph-uri=http%3A%2F%2Fdbpedia.org&amp;query=select+distinct+%3Fsubject+%3Fobject+where+{%3Fsubject+%3Chttp%3A%2F%2Fdbpedia.org%2Fproperty%2Ftranslations%3E+%3Fobject}+LIMIT+100&amp;format=text%2Fhtml&amp;timeout=30000&amp;debug=on", "View on DBPedia")</f>
        <v>View on DBPedia</v>
      </c>
      <c s="13" r="E434"/>
      <c s="1" r="F434"/>
    </row>
    <row customHeight="1" r="435" ht="12.0">
      <c t="str" s="10" r="A435">
        <f>HYPERLINK("http://dbpedia.org/ontology/nationality")</f>
        <v>http://dbpedia.org/ontology/nationality</v>
      </c>
      <c t="s" s="1" r="B435">
        <v>1025</v>
      </c>
      <c s="14" r="C435"/>
      <c t="str" s="12" r="D435">
        <f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s="13" r="E435"/>
      <c s="1" r="F435"/>
    </row>
    <row customHeight="1" r="436" ht="13.5">
      <c t="str" s="10" r="A436">
        <f>HYPERLINK("http://dbpedia.org/ontology/stateOfOrigin")</f>
        <v>http://dbpedia.org/ontology/stateOfOrigin</v>
      </c>
      <c t="s" s="1" r="B436">
        <v>1026</v>
      </c>
      <c s="14" r="C436"/>
      <c t="str" s="12" r="D436">
        <f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s="13" r="E436"/>
      <c s="1" r="F436"/>
    </row>
    <row customHeight="1" r="437" ht="12.0">
      <c t="str" s="10" r="A437">
        <f>HYPERLINK("http://dbpedia.org/property/languages")</f>
        <v>http://dbpedia.org/property/languages</v>
      </c>
      <c t="s" s="1" r="B437">
        <v>1027</v>
      </c>
      <c s="14" r="C437"/>
      <c t="str" s="12" r="D437">
        <f>HYPERLINK("http://dbpedia.org/sparql?default-graph-uri=http%3A%2F%2Fdbpedia.org&amp;query=select+distinct+%3Fsubject+%3Fobject+where+{%3Fsubject+%3Chttp%3A%2F%2Fdbpedia.org%2Fproperty%2Flanguages%3E+%3Fobject}+LIMIT+100&amp;format=text%2Fhtml&amp;timeout=30000&amp;debug=on", "View on DBPedia")</f>
        <v>View on DBPedia</v>
      </c>
      <c s="13" r="E437"/>
      <c s="1" r="F437"/>
    </row>
    <row customHeight="1" r="438" ht="12.0">
      <c t="str" s="10" r="A438">
        <f>HYPERLINK("http://dbpedia.org/property/ethnicity")</f>
        <v>http://dbpedia.org/property/ethnicity</v>
      </c>
      <c t="s" s="1" r="B438">
        <v>1028</v>
      </c>
      <c s="14" r="C438"/>
      <c t="str" s="12" r="D438">
        <f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  <c s="13" r="E438"/>
      <c s="1" r="F438"/>
    </row>
    <row customHeight="1" r="439" ht="13.5">
      <c t="str" s="10" r="A439">
        <f>HYPERLINK("http://dbpedia.org/property/officialLanguages")</f>
        <v>http://dbpedia.org/property/officialLanguages</v>
      </c>
      <c t="s" s="1" r="B439">
        <v>1029</v>
      </c>
      <c s="14" r="C439"/>
      <c t="str" s="12" r="D439">
        <f>HYPERLINK("http://dbpedia.org/sparql?default-graph-uri=http%3A%2F%2Fdbpedia.org&amp;query=select+distinct+%3Fsubject+%3Fobject+where+{%3Fsubject+%3Chttp%3A%2F%2Fdbpedia.org%2Fproperty%2FofficialLanguages%3E+%3Fobject}+LIMIT+100&amp;format=text%2Fhtml&amp;timeout=30000&amp;debug=on", "View on DBPedia")</f>
        <v>View on DBPedia</v>
      </c>
      <c s="13" r="E439"/>
      <c s="1" r="F439"/>
    </row>
    <row customHeight="1" r="440" ht="12.0">
      <c t="str" s="10" r="A440">
        <f>HYPERLINK("http://dbpedia.org/property/language(s)_")</f>
        <v>http://dbpedia.org/property/language(s)_</v>
      </c>
      <c t="s" s="1" r="B440">
        <v>1030</v>
      </c>
      <c s="14" r="C440"/>
      <c t="str" s="12" r="D440">
        <f>HYPERLINK("http://dbpedia.org/sparql?default-graph-uri=http%3A%2F%2Fdbpedia.org&amp;query=select+distinct+%3Fsubject+%3Fobject+where+{%3Fsubject+%3Chttp%3A%2F%2Fdbpedia.org%2Fproperty%2Flanguage%28s%29_%3E+%3Fobject}+LIMIT+100&amp;format=text%2Fhtml&amp;timeout=30000&amp;debug=on", "View on DBPedia")</f>
        <v>View on DBPedia</v>
      </c>
      <c s="13" r="E440"/>
      <c s="1" r="F440"/>
    </row>
    <row customHeight="1" r="441" ht="13.5">
      <c t="str" s="10" r="A441">
        <f>HYPERLINK("http://dbpedia.org/property/origlanguage")</f>
        <v>http://dbpedia.org/property/origlanguage</v>
      </c>
      <c t="s" s="1" r="B441">
        <v>1031</v>
      </c>
      <c s="14" r="C441"/>
      <c t="str" s="12" r="D441">
        <f>HYPERLINK("http://dbpedia.org/sparql?default-graph-uri=http%3A%2F%2Fdbpedia.org&amp;query=select+distinct+%3Fsubject+%3Fobject+where+{%3Fsubject+%3Chttp%3A%2F%2Fdbpedia.org%2Fproperty%2Foriglanguage%3E+%3Fobject}+LIMIT+100&amp;format=text%2Fhtml&amp;timeout=30000&amp;debug=on", "View on DBPedia")</f>
        <v>View on DBPedia</v>
      </c>
      <c s="13" r="E441"/>
      <c s="1" r="F441"/>
    </row>
    <row customHeight="1" r="442" ht="13.5">
      <c t="str" s="10" r="A442">
        <f>HYPERLINK("http://dbpedia.org/property/origLang")</f>
        <v>http://dbpedia.org/property/origLang</v>
      </c>
      <c t="s" s="1" r="B442">
        <v>1032</v>
      </c>
      <c s="14" r="C442"/>
      <c t="str" s="12" r="D442">
        <f>HYPERLINK("http://dbpedia.org/sparql?default-graph-uri=http%3A%2F%2Fdbpedia.org&amp;query=select+distinct+%3Fsubject+%3Fobject+where+{%3Fsubject+%3Chttp%3A%2F%2Fdbpedia.org%2Fproperty%2ForigLang%3E+%3Fobject}+LIMIT+100&amp;format=text%2Fhtml&amp;timeout=30000&amp;debug=on", "View on DBPedia")</f>
        <v>View on DBPedia</v>
      </c>
      <c s="13" r="E442"/>
      <c s="1" r="F442"/>
    </row>
    <row customHeight="1" r="443" ht="13.5">
      <c t="str" s="10" r="A443">
        <f>HYPERLINK("http://dbpedia.org/property/lang")</f>
        <v>http://dbpedia.org/property/lang</v>
      </c>
      <c t="s" s="1" r="B443">
        <v>1033</v>
      </c>
      <c s="14" r="C443"/>
      <c t="str" s="12" r="D443">
        <f>HYPERLINK("http://dbpedia.org/sparql?default-graph-uri=http%3A%2F%2Fdbpedia.org&amp;query=select+distinct+%3Fsubject+%3Fobject+where+{%3Fsubject+%3Chttp%3A%2F%2Fdbpedia.org%2Fproperty%2Flang%3E+%3Fobject}+LIMIT+100&amp;format=text%2Fhtml&amp;timeout=30000&amp;debug=on", "View on DBPedia")</f>
        <v>View on DBPedia</v>
      </c>
      <c s="13" r="E443"/>
      <c s="1" r="F443"/>
    </row>
    <row customHeight="1" r="444" ht="13.5">
      <c t="str" s="10" r="A444">
        <f>HYPERLINK("http://dbpedia.org/ontology/originalLanguage")</f>
        <v>http://dbpedia.org/ontology/originalLanguage</v>
      </c>
      <c t="s" s="1" r="B444">
        <v>1034</v>
      </c>
      <c s="14" r="C444"/>
      <c t="str" s="12" r="D444">
        <f>HYPERLINK("http://dbpedia.org/sparql?default-graph-uri=http%3A%2F%2Fdbpedia.org&amp;query=select+distinct+%3Fsubject+%3Fobject+where+{%3Fsubject+%3Chttp%3A%2F%2Fdbpedia.org%2Fontology%2ForiginalLanguage%3E+%3Fobject}+LIMIT+100&amp;format=text%2Fhtml&amp;timeout=30000&amp;debug=on", "View on DBPedia")</f>
        <v>View on DBPedia</v>
      </c>
      <c s="13" r="E444"/>
      <c s="1" r="F444"/>
    </row>
    <row customHeight="1" r="445" ht="13.5">
      <c t="str" s="15" r="A445">
        <f>HYPERLINK("http://dbpedia.org/property/originalLanguage")</f>
        <v>http://dbpedia.org/property/originalLanguage</v>
      </c>
      <c t="s" s="16" r="B445">
        <v>1035</v>
      </c>
      <c s="17" r="C445"/>
      <c t="str" s="18" r="D445">
        <f>HYPERLINK("http://dbpedia.org/sparql?default-graph-uri=http%3A%2F%2Fdbpedia.org&amp;query=select+distinct+%3Fsubject+%3Fobject+where+{%3Fsubject+%3Chttp%3A%2F%2Fdbpedia.org%2Fproperty%2ForiginalLanguage%3E+%3Fobject}+LIMIT+100&amp;format=text%2Fhtml&amp;timeout=30000&amp;debug=on", "View on DBPedia")</f>
        <v>View on DBPedia</v>
      </c>
      <c s="19" r="E445"/>
      <c s="1" r="F445"/>
    </row>
    <row r="446">
      <c s="1" r="A446"/>
      <c s="1" r="B446"/>
      <c s="1" r="C446"/>
      <c s="1" r="D446"/>
      <c s="1" r="E446"/>
      <c s="1" r="F446"/>
    </row>
    <row customHeight="1" r="447" ht="12.0">
      <c s="2" r="A447">
        <v>2.129711824E9</v>
      </c>
      <c t="s" s="3" r="B447">
        <v>1036</v>
      </c>
      <c t="str" s="4" r="C447">
        <f>HYPERLINK("http://en.wikipedia.org/wiki/List_of_best-selling_books", "View context")</f>
        <v>View context</v>
      </c>
      <c s="5" r="D447"/>
      <c s="6" r="E447"/>
      <c s="1" r="F447"/>
    </row>
    <row customHeight="1" r="448" ht="13.5">
      <c t="s" s="7" r="A448">
        <v>1037</v>
      </c>
      <c t="s" s="8" r="B448">
        <v>1038</v>
      </c>
      <c t="s" s="8" r="C448">
        <v>1039</v>
      </c>
      <c t="s" s="8" r="D448">
        <v>1040</v>
      </c>
      <c t="s" s="9" r="E448">
        <v>1041</v>
      </c>
      <c s="1" r="F448"/>
    </row>
    <row customHeight="1" r="449" ht="13.5">
      <c t="s" s="7" r="A449">
        <v>1042</v>
      </c>
      <c t="s" s="8" r="B449">
        <v>1043</v>
      </c>
      <c t="s" s="8" r="C449">
        <v>1044</v>
      </c>
      <c t="s" s="8" r="D449">
        <v>1045</v>
      </c>
      <c t="s" s="9" r="E449">
        <v>1046</v>
      </c>
      <c s="1" r="F449"/>
    </row>
    <row customHeight="1" r="450" ht="12.0">
      <c t="s" s="7" r="A450">
        <v>1047</v>
      </c>
      <c t="s" s="8" r="B450">
        <v>1048</v>
      </c>
      <c t="s" s="8" r="C450">
        <v>1049</v>
      </c>
      <c t="s" s="8" r="D450">
        <v>1050</v>
      </c>
      <c t="s" s="9" r="E450">
        <v>1051</v>
      </c>
      <c s="1" r="F450"/>
    </row>
    <row customHeight="1" r="451" ht="13.5">
      <c t="s" s="7" r="A451">
        <v>1052</v>
      </c>
      <c t="s" s="8" r="B451">
        <v>1053</v>
      </c>
      <c t="s" s="8" r="C451">
        <v>1054</v>
      </c>
      <c t="s" s="8" r="D451">
        <v>1055</v>
      </c>
      <c t="s" s="9" r="E451">
        <v>1056</v>
      </c>
      <c s="1" r="F451"/>
    </row>
    <row customHeight="1" r="452" ht="13.5">
      <c t="s" s="7" r="A452">
        <v>1057</v>
      </c>
      <c t="s" s="8" r="B452">
        <v>1058</v>
      </c>
      <c t="s" s="8" r="C452">
        <v>1059</v>
      </c>
      <c t="s" s="8" r="D452">
        <v>1060</v>
      </c>
      <c t="s" s="9" r="E452">
        <v>1061</v>
      </c>
      <c s="1" r="F452"/>
    </row>
    <row customHeight="1" r="453" ht="13.5">
      <c t="s" s="7" r="A453">
        <v>1062</v>
      </c>
      <c t="s" s="8" r="B453">
        <v>1063</v>
      </c>
      <c t="s" s="8" r="C453">
        <v>1064</v>
      </c>
      <c t="s" s="8" r="D453">
        <v>1065</v>
      </c>
      <c t="s" s="9" r="E453">
        <v>1066</v>
      </c>
      <c s="1" r="F453"/>
    </row>
    <row customHeight="1" r="454" ht="12.0">
      <c t="s" s="7" r="A454">
        <v>1067</v>
      </c>
      <c t="s" s="8" r="B454">
        <v>1068</v>
      </c>
      <c t="s" s="8" r="C454">
        <v>1069</v>
      </c>
      <c t="s" s="8" r="D454">
        <v>1070</v>
      </c>
      <c t="s" s="9" r="E454">
        <v>1071</v>
      </c>
      <c s="1" r="F454"/>
    </row>
    <row customHeight="1" r="455" ht="13.5">
      <c t="s" s="7" r="A455">
        <v>1072</v>
      </c>
      <c t="s" s="8" r="B455">
        <v>1073</v>
      </c>
      <c t="s" s="8" r="C455">
        <v>1074</v>
      </c>
      <c t="s" s="8" r="D455">
        <v>1075</v>
      </c>
      <c t="s" s="9" r="E455">
        <v>1076</v>
      </c>
      <c s="1" r="F455"/>
    </row>
    <row customHeight="1" r="456" ht="13.5">
      <c t="s" s="7" r="A456">
        <v>1077</v>
      </c>
      <c t="s" s="8" r="B456">
        <v>1078</v>
      </c>
      <c t="s" s="8" r="C456">
        <v>1079</v>
      </c>
      <c t="s" s="8" r="D456">
        <v>1080</v>
      </c>
      <c t="s" s="9" r="E456">
        <v>1081</v>
      </c>
      <c s="1" r="F456"/>
    </row>
    <row customHeight="1" r="457" ht="13.5">
      <c t="s" s="7" r="A457">
        <v>1082</v>
      </c>
      <c t="s" s="8" r="B457">
        <v>1083</v>
      </c>
      <c t="s" s="8" r="C457">
        <v>1084</v>
      </c>
      <c s="8" r="D457"/>
      <c s="9" r="E457"/>
      <c s="1" r="F457"/>
    </row>
    <row customHeight="1" r="458" ht="12.0">
      <c t="str" s="10" r="A458">
        <f>HYPERLINK("http://dbpedia.org/property/author")</f>
        <v>http://dbpedia.org/property/author</v>
      </c>
      <c t="s" s="1" r="B458">
        <v>1085</v>
      </c>
      <c s="14" r="C458"/>
      <c t="str" s="12" r="D458">
        <f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s="13" r="E458"/>
      <c s="1" r="F458"/>
    </row>
    <row customHeight="1" r="459" ht="12.0">
      <c t="str" s="10" r="A459">
        <f>HYPERLINK("http://dbpedia.org/ontology/author")</f>
        <v>http://dbpedia.org/ontology/author</v>
      </c>
      <c t="s" s="1" r="B459">
        <v>1086</v>
      </c>
      <c s="14" r="C459"/>
      <c t="str" s="12" r="D459">
        <f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s="13" r="E459"/>
      <c s="1" r="F459"/>
    </row>
    <row customHeight="1" r="460" ht="12.0">
      <c t="str" s="10" r="A460">
        <f>HYPERLINK("http://dbpedia.org/property/writer")</f>
        <v>http://dbpedia.org/property/writer</v>
      </c>
      <c t="s" s="1" r="B460">
        <v>1087</v>
      </c>
      <c s="14" r="C460"/>
      <c t="str" s="12" r="D460">
        <f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s="13" r="E460"/>
      <c s="1" r="F460"/>
    </row>
    <row customHeight="1" r="461" ht="12.0">
      <c t="str" s="10" r="A461">
        <f>HYPERLINK("http://dbpedia.org/ontology/writer")</f>
        <v>http://dbpedia.org/ontology/writer</v>
      </c>
      <c t="s" s="1" r="B461">
        <v>1088</v>
      </c>
      <c s="14" r="C461"/>
      <c t="str" s="12" r="D461">
        <f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s="13" r="E461"/>
      <c s="1" r="F461"/>
    </row>
    <row customHeight="1" r="462" ht="12.0">
      <c t="str" s="10" r="A462">
        <f>HYPERLINK("http://dbpedia.org/ontology/creator")</f>
        <v>http://dbpedia.org/ontology/creator</v>
      </c>
      <c t="s" s="1" r="B462">
        <v>1089</v>
      </c>
      <c s="14" r="C462"/>
      <c t="str" s="12" r="D462">
        <f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s="13" r="E462"/>
      <c s="1" r="F462"/>
    </row>
    <row customHeight="1" r="463" ht="12.0">
      <c t="str" s="15" r="A463">
        <f>HYPERLINK("http://dbpedia.org/property/creator")</f>
        <v>http://dbpedia.org/property/creator</v>
      </c>
      <c t="s" s="16" r="B463">
        <v>1090</v>
      </c>
      <c s="17" r="C463"/>
      <c t="str" s="18" r="D463">
        <f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s="19" r="E463"/>
      <c s="1" r="F463"/>
    </row>
    <row r="464">
      <c s="1" r="A464"/>
      <c s="1" r="B464"/>
      <c s="1" r="C464"/>
      <c s="1" r="D464"/>
      <c s="1" r="E464"/>
      <c s="1" r="F464"/>
    </row>
    <row customHeight="1" r="465" ht="12.0">
      <c s="2" r="A465">
        <v>1.911613041E9</v>
      </c>
      <c t="s" s="3" r="B465">
        <v>1091</v>
      </c>
      <c t="str" s="4" r="C465">
        <f>HYPERLINK("http://en.wikipedia.org/wiki/List_of_largest_manufacturing_companies_by_revenue", "View context")</f>
        <v>View context</v>
      </c>
      <c s="5" r="D465"/>
      <c s="6" r="E465"/>
      <c s="1" r="F465"/>
    </row>
    <row customHeight="1" r="466" ht="12.0">
      <c t="s" s="7" r="A466">
        <v>1092</v>
      </c>
      <c t="s" s="8" r="B466">
        <v>1093</v>
      </c>
      <c t="s" s="8" r="C466">
        <v>1094</v>
      </c>
      <c t="s" s="8" r="D466">
        <v>1095</v>
      </c>
      <c t="s" s="9" r="E466">
        <v>1096</v>
      </c>
      <c s="1" r="F466"/>
    </row>
    <row customHeight="1" r="467" ht="12.0">
      <c t="s" s="7" r="A467">
        <v>1097</v>
      </c>
      <c t="s" s="8" r="B467">
        <v>1098</v>
      </c>
      <c t="s" s="8" r="C467">
        <v>1099</v>
      </c>
      <c t="s" s="8" r="D467">
        <v>1100</v>
      </c>
      <c t="s" s="9" r="E467">
        <v>1101</v>
      </c>
      <c s="1" r="F467"/>
    </row>
    <row customHeight="1" r="468" ht="12.0">
      <c t="s" s="7" r="A468">
        <v>1102</v>
      </c>
      <c t="s" s="8" r="B468">
        <v>1103</v>
      </c>
      <c t="s" s="8" r="C468">
        <v>1104</v>
      </c>
      <c t="s" s="8" r="D468">
        <v>1105</v>
      </c>
      <c t="s" s="9" r="E468">
        <v>1106</v>
      </c>
      <c s="1" r="F468"/>
    </row>
    <row customHeight="1" r="469" ht="12.0">
      <c t="s" s="7" r="A469">
        <v>1107</v>
      </c>
      <c t="s" s="8" r="B469">
        <v>1108</v>
      </c>
      <c t="s" s="8" r="C469">
        <v>1109</v>
      </c>
      <c t="s" s="8" r="D469">
        <v>1110</v>
      </c>
      <c t="s" s="9" r="E469">
        <v>1111</v>
      </c>
      <c s="1" r="F469"/>
    </row>
    <row customHeight="1" r="470" ht="12.0">
      <c t="s" s="7" r="A470">
        <v>1112</v>
      </c>
      <c t="s" s="8" r="B470">
        <v>1113</v>
      </c>
      <c s="8" r="C470"/>
      <c s="8" r="D470"/>
      <c s="9" r="E470"/>
      <c s="1" r="F470"/>
    </row>
    <row customHeight="1" r="471" ht="13.5">
      <c t="str" s="10" r="A471">
        <f>HYPERLINK("http://dbpedia.org/ontology/foundationPlace")</f>
        <v>http://dbpedia.org/ontology/foundationPlace</v>
      </c>
      <c t="s" s="1" r="B471">
        <v>1114</v>
      </c>
      <c s="14" r="C471"/>
      <c t="str" s="12" r="D471">
        <f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  <c s="13" r="E471"/>
      <c s="1" r="F471"/>
    </row>
    <row customHeight="1" r="472" ht="13.5">
      <c t="str" s="10" r="A472">
        <f>HYPERLINK("http://dbpedia.org/property/areaServed")</f>
        <v>http://dbpedia.org/property/areaServed</v>
      </c>
      <c t="s" s="1" r="B472">
        <v>1115</v>
      </c>
      <c s="14" r="C472"/>
      <c t="str" s="12" r="D472">
        <f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  <c s="13" r="E472"/>
      <c s="1" r="F472"/>
    </row>
    <row customHeight="1" r="473" ht="12.0">
      <c t="str" s="10" r="A473">
        <f>HYPERLINK("http://dbpedia.org/ontology/headquarter")</f>
        <v>http://dbpedia.org/ontology/headquarter</v>
      </c>
      <c t="s" s="1" r="B473">
        <v>1116</v>
      </c>
      <c s="14" r="C473"/>
      <c t="str" s="12" r="D473">
        <f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  <c s="13" r="E473"/>
      <c s="1" r="F473"/>
    </row>
    <row customHeight="1" r="474" ht="13.5">
      <c t="str" s="10" r="A474">
        <f>HYPERLINK("http://dbpedia.org/property/locationCountry")</f>
        <v>http://dbpedia.org/property/locationCountry</v>
      </c>
      <c t="s" s="1" r="B474">
        <v>1117</v>
      </c>
      <c s="14" r="C474"/>
      <c t="str" s="12" r="D474">
        <f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  <c s="13" r="E474"/>
      <c s="1" r="F474"/>
    </row>
    <row customHeight="1" r="475" ht="12.0">
      <c t="str" s="10" r="A475">
        <f>HYPERLINK("http://dbpedia.org/ontology/location")</f>
        <v>http://dbpedia.org/ontology/location</v>
      </c>
      <c t="s" s="1" r="B475">
        <v>1118</v>
      </c>
      <c s="14" r="C475"/>
      <c t="str" s="12" r="D475">
        <f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s="13" r="E475"/>
      <c s="1" r="F475"/>
    </row>
    <row customHeight="1" r="476" ht="12.0">
      <c t="str" s="10" r="A476">
        <f>HYPERLINK("http://dbpedia.org/property/country")</f>
        <v>http://dbpedia.org/property/country</v>
      </c>
      <c t="s" s="1" r="B476">
        <v>1119</v>
      </c>
      <c s="14" r="C476"/>
      <c t="str" s="12" r="D476">
        <f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s="13" r="E476"/>
      <c s="1" r="F476"/>
    </row>
    <row customHeight="1" r="477" ht="12.0">
      <c t="str" s="10" r="A477">
        <f>HYPERLINK("http://dbpedia.org/property/foundation")</f>
        <v>http://dbpedia.org/property/foundation</v>
      </c>
      <c t="s" s="1" r="B477">
        <v>1120</v>
      </c>
      <c s="14" r="C477"/>
      <c t="str" s="12" r="D477">
        <f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  <c s="13" r="E477"/>
      <c s="1" r="F477"/>
    </row>
    <row customHeight="1" r="478" ht="12.0">
      <c t="str" s="10" r="A478">
        <f>HYPERLINK("http://dbpedia.org/property/headquarters")</f>
        <v>http://dbpedia.org/property/headquarters</v>
      </c>
      <c t="s" s="1" r="B478">
        <v>1121</v>
      </c>
      <c s="14" r="C478"/>
      <c t="str" s="12" r="D478">
        <f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  <c s="13" r="E478"/>
      <c s="1" r="F478"/>
    </row>
    <row customHeight="1" r="479" ht="12.0">
      <c t="str" s="10" r="A479">
        <f>HYPERLINK("http://dbpedia.org/property/location")</f>
        <v>http://dbpedia.org/property/location</v>
      </c>
      <c t="s" s="1" r="B479">
        <v>1122</v>
      </c>
      <c s="14" r="C479"/>
      <c t="str" s="12" r="D479">
        <f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s="13" r="E479"/>
      <c s="1" r="F479"/>
    </row>
    <row customHeight="1" r="480" ht="13.5">
      <c t="str" s="10" r="A480">
        <f>HYPERLINK("http://dbpedia.org/ontology/locationCountry")</f>
        <v>http://dbpedia.org/ontology/locationCountry</v>
      </c>
      <c t="s" s="1" r="B480">
        <v>1123</v>
      </c>
      <c s="14" r="C480"/>
      <c t="str" s="12" r="D480">
        <f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  <c s="13" r="E480"/>
      <c s="1" r="F480"/>
    </row>
    <row customHeight="1" r="481" ht="12.0">
      <c t="str" s="10" r="A481">
        <f>HYPERLINK("http://dbpedia.org/property/locations")</f>
        <v>http://dbpedia.org/property/locations</v>
      </c>
      <c t="s" s="1" r="B481">
        <v>1124</v>
      </c>
      <c s="14" r="C481"/>
      <c t="str" s="12" r="D481">
        <f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  <c s="13" r="E481"/>
      <c s="1" r="F481"/>
    </row>
    <row customHeight="1" r="482" ht="12.0">
      <c t="str" s="10" r="A482">
        <f>HYPERLINK("http://dbpedia.org/ontology/country")</f>
        <v>http://dbpedia.org/ontology/country</v>
      </c>
      <c t="s" s="1" r="B482">
        <v>1125</v>
      </c>
      <c s="14" r="C482"/>
      <c t="str" s="12" r="D482">
        <f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s="13" r="E482"/>
      <c s="1" r="F482"/>
    </row>
    <row customHeight="1" r="483" ht="13.5">
      <c t="str" s="10" r="A483">
        <f>HYPERLINK("http://dbpedia.org/ontology/stateOfOrigin")</f>
        <v>http://dbpedia.org/ontology/stateOfOrigin</v>
      </c>
      <c t="s" s="1" r="B483">
        <v>1126</v>
      </c>
      <c s="14" r="C483"/>
      <c t="str" s="12" r="D483">
        <f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s="13" r="E483"/>
      <c s="1" r="F483"/>
    </row>
    <row customHeight="1" r="484" ht="13.5">
      <c t="str" s="10" r="A484">
        <f>HYPERLINK("http://dbpedia.org/property/serviceArea")</f>
        <v>http://dbpedia.org/property/serviceArea</v>
      </c>
      <c t="s" s="1" r="B484">
        <v>1127</v>
      </c>
      <c s="14" r="C484"/>
      <c t="str" s="12" r="D484">
        <f>HYPERLINK("http://dbpedia.org/sparql?default-graph-uri=http%3A%2F%2Fdbpedia.org&amp;query=select+distinct+%3Fsubject+%3Fobject+where+{%3Fsubject+%3Chttp%3A%2F%2Fdbpedia.org%2Fproperty%2FserviceArea%3E+%3Fobject}+LIMIT+100&amp;format=text%2Fhtml&amp;timeout=30000&amp;debug=on", "View on DBPedia")</f>
        <v>View on DBPedia</v>
      </c>
      <c s="13" r="E484"/>
      <c s="1" r="F484"/>
    </row>
    <row customHeight="1" r="485" ht="13.5">
      <c t="str" s="10" r="A485">
        <f>HYPERLINK("http://dbpedia.org/property/storeLocations")</f>
        <v>http://dbpedia.org/property/storeLocations</v>
      </c>
      <c t="s" s="1" r="B485">
        <v>1128</v>
      </c>
      <c s="14" r="C485"/>
      <c t="str" s="12" r="D485">
        <f>HYPERLINK("http://dbpedia.org/sparql?default-graph-uri=http%3A%2F%2Fdbpedia.org&amp;query=select+distinct+%3Fsubject+%3Fobject+where+{%3Fsubject+%3Chttp%3A%2F%2Fdbpedia.org%2Fproperty%2FstoreLocations%3E+%3Fobject}+LIMIT+100&amp;format=text%2Fhtml&amp;timeout=30000&amp;debug=on", "View on DBPedia")</f>
        <v>View on DBPedia</v>
      </c>
      <c s="13" r="E485"/>
      <c s="1" r="F485"/>
    </row>
    <row customHeight="1" r="486" ht="12.0">
      <c t="str" s="10" r="A486">
        <f>HYPERLINK("http://dbpedia.org/property/headquarter")</f>
        <v>http://dbpedia.org/property/headquarter</v>
      </c>
      <c t="s" s="1" r="B486">
        <v>1129</v>
      </c>
      <c s="14" r="C486"/>
      <c t="str" s="12" r="D486">
        <f>HYPERLINK("http://dbpedia.org/sparql?default-graph-uri=http%3A%2F%2Fdbpedia.org&amp;query=select+distinct+%3Fsubject+%3Fobject+where+{%3Fsubject+%3Chttp%3A%2F%2Fdbpedia.org%2Fproperty%2Fheadquarter%3E+%3Fobject}+LIMIT+100&amp;format=text%2Fhtml&amp;timeout=30000&amp;debug=on", "View on DBPedia")</f>
        <v>View on DBPedia</v>
      </c>
      <c s="13" r="E486"/>
      <c s="1" r="F486"/>
    </row>
    <row customHeight="1" r="487" ht="13.5">
      <c t="str" s="10" r="A487">
        <f>HYPERLINK("http://dbpedia.org/property/locationCountries")</f>
        <v>http://dbpedia.org/property/locationCountries</v>
      </c>
      <c t="s" s="1" r="B487">
        <v>1130</v>
      </c>
      <c s="14" r="C487"/>
      <c t="str" s="12" r="D487">
        <f>HYPERLINK("http://dbpedia.org/sparql?default-graph-uri=http%3A%2F%2Fdbpedia.org&amp;query=select+distinct+%3Fsubject+%3Fobject+where+{%3Fsubject+%3Chttp%3A%2F%2Fdbpedia.org%2Fproperty%2FlocationCountries%3E+%3Fobject}+LIMIT+100&amp;format=text%2Fhtml&amp;timeout=30000&amp;debug=on", "View on DBPedia")</f>
        <v>View on DBPedia</v>
      </c>
      <c s="13" r="E487"/>
      <c s="1" r="F487"/>
    </row>
    <row customHeight="1" r="488" ht="13.5">
      <c t="str" s="10" r="A488">
        <f>HYPERLINK("http://dbpedia.org/property/locationCounty")</f>
        <v>http://dbpedia.org/property/locationCounty</v>
      </c>
      <c t="s" s="1" r="B488">
        <v>1131</v>
      </c>
      <c s="14" r="C488"/>
      <c t="str" s="12" r="D488">
        <f>HYPERLINK("http://dbpedia.org/sparql?default-graph-uri=http%3A%2F%2Fdbpedia.org&amp;query=select+distinct+%3Fsubject+%3Fobject+where+{%3Fsubject+%3Chttp%3A%2F%2Fdbpedia.org%2Fproperty%2FlocationCounty%3E+%3Fobject}+LIMIT+100&amp;format=text%2Fhtml&amp;timeout=30000&amp;debug=on", "View on DBPedia")</f>
        <v>View on DBPedia</v>
      </c>
      <c s="13" r="E488"/>
      <c s="1" r="F488"/>
    </row>
    <row customHeight="1" r="489" ht="13.5">
      <c t="str" s="10" r="A489">
        <f>HYPERLINK("http://dbpedia.org/property/countryOfOrigin")</f>
        <v>http://dbpedia.org/property/countryOfOrigin</v>
      </c>
      <c t="s" s="1" r="B489">
        <v>1132</v>
      </c>
      <c s="14" r="C489"/>
      <c t="str" s="12" r="D489">
        <f>HYPERLINK("http://dbpedia.org/sparql?default-graph-uri=http%3A%2F%2Fdbpedia.org&amp;query=select+distinct+%3Fsubject+%3Fobject+where+{%3Fsubject+%3Chttp%3A%2F%2Fdbpedia.org%2Fproperty%2FcountryOfOrigin%3E+%3Fobject}+LIMIT+100&amp;format=text%2Fhtml&amp;timeout=30000&amp;debug=on", "View on DBPedia")</f>
        <v>View on DBPedia</v>
      </c>
      <c s="13" r="E489"/>
      <c s="1" r="F489"/>
    </row>
    <row customHeight="1" r="490" ht="13.5">
      <c t="str" s="15" r="A490">
        <f>HYPERLINK("http://dbpedia.org/property/nationalOrigin")</f>
        <v>http://dbpedia.org/property/nationalOrigin</v>
      </c>
      <c t="s" s="16" r="B490">
        <v>1133</v>
      </c>
      <c s="17" r="C490"/>
      <c t="str" s="18" r="D490">
        <f>HYPERLINK("http://dbpedia.org/sparql?default-graph-uri=http%3A%2F%2Fdbpedia.org&amp;query=select+distinct+%3Fsubject+%3Fobject+where+{%3Fsubject+%3Chttp%3A%2F%2Fdbpedia.org%2Fproperty%2FnationalOrigin%3E+%3Fobject}+LIMIT+100&amp;format=text%2Fhtml&amp;timeout=30000&amp;debug=on", "View on DBPedia")</f>
        <v>View on DBPedia</v>
      </c>
      <c s="19" r="E490"/>
      <c s="1" r="F490"/>
    </row>
    <row r="491">
      <c s="1" r="A491"/>
      <c s="1" r="B491"/>
      <c s="1" r="C491"/>
      <c s="1" r="D491"/>
      <c s="1" r="E491"/>
      <c s="1" r="F491"/>
    </row>
    <row customHeight="1" r="492" ht="12.0">
      <c s="2" r="A492">
        <v>6.18003832E8</v>
      </c>
      <c t="s" s="3" r="B492">
        <v>1134</v>
      </c>
      <c t="str" s="4" r="C492">
        <f>HYPERLINK("http://en.wikipedia.org/wiki/List_of_largest_manufacturing_companies_by_revenue", "View context")</f>
        <v>View context</v>
      </c>
      <c s="5" r="D492"/>
      <c s="6" r="E492"/>
      <c s="1" r="F492"/>
    </row>
    <row customHeight="1" r="493" ht="13.5">
      <c t="s" s="7" r="A493">
        <v>1135</v>
      </c>
      <c t="s" s="8" r="B493">
        <v>1136</v>
      </c>
      <c t="s" s="8" r="C493">
        <v>1137</v>
      </c>
      <c t="s" s="8" r="D493">
        <v>1138</v>
      </c>
      <c t="s" s="9" r="E493">
        <v>1139</v>
      </c>
      <c s="1" r="F493"/>
    </row>
    <row customHeight="1" r="494" ht="12.0">
      <c t="s" s="7" r="A494">
        <v>1140</v>
      </c>
      <c t="s" s="8" r="B494">
        <v>1141</v>
      </c>
      <c t="s" s="8" r="C494">
        <v>1142</v>
      </c>
      <c t="s" s="8" r="D494">
        <v>1143</v>
      </c>
      <c t="s" s="9" r="E494">
        <v>1144</v>
      </c>
      <c s="1" r="F494"/>
    </row>
    <row customHeight="1" r="495" ht="13.5">
      <c t="s" s="7" r="A495">
        <v>1145</v>
      </c>
      <c t="s" s="8" r="B495">
        <v>1146</v>
      </c>
      <c t="s" s="8" r="C495">
        <v>1147</v>
      </c>
      <c t="s" s="8" r="D495">
        <v>1148</v>
      </c>
      <c t="s" s="9" r="E495">
        <v>1149</v>
      </c>
      <c s="1" r="F495"/>
    </row>
    <row customHeight="1" r="496" ht="12.0">
      <c t="s" s="7" r="A496">
        <v>1150</v>
      </c>
      <c t="s" s="8" r="B496">
        <v>1151</v>
      </c>
      <c t="s" s="8" r="C496">
        <v>1152</v>
      </c>
      <c t="s" s="8" r="D496">
        <v>1153</v>
      </c>
      <c t="s" s="9" r="E496">
        <v>1154</v>
      </c>
      <c s="1" r="F496"/>
    </row>
    <row customHeight="1" r="497" ht="12.0">
      <c t="s" s="7" r="A497">
        <v>1155</v>
      </c>
      <c t="s" s="8" r="B497">
        <v>1156</v>
      </c>
      <c t="s" s="8" r="C497">
        <v>1157</v>
      </c>
      <c t="s" s="8" r="D497">
        <v>1158</v>
      </c>
      <c t="s" s="9" r="E497">
        <v>1159</v>
      </c>
      <c s="1" r="F497"/>
    </row>
    <row customHeight="1" r="498" ht="13.5">
      <c t="s" s="7" r="A498">
        <v>1160</v>
      </c>
      <c t="s" s="8" r="B498">
        <v>1161</v>
      </c>
      <c t="s" s="8" r="C498">
        <v>1162</v>
      </c>
      <c t="s" s="8" r="D498">
        <v>1163</v>
      </c>
      <c t="s" s="9" r="E498">
        <v>1164</v>
      </c>
      <c s="1" r="F498"/>
    </row>
    <row customHeight="1" r="499" ht="12.0">
      <c t="str" s="10" r="A499">
        <f>HYPERLINK("http://dbpedia.org/property/products")</f>
        <v>http://dbpedia.org/property/products</v>
      </c>
      <c t="s" s="1" r="B499">
        <v>1165</v>
      </c>
      <c s="14" r="C499"/>
      <c t="str" s="12" r="D499">
        <f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  <c s="13" r="E499"/>
      <c s="1" r="F499"/>
    </row>
    <row customHeight="1" r="500" ht="12.0">
      <c t="str" s="10" r="A500">
        <f>HYPERLINK("http://dbpedia.org/property/industry")</f>
        <v>http://dbpedia.org/property/industry</v>
      </c>
      <c t="s" s="1" r="B500">
        <v>1166</v>
      </c>
      <c s="14" r="C500"/>
      <c t="str" s="12" r="D500">
        <f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  <c s="13" r="E500"/>
      <c s="1" r="F500"/>
    </row>
    <row customHeight="1" r="501" ht="12.0">
      <c t="str" s="10" r="A501">
        <f>HYPERLINK("http://dbpedia.org/ontology/industry")</f>
        <v>http://dbpedia.org/ontology/industry</v>
      </c>
      <c t="s" s="1" r="B501">
        <v>1167</v>
      </c>
      <c s="14" r="C501"/>
      <c t="str" s="12" r="D501">
        <f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  <c s="13" r="E501"/>
      <c s="1" r="F501"/>
    </row>
    <row customHeight="1" r="502" ht="12.0">
      <c t="str" s="10" r="A502">
        <f>HYPERLINK("http://dbpedia.org/ontology/product")</f>
        <v>http://dbpedia.org/ontology/product</v>
      </c>
      <c t="s" s="1" r="B502">
        <v>1168</v>
      </c>
      <c s="14" r="C502"/>
      <c t="str" s="12" r="D502">
        <f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  <c s="13" r="E502"/>
      <c s="1" r="F502"/>
    </row>
    <row customHeight="1" r="503" ht="12.0">
      <c t="str" s="10" r="A503">
        <f>HYPERLINK("http://dbpedia.org/property/services")</f>
        <v>http://dbpedia.org/property/services</v>
      </c>
      <c t="s" s="1" r="B503">
        <v>1169</v>
      </c>
      <c s="14" r="C503"/>
      <c t="str" s="12" r="D503">
        <f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  <c s="13" r="E503"/>
      <c s="1" r="F503"/>
    </row>
    <row customHeight="1" r="504" ht="12.0">
      <c t="str" s="10" r="A504">
        <f>HYPERLINK("http://dbpedia.org/ontology/service")</f>
        <v>http://dbpedia.org/ontology/service</v>
      </c>
      <c t="s" s="1" r="B504">
        <v>1170</v>
      </c>
      <c s="14" r="C504"/>
      <c t="str" s="12" r="D504">
        <f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  <c s="13" r="E504"/>
      <c s="1" r="F504"/>
    </row>
    <row customHeight="1" r="505" ht="13.5">
      <c t="str" s="10" r="A505">
        <f>HYPERLINK("http://dbpedia.org/property/companyType")</f>
        <v>http://dbpedia.org/property/companyType</v>
      </c>
      <c t="s" s="1" r="B505">
        <v>1171</v>
      </c>
      <c s="14" r="C505"/>
      <c t="str" s="12" r="D505">
        <f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  <c s="13" r="E505"/>
      <c s="1" r="F505"/>
    </row>
    <row customHeight="1" r="506" ht="12.0">
      <c t="str" s="15" r="A506">
        <f>HYPERLINK("http://dbpedia.org/property/industries")</f>
        <v>http://dbpedia.org/property/industries</v>
      </c>
      <c t="s" s="16" r="B506">
        <v>1172</v>
      </c>
      <c s="17" r="C506"/>
      <c t="str" s="18" r="D506">
        <f>HYPERLINK("http://dbpedia.org/sparql?default-graph-uri=http%3A%2F%2Fdbpedia.org&amp;query=select+distinct+%3Fsubject+%3Fobject+where+{%3Fsubject+%3Chttp%3A%2F%2Fdbpedia.org%2Fproperty%2Findustries%3E+%3Fobject}+LIMIT+100&amp;format=text%2Fhtml&amp;timeout=30000&amp;debug=on", "View on DBPedia")</f>
        <v>View on DBPedia</v>
      </c>
      <c s="19" r="E506"/>
      <c s="1" r="F506"/>
    </row>
    <row r="507">
      <c s="1" r="A507"/>
      <c s="1" r="B507"/>
      <c s="1" r="C507"/>
      <c s="1" r="D507"/>
      <c s="1" r="E507"/>
      <c s="1" r="F507"/>
    </row>
    <row customHeight="1" r="508" ht="12.0">
      <c s="2" r="A508">
        <v>2.122702641E9</v>
      </c>
      <c t="s" s="3" r="B508">
        <v>1173</v>
      </c>
      <c t="str" s="4" r="C508">
        <f>HYPERLINK("http://en.wikipedia.org/wiki/List_of_Presidents_of_the_United_States", "View context")</f>
        <v>View context</v>
      </c>
      <c s="5" r="D508"/>
      <c s="6" r="E508"/>
      <c s="1" r="F508"/>
    </row>
    <row customHeight="1" r="509" ht="12.0">
      <c t="s" s="7" r="A509">
        <v>1174</v>
      </c>
      <c t="s" s="8" r="B509">
        <v>1175</v>
      </c>
      <c t="s" s="8" r="C509">
        <v>1176</v>
      </c>
      <c t="s" s="8" r="D509">
        <v>1177</v>
      </c>
      <c t="s" s="9" r="E509">
        <v>1178</v>
      </c>
      <c s="1" r="F509"/>
    </row>
    <row customHeight="1" r="510" ht="12.0">
      <c t="str" s="10" r="A510">
        <f>HYPERLINK("http://dbpedia.org/property/party")</f>
        <v>http://dbpedia.org/property/party</v>
      </c>
      <c t="s" s="1" r="B510">
        <v>1179</v>
      </c>
      <c s="14" r="C510"/>
      <c t="str" s="12" r="D510">
        <f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s="13" r="E510"/>
      <c s="1" r="F510"/>
    </row>
    <row customHeight="1" r="511" ht="12.0">
      <c t="str" s="10" r="A511">
        <f>HYPERLINK("http://dbpedia.org/ontology/party")</f>
        <v>http://dbpedia.org/ontology/party</v>
      </c>
      <c t="s" s="1" r="B511">
        <v>1180</v>
      </c>
      <c s="14" r="C511"/>
      <c t="str" s="12" r="D511">
        <f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s="13" r="E511"/>
      <c s="1" r="F511"/>
    </row>
    <row customHeight="1" r="512" ht="13.5">
      <c t="str" s="10" r="A512">
        <f>HYPERLINK("http://dbpedia.org/ontology/otherParty")</f>
        <v>http://dbpedia.org/ontology/otherParty</v>
      </c>
      <c t="s" s="1" r="B512">
        <v>1181</v>
      </c>
      <c s="14" r="C512"/>
      <c t="str" s="12" r="D512">
        <f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  <c s="13" r="E512"/>
      <c s="1" r="F512"/>
    </row>
    <row customHeight="1" r="513" ht="13.5">
      <c t="str" s="10" r="A513">
        <f>HYPERLINK("http://dbpedia.org/property/afterParty")</f>
        <v>http://dbpedia.org/property/afterParty</v>
      </c>
      <c t="s" s="1" r="B513">
        <v>1182</v>
      </c>
      <c s="14" r="C513"/>
      <c t="str" s="12" r="D513">
        <f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  <c s="13" r="E513"/>
      <c s="1" r="F513"/>
    </row>
    <row customHeight="1" r="514" ht="13.5">
      <c t="str" s="10" r="A514">
        <f>HYPERLINK("http://dbpedia.org/property/politicalGroups")</f>
        <v>http://dbpedia.org/property/politicalGroups</v>
      </c>
      <c t="s" s="1" r="B514">
        <v>1183</v>
      </c>
      <c s="14" r="C514"/>
      <c t="str" s="12" r="D514">
        <f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  <c s="13" r="E514"/>
      <c s="1" r="F514"/>
    </row>
    <row customHeight="1" r="515" ht="13.5">
      <c t="str" s="10" r="A515">
        <f>HYPERLINK("http://dbpedia.org/ontology/politicalPartyInLegislature")</f>
        <v>http://dbpedia.org/ontology/politicalPartyInLegislature</v>
      </c>
      <c t="s" s="1" r="B515">
        <v>1184</v>
      </c>
      <c s="14" r="C515"/>
      <c t="str" s="12" r="D515">
        <f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  <c s="13" r="E515"/>
      <c s="1" r="F515"/>
    </row>
    <row customHeight="1" r="516" ht="13.5">
      <c t="str" s="10" r="A516">
        <f>HYPERLINK("http://dbpedia.org/ontology/politicalPartyOfLeader")</f>
        <v>http://dbpedia.org/ontology/politicalPartyOfLeader</v>
      </c>
      <c t="s" s="1" r="B516">
        <v>1185</v>
      </c>
      <c s="14" r="C516"/>
      <c t="str" s="12" r="D516">
        <f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  <c s="13" r="E516"/>
      <c s="1" r="F516"/>
    </row>
    <row customHeight="1" r="517" ht="12.0">
      <c t="str" s="10" r="A517">
        <f>HYPERLINK("http://dbpedia.org/property/loser")</f>
        <v>http://dbpedia.org/property/loser</v>
      </c>
      <c t="s" s="1" r="B517">
        <v>1186</v>
      </c>
      <c s="14" r="C517"/>
      <c t="str" s="12" r="D517">
        <f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  <c s="13" r="E517"/>
      <c s="1" r="F517"/>
    </row>
    <row customHeight="1" r="518" ht="13.5">
      <c t="str" s="10" r="A518">
        <f>HYPERLINK("http://dbpedia.org/property/politicalParty")</f>
        <v>http://dbpedia.org/property/politicalParty</v>
      </c>
      <c t="s" s="1" r="B518">
        <v>1187</v>
      </c>
      <c s="14" r="C518"/>
      <c t="str" s="12" r="D518">
        <f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s="13" r="E518"/>
      <c s="1" r="F518"/>
    </row>
    <row customHeight="1" r="519" ht="12.0">
      <c t="str" s="10" r="A519">
        <f>HYPERLINK("http://dbpedia.org/property/winner")</f>
        <v>http://dbpedia.org/property/winner</v>
      </c>
      <c t="s" s="1" r="B519">
        <v>1188</v>
      </c>
      <c s="14" r="C519"/>
      <c t="str" s="12" r="D519">
        <f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  <c s="13" r="E519"/>
      <c s="1" r="F519"/>
    </row>
    <row customHeight="1" r="520" ht="13.5">
      <c t="str" s="10" r="A520">
        <f>HYPERLINK("http://dbpedia.org/ontology/leaderParty")</f>
        <v>http://dbpedia.org/ontology/leaderParty</v>
      </c>
      <c t="s" s="1" r="B520">
        <v>1189</v>
      </c>
      <c s="14" r="C520"/>
      <c t="str" s="12" r="D520">
        <f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  <c s="13" r="E520"/>
      <c s="1" r="F520"/>
    </row>
    <row customHeight="1" r="521" ht="12.0">
      <c t="str" s="10" r="A521">
        <f>HYPERLINK("http://dbpedia.org/property/legislature")</f>
        <v>http://dbpedia.org/property/legislature</v>
      </c>
      <c t="s" s="1" r="B521">
        <v>1190</v>
      </c>
      <c s="14" r="C521"/>
      <c t="str" s="12" r="D521">
        <f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  <c s="13" r="E521"/>
      <c s="1" r="F521"/>
    </row>
    <row customHeight="1" r="522" ht="13.5">
      <c t="str" s="10" r="A522">
        <f>HYPERLINK("http://dbpedia.org/property/leaderParty")</f>
        <v>http://dbpedia.org/property/leaderParty</v>
      </c>
      <c t="s" s="1" r="B522">
        <v>1191</v>
      </c>
      <c s="14" r="C522"/>
      <c t="str" s="12" r="D522">
        <f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  <c s="13" r="E522"/>
      <c s="1" r="F522"/>
    </row>
    <row customHeight="1" r="523" ht="13.5">
      <c t="str" s="10" r="A523">
        <f>HYPERLINK("http://dbpedia.org/property/oppositionParty")</f>
        <v>http://dbpedia.org/property/oppositionParty</v>
      </c>
      <c t="s" s="1" r="B523">
        <v>1192</v>
      </c>
      <c s="14" r="C523"/>
      <c t="str" s="12" r="D523">
        <f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  <c s="13" r="E523"/>
      <c s="1" r="F523"/>
    </row>
    <row customHeight="1" r="524" ht="13.5">
      <c t="str" s="15" r="A524">
        <f>HYPERLINK("http://dbpedia.org/property/politicalView")</f>
        <v>http://dbpedia.org/property/politicalView</v>
      </c>
      <c t="s" s="16" r="B524">
        <v>1193</v>
      </c>
      <c s="17" r="C524"/>
      <c t="str" s="18" r="D524">
        <f>HYPERLINK("http://dbpedia.org/sparql?default-graph-uri=http%3A%2F%2Fdbpedia.org&amp;query=select+distinct+%3Fsubject+%3Fobject+where+{%3Fsubject+%3Chttp%3A%2F%2Fdbpedia.org%2Fproperty%2FpoliticalView%3E+%3Fobject}+LIMIT+100&amp;format=text%2Fhtml&amp;timeout=30000&amp;debug=on", "View on DBPedia")</f>
        <v>View on DBPedia</v>
      </c>
      <c s="19" r="E524"/>
      <c s="1" r="F524"/>
    </row>
    <row r="525">
      <c s="1" r="A525"/>
      <c s="1" r="B525"/>
      <c s="1" r="C525"/>
      <c s="1" r="D525"/>
      <c s="1" r="E525"/>
      <c s="1" r="F525"/>
    </row>
    <row customHeight="1" r="526" ht="12.0">
      <c s="2" r="A526">
        <v>1.97367291E9</v>
      </c>
      <c t="s" s="3" r="B526">
        <v>1194</v>
      </c>
      <c t="str" s="4" r="C526">
        <f>HYPERLINK("http://en.wikipedia.org/wiki/List_of_Presidents_of_the_United_States", "View context")</f>
        <v>View context</v>
      </c>
      <c s="5" r="D526"/>
      <c s="6" r="E526"/>
      <c s="1" r="F526"/>
    </row>
    <row customHeight="1" r="527" ht="12.0">
      <c s="20" r="A527">
        <v>1824.0</v>
      </c>
      <c s="21" r="B527">
        <v>1828.0</v>
      </c>
      <c s="21" r="C527">
        <v>1789.0</v>
      </c>
      <c s="21" r="D527">
        <v>1832.0</v>
      </c>
      <c s="22" r="E527">
        <v>1836.0</v>
      </c>
      <c s="1" r="F527"/>
    </row>
    <row customHeight="1" r="528" ht="12.0">
      <c s="20" r="A528">
        <v>1840.0</v>
      </c>
      <c s="21" r="B528">
        <v>1844.0</v>
      </c>
      <c s="21" r="C528">
        <v>1848.0</v>
      </c>
      <c s="21" r="D528">
        <v>1852.0</v>
      </c>
      <c s="22" r="E528">
        <v>1856.0</v>
      </c>
      <c s="1" r="F528"/>
    </row>
    <row customHeight="1" r="529" ht="12.0">
      <c s="20" r="A529">
        <v>1860.0</v>
      </c>
      <c s="21" r="B529">
        <v>1864.0</v>
      </c>
      <c s="21" r="C529">
        <v>1868.0</v>
      </c>
      <c s="21" r="D529">
        <v>1792.0</v>
      </c>
      <c s="22" r="E529">
        <v>1872.0</v>
      </c>
      <c s="1" r="F529"/>
    </row>
    <row customHeight="1" r="530" ht="12.0">
      <c s="20" r="A530">
        <v>1876.0</v>
      </c>
      <c s="21" r="B530">
        <v>1880.0</v>
      </c>
      <c s="21" r="C530">
        <v>1884.0</v>
      </c>
      <c s="21" r="D530">
        <v>1888.0</v>
      </c>
      <c s="22" r="E530">
        <v>1892.0</v>
      </c>
      <c s="1" r="F530"/>
    </row>
    <row customHeight="1" r="531" ht="12.0">
      <c s="20" r="A531">
        <v>1896.0</v>
      </c>
      <c s="21" r="B531">
        <v>1900.0</v>
      </c>
      <c s="21" r="C531">
        <v>1904.0</v>
      </c>
      <c s="21" r="D531">
        <v>1908.0</v>
      </c>
      <c s="22" r="E531">
        <v>1796.0</v>
      </c>
      <c s="1" r="F531"/>
    </row>
    <row customHeight="1" r="532" ht="12.0">
      <c s="20" r="A532">
        <v>1912.0</v>
      </c>
      <c s="21" r="B532">
        <v>1916.0</v>
      </c>
      <c s="21" r="C532">
        <v>1920.0</v>
      </c>
      <c s="21" r="D532">
        <v>1924.0</v>
      </c>
      <c s="22" r="E532">
        <v>1928.0</v>
      </c>
      <c s="1" r="F532"/>
    </row>
    <row customHeight="1" r="533" ht="12.0">
      <c s="20" r="A533">
        <v>1932.0</v>
      </c>
      <c s="21" r="B533">
        <v>1936.0</v>
      </c>
      <c s="21" r="C533">
        <v>1940.0</v>
      </c>
      <c s="21" r="D533">
        <v>1944.0</v>
      </c>
      <c s="22" r="E533">
        <v>1948.0</v>
      </c>
      <c s="1" r="F533"/>
    </row>
    <row customHeight="1" r="534" ht="12.0">
      <c s="20" r="A534">
        <v>1800.0</v>
      </c>
      <c s="21" r="B534">
        <v>1952.0</v>
      </c>
      <c s="21" r="C534">
        <v>1956.0</v>
      </c>
      <c s="21" r="D534">
        <v>1960.0</v>
      </c>
      <c s="22" r="E534">
        <v>1964.0</v>
      </c>
      <c s="1" r="F534"/>
    </row>
    <row customHeight="1" r="535" ht="12.0">
      <c s="20" r="A535">
        <v>1968.0</v>
      </c>
      <c s="21" r="B535">
        <v>1972.0</v>
      </c>
      <c s="21" r="C535">
        <v>1976.0</v>
      </c>
      <c s="21" r="D535">
        <v>1980.0</v>
      </c>
      <c s="22" r="E535">
        <v>1984.0</v>
      </c>
      <c s="1" r="F535"/>
    </row>
    <row customHeight="1" r="536" ht="12.0">
      <c s="20" r="A536">
        <v>1988.0</v>
      </c>
      <c s="21" r="B536">
        <v>1804.0</v>
      </c>
      <c s="21" r="C536">
        <v>1992.0</v>
      </c>
      <c s="21" r="D536">
        <v>1996.0</v>
      </c>
      <c s="22" r="E536">
        <v>2000.0</v>
      </c>
      <c s="1" r="F536"/>
    </row>
    <row customHeight="1" r="537" ht="12.0">
      <c s="20" r="A537">
        <v>2004.0</v>
      </c>
      <c s="21" r="B537">
        <v>2008.0</v>
      </c>
      <c s="21" r="C537">
        <v>2012.0</v>
      </c>
      <c s="21" r="D537">
        <v>1808.0</v>
      </c>
      <c s="22" r="E537">
        <v>1812.0</v>
      </c>
      <c s="1" r="F537"/>
    </row>
    <row customHeight="1" r="538" ht="12.0">
      <c s="20" r="A538">
        <v>1816.0</v>
      </c>
      <c s="21" r="B538">
        <v>1820.0</v>
      </c>
      <c s="8" r="C538"/>
      <c s="8" r="D538"/>
      <c s="9" r="E538"/>
      <c s="1" r="F538"/>
    </row>
    <row customHeight="1" r="539" ht="12.0">
      <c t="str" s="10" r="A539">
        <f>HYPERLINK("http://dbpedia.org/property/years")</f>
        <v>http://dbpedia.org/property/years</v>
      </c>
      <c t="s" s="1" r="B539">
        <v>1195</v>
      </c>
      <c s="14" r="C539"/>
      <c t="str" s="12" r="D539">
        <f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s="13" r="E539"/>
      <c s="1" r="F539"/>
    </row>
    <row customHeight="1" r="540" ht="13.5">
      <c t="str" s="10" r="A540">
        <f>HYPERLINK("http://dbpedia.org/ontology/formationYear")</f>
        <v>http://dbpedia.org/ontology/formationYear</v>
      </c>
      <c t="s" s="1" r="B540">
        <v>1196</v>
      </c>
      <c s="14" r="C540"/>
      <c t="str" s="12" r="D540">
        <f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  <c s="13" r="E540"/>
      <c s="1" r="F540"/>
    </row>
    <row customHeight="1" r="541" ht="13.5">
      <c t="str" s="10" r="A541">
        <f>HYPERLINK("http://dbpedia.org/ontology/activeYearsEndDate")</f>
        <v>http://dbpedia.org/ontology/activeYearsEndDate</v>
      </c>
      <c t="s" s="1" r="B541">
        <v>1197</v>
      </c>
      <c s="14" r="C541"/>
      <c t="str" s="12" r="D541">
        <f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  <c s="13" r="E541"/>
      <c s="1" r="F541"/>
    </row>
    <row customHeight="1" r="542" ht="12.0">
      <c t="str" s="10" r="A542">
        <f>HYPERLINK("http://dbpedia.org/property/formed")</f>
        <v>http://dbpedia.org/property/formed</v>
      </c>
      <c t="s" s="1" r="B542">
        <v>1198</v>
      </c>
      <c s="14" r="C542"/>
      <c t="str" s="12" r="D542">
        <f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  <c s="13" r="E542"/>
      <c s="1" r="F542"/>
    </row>
    <row customHeight="1" r="543" ht="13.5">
      <c t="str" s="10" r="A543">
        <f>HYPERLINK("http://dbpedia.org/ontology/activeYearsStartDate")</f>
        <v>http://dbpedia.org/ontology/activeYearsStartDate</v>
      </c>
      <c t="s" s="1" r="B543">
        <v>1199</v>
      </c>
      <c s="14" r="C543"/>
      <c t="str" s="12" r="D543">
        <f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  <c s="13" r="E543"/>
      <c s="1" r="F543"/>
    </row>
    <row customHeight="1" r="544" ht="12.0">
      <c t="str" s="10" r="A544">
        <f>HYPERLINK("http://dbpedia.org/property/formation")</f>
        <v>http://dbpedia.org/property/formation</v>
      </c>
      <c t="s" s="1" r="B544">
        <v>1200</v>
      </c>
      <c s="14" r="C544"/>
      <c t="str" s="12" r="D544">
        <f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  <c s="13" r="E544"/>
      <c s="1" r="F544"/>
    </row>
    <row customHeight="1" r="545" ht="13.5">
      <c t="str" s="10" r="A545">
        <f>HYPERLINK("http://dbpedia.org/ontology/formationDate")</f>
        <v>http://dbpedia.org/ontology/formationDate</v>
      </c>
      <c t="s" s="1" r="B545">
        <v>1201</v>
      </c>
      <c s="14" r="C545"/>
      <c t="str" s="12" r="D545">
        <f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  <c s="13" r="E545"/>
      <c s="1" r="F545"/>
    </row>
    <row customHeight="1" r="546" ht="12.0">
      <c t="str" s="10" r="A546">
        <f>HYPERLINK("http://dbpedia.org/property/established")</f>
        <v>http://dbpedia.org/property/established</v>
      </c>
      <c t="s" s="1" r="B546">
        <v>1202</v>
      </c>
      <c s="14" r="C546"/>
      <c t="str" s="12" r="D546">
        <f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  <c s="13" r="E546"/>
      <c s="1" r="F546"/>
    </row>
    <row customHeight="1" r="547" ht="13.5">
      <c t="str" s="10" r="A547">
        <f>HYPERLINK("http://dbpedia.org/property/startDate")</f>
        <v>http://dbpedia.org/property/startDate</v>
      </c>
      <c t="s" s="1" r="B547">
        <v>1203</v>
      </c>
      <c s="14" r="C547"/>
      <c t="str" s="12" r="D547">
        <f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  <c s="13" r="E547"/>
      <c s="1" r="F547"/>
    </row>
    <row customHeight="1" r="548" ht="13.5">
      <c t="str" s="10" r="A548">
        <f>HYPERLINK("http://dbpedia.org/property/formedyear")</f>
        <v>http://dbpedia.org/property/formedyear</v>
      </c>
      <c t="s" s="1" r="B548">
        <v>1204</v>
      </c>
      <c s="14" r="C548"/>
      <c t="str" s="12" r="D548">
        <f>HYPERLINK("http://dbpedia.org/sparql?default-graph-uri=http%3A%2F%2Fdbpedia.org&amp;query=select+distinct+%3Fsubject+%3Fobject+where+{%3Fsubject+%3Chttp%3A%2F%2Fdbpedia.org%2Fproperty%2Fformedyear%3E+%3Fobject}+LIMIT+100&amp;format=text%2Fhtml&amp;timeout=30000&amp;debug=on", "View on DBPedia")</f>
        <v>View on DBPedia</v>
      </c>
      <c s="13" r="E548"/>
      <c s="1" r="F548"/>
    </row>
    <row customHeight="1" r="549" ht="12.0">
      <c t="str" s="10" r="A549">
        <f>HYPERLINK("http://dbpedia.org/property/year")</f>
        <v>http://dbpedia.org/property/year</v>
      </c>
      <c t="s" s="1" r="B549">
        <v>1205</v>
      </c>
      <c s="14" r="C549"/>
      <c t="str" s="12" r="D549">
        <f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s="13" r="E549"/>
      <c s="1" r="F549"/>
    </row>
    <row customHeight="1" r="550" ht="13.5">
      <c t="str" s="10" r="A550">
        <f>HYPERLINK("http://dbpedia.org/ontology/activeYearsStartYear")</f>
        <v>http://dbpedia.org/ontology/activeYearsStartYear</v>
      </c>
      <c t="s" s="1" r="B550">
        <v>1206</v>
      </c>
      <c s="14" r="C550"/>
      <c t="str" s="12" r="D550">
        <f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  <c s="13" r="E550"/>
      <c s="1" r="F550"/>
    </row>
    <row customHeight="1" r="551" ht="12.0">
      <c t="str" s="10" r="A551">
        <f>HYPERLINK("http://dbpedia.org/property/start")</f>
        <v>http://dbpedia.org/property/start</v>
      </c>
      <c t="s" s="1" r="B551">
        <v>1207</v>
      </c>
      <c s="14" r="C551"/>
      <c t="str" s="12" r="D551">
        <f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  <c s="13" r="E551"/>
      <c s="1" r="F551"/>
    </row>
    <row customHeight="1" r="552" ht="13.5">
      <c t="str" s="10" r="A552">
        <f>HYPERLINK("http://dbpedia.org/property/establishedDate")</f>
        <v>http://dbpedia.org/property/establishedDate</v>
      </c>
      <c t="s" s="1" r="B552">
        <v>1208</v>
      </c>
      <c s="14" r="C552"/>
      <c t="str" s="12" r="D552">
        <f>HYPERLINK("http://dbpedia.org/sparql?default-graph-uri=http%3A%2F%2Fdbpedia.org&amp;query=select+distinct+%3Fsubject+%3Fobject+where+{%3Fsubject+%3Chttp%3A%2F%2Fdbpedia.org%2Fproperty%2FestablishedDate%3E+%3Fobject}+LIMIT+100&amp;format=text%2Fhtml&amp;timeout=30000&amp;debug=on", "View on DBPedia")</f>
        <v>View on DBPedia</v>
      </c>
      <c s="13" r="E552"/>
      <c s="1" r="F552"/>
    </row>
    <row customHeight="1" r="553" ht="13.5">
      <c t="str" s="10" r="A553">
        <f>HYPERLINK("http://dbpedia.org/property/yearEnd")</f>
        <v>http://dbpedia.org/property/yearEnd</v>
      </c>
      <c t="s" s="1" r="B553">
        <v>1209</v>
      </c>
      <c s="14" r="C553"/>
      <c t="str" s="12" r="D553">
        <f>HYPERLINK("http://dbpedia.org/sparql?default-graph-uri=http%3A%2F%2Fdbpedia.org&amp;query=select+distinct+%3Fsubject+%3Fobject+where+{%3Fsubject+%3Chttp%3A%2F%2Fdbpedia.org%2Fproperty%2FyearEnd%3E+%3Fobject}+LIMIT+100&amp;format=text%2Fhtml&amp;timeout=30000&amp;debug=on", "View on DBPedia")</f>
        <v>View on DBPedia</v>
      </c>
      <c s="13" r="E553"/>
      <c s="1" r="F553"/>
    </row>
    <row customHeight="1" r="554" ht="13.5">
      <c t="str" s="10" r="A554">
        <f>HYPERLINK("http://dbpedia.org/ontology/activeYearsEndYear")</f>
        <v>http://dbpedia.org/ontology/activeYearsEndYear</v>
      </c>
      <c t="s" s="1" r="B554">
        <v>1210</v>
      </c>
      <c s="14" r="C554"/>
      <c t="str" s="12" r="D554">
        <f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  <c s="13" r="E554"/>
      <c s="1" r="F554"/>
    </row>
    <row customHeight="1" r="555" ht="13.5">
      <c t="str" s="10" r="A555">
        <f>HYPERLINK("http://dbpedia.org/property/yearStart")</f>
        <v>http://dbpedia.org/property/yearStart</v>
      </c>
      <c t="s" s="1" r="B555">
        <v>1211</v>
      </c>
      <c s="14" r="C555"/>
      <c t="str" s="12" r="D555">
        <f>HYPERLINK("http://dbpedia.org/sparql?default-graph-uri=http%3A%2F%2Fdbpedia.org&amp;query=select+distinct+%3Fsubject+%3Fobject+where+{%3Fsubject+%3Chttp%3A%2F%2Fdbpedia.org%2Fproperty%2FyearStart%3E+%3Fobject}+LIMIT+100&amp;format=text%2Fhtml&amp;timeout=30000&amp;debug=on", "View on DBPedia")</f>
        <v>View on DBPedia</v>
      </c>
      <c s="13" r="E555"/>
      <c s="1" r="F555"/>
    </row>
    <row customHeight="1" r="556" ht="13.5">
      <c t="str" s="10" r="A556">
        <f>HYPERLINK("http://dbpedia.org/ontology/dissolutionYear")</f>
        <v>http://dbpedia.org/ontology/dissolutionYear</v>
      </c>
      <c t="s" s="1" r="B556">
        <v>1212</v>
      </c>
      <c s="14" r="C556"/>
      <c t="str" s="12" r="D556">
        <f>HYPERLINK("http://dbpedia.org/sparql?default-graph-uri=http%3A%2F%2Fdbpedia.org&amp;query=select+distinct+%3Fsubject+%3Fobject+where+{%3Fsubject+%3Chttp%3A%2F%2Fdbpedia.org%2Fontology%2FdissolutionYear%3E+%3Fobject}+LIMIT+100&amp;format=text%2Fhtml&amp;timeout=30000&amp;debug=on", "View on DBPedia")</f>
        <v>View on DBPedia</v>
      </c>
      <c s="13" r="E556"/>
      <c s="1" r="F556"/>
    </row>
    <row customHeight="1" r="557" ht="13.5">
      <c t="str" s="10" r="A557">
        <f>HYPERLINK("http://dbpedia.org/property/statYear")</f>
        <v>http://dbpedia.org/property/statYear</v>
      </c>
      <c t="s" s="1" r="B557">
        <v>1213</v>
      </c>
      <c s="14" r="C557"/>
      <c t="str" s="12" r="D557">
        <f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  <c s="13" r="E557"/>
      <c s="1" r="F557"/>
    </row>
    <row customHeight="1" r="558" ht="13.5">
      <c t="str" s="10" r="A558">
        <f>HYPERLINK("http://dbpedia.org/ontology/dissolutionDate")</f>
        <v>http://dbpedia.org/ontology/dissolutionDate</v>
      </c>
      <c t="s" s="1" r="B558">
        <v>1214</v>
      </c>
      <c s="14" r="C558"/>
      <c t="str" s="12" r="D558">
        <f>HYPERLINK("http://dbpedia.org/sparql?default-graph-uri=http%3A%2F%2Fdbpedia.org&amp;query=select+distinct+%3Fsubject+%3Fobject+where+{%3Fsubject+%3Chttp%3A%2F%2Fdbpedia.org%2Fontology%2FdissolutionDate%3E+%3Fobject}+LIMIT+100&amp;format=text%2Fhtml&amp;timeout=30000&amp;debug=on", "View on DBPedia")</f>
        <v>View on DBPedia</v>
      </c>
      <c s="13" r="E558"/>
      <c s="1" r="F558"/>
    </row>
    <row customHeight="1" r="559" ht="13.5">
      <c t="str" s="10" r="A559">
        <f>HYPERLINK("http://dbpedia.org/property/lastElection")</f>
        <v>http://dbpedia.org/property/lastElection</v>
      </c>
      <c t="s" s="1" r="B559">
        <v>1215</v>
      </c>
      <c s="14" r="C559"/>
      <c t="str" s="12" r="D559">
        <f>HYPERLINK("http://dbpedia.org/sparql?default-graph-uri=http%3A%2F%2Fdbpedia.org&amp;query=select+distinct+%3Fsubject+%3Fobject+where+{%3Fsubject+%3Chttp%3A%2F%2Fdbpedia.org%2Fproperty%2FlastElection%3E+%3Fobject}+LIMIT+100&amp;format=text%2Fhtml&amp;timeout=30000&amp;debug=on", "View on DBPedia")</f>
        <v>View on DBPedia</v>
      </c>
      <c s="13" r="E559"/>
      <c s="1" r="F559"/>
    </row>
    <row customHeight="1" r="560" ht="13.5">
      <c t="str" s="15" r="A560">
        <f>HYPERLINK("http://dbpedia.org/ontology/lastElectionDate")</f>
        <v>http://dbpedia.org/ontology/lastElectionDate</v>
      </c>
      <c t="s" s="16" r="B560">
        <v>1216</v>
      </c>
      <c s="17" r="C560"/>
      <c t="str" s="18" r="D560">
        <f>HYPERLINK("http://dbpedia.org/sparql?default-graph-uri=http%3A%2F%2Fdbpedia.org&amp;query=select+distinct+%3Fsubject+%3Fobject+where+{%3Fsubject+%3Chttp%3A%2F%2Fdbpedia.org%2Fontology%2FlastElectionDate%3E+%3Fobject}+LIMIT+100&amp;format=text%2Fhtml&amp;timeout=30000&amp;debug=on", "View on DBPedia")</f>
        <v>View on DBPedia</v>
      </c>
      <c s="19" r="E560"/>
      <c s="1" r="F560"/>
    </row>
    <row r="561">
      <c s="1" r="A561"/>
      <c s="1" r="B561"/>
      <c s="1" r="C561"/>
      <c s="1" r="D561"/>
      <c s="1" r="E561"/>
      <c s="1" r="F561"/>
    </row>
    <row customHeight="1" r="562" ht="12.0">
      <c s="2" r="A562">
        <v>1.48489175E8</v>
      </c>
      <c t="s" s="3" r="B562">
        <v>1217</v>
      </c>
      <c t="str" s="4" r="C562">
        <f>HYPERLINK("http://en.wikipedia.org/wiki/List_of_Presidents_of_the_United_States", "View context")</f>
        <v>View context</v>
      </c>
      <c s="5" r="D562"/>
      <c s="6" r="E562"/>
      <c s="1" r="F562"/>
    </row>
    <row customHeight="1" r="563" ht="12.0">
      <c t="s" s="7" r="A563">
        <v>1218</v>
      </c>
      <c t="s" s="8" r="B563">
        <v>1219</v>
      </c>
      <c t="s" s="8" r="C563">
        <v>1220</v>
      </c>
      <c t="s" s="8" r="D563">
        <v>1221</v>
      </c>
      <c t="s" s="9" r="E563">
        <v>1222</v>
      </c>
      <c s="1" r="F563"/>
    </row>
    <row customHeight="1" r="564" ht="12.0">
      <c t="s" s="7" r="A564">
        <v>1223</v>
      </c>
      <c t="s" s="8" r="B564">
        <v>1224</v>
      </c>
      <c t="s" s="8" r="C564">
        <v>1225</v>
      </c>
      <c t="s" s="8" r="D564">
        <v>1226</v>
      </c>
      <c t="s" s="9" r="E564">
        <v>1227</v>
      </c>
      <c s="1" r="F564"/>
    </row>
    <row customHeight="1" r="565" ht="12.0">
      <c t="s" s="7" r="A565">
        <v>1228</v>
      </c>
      <c t="s" s="8" r="B565">
        <v>1229</v>
      </c>
      <c t="s" s="8" r="C565">
        <v>1230</v>
      </c>
      <c t="s" s="8" r="D565">
        <v>1231</v>
      </c>
      <c t="s" s="9" r="E565">
        <v>1232</v>
      </c>
      <c s="1" r="F565"/>
    </row>
    <row customHeight="1" r="566" ht="12.0">
      <c t="s" s="7" r="A566">
        <v>1233</v>
      </c>
      <c t="s" s="8" r="B566">
        <v>1234</v>
      </c>
      <c t="s" s="8" r="C566">
        <v>1235</v>
      </c>
      <c t="s" s="8" r="D566">
        <v>1236</v>
      </c>
      <c t="s" s="9" r="E566">
        <v>1237</v>
      </c>
      <c s="1" r="F566"/>
    </row>
    <row customHeight="1" r="567" ht="12.0">
      <c t="s" s="7" r="A567">
        <v>1238</v>
      </c>
      <c t="s" s="8" r="B567">
        <v>1239</v>
      </c>
      <c t="s" s="8" r="C567">
        <v>1240</v>
      </c>
      <c t="s" s="8" r="D567">
        <v>1241</v>
      </c>
      <c t="s" s="9" r="E567">
        <v>1242</v>
      </c>
      <c s="1" r="F567"/>
    </row>
    <row customHeight="1" r="568" ht="13.5">
      <c t="s" s="7" r="A568">
        <v>1243</v>
      </c>
      <c t="s" s="8" r="B568">
        <v>1244</v>
      </c>
      <c t="s" s="8" r="C568">
        <v>1245</v>
      </c>
      <c t="s" s="8" r="D568">
        <v>1246</v>
      </c>
      <c t="s" s="9" r="E568">
        <v>1247</v>
      </c>
      <c s="1" r="F568"/>
    </row>
    <row customHeight="1" r="569" ht="12.0">
      <c t="s" s="7" r="A569">
        <v>1248</v>
      </c>
      <c t="s" s="8" r="B569">
        <v>1249</v>
      </c>
      <c t="s" s="8" r="C569">
        <v>1250</v>
      </c>
      <c t="s" s="8" r="D569">
        <v>1251</v>
      </c>
      <c t="s" s="9" r="E569">
        <v>1252</v>
      </c>
      <c s="1" r="F569"/>
    </row>
    <row customHeight="1" r="570" ht="12.0">
      <c t="s" s="7" r="A570">
        <v>1253</v>
      </c>
      <c t="s" s="8" r="B570">
        <v>1254</v>
      </c>
      <c t="s" s="8" r="C570">
        <v>1255</v>
      </c>
      <c t="s" s="8" r="D570">
        <v>1256</v>
      </c>
      <c t="s" s="9" r="E570">
        <v>1257</v>
      </c>
      <c s="1" r="F570"/>
    </row>
    <row customHeight="1" r="571" ht="12.0">
      <c t="s" s="7" r="A571">
        <v>1258</v>
      </c>
      <c t="s" s="8" r="B571">
        <v>1259</v>
      </c>
      <c t="s" s="8" r="C571">
        <v>1260</v>
      </c>
      <c s="8" r="D571"/>
      <c s="9" r="E571"/>
      <c s="1" r="F571"/>
    </row>
    <row customHeight="1" r="572" ht="13.5">
      <c t="str" s="10" r="A572">
        <f>HYPERLINK("http://dbpedia.org/property/signedpresident")</f>
        <v>http://dbpedia.org/property/signedpresident</v>
      </c>
      <c t="s" s="1" r="B572">
        <v>1261</v>
      </c>
      <c s="14" r="C572"/>
      <c t="str" s="12" r="D572">
        <f>HYPERLINK("http://dbpedia.org/sparql?default-graph-uri=http%3A%2F%2Fdbpedia.org&amp;query=select+distinct+%3Fsubject+%3Fobject+where+{%3Fsubject+%3Chttp%3A%2F%2Fdbpedia.org%2Fproperty%2Fsignedpresident%3E+%3Fobject}+LIMIT+100&amp;format=text%2Fhtml&amp;timeout=30000&amp;debug=on", "View on DBPedia")</f>
        <v>View on DBPedia</v>
      </c>
      <c s="13" r="E572"/>
      <c s="1" r="F572"/>
    </row>
    <row customHeight="1" r="573" ht="12.0">
      <c t="str" s="10" r="A573">
        <f>HYPERLINK("http://dbpedia.org/property/president")</f>
        <v>http://dbpedia.org/property/president</v>
      </c>
      <c t="s" s="1" r="B573">
        <v>1262</v>
      </c>
      <c s="14" r="C573"/>
      <c t="str" s="12" r="D573">
        <f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  <c s="13" r="E573"/>
      <c s="1" r="F573"/>
    </row>
    <row customHeight="1" r="574" ht="12.0">
      <c t="str" s="10" r="A574">
        <f>HYPERLINK("http://dbpedia.org/ontology/president")</f>
        <v>http://dbpedia.org/ontology/president</v>
      </c>
      <c t="s" s="1" r="B574">
        <v>1263</v>
      </c>
      <c s="14" r="C574"/>
      <c t="str" s="12" r="D574">
        <f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  <c s="13" r="E574"/>
      <c s="1" r="F574"/>
    </row>
    <row customHeight="1" r="575" ht="12.0">
      <c t="str" s="10" r="A575">
        <f>HYPERLINK("http://dbpedia.org/ontology/successor")</f>
        <v>http://dbpedia.org/ontology/successor</v>
      </c>
      <c t="s" s="1" r="B575">
        <v>1264</v>
      </c>
      <c s="14" r="C575"/>
      <c t="str" s="12" r="D575">
        <f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  <c s="13" r="E575"/>
      <c s="1" r="F575"/>
    </row>
    <row customHeight="1" r="576" ht="12.0">
      <c t="str" s="15" r="A576">
        <f>HYPERLINK("http://dbpedia.org/property/successor")</f>
        <v>http://dbpedia.org/property/successor</v>
      </c>
      <c t="s" s="16" r="B576">
        <v>1265</v>
      </c>
      <c s="17" r="C576"/>
      <c t="str" s="18" r="D576">
        <f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  <c s="19" r="E576"/>
      <c s="1" r="F576"/>
    </row>
    <row r="577">
      <c s="1" r="A577"/>
      <c s="1" r="B577"/>
      <c s="1" r="C577"/>
      <c s="1" r="D577"/>
      <c s="1" r="E577"/>
      <c s="1" r="F577"/>
    </row>
    <row customHeight="1" r="578" ht="12.0">
      <c s="2" r="A578">
        <v>1.668711967E9</v>
      </c>
      <c t="s" s="3" r="B578">
        <v>1266</v>
      </c>
      <c t="str" s="4" r="C578">
        <f>HYPERLINK("http://en.wikipedia.org/wiki/List_of_British_governments", "View context")</f>
        <v>View context</v>
      </c>
      <c s="5" r="D578"/>
      <c s="6" r="E578"/>
      <c s="1" r="F578"/>
    </row>
    <row customHeight="1" r="579" ht="13.5">
      <c t="s" s="7" r="A579">
        <v>1267</v>
      </c>
      <c t="s" s="8" r="B579">
        <v>1268</v>
      </c>
      <c t="s" s="8" r="C579">
        <v>1269</v>
      </c>
      <c t="s" s="8" r="D579">
        <v>1270</v>
      </c>
      <c t="s" s="9" r="E579">
        <v>1271</v>
      </c>
      <c s="1" r="F579"/>
    </row>
    <row customHeight="1" r="580" ht="13.5">
      <c t="s" s="7" r="A580">
        <v>1272</v>
      </c>
      <c t="s" s="8" r="B580">
        <v>1273</v>
      </c>
      <c t="s" s="8" r="C580">
        <v>1274</v>
      </c>
      <c t="s" s="8" r="D580">
        <v>1275</v>
      </c>
      <c t="s" s="9" r="E580">
        <v>1276</v>
      </c>
      <c s="1" r="F580"/>
    </row>
    <row customHeight="1" r="581" ht="12.0">
      <c t="str" s="10" r="A581">
        <f>HYPERLINK("http://dbpedia.org/property/party")</f>
        <v>http://dbpedia.org/property/party</v>
      </c>
      <c t="s" s="1" r="B581">
        <v>1277</v>
      </c>
      <c s="14" r="C581"/>
      <c t="str" s="12" r="D581">
        <f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s="13" r="E581"/>
      <c s="1" r="F581"/>
    </row>
    <row customHeight="1" r="582" ht="12.0">
      <c t="str" s="10" r="A582">
        <f>HYPERLINK("http://dbpedia.org/ontology/party")</f>
        <v>http://dbpedia.org/ontology/party</v>
      </c>
      <c t="s" s="1" r="B582">
        <v>1278</v>
      </c>
      <c s="14" r="C582"/>
      <c t="str" s="12" r="D582">
        <f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s="13" r="E582"/>
      <c s="1" r="F582"/>
    </row>
    <row customHeight="1" r="583" ht="13.5">
      <c t="str" s="10" r="A583">
        <f>HYPERLINK("http://dbpedia.org/property/oppositionParty")</f>
        <v>http://dbpedia.org/property/oppositionParty</v>
      </c>
      <c t="s" s="1" r="B583">
        <v>1279</v>
      </c>
      <c s="14" r="C583"/>
      <c t="str" s="12" r="D583">
        <f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  <c s="13" r="E583"/>
      <c s="1" r="F583"/>
    </row>
    <row customHeight="1" r="584" ht="13.5">
      <c t="str" s="10" r="A584">
        <f>HYPERLINK("http://dbpedia.org/property/politicalGroups")</f>
        <v>http://dbpedia.org/property/politicalGroups</v>
      </c>
      <c t="s" s="1" r="B584">
        <v>1280</v>
      </c>
      <c s="14" r="C584"/>
      <c t="str" s="12" r="D584">
        <f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  <c s="13" r="E584"/>
      <c s="1" r="F584"/>
    </row>
    <row customHeight="1" r="585" ht="13.5">
      <c t="str" s="10" r="A585">
        <f>HYPERLINK("http://dbpedia.org/ontology/otherParty")</f>
        <v>http://dbpedia.org/ontology/otherParty</v>
      </c>
      <c t="s" s="1" r="B585">
        <v>1281</v>
      </c>
      <c s="14" r="C585"/>
      <c t="str" s="12" r="D585">
        <f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  <c s="13" r="E585"/>
      <c s="1" r="F585"/>
    </row>
    <row customHeight="1" r="586" ht="13.5">
      <c t="str" s="10" r="A586">
        <f>HYPERLINK("http://dbpedia.org/ontology/politicalPartyInLegislature")</f>
        <v>http://dbpedia.org/ontology/politicalPartyInLegislature</v>
      </c>
      <c t="s" s="1" r="B586">
        <v>1282</v>
      </c>
      <c s="14" r="C586"/>
      <c t="str" s="12" r="D586">
        <f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  <c s="13" r="E586"/>
      <c s="1" r="F586"/>
    </row>
    <row customHeight="1" r="587" ht="13.5">
      <c t="str" s="10" r="A587">
        <f>HYPERLINK("http://dbpedia.org/property/otherparty")</f>
        <v>http://dbpedia.org/property/otherparty</v>
      </c>
      <c t="s" s="1" r="B587">
        <v>1283</v>
      </c>
      <c s="14" r="C587"/>
      <c t="str" s="12" r="D587">
        <f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  <c s="13" r="E587"/>
      <c s="1" r="F587"/>
    </row>
    <row customHeight="1" r="588" ht="13.5">
      <c t="str" s="10" r="A588">
        <f>HYPERLINK("http://dbpedia.org/property/politicalParty")</f>
        <v>http://dbpedia.org/property/politicalParty</v>
      </c>
      <c t="s" s="1" r="B588">
        <v>1284</v>
      </c>
      <c s="14" r="C588"/>
      <c t="str" s="12" r="D588">
        <f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s="13" r="E588"/>
      <c s="1" r="F588"/>
    </row>
    <row customHeight="1" r="589" ht="13.5">
      <c t="str" s="10" r="A589">
        <f>HYPERLINK("http://dbpedia.org/ontology/politicalPartyOfLeader")</f>
        <v>http://dbpedia.org/ontology/politicalPartyOfLeader</v>
      </c>
      <c t="s" s="1" r="B589">
        <v>1285</v>
      </c>
      <c s="14" r="C589"/>
      <c t="str" s="12" r="D589">
        <f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  <c s="13" r="E589"/>
      <c s="1" r="F589"/>
    </row>
    <row customHeight="1" r="590" ht="12.0">
      <c t="str" s="10" r="A590">
        <f>HYPERLINK("http://dbpedia.org/property/opponents")</f>
        <v>http://dbpedia.org/property/opponents</v>
      </c>
      <c t="s" s="1" r="B590">
        <v>1286</v>
      </c>
      <c s="14" r="C590"/>
      <c t="str" s="12" r="D590">
        <f>HYPERLINK("http://dbpedia.org/sparql?default-graph-uri=http%3A%2F%2Fdbpedia.org&amp;query=select+distinct+%3Fsubject+%3Fobject+where+{%3Fsubject+%3Chttp%3A%2F%2Fdbpedia.org%2Fproperty%2Fopponents%3E+%3Fobject}+LIMIT+100&amp;format=text%2Fhtml&amp;timeout=30000&amp;debug=on", "View on DBPedia")</f>
        <v>View on DBPedia</v>
      </c>
      <c s="13" r="E590"/>
      <c s="1" r="F590"/>
    </row>
    <row customHeight="1" r="591" ht="12.0">
      <c t="str" s="10" r="A591">
        <f>HYPERLINK("http://dbpedia.org/property/ideology")</f>
        <v>http://dbpedia.org/property/ideology</v>
      </c>
      <c t="s" s="1" r="B591">
        <v>1287</v>
      </c>
      <c s="14" r="C591"/>
      <c t="str" s="12" r="D591">
        <f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  <c s="13" r="E591"/>
      <c s="1" r="F591"/>
    </row>
    <row customHeight="1" r="592" ht="12.0">
      <c t="str" s="10" r="A592">
        <f>HYPERLINK("http://dbpedia.org/ontology/leader")</f>
        <v>http://dbpedia.org/ontology/leader</v>
      </c>
      <c t="s" s="1" r="B592">
        <v>1288</v>
      </c>
      <c s="14" r="C592"/>
      <c t="str" s="12" r="D592">
        <f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  <c s="13" r="E592"/>
      <c s="1" r="F592"/>
    </row>
    <row customHeight="1" r="593" ht="13.5">
      <c t="str" s="10" r="A593">
        <f>HYPERLINK("http://dbpedia.org/property/leaderParty")</f>
        <v>http://dbpedia.org/property/leaderParty</v>
      </c>
      <c t="s" s="1" r="B593">
        <v>1289</v>
      </c>
      <c s="14" r="C593"/>
      <c t="str" s="12" r="D593">
        <f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  <c s="13" r="E593"/>
      <c s="1" r="F593"/>
    </row>
    <row customHeight="1" r="594" ht="12.0">
      <c t="str" s="10" r="A594">
        <f>HYPERLINK("http://dbpedia.org/property/winner")</f>
        <v>http://dbpedia.org/property/winner</v>
      </c>
      <c t="s" s="1" r="B594">
        <v>1290</v>
      </c>
      <c s="14" r="C594"/>
      <c t="str" s="12" r="D594">
        <f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  <c s="13" r="E594"/>
      <c s="1" r="F594"/>
    </row>
    <row customHeight="1" r="595" ht="12.0">
      <c t="str" s="10" r="A595">
        <f>HYPERLINK("http://dbpedia.org/ontology/president")</f>
        <v>http://dbpedia.org/ontology/president</v>
      </c>
      <c t="s" s="1" r="B595">
        <v>1291</v>
      </c>
      <c s="14" r="C595"/>
      <c t="str" s="12" r="D595">
        <f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  <c s="13" r="E595"/>
      <c s="1" r="F595"/>
    </row>
    <row customHeight="1" r="596" ht="13.5">
      <c t="str" s="10" r="A596">
        <f>HYPERLINK("http://dbpedia.org/ontology/leaderParty")</f>
        <v>http://dbpedia.org/ontology/leaderParty</v>
      </c>
      <c t="s" s="1" r="B596">
        <v>1292</v>
      </c>
      <c s="14" r="C596"/>
      <c t="str" s="12" r="D596">
        <f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  <c s="13" r="E596"/>
      <c s="1" r="F596"/>
    </row>
    <row customHeight="1" r="597" ht="12.0">
      <c t="str" s="10" r="A597">
        <f>HYPERLINK("http://dbpedia.org/property/minister")</f>
        <v>http://dbpedia.org/property/minister</v>
      </c>
      <c t="s" s="1" r="B597">
        <v>1293</v>
      </c>
      <c s="14" r="C597"/>
      <c t="str" s="12" r="D597">
        <f>HYPERLINK("http://dbpedia.org/sparql?default-graph-uri=http%3A%2F%2Fdbpedia.org&amp;query=select+distinct+%3Fsubject+%3Fobject+where+{%3Fsubject+%3Chttp%3A%2F%2Fdbpedia.org%2Fproperty%2Fminister%3E+%3Fobject}+LIMIT+100&amp;format=text%2Fhtml&amp;timeout=30000&amp;debug=on", "View on DBPedia")</f>
        <v>View on DBPedia</v>
      </c>
      <c s="13" r="E597"/>
      <c s="1" r="F597"/>
    </row>
    <row customHeight="1" r="598" ht="12.0">
      <c t="str" s="10" r="A598">
        <f>HYPERLINK("http://dbpedia.org/property/2ndparty")</f>
        <v>http://dbpedia.org/property/2ndparty</v>
      </c>
      <c t="s" s="1" r="B598">
        <v>1294</v>
      </c>
      <c s="14" r="C598"/>
      <c t="str" s="12" r="D598">
        <f>HYPERLINK("http://dbpedia.org/sparql?default-graph-uri=http%3A%2F%2Fdbpedia.org&amp;query=select+distinct+%3Fsubject+%3Fobject+where+{%3Fsubject+%3Chttp%3A%2F%2Fdbpedia.org%2Fproperty%2F2ndparty%3E+%3Fobject}+LIMIT+100&amp;format=text%2Fhtml&amp;timeout=30000&amp;debug=on", "View on DBPedia")</f>
        <v>View on DBPedia</v>
      </c>
      <c s="13" r="E598"/>
      <c s="1" r="F598"/>
    </row>
    <row customHeight="1" r="599" ht="12.0">
      <c t="str" s="10" r="A599">
        <f>HYPERLINK("http://dbpedia.org/property/government")</f>
        <v>http://dbpedia.org/property/government</v>
      </c>
      <c t="s" s="1" r="B599">
        <v>1295</v>
      </c>
      <c s="14" r="C599"/>
      <c t="str" s="12" r="D599">
        <f>HYPERLINK("http://dbpedia.org/sparql?default-graph-uri=http%3A%2F%2Fdbpedia.org&amp;query=select+distinct+%3Fsubject+%3Fobject+where+{%3Fsubject+%3Chttp%3A%2F%2Fdbpedia.org%2Fproperty%2Fgovernment%3E+%3Fobject}+LIMIT+100&amp;format=text%2Fhtml&amp;timeout=30000&amp;debug=on", "View on DBPedia")</f>
        <v>View on DBPedia</v>
      </c>
      <c s="13" r="E599"/>
      <c s="1" r="F599"/>
    </row>
    <row customHeight="1" r="600" ht="13.5">
      <c t="str" s="10" r="A600">
        <f>HYPERLINK("http://dbpedia.org/property/governmentType")</f>
        <v>http://dbpedia.org/property/governmentType</v>
      </c>
      <c t="s" s="1" r="B600">
        <v>1296</v>
      </c>
      <c s="14" r="C600"/>
      <c t="str" s="12" r="D600">
        <f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  <c s="13" r="E600"/>
      <c s="1" r="F600"/>
    </row>
    <row customHeight="1" r="601" ht="13.5">
      <c t="str" s="15" r="A601">
        <f>HYPERLINK("http://dbpedia.org/property/partyName")</f>
        <v>http://dbpedia.org/property/partyName</v>
      </c>
      <c t="s" s="16" r="B601">
        <v>1297</v>
      </c>
      <c s="17" r="C601"/>
      <c t="str" s="18" r="D601">
        <f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  <c s="19" r="E601"/>
      <c s="1" r="F601"/>
    </row>
    <row r="602">
      <c s="1" r="A602"/>
      <c s="1" r="B602"/>
      <c s="1" r="C602"/>
      <c s="1" r="D602"/>
      <c s="1" r="E602"/>
      <c s="1" r="F602"/>
    </row>
    <row customHeight="1" r="603" ht="12.0">
      <c s="2" r="A603">
        <v>1.976585275E9</v>
      </c>
      <c t="s" s="3" r="B603">
        <v>1298</v>
      </c>
      <c t="str" s="4" r="C603">
        <f>HYPERLINK("http://en.wikipedia.org/wiki/List_of_British_governments", "View context")</f>
        <v>View context</v>
      </c>
      <c s="5" r="D603"/>
      <c s="6" r="E603"/>
      <c s="1" r="F603"/>
    </row>
    <row customHeight="1" r="604" ht="13.5">
      <c t="s" s="7" r="A604">
        <v>1299</v>
      </c>
      <c t="s" s="8" r="B604">
        <v>1300</v>
      </c>
      <c t="s" s="8" r="C604">
        <v>1301</v>
      </c>
      <c t="s" s="8" r="D604">
        <v>1302</v>
      </c>
      <c t="s" s="9" r="E604">
        <v>1303</v>
      </c>
      <c s="1" r="F604"/>
    </row>
    <row customHeight="1" r="605" ht="13.5">
      <c t="s" s="7" r="A605">
        <v>1304</v>
      </c>
      <c t="s" s="8" r="B605">
        <v>1305</v>
      </c>
      <c t="s" s="8" r="C605">
        <v>1306</v>
      </c>
      <c t="s" s="8" r="D605">
        <v>1307</v>
      </c>
      <c t="s" s="9" r="E605">
        <v>1308</v>
      </c>
      <c s="1" r="F605"/>
    </row>
    <row customHeight="1" r="606" ht="13.5">
      <c t="s" s="7" r="A606">
        <v>1309</v>
      </c>
      <c t="s" s="8" r="B606">
        <v>1310</v>
      </c>
      <c t="s" s="8" r="C606">
        <v>1311</v>
      </c>
      <c t="s" s="8" r="D606">
        <v>1312</v>
      </c>
      <c t="s" s="9" r="E606">
        <v>1313</v>
      </c>
      <c s="1" r="F606"/>
    </row>
    <row customHeight="1" r="607" ht="12.0">
      <c t="s" s="7" r="A607">
        <v>1314</v>
      </c>
      <c t="s" s="8" r="B607">
        <v>1315</v>
      </c>
      <c t="s" s="8" r="C607">
        <v>1316</v>
      </c>
      <c t="s" s="8" r="D607">
        <v>1317</v>
      </c>
      <c t="s" s="9" r="E607">
        <v>1318</v>
      </c>
      <c s="1" r="F607"/>
    </row>
    <row customHeight="1" r="608" ht="13.5">
      <c t="s" s="7" r="A608">
        <v>1319</v>
      </c>
      <c t="s" s="8" r="B608">
        <v>1320</v>
      </c>
      <c t="s" s="8" r="C608">
        <v>1321</v>
      </c>
      <c t="s" s="8" r="D608">
        <v>1322</v>
      </c>
      <c t="s" s="9" r="E608">
        <v>1323</v>
      </c>
      <c s="1" r="F608"/>
    </row>
    <row customHeight="1" r="609" ht="13.5">
      <c t="s" s="7" r="A609">
        <v>1324</v>
      </c>
      <c t="s" s="8" r="B609">
        <v>1325</v>
      </c>
      <c t="s" s="8" r="C609">
        <v>1326</v>
      </c>
      <c t="s" s="8" r="D609">
        <v>1327</v>
      </c>
      <c t="s" s="9" r="E609">
        <v>1328</v>
      </c>
      <c s="1" r="F609"/>
    </row>
    <row customHeight="1" r="610" ht="13.5">
      <c t="s" s="7" r="A610">
        <v>1329</v>
      </c>
      <c t="s" s="8" r="B610">
        <v>1330</v>
      </c>
      <c t="s" s="8" r="C610">
        <v>1331</v>
      </c>
      <c t="s" s="8" r="D610">
        <v>1332</v>
      </c>
      <c t="s" s="9" r="E610">
        <v>1333</v>
      </c>
      <c s="1" r="F610"/>
    </row>
    <row customHeight="1" r="611" ht="13.5">
      <c t="s" s="7" r="A611">
        <v>1334</v>
      </c>
      <c t="s" s="8" r="B611">
        <v>1335</v>
      </c>
      <c t="s" s="8" r="C611">
        <v>1336</v>
      </c>
      <c t="s" s="8" r="D611">
        <v>1337</v>
      </c>
      <c t="s" s="9" r="E611">
        <v>1338</v>
      </c>
      <c s="1" r="F611"/>
    </row>
    <row customHeight="1" r="612" ht="13.5">
      <c t="s" s="7" r="A612">
        <v>1339</v>
      </c>
      <c t="s" s="8" r="B612">
        <v>1340</v>
      </c>
      <c t="s" s="8" r="C612">
        <v>1341</v>
      </c>
      <c t="s" s="8" r="D612">
        <v>1342</v>
      </c>
      <c t="s" s="9" r="E612">
        <v>1343</v>
      </c>
      <c s="1" r="F612"/>
    </row>
    <row customHeight="1" r="613" ht="13.5">
      <c t="s" s="7" r="A613">
        <v>1344</v>
      </c>
      <c t="s" s="8" r="B613">
        <v>1345</v>
      </c>
      <c t="s" s="8" r="C613">
        <v>1346</v>
      </c>
      <c t="s" s="8" r="D613">
        <v>1347</v>
      </c>
      <c t="s" s="9" r="E613">
        <v>1348</v>
      </c>
      <c s="1" r="F613"/>
    </row>
    <row customHeight="1" r="614" ht="13.5">
      <c t="s" s="7" r="A614">
        <v>1349</v>
      </c>
      <c t="s" s="8" r="B614">
        <v>1350</v>
      </c>
      <c t="s" s="8" r="C614">
        <v>1351</v>
      </c>
      <c t="s" s="8" r="D614">
        <v>1352</v>
      </c>
      <c t="s" s="9" r="E614">
        <v>1353</v>
      </c>
      <c s="1" r="F614"/>
    </row>
    <row customHeight="1" r="615" ht="13.5">
      <c t="s" s="7" r="A615">
        <v>1354</v>
      </c>
      <c t="s" s="8" r="B615">
        <v>1355</v>
      </c>
      <c t="s" s="8" r="C615">
        <v>1356</v>
      </c>
      <c t="s" s="8" r="D615">
        <v>1357</v>
      </c>
      <c s="9" r="E615"/>
      <c s="1" r="F615"/>
    </row>
    <row customHeight="1" r="616" ht="12.0">
      <c t="str" s="10" r="A616">
        <f>HYPERLINK("http://dbpedia.org/ontology/successor")</f>
        <v>http://dbpedia.org/ontology/successor</v>
      </c>
      <c t="s" s="1" r="B616">
        <v>1358</v>
      </c>
      <c s="14" r="C616"/>
      <c t="str" s="12" r="D616">
        <f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  <c s="13" r="E616"/>
      <c s="1" r="F616"/>
    </row>
    <row customHeight="1" r="617" ht="12.0">
      <c t="str" s="10" r="A617">
        <f>HYPERLINK("http://dbpedia.org/property/successor")</f>
        <v>http://dbpedia.org/property/successor</v>
      </c>
      <c t="s" s="1" r="B617">
        <v>1359</v>
      </c>
      <c s="14" r="C617"/>
      <c t="str" s="12" r="D617">
        <f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  <c s="13" r="E617"/>
      <c s="1" r="F617"/>
    </row>
    <row customHeight="1" r="618" ht="12.0">
      <c t="str" s="10" r="A618">
        <f>HYPERLINK("http://dbpedia.org/property/predecessor")</f>
        <v>http://dbpedia.org/property/predecessor</v>
      </c>
      <c t="s" s="1" r="B618">
        <v>1360</v>
      </c>
      <c s="14" r="C618"/>
      <c t="str" s="12" r="D618">
        <f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  <c s="13" r="E618"/>
      <c s="1" r="F618"/>
    </row>
    <row customHeight="1" r="619" ht="13.5">
      <c t="str" s="10" r="A619">
        <f>HYPERLINK("http://dbpedia.org/property/primeminister")</f>
        <v>http://dbpedia.org/property/primeminister</v>
      </c>
      <c t="s" s="1" r="B619">
        <v>1361</v>
      </c>
      <c s="14" r="C619"/>
      <c t="str" s="12" r="D619">
        <f>HYPERLINK("http://dbpedia.org/sparql?default-graph-uri=http%3A%2F%2Fdbpedia.org&amp;query=select+distinct+%3Fsubject+%3Fobject+where+{%3Fsubject+%3Chttp%3A%2F%2Fdbpedia.org%2Fproperty%2Fprimeminister%3E+%3Fobject}+LIMIT+100&amp;format=text%2Fhtml&amp;timeout=30000&amp;debug=on", "View on DBPedia")</f>
        <v>View on DBPedia</v>
      </c>
      <c s="13" r="E619"/>
      <c s="1" r="F619"/>
    </row>
    <row customHeight="1" r="620" ht="13.5">
      <c t="str" s="10" r="A620">
        <f>HYPERLINK("http://dbpedia.org/ontology/primeMinister")</f>
        <v>http://dbpedia.org/ontology/primeMinister</v>
      </c>
      <c t="s" s="1" r="B620">
        <v>1362</v>
      </c>
      <c s="14" r="C620"/>
      <c t="str" s="12" r="D620">
        <f>HYPERLINK("http://dbpedia.org/sparql?default-graph-uri=http%3A%2F%2Fdbpedia.org&amp;query=select+distinct+%3Fsubject+%3Fobject+where+{%3Fsubject+%3Chttp%3A%2F%2Fdbpedia.org%2Fontology%2FprimeMinister%3E+%3Fobject}+LIMIT+100&amp;format=text%2Fhtml&amp;timeout=30000&amp;debug=on", "View on DBPedia")</f>
        <v>View on DBPedia</v>
      </c>
      <c s="13" r="E620"/>
      <c s="1" r="F620"/>
    </row>
    <row customHeight="1" r="621" ht="12.0">
      <c t="str" s="15" r="A621">
        <f>HYPERLINK("http://dbpedia.org/property/chairperson")</f>
        <v>http://dbpedia.org/property/chairperson</v>
      </c>
      <c t="s" s="16" r="B621">
        <v>1363</v>
      </c>
      <c s="17" r="C621"/>
      <c t="str" s="18" r="D621">
        <f>HYPERLINK("http://dbpedia.org/sparql?default-graph-uri=http%3A%2F%2Fdbpedia.org&amp;query=select+distinct+%3Fsubject+%3Fobject+where+{%3Fsubject+%3Chttp%3A%2F%2Fdbpedia.org%2Fproperty%2Fchairperson%3E+%3Fobject}+LIMIT+100&amp;format=text%2Fhtml&amp;timeout=30000&amp;debug=on", "View on DBPedia")</f>
        <v>View on DBPedia</v>
      </c>
      <c s="19" r="E621"/>
      <c s="1" r="F621"/>
    </row>
    <row r="622">
      <c s="1" r="A622"/>
      <c s="1" r="B622"/>
      <c s="1" r="C622"/>
      <c s="1" r="D622"/>
      <c s="1" r="E622"/>
      <c s="1" r="F622"/>
    </row>
    <row customHeight="1" r="623" ht="12.0">
      <c s="2" r="A623">
        <v>1.10809049E8</v>
      </c>
      <c t="s" s="3" r="B623">
        <v>1364</v>
      </c>
      <c t="str" s="4" r="C623">
        <f>HYPERLINK("http://en.wikipedia.org/wiki/AFI's_100_Years...100_Movie_Quotes", "View context")</f>
        <v>View context</v>
      </c>
      <c s="5" r="D623"/>
      <c s="6" r="E623"/>
      <c s="1" r="F623"/>
    </row>
    <row customHeight="1" r="624" ht="13.5">
      <c t="s" s="7" r="A624">
        <v>1365</v>
      </c>
      <c t="s" s="8" r="B624">
        <v>1366</v>
      </c>
      <c t="s" s="8" r="C624">
        <v>1367</v>
      </c>
      <c t="s" s="8" r="D624">
        <v>1368</v>
      </c>
      <c t="s" s="9" r="E624">
        <v>1369</v>
      </c>
      <c s="1" r="F624"/>
    </row>
    <row customHeight="1" r="625" ht="13.5">
      <c t="s" s="7" r="A625">
        <v>1370</v>
      </c>
      <c t="s" s="8" r="B625">
        <v>1371</v>
      </c>
      <c t="s" s="8" r="C625">
        <v>1372</v>
      </c>
      <c t="s" s="8" r="D625">
        <v>1373</v>
      </c>
      <c t="s" s="9" r="E625">
        <v>1374</v>
      </c>
      <c s="1" r="F625"/>
    </row>
    <row customHeight="1" r="626" ht="13.5">
      <c t="s" s="7" r="A626">
        <v>1375</v>
      </c>
      <c t="s" s="8" r="B626">
        <v>1376</v>
      </c>
      <c t="s" s="8" r="C626">
        <v>1377</v>
      </c>
      <c t="s" s="8" r="D626">
        <v>1378</v>
      </c>
      <c t="s" s="9" r="E626">
        <v>1379</v>
      </c>
      <c s="1" r="F626"/>
    </row>
    <row customHeight="1" r="627" ht="13.5">
      <c t="s" s="7" r="A627">
        <v>1380</v>
      </c>
      <c t="s" s="8" r="B627">
        <v>1381</v>
      </c>
      <c t="s" s="8" r="C627">
        <v>1382</v>
      </c>
      <c t="s" s="8" r="D627">
        <v>1383</v>
      </c>
      <c t="s" s="9" r="E627">
        <v>1384</v>
      </c>
      <c s="1" r="F627"/>
    </row>
    <row customHeight="1" r="628" ht="13.5">
      <c t="s" s="7" r="A628">
        <v>1385</v>
      </c>
      <c t="s" s="8" r="B628">
        <v>1386</v>
      </c>
      <c t="s" s="8" r="C628">
        <v>1387</v>
      </c>
      <c t="s" s="8" r="D628">
        <v>1388</v>
      </c>
      <c t="s" s="9" r="E628">
        <v>1389</v>
      </c>
      <c s="1" r="F628"/>
    </row>
    <row customHeight="1" r="629" ht="13.5">
      <c t="s" s="7" r="A629">
        <v>1390</v>
      </c>
      <c t="s" s="8" r="B629">
        <v>1391</v>
      </c>
      <c t="s" s="8" r="C629">
        <v>1392</v>
      </c>
      <c t="s" s="8" r="D629">
        <v>1393</v>
      </c>
      <c t="s" s="9" r="E629">
        <v>1394</v>
      </c>
      <c s="1" r="F629"/>
    </row>
    <row customHeight="1" r="630" ht="13.5">
      <c t="s" s="7" r="A630">
        <v>1395</v>
      </c>
      <c t="s" s="8" r="B630">
        <v>1396</v>
      </c>
      <c t="s" s="8" r="C630">
        <v>1397</v>
      </c>
      <c t="s" s="8" r="D630">
        <v>1398</v>
      </c>
      <c t="s" s="9" r="E630">
        <v>1399</v>
      </c>
      <c s="1" r="F630"/>
    </row>
    <row customHeight="1" r="631" ht="13.5">
      <c t="s" s="7" r="A631">
        <v>1400</v>
      </c>
      <c t="s" s="8" r="B631">
        <v>1401</v>
      </c>
      <c t="s" s="8" r="C631">
        <v>1402</v>
      </c>
      <c t="s" s="8" r="D631">
        <v>1403</v>
      </c>
      <c t="s" s="9" r="E631">
        <v>1404</v>
      </c>
      <c s="1" r="F631"/>
    </row>
    <row customHeight="1" r="632" ht="13.5">
      <c t="s" s="7" r="A632">
        <v>1405</v>
      </c>
      <c t="s" s="8" r="B632">
        <v>1406</v>
      </c>
      <c t="s" s="8" r="C632">
        <v>1407</v>
      </c>
      <c t="s" s="8" r="D632">
        <v>1408</v>
      </c>
      <c t="s" s="9" r="E632">
        <v>1409</v>
      </c>
      <c s="1" r="F632"/>
    </row>
    <row customHeight="1" r="633" ht="12.0">
      <c t="s" s="7" r="A633">
        <v>1410</v>
      </c>
      <c t="s" s="8" r="B633">
        <v>1411</v>
      </c>
      <c t="s" s="8" r="C633">
        <v>1412</v>
      </c>
      <c t="s" s="8" r="D633">
        <v>1413</v>
      </c>
      <c t="s" s="9" r="E633">
        <v>1414</v>
      </c>
      <c s="1" r="F633"/>
    </row>
    <row customHeight="1" r="634" ht="13.5">
      <c t="s" s="7" r="A634">
        <v>1415</v>
      </c>
      <c t="s" s="8" r="B634">
        <v>1416</v>
      </c>
      <c t="s" s="8" r="C634">
        <v>1417</v>
      </c>
      <c t="s" s="8" r="D634">
        <v>1418</v>
      </c>
      <c t="s" s="9" r="E634">
        <v>1419</v>
      </c>
      <c s="1" r="F634"/>
    </row>
    <row customHeight="1" r="635" ht="13.5">
      <c t="s" s="7" r="A635">
        <v>1420</v>
      </c>
      <c t="s" s="8" r="B635">
        <v>1421</v>
      </c>
      <c t="s" s="8" r="C635">
        <v>1422</v>
      </c>
      <c t="s" s="8" r="D635">
        <v>1423</v>
      </c>
      <c t="s" s="9" r="E635">
        <v>1424</v>
      </c>
      <c s="1" r="F635"/>
    </row>
    <row customHeight="1" r="636" ht="13.5">
      <c t="s" s="7" r="A636">
        <v>1425</v>
      </c>
      <c t="s" s="8" r="B636">
        <v>1426</v>
      </c>
      <c t="s" s="8" r="C636">
        <v>1427</v>
      </c>
      <c t="s" s="8" r="D636">
        <v>1428</v>
      </c>
      <c t="s" s="9" r="E636">
        <v>1429</v>
      </c>
      <c s="1" r="F636"/>
    </row>
    <row customHeight="1" r="637" ht="13.5">
      <c t="s" s="7" r="A637">
        <v>1430</v>
      </c>
      <c t="s" s="8" r="B637">
        <v>1431</v>
      </c>
      <c t="s" s="8" r="C637">
        <v>1432</v>
      </c>
      <c t="s" s="8" r="D637">
        <v>1433</v>
      </c>
      <c t="s" s="9" r="E637">
        <v>1434</v>
      </c>
      <c s="1" r="F637"/>
    </row>
    <row customHeight="1" r="638" ht="13.5">
      <c t="s" s="7" r="A638">
        <v>1435</v>
      </c>
      <c t="s" s="8" r="B638">
        <v>1436</v>
      </c>
      <c t="s" s="8" r="C638">
        <v>1437</v>
      </c>
      <c t="s" s="8" r="D638">
        <v>1438</v>
      </c>
      <c t="s" s="9" r="E638">
        <v>1439</v>
      </c>
      <c s="1" r="F638"/>
    </row>
    <row customHeight="1" r="639" ht="12.0">
      <c t="str" s="10" r="A639">
        <f>HYPERLINK("http://dbpedia.org/property/starring")</f>
        <v>http://dbpedia.org/property/starring</v>
      </c>
      <c t="s" s="1" r="B639">
        <v>1440</v>
      </c>
      <c s="14" r="C639"/>
      <c t="str" s="12" r="D639">
        <f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  <c s="13" r="E639"/>
      <c s="1" r="F639"/>
    </row>
    <row customHeight="1" r="640" ht="12.0">
      <c t="str" s="15" r="A640">
        <f>HYPERLINK("http://dbpedia.org/ontology/starring")</f>
        <v>http://dbpedia.org/ontology/starring</v>
      </c>
      <c t="s" s="16" r="B640">
        <v>1441</v>
      </c>
      <c s="17" r="C640"/>
      <c t="str" s="18" r="D640">
        <f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  <c s="19" r="E640"/>
      <c s="1" r="F640"/>
    </row>
    <row r="641">
      <c s="1" r="A641"/>
      <c s="1" r="B641"/>
      <c s="1" r="C641"/>
      <c s="1" r="D641"/>
      <c s="1" r="E641"/>
      <c s="1" r="F641"/>
    </row>
    <row customHeight="1" r="642" ht="12.0">
      <c s="2" r="A642">
        <v>6.54605541E8</v>
      </c>
      <c t="s" s="3" r="B642">
        <v>1442</v>
      </c>
      <c t="str" s="4" r="C642">
        <f>HYPERLINK("http://en.wikipedia.org/wiki/AFI's_100_Years...100_Movies", "View context")</f>
        <v>View context</v>
      </c>
      <c s="5" r="D642"/>
      <c s="6" r="E642"/>
      <c s="1" r="F642"/>
    </row>
    <row customHeight="1" r="643" ht="12.0">
      <c s="20" r="A643">
        <v>1915.0</v>
      </c>
      <c s="21" r="B643">
        <v>1916.0</v>
      </c>
      <c s="21" r="C643">
        <v>1925.0</v>
      </c>
      <c s="21" r="D643">
        <v>1926.0</v>
      </c>
      <c s="22" r="E643">
        <v>1927.0</v>
      </c>
      <c s="1" r="F643"/>
    </row>
    <row customHeight="1" r="644" ht="12.0">
      <c s="20" r="A644">
        <v>1930.0</v>
      </c>
      <c s="21" r="B644">
        <v>1931.0</v>
      </c>
      <c s="21" r="C644">
        <v>1933.0</v>
      </c>
      <c s="21" r="D644">
        <v>1934.0</v>
      </c>
      <c s="22" r="E644">
        <v>1935.0</v>
      </c>
      <c s="1" r="F644"/>
    </row>
    <row customHeight="1" r="645" ht="12.0">
      <c s="20" r="A645">
        <v>1936.0</v>
      </c>
      <c s="21" r="B645">
        <v>1937.0</v>
      </c>
      <c s="21" r="C645">
        <v>1938.0</v>
      </c>
      <c s="21" r="D645">
        <v>1939.0</v>
      </c>
      <c s="22" r="E645">
        <v>1940.0</v>
      </c>
      <c s="1" r="F645"/>
    </row>
    <row customHeight="1" r="646" ht="12.0">
      <c s="20" r="A646">
        <v>1941.0</v>
      </c>
      <c s="21" r="B646">
        <v>1942.0</v>
      </c>
      <c s="21" r="C646">
        <v>1944.0</v>
      </c>
      <c s="21" r="D646">
        <v>1946.0</v>
      </c>
      <c s="22" r="E646">
        <v>1948.0</v>
      </c>
      <c s="1" r="F646"/>
    </row>
    <row customHeight="1" r="647" ht="12.0">
      <c s="20" r="A647">
        <v>1949.0</v>
      </c>
      <c s="21" r="B647">
        <v>1950.0</v>
      </c>
      <c s="21" r="C647">
        <v>1951.0</v>
      </c>
      <c s="21" r="D647">
        <v>1952.0</v>
      </c>
      <c s="22" r="E647">
        <v>1953.0</v>
      </c>
      <c s="1" r="F647"/>
    </row>
    <row customHeight="1" r="648" ht="12.0">
      <c s="20" r="A648">
        <v>1954.0</v>
      </c>
      <c s="21" r="B648">
        <v>1955.0</v>
      </c>
      <c s="21" r="C648">
        <v>1956.0</v>
      </c>
      <c s="21" r="D648">
        <v>1957.0</v>
      </c>
      <c s="22" r="E648">
        <v>1958.0</v>
      </c>
      <c s="1" r="F648"/>
    </row>
    <row customHeight="1" r="649" ht="12.0">
      <c s="20" r="A649">
        <v>1959.0</v>
      </c>
      <c s="21" r="B649">
        <v>1960.0</v>
      </c>
      <c s="21" r="C649">
        <v>1961.0</v>
      </c>
      <c s="21" r="D649">
        <v>1962.0</v>
      </c>
      <c s="22" r="E649">
        <v>1964.0</v>
      </c>
      <c s="1" r="F649"/>
    </row>
    <row customHeight="1" r="650" ht="12.0">
      <c s="20" r="A650">
        <v>1965.0</v>
      </c>
      <c s="21" r="B650">
        <v>1966.0</v>
      </c>
      <c s="21" r="C650">
        <v>1967.0</v>
      </c>
      <c s="21" r="D650">
        <v>1968.0</v>
      </c>
      <c s="22" r="E650">
        <v>1969.0</v>
      </c>
      <c s="1" r="F650"/>
    </row>
    <row customHeight="1" r="651" ht="12.0">
      <c s="20" r="A651">
        <v>1970.0</v>
      </c>
      <c s="21" r="B651">
        <v>1971.0</v>
      </c>
      <c s="21" r="C651">
        <v>1972.0</v>
      </c>
      <c s="21" r="D651">
        <v>1973.0</v>
      </c>
      <c s="22" r="E651">
        <v>1974.0</v>
      </c>
      <c s="1" r="F651"/>
    </row>
    <row customHeight="1" r="652" ht="12.0">
      <c s="20" r="A652">
        <v>1975.0</v>
      </c>
      <c s="21" r="B652">
        <v>1976.0</v>
      </c>
      <c s="21" r="C652">
        <v>1977.0</v>
      </c>
      <c s="21" r="D652">
        <v>1978.0</v>
      </c>
      <c s="22" r="E652">
        <v>1979.0</v>
      </c>
      <c s="1" r="F652"/>
    </row>
    <row customHeight="1" r="653" ht="12.0">
      <c s="20" r="A653">
        <v>1980.0</v>
      </c>
      <c s="21" r="B653">
        <v>1981.0</v>
      </c>
      <c s="21" r="C653">
        <v>1982.0</v>
      </c>
      <c s="21" r="D653">
        <v>1984.0</v>
      </c>
      <c s="22" r="E653">
        <v>1986.0</v>
      </c>
      <c s="1" r="F653"/>
    </row>
    <row customHeight="1" r="654" ht="12.0">
      <c s="20" r="A654">
        <v>1989.0</v>
      </c>
      <c s="21" r="B654">
        <v>1990.0</v>
      </c>
      <c s="21" r="C654">
        <v>1991.0</v>
      </c>
      <c s="21" r="D654">
        <v>1992.0</v>
      </c>
      <c s="22" r="E654">
        <v>1993.0</v>
      </c>
      <c s="1" r="F654"/>
    </row>
    <row customHeight="1" r="655" ht="12.0">
      <c s="20" r="A655">
        <v>1994.0</v>
      </c>
      <c s="21" r="B655">
        <v>1995.0</v>
      </c>
      <c s="21" r="C655">
        <v>1996.0</v>
      </c>
      <c s="21" r="D655">
        <v>1997.0</v>
      </c>
      <c s="22" r="E655">
        <v>1998.0</v>
      </c>
      <c s="1" r="F655"/>
    </row>
    <row customHeight="1" r="656" ht="12.0">
      <c s="20" r="A656">
        <v>1999.0</v>
      </c>
      <c s="21" r="B656">
        <v>2001.0</v>
      </c>
      <c s="8" r="C656"/>
      <c s="8" r="D656"/>
      <c s="9" r="E656"/>
      <c s="1" r="F656"/>
    </row>
    <row customHeight="1" r="657" ht="12.0">
      <c t="str" s="10" r="A657">
        <f>HYPERLINK("http://dbpedia.org/property/released")</f>
        <v>http://dbpedia.org/property/released</v>
      </c>
      <c t="s" s="1" r="B657">
        <v>1443</v>
      </c>
      <c s="14" r="C657"/>
      <c t="str" s="12" r="D657">
        <f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s="13" r="E657"/>
      <c s="1" r="F657"/>
    </row>
    <row customHeight="1" r="658" ht="13.5">
      <c t="str" s="10" r="A658">
        <f>HYPERLINK("http://dbpedia.org/ontology/releaseDate")</f>
        <v>http://dbpedia.org/ontology/releaseDate</v>
      </c>
      <c t="s" s="1" r="B658">
        <v>1444</v>
      </c>
      <c s="14" r="C658"/>
      <c t="str" s="12" r="D658">
        <f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s="13" r="E658"/>
      <c s="1" r="F658"/>
    </row>
    <row customHeight="1" r="659" ht="12.0">
      <c t="str" s="10" r="A659">
        <f>HYPERLINK("http://dbpedia.org/property/years")</f>
        <v>http://dbpedia.org/property/years</v>
      </c>
      <c t="s" s="1" r="B659">
        <v>1445</v>
      </c>
      <c s="14" r="C659"/>
      <c t="str" s="12" r="D659">
        <f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s="13" r="E659"/>
      <c s="1" r="F659"/>
    </row>
    <row customHeight="1" r="660" ht="12.0">
      <c t="str" s="10" r="A660">
        <f>HYPERLINK("http://dbpedia.org/property/recorded")</f>
        <v>http://dbpedia.org/property/recorded</v>
      </c>
      <c t="s" s="1" r="B660">
        <v>1446</v>
      </c>
      <c s="14" r="C660"/>
      <c t="str" s="12" r="D660">
        <f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  <c s="13" r="E660"/>
      <c s="1" r="F660"/>
    </row>
    <row customHeight="1" r="661" ht="13.5">
      <c t="str" s="10" r="A661">
        <f>HYPERLINK("http://dbpedia.org/property/firstAired")</f>
        <v>http://dbpedia.org/property/firstAired</v>
      </c>
      <c t="s" s="1" r="B661">
        <v>1447</v>
      </c>
      <c s="14" r="C661"/>
      <c t="str" s="12" r="D661">
        <f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  <c s="13" r="E661"/>
      <c s="1" r="F661"/>
    </row>
    <row customHeight="1" r="662" ht="13.5">
      <c t="str" s="10" r="A662">
        <f>HYPERLINK("http://dbpedia.org/property/releaseDate")</f>
        <v>http://dbpedia.org/property/releaseDate</v>
      </c>
      <c t="s" s="1" r="B662">
        <v>1448</v>
      </c>
      <c s="14" r="C662"/>
      <c t="str" s="12" r="D662">
        <f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s="13" r="E662"/>
      <c s="1" r="F662"/>
    </row>
    <row customHeight="1" r="663" ht="12.0">
      <c t="str" s="10" r="A663">
        <f>HYPERLINK("http://dbpedia.org/property/year")</f>
        <v>http://dbpedia.org/property/year</v>
      </c>
      <c t="s" s="1" r="B663">
        <v>1449</v>
      </c>
      <c s="14" r="C663"/>
      <c t="str" s="12" r="D663">
        <f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s="13" r="E663"/>
      <c s="1" r="F663"/>
    </row>
    <row customHeight="1" r="664" ht="12.0">
      <c t="str" s="10" r="A664">
        <f>HYPERLINK("http://dbpedia.org/property/release")</f>
        <v>http://dbpedia.org/property/release</v>
      </c>
      <c t="s" s="1" r="B664">
        <v>1450</v>
      </c>
      <c s="14" r="C664"/>
      <c t="str" s="12" r="D664">
        <f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  <c s="13" r="E664"/>
      <c s="1" r="F664"/>
    </row>
    <row customHeight="1" r="665" ht="13.5">
      <c t="str" s="10" r="A665">
        <f>HYPERLINK("http://dbpedia.org/property/lastAired")</f>
        <v>http://dbpedia.org/property/lastAired</v>
      </c>
      <c t="s" s="1" r="B665">
        <v>1451</v>
      </c>
      <c s="14" r="C665"/>
      <c t="str" s="12" r="D665">
        <f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  <c s="13" r="E665"/>
      <c s="1" r="F665"/>
    </row>
    <row customHeight="1" r="666" ht="13.5">
      <c t="str" s="10" r="A666">
        <f>HYPERLINK("http://dbpedia.org/property/originalairdate")</f>
        <v>http://dbpedia.org/property/originalairdate</v>
      </c>
      <c t="s" s="1" r="B666">
        <v>1452</v>
      </c>
      <c s="14" r="C666"/>
      <c t="str" s="12" r="D666">
        <f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  <c s="13" r="E666"/>
      <c s="1" r="F666"/>
    </row>
    <row customHeight="1" r="667" ht="13.5">
      <c t="str" s="10" r="A667">
        <f>HYPERLINK("http://dbpedia.org/ontology/firstAirDate")</f>
        <v>http://dbpedia.org/ontology/firstAirDate</v>
      </c>
      <c t="s" s="1" r="B667">
        <v>1453</v>
      </c>
      <c s="14" r="C667"/>
      <c t="str" s="12" r="D667">
        <f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  <c s="13" r="E667"/>
      <c s="1" r="F667"/>
    </row>
    <row customHeight="1" r="668" ht="13.5">
      <c t="str" s="10" r="A668">
        <f>HYPERLINK("http://dbpedia.org/property/completionDate")</f>
        <v>http://dbpedia.org/property/completionDate</v>
      </c>
      <c t="s" s="1" r="B668">
        <v>1454</v>
      </c>
      <c s="14" r="C668"/>
      <c t="str" s="12" r="D668">
        <f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  <c s="13" r="E668"/>
      <c s="1" r="F668"/>
    </row>
    <row customHeight="1" r="669" ht="13.5">
      <c t="str" s="15" r="A669">
        <f>HYPERLINK("http://dbpedia.org/ontology/completionDate")</f>
        <v>http://dbpedia.org/ontology/completionDate</v>
      </c>
      <c t="s" s="16" r="B669">
        <v>1455</v>
      </c>
      <c s="17" r="C669"/>
      <c t="str" s="18" r="D669">
        <f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s="19" r="E669"/>
      <c s="1" r="F669"/>
    </row>
    <row r="670">
      <c s="1" r="A670"/>
      <c s="1" r="B670"/>
      <c s="1" r="C670"/>
      <c s="1" r="D670"/>
      <c s="1" r="E670"/>
      <c s="1" r="F670"/>
    </row>
    <row customHeight="1" r="671" ht="12.0">
      <c s="2" r="A671">
        <v>1.011013747E9</v>
      </c>
      <c t="s" s="3" r="B671">
        <v>1456</v>
      </c>
      <c t="str" s="4" r="C671">
        <f>HYPERLINK("http://en.wikipedia.org/wiki/AFI's_100_Years...100_Movie_Quotes", "View context")</f>
        <v>View context</v>
      </c>
      <c s="5" r="D671"/>
      <c s="6" r="E671"/>
      <c s="1" r="F671"/>
    </row>
    <row customHeight="1" r="672" ht="13.5">
      <c t="s" s="7" r="A672">
        <v>1457</v>
      </c>
      <c t="s" s="8" r="B672">
        <v>1458</v>
      </c>
      <c t="s" s="8" r="C672">
        <v>1459</v>
      </c>
      <c t="s" s="8" r="D672">
        <v>1460</v>
      </c>
      <c t="s" s="9" r="E672">
        <v>1461</v>
      </c>
      <c s="1" r="F672"/>
    </row>
    <row customHeight="1" r="673" ht="13.5">
      <c t="s" s="7" r="A673">
        <v>1462</v>
      </c>
      <c t="s" s="8" r="B673">
        <v>1463</v>
      </c>
      <c t="s" s="8" r="C673">
        <v>1464</v>
      </c>
      <c t="s" s="8" r="D673">
        <v>1465</v>
      </c>
      <c t="s" s="9" r="E673">
        <v>1466</v>
      </c>
      <c s="1" r="F673"/>
    </row>
    <row customHeight="1" r="674" ht="13.5">
      <c t="s" s="7" r="A674">
        <v>1467</v>
      </c>
      <c t="s" s="8" r="B674">
        <v>1468</v>
      </c>
      <c t="s" s="8" r="C674">
        <v>1469</v>
      </c>
      <c t="s" s="8" r="D674">
        <v>1470</v>
      </c>
      <c t="s" s="9" r="E674">
        <v>1471</v>
      </c>
      <c s="1" r="F674"/>
    </row>
    <row customHeight="1" r="675" ht="13.5">
      <c t="s" s="7" r="A675">
        <v>1472</v>
      </c>
      <c t="s" s="8" r="B675">
        <v>1473</v>
      </c>
      <c t="s" s="8" r="C675">
        <v>1474</v>
      </c>
      <c t="s" s="8" r="D675">
        <v>1475</v>
      </c>
      <c t="s" s="9" r="E675">
        <v>1476</v>
      </c>
      <c s="1" r="F675"/>
    </row>
    <row customHeight="1" r="676" ht="13.5">
      <c t="s" s="7" r="A676">
        <v>1477</v>
      </c>
      <c t="s" s="8" r="B676">
        <v>1478</v>
      </c>
      <c t="s" s="8" r="C676">
        <v>1479</v>
      </c>
      <c t="s" s="8" r="D676">
        <v>1480</v>
      </c>
      <c t="s" s="9" r="E676">
        <v>1481</v>
      </c>
      <c s="1" r="F676"/>
    </row>
    <row customHeight="1" r="677" ht="13.5">
      <c t="s" s="7" r="A677">
        <v>1482</v>
      </c>
      <c t="s" s="8" r="B677">
        <v>1483</v>
      </c>
      <c t="s" s="8" r="C677">
        <v>1484</v>
      </c>
      <c t="s" s="8" r="D677">
        <v>1485</v>
      </c>
      <c t="s" s="9" r="E677">
        <v>1486</v>
      </c>
      <c s="1" r="F677"/>
    </row>
    <row customHeight="1" r="678" ht="13.5">
      <c t="s" s="7" r="A678">
        <v>1487</v>
      </c>
      <c t="s" s="8" r="B678">
        <v>1488</v>
      </c>
      <c t="s" s="8" r="C678">
        <v>1489</v>
      </c>
      <c t="s" s="8" r="D678">
        <v>1490</v>
      </c>
      <c t="s" s="9" r="E678">
        <v>1491</v>
      </c>
      <c s="1" r="F678"/>
    </row>
    <row customHeight="1" r="679" ht="13.5">
      <c t="s" s="7" r="A679">
        <v>1492</v>
      </c>
      <c t="s" s="8" r="B679">
        <v>1493</v>
      </c>
      <c t="s" s="8" r="C679">
        <v>1494</v>
      </c>
      <c t="s" s="8" r="D679">
        <v>1495</v>
      </c>
      <c t="s" s="9" r="E679">
        <v>1496</v>
      </c>
      <c s="1" r="F679"/>
    </row>
    <row customHeight="1" r="680" ht="13.5">
      <c t="s" s="7" r="A680">
        <v>1497</v>
      </c>
      <c t="s" s="8" r="B680">
        <v>1498</v>
      </c>
      <c t="s" s="8" r="C680">
        <v>1499</v>
      </c>
      <c t="s" s="8" r="D680">
        <v>1500</v>
      </c>
      <c t="s" s="9" r="E680">
        <v>1501</v>
      </c>
      <c s="1" r="F680"/>
    </row>
    <row customHeight="1" r="681" ht="13.5">
      <c t="s" s="7" r="A681">
        <v>1502</v>
      </c>
      <c t="s" s="8" r="B681">
        <v>1503</v>
      </c>
      <c t="s" s="8" r="C681">
        <v>1504</v>
      </c>
      <c t="s" s="8" r="D681">
        <v>1505</v>
      </c>
      <c t="s" s="9" r="E681">
        <v>1506</v>
      </c>
      <c s="1" r="F681"/>
    </row>
    <row customHeight="1" r="682" ht="13.5">
      <c t="s" s="7" r="A682">
        <v>1507</v>
      </c>
      <c t="s" s="8" r="B682">
        <v>1508</v>
      </c>
      <c t="s" s="8" r="C682">
        <v>1509</v>
      </c>
      <c t="s" s="8" r="D682">
        <v>1510</v>
      </c>
      <c t="s" s="9" r="E682">
        <v>1511</v>
      </c>
      <c s="1" r="F682"/>
    </row>
    <row customHeight="1" r="683" ht="13.5">
      <c t="s" s="7" r="A683">
        <v>1512</v>
      </c>
      <c t="s" s="8" r="B683">
        <v>1513</v>
      </c>
      <c t="s" s="8" r="C683">
        <v>1514</v>
      </c>
      <c t="s" s="8" r="D683">
        <v>1515</v>
      </c>
      <c t="s" s="9" r="E683">
        <v>1516</v>
      </c>
      <c s="1" r="F683"/>
    </row>
    <row customHeight="1" r="684" ht="13.5">
      <c t="s" s="7" r="A684">
        <v>1517</v>
      </c>
      <c t="s" s="8" r="B684">
        <v>1518</v>
      </c>
      <c t="s" s="8" r="C684">
        <v>1519</v>
      </c>
      <c t="s" s="8" r="D684">
        <v>1520</v>
      </c>
      <c t="s" s="9" r="E684">
        <v>1521</v>
      </c>
      <c s="1" r="F684"/>
    </row>
    <row customHeight="1" r="685" ht="13.5">
      <c t="s" s="7" r="A685">
        <v>1522</v>
      </c>
      <c t="s" s="8" r="B685">
        <v>1523</v>
      </c>
      <c t="s" s="8" r="C685">
        <v>1524</v>
      </c>
      <c t="s" s="8" r="D685">
        <v>1525</v>
      </c>
      <c t="s" s="9" r="E685">
        <v>1526</v>
      </c>
      <c s="1" r="F685"/>
    </row>
    <row customHeight="1" r="686" ht="13.5">
      <c t="s" s="7" r="A686">
        <v>1527</v>
      </c>
      <c t="s" s="8" r="B686">
        <v>1528</v>
      </c>
      <c t="s" s="8" r="C686">
        <v>1529</v>
      </c>
      <c t="s" s="8" r="D686">
        <v>1530</v>
      </c>
      <c t="s" s="9" r="E686">
        <v>1531</v>
      </c>
      <c s="1" r="F686"/>
    </row>
    <row customHeight="1" r="687" ht="13.5">
      <c t="s" s="7" r="A687">
        <v>1532</v>
      </c>
      <c t="s" s="8" r="B687">
        <v>1533</v>
      </c>
      <c t="s" s="8" r="C687">
        <v>1534</v>
      </c>
      <c t="s" s="8" r="D687">
        <v>1535</v>
      </c>
      <c t="s" s="9" r="E687">
        <v>1536</v>
      </c>
      <c s="1" r="F687"/>
    </row>
    <row customHeight="1" r="688" ht="13.5">
      <c t="s" s="7" r="A688">
        <v>1537</v>
      </c>
      <c t="s" s="8" r="B688">
        <v>1538</v>
      </c>
      <c t="s" s="8" r="C688">
        <v>1539</v>
      </c>
      <c s="8" r="D688"/>
      <c s="9" r="E688"/>
      <c s="1" r="F688"/>
    </row>
    <row customHeight="1" r="689" ht="12.0">
      <c t="str" s="10" r="A689">
        <f>HYPERLINK("http://xmlns.com/foaf/0.1/name")</f>
        <v>http://xmlns.com/foaf/0.1/name</v>
      </c>
      <c t="s" s="1" r="B689">
        <v>1540</v>
      </c>
      <c s="14" r="C689"/>
      <c t="str" s="12" r="D689">
        <f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s="13" r="E689"/>
      <c s="1" r="F689"/>
    </row>
    <row customHeight="1" r="690" ht="12.0">
      <c t="str" s="15" r="A690">
        <f>HYPERLINK("http://dbpedia.org/property/name")</f>
        <v>http://dbpedia.org/property/name</v>
      </c>
      <c t="s" s="16" r="B690">
        <v>1541</v>
      </c>
      <c s="17" r="C690"/>
      <c t="str" s="18" r="D690">
        <f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s="19" r="E690"/>
      <c s="1" r="F690"/>
    </row>
    <row r="691">
      <c s="1" r="A691"/>
      <c s="1" r="B691"/>
      <c s="1" r="C691"/>
      <c s="1" r="D691"/>
      <c s="1" r="E691"/>
      <c s="1" r="F691"/>
    </row>
    <row customHeight="1" r="692" ht="12.0">
      <c s="2" r="A692">
        <v>1.560839038E9</v>
      </c>
      <c t="s" s="3" r="B692">
        <v>1542</v>
      </c>
      <c t="str" s="4" r="C692">
        <f>HYPERLINK("http://en.wikipedia.org/wiki/AFI's_100_Years...100_Movies_(10th_Anniversary_Edition)", "View context")</f>
        <v>View context</v>
      </c>
      <c s="5" r="D692"/>
      <c s="6" r="E692"/>
      <c s="1" r="F692"/>
    </row>
    <row customHeight="1" r="693" ht="12.0">
      <c t="s" s="7" r="A693">
        <v>1543</v>
      </c>
      <c t="s" s="8" r="B693">
        <v>1544</v>
      </c>
      <c t="s" s="8" r="C693">
        <v>1545</v>
      </c>
      <c t="s" s="8" r="D693">
        <v>1546</v>
      </c>
      <c t="s" s="9" r="E693">
        <v>1547</v>
      </c>
      <c s="1" r="F693"/>
    </row>
    <row customHeight="1" r="694" ht="13.5">
      <c t="s" s="7" r="A694">
        <v>1548</v>
      </c>
      <c t="s" s="8" r="B694">
        <v>1549</v>
      </c>
      <c t="s" s="8" r="C694">
        <v>1550</v>
      </c>
      <c t="s" s="8" r="D694">
        <v>1551</v>
      </c>
      <c t="s" s="9" r="E694">
        <v>1552</v>
      </c>
      <c s="1" r="F694"/>
    </row>
    <row customHeight="1" r="695" ht="13.5">
      <c t="s" s="7" r="A695">
        <v>1553</v>
      </c>
      <c t="s" s="8" r="B695">
        <v>1554</v>
      </c>
      <c t="s" s="8" r="C695">
        <v>1555</v>
      </c>
      <c t="s" s="8" r="D695">
        <v>1556</v>
      </c>
      <c t="s" s="9" r="E695">
        <v>1557</v>
      </c>
      <c s="1" r="F695"/>
    </row>
    <row customHeight="1" r="696" ht="12.0">
      <c t="s" s="7" r="A696">
        <v>1558</v>
      </c>
      <c t="s" s="8" r="B696">
        <v>1559</v>
      </c>
      <c t="s" s="8" r="C696">
        <v>1560</v>
      </c>
      <c t="s" s="8" r="D696">
        <v>1561</v>
      </c>
      <c t="s" s="9" r="E696">
        <v>1562</v>
      </c>
      <c s="1" r="F696"/>
    </row>
    <row customHeight="1" r="697" ht="12.0">
      <c t="str" s="10" r="A697">
        <f>HYPERLINK("http://dbpedia.org/property/studio")</f>
        <v>http://dbpedia.org/property/studio</v>
      </c>
      <c t="s" s="1" r="B697">
        <v>1563</v>
      </c>
      <c s="14" r="C697"/>
      <c t="str" s="12" r="D697">
        <f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  <c s="13" r="E697"/>
      <c s="1" r="F697"/>
    </row>
    <row customHeight="1" r="698" ht="12.0">
      <c t="str" s="10" r="A698">
        <f>HYPERLINK("http://dbpedia.org/property/distributor")</f>
        <v>http://dbpedia.org/property/distributor</v>
      </c>
      <c t="s" s="1" r="B698">
        <v>1564</v>
      </c>
      <c s="14" r="C698"/>
      <c t="str" s="12" r="D698">
        <f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  <c s="13" r="E698"/>
      <c s="1" r="F698"/>
    </row>
    <row customHeight="1" r="699" ht="12.0">
      <c t="str" s="10" r="A699">
        <f>HYPERLINK("http://dbpedia.org/ontology/distributor")</f>
        <v>http://dbpedia.org/ontology/distributor</v>
      </c>
      <c t="s" s="1" r="B699">
        <v>1565</v>
      </c>
      <c s="14" r="C699"/>
      <c t="str" s="12" r="D699">
        <f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  <c s="13" r="E699"/>
      <c s="1" r="F699"/>
    </row>
    <row customHeight="1" r="700" ht="12.0">
      <c t="str" s="10" r="A700">
        <f>HYPERLINK("http://dbpedia.org/property/producer")</f>
        <v>http://dbpedia.org/property/producer</v>
      </c>
      <c t="s" s="1" r="B700">
        <v>1566</v>
      </c>
      <c s="14" r="C700"/>
      <c t="str" s="12" r="D700">
        <f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  <c s="13" r="E700"/>
      <c s="1" r="F700"/>
    </row>
    <row customHeight="1" r="701" ht="12.0">
      <c t="str" s="10" r="A701">
        <f>HYPERLINK("http://dbpedia.org/ontology/producer")</f>
        <v>http://dbpedia.org/ontology/producer</v>
      </c>
      <c t="s" s="1" r="B701">
        <v>1567</v>
      </c>
      <c s="14" r="C701"/>
      <c t="str" s="12" r="D701">
        <f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  <c s="13" r="E701"/>
      <c s="1" r="F701"/>
    </row>
    <row customHeight="1" r="702" ht="13.5">
      <c t="str" s="10" r="A702">
        <f>HYPERLINK("http://dbpedia.org/property/productionCompany")</f>
        <v>http://dbpedia.org/property/productionCompany</v>
      </c>
      <c t="s" s="1" r="B702">
        <v>1568</v>
      </c>
      <c s="14" r="C702"/>
      <c t="str" s="12" r="D702">
        <f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  <c s="13" r="E702"/>
      <c s="1" r="F702"/>
    </row>
    <row customHeight="1" r="703" ht="13.5">
      <c t="str" s="10" r="A703">
        <f>HYPERLINK("http://dbpedia.org/property/distributedBy")</f>
        <v>http://dbpedia.org/property/distributedBy</v>
      </c>
      <c t="s" s="1" r="B703">
        <v>1569</v>
      </c>
      <c s="14" r="C703"/>
      <c t="str" s="12" r="D703">
        <f>HYPERLINK("http://dbpedia.org/sparql?default-graph-uri=http%3A%2F%2Fdbpedia.org&amp;query=select+distinct+%3Fsubject+%3Fobject+where+{%3Fsubject+%3Chttp%3A%2F%2Fdbpedia.org%2Fproperty%2FdistributedBy%3E+%3Fobject}+LIMIT+100&amp;format=text%2Fhtml&amp;timeout=30000&amp;debug=on", "View on DBPedia")</f>
        <v>View on DBPedia</v>
      </c>
      <c s="13" r="E703"/>
      <c s="1" r="F703"/>
    </row>
    <row customHeight="1" r="704" ht="13.5">
      <c t="str" s="10" r="A704">
        <f>HYPERLINK("http://dbpedia.org/ontology/owningCompany")</f>
        <v>http://dbpedia.org/ontology/owningCompany</v>
      </c>
      <c t="s" s="1" r="B704">
        <v>1570</v>
      </c>
      <c s="14" r="C704"/>
      <c t="str" s="12" r="D704">
        <f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  <c s="13" r="E704"/>
      <c s="1" r="F704"/>
    </row>
    <row customHeight="1" r="705" ht="12.0">
      <c t="str" s="10" r="A705">
        <f>HYPERLINK("http://dbpedia.org/property/owner")</f>
        <v>http://dbpedia.org/property/owner</v>
      </c>
      <c t="s" s="1" r="B705">
        <v>1571</v>
      </c>
      <c s="14" r="C705"/>
      <c t="str" s="12" r="D705">
        <f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  <c s="13" r="E705"/>
      <c s="1" r="F705"/>
    </row>
    <row customHeight="1" r="706" ht="12.0">
      <c t="str" s="15" r="A706">
        <f>HYPERLINK("http://dbpedia.org/property/distributors")</f>
        <v>http://dbpedia.org/property/distributors</v>
      </c>
      <c t="s" s="16" r="B706">
        <v>1572</v>
      </c>
      <c s="17" r="C706"/>
      <c t="str" s="18" r="D706">
        <f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  <c s="19" r="E706"/>
      <c s="1" r="F706"/>
    </row>
    <row r="707">
      <c s="1" r="A707"/>
      <c s="1" r="B707"/>
      <c s="1" r="C707"/>
      <c s="1" r="D707"/>
      <c s="1" r="E707"/>
      <c s="1" r="F707"/>
    </row>
    <row customHeight="1" r="708" ht="12.0">
      <c s="2" r="A708">
        <v>1.888395491E9</v>
      </c>
      <c t="s" s="3" r="B708">
        <v>1573</v>
      </c>
      <c t="str" s="4" r="C708">
        <f>HYPERLINK("http://en.wikipedia.org/wiki/List_of_films_considered_the_best", "View context")</f>
        <v>View context</v>
      </c>
      <c s="5" r="D708"/>
      <c s="6" r="E708"/>
      <c s="1" r="F708"/>
    </row>
    <row customHeight="1" r="709" ht="13.5">
      <c t="s" s="7" r="A709">
        <v>1574</v>
      </c>
      <c t="s" s="8" r="B709">
        <v>1575</v>
      </c>
      <c t="s" s="8" r="C709">
        <v>1576</v>
      </c>
      <c t="s" s="8" r="D709">
        <v>1577</v>
      </c>
      <c t="s" s="9" r="E709">
        <v>1578</v>
      </c>
      <c s="1" r="F709"/>
    </row>
    <row customHeight="1" r="710" ht="13.5">
      <c t="s" s="7" r="A710">
        <v>1579</v>
      </c>
      <c t="s" s="8" r="B710">
        <v>1580</v>
      </c>
      <c t="s" s="8" r="C710">
        <v>1581</v>
      </c>
      <c t="s" s="8" r="D710">
        <v>1582</v>
      </c>
      <c t="s" s="9" r="E710">
        <v>1583</v>
      </c>
      <c s="1" r="F710"/>
    </row>
    <row customHeight="1" r="711" ht="13.5">
      <c t="s" s="7" r="A711">
        <v>1584</v>
      </c>
      <c t="s" s="8" r="B711">
        <v>1585</v>
      </c>
      <c s="8" r="C711"/>
      <c s="8" r="D711"/>
      <c s="9" r="E711"/>
      <c s="1" r="F711"/>
    </row>
    <row customHeight="1" r="712" ht="12.0">
      <c t="str" s="10" r="A712">
        <f>HYPERLINK("http://dbpedia.org/property/writer")</f>
        <v>http://dbpedia.org/property/writer</v>
      </c>
      <c t="s" s="1" r="B712">
        <v>1586</v>
      </c>
      <c s="14" r="C712"/>
      <c t="str" s="12" r="D712">
        <f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s="13" r="E712"/>
      <c s="1" r="F712"/>
    </row>
    <row customHeight="1" r="713" ht="12.0">
      <c t="str" s="10" r="A713">
        <f>HYPERLINK("http://dbpedia.org/property/director")</f>
        <v>http://dbpedia.org/property/director</v>
      </c>
      <c t="s" s="1" r="B713">
        <v>1587</v>
      </c>
      <c s="14" r="C713"/>
      <c t="str" s="12" r="D713">
        <f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  <c s="13" r="E713"/>
      <c s="1" r="F713"/>
    </row>
    <row customHeight="1" r="714" ht="12.0">
      <c t="str" s="10" r="A714">
        <f>HYPERLINK("http://dbpedia.org/ontology/director")</f>
        <v>http://dbpedia.org/ontology/director</v>
      </c>
      <c t="s" s="1" r="B714">
        <v>1588</v>
      </c>
      <c s="14" r="C714"/>
      <c t="str" s="12" r="D714">
        <f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  <c s="13" r="E714"/>
      <c s="1" r="F714"/>
    </row>
    <row customHeight="1" r="715" ht="12.0">
      <c t="str" s="15" r="A715">
        <f>HYPERLINK("http://dbpedia.org/ontology/writer")</f>
        <v>http://dbpedia.org/ontology/writer</v>
      </c>
      <c t="s" s="16" r="B715">
        <v>1589</v>
      </c>
      <c s="17" r="C715"/>
      <c t="str" s="18" r="D715">
        <f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s="19" r="E715"/>
      <c s="1" r="F715"/>
    </row>
    <row r="716">
      <c s="1" r="A716"/>
      <c s="1" r="B716"/>
      <c s="1" r="C716"/>
      <c s="1" r="D716"/>
      <c s="1" r="E716"/>
      <c s="1" r="F716"/>
    </row>
    <row customHeight="1" r="717" ht="12.0">
      <c s="2" r="A717">
        <v>1.8020543E9</v>
      </c>
      <c t="s" s="3" r="B717">
        <v>1590</v>
      </c>
      <c t="str" s="4" r="C717">
        <f>HYPERLINK("http://en.wikipedia.org/wiki/List_of_best-selling_albums", "View context")</f>
        <v>View context</v>
      </c>
      <c s="5" r="D717"/>
      <c s="6" r="E717"/>
      <c s="1" r="F717"/>
    </row>
    <row customHeight="1" r="718" ht="12.0">
      <c s="20" r="A718">
        <v>1967.0</v>
      </c>
      <c s="21" r="B718">
        <v>1969.0</v>
      </c>
      <c s="21" r="C718">
        <v>1971.0</v>
      </c>
      <c s="21" r="D718">
        <v>1976.0</v>
      </c>
      <c s="22" r="E718">
        <v>1977.0</v>
      </c>
      <c s="1" r="F718"/>
    </row>
    <row customHeight="1" r="719" ht="12.0">
      <c s="20" r="A719">
        <v>1984.0</v>
      </c>
      <c s="21" r="B719">
        <v>1985.0</v>
      </c>
      <c s="21" r="C719">
        <v>1987.0</v>
      </c>
      <c s="21" r="D719">
        <v>1990.0</v>
      </c>
      <c s="22" r="E719">
        <v>1991.0</v>
      </c>
      <c s="1" r="F719"/>
    </row>
    <row customHeight="1" r="720" ht="12.0">
      <c s="20" r="A720">
        <v>1993.0</v>
      </c>
      <c s="21" r="B720">
        <v>1995.0</v>
      </c>
      <c s="21" r="C720">
        <v>1996.0</v>
      </c>
      <c s="21" r="D720">
        <v>1997.0</v>
      </c>
      <c s="22" r="E720">
        <v>2000.0</v>
      </c>
      <c s="1" r="F720"/>
    </row>
    <row customHeight="1" r="721" ht="13.5">
      <c t="str" s="10" r="A721">
        <f>HYPERLINK("http://dbpedia.org/property/firstdate")</f>
        <v>http://dbpedia.org/property/firstdate</v>
      </c>
      <c t="s" s="1" r="B721">
        <v>1591</v>
      </c>
      <c s="14" r="C721"/>
      <c t="str" s="12" r="D721">
        <f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  <c s="13" r="E721"/>
      <c s="1" r="F721"/>
    </row>
    <row customHeight="1" r="722" ht="12.0">
      <c t="str" s="10" r="A722">
        <f>HYPERLINK("http://dbpedia.org/property/year")</f>
        <v>http://dbpedia.org/property/year</v>
      </c>
      <c t="s" s="1" r="B722">
        <v>1592</v>
      </c>
      <c s="14" r="C722"/>
      <c t="str" s="12" r="D722">
        <f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s="13" r="E722"/>
      <c s="1" r="F722"/>
    </row>
    <row customHeight="1" r="723" ht="13.5">
      <c t="str" s="10" r="A723">
        <f>HYPERLINK("http://dbpedia.org/property/relyear")</f>
        <v>http://dbpedia.org/property/relyear</v>
      </c>
      <c t="s" s="1" r="B723">
        <v>1593</v>
      </c>
      <c s="14" r="C723"/>
      <c t="str" s="12" r="D723">
        <f>HYPERLINK("http://dbpedia.org/sparql?default-graph-uri=http%3A%2F%2Fdbpedia.org&amp;query=select+distinct+%3Fsubject+%3Fobject+where+{%3Fsubject+%3Chttp%3A%2F%2Fdbpedia.org%2Fproperty%2Frelyear%3E+%3Fobject}+LIMIT+100&amp;format=text%2Fhtml&amp;timeout=30000&amp;debug=on", "View on DBPedia")</f>
        <v>View on DBPedia</v>
      </c>
      <c s="13" r="E723"/>
      <c s="1" r="F723"/>
    </row>
    <row customHeight="1" r="724" ht="13.5">
      <c t="str" s="10" r="A724">
        <f>HYPERLINK("http://dbpedia.org/ontology/releaseDate")</f>
        <v>http://dbpedia.org/ontology/releaseDate</v>
      </c>
      <c t="s" s="1" r="B724">
        <v>1594</v>
      </c>
      <c s="14" r="C724"/>
      <c t="str" s="12" r="D724">
        <f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s="13" r="E724"/>
      <c s="1" r="F724"/>
    </row>
    <row customHeight="1" r="725" ht="13.5">
      <c t="str" s="10" r="A725">
        <f>HYPERLINK("http://dbpedia.org/ontology/recordDate")</f>
        <v>http://dbpedia.org/ontology/recordDate</v>
      </c>
      <c t="s" s="1" r="B725">
        <v>1595</v>
      </c>
      <c s="14" r="C725"/>
      <c t="str" s="12" r="D725">
        <f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  <c s="13" r="E725"/>
      <c s="1" r="F725"/>
    </row>
    <row customHeight="1" r="726" ht="13.5">
      <c t="str" s="10" r="A726">
        <f>HYPERLINK("http://dbpedia.org/ontology/recordedIn")</f>
        <v>http://dbpedia.org/ontology/recordedIn</v>
      </c>
      <c t="s" s="1" r="B726">
        <v>1596</v>
      </c>
      <c s="14" r="C726"/>
      <c t="str" s="12" r="D726">
        <f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  <c s="13" r="E726"/>
      <c s="1" r="F726"/>
    </row>
    <row customHeight="1" r="727" ht="12.0">
      <c t="str" s="10" r="A727">
        <f>HYPERLINK("http://dbpedia.org/property/released")</f>
        <v>http://dbpedia.org/property/released</v>
      </c>
      <c t="s" s="1" r="B727">
        <v>1597</v>
      </c>
      <c s="14" r="C727"/>
      <c t="str" s="12" r="D727">
        <f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s="13" r="E727"/>
      <c s="1" r="F727"/>
    </row>
    <row customHeight="1" r="728" ht="13.5">
      <c t="str" s="10" r="A728">
        <f>HYPERLINK("http://dbpedia.org/property/airdate")</f>
        <v>http://dbpedia.org/property/airdate</v>
      </c>
      <c t="s" s="1" r="B728">
        <v>1598</v>
      </c>
      <c s="14" r="C728"/>
      <c t="str" s="12" r="D728">
        <f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  <c s="13" r="E728"/>
      <c s="1" r="F728"/>
    </row>
    <row customHeight="1" r="729" ht="12.0">
      <c t="str" s="10" r="A729">
        <f>HYPERLINK("http://dbpedia.org/property/years")</f>
        <v>http://dbpedia.org/property/years</v>
      </c>
      <c t="s" s="1" r="B729">
        <v>1599</v>
      </c>
      <c s="14" r="C729"/>
      <c t="str" s="12" r="D729">
        <f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s="13" r="E729"/>
      <c s="1" r="F729"/>
    </row>
    <row customHeight="1" r="730" ht="12.0">
      <c t="str" s="10" r="A730">
        <f>HYPERLINK("http://dbpedia.org/property/recorded")</f>
        <v>http://dbpedia.org/property/recorded</v>
      </c>
      <c t="s" s="1" r="B730">
        <v>1600</v>
      </c>
      <c s="14" r="C730"/>
      <c t="str" s="12" r="D730">
        <f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  <c s="13" r="E730"/>
      <c s="1" r="F730"/>
    </row>
    <row customHeight="1" r="731" ht="13.5">
      <c t="str" s="10" r="A731">
        <f>HYPERLINK("http://dbpedia.org/property/firstAired")</f>
        <v>http://dbpedia.org/property/firstAired</v>
      </c>
      <c t="s" s="1" r="B731">
        <v>1601</v>
      </c>
      <c s="14" r="C731"/>
      <c t="str" s="12" r="D731">
        <f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  <c s="13" r="E731"/>
      <c s="1" r="F731"/>
    </row>
    <row customHeight="1" r="732" ht="13.5">
      <c t="str" s="10" r="A732">
        <f>HYPERLINK("http://dbpedia.org/ontology/firstAirDate")</f>
        <v>http://dbpedia.org/ontology/firstAirDate</v>
      </c>
      <c t="s" s="1" r="B732">
        <v>1602</v>
      </c>
      <c s="14" r="C732"/>
      <c t="str" s="12" r="D732">
        <f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  <c s="13" r="E732"/>
      <c s="1" r="F732"/>
    </row>
    <row customHeight="1" r="733" ht="13.5">
      <c t="str" s="10" r="A733">
        <f>HYPERLINK("http://dbpedia.org/ontology/completionDate")</f>
        <v>http://dbpedia.org/ontology/completionDate</v>
      </c>
      <c t="s" s="1" r="B733">
        <v>1603</v>
      </c>
      <c s="14" r="C733"/>
      <c t="str" s="12" r="D733">
        <f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s="13" r="E733"/>
      <c s="1" r="F733"/>
    </row>
    <row customHeight="1" r="734" ht="13.5">
      <c t="str" s="10" r="A734">
        <f>HYPERLINK("http://dbpedia.org/property/releaseDate")</f>
        <v>http://dbpedia.org/property/releaseDate</v>
      </c>
      <c t="s" s="1" r="B734">
        <v>1604</v>
      </c>
      <c s="14" r="C734"/>
      <c t="str" s="12" r="D734">
        <f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s="13" r="E734"/>
      <c s="1" r="F734"/>
    </row>
    <row customHeight="1" r="735" ht="13.5">
      <c t="str" s="10" r="A735">
        <f>HYPERLINK("http://dbpedia.org/property/originalairdate")</f>
        <v>http://dbpedia.org/property/originalairdate</v>
      </c>
      <c t="s" s="1" r="B735">
        <v>1605</v>
      </c>
      <c s="14" r="C735"/>
      <c t="str" s="12" r="D735">
        <f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  <c s="13" r="E735"/>
      <c s="1" r="F735"/>
    </row>
    <row customHeight="1" r="736" ht="13.5">
      <c t="str" s="10" r="A736">
        <f>HYPERLINK("http://dbpedia.org/property/pubDate")</f>
        <v>http://dbpedia.org/property/pubDate</v>
      </c>
      <c t="s" s="1" r="B736">
        <v>1606</v>
      </c>
      <c s="14" r="C736"/>
      <c t="str" s="12" r="D736">
        <f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  <c s="13" r="E736"/>
      <c s="1" r="F736"/>
    </row>
    <row customHeight="1" r="737" ht="12.0">
      <c t="str" s="10" r="A737">
        <f>HYPERLINK("http://dbpedia.org/property/launch")</f>
        <v>http://dbpedia.org/property/launch</v>
      </c>
      <c t="s" s="1" r="B737">
        <v>1607</v>
      </c>
      <c s="14" r="C737"/>
      <c t="str" s="12" r="D737">
        <f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  <c s="13" r="E737"/>
      <c s="1" r="F737"/>
    </row>
    <row customHeight="1" r="738" ht="13.5">
      <c t="str" s="10" r="A738">
        <f>HYPERLINK("http://dbpedia.org/ontology/publicationDate")</f>
        <v>http://dbpedia.org/ontology/publicationDate</v>
      </c>
      <c t="s" s="1" r="B738">
        <v>1608</v>
      </c>
      <c s="14" r="C738"/>
      <c t="str" s="12" r="D738">
        <f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  <c s="13" r="E738"/>
      <c s="1" r="F738"/>
    </row>
    <row customHeight="1" r="739" ht="12.0">
      <c t="str" s="10" r="A739">
        <f>HYPERLINK("http://dbpedia.org/property/release")</f>
        <v>http://dbpedia.org/property/release</v>
      </c>
      <c t="s" s="1" r="B739">
        <v>1609</v>
      </c>
      <c s="14" r="C739"/>
      <c t="str" s="12" r="D739">
        <f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  <c s="13" r="E739"/>
      <c s="1" r="F739"/>
    </row>
    <row customHeight="1" r="740" ht="13.5">
      <c t="str" s="10" r="A740">
        <f>HYPERLINK("http://dbpedia.org/ontology/firstPublicationYear")</f>
        <v>http://dbpedia.org/ontology/firstPublicationYear</v>
      </c>
      <c t="s" s="1" r="B740">
        <v>1610</v>
      </c>
      <c s="14" r="C740"/>
      <c t="str" s="12" r="D740">
        <f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  <c s="13" r="E740"/>
      <c s="1" r="F740"/>
    </row>
    <row customHeight="1" r="741" ht="13.5">
      <c t="str" s="10" r="A741">
        <f>HYPERLINK("http://dbpedia.org/property/firstReleaseDate")</f>
        <v>http://dbpedia.org/property/firstReleaseDate</v>
      </c>
      <c t="s" s="1" r="B741">
        <v>1611</v>
      </c>
      <c s="14" r="C741"/>
      <c t="str" s="12" r="D741">
        <f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  <c s="13" r="E741"/>
      <c s="1" r="F741"/>
    </row>
    <row customHeight="1" r="742" ht="13.5">
      <c t="str" s="10" r="A742">
        <f>HYPERLINK("http://dbpedia.org/property/latestReleaseVersion")</f>
        <v>http://dbpedia.org/property/latestReleaseVersion</v>
      </c>
      <c t="s" s="1" r="B742">
        <v>1612</v>
      </c>
      <c s="14" r="C742"/>
      <c t="str" s="12" r="D742">
        <f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  <c s="13" r="E742"/>
      <c s="1" r="F742"/>
    </row>
    <row customHeight="1" r="743" ht="13.5">
      <c t="str" s="15" r="A743">
        <f>HYPERLINK("http://dbpedia.org/ontology/latestReleaseVersion")</f>
        <v>http://dbpedia.org/ontology/latestReleaseVersion</v>
      </c>
      <c t="s" s="16" r="B743">
        <v>1613</v>
      </c>
      <c s="17" r="C743"/>
      <c t="str" s="18" r="D743">
        <f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  <c s="19" r="E743"/>
      <c s="1" r="F743"/>
    </row>
    <row r="744">
      <c s="1" r="A744"/>
      <c s="1" r="B744"/>
      <c s="1" r="C744"/>
      <c s="1" r="D744"/>
      <c s="1" r="E744"/>
      <c s="1" r="F744"/>
    </row>
    <row customHeight="1" r="745" ht="12.0">
      <c s="2" r="A745">
        <v>8.55073163E8</v>
      </c>
      <c t="s" s="3" r="B745">
        <v>1614</v>
      </c>
      <c t="str" s="4" r="C745">
        <f>HYPERLINK("http://en.wikipedia.org/wiki/List_of_best-selling_albums", "View context")</f>
        <v>View context</v>
      </c>
      <c s="5" r="D745"/>
      <c s="6" r="E745"/>
      <c s="1" r="F745"/>
    </row>
    <row customHeight="1" r="746" ht="13.5">
      <c t="s" s="7" r="A746">
        <v>1615</v>
      </c>
      <c t="s" s="8" r="B746">
        <v>1616</v>
      </c>
      <c t="s" s="8" r="C746">
        <v>1617</v>
      </c>
      <c t="s" s="8" r="D746">
        <v>1618</v>
      </c>
      <c t="s" s="9" r="E746">
        <v>1619</v>
      </c>
      <c s="1" r="F746"/>
    </row>
    <row customHeight="1" r="747" ht="13.5">
      <c t="s" s="7" r="A747">
        <v>1620</v>
      </c>
      <c t="s" s="8" r="B747">
        <v>1621</v>
      </c>
      <c t="s" s="8" r="C747">
        <v>1622</v>
      </c>
      <c t="s" s="8" r="D747">
        <v>1623</v>
      </c>
      <c t="s" s="9" r="E747">
        <v>1624</v>
      </c>
      <c s="1" r="F747"/>
    </row>
    <row customHeight="1" r="748" ht="13.5">
      <c t="s" s="7" r="A748">
        <v>1625</v>
      </c>
      <c t="s" s="8" r="B748">
        <v>1626</v>
      </c>
      <c t="s" s="8" r="C748">
        <v>1627</v>
      </c>
      <c t="s" s="8" r="D748">
        <v>1628</v>
      </c>
      <c t="s" s="9" r="E748">
        <v>1629</v>
      </c>
      <c s="1" r="F748"/>
    </row>
    <row customHeight="1" r="749" ht="12.0">
      <c t="s" s="7" r="A749">
        <v>1630</v>
      </c>
      <c t="s" s="8" r="B749">
        <v>1631</v>
      </c>
      <c t="s" s="8" r="C749">
        <v>1632</v>
      </c>
      <c s="8" r="D749"/>
      <c s="9" r="E749"/>
      <c s="1" r="F749"/>
    </row>
    <row customHeight="1" r="750" ht="13.5">
      <c t="str" s="10" r="A750">
        <f>HYPERLINK("http://dbpedia.org/ontology/associatedBand")</f>
        <v>http://dbpedia.org/ontology/associatedBand</v>
      </c>
      <c t="s" s="1" r="B750">
        <v>1633</v>
      </c>
      <c s="14" r="C750"/>
      <c t="str" s="12" r="D750">
        <f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  <c s="13" r="E750"/>
      <c s="1" r="F750"/>
    </row>
    <row customHeight="1" r="751" ht="12.0">
      <c t="str" s="10" r="A751">
        <f>HYPERLINK("http://dbpedia.org/property/artist")</f>
        <v>http://dbpedia.org/property/artist</v>
      </c>
      <c t="s" s="1" r="B751">
        <v>1634</v>
      </c>
      <c s="14" r="C751"/>
      <c t="str" s="12" r="D751">
        <f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  <c s="13" r="E751"/>
      <c s="1" r="F751"/>
    </row>
    <row customHeight="1" r="752" ht="12.0">
      <c t="str" s="10" r="A752">
        <f>HYPERLINK("http://dbpedia.org/ontology/artist")</f>
        <v>http://dbpedia.org/ontology/artist</v>
      </c>
      <c t="s" s="1" r="B752">
        <v>1635</v>
      </c>
      <c s="14" r="C752"/>
      <c t="str" s="12" r="D752">
        <f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  <c s="13" r="E752"/>
      <c s="1" r="F752"/>
    </row>
    <row customHeight="1" r="753" ht="13.5">
      <c t="str" s="10" r="A753">
        <f>HYPERLINK("http://dbpedia.org/ontology/associatedMusicalArtist")</f>
        <v>http://dbpedia.org/ontology/associatedMusicalArtist</v>
      </c>
      <c t="s" s="1" r="B753">
        <v>1636</v>
      </c>
      <c s="14" r="C753"/>
      <c t="str" s="12" r="D753">
        <f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  <c s="13" r="E753"/>
      <c s="1" r="F753"/>
    </row>
    <row customHeight="1" r="754" ht="13.5">
      <c t="str" s="10" r="A754">
        <f>HYPERLINK("http://dbpedia.org/ontology/musicalBand")</f>
        <v>http://dbpedia.org/ontology/musicalBand</v>
      </c>
      <c t="s" s="1" r="B754">
        <v>1637</v>
      </c>
      <c s="14" r="C754"/>
      <c t="str" s="12" r="D754">
        <f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  <c s="13" r="E754"/>
      <c s="1" r="F754"/>
    </row>
    <row customHeight="1" r="755" ht="13.5">
      <c t="str" s="10" r="A755">
        <f>HYPERLINK("http://dbpedia.org/ontology/musicalArtist")</f>
        <v>http://dbpedia.org/ontology/musicalArtist</v>
      </c>
      <c t="s" s="1" r="B755">
        <v>1638</v>
      </c>
      <c s="14" r="C755"/>
      <c t="str" s="12" r="D755">
        <f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  <c s="13" r="E755"/>
      <c s="1" r="F755"/>
    </row>
    <row customHeight="1" r="756" ht="12.0">
      <c t="str" s="10" r="A756">
        <f>HYPERLINK("http://dbpedia.org/property/writer")</f>
        <v>http://dbpedia.org/property/writer</v>
      </c>
      <c t="s" s="1" r="B756">
        <v>1639</v>
      </c>
      <c s="14" r="C756"/>
      <c t="str" s="12" r="D756">
        <f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s="13" r="E756"/>
      <c s="1" r="F756"/>
    </row>
    <row customHeight="1" r="757" ht="12.0">
      <c t="str" s="10" r="A757">
        <f>HYPERLINK("http://dbpedia.org/ontology/writer")</f>
        <v>http://dbpedia.org/ontology/writer</v>
      </c>
      <c t="s" s="1" r="B757">
        <v>1640</v>
      </c>
      <c s="14" r="C757"/>
      <c t="str" s="12" r="D757">
        <f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s="13" r="E757"/>
      <c s="1" r="F757"/>
    </row>
    <row customHeight="1" r="758" ht="13.5">
      <c t="str" s="10" r="A758">
        <f>HYPERLINK("http://dbpedia.org/ontology/musicComposer")</f>
        <v>http://dbpedia.org/ontology/musicComposer</v>
      </c>
      <c t="s" s="1" r="B758">
        <v>1641</v>
      </c>
      <c s="14" r="C758"/>
      <c t="str" s="12" r="D758">
        <f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  <c s="13" r="E758"/>
      <c s="1" r="F758"/>
    </row>
    <row customHeight="1" r="759" ht="12.0">
      <c t="str" s="10" r="A759">
        <f>HYPERLINK("http://dbpedia.org/property/author")</f>
        <v>http://dbpedia.org/property/author</v>
      </c>
      <c t="s" s="1" r="B759">
        <v>1642</v>
      </c>
      <c s="14" r="C759"/>
      <c t="str" s="12" r="D759">
        <f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s="13" r="E759"/>
      <c s="1" r="F759"/>
    </row>
    <row customHeight="1" r="760" ht="13.5">
      <c t="str" s="10" r="A760">
        <f>HYPERLINK("http://dbpedia.org/property/recordedBy")</f>
        <v>http://dbpedia.org/property/recordedBy</v>
      </c>
      <c t="s" s="1" r="B760">
        <v>1643</v>
      </c>
      <c s="14" r="C760"/>
      <c t="str" s="12" r="D760">
        <f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  <c s="13" r="E760"/>
      <c s="1" r="F760"/>
    </row>
    <row customHeight="1" r="761" ht="12.0">
      <c t="str" s="10" r="A761">
        <f>HYPERLINK("http://dbpedia.org/property/writer(s)_")</f>
        <v>http://dbpedia.org/property/writer(s)_</v>
      </c>
      <c t="s" s="1" r="B761">
        <v>1644</v>
      </c>
      <c s="14" r="C761"/>
      <c t="str" s="12" r="D761">
        <f>HYPERLINK("http://dbpedia.org/sparql?default-graph-uri=http%3A%2F%2Fdbpedia.org&amp;query=select+distinct+%3Fsubject+%3Fobject+where+{%3Fsubject+%3Chttp%3A%2F%2Fdbpedia.org%2Fproperty%2Fwriter%28s%29_%3E+%3Fobject}+LIMIT+100&amp;format=text%2Fhtml&amp;timeout=30000&amp;debug=on", "View on DBPedia")</f>
        <v>View on DBPedia</v>
      </c>
      <c s="13" r="E761"/>
      <c s="1" r="F761"/>
    </row>
    <row customHeight="1" r="762" ht="12.0">
      <c t="str" s="10" r="A762">
        <f>HYPERLINK("http://dbpedia.org/ontology/author")</f>
        <v>http://dbpedia.org/ontology/author</v>
      </c>
      <c t="s" s="1" r="B762">
        <v>1645</v>
      </c>
      <c s="14" r="C762"/>
      <c t="str" s="12" r="D762">
        <f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s="13" r="E762"/>
      <c s="1" r="F762"/>
    </row>
    <row customHeight="1" r="763" ht="13.5">
      <c t="str" s="10" r="A763">
        <f>HYPERLINK("http://dbpedia.org/ontology/musicBy")</f>
        <v>http://dbpedia.org/ontology/musicBy</v>
      </c>
      <c t="s" s="1" r="B763">
        <v>1646</v>
      </c>
      <c s="14" r="C763"/>
      <c t="str" s="12" r="D763">
        <f>HYPERLINK("http://dbpedia.org/sparql?default-graph-uri=http%3A%2F%2Fdbpedia.org&amp;query=select+distinct+%3Fsubject+%3Fobject+where+{%3Fsubject+%3Chttp%3A%2F%2Fdbpedia.org%2Fontology%2FmusicBy%3E+%3Fobject}+LIMIT+100&amp;format=text%2Fhtml&amp;timeout=30000&amp;debug=on", "View on DBPedia")</f>
        <v>View on DBPedia</v>
      </c>
      <c s="13" r="E763"/>
      <c s="1" r="F763"/>
    </row>
    <row customHeight="1" r="764" ht="13.5">
      <c t="str" s="15" r="A764">
        <f>HYPERLINK("http://dbpedia.org/property/bandName")</f>
        <v>http://dbpedia.org/property/bandName</v>
      </c>
      <c t="s" s="16" r="B764">
        <v>1647</v>
      </c>
      <c s="17" r="C764"/>
      <c t="str" s="18" r="D764">
        <f>HYPERLINK("http://dbpedia.org/sparql?default-graph-uri=http%3A%2F%2Fdbpedia.org&amp;query=select+distinct+%3Fsubject+%3Fobject+where+{%3Fsubject+%3Chttp%3A%2F%2Fdbpedia.org%2Fproperty%2FbandName%3E+%3Fobject}+LIMIT+100&amp;format=text%2Fhtml&amp;timeout=30000&amp;debug=on", "View on DBPedia")</f>
        <v>View on DBPedia</v>
      </c>
      <c s="19" r="E764"/>
      <c s="1" r="F764"/>
    </row>
    <row r="765">
      <c s="1" r="A765"/>
      <c s="1" r="B765"/>
      <c s="1" r="C765"/>
      <c s="1" r="D765"/>
      <c s="1" r="E765"/>
      <c s="1" r="F765"/>
    </row>
    <row customHeight="1" r="766" ht="12.0">
      <c s="2" r="A766">
        <v>2.125380335E9</v>
      </c>
      <c t="s" s="3" r="B766">
        <v>1648</v>
      </c>
      <c t="str" s="4" r="C766">
        <f>HYPERLINK("http://en.wikipedia.org/wiki/List_of_musical_instruments", "View context")</f>
        <v>View context</v>
      </c>
      <c s="5" r="D766"/>
      <c s="6" r="E766"/>
      <c s="1" r="F766"/>
    </row>
    <row customHeight="1" r="767" ht="12.0">
      <c t="s" s="7" r="A767">
        <v>1649</v>
      </c>
      <c t="s" s="8" r="B767">
        <v>1650</v>
      </c>
      <c t="s" s="8" r="C767">
        <v>1651</v>
      </c>
      <c t="s" s="8" r="D767">
        <v>1652</v>
      </c>
      <c t="s" s="9" r="E767">
        <v>1653</v>
      </c>
      <c s="1" r="F767"/>
    </row>
    <row customHeight="1" r="768" ht="12.0">
      <c t="s" s="7" r="A768">
        <v>1654</v>
      </c>
      <c t="s" s="8" r="B768">
        <v>1655</v>
      </c>
      <c t="s" s="8" r="C768">
        <v>1656</v>
      </c>
      <c t="s" s="8" r="D768">
        <v>1657</v>
      </c>
      <c t="s" s="9" r="E768">
        <v>1658</v>
      </c>
      <c s="1" r="F768"/>
    </row>
    <row customHeight="1" r="769" ht="12.0">
      <c t="s" s="7" r="A769">
        <v>1659</v>
      </c>
      <c t="s" s="8" r="B769">
        <v>1660</v>
      </c>
      <c t="s" s="8" r="C769">
        <v>1661</v>
      </c>
      <c t="s" s="8" r="D769">
        <v>1662</v>
      </c>
      <c t="s" s="9" r="E769">
        <v>1663</v>
      </c>
      <c s="1" r="F769"/>
    </row>
    <row customHeight="1" r="770" ht="12.0">
      <c t="s" s="7" r="A770">
        <v>1664</v>
      </c>
      <c t="s" s="8" r="B770">
        <v>1665</v>
      </c>
      <c t="s" s="8" r="C770">
        <v>1666</v>
      </c>
      <c t="s" s="8" r="D770">
        <v>1667</v>
      </c>
      <c t="s" s="9" r="E770">
        <v>1668</v>
      </c>
      <c s="1" r="F770"/>
    </row>
    <row customHeight="1" r="771" ht="12.0">
      <c t="s" s="7" r="A771">
        <v>1669</v>
      </c>
      <c t="s" s="8" r="B771">
        <v>1670</v>
      </c>
      <c t="s" s="8" r="C771">
        <v>1671</v>
      </c>
      <c t="s" s="8" r="D771">
        <v>1672</v>
      </c>
      <c t="s" s="9" r="E771">
        <v>1673</v>
      </c>
      <c s="1" r="F771"/>
    </row>
    <row customHeight="1" r="772" ht="12.0">
      <c t="s" s="7" r="A772">
        <v>1674</v>
      </c>
      <c t="s" s="8" r="B772">
        <v>1675</v>
      </c>
      <c t="s" s="8" r="C772">
        <v>1676</v>
      </c>
      <c t="s" s="8" r="D772">
        <v>1677</v>
      </c>
      <c t="s" s="9" r="E772">
        <v>1678</v>
      </c>
      <c s="1" r="F772"/>
    </row>
    <row customHeight="1" r="773" ht="12.0">
      <c t="s" s="7" r="A773">
        <v>1679</v>
      </c>
      <c t="s" s="8" r="B773">
        <v>1680</v>
      </c>
      <c t="s" s="8" r="C773">
        <v>1681</v>
      </c>
      <c t="s" s="8" r="D773">
        <v>1682</v>
      </c>
      <c t="s" s="9" r="E773">
        <v>1683</v>
      </c>
      <c s="1" r="F773"/>
    </row>
    <row customHeight="1" r="774" ht="13.5">
      <c t="s" s="7" r="A774">
        <v>1684</v>
      </c>
      <c t="s" s="8" r="B774">
        <v>1685</v>
      </c>
      <c t="s" s="8" r="C774">
        <v>1686</v>
      </c>
      <c t="s" s="8" r="D774">
        <v>1687</v>
      </c>
      <c t="s" s="9" r="E774">
        <v>1688</v>
      </c>
      <c s="1" r="F774"/>
    </row>
    <row customHeight="1" r="775" ht="12.0">
      <c t="s" s="7" r="A775">
        <v>1689</v>
      </c>
      <c t="s" s="8" r="B775">
        <v>1690</v>
      </c>
      <c t="s" s="8" r="C775">
        <v>1691</v>
      </c>
      <c t="s" s="8" r="D775">
        <v>1692</v>
      </c>
      <c t="s" s="9" r="E775">
        <v>1693</v>
      </c>
      <c s="1" r="F775"/>
    </row>
    <row customHeight="1" r="776" ht="12.0">
      <c t="s" s="7" r="A776">
        <v>1694</v>
      </c>
      <c t="s" s="8" r="B776">
        <v>1695</v>
      </c>
      <c t="s" s="8" r="C776">
        <v>1696</v>
      </c>
      <c t="s" s="8" r="D776">
        <v>1697</v>
      </c>
      <c t="s" s="9" r="E776">
        <v>1698</v>
      </c>
      <c s="1" r="F776"/>
    </row>
    <row customHeight="1" r="777" ht="12.0">
      <c t="s" s="7" r="A777">
        <v>1699</v>
      </c>
      <c t="s" s="8" r="B777">
        <v>1700</v>
      </c>
      <c t="s" s="8" r="C777">
        <v>1701</v>
      </c>
      <c t="s" s="8" r="D777">
        <v>1702</v>
      </c>
      <c t="s" s="9" r="E777">
        <v>1703</v>
      </c>
      <c s="1" r="F777"/>
    </row>
    <row customHeight="1" r="778" ht="12.0">
      <c t="s" s="7" r="A778">
        <v>1704</v>
      </c>
      <c t="s" s="8" r="B778">
        <v>1705</v>
      </c>
      <c t="s" s="8" r="C778">
        <v>1706</v>
      </c>
      <c t="s" s="8" r="D778">
        <v>1707</v>
      </c>
      <c t="s" s="9" r="E778">
        <v>1708</v>
      </c>
      <c s="1" r="F778"/>
    </row>
    <row customHeight="1" r="779" ht="12.0">
      <c t="s" s="7" r="A779">
        <v>1709</v>
      </c>
      <c t="s" s="8" r="B779">
        <v>1710</v>
      </c>
      <c t="s" s="8" r="C779">
        <v>1711</v>
      </c>
      <c t="s" s="8" r="D779">
        <v>1712</v>
      </c>
      <c t="s" s="9" r="E779">
        <v>1713</v>
      </c>
      <c s="1" r="F779"/>
    </row>
    <row customHeight="1" r="780" ht="12.0">
      <c t="str" s="10" r="A780">
        <f>HYPERLINK("http://dbpedia.org/property/origin")</f>
        <v>http://dbpedia.org/property/origin</v>
      </c>
      <c t="s" s="1" r="B780">
        <v>1714</v>
      </c>
      <c s="14" r="C780"/>
      <c t="str" s="12" r="D780">
        <f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  <c s="13" r="E780"/>
      <c s="1" r="F780"/>
    </row>
    <row customHeight="1" r="781" ht="12.0">
      <c t="str" s="10" r="A781">
        <f>HYPERLINK("http://dbpedia.org/property/country")</f>
        <v>http://dbpedia.org/property/country</v>
      </c>
      <c t="s" s="1" r="B781">
        <v>1715</v>
      </c>
      <c s="14" r="C781"/>
      <c t="str" s="12" r="D781">
        <f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s="13" r="E781"/>
      <c s="1" r="F781"/>
    </row>
    <row customHeight="1" r="782" ht="12.0">
      <c t="str" s="10" r="A782">
        <f>HYPERLINK("http://dbpedia.org/ontology/country")</f>
        <v>http://dbpedia.org/ontology/country</v>
      </c>
      <c t="s" s="1" r="B782">
        <v>1716</v>
      </c>
      <c s="14" r="C782"/>
      <c t="str" s="12" r="D782">
        <f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s="13" r="E782"/>
      <c s="1" r="F782"/>
    </row>
    <row customHeight="1" r="783" ht="13.5">
      <c t="str" s="10" r="A783">
        <f>HYPERLINK("http://dbpedia.org/property/culturalOrigins")</f>
        <v>http://dbpedia.org/property/culturalOrigins</v>
      </c>
      <c t="s" s="1" r="B783">
        <v>1717</v>
      </c>
      <c s="14" r="C783"/>
      <c t="str" s="12" r="D783">
        <f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  <c s="13" r="E783"/>
      <c s="1" r="F783"/>
    </row>
    <row customHeight="1" r="784" ht="12.0">
      <c t="str" s="10" r="A784">
        <f>HYPERLINK("http://dbpedia.org/property/ethnicity")</f>
        <v>http://dbpedia.org/property/ethnicity</v>
      </c>
      <c t="s" s="1" r="B784">
        <v>1718</v>
      </c>
      <c s="14" r="C784"/>
      <c t="str" s="12" r="D784">
        <f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  <c s="13" r="E784"/>
      <c s="1" r="F784"/>
    </row>
    <row customHeight="1" r="785" ht="12.0">
      <c t="str" s="10" r="A785">
        <f>HYPERLINK("http://dbpedia.org/property/countries")</f>
        <v>http://dbpedia.org/property/countries</v>
      </c>
      <c t="s" s="1" r="B785">
        <v>1719</v>
      </c>
      <c s="14" r="C785"/>
      <c t="str" s="12" r="D785">
        <f>HYPERLINK("http://dbpedia.org/sparql?default-graph-uri=http%3A%2F%2Fdbpedia.org&amp;query=select+distinct+%3Fsubject+%3Fobject+where+{%3Fsubject+%3Chttp%3A%2F%2Fdbpedia.org%2Fproperty%2Fcountries%3E+%3Fobject}+LIMIT+100&amp;format=text%2Fhtml&amp;timeout=30000&amp;debug=on", "View on DBPedia")</f>
        <v>View on DBPedia</v>
      </c>
      <c s="13" r="E785"/>
      <c s="1" r="F785"/>
    </row>
    <row customHeight="1" r="786" ht="12.0">
      <c t="str" s="15" r="A786">
        <f>HYPERLINK("http://dbpedia.org/property/origins")</f>
        <v>http://dbpedia.org/property/origins</v>
      </c>
      <c t="s" s="16" r="B786">
        <v>1720</v>
      </c>
      <c s="17" r="C786"/>
      <c t="str" s="18" r="D786">
        <f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  <c s="19" r="E786"/>
      <c s="1" r="F786"/>
    </row>
    <row r="787">
      <c s="1" r="A787"/>
      <c s="1" r="B787"/>
      <c s="1" r="C787"/>
      <c s="1" r="D787"/>
      <c s="1" r="E787"/>
      <c s="1" r="F787"/>
    </row>
    <row customHeight="1" r="788" ht="12.0">
      <c s="2" r="A788">
        <v>1.568257892E9</v>
      </c>
      <c t="s" s="3" r="B788">
        <v>1721</v>
      </c>
      <c t="str" s="4" r="C788">
        <f>HYPERLINK("http://en.wikipedia.org/wiki/List_of_Presidents_of_the_United_States", "View context")</f>
        <v>View context</v>
      </c>
      <c s="5" r="D788"/>
      <c s="6" r="E788"/>
      <c s="1" r="F788"/>
    </row>
    <row customHeight="1" r="789" ht="12.0">
      <c t="s" s="7" r="A789">
        <v>1722</v>
      </c>
      <c t="s" s="8" r="B789">
        <v>1723</v>
      </c>
      <c t="s" s="8" r="C789">
        <v>1724</v>
      </c>
      <c t="s" s="8" r="D789">
        <v>1725</v>
      </c>
      <c t="s" s="9" r="E789">
        <v>1726</v>
      </c>
      <c s="1" r="F789"/>
    </row>
    <row customHeight="1" r="790" ht="12.0">
      <c t="s" s="7" r="A790">
        <v>1727</v>
      </c>
      <c t="s" s="8" r="B790">
        <v>1728</v>
      </c>
      <c s="8" r="C790"/>
      <c s="8" r="D790"/>
      <c s="9" r="E790"/>
      <c s="1" r="F790"/>
    </row>
    <row customHeight="1" r="791" ht="12.0">
      <c t="str" s="10" r="A791">
        <f>HYPERLINK("http://dbpedia.org/property/party")</f>
        <v>http://dbpedia.org/property/party</v>
      </c>
      <c t="s" s="1" r="B791">
        <v>1729</v>
      </c>
      <c s="14" r="C791"/>
      <c t="str" s="12" r="D791">
        <f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s="13" r="E791"/>
      <c s="1" r="F791"/>
    </row>
    <row customHeight="1" r="792" ht="12.0">
      <c t="str" s="10" r="A792">
        <f>HYPERLINK("http://dbpedia.org/ontology/party")</f>
        <v>http://dbpedia.org/ontology/party</v>
      </c>
      <c t="s" s="1" r="B792">
        <v>1730</v>
      </c>
      <c s="14" r="C792"/>
      <c t="str" s="12" r="D792">
        <f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s="13" r="E792"/>
      <c s="1" r="F792"/>
    </row>
    <row customHeight="1" r="793" ht="12.0">
      <c t="str" s="10" r="A793">
        <f>HYPERLINK("http://dbpedia.org/property/ideology")</f>
        <v>http://dbpedia.org/property/ideology</v>
      </c>
      <c t="s" s="1" r="B793">
        <v>1731</v>
      </c>
      <c s="14" r="C793"/>
      <c t="str" s="12" r="D793">
        <f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  <c s="13" r="E793"/>
      <c s="1" r="F793"/>
    </row>
    <row customHeight="1" r="794" ht="13.5">
      <c t="str" s="10" r="A794">
        <f>HYPERLINK("http://dbpedia.org/property/partyName")</f>
        <v>http://dbpedia.org/property/partyName</v>
      </c>
      <c t="s" s="1" r="B794">
        <v>1732</v>
      </c>
      <c s="14" r="C794"/>
      <c t="str" s="12" r="D794">
        <f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  <c s="13" r="E794"/>
      <c s="1" r="F794"/>
    </row>
    <row customHeight="1" r="795" ht="13.5">
      <c t="str" s="15" r="A795">
        <f>HYPERLINK("http://dbpedia.org/property/politicalParty")</f>
        <v>http://dbpedia.org/property/politicalParty</v>
      </c>
      <c t="s" s="16" r="B795">
        <v>1733</v>
      </c>
      <c s="17" r="C795"/>
      <c t="str" s="18" r="D795">
        <f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s="19" r="E795"/>
      <c s="1" r="F795"/>
    </row>
    <row customHeight="1" r="796" ht="12.0">
      <c s="1" r="A796"/>
      <c s="1" r="B796"/>
      <c s="1" r="C796"/>
      <c s="1" r="D796"/>
      <c s="1" r="E796"/>
      <c s="1" r="F796"/>
    </row>
    <row customHeight="1" r="797" ht="12.0">
      <c s="2" r="A797">
        <v>7.66188396E8</v>
      </c>
      <c t="s" s="3" r="B797">
        <v>1734</v>
      </c>
      <c t="str" s="4" r="C797">
        <f>HYPERLINK("http://en.wikipedia.org/wiki/List_of_How_I_Met_Your_Mother_episodes", "View context")</f>
        <v>View context</v>
      </c>
      <c s="5" r="D797"/>
      <c s="6" r="E797"/>
      <c s="1" r="F797"/>
    </row>
    <row customHeight="1" r="798" ht="13.5">
      <c t="s" s="7" r="A798">
        <v>1735</v>
      </c>
      <c t="s" s="8" r="B798">
        <v>1736</v>
      </c>
      <c t="s" s="8" r="C798">
        <v>1737</v>
      </c>
      <c t="s" s="8" r="D798">
        <v>1738</v>
      </c>
      <c t="s" s="9" r="E798">
        <v>1739</v>
      </c>
      <c s="1" r="F798"/>
    </row>
    <row customHeight="1" r="799" ht="13.5">
      <c t="s" s="7" r="A799">
        <v>1740</v>
      </c>
      <c t="s" s="8" r="B799">
        <v>1741</v>
      </c>
      <c t="s" s="8" r="C799">
        <v>1742</v>
      </c>
      <c t="s" s="8" r="D799">
        <v>1743</v>
      </c>
      <c t="s" s="9" r="E799">
        <v>1744</v>
      </c>
      <c s="1" r="F799"/>
    </row>
    <row customHeight="1" r="800" ht="13.5">
      <c t="s" s="7" r="A800">
        <v>1745</v>
      </c>
      <c t="s" s="8" r="B800">
        <v>1746</v>
      </c>
      <c t="s" s="8" r="C800">
        <v>1747</v>
      </c>
      <c t="s" s="8" r="D800">
        <v>1748</v>
      </c>
      <c t="s" s="9" r="E800">
        <v>1749</v>
      </c>
      <c s="1" r="F800"/>
    </row>
    <row customHeight="1" r="801" ht="13.5">
      <c t="s" s="7" r="A801">
        <v>1750</v>
      </c>
      <c t="s" s="8" r="B801">
        <v>1751</v>
      </c>
      <c t="s" s="8" r="C801">
        <v>1752</v>
      </c>
      <c t="s" s="8" r="D801">
        <v>1753</v>
      </c>
      <c t="s" s="9" r="E801">
        <v>1754</v>
      </c>
      <c s="1" r="F801"/>
    </row>
    <row customHeight="1" r="802" ht="13.5">
      <c t="s" s="7" r="A802">
        <v>1755</v>
      </c>
      <c t="s" s="8" r="B802">
        <v>1756</v>
      </c>
      <c t="s" s="8" r="C802">
        <v>1757</v>
      </c>
      <c t="s" s="8" r="D802">
        <v>1758</v>
      </c>
      <c t="s" s="9" r="E802">
        <v>1759</v>
      </c>
      <c s="1" r="F802"/>
    </row>
    <row customHeight="1" r="803" ht="13.5">
      <c t="s" s="7" r="A803">
        <v>1760</v>
      </c>
      <c t="s" s="8" r="B803">
        <v>1761</v>
      </c>
      <c t="s" s="8" r="C803">
        <v>1762</v>
      </c>
      <c t="s" s="8" r="D803">
        <v>1763</v>
      </c>
      <c t="s" s="9" r="E803">
        <v>1764</v>
      </c>
      <c s="1" r="F803"/>
    </row>
    <row customHeight="1" r="804" ht="13.5">
      <c t="s" s="7" r="A804">
        <v>1765</v>
      </c>
      <c t="s" s="8" r="B804">
        <v>1766</v>
      </c>
      <c t="s" s="8" r="C804">
        <v>1767</v>
      </c>
      <c t="s" s="8" r="D804">
        <v>1768</v>
      </c>
      <c t="s" s="9" r="E804">
        <v>1769</v>
      </c>
      <c s="1" r="F804"/>
    </row>
    <row customHeight="1" r="805" ht="13.5">
      <c t="s" s="7" r="A805">
        <v>1770</v>
      </c>
      <c t="s" s="8" r="B805">
        <v>1771</v>
      </c>
      <c s="8" r="C805"/>
      <c s="8" r="D805"/>
      <c s="9" r="E805"/>
      <c s="1" r="F805"/>
    </row>
    <row customHeight="1" r="806" ht="13.5">
      <c t="str" s="10" r="A806">
        <f>HYPERLINK("http://dbpedia.org/property/writtenby")</f>
        <v>http://dbpedia.org/property/writtenby</v>
      </c>
      <c t="s" s="1" r="B806">
        <v>1772</v>
      </c>
      <c s="14" r="C806"/>
      <c t="str" s="12" r="D806">
        <f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  <c s="13" r="E806"/>
      <c s="1" r="F806"/>
    </row>
    <row customHeight="1" r="807" ht="12.0">
      <c t="str" s="10" r="A807">
        <f>HYPERLINK("http://dbpedia.org/property/writer")</f>
        <v>http://dbpedia.org/property/writer</v>
      </c>
      <c t="s" s="1" r="B807">
        <v>1773</v>
      </c>
      <c s="14" r="C807"/>
      <c t="str" s="12" r="D807">
        <f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s="13" r="E807"/>
      <c s="1" r="F807"/>
    </row>
    <row customHeight="1" r="808" ht="12.0">
      <c t="str" s="10" r="A808">
        <f>HYPERLINK("http://dbpedia.org/property/creator")</f>
        <v>http://dbpedia.org/property/creator</v>
      </c>
      <c t="s" s="1" r="B808">
        <v>1774</v>
      </c>
      <c s="14" r="C808"/>
      <c t="str" s="12" r="D808">
        <f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s="13" r="E808"/>
      <c s="1" r="F808"/>
    </row>
    <row customHeight="1" r="809" ht="12.0">
      <c t="str" s="10" r="A809">
        <f>HYPERLINK("http://dbpedia.org/ontology/writer")</f>
        <v>http://dbpedia.org/ontology/writer</v>
      </c>
      <c t="s" s="1" r="B809">
        <v>1775</v>
      </c>
      <c s="14" r="C809"/>
      <c t="str" s="12" r="D809">
        <f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s="13" r="E809"/>
      <c s="1" r="F809"/>
    </row>
    <row customHeight="1" r="810" ht="12.0">
      <c t="str" s="15" r="A810">
        <f>HYPERLINK("http://dbpedia.org/ontology/creator")</f>
        <v>http://dbpedia.org/ontology/creator</v>
      </c>
      <c t="s" s="16" r="B810">
        <v>1776</v>
      </c>
      <c s="17" r="C810"/>
      <c t="str" s="18" r="D810">
        <f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s="19" r="E810"/>
      <c s="1" r="F810"/>
    </row>
    <row r="811">
      <c s="1" r="A811"/>
      <c s="1" r="B811"/>
      <c s="1" r="C811"/>
      <c s="1" r="D811"/>
      <c s="1" r="E811"/>
      <c s="1" r="F811"/>
    </row>
    <row customHeight="1" r="812" ht="12.0">
      <c s="2" r="A812">
        <v>2.043956E9</v>
      </c>
      <c t="s" s="3" r="B812">
        <v>1777</v>
      </c>
      <c t="str" s="4" r="C812">
        <f>HYPERLINK("http://en.wikipedia.org/wiki/List_of_How_I_Met_Your_Mother_episodes", "View context")</f>
        <v>View context</v>
      </c>
      <c s="5" r="D812"/>
      <c s="6" r="E812"/>
      <c s="1" r="F812"/>
    </row>
    <row customHeight="1" r="813" ht="12.0">
      <c s="20" r="A813">
        <v>1.0</v>
      </c>
      <c s="21" r="B813">
        <v>10.0</v>
      </c>
      <c s="21" r="C813">
        <v>11.0</v>
      </c>
      <c s="21" r="D813">
        <v>12.0</v>
      </c>
      <c s="22" r="E813">
        <v>13.0</v>
      </c>
      <c s="1" r="F813"/>
    </row>
    <row customHeight="1" r="814" ht="12.0">
      <c s="20" r="A814">
        <v>14.0</v>
      </c>
      <c s="21" r="B814">
        <v>15.0</v>
      </c>
      <c s="21" r="C814">
        <v>16.0</v>
      </c>
      <c s="21" r="D814">
        <v>17.0</v>
      </c>
      <c s="22" r="E814">
        <v>18.0</v>
      </c>
      <c s="1" r="F814"/>
    </row>
    <row customHeight="1" r="815" ht="12.0">
      <c s="20" r="A815">
        <v>19.0</v>
      </c>
      <c s="21" r="B815">
        <v>2.0</v>
      </c>
      <c s="21" r="C815">
        <v>20.0</v>
      </c>
      <c s="21" r="D815">
        <v>21.0</v>
      </c>
      <c s="22" r="E815">
        <v>22.0</v>
      </c>
      <c s="1" r="F815"/>
    </row>
    <row customHeight="1" r="816" ht="12.0">
      <c s="20" r="A816">
        <v>23.0</v>
      </c>
      <c s="21" r="B816">
        <v>24.0</v>
      </c>
      <c s="21" r="C816">
        <v>3.0</v>
      </c>
      <c s="21" r="D816">
        <v>4.0</v>
      </c>
      <c s="22" r="E816">
        <v>5.0</v>
      </c>
      <c s="1" r="F816"/>
    </row>
    <row customHeight="1" r="817" ht="12.0">
      <c s="20" r="A817">
        <v>6.0</v>
      </c>
      <c s="21" r="B817">
        <v>7.0</v>
      </c>
      <c s="21" r="C817">
        <v>8.0</v>
      </c>
      <c s="21" r="D817">
        <v>9.0</v>
      </c>
      <c s="9" r="E817"/>
      <c s="1" r="F817"/>
    </row>
    <row customHeight="1" r="818" ht="13.5">
      <c t="str" s="10" r="A818">
        <f>HYPERLINK("http://dbpedia.org/property/seriesep")</f>
        <v>http://dbpedia.org/property/seriesep</v>
      </c>
      <c t="s" s="1" r="B818">
        <v>1778</v>
      </c>
      <c s="14" r="C818"/>
      <c t="str" s="12" r="D818">
        <f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  <c s="13" r="E818"/>
      <c s="1" r="F818"/>
    </row>
    <row customHeight="1" r="819" ht="13.5">
      <c t="str" s="10" r="A819">
        <f>HYPERLINK("http://dbpedia.org/ontology/numberOfEpisodes")</f>
        <v>http://dbpedia.org/ontology/numberOfEpisodes</v>
      </c>
      <c t="s" s="1" r="B819">
        <v>1779</v>
      </c>
      <c s="14" r="C819"/>
      <c t="str" s="12" r="D819">
        <f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  <c s="13" r="E819"/>
      <c s="1" r="F819"/>
    </row>
    <row customHeight="1" r="820" ht="13.5">
      <c t="str" s="10" r="A820">
        <f>HYPERLINK("http://dbpedia.org/property/numEpisodes")</f>
        <v>http://dbpedia.org/property/numEpisodes</v>
      </c>
      <c t="s" s="1" r="B820">
        <v>1780</v>
      </c>
      <c s="14" r="C820"/>
      <c t="str" s="12" r="D820">
        <f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  <c s="13" r="E820"/>
      <c s="1" r="F820"/>
    </row>
    <row customHeight="1" r="821" ht="13.5">
      <c t="str" s="10" r="A821">
        <f>HYPERLINK("http://dbpedia.org/ontology/numberOfSeasons")</f>
        <v>http://dbpedia.org/ontology/numberOfSeasons</v>
      </c>
      <c t="s" s="1" r="B821">
        <v>1781</v>
      </c>
      <c s="14" r="C821"/>
      <c t="str" s="12" r="D821">
        <f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  <c s="13" r="E821"/>
      <c s="1" r="F821"/>
    </row>
    <row customHeight="1" r="822" ht="13.5">
      <c t="str" s="10" r="A822">
        <f>HYPERLINK("http://dbpedia.org/property/episodenumber")</f>
        <v>http://dbpedia.org/property/episodenumber</v>
      </c>
      <c t="s" s="1" r="B822">
        <v>1782</v>
      </c>
      <c s="14" r="C822"/>
      <c t="str" s="12" r="D822">
        <f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  <c s="13" r="E822"/>
      <c s="1" r="F822"/>
    </row>
    <row customHeight="1" r="823" ht="12.0">
      <c t="str" s="10" r="A823">
        <f>HYPERLINK("http://dbpedia.org/property/episode")</f>
        <v>http://dbpedia.org/property/episode</v>
      </c>
      <c t="s" s="1" r="B823">
        <v>1783</v>
      </c>
      <c s="14" r="C823"/>
      <c t="str" s="12" r="D823">
        <f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s="13" r="E823"/>
      <c s="1" r="F823"/>
    </row>
    <row customHeight="1" r="824" ht="12.0">
      <c t="str" s="10" r="A824">
        <f>HYPERLINK("http://dbpedia.org/property/episodes")</f>
        <v>http://dbpedia.org/property/episodes</v>
      </c>
      <c t="s" s="1" r="B824">
        <v>1784</v>
      </c>
      <c s="14" r="C824"/>
      <c t="str" s="12" r="D824">
        <f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  <c s="13" r="E824"/>
      <c s="1" r="F824"/>
    </row>
    <row customHeight="1" r="825" ht="13.5">
      <c t="str" s="10" r="A825">
        <f>HYPERLINK("http://dbpedia.org/ontology/episodeNumber")</f>
        <v>http://dbpedia.org/ontology/episodeNumber</v>
      </c>
      <c t="s" s="1" r="B825">
        <v>1785</v>
      </c>
      <c s="14" r="C825"/>
      <c t="str" s="12" r="D825">
        <f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  <c s="13" r="E825"/>
      <c s="1" r="F825"/>
    </row>
    <row customHeight="1" r="826" ht="13.5">
      <c t="str" s="10" r="A826">
        <f>HYPERLINK("http://dbpedia.org/property/numSeasons")</f>
        <v>http://dbpedia.org/property/numSeasons</v>
      </c>
      <c t="s" s="1" r="B826">
        <v>1786</v>
      </c>
      <c s="14" r="C826"/>
      <c t="str" s="12" r="D826">
        <f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  <c s="13" r="E826"/>
      <c s="1" r="F826"/>
    </row>
    <row customHeight="1" r="827" ht="13.5">
      <c t="str" s="10" r="A827">
        <f>HYPERLINK("http://dbpedia.org/property/episodeNo")</f>
        <v>http://dbpedia.org/property/episodeNo</v>
      </c>
      <c t="s" s="1" r="B827">
        <v>1787</v>
      </c>
      <c s="14" r="C827"/>
      <c t="str" s="12" r="D827">
        <f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  <c s="13" r="E827"/>
      <c s="1" r="F827"/>
    </row>
    <row customHeight="1" r="828" ht="13.5">
      <c t="str" s="10" r="A828">
        <f>HYPERLINK("http://dbpedia.org/ontology/seasonNumber")</f>
        <v>http://dbpedia.org/ontology/seasonNumber</v>
      </c>
      <c t="s" s="1" r="B828">
        <v>1788</v>
      </c>
      <c s="14" r="C828"/>
      <c t="str" s="12" r="D828">
        <f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  <c s="13" r="E828"/>
      <c s="1" r="F828"/>
    </row>
    <row customHeight="1" r="829" ht="13.5">
      <c t="str" s="10" r="A829">
        <f>HYPERLINK("http://dbpedia.org/property/numberEpisodes")</f>
        <v>http://dbpedia.org/property/numberEpisodes</v>
      </c>
      <c t="s" s="1" r="B829">
        <v>1789</v>
      </c>
      <c s="14" r="C829"/>
      <c t="str" s="12" r="D829">
        <f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  <c s="13" r="E829"/>
      <c s="1" r="F829"/>
    </row>
    <row customHeight="1" r="830" ht="13.5">
      <c t="str" s="10" r="A830">
        <f>HYPERLINK("http://dbpedia.org/property/numSeason")</f>
        <v>http://dbpedia.org/property/numSeason</v>
      </c>
      <c t="s" s="1" r="B830">
        <v>1790</v>
      </c>
      <c s="14" r="C830"/>
      <c t="str" s="12" r="D830">
        <f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  <c s="13" r="E830"/>
      <c s="1" r="F830"/>
    </row>
    <row customHeight="1" r="831" ht="13.5">
      <c t="str" s="10" r="A831">
        <f>HYPERLINK("http://dbpedia.org/property/numberOfEpisodes")</f>
        <v>http://dbpedia.org/property/numberOfEpisodes</v>
      </c>
      <c t="s" s="1" r="B831">
        <v>1791</v>
      </c>
      <c s="14" r="C831"/>
      <c t="str" s="12" r="D831">
        <f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  <c s="13" r="E831"/>
      <c s="1" r="F831"/>
    </row>
    <row customHeight="1" r="832" ht="13.5">
      <c t="str" s="10" r="A832">
        <f>HYPERLINK("http://dbpedia.org/property/no.OfEpisodes")</f>
        <v>http://dbpedia.org/property/no.OfEpisodes</v>
      </c>
      <c t="s" s="1" r="B832">
        <v>1792</v>
      </c>
      <c s="14" r="C832"/>
      <c t="str" s="12" r="D832">
        <f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  <c s="13" r="E832"/>
      <c s="1" r="F832"/>
    </row>
    <row customHeight="1" r="833" ht="13.5">
      <c t="str" s="10" r="A833">
        <f>HYPERLINK("http://dbpedia.org/property/no.OfSeason")</f>
        <v>http://dbpedia.org/property/no.OfSeason</v>
      </c>
      <c t="s" s="1" r="B833">
        <v>1793</v>
      </c>
      <c s="14" r="C833"/>
      <c t="str" s="12" r="D833">
        <f>HYPERLINK("http://dbpedia.org/sparql?default-graph-uri=http%3A%2F%2Fdbpedia.org&amp;query=select+distinct+%3Fsubject+%3Fobject+where+{%3Fsubject+%3Chttp%3A%2F%2Fdbpedia.org%2Fproperty%2Fno.OfSeason%3E+%3Fobject}+LIMIT+100&amp;format=text%2Fhtml&amp;timeout=30000&amp;debug=on", "View on DBPedia")</f>
        <v>View on DBPedia</v>
      </c>
      <c s="13" r="E833"/>
      <c s="1" r="F833"/>
    </row>
    <row customHeight="1" r="834" ht="13.5">
      <c t="str" s="10" r="A834">
        <f>HYPERLINK("http://dbpedia.org/property/numEpisode")</f>
        <v>http://dbpedia.org/property/numEpisode</v>
      </c>
      <c t="s" s="1" r="B834">
        <v>1794</v>
      </c>
      <c s="14" r="C834"/>
      <c t="str" s="12" r="D834">
        <f>HYPERLINK("http://dbpedia.org/sparql?default-graph-uri=http%3A%2F%2Fdbpedia.org&amp;query=select+distinct+%3Fsubject+%3Fobject+where+{%3Fsubject+%3Chttp%3A%2F%2Fdbpedia.org%2Fproperty%2FnumEpisode%3E+%3Fobject}+LIMIT+100&amp;format=text%2Fhtml&amp;timeout=30000&amp;debug=on", "View on DBPedia")</f>
        <v>View on DBPedia</v>
      </c>
      <c s="13" r="E834"/>
      <c s="1" r="F834"/>
    </row>
    <row customHeight="1" r="835" ht="13.5">
      <c t="str" s="15" r="A835">
        <f>HYPERLINK("http://dbpedia.org/property/numberOfSeasons")</f>
        <v>http://dbpedia.org/property/numberOfSeasons</v>
      </c>
      <c t="s" s="16" r="B835">
        <v>1795</v>
      </c>
      <c s="17" r="C835"/>
      <c t="str" s="18" r="D835">
        <f>HYPERLINK("http://dbpedia.org/sparql?default-graph-uri=http%3A%2F%2Fdbpedia.org&amp;query=select+distinct+%3Fsubject+%3Fobject+where+{%3Fsubject+%3Chttp%3A%2F%2Fdbpedia.org%2Fproperty%2FnumberOfSeasons%3E+%3Fobject}+LIMIT+100&amp;format=text%2Fhtml&amp;timeout=30000&amp;debug=on", "View on DBPedia")</f>
        <v>View on DBPedia</v>
      </c>
      <c s="19" r="E835"/>
      <c s="1" r="F835"/>
    </row>
    <row r="836">
      <c s="1" r="A836"/>
      <c s="1" r="B836"/>
      <c s="1" r="C836"/>
      <c s="1" r="D836"/>
      <c s="1" r="E836"/>
      <c s="1" r="F836"/>
    </row>
    <row customHeight="1" r="837" ht="12.0">
      <c s="2" r="A837">
        <v>1.796458291E9</v>
      </c>
      <c t="s" s="3" r="B837">
        <v>1796</v>
      </c>
      <c t="str" s="4" r="C837">
        <f>HYPERLINK("http://en.wikipedia.org/wiki/List_of_How_I_Met_Your_Mother_episodes", "View context")</f>
        <v>View context</v>
      </c>
      <c s="5" r="D837"/>
      <c s="6" r="E837"/>
      <c s="1" r="F837"/>
    </row>
    <row customHeight="1" r="838" ht="12.0">
      <c t="s" s="7" r="A838">
        <v>1797</v>
      </c>
      <c t="s" s="8" r="B838">
        <v>1798</v>
      </c>
      <c t="s" s="8" r="C838">
        <v>1799</v>
      </c>
      <c t="s" s="8" r="D838">
        <v>1800</v>
      </c>
      <c t="s" s="9" r="E838">
        <v>1801</v>
      </c>
      <c s="1" r="F838"/>
    </row>
    <row customHeight="1" r="839" ht="12.0">
      <c t="s" s="7" r="A839">
        <v>1802</v>
      </c>
      <c t="s" s="8" r="B839">
        <v>1803</v>
      </c>
      <c t="s" s="8" r="C839">
        <v>1804</v>
      </c>
      <c t="s" s="8" r="D839">
        <v>1805</v>
      </c>
      <c t="s" s="9" r="E839">
        <v>1806</v>
      </c>
      <c s="1" r="F839"/>
    </row>
    <row customHeight="1" r="840" ht="13.5">
      <c t="s" s="7" r="A840">
        <v>1807</v>
      </c>
      <c t="s" s="8" r="B840">
        <v>1808</v>
      </c>
      <c t="s" s="8" r="C840">
        <v>1809</v>
      </c>
      <c t="s" s="8" r="D840">
        <v>1810</v>
      </c>
      <c t="s" s="9" r="E840">
        <v>1811</v>
      </c>
      <c s="1" r="F840"/>
    </row>
    <row customHeight="1" r="841" ht="12.0">
      <c t="s" s="7" r="A841">
        <v>1812</v>
      </c>
      <c t="s" s="8" r="B841">
        <v>1813</v>
      </c>
      <c t="s" s="8" r="C841">
        <v>1814</v>
      </c>
      <c t="s" s="8" r="D841">
        <v>1815</v>
      </c>
      <c t="s" s="9" r="E841">
        <v>1816</v>
      </c>
      <c s="1" r="F841"/>
    </row>
    <row customHeight="1" r="842" ht="12.0">
      <c t="s" s="7" r="A842">
        <v>1817</v>
      </c>
      <c t="s" s="8" r="B842">
        <v>1818</v>
      </c>
      <c t="s" s="8" r="C842">
        <v>1819</v>
      </c>
      <c t="s" s="8" r="D842">
        <v>1820</v>
      </c>
      <c t="s" s="9" r="E842">
        <v>1821</v>
      </c>
      <c s="1" r="F842"/>
    </row>
    <row customHeight="1" r="843" ht="13.5">
      <c t="s" s="7" r="A843">
        <v>1822</v>
      </c>
      <c t="s" s="8" r="B843">
        <v>1823</v>
      </c>
      <c t="s" s="8" r="C843">
        <v>1824</v>
      </c>
      <c t="s" s="8" r="D843">
        <v>1825</v>
      </c>
      <c t="s" s="9" r="E843">
        <v>1826</v>
      </c>
      <c s="1" r="F843"/>
    </row>
    <row customHeight="1" r="844" ht="12.0">
      <c t="s" s="7" r="A844">
        <v>1827</v>
      </c>
      <c t="s" s="8" r="B844">
        <v>1828</v>
      </c>
      <c t="s" s="8" r="C844">
        <v>1829</v>
      </c>
      <c t="s" s="8" r="D844">
        <v>1830</v>
      </c>
      <c t="s" s="9" r="E844">
        <v>1831</v>
      </c>
      <c s="1" r="F844"/>
    </row>
    <row customHeight="1" r="845" ht="13.5">
      <c t="s" s="7" r="A845">
        <v>1832</v>
      </c>
      <c t="s" s="8" r="B845">
        <v>1833</v>
      </c>
      <c t="s" s="8" r="C845">
        <v>1834</v>
      </c>
      <c t="s" s="8" r="D845">
        <v>1835</v>
      </c>
      <c t="s" s="9" r="E845">
        <v>1836</v>
      </c>
      <c s="1" r="F845"/>
    </row>
    <row customHeight="1" r="846" ht="12.0">
      <c t="s" s="7" r="A846">
        <v>1837</v>
      </c>
      <c t="s" s="8" r="B846">
        <v>1838</v>
      </c>
      <c t="s" s="8" r="C846">
        <v>1839</v>
      </c>
      <c t="s" s="8" r="D846">
        <v>1840</v>
      </c>
      <c t="s" s="9" r="E846">
        <v>1841</v>
      </c>
      <c s="1" r="F846"/>
    </row>
    <row customHeight="1" r="847" ht="12.0">
      <c t="s" s="7" r="A847">
        <v>1842</v>
      </c>
      <c t="s" s="8" r="B847">
        <v>1843</v>
      </c>
      <c t="s" s="8" r="C847">
        <v>1844</v>
      </c>
      <c t="s" s="8" r="D847">
        <v>1845</v>
      </c>
      <c t="s" s="9" r="E847">
        <v>1846</v>
      </c>
      <c s="1" r="F847"/>
    </row>
    <row customHeight="1" r="848" ht="13.5">
      <c t="s" s="7" r="A848">
        <v>1847</v>
      </c>
      <c t="s" s="8" r="B848">
        <v>1848</v>
      </c>
      <c t="s" s="8" r="C848">
        <v>1849</v>
      </c>
      <c t="s" s="8" r="D848">
        <v>1850</v>
      </c>
      <c t="s" s="9" r="E848">
        <v>1851</v>
      </c>
      <c s="1" r="F848"/>
    </row>
    <row customHeight="1" r="849" ht="12.0">
      <c t="s" s="7" r="A849">
        <v>1852</v>
      </c>
      <c t="s" s="8" r="B849">
        <v>1853</v>
      </c>
      <c t="s" s="8" r="C849">
        <v>1854</v>
      </c>
      <c t="s" s="8" r="D849">
        <v>1855</v>
      </c>
      <c t="s" s="9" r="E849">
        <v>1856</v>
      </c>
      <c s="1" r="F849"/>
    </row>
    <row customHeight="1" r="850" ht="12.0">
      <c t="s" s="7" r="A850">
        <v>1857</v>
      </c>
      <c t="s" s="8" r="B850">
        <v>1858</v>
      </c>
      <c t="s" s="8" r="C850">
        <v>1859</v>
      </c>
      <c t="s" s="8" r="D850">
        <v>1860</v>
      </c>
      <c t="s" s="9" r="E850">
        <v>1861</v>
      </c>
      <c s="1" r="F850"/>
    </row>
    <row customHeight="1" r="851" ht="12.0">
      <c t="s" s="7" r="A851">
        <v>1862</v>
      </c>
      <c t="s" s="8" r="B851">
        <v>1863</v>
      </c>
      <c t="s" s="8" r="C851">
        <v>1864</v>
      </c>
      <c t="s" s="8" r="D851">
        <v>1865</v>
      </c>
      <c t="s" s="9" r="E851">
        <v>1866</v>
      </c>
      <c s="1" r="F851"/>
    </row>
    <row customHeight="1" r="852" ht="13.5">
      <c t="s" s="7" r="A852">
        <v>1867</v>
      </c>
      <c t="s" s="8" r="B852">
        <v>1868</v>
      </c>
      <c t="s" s="8" r="C852">
        <v>1869</v>
      </c>
      <c t="s" s="8" r="D852">
        <v>1870</v>
      </c>
      <c t="s" s="9" r="E852">
        <v>1871</v>
      </c>
      <c s="1" r="F852"/>
    </row>
    <row customHeight="1" r="853" ht="13.5">
      <c t="s" s="7" r="A853">
        <v>1872</v>
      </c>
      <c t="s" s="8" r="B853">
        <v>1873</v>
      </c>
      <c t="s" s="8" r="C853">
        <v>1874</v>
      </c>
      <c t="s" s="8" r="D853">
        <v>1875</v>
      </c>
      <c t="s" s="9" r="E853">
        <v>1876</v>
      </c>
      <c s="1" r="F853"/>
    </row>
    <row customHeight="1" r="854" ht="13.5">
      <c t="s" s="7" r="A854">
        <v>1877</v>
      </c>
      <c t="s" s="8" r="B854">
        <v>1878</v>
      </c>
      <c t="s" s="8" r="C854">
        <v>1879</v>
      </c>
      <c t="s" s="8" r="D854">
        <v>1880</v>
      </c>
      <c t="s" s="9" r="E854">
        <v>1881</v>
      </c>
      <c s="1" r="F854"/>
    </row>
    <row customHeight="1" r="855" ht="12.0">
      <c t="s" s="7" r="A855">
        <v>1882</v>
      </c>
      <c t="s" s="8" r="B855">
        <v>1883</v>
      </c>
      <c t="s" s="8" r="C855">
        <v>1884</v>
      </c>
      <c s="8" r="D855"/>
      <c s="9" r="E855"/>
      <c s="1" r="F855"/>
    </row>
    <row customHeight="1" r="856" ht="12.0">
      <c t="str" s="10" r="A856">
        <f>HYPERLINK("http://dbpedia.org/property/title")</f>
        <v>http://dbpedia.org/property/title</v>
      </c>
      <c t="s" s="1" r="B856">
        <v>1885</v>
      </c>
      <c s="14" r="C856"/>
      <c t="str" s="12" r="D856">
        <f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  <c s="13" r="E856"/>
      <c s="1" r="F856"/>
    </row>
    <row customHeight="1" r="857" ht="12.0">
      <c t="str" s="10" r="A857">
        <f>HYPERLINK("http://xmlns.com/foaf/0.1/name")</f>
        <v>http://xmlns.com/foaf/0.1/name</v>
      </c>
      <c t="s" s="1" r="B857">
        <v>1886</v>
      </c>
      <c s="14" r="C857"/>
      <c t="str" s="12" r="D857">
        <f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s="13" r="E857"/>
      <c s="1" r="F857"/>
    </row>
    <row customHeight="1" r="858" ht="13.5">
      <c t="str" s="10" r="A858">
        <f>HYPERLINK("http://dbpedia.org/property/showName")</f>
        <v>http://dbpedia.org/property/showName</v>
      </c>
      <c t="s" s="1" r="B858">
        <v>1887</v>
      </c>
      <c s="14" r="C858"/>
      <c t="str" s="12" r="D858">
        <f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  <c s="13" r="E858"/>
      <c s="1" r="F858"/>
    </row>
    <row customHeight="1" r="859" ht="12.0">
      <c t="str" s="10" r="A859">
        <f>HYPERLINK("http://dbpedia.org/property/name")</f>
        <v>http://dbpedia.org/property/name</v>
      </c>
      <c t="s" s="1" r="B859">
        <v>1888</v>
      </c>
      <c s="14" r="C859"/>
      <c t="str" s="12" r="D859">
        <f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s="13" r="E859"/>
      <c s="1" r="F859"/>
    </row>
    <row customHeight="1" r="860" ht="13.5">
      <c t="str" s="10" r="A860">
        <f>HYPERLINK("http://dbpedia.org/property/englishtitle")</f>
        <v>http://dbpedia.org/property/englishtitle</v>
      </c>
      <c t="s" s="1" r="B860">
        <v>1889</v>
      </c>
      <c s="14" r="C860"/>
      <c t="str" s="12" r="D860">
        <f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  <c s="13" r="E860"/>
      <c s="1" r="F860"/>
    </row>
    <row customHeight="1" r="861" ht="13.5">
      <c t="str" s="10" r="A861">
        <f>HYPERLINK("http://dbpedia.org/property/episodetitle")</f>
        <v>http://dbpedia.org/property/episodetitle</v>
      </c>
      <c t="s" s="1" r="B861">
        <v>1890</v>
      </c>
      <c s="14" r="C861"/>
      <c t="str" s="12" r="D861">
        <f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  <c s="13" r="E861"/>
      <c s="1" r="F861"/>
    </row>
    <row customHeight="1" r="862" ht="12.0">
      <c t="str" s="15" r="A862">
        <f>HYPERLINK("http://dbpedia.org/property/episode")</f>
        <v>http://dbpedia.org/property/episode</v>
      </c>
      <c t="s" s="16" r="B862">
        <v>1891</v>
      </c>
      <c s="17" r="C862"/>
      <c t="str" s="18" r="D862">
        <f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s="19" r="E862"/>
      <c s="1" r="F862"/>
    </row>
    <row r="863">
      <c s="1" r="A863"/>
      <c s="1" r="B863"/>
      <c s="1" r="C863"/>
      <c s="1" r="D863"/>
      <c s="1" r="E863"/>
      <c s="1" r="F863"/>
    </row>
    <row customHeight="1" r="864" ht="12.0">
      <c s="2" r="A864">
        <v>1.151263973E9</v>
      </c>
      <c t="s" s="3" r="B864">
        <v>1892</v>
      </c>
      <c t="str" s="4" r="C864">
        <f>HYPERLINK("http://en.wikipedia.org/wiki/List_of_How_I_Met_Your_Mother_episodes", "View context")</f>
        <v>View context</v>
      </c>
      <c s="5" r="D864"/>
      <c s="6" r="E864"/>
      <c s="1" r="F864"/>
    </row>
    <row customHeight="1" r="865" ht="13.5">
      <c t="s" s="7" r="A865">
        <v>1893</v>
      </c>
      <c t="s" s="8" r="B865">
        <v>1894</v>
      </c>
      <c t="s" s="8" r="C865">
        <v>1895</v>
      </c>
      <c t="s" s="8" r="D865">
        <v>1896</v>
      </c>
      <c s="9" r="E865"/>
      <c s="1" r="F865"/>
    </row>
    <row customHeight="1" r="866" ht="12.0">
      <c t="str" s="10" r="A866">
        <f>HYPERLINK("http://dbpedia.org/property/director")</f>
        <v>http://dbpedia.org/property/director</v>
      </c>
      <c t="s" s="1" r="B866">
        <v>1897</v>
      </c>
      <c s="14" r="C866"/>
      <c t="str" s="12" r="D866">
        <f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  <c s="13" r="E866"/>
      <c s="1" r="F866"/>
    </row>
    <row customHeight="1" r="867" ht="13.5">
      <c t="str" s="10" r="A867">
        <f>HYPERLINK("http://dbpedia.org/property/directedby")</f>
        <v>http://dbpedia.org/property/directedby</v>
      </c>
      <c t="s" s="1" r="B867">
        <v>1898</v>
      </c>
      <c s="14" r="C867"/>
      <c t="str" s="12" r="D867">
        <f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  <c s="13" r="E867"/>
      <c s="1" r="F867"/>
    </row>
    <row customHeight="1" r="868" ht="12.0">
      <c t="str" s="10" r="A868">
        <f>HYPERLINK("http://dbpedia.org/ontology/director")</f>
        <v>http://dbpedia.org/ontology/director</v>
      </c>
      <c t="s" s="1" r="B868">
        <v>1899</v>
      </c>
      <c s="14" r="C868"/>
      <c t="str" s="12" r="D868">
        <f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  <c s="13" r="E868"/>
      <c s="1" r="F868"/>
    </row>
    <row customHeight="1" r="869" ht="12.0">
      <c t="str" s="10" r="A869">
        <f>HYPERLINK("http://dbpedia.org/ontology/creator")</f>
        <v>http://dbpedia.org/ontology/creator</v>
      </c>
      <c t="s" s="1" r="B869">
        <v>1900</v>
      </c>
      <c s="14" r="C869"/>
      <c t="str" s="12" r="D869">
        <f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s="13" r="E869"/>
      <c s="1" r="F869"/>
    </row>
    <row customHeight="1" r="870" ht="12.0">
      <c t="str" s="15" r="A870">
        <f>HYPERLINK("http://dbpedia.org/property/creator")</f>
        <v>http://dbpedia.org/property/creator</v>
      </c>
      <c t="s" s="16" r="B870">
        <v>1901</v>
      </c>
      <c s="17" r="C870"/>
      <c t="str" s="18" r="D870">
        <f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s="19" r="E870"/>
      <c s="1" r="F870"/>
    </row>
    <row r="871">
      <c s="1" r="A871"/>
      <c s="1" r="B871"/>
      <c s="1" r="C871"/>
      <c s="1" r="D871"/>
      <c s="1" r="E871"/>
      <c s="1" r="F871"/>
    </row>
    <row customHeight="1" r="872" ht="12.0">
      <c s="2" r="A872">
        <v>1.634952948E9</v>
      </c>
      <c t="s" s="3" r="B872">
        <v>1902</v>
      </c>
      <c t="str" s="4" r="C872">
        <f>HYPERLINK("http://en.wikipedia.org/wiki/List_of_How_I_Met_Your_Mother_episodes", "View context")</f>
        <v>View context</v>
      </c>
      <c s="5" r="D872"/>
      <c s="6" r="E872"/>
      <c s="1" r="F872"/>
    </row>
    <row customHeight="1" r="873" ht="12.0">
      <c s="20" r="A873">
        <v>1.0</v>
      </c>
      <c s="21" r="B873">
        <v>2.0</v>
      </c>
      <c s="21" r="C873">
        <v>3.0</v>
      </c>
      <c s="21" r="D873">
        <v>4.0</v>
      </c>
      <c s="22" r="E873">
        <v>5.0</v>
      </c>
      <c s="1" r="F873"/>
    </row>
    <row customHeight="1" r="874" ht="12.0">
      <c s="20" r="A874">
        <v>6.0</v>
      </c>
      <c s="21" r="B874">
        <v>7.0</v>
      </c>
      <c s="21" r="C874">
        <v>8.0</v>
      </c>
      <c s="21" r="D874">
        <v>9.0</v>
      </c>
      <c s="22" r="E874">
        <v>10.0</v>
      </c>
      <c s="1" r="F874"/>
    </row>
    <row customHeight="1" r="875" ht="12.0">
      <c s="20" r="A875">
        <v>11.0</v>
      </c>
      <c s="21" r="B875">
        <v>12.0</v>
      </c>
      <c s="21" r="C875">
        <v>13.0</v>
      </c>
      <c s="21" r="D875">
        <v>14.0</v>
      </c>
      <c s="22" r="E875">
        <v>15.0</v>
      </c>
      <c s="1" r="F875"/>
    </row>
    <row customHeight="1" r="876" ht="12.0">
      <c s="20" r="A876">
        <v>16.0</v>
      </c>
      <c s="21" r="B876">
        <v>17.0</v>
      </c>
      <c s="21" r="C876">
        <v>18.0</v>
      </c>
      <c s="21" r="D876">
        <v>19.0</v>
      </c>
      <c s="22" r="E876">
        <v>20.0</v>
      </c>
      <c s="1" r="F876"/>
    </row>
    <row customHeight="1" r="877" ht="12.0">
      <c s="20" r="A877">
        <v>21.0</v>
      </c>
      <c s="21" r="B877">
        <v>22.0</v>
      </c>
      <c s="21" r="C877">
        <v>23.0</v>
      </c>
      <c s="21" r="D877">
        <v>24.0</v>
      </c>
      <c s="22" r="E877">
        <v>25.0</v>
      </c>
      <c s="1" r="F877"/>
    </row>
    <row customHeight="1" r="878" ht="12.0">
      <c s="20" r="A878">
        <v>26.0</v>
      </c>
      <c s="21" r="B878">
        <v>27.0</v>
      </c>
      <c s="21" r="C878">
        <v>28.0</v>
      </c>
      <c s="21" r="D878">
        <v>29.0</v>
      </c>
      <c s="22" r="E878">
        <v>30.0</v>
      </c>
      <c s="1" r="F878"/>
    </row>
    <row customHeight="1" r="879" ht="12.0">
      <c s="20" r="A879">
        <v>31.0</v>
      </c>
      <c s="21" r="B879">
        <v>32.0</v>
      </c>
      <c s="21" r="C879">
        <v>33.0</v>
      </c>
      <c s="21" r="D879">
        <v>34.0</v>
      </c>
      <c s="22" r="E879">
        <v>35.0</v>
      </c>
      <c s="1" r="F879"/>
    </row>
    <row customHeight="1" r="880" ht="12.0">
      <c s="20" r="A880">
        <v>36.0</v>
      </c>
      <c s="21" r="B880">
        <v>37.0</v>
      </c>
      <c s="21" r="C880">
        <v>38.0</v>
      </c>
      <c s="21" r="D880">
        <v>39.0</v>
      </c>
      <c s="22" r="E880">
        <v>40.0</v>
      </c>
      <c s="1" r="F880"/>
    </row>
    <row customHeight="1" r="881" ht="12.0">
      <c s="20" r="A881">
        <v>41.0</v>
      </c>
      <c s="21" r="B881">
        <v>42.0</v>
      </c>
      <c s="21" r="C881">
        <v>43.0</v>
      </c>
      <c s="21" r="D881">
        <v>44.0</v>
      </c>
      <c s="22" r="E881">
        <v>45.0</v>
      </c>
      <c s="1" r="F881"/>
    </row>
    <row customHeight="1" r="882" ht="12.0">
      <c s="20" r="A882">
        <v>46.0</v>
      </c>
      <c s="21" r="B882">
        <v>47.0</v>
      </c>
      <c s="21" r="C882">
        <v>48.0</v>
      </c>
      <c s="21" r="D882">
        <v>49.0</v>
      </c>
      <c s="22" r="E882">
        <v>50.0</v>
      </c>
      <c s="1" r="F882"/>
    </row>
    <row customHeight="1" r="883" ht="12.0">
      <c s="20" r="A883">
        <v>51.0</v>
      </c>
      <c s="21" r="B883">
        <v>52.0</v>
      </c>
      <c s="21" r="C883">
        <v>53.0</v>
      </c>
      <c s="21" r="D883">
        <v>54.0</v>
      </c>
      <c s="22" r="E883">
        <v>55.0</v>
      </c>
      <c s="1" r="F883"/>
    </row>
    <row customHeight="1" r="884" ht="12.0">
      <c s="20" r="A884">
        <v>56.0</v>
      </c>
      <c s="21" r="B884">
        <v>57.0</v>
      </c>
      <c s="21" r="C884">
        <v>58.0</v>
      </c>
      <c s="21" r="D884">
        <v>59.0</v>
      </c>
      <c s="22" r="E884">
        <v>60.0</v>
      </c>
      <c s="1" r="F884"/>
    </row>
    <row customHeight="1" r="885" ht="12.0">
      <c s="20" r="A885">
        <v>61.0</v>
      </c>
      <c s="21" r="B885">
        <v>62.0</v>
      </c>
      <c s="21" r="C885">
        <v>63.0</v>
      </c>
      <c s="21" r="D885">
        <v>64.0</v>
      </c>
      <c s="22" r="E885">
        <v>65.0</v>
      </c>
      <c s="1" r="F885"/>
    </row>
    <row customHeight="1" r="886" ht="12.0">
      <c s="20" r="A886">
        <v>66.0</v>
      </c>
      <c s="21" r="B886">
        <v>67.0</v>
      </c>
      <c s="21" r="C886">
        <v>68.0</v>
      </c>
      <c s="21" r="D886">
        <v>69.0</v>
      </c>
      <c s="22" r="E886">
        <v>70.0</v>
      </c>
      <c s="1" r="F886"/>
    </row>
    <row customHeight="1" r="887" ht="12.0">
      <c s="20" r="A887">
        <v>71.0</v>
      </c>
      <c s="21" r="B887">
        <v>72.0</v>
      </c>
      <c s="21" r="C887">
        <v>73.0</v>
      </c>
      <c s="21" r="D887">
        <v>74.0</v>
      </c>
      <c s="22" r="E887">
        <v>75.0</v>
      </c>
      <c s="1" r="F887"/>
    </row>
    <row customHeight="1" r="888" ht="12.0">
      <c s="20" r="A888">
        <v>76.0</v>
      </c>
      <c s="21" r="B888">
        <v>77.0</v>
      </c>
      <c s="21" r="C888">
        <v>78.0</v>
      </c>
      <c s="21" r="D888">
        <v>79.0</v>
      </c>
      <c s="22" r="E888">
        <v>80.0</v>
      </c>
      <c s="1" r="F888"/>
    </row>
    <row customHeight="1" r="889" ht="12.0">
      <c s="20" r="A889">
        <v>81.0</v>
      </c>
      <c s="21" r="B889">
        <v>82.0</v>
      </c>
      <c s="21" r="C889">
        <v>83.0</v>
      </c>
      <c s="21" r="D889">
        <v>84.0</v>
      </c>
      <c s="22" r="E889">
        <v>85.0</v>
      </c>
      <c s="1" r="F889"/>
    </row>
    <row customHeight="1" r="890" ht="12.0">
      <c s="20" r="A890">
        <v>86.0</v>
      </c>
      <c s="21" r="B890">
        <v>87.0</v>
      </c>
      <c s="21" r="C890">
        <v>88.0</v>
      </c>
      <c s="8" r="D890"/>
      <c s="9" r="E890"/>
      <c s="1" r="F890"/>
    </row>
    <row customHeight="1" r="891" ht="13.5">
      <c t="str" s="10" r="A891">
        <f>HYPERLINK("http://dbpedia.org/property/seriesep")</f>
        <v>http://dbpedia.org/property/seriesep</v>
      </c>
      <c t="s" s="1" r="B891">
        <v>1903</v>
      </c>
      <c s="14" r="C891"/>
      <c t="str" s="12" r="D891">
        <f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  <c s="13" r="E891"/>
      <c s="1" r="F891"/>
    </row>
    <row customHeight="1" r="892" ht="12.0">
      <c t="str" s="10" r="A892">
        <f>HYPERLINK("http://dbpedia.org/property/number")</f>
        <v>http://dbpedia.org/property/number</v>
      </c>
      <c t="s" s="1" r="B892">
        <v>1904</v>
      </c>
      <c s="14" r="C892"/>
      <c t="str" s="12" r="D892">
        <f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  <c s="13" r="E892"/>
      <c s="1" r="F892"/>
    </row>
    <row customHeight="1" r="893" ht="13.5">
      <c t="str" s="10" r="A893">
        <f>HYPERLINK("http://dbpedia.org/ontology/numberOfEpisodes")</f>
        <v>http://dbpedia.org/ontology/numberOfEpisodes</v>
      </c>
      <c t="s" s="1" r="B893">
        <v>1905</v>
      </c>
      <c s="14" r="C893"/>
      <c t="str" s="12" r="D893">
        <f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  <c s="13" r="E893"/>
      <c s="1" r="F893"/>
    </row>
    <row customHeight="1" r="894" ht="13.5">
      <c t="str" s="10" r="A894">
        <f>HYPERLINK("http://dbpedia.org/property/numEpisodes")</f>
        <v>http://dbpedia.org/property/numEpisodes</v>
      </c>
      <c t="s" s="1" r="B894">
        <v>1906</v>
      </c>
      <c s="14" r="C894"/>
      <c t="str" s="12" r="D894">
        <f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  <c s="13" r="E894"/>
      <c s="1" r="F894"/>
    </row>
    <row customHeight="1" r="895" ht="13.5">
      <c t="str" s="10" r="A895">
        <f>HYPERLINK("http://dbpedia.org/property/episodenumber")</f>
        <v>http://dbpedia.org/property/episodenumber</v>
      </c>
      <c t="s" s="1" r="B895">
        <v>1907</v>
      </c>
      <c s="14" r="C895"/>
      <c t="str" s="12" r="D895">
        <f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  <c s="13" r="E895"/>
      <c s="1" r="F895"/>
    </row>
    <row customHeight="1" r="896" ht="12.0">
      <c t="str" s="10" r="A896">
        <f>HYPERLINK("http://dbpedia.org/property/episode")</f>
        <v>http://dbpedia.org/property/episode</v>
      </c>
      <c t="s" s="1" r="B896">
        <v>1908</v>
      </c>
      <c s="14" r="C896"/>
      <c t="str" s="12" r="D896">
        <f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s="13" r="E896"/>
      <c s="1" r="F896"/>
    </row>
    <row customHeight="1" r="897" ht="13.5">
      <c t="str" s="10" r="A897">
        <f>HYPERLINK("http://dbpedia.org/ontology/episodeNumber")</f>
        <v>http://dbpedia.org/ontology/episodeNumber</v>
      </c>
      <c t="s" s="1" r="B897">
        <v>1909</v>
      </c>
      <c s="14" r="C897"/>
      <c t="str" s="12" r="D897">
        <f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  <c s="13" r="E897"/>
      <c s="1" r="F897"/>
    </row>
    <row customHeight="1" r="898" ht="13.5">
      <c t="str" s="10" r="A898">
        <f>HYPERLINK("http://dbpedia.org/property/episodeNo")</f>
        <v>http://dbpedia.org/property/episodeNo</v>
      </c>
      <c t="s" s="1" r="B898">
        <v>1910</v>
      </c>
      <c s="14" r="C898"/>
      <c t="str" s="12" r="D898">
        <f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  <c s="13" r="E898"/>
      <c s="1" r="F898"/>
    </row>
    <row customHeight="1" r="899" ht="12.0">
      <c t="str" s="10" r="A899">
        <f>HYPERLINK("http://dbpedia.org/property/episodes")</f>
        <v>http://dbpedia.org/property/episodes</v>
      </c>
      <c t="s" s="1" r="B899">
        <v>1911</v>
      </c>
      <c s="14" r="C899"/>
      <c t="str" s="12" r="D899">
        <f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  <c s="13" r="E899"/>
      <c s="1" r="F899"/>
    </row>
    <row customHeight="1" r="900" ht="13.5">
      <c t="str" s="10" r="A900">
        <f>HYPERLINK("http://dbpedia.org/property/numSeasons")</f>
        <v>http://dbpedia.org/property/numSeasons</v>
      </c>
      <c t="s" s="1" r="B900">
        <v>1912</v>
      </c>
      <c s="14" r="C900"/>
      <c t="str" s="12" r="D900">
        <f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  <c s="13" r="E900"/>
      <c s="1" r="F900"/>
    </row>
    <row customHeight="1" r="901" ht="13.5">
      <c t="str" s="10" r="A901">
        <f>HYPERLINK("http://dbpedia.org/ontology/numberOfSeasons")</f>
        <v>http://dbpedia.org/ontology/numberOfSeasons</v>
      </c>
      <c t="s" s="1" r="B901">
        <v>1913</v>
      </c>
      <c s="14" r="C901"/>
      <c t="str" s="12" r="D901">
        <f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  <c s="13" r="E901"/>
      <c s="1" r="F901"/>
    </row>
    <row customHeight="1" r="902" ht="13.5">
      <c t="str" s="10" r="A902">
        <f>HYPERLINK("http://dbpedia.org/property/numberEpisodes")</f>
        <v>http://dbpedia.org/property/numberEpisodes</v>
      </c>
      <c t="s" s="1" r="B902">
        <v>1914</v>
      </c>
      <c s="14" r="C902"/>
      <c t="str" s="12" r="D902">
        <f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  <c s="13" r="E902"/>
      <c s="1" r="F902"/>
    </row>
    <row customHeight="1" r="903" ht="13.5">
      <c t="str" s="10" r="A903">
        <f>HYPERLINK("http://dbpedia.org/property/numberinseries")</f>
        <v>http://dbpedia.org/property/numberinseries</v>
      </c>
      <c t="s" s="1" r="B903">
        <v>1915</v>
      </c>
      <c s="14" r="C903"/>
      <c t="str" s="12" r="D903">
        <f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  <c s="13" r="E903"/>
      <c s="1" r="F903"/>
    </row>
    <row customHeight="1" r="904" ht="13.5">
      <c t="str" s="10" r="A904">
        <f>HYPERLINK("http://dbpedia.org/property/numberOfEpisodes")</f>
        <v>http://dbpedia.org/property/numberOfEpisodes</v>
      </c>
      <c t="s" s="1" r="B904">
        <v>1916</v>
      </c>
      <c s="14" r="C904"/>
      <c t="str" s="12" r="D904">
        <f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  <c s="13" r="E904"/>
      <c s="1" r="F904"/>
    </row>
    <row customHeight="1" r="905" ht="13.5">
      <c t="str" s="10" r="A905">
        <f>HYPERLINK("http://dbpedia.org/property/no.OfEpisodes")</f>
        <v>http://dbpedia.org/property/no.OfEpisodes</v>
      </c>
      <c t="s" s="1" r="B905">
        <v>1917</v>
      </c>
      <c s="14" r="C905"/>
      <c t="str" s="12" r="D905">
        <f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  <c s="13" r="E905"/>
      <c s="1" r="F905"/>
    </row>
    <row customHeight="1" r="906" ht="13.5">
      <c t="str" s="15" r="A906">
        <f>HYPERLINK("http://dbpedia.org/property/numSeason")</f>
        <v>http://dbpedia.org/property/numSeason</v>
      </c>
      <c t="s" s="16" r="B906">
        <v>1918</v>
      </c>
      <c s="17" r="C906"/>
      <c t="str" s="18" r="D906">
        <f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  <c s="19" r="E906"/>
      <c s="1" r="F906"/>
    </row>
  </sheetData>
  <hyperlinks>
    <hyperlink ref="C2" r:id="rId1"/>
    <hyperlink ref="A8" r:id="rId2"/>
    <hyperlink ref="D8" r:id="rId3"/>
    <hyperlink ref="A9" r:id="rId4"/>
    <hyperlink ref="D9" r:id="rId5"/>
    <hyperlink ref="A10" r:id="rId6"/>
    <hyperlink ref="D10" r:id="rId7"/>
    <hyperlink ref="A11" r:id="rId8"/>
    <hyperlink ref="D11" r:id="rId9"/>
    <hyperlink ref="A12" r:id="rId10"/>
    <hyperlink ref="D12" r:id="rId11"/>
    <hyperlink ref="A13" r:id="rId12"/>
    <hyperlink ref="D13" r:id="rId13"/>
    <hyperlink ref="C15" r:id="rId14"/>
    <hyperlink ref="A29" r:id="rId15"/>
    <hyperlink ref="D29" r:id="rId16"/>
    <hyperlink ref="A30" r:id="rId17"/>
    <hyperlink ref="D30" r:id="rId18"/>
    <hyperlink ref="A31" r:id="rId19"/>
    <hyperlink ref="D31" r:id="rId20"/>
    <hyperlink ref="A32" r:id="rId21"/>
    <hyperlink ref="D32" r:id="rId22"/>
    <hyperlink ref="A33" r:id="rId23"/>
    <hyperlink ref="D33" r:id="rId24"/>
    <hyperlink ref="A34" r:id="rId25"/>
    <hyperlink ref="D34" r:id="rId26"/>
    <hyperlink ref="A35" r:id="rId27"/>
    <hyperlink ref="D35" r:id="rId28"/>
    <hyperlink ref="A36" r:id="rId29"/>
    <hyperlink ref="D36" r:id="rId30"/>
    <hyperlink ref="A37" r:id="rId31"/>
    <hyperlink ref="D37" r:id="rId32"/>
    <hyperlink ref="A38" r:id="rId33"/>
    <hyperlink ref="D38" r:id="rId34"/>
    <hyperlink ref="A39" r:id="rId35"/>
    <hyperlink ref="D39" r:id="rId36"/>
    <hyperlink ref="A40" r:id="rId37"/>
    <hyperlink ref="D40" r:id="rId38"/>
    <hyperlink ref="A41" r:id="rId39"/>
    <hyperlink ref="D41" r:id="rId40"/>
    <hyperlink ref="A42" r:id="rId41"/>
    <hyperlink ref="D42" r:id="rId42"/>
    <hyperlink ref="A43" r:id="rId43"/>
    <hyperlink ref="D43" r:id="rId44"/>
    <hyperlink ref="A44" r:id="rId45"/>
    <hyperlink ref="D44" r:id="rId46"/>
    <hyperlink ref="A45" r:id="rId47"/>
    <hyperlink ref="D45" r:id="rId48"/>
    <hyperlink ref="A46" r:id="rId49"/>
    <hyperlink ref="D46" r:id="rId50"/>
    <hyperlink ref="A47" r:id="rId51"/>
    <hyperlink ref="D47" r:id="rId52"/>
    <hyperlink ref="A48" r:id="rId53"/>
    <hyperlink ref="D48" r:id="rId54"/>
    <hyperlink ref="A49" r:id="rId55"/>
    <hyperlink ref="D49" r:id="rId56"/>
    <hyperlink ref="A50" r:id="rId57"/>
    <hyperlink ref="D50" r:id="rId58"/>
    <hyperlink ref="A51" r:id="rId59"/>
    <hyperlink ref="D51" r:id="rId60"/>
    <hyperlink ref="A52" r:id="rId61"/>
    <hyperlink ref="D52" r:id="rId62"/>
    <hyperlink ref="A53" r:id="rId63"/>
    <hyperlink ref="D53" r:id="rId64"/>
    <hyperlink ref="A54" r:id="rId65"/>
    <hyperlink ref="D54" r:id="rId66"/>
    <hyperlink ref="A55" r:id="rId67"/>
    <hyperlink ref="D55" r:id="rId68"/>
    <hyperlink ref="A56" r:id="rId69"/>
    <hyperlink ref="D56" r:id="rId70"/>
    <hyperlink ref="A57" r:id="rId71"/>
    <hyperlink ref="D57" r:id="rId72"/>
    <hyperlink ref="A58" r:id="rId73"/>
    <hyperlink ref="D58" r:id="rId74"/>
    <hyperlink ref="A59" r:id="rId75"/>
    <hyperlink ref="D59" r:id="rId76"/>
    <hyperlink ref="A60" r:id="rId77"/>
    <hyperlink ref="D60" r:id="rId78"/>
    <hyperlink ref="A61" r:id="rId79"/>
    <hyperlink ref="D61" r:id="rId80"/>
    <hyperlink ref="A62" r:id="rId81"/>
    <hyperlink ref="D62" r:id="rId82"/>
    <hyperlink ref="A63" r:id="rId83"/>
    <hyperlink ref="D63" r:id="rId84"/>
    <hyperlink ref="A64" r:id="rId85"/>
    <hyperlink ref="D64" r:id="rId86"/>
    <hyperlink ref="A65" r:id="rId87"/>
    <hyperlink ref="D65" r:id="rId88"/>
    <hyperlink ref="A66" r:id="rId89"/>
    <hyperlink ref="D66" r:id="rId90"/>
    <hyperlink ref="A67" r:id="rId91"/>
    <hyperlink ref="D67" r:id="rId92"/>
    <hyperlink ref="A68" r:id="rId93"/>
    <hyperlink ref="D68" r:id="rId94"/>
    <hyperlink ref="A69" r:id="rId95"/>
    <hyperlink ref="D69" r:id="rId96"/>
    <hyperlink ref="A70" r:id="rId97"/>
    <hyperlink ref="D70" r:id="rId98"/>
    <hyperlink ref="A71" r:id="rId99"/>
    <hyperlink ref="D71" r:id="rId100"/>
    <hyperlink ref="C73" r:id="rId101"/>
    <hyperlink ref="A79" r:id="rId102"/>
    <hyperlink ref="D79" r:id="rId103"/>
    <hyperlink ref="A80" r:id="rId104"/>
    <hyperlink ref="D80" r:id="rId105"/>
    <hyperlink ref="A81" r:id="rId106"/>
    <hyperlink ref="D81" r:id="rId107"/>
    <hyperlink ref="A82" r:id="rId108"/>
    <hyperlink ref="D82" r:id="rId109"/>
    <hyperlink ref="A83" r:id="rId110"/>
    <hyperlink ref="D83" r:id="rId111"/>
    <hyperlink ref="A84" r:id="rId112"/>
    <hyperlink ref="D84" r:id="rId113"/>
    <hyperlink ref="A85" r:id="rId114"/>
    <hyperlink ref="D85" r:id="rId115"/>
    <hyperlink ref="A86" r:id="rId116"/>
    <hyperlink ref="D86" r:id="rId117"/>
    <hyperlink ref="A87" r:id="rId118"/>
    <hyperlink ref="D87" r:id="rId119"/>
    <hyperlink ref="A88" r:id="rId120"/>
    <hyperlink ref="D88" r:id="rId121"/>
    <hyperlink ref="C90" r:id="rId122"/>
    <hyperlink ref="A96" r:id="rId123"/>
    <hyperlink ref="D96" r:id="rId124"/>
    <hyperlink ref="A97" r:id="rId125"/>
    <hyperlink ref="D97" r:id="rId126"/>
    <hyperlink ref="A98" r:id="rId127"/>
    <hyperlink ref="D98" r:id="rId128"/>
    <hyperlink ref="A99" r:id="rId129"/>
    <hyperlink ref="D99" r:id="rId130"/>
    <hyperlink ref="C101" r:id="rId131"/>
    <hyperlink ref="A148" r:id="rId132"/>
    <hyperlink ref="D148" r:id="rId133"/>
    <hyperlink ref="A149" r:id="rId134"/>
    <hyperlink ref="D149" r:id="rId135"/>
    <hyperlink ref="A150" r:id="rId136"/>
    <hyperlink ref="D150" r:id="rId137"/>
    <hyperlink ref="A151" r:id="rId138"/>
    <hyperlink ref="D151" r:id="rId139"/>
    <hyperlink ref="A152" r:id="rId140"/>
    <hyperlink ref="D152" r:id="rId141"/>
    <hyperlink ref="A153" r:id="rId142"/>
    <hyperlink ref="D153" r:id="rId143"/>
    <hyperlink ref="C155" r:id="rId144"/>
    <hyperlink ref="A159" r:id="rId145"/>
    <hyperlink ref="D159" r:id="rId146"/>
    <hyperlink ref="A160" r:id="rId147"/>
    <hyperlink ref="D160" r:id="rId148"/>
    <hyperlink ref="A161" r:id="rId149"/>
    <hyperlink ref="D161" r:id="rId150"/>
    <hyperlink ref="A162" r:id="rId151"/>
    <hyperlink ref="D162" r:id="rId152"/>
    <hyperlink ref="A163" r:id="rId153"/>
    <hyperlink ref="D163" r:id="rId154"/>
    <hyperlink ref="A164" r:id="rId155"/>
    <hyperlink ref="D164" r:id="rId156"/>
    <hyperlink ref="A165" r:id="rId157"/>
    <hyperlink ref="D165" r:id="rId158"/>
    <hyperlink ref="A166" r:id="rId159"/>
    <hyperlink ref="D166" r:id="rId160"/>
    <hyperlink ref="A167" r:id="rId161"/>
    <hyperlink ref="D167" r:id="rId162"/>
    <hyperlink ref="A168" r:id="rId163"/>
    <hyperlink ref="D168" r:id="rId164"/>
    <hyperlink ref="A169" r:id="rId165"/>
    <hyperlink ref="D169" r:id="rId166"/>
    <hyperlink ref="A170" r:id="rId167"/>
    <hyperlink ref="D170" r:id="rId168"/>
    <hyperlink ref="A171" r:id="rId169"/>
    <hyperlink ref="D171" r:id="rId170"/>
    <hyperlink ref="A172" r:id="rId171"/>
    <hyperlink ref="D172" r:id="rId172"/>
    <hyperlink ref="A173" r:id="rId173"/>
    <hyperlink ref="D173" r:id="rId174"/>
    <hyperlink ref="A174" r:id="rId175"/>
    <hyperlink ref="D174" r:id="rId176"/>
    <hyperlink ref="A175" r:id="rId177"/>
    <hyperlink ref="D175" r:id="rId178"/>
    <hyperlink ref="C177" r:id="rId179"/>
    <hyperlink ref="A218" r:id="rId180"/>
    <hyperlink ref="D218" r:id="rId181"/>
    <hyperlink ref="A219" r:id="rId182"/>
    <hyperlink ref="D219" r:id="rId183"/>
    <hyperlink ref="A220" r:id="rId184"/>
    <hyperlink ref="D220" r:id="rId185"/>
    <hyperlink ref="A221" r:id="rId186"/>
    <hyperlink ref="D221" r:id="rId187"/>
    <hyperlink ref="C223" r:id="rId188"/>
    <hyperlink ref="A243" r:id="rId189"/>
    <hyperlink ref="D243" r:id="rId190"/>
    <hyperlink ref="A244" r:id="rId191"/>
    <hyperlink ref="D244" r:id="rId192"/>
    <hyperlink ref="A245" r:id="rId193"/>
    <hyperlink ref="D245" r:id="rId194"/>
    <hyperlink ref="A246" r:id="rId195"/>
    <hyperlink ref="D246" r:id="rId196"/>
    <hyperlink ref="C248" r:id="rId197"/>
    <hyperlink ref="A256" r:id="rId198"/>
    <hyperlink ref="D256" r:id="rId199"/>
    <hyperlink ref="A257" r:id="rId200"/>
    <hyperlink ref="D257" r:id="rId201"/>
    <hyperlink ref="C259" r:id="rId202"/>
    <hyperlink ref="A261" r:id="rId203"/>
    <hyperlink ref="D261" r:id="rId204"/>
    <hyperlink ref="A262" r:id="rId205"/>
    <hyperlink ref="D262" r:id="rId206"/>
    <hyperlink ref="A263" r:id="rId207"/>
    <hyperlink ref="D263" r:id="rId208"/>
    <hyperlink ref="A264" r:id="rId209"/>
    <hyperlink ref="D264" r:id="rId210"/>
    <hyperlink ref="A265" r:id="rId211"/>
    <hyperlink ref="D265" r:id="rId212"/>
    <hyperlink ref="C267" r:id="rId213"/>
    <hyperlink ref="A283" r:id="rId214"/>
    <hyperlink ref="D283" r:id="rId215"/>
    <hyperlink ref="A284" r:id="rId216"/>
    <hyperlink ref="D284" r:id="rId217"/>
    <hyperlink ref="A285" r:id="rId218"/>
    <hyperlink ref="D285" r:id="rId219"/>
    <hyperlink ref="A286" r:id="rId220"/>
    <hyperlink ref="D286" r:id="rId221"/>
    <hyperlink ref="A287" r:id="rId222"/>
    <hyperlink ref="D287" r:id="rId223"/>
    <hyperlink ref="A288" r:id="rId224"/>
    <hyperlink ref="D288" r:id="rId225"/>
    <hyperlink ref="A289" r:id="rId226"/>
    <hyperlink ref="D289" r:id="rId227"/>
    <hyperlink ref="A290" r:id="rId228"/>
    <hyperlink ref="D290" r:id="rId229"/>
    <hyperlink ref="A291" r:id="rId230"/>
    <hyperlink ref="D291" r:id="rId231"/>
    <hyperlink ref="A292" r:id="rId232"/>
    <hyperlink ref="D292" r:id="rId233"/>
    <hyperlink ref="A293" r:id="rId234"/>
    <hyperlink ref="D293" r:id="rId235"/>
    <hyperlink ref="A294" r:id="rId236"/>
    <hyperlink ref="D294" r:id="rId237"/>
    <hyperlink ref="A295" r:id="rId238"/>
    <hyperlink ref="D295" r:id="rId239"/>
    <hyperlink ref="A296" r:id="rId240"/>
    <hyperlink ref="D296" r:id="rId241"/>
    <hyperlink ref="A297" r:id="rId242"/>
    <hyperlink ref="D297" r:id="rId243"/>
    <hyperlink ref="A298" r:id="rId244"/>
    <hyperlink ref="D298" r:id="rId245"/>
    <hyperlink ref="A299" r:id="rId246"/>
    <hyperlink ref="D299" r:id="rId247"/>
    <hyperlink ref="A300" r:id="rId248"/>
    <hyperlink ref="D300" r:id="rId249"/>
    <hyperlink ref="A301" r:id="rId250"/>
    <hyperlink ref="D301" r:id="rId251"/>
    <hyperlink ref="A302" r:id="rId252"/>
    <hyperlink ref="D302" r:id="rId253"/>
    <hyperlink ref="A303" r:id="rId254"/>
    <hyperlink ref="D303" r:id="rId255"/>
    <hyperlink ref="A304" r:id="rId256"/>
    <hyperlink ref="D304" r:id="rId257"/>
    <hyperlink ref="A305" r:id="rId258"/>
    <hyperlink ref="D305" r:id="rId259"/>
    <hyperlink ref="A306" r:id="rId260"/>
    <hyperlink ref="D306" r:id="rId261"/>
    <hyperlink ref="C308" r:id="rId262"/>
    <hyperlink ref="A311" r:id="rId263"/>
    <hyperlink ref="D311" r:id="rId264"/>
    <hyperlink ref="A312" r:id="rId265"/>
    <hyperlink ref="D312" r:id="rId266"/>
    <hyperlink ref="A313" r:id="rId267"/>
    <hyperlink ref="D313" r:id="rId268"/>
    <hyperlink ref="A314" r:id="rId269"/>
    <hyperlink ref="D314" r:id="rId270"/>
    <hyperlink ref="A315" r:id="rId271"/>
    <hyperlink ref="D315" r:id="rId272"/>
    <hyperlink ref="A316" r:id="rId273"/>
    <hyperlink ref="D316" r:id="rId274"/>
    <hyperlink ref="A317" r:id="rId275"/>
    <hyperlink ref="D317" r:id="rId276"/>
    <hyperlink ref="C319" r:id="rId277"/>
    <hyperlink ref="A329" r:id="rId278"/>
    <hyperlink ref="D329" r:id="rId279"/>
    <hyperlink ref="A330" r:id="rId280"/>
    <hyperlink ref="D330" r:id="rId281"/>
    <hyperlink ref="A331" r:id="rId282"/>
    <hyperlink ref="D331" r:id="rId283"/>
    <hyperlink ref="A332" r:id="rId284"/>
    <hyperlink ref="D332" r:id="rId285"/>
    <hyperlink ref="A333" r:id="rId286"/>
    <hyperlink ref="D333" r:id="rId287"/>
    <hyperlink ref="A334" r:id="rId288"/>
    <hyperlink ref="D334" r:id="rId289"/>
    <hyperlink ref="A335" r:id="rId290"/>
    <hyperlink ref="D335" r:id="rId291"/>
    <hyperlink ref="A336" r:id="rId292"/>
    <hyperlink ref="D336" r:id="rId293"/>
    <hyperlink ref="A337" r:id="rId294"/>
    <hyperlink ref="D337" r:id="rId295"/>
    <hyperlink ref="A338" r:id="rId296"/>
    <hyperlink ref="D338" r:id="rId297"/>
    <hyperlink ref="A339" r:id="rId298"/>
    <hyperlink ref="D339" r:id="rId299"/>
    <hyperlink ref="A340" r:id="rId300"/>
    <hyperlink ref="D340" r:id="rId301"/>
    <hyperlink ref="A341" r:id="rId302"/>
    <hyperlink ref="D341" r:id="rId303"/>
    <hyperlink ref="A342" r:id="rId304"/>
    <hyperlink ref="D342" r:id="rId305"/>
    <hyperlink ref="A343" r:id="rId306"/>
    <hyperlink ref="D343" r:id="rId307"/>
    <hyperlink ref="A344" r:id="rId308"/>
    <hyperlink ref="D344" r:id="rId309"/>
    <hyperlink ref="A345" r:id="rId310"/>
    <hyperlink ref="D345" r:id="rId311"/>
    <hyperlink ref="A346" r:id="rId312"/>
    <hyperlink ref="D346" r:id="rId313"/>
    <hyperlink ref="A347" r:id="rId314"/>
    <hyperlink ref="D347" r:id="rId315"/>
    <hyperlink ref="A348" r:id="rId316"/>
    <hyperlink ref="D348" r:id="rId317"/>
    <hyperlink ref="A349" r:id="rId318"/>
    <hyperlink ref="D349" r:id="rId319"/>
    <hyperlink ref="A350" r:id="rId320"/>
    <hyperlink ref="D350" r:id="rId321"/>
    <hyperlink ref="A351" r:id="rId322"/>
    <hyperlink ref="D351" r:id="rId323"/>
    <hyperlink ref="A352" r:id="rId324"/>
    <hyperlink ref="D352" r:id="rId325"/>
    <hyperlink ref="C354" r:id="rId326"/>
    <hyperlink ref="A362" r:id="rId327"/>
    <hyperlink ref="D362" r:id="rId328"/>
    <hyperlink ref="A363" r:id="rId329"/>
    <hyperlink ref="D363" r:id="rId330"/>
    <hyperlink ref="A364" r:id="rId331"/>
    <hyperlink ref="D364" r:id="rId332"/>
    <hyperlink ref="A365" r:id="rId333"/>
    <hyperlink ref="D365" r:id="rId334"/>
    <hyperlink ref="A366" r:id="rId335"/>
    <hyperlink ref="D366" r:id="rId336"/>
    <hyperlink ref="A367" r:id="rId337"/>
    <hyperlink ref="D367" r:id="rId338"/>
    <hyperlink ref="A368" r:id="rId339"/>
    <hyperlink ref="D368" r:id="rId340"/>
    <hyperlink ref="A369" r:id="rId341"/>
    <hyperlink ref="D369" r:id="rId342"/>
    <hyperlink ref="A370" r:id="rId343"/>
    <hyperlink ref="D370" r:id="rId344"/>
    <hyperlink ref="A371" r:id="rId345"/>
    <hyperlink ref="D371" r:id="rId346"/>
    <hyperlink ref="A372" r:id="rId347"/>
    <hyperlink ref="D372" r:id="rId348"/>
    <hyperlink ref="A373" r:id="rId349"/>
    <hyperlink ref="D373" r:id="rId350"/>
    <hyperlink ref="A374" r:id="rId351"/>
    <hyperlink ref="D374" r:id="rId352"/>
    <hyperlink ref="A375" r:id="rId353"/>
    <hyperlink ref="D375" r:id="rId354"/>
    <hyperlink ref="A376" r:id="rId355"/>
    <hyperlink ref="D376" r:id="rId356"/>
    <hyperlink ref="A377" r:id="rId357"/>
    <hyperlink ref="D377" r:id="rId358"/>
    <hyperlink ref="A378" r:id="rId359"/>
    <hyperlink ref="D378" r:id="rId360"/>
    <hyperlink ref="A379" r:id="rId361"/>
    <hyperlink ref="D379" r:id="rId362"/>
    <hyperlink ref="A380" r:id="rId363"/>
    <hyperlink ref="D380" r:id="rId364"/>
    <hyperlink ref="A381" r:id="rId365"/>
    <hyperlink ref="D381" r:id="rId366"/>
    <hyperlink ref="A382" r:id="rId367"/>
    <hyperlink ref="D382" r:id="rId368"/>
    <hyperlink ref="A383" r:id="rId369"/>
    <hyperlink ref="D383" r:id="rId370"/>
    <hyperlink ref="A384" r:id="rId371"/>
    <hyperlink ref="D384" r:id="rId372"/>
    <hyperlink ref="C386" r:id="rId373"/>
    <hyperlink ref="A391" r:id="rId374"/>
    <hyperlink ref="D391" r:id="rId375"/>
    <hyperlink ref="A392" r:id="rId376"/>
    <hyperlink ref="D392" r:id="rId377"/>
    <hyperlink ref="C394" r:id="rId378"/>
    <hyperlink ref="A405" r:id="rId379"/>
    <hyperlink ref="D405" r:id="rId380"/>
    <hyperlink ref="A406" r:id="rId381"/>
    <hyperlink ref="D406" r:id="rId382"/>
    <hyperlink ref="A407" r:id="rId383"/>
    <hyperlink ref="D407" r:id="rId384"/>
    <hyperlink ref="A408" r:id="rId385"/>
    <hyperlink ref="D408" r:id="rId386"/>
    <hyperlink ref="A409" r:id="rId387"/>
    <hyperlink ref="D409" r:id="rId388"/>
    <hyperlink ref="A410" r:id="rId389"/>
    <hyperlink ref="D410" r:id="rId390"/>
    <hyperlink ref="A411" r:id="rId391"/>
    <hyperlink ref="D411" r:id="rId392"/>
    <hyperlink ref="A412" r:id="rId393"/>
    <hyperlink ref="D412" r:id="rId394"/>
    <hyperlink ref="A413" r:id="rId395"/>
    <hyperlink ref="D413" r:id="rId396"/>
    <hyperlink ref="A414" r:id="rId397"/>
    <hyperlink ref="D414" r:id="rId398"/>
    <hyperlink ref="A415" r:id="rId399"/>
    <hyperlink ref="D415" r:id="rId400"/>
    <hyperlink ref="A416" r:id="rId401"/>
    <hyperlink ref="D416" r:id="rId402"/>
    <hyperlink ref="A417" r:id="rId403"/>
    <hyperlink ref="D417" r:id="rId404"/>
    <hyperlink ref="A418" r:id="rId405"/>
    <hyperlink ref="D418" r:id="rId406"/>
    <hyperlink ref="A419" r:id="rId407"/>
    <hyperlink ref="D419" r:id="rId408"/>
    <hyperlink ref="A420" r:id="rId409"/>
    <hyperlink ref="D420" r:id="rId410"/>
    <hyperlink ref="A421" r:id="rId411"/>
    <hyperlink ref="D421" r:id="rId412"/>
    <hyperlink ref="A422" r:id="rId413"/>
    <hyperlink ref="D422" r:id="rId414"/>
    <hyperlink ref="A423" r:id="rId415"/>
    <hyperlink ref="D423" r:id="rId416"/>
    <hyperlink ref="C425" r:id="rId417"/>
    <hyperlink ref="A429" r:id="rId418"/>
    <hyperlink ref="D429" r:id="rId419"/>
    <hyperlink ref="A430" r:id="rId420"/>
    <hyperlink ref="D430" r:id="rId421"/>
    <hyperlink ref="A431" r:id="rId422"/>
    <hyperlink ref="D431" r:id="rId423"/>
    <hyperlink ref="A432" r:id="rId424"/>
    <hyperlink ref="D432" r:id="rId425"/>
    <hyperlink ref="A433" r:id="rId426"/>
    <hyperlink ref="D433" r:id="rId427"/>
    <hyperlink ref="A434" r:id="rId428"/>
    <hyperlink ref="D434" r:id="rId429"/>
    <hyperlink ref="A435" r:id="rId430"/>
    <hyperlink ref="D435" r:id="rId431"/>
    <hyperlink ref="A436" r:id="rId432"/>
    <hyperlink ref="D436" r:id="rId433"/>
    <hyperlink ref="A437" r:id="rId434"/>
    <hyperlink ref="D437" r:id="rId435"/>
    <hyperlink ref="A438" r:id="rId436"/>
    <hyperlink ref="D438" r:id="rId437"/>
    <hyperlink ref="A439" r:id="rId438"/>
    <hyperlink ref="D439" r:id="rId439"/>
    <hyperlink ref="A440" r:id="rId440"/>
    <hyperlink ref="D440" r:id="rId441"/>
    <hyperlink ref="A441" r:id="rId442"/>
    <hyperlink ref="D441" r:id="rId443"/>
    <hyperlink ref="A442" r:id="rId444"/>
    <hyperlink ref="D442" r:id="rId445"/>
    <hyperlink ref="A443" r:id="rId446"/>
    <hyperlink ref="D443" r:id="rId447"/>
    <hyperlink ref="A444" r:id="rId448"/>
    <hyperlink ref="D444" r:id="rId449"/>
    <hyperlink ref="A445" r:id="rId450"/>
    <hyperlink ref="D445" r:id="rId451"/>
    <hyperlink ref="C447" r:id="rId452"/>
    <hyperlink ref="A458" r:id="rId453"/>
    <hyperlink ref="D458" r:id="rId454"/>
    <hyperlink ref="A459" r:id="rId455"/>
    <hyperlink ref="D459" r:id="rId456"/>
    <hyperlink ref="A460" r:id="rId457"/>
    <hyperlink ref="D460" r:id="rId458"/>
    <hyperlink ref="A461" r:id="rId459"/>
    <hyperlink ref="D461" r:id="rId460"/>
    <hyperlink ref="A462" r:id="rId461"/>
    <hyperlink ref="D462" r:id="rId462"/>
    <hyperlink ref="A463" r:id="rId463"/>
    <hyperlink ref="D463" r:id="rId464"/>
    <hyperlink ref="C465" r:id="rId465"/>
    <hyperlink ref="A471" r:id="rId466"/>
    <hyperlink ref="D471" r:id="rId467"/>
    <hyperlink ref="A472" r:id="rId468"/>
    <hyperlink ref="D472" r:id="rId469"/>
    <hyperlink ref="A473" r:id="rId470"/>
    <hyperlink ref="D473" r:id="rId471"/>
    <hyperlink ref="A474" r:id="rId472"/>
    <hyperlink ref="D474" r:id="rId473"/>
    <hyperlink ref="A475" r:id="rId474"/>
    <hyperlink ref="D475" r:id="rId475"/>
    <hyperlink ref="A476" r:id="rId476"/>
    <hyperlink ref="D476" r:id="rId477"/>
    <hyperlink ref="A477" r:id="rId478"/>
    <hyperlink ref="D477" r:id="rId479"/>
    <hyperlink ref="A478" r:id="rId480"/>
    <hyperlink ref="D478" r:id="rId481"/>
    <hyperlink ref="A479" r:id="rId482"/>
    <hyperlink ref="D479" r:id="rId483"/>
    <hyperlink ref="A480" r:id="rId484"/>
    <hyperlink ref="D480" r:id="rId485"/>
    <hyperlink ref="A481" r:id="rId486"/>
    <hyperlink ref="D481" r:id="rId487"/>
    <hyperlink ref="A482" r:id="rId488"/>
    <hyperlink ref="D482" r:id="rId489"/>
    <hyperlink ref="A483" r:id="rId490"/>
    <hyperlink ref="D483" r:id="rId491"/>
    <hyperlink ref="A484" r:id="rId492"/>
    <hyperlink ref="D484" r:id="rId493"/>
    <hyperlink ref="A485" r:id="rId494"/>
    <hyperlink ref="D485" r:id="rId495"/>
    <hyperlink ref="A486" r:id="rId496"/>
    <hyperlink ref="D486" r:id="rId497"/>
    <hyperlink ref="A487" r:id="rId498"/>
    <hyperlink ref="D487" r:id="rId499"/>
    <hyperlink ref="A488" r:id="rId500"/>
    <hyperlink ref="D488" r:id="rId501"/>
    <hyperlink ref="A489" r:id="rId502"/>
    <hyperlink ref="D489" r:id="rId503"/>
    <hyperlink ref="A490" r:id="rId504"/>
    <hyperlink ref="D490" r:id="rId505"/>
    <hyperlink ref="C492" r:id="rId506"/>
    <hyperlink ref="A499" r:id="rId507"/>
    <hyperlink ref="D499" r:id="rId508"/>
    <hyperlink ref="A500" r:id="rId509"/>
    <hyperlink ref="D500" r:id="rId510"/>
    <hyperlink ref="A501" r:id="rId511"/>
    <hyperlink ref="D501" r:id="rId512"/>
    <hyperlink ref="A502" r:id="rId513"/>
    <hyperlink ref="D502" r:id="rId514"/>
    <hyperlink ref="A503" r:id="rId515"/>
    <hyperlink ref="D503" r:id="rId516"/>
    <hyperlink ref="A504" r:id="rId517"/>
    <hyperlink ref="D504" r:id="rId518"/>
    <hyperlink ref="A505" r:id="rId519"/>
    <hyperlink ref="D505" r:id="rId520"/>
    <hyperlink ref="A506" r:id="rId521"/>
    <hyperlink ref="D506" r:id="rId522"/>
    <hyperlink ref="C508" r:id="rId523"/>
    <hyperlink ref="A510" r:id="rId524"/>
    <hyperlink ref="D510" r:id="rId525"/>
    <hyperlink ref="A511" r:id="rId526"/>
    <hyperlink ref="D511" r:id="rId527"/>
    <hyperlink ref="A512" r:id="rId528"/>
    <hyperlink ref="D512" r:id="rId529"/>
    <hyperlink ref="A513" r:id="rId530"/>
    <hyperlink ref="D513" r:id="rId531"/>
    <hyperlink ref="A514" r:id="rId532"/>
    <hyperlink ref="D514" r:id="rId533"/>
    <hyperlink ref="A515" r:id="rId534"/>
    <hyperlink ref="D515" r:id="rId535"/>
    <hyperlink ref="A516" r:id="rId536"/>
    <hyperlink ref="D516" r:id="rId537"/>
    <hyperlink ref="A517" r:id="rId538"/>
    <hyperlink ref="D517" r:id="rId539"/>
    <hyperlink ref="A518" r:id="rId540"/>
    <hyperlink ref="D518" r:id="rId541"/>
    <hyperlink ref="A519" r:id="rId542"/>
    <hyperlink ref="D519" r:id="rId543"/>
    <hyperlink ref="A520" r:id="rId544"/>
    <hyperlink ref="D520" r:id="rId545"/>
    <hyperlink ref="A521" r:id="rId546"/>
    <hyperlink ref="D521" r:id="rId547"/>
    <hyperlink ref="A522" r:id="rId548"/>
    <hyperlink ref="D522" r:id="rId549"/>
    <hyperlink ref="A523" r:id="rId550"/>
    <hyperlink ref="D523" r:id="rId551"/>
    <hyperlink ref="A524" r:id="rId552"/>
    <hyperlink ref="D524" r:id="rId553"/>
    <hyperlink ref="C526" r:id="rId554"/>
    <hyperlink ref="A539" r:id="rId555"/>
    <hyperlink ref="D539" r:id="rId556"/>
    <hyperlink ref="A540" r:id="rId557"/>
    <hyperlink ref="D540" r:id="rId558"/>
    <hyperlink ref="A541" r:id="rId559"/>
    <hyperlink ref="D541" r:id="rId560"/>
    <hyperlink ref="A542" r:id="rId561"/>
    <hyperlink ref="D542" r:id="rId562"/>
    <hyperlink ref="A543" r:id="rId563"/>
    <hyperlink ref="D543" r:id="rId564"/>
    <hyperlink ref="A544" r:id="rId565"/>
    <hyperlink ref="D544" r:id="rId566"/>
    <hyperlink ref="A545" r:id="rId567"/>
    <hyperlink ref="D545" r:id="rId568"/>
    <hyperlink ref="A546" r:id="rId569"/>
    <hyperlink ref="D546" r:id="rId570"/>
    <hyperlink ref="A547" r:id="rId571"/>
    <hyperlink ref="D547" r:id="rId572"/>
    <hyperlink ref="A548" r:id="rId573"/>
    <hyperlink ref="D548" r:id="rId574"/>
    <hyperlink ref="A549" r:id="rId575"/>
    <hyperlink ref="D549" r:id="rId576"/>
    <hyperlink ref="A550" r:id="rId577"/>
    <hyperlink ref="D550" r:id="rId578"/>
    <hyperlink ref="A551" r:id="rId579"/>
    <hyperlink ref="D551" r:id="rId580"/>
    <hyperlink ref="A552" r:id="rId581"/>
    <hyperlink ref="D552" r:id="rId582"/>
    <hyperlink ref="A553" r:id="rId583"/>
    <hyperlink ref="D553" r:id="rId584"/>
    <hyperlink ref="A554" r:id="rId585"/>
    <hyperlink ref="D554" r:id="rId586"/>
    <hyperlink ref="A555" r:id="rId587"/>
    <hyperlink ref="D555" r:id="rId588"/>
    <hyperlink ref="A556" r:id="rId589"/>
    <hyperlink ref="D556" r:id="rId590"/>
    <hyperlink ref="A557" r:id="rId591"/>
    <hyperlink ref="D557" r:id="rId592"/>
    <hyperlink ref="A558" r:id="rId593"/>
    <hyperlink ref="D558" r:id="rId594"/>
    <hyperlink ref="A559" r:id="rId595"/>
    <hyperlink ref="D559" r:id="rId596"/>
    <hyperlink ref="A560" r:id="rId597"/>
    <hyperlink ref="D560" r:id="rId598"/>
    <hyperlink ref="C562" r:id="rId599"/>
    <hyperlink ref="A572" r:id="rId600"/>
    <hyperlink ref="D572" r:id="rId601"/>
    <hyperlink ref="A573" r:id="rId602"/>
    <hyperlink ref="D573" r:id="rId603"/>
    <hyperlink ref="A574" r:id="rId604"/>
    <hyperlink ref="D574" r:id="rId605"/>
    <hyperlink ref="A575" r:id="rId606"/>
    <hyperlink ref="D575" r:id="rId607"/>
    <hyperlink ref="A576" r:id="rId608"/>
    <hyperlink ref="D576" r:id="rId609"/>
    <hyperlink ref="C578" r:id="rId610"/>
    <hyperlink ref="A581" r:id="rId611"/>
    <hyperlink ref="D581" r:id="rId612"/>
    <hyperlink ref="A582" r:id="rId613"/>
    <hyperlink ref="D582" r:id="rId614"/>
    <hyperlink ref="A583" r:id="rId615"/>
    <hyperlink ref="D583" r:id="rId616"/>
    <hyperlink ref="A584" r:id="rId617"/>
    <hyperlink ref="D584" r:id="rId618"/>
    <hyperlink ref="A585" r:id="rId619"/>
    <hyperlink ref="D585" r:id="rId620"/>
    <hyperlink ref="A586" r:id="rId621"/>
    <hyperlink ref="D586" r:id="rId622"/>
    <hyperlink ref="A587" r:id="rId623"/>
    <hyperlink ref="D587" r:id="rId624"/>
    <hyperlink ref="A588" r:id="rId625"/>
    <hyperlink ref="D588" r:id="rId626"/>
    <hyperlink ref="A589" r:id="rId627"/>
    <hyperlink ref="D589" r:id="rId628"/>
    <hyperlink ref="A590" r:id="rId629"/>
    <hyperlink ref="D590" r:id="rId630"/>
    <hyperlink ref="A591" r:id="rId631"/>
    <hyperlink ref="D591" r:id="rId632"/>
    <hyperlink ref="A592" r:id="rId633"/>
    <hyperlink ref="D592" r:id="rId634"/>
    <hyperlink ref="A593" r:id="rId635"/>
    <hyperlink ref="D593" r:id="rId636"/>
    <hyperlink ref="A594" r:id="rId637"/>
    <hyperlink ref="D594" r:id="rId638"/>
    <hyperlink ref="A595" r:id="rId639"/>
    <hyperlink ref="D595" r:id="rId640"/>
    <hyperlink ref="A596" r:id="rId641"/>
    <hyperlink ref="D596" r:id="rId642"/>
    <hyperlink ref="A597" r:id="rId643"/>
    <hyperlink ref="D597" r:id="rId644"/>
    <hyperlink ref="A598" r:id="rId645"/>
    <hyperlink ref="D598" r:id="rId646"/>
    <hyperlink ref="A599" r:id="rId647"/>
    <hyperlink ref="D599" r:id="rId648"/>
    <hyperlink ref="A600" r:id="rId649"/>
    <hyperlink ref="D600" r:id="rId650"/>
    <hyperlink ref="A601" r:id="rId651"/>
    <hyperlink ref="D601" r:id="rId652"/>
    <hyperlink ref="C603" r:id="rId653"/>
    <hyperlink ref="A616" r:id="rId654"/>
    <hyperlink ref="D616" r:id="rId655"/>
    <hyperlink ref="A617" r:id="rId656"/>
    <hyperlink ref="D617" r:id="rId657"/>
    <hyperlink ref="A618" r:id="rId658"/>
    <hyperlink ref="D618" r:id="rId659"/>
    <hyperlink ref="A619" r:id="rId660"/>
    <hyperlink ref="D619" r:id="rId661"/>
    <hyperlink ref="A620" r:id="rId662"/>
    <hyperlink ref="D620" r:id="rId663"/>
    <hyperlink ref="A621" r:id="rId664"/>
    <hyperlink ref="D621" r:id="rId665"/>
    <hyperlink ref="C623" r:id="rId666"/>
    <hyperlink ref="A639" r:id="rId667"/>
    <hyperlink ref="D639" r:id="rId668"/>
    <hyperlink ref="A640" r:id="rId669"/>
    <hyperlink ref="D640" r:id="rId670"/>
    <hyperlink ref="C642" r:id="rId671"/>
    <hyperlink ref="A657" r:id="rId672"/>
    <hyperlink ref="D657" r:id="rId673"/>
    <hyperlink ref="A658" r:id="rId674"/>
    <hyperlink ref="D658" r:id="rId675"/>
    <hyperlink ref="A659" r:id="rId676"/>
    <hyperlink ref="D659" r:id="rId677"/>
    <hyperlink ref="A660" r:id="rId678"/>
    <hyperlink ref="D660" r:id="rId679"/>
    <hyperlink ref="A661" r:id="rId680"/>
    <hyperlink ref="D661" r:id="rId681"/>
    <hyperlink ref="A662" r:id="rId682"/>
    <hyperlink ref="D662" r:id="rId683"/>
    <hyperlink ref="A663" r:id="rId684"/>
    <hyperlink ref="D663" r:id="rId685"/>
    <hyperlink ref="A664" r:id="rId686"/>
    <hyperlink ref="D664" r:id="rId687"/>
    <hyperlink ref="A665" r:id="rId688"/>
    <hyperlink ref="D665" r:id="rId689"/>
    <hyperlink ref="A666" r:id="rId690"/>
    <hyperlink ref="D666" r:id="rId691"/>
    <hyperlink ref="A667" r:id="rId692"/>
    <hyperlink ref="D667" r:id="rId693"/>
    <hyperlink ref="A668" r:id="rId694"/>
    <hyperlink ref="D668" r:id="rId695"/>
    <hyperlink ref="A669" r:id="rId696"/>
    <hyperlink ref="D669" r:id="rId697"/>
    <hyperlink ref="C671" r:id="rId698"/>
    <hyperlink ref="A689" r:id="rId699"/>
    <hyperlink ref="D689" r:id="rId700"/>
    <hyperlink ref="A690" r:id="rId701"/>
    <hyperlink ref="D690" r:id="rId702"/>
    <hyperlink ref="C692" r:id="rId703"/>
    <hyperlink ref="A697" r:id="rId704"/>
    <hyperlink ref="D697" r:id="rId705"/>
    <hyperlink ref="A698" r:id="rId706"/>
    <hyperlink ref="D698" r:id="rId707"/>
    <hyperlink ref="A699" r:id="rId708"/>
    <hyperlink ref="D699" r:id="rId709"/>
    <hyperlink ref="A700" r:id="rId710"/>
    <hyperlink ref="D700" r:id="rId711"/>
    <hyperlink ref="A701" r:id="rId712"/>
    <hyperlink ref="D701" r:id="rId713"/>
    <hyperlink ref="A702" r:id="rId714"/>
    <hyperlink ref="D702" r:id="rId715"/>
    <hyperlink ref="A703" r:id="rId716"/>
    <hyperlink ref="D703" r:id="rId717"/>
    <hyperlink ref="A704" r:id="rId718"/>
    <hyperlink ref="D704" r:id="rId719"/>
    <hyperlink ref="A705" r:id="rId720"/>
    <hyperlink ref="D705" r:id="rId721"/>
    <hyperlink ref="A706" r:id="rId722"/>
    <hyperlink ref="D706" r:id="rId723"/>
    <hyperlink ref="C708" r:id="rId724"/>
    <hyperlink ref="A712" r:id="rId725"/>
    <hyperlink ref="D712" r:id="rId726"/>
    <hyperlink ref="A713" r:id="rId727"/>
    <hyperlink ref="D713" r:id="rId728"/>
    <hyperlink ref="A714" r:id="rId729"/>
    <hyperlink ref="D714" r:id="rId730"/>
    <hyperlink ref="A715" r:id="rId731"/>
    <hyperlink ref="D715" r:id="rId732"/>
    <hyperlink ref="C717" r:id="rId733"/>
    <hyperlink ref="A721" r:id="rId734"/>
    <hyperlink ref="D721" r:id="rId735"/>
    <hyperlink ref="A722" r:id="rId736"/>
    <hyperlink ref="D722" r:id="rId737"/>
    <hyperlink ref="A723" r:id="rId738"/>
    <hyperlink ref="D723" r:id="rId739"/>
    <hyperlink ref="A724" r:id="rId740"/>
    <hyperlink ref="D724" r:id="rId741"/>
    <hyperlink ref="A725" r:id="rId742"/>
    <hyperlink ref="D725" r:id="rId743"/>
    <hyperlink ref="A726" r:id="rId744"/>
    <hyperlink ref="D726" r:id="rId745"/>
    <hyperlink ref="A727" r:id="rId746"/>
    <hyperlink ref="D727" r:id="rId747"/>
    <hyperlink ref="A728" r:id="rId748"/>
    <hyperlink ref="D728" r:id="rId749"/>
    <hyperlink ref="A729" r:id="rId750"/>
    <hyperlink ref="D729" r:id="rId751"/>
    <hyperlink ref="A730" r:id="rId752"/>
    <hyperlink ref="D730" r:id="rId753"/>
    <hyperlink ref="A731" r:id="rId754"/>
    <hyperlink ref="D731" r:id="rId755"/>
    <hyperlink ref="A732" r:id="rId756"/>
    <hyperlink ref="D732" r:id="rId757"/>
    <hyperlink ref="A733" r:id="rId758"/>
    <hyperlink ref="D733" r:id="rId759"/>
    <hyperlink ref="A734" r:id="rId760"/>
    <hyperlink ref="D734" r:id="rId761"/>
    <hyperlink ref="A735" r:id="rId762"/>
    <hyperlink ref="D735" r:id="rId763"/>
    <hyperlink ref="A736" r:id="rId764"/>
    <hyperlink ref="D736" r:id="rId765"/>
    <hyperlink ref="A737" r:id="rId766"/>
    <hyperlink ref="D737" r:id="rId767"/>
    <hyperlink ref="A738" r:id="rId768"/>
    <hyperlink ref="D738" r:id="rId769"/>
    <hyperlink ref="A739" r:id="rId770"/>
    <hyperlink ref="D739" r:id="rId771"/>
    <hyperlink ref="A740" r:id="rId772"/>
    <hyperlink ref="D740" r:id="rId773"/>
    <hyperlink ref="A741" r:id="rId774"/>
    <hyperlink ref="D741" r:id="rId775"/>
    <hyperlink ref="A742" r:id="rId776"/>
    <hyperlink ref="D742" r:id="rId777"/>
    <hyperlink ref="A743" r:id="rId778"/>
    <hyperlink ref="D743" r:id="rId779"/>
    <hyperlink ref="C745" r:id="rId780"/>
    <hyperlink ref="A750" r:id="rId781"/>
    <hyperlink ref="D750" r:id="rId782"/>
    <hyperlink ref="A751" r:id="rId783"/>
    <hyperlink ref="D751" r:id="rId784"/>
    <hyperlink ref="A752" r:id="rId785"/>
    <hyperlink ref="D752" r:id="rId786"/>
    <hyperlink ref="A753" r:id="rId787"/>
    <hyperlink ref="D753" r:id="rId788"/>
    <hyperlink ref="A754" r:id="rId789"/>
    <hyperlink ref="D754" r:id="rId790"/>
    <hyperlink ref="A755" r:id="rId791"/>
    <hyperlink ref="D755" r:id="rId792"/>
    <hyperlink ref="A756" r:id="rId793"/>
    <hyperlink ref="D756" r:id="rId794"/>
    <hyperlink ref="A757" r:id="rId795"/>
    <hyperlink ref="D757" r:id="rId796"/>
    <hyperlink ref="A758" r:id="rId797"/>
    <hyperlink ref="D758" r:id="rId798"/>
    <hyperlink ref="A759" r:id="rId799"/>
    <hyperlink ref="D759" r:id="rId800"/>
    <hyperlink ref="A760" r:id="rId801"/>
    <hyperlink ref="D760" r:id="rId802"/>
    <hyperlink ref="A761" r:id="rId803"/>
    <hyperlink ref="D761" r:id="rId804"/>
    <hyperlink ref="A762" r:id="rId805"/>
    <hyperlink ref="D762" r:id="rId806"/>
    <hyperlink ref="A763" r:id="rId807"/>
    <hyperlink ref="D763" r:id="rId808"/>
    <hyperlink ref="A764" r:id="rId809"/>
    <hyperlink ref="D764" r:id="rId810"/>
    <hyperlink ref="C766" r:id="rId811"/>
    <hyperlink ref="A780" r:id="rId812"/>
    <hyperlink ref="D780" r:id="rId813"/>
    <hyperlink ref="A781" r:id="rId814"/>
    <hyperlink ref="D781" r:id="rId815"/>
    <hyperlink ref="A782" r:id="rId816"/>
    <hyperlink ref="D782" r:id="rId817"/>
    <hyperlink ref="A783" r:id="rId818"/>
    <hyperlink ref="D783" r:id="rId819"/>
    <hyperlink ref="A784" r:id="rId820"/>
    <hyperlink ref="D784" r:id="rId821"/>
    <hyperlink ref="A785" r:id="rId822"/>
    <hyperlink ref="D785" r:id="rId823"/>
    <hyperlink ref="A786" r:id="rId824"/>
    <hyperlink ref="D786" r:id="rId825"/>
    <hyperlink ref="C788" r:id="rId826"/>
    <hyperlink ref="A791" r:id="rId827"/>
    <hyperlink ref="D791" r:id="rId828"/>
    <hyperlink ref="A792" r:id="rId829"/>
    <hyperlink ref="D792" r:id="rId830"/>
    <hyperlink ref="A793" r:id="rId831"/>
    <hyperlink ref="D793" r:id="rId832"/>
    <hyperlink ref="A794" r:id="rId833"/>
    <hyperlink ref="D794" r:id="rId834"/>
    <hyperlink ref="A795" r:id="rId835"/>
    <hyperlink ref="D795" r:id="rId836"/>
    <hyperlink ref="C797" r:id="rId837"/>
    <hyperlink ref="A806" r:id="rId838"/>
    <hyperlink ref="D806" r:id="rId839"/>
    <hyperlink ref="A807" r:id="rId840"/>
    <hyperlink ref="D807" r:id="rId841"/>
    <hyperlink ref="A808" r:id="rId842"/>
    <hyperlink ref="D808" r:id="rId843"/>
    <hyperlink ref="A809" r:id="rId844"/>
    <hyperlink ref="D809" r:id="rId845"/>
    <hyperlink ref="A810" r:id="rId846"/>
    <hyperlink ref="D810" r:id="rId847"/>
    <hyperlink ref="C812" r:id="rId848"/>
    <hyperlink ref="A818" r:id="rId849"/>
    <hyperlink ref="D818" r:id="rId850"/>
    <hyperlink ref="A819" r:id="rId851"/>
    <hyperlink ref="D819" r:id="rId852"/>
    <hyperlink ref="A820" r:id="rId853"/>
    <hyperlink ref="D820" r:id="rId854"/>
    <hyperlink ref="A821" r:id="rId855"/>
    <hyperlink ref="D821" r:id="rId856"/>
    <hyperlink ref="A822" r:id="rId857"/>
    <hyperlink ref="D822" r:id="rId858"/>
    <hyperlink ref="A823" r:id="rId859"/>
    <hyperlink ref="D823" r:id="rId860"/>
    <hyperlink ref="A824" r:id="rId861"/>
    <hyperlink ref="D824" r:id="rId862"/>
    <hyperlink ref="A825" r:id="rId863"/>
    <hyperlink ref="D825" r:id="rId864"/>
    <hyperlink ref="A826" r:id="rId865"/>
    <hyperlink ref="D826" r:id="rId866"/>
    <hyperlink ref="A827" r:id="rId867"/>
    <hyperlink ref="D827" r:id="rId868"/>
    <hyperlink ref="A828" r:id="rId869"/>
    <hyperlink ref="D828" r:id="rId870"/>
    <hyperlink ref="A829" r:id="rId871"/>
    <hyperlink ref="D829" r:id="rId872"/>
    <hyperlink ref="A830" r:id="rId873"/>
    <hyperlink ref="D830" r:id="rId874"/>
    <hyperlink ref="A831" r:id="rId875"/>
    <hyperlink ref="D831" r:id="rId876"/>
    <hyperlink ref="A832" r:id="rId877"/>
    <hyperlink ref="D832" r:id="rId878"/>
    <hyperlink ref="A833" r:id="rId879"/>
    <hyperlink ref="D833" r:id="rId880"/>
    <hyperlink ref="A834" r:id="rId881"/>
    <hyperlink ref="D834" r:id="rId882"/>
    <hyperlink ref="A835" r:id="rId883"/>
    <hyperlink ref="D835" r:id="rId884"/>
    <hyperlink ref="C837" r:id="rId885"/>
    <hyperlink ref="A856" r:id="rId886"/>
    <hyperlink ref="D856" r:id="rId887"/>
    <hyperlink ref="A857" r:id="rId888"/>
    <hyperlink ref="D857" r:id="rId889"/>
    <hyperlink ref="A858" r:id="rId890"/>
    <hyperlink ref="D858" r:id="rId891"/>
    <hyperlink ref="A859" r:id="rId892"/>
    <hyperlink ref="D859" r:id="rId893"/>
    <hyperlink ref="A860" r:id="rId894"/>
    <hyperlink ref="D860" r:id="rId895"/>
    <hyperlink ref="A861" r:id="rId896"/>
    <hyperlink ref="D861" r:id="rId897"/>
    <hyperlink ref="A862" r:id="rId898"/>
    <hyperlink ref="D862" r:id="rId899"/>
    <hyperlink ref="C864" r:id="rId900"/>
    <hyperlink ref="A866" r:id="rId901"/>
    <hyperlink ref="D866" r:id="rId902"/>
    <hyperlink ref="A867" r:id="rId903"/>
    <hyperlink ref="D867" r:id="rId904"/>
    <hyperlink ref="A868" r:id="rId905"/>
    <hyperlink ref="D868" r:id="rId906"/>
    <hyperlink ref="A869" r:id="rId907"/>
    <hyperlink ref="D869" r:id="rId908"/>
    <hyperlink ref="A870" r:id="rId909"/>
    <hyperlink ref="D870" r:id="rId910"/>
    <hyperlink ref="C872" r:id="rId911"/>
    <hyperlink ref="A891" r:id="rId912"/>
    <hyperlink ref="D891" r:id="rId913"/>
    <hyperlink ref="A892" r:id="rId914"/>
    <hyperlink ref="D892" r:id="rId915"/>
    <hyperlink ref="A893" r:id="rId916"/>
    <hyperlink ref="D893" r:id="rId917"/>
    <hyperlink ref="A894" r:id="rId918"/>
    <hyperlink ref="D894" r:id="rId919"/>
    <hyperlink ref="A895" r:id="rId920"/>
    <hyperlink ref="D895" r:id="rId921"/>
    <hyperlink ref="A896" r:id="rId922"/>
    <hyperlink ref="D896" r:id="rId923"/>
    <hyperlink ref="A897" r:id="rId924"/>
    <hyperlink ref="D897" r:id="rId925"/>
    <hyperlink ref="A898" r:id="rId926"/>
    <hyperlink ref="D898" r:id="rId927"/>
    <hyperlink ref="A899" r:id="rId928"/>
    <hyperlink ref="D899" r:id="rId929"/>
    <hyperlink ref="A900" r:id="rId930"/>
    <hyperlink ref="D900" r:id="rId931"/>
    <hyperlink ref="A901" r:id="rId932"/>
    <hyperlink ref="D901" r:id="rId933"/>
    <hyperlink ref="A902" r:id="rId934"/>
    <hyperlink ref="D902" r:id="rId935"/>
    <hyperlink ref="A903" r:id="rId936"/>
    <hyperlink ref="D903" r:id="rId937"/>
    <hyperlink ref="A904" r:id="rId938"/>
    <hyperlink ref="D904" r:id="rId939"/>
    <hyperlink ref="A905" r:id="rId940"/>
    <hyperlink ref="D905" r:id="rId941"/>
    <hyperlink ref="A906" r:id="rId942"/>
    <hyperlink ref="D906" r:id="rId943"/>
  </hyperlinks>
  <drawing r:id="rId944"/>
</worksheet>
</file>