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6" tabRatio="390" activeTab="1"/>
  </bookViews>
  <sheets>
    <sheet name="FeatureAggregation" sheetId="1" r:id="rId1"/>
    <sheet name="ScoreAggregation" sheetId="2" r:id="rId2"/>
    <sheet name="Dataset Sizes" sheetId="3" r:id="rId3"/>
    <sheet name="Ternary Analysis" sheetId="4" r:id="rId4"/>
    <sheet name="Statistical Tests" sheetId="5" r:id="rId5"/>
  </sheets>
  <calcPr calcId="125725" iterateDelta="1E-4"/>
</workbook>
</file>

<file path=xl/calcChain.xml><?xml version="1.0" encoding="utf-8"?>
<calcChain xmlns="http://schemas.openxmlformats.org/spreadsheetml/2006/main">
  <c r="T26" i="5"/>
  <c r="S26"/>
  <c r="R26"/>
  <c r="Q26"/>
  <c r="P26"/>
  <c r="J26"/>
  <c r="I26"/>
  <c r="H26"/>
  <c r="G26"/>
  <c r="K26" s="1"/>
  <c r="S25"/>
  <c r="R25"/>
  <c r="T25" s="1"/>
  <c r="Q25"/>
  <c r="P25"/>
  <c r="J25"/>
  <c r="I25"/>
  <c r="H25"/>
  <c r="G25"/>
  <c r="K25" s="1"/>
  <c r="S24"/>
  <c r="R24"/>
  <c r="Q24"/>
  <c r="P24"/>
  <c r="T24" s="1"/>
  <c r="J24"/>
  <c r="I24"/>
  <c r="K24" s="1"/>
  <c r="G24"/>
  <c r="S23"/>
  <c r="R23"/>
  <c r="Q23"/>
  <c r="P23"/>
  <c r="T23" s="1"/>
  <c r="J23"/>
  <c r="I23"/>
  <c r="K23" s="1"/>
  <c r="H23"/>
  <c r="G23"/>
  <c r="S22"/>
  <c r="R22"/>
  <c r="Q22"/>
  <c r="P22"/>
  <c r="T22" s="1"/>
  <c r="J22"/>
  <c r="I22"/>
  <c r="H22"/>
  <c r="G22"/>
  <c r="K22" s="1"/>
  <c r="S17"/>
  <c r="R17"/>
  <c r="T17" s="1"/>
  <c r="Q17"/>
  <c r="P17"/>
  <c r="J17"/>
  <c r="I17"/>
  <c r="H17"/>
  <c r="G17"/>
  <c r="K17" s="1"/>
  <c r="T16"/>
  <c r="S16"/>
  <c r="R16"/>
  <c r="P16"/>
  <c r="J16"/>
  <c r="I16"/>
  <c r="H16"/>
  <c r="G16"/>
  <c r="K16" s="1"/>
  <c r="T15"/>
  <c r="S15"/>
  <c r="R15"/>
  <c r="P15"/>
  <c r="K15"/>
  <c r="J15"/>
  <c r="I15"/>
  <c r="G15"/>
  <c r="S14"/>
  <c r="R14"/>
  <c r="Q14"/>
  <c r="P14"/>
  <c r="T14" s="1"/>
  <c r="J14"/>
  <c r="I14"/>
  <c r="K14" s="1"/>
  <c r="H14"/>
  <c r="G14"/>
  <c r="S13"/>
  <c r="R13"/>
  <c r="Q13"/>
  <c r="P13"/>
  <c r="T13" s="1"/>
  <c r="K13"/>
  <c r="J13"/>
  <c r="I13"/>
  <c r="H13"/>
  <c r="G13"/>
  <c r="T8"/>
  <c r="S8"/>
  <c r="R8"/>
  <c r="Q8"/>
  <c r="P8"/>
  <c r="J8"/>
  <c r="I8"/>
  <c r="H8"/>
  <c r="G8"/>
  <c r="K8" s="1"/>
  <c r="S7"/>
  <c r="R7"/>
  <c r="P7"/>
  <c r="T7" s="1"/>
  <c r="J7"/>
  <c r="I7"/>
  <c r="G7"/>
  <c r="K7" s="1"/>
  <c r="S6"/>
  <c r="R6"/>
  <c r="P6"/>
  <c r="T6" s="1"/>
  <c r="J6"/>
  <c r="I6"/>
  <c r="G6"/>
  <c r="K6" s="1"/>
  <c r="S5"/>
  <c r="R5"/>
  <c r="T5" s="1"/>
  <c r="Q5"/>
  <c r="P5"/>
  <c r="J5"/>
  <c r="I5"/>
  <c r="H5"/>
  <c r="G5"/>
  <c r="K5" s="1"/>
  <c r="S4"/>
  <c r="R4"/>
  <c r="Q4"/>
  <c r="P4"/>
  <c r="T4" s="1"/>
  <c r="J4"/>
  <c r="I4"/>
  <c r="K4" s="1"/>
  <c r="H4"/>
  <c r="G4"/>
  <c r="F3" i="3"/>
</calcChain>
</file>

<file path=xl/sharedStrings.xml><?xml version="1.0" encoding="utf-8"?>
<sst xmlns="http://schemas.openxmlformats.org/spreadsheetml/2006/main" count="176" uniqueCount="50">
  <si>
    <t>Feature Aggregation</t>
  </si>
  <si>
    <t>Feature Set</t>
  </si>
  <si>
    <t>Classifier</t>
  </si>
  <si>
    <t>Last Season Statistics</t>
  </si>
  <si>
    <t>Last Season + Target Match</t>
  </si>
  <si>
    <t>PLG</t>
  </si>
  <si>
    <t>SVM – Linear</t>
  </si>
  <si>
    <t>SVM – Quadratic</t>
  </si>
  <si>
    <t>SVM – Sigmoid</t>
  </si>
  <si>
    <t>SVM – Gaussian</t>
  </si>
  <si>
    <t>Logistic Regression</t>
  </si>
  <si>
    <t>Score Aggregator</t>
  </si>
  <si>
    <t>Average</t>
  </si>
  <si>
    <t>Max</t>
  </si>
  <si>
    <t>Min</t>
  </si>
  <si>
    <t>Geometric Mean</t>
  </si>
  <si>
    <t>Noisy-Or</t>
  </si>
  <si>
    <t>SVM - Linear</t>
  </si>
  <si>
    <t>N/A</t>
  </si>
  <si>
    <t>SVM - Quadratic</t>
  </si>
  <si>
    <t>SVM - Sigmoid</t>
  </si>
  <si>
    <t>SVM - Gaussian</t>
  </si>
  <si>
    <t>Last Season Statistics and Player Match Stats</t>
  </si>
  <si>
    <t>Total Number of Data Rows</t>
  </si>
  <si>
    <t>Total Number of Data Columns</t>
  </si>
  <si>
    <t>Teams / Season</t>
  </si>
  <si>
    <t>Matches / Season</t>
  </si>
  <si>
    <t>Skaters / Team, Match</t>
  </si>
  <si>
    <t>Score Aggregation</t>
  </si>
  <si>
    <t>Logistic Ridge Regression</t>
  </si>
  <si>
    <t>Dataset</t>
  </si>
  <si>
    <t>NHL Last Season Stats</t>
  </si>
  <si>
    <t>NHL Last Season Stats + Target Match</t>
  </si>
  <si>
    <t>PLG Target Match</t>
  </si>
  <si>
    <t>Classification Accuracy</t>
  </si>
  <si>
    <t>F-Measure</t>
  </si>
  <si>
    <t>NHL - Last Season Stats Only</t>
  </si>
  <si>
    <t>Feaure Aggregation</t>
  </si>
  <si>
    <t>Total Tuples</t>
  </si>
  <si>
    <t>True Wins</t>
  </si>
  <si>
    <t>False Wins</t>
  </si>
  <si>
    <t>True Loss</t>
  </si>
  <si>
    <t>False Loss</t>
  </si>
  <si>
    <t>Precision</t>
  </si>
  <si>
    <t>Negative Prediction Value</t>
  </si>
  <si>
    <t>Sensitivity (Recall)</t>
  </si>
  <si>
    <t>Specificity</t>
  </si>
  <si>
    <t>F-Score</t>
  </si>
  <si>
    <t>NHL - Last Season Stats And Target Match Stats</t>
  </si>
  <si>
    <t>PLG - Target Match Stats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</si>
</sst>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10" fontId="0" fillId="0" borderId="0" xfId="0" applyNumberFormat="1"/>
    <xf numFmtId="10" fontId="1" fillId="0" borderId="0" xfId="0" applyNumberFormat="1" applyFont="1"/>
    <xf numFmtId="10" fontId="0" fillId="0" borderId="0" xfId="0" applyNumberFormat="1" applyFont="1"/>
    <xf numFmtId="0" fontId="1" fillId="0" borderId="0" xfId="0" applyFont="1"/>
    <xf numFmtId="10" fontId="0" fillId="0" borderId="0" xfId="0" applyNumberFormat="1" applyFont="1" applyAlignment="1">
      <alignment horizontal="right"/>
    </xf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zoomScaleNormal="100" workbookViewId="0">
      <selection activeCell="B32" activeCellId="1" sqref="A20:F26 B32"/>
    </sheetView>
  </sheetViews>
  <sheetFormatPr defaultRowHeight="14.4"/>
  <cols>
    <col min="1" max="1" width="19.5546875"/>
    <col min="2" max="2" width="18.77734375"/>
    <col min="3" max="3" width="23.77734375"/>
    <col min="4" max="1025" width="10.6640625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6</v>
      </c>
      <c r="B3" s="3">
        <v>0.5343</v>
      </c>
      <c r="C3" s="3">
        <v>0.60399999999999998</v>
      </c>
      <c r="D3" s="4">
        <v>0.90439999999999998</v>
      </c>
    </row>
    <row r="4" spans="1:4">
      <c r="A4" t="s">
        <v>7</v>
      </c>
      <c r="B4" s="3">
        <v>0.52659999999999996</v>
      </c>
      <c r="C4" s="5">
        <v>0.61739999999999995</v>
      </c>
      <c r="D4" s="3">
        <v>0.89710000000000001</v>
      </c>
    </row>
    <row r="5" spans="1:4">
      <c r="A5" t="s">
        <v>8</v>
      </c>
      <c r="B5" s="3">
        <v>0.5</v>
      </c>
      <c r="C5" s="3">
        <v>0.5</v>
      </c>
      <c r="D5" s="3">
        <v>0.5</v>
      </c>
    </row>
    <row r="6" spans="1:4">
      <c r="A6" t="s">
        <v>9</v>
      </c>
      <c r="B6" s="3">
        <v>0.5</v>
      </c>
      <c r="C6" s="3">
        <v>0.5252</v>
      </c>
      <c r="D6" s="3">
        <v>0.54779999999999995</v>
      </c>
    </row>
    <row r="7" spans="1:4">
      <c r="A7" t="s">
        <v>10</v>
      </c>
      <c r="B7" s="4">
        <v>0.53939999999999999</v>
      </c>
      <c r="C7" s="4">
        <v>0.87409999999999999</v>
      </c>
      <c r="D7" s="4">
        <v>0.90439999999999998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tabSelected="1" zoomScaleNormal="100" workbookViewId="0">
      <selection activeCell="D17" sqref="D17"/>
    </sheetView>
  </sheetViews>
  <sheetFormatPr defaultRowHeight="14.4"/>
  <cols>
    <col min="1" max="1" width="38.109375"/>
    <col min="2" max="2" width="19.33203125"/>
    <col min="3" max="4" width="10.6640625"/>
    <col min="5" max="5" width="14.77734375"/>
    <col min="6" max="1025" width="10.6640625"/>
  </cols>
  <sheetData>
    <row r="1" spans="1:6">
      <c r="A1" s="6" t="s">
        <v>3</v>
      </c>
    </row>
    <row r="2" spans="1:6">
      <c r="B2" s="2" t="s">
        <v>11</v>
      </c>
      <c r="C2" s="2"/>
      <c r="D2" s="2"/>
      <c r="E2" s="2"/>
      <c r="F2" s="2"/>
    </row>
    <row r="3" spans="1:6"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s="3">
        <v>0.53590000000000004</v>
      </c>
      <c r="C4" s="3">
        <v>0.50570000000000004</v>
      </c>
      <c r="D4" s="4">
        <v>0.50449999999999995</v>
      </c>
      <c r="E4" s="7" t="s">
        <v>18</v>
      </c>
      <c r="F4" s="3">
        <v>0.50570000000000004</v>
      </c>
    </row>
    <row r="5" spans="1:6">
      <c r="A5" t="s">
        <v>19</v>
      </c>
      <c r="B5" s="3">
        <v>0.50890000000000002</v>
      </c>
      <c r="C5" s="3">
        <v>0.5</v>
      </c>
      <c r="D5" s="3">
        <v>0.5</v>
      </c>
      <c r="E5" s="7" t="s">
        <v>18</v>
      </c>
      <c r="F5" s="4">
        <v>0.50690000000000002</v>
      </c>
    </row>
    <row r="6" spans="1:6">
      <c r="A6" t="s">
        <v>20</v>
      </c>
      <c r="B6" s="3">
        <v>0.5</v>
      </c>
      <c r="C6" s="3">
        <v>0.5</v>
      </c>
      <c r="D6" s="3">
        <v>0.5</v>
      </c>
      <c r="E6" s="7" t="s">
        <v>18</v>
      </c>
      <c r="F6" s="3">
        <v>0.5</v>
      </c>
    </row>
    <row r="7" spans="1:6">
      <c r="A7" t="s">
        <v>21</v>
      </c>
      <c r="B7" s="3">
        <v>0.5</v>
      </c>
      <c r="C7" s="3">
        <v>0.5</v>
      </c>
      <c r="D7" s="3">
        <v>0.5</v>
      </c>
      <c r="E7" s="7" t="s">
        <v>18</v>
      </c>
      <c r="F7" s="3">
        <v>0.5</v>
      </c>
    </row>
    <row r="8" spans="1:6">
      <c r="A8" t="s">
        <v>10</v>
      </c>
      <c r="B8" s="4">
        <v>0.54430000000000001</v>
      </c>
      <c r="C8" s="4">
        <v>0.54430000000000001</v>
      </c>
      <c r="D8" s="3">
        <v>0.50419999999999998</v>
      </c>
      <c r="E8" s="4">
        <v>0.54390000000000005</v>
      </c>
      <c r="F8" s="3">
        <v>0.5</v>
      </c>
    </row>
    <row r="10" spans="1:6">
      <c r="A10" s="6" t="s">
        <v>22</v>
      </c>
    </row>
    <row r="11" spans="1:6">
      <c r="B11" s="2" t="s">
        <v>11</v>
      </c>
      <c r="C11" s="2"/>
      <c r="D11" s="2"/>
      <c r="E11" s="2"/>
      <c r="F11" s="2"/>
    </row>
    <row r="12" spans="1:6">
      <c r="B12" t="s">
        <v>12</v>
      </c>
      <c r="C12" t="s">
        <v>13</v>
      </c>
      <c r="D12" t="s">
        <v>14</v>
      </c>
      <c r="E12" t="s">
        <v>15</v>
      </c>
      <c r="F12" t="s">
        <v>16</v>
      </c>
    </row>
    <row r="13" spans="1:6">
      <c r="A13" t="s">
        <v>17</v>
      </c>
      <c r="B13" s="3">
        <v>0.73460000000000003</v>
      </c>
      <c r="C13" s="3">
        <v>0.50729999999999997</v>
      </c>
      <c r="D13" s="4">
        <v>0.57509999999999994</v>
      </c>
      <c r="E13" s="7" t="s">
        <v>18</v>
      </c>
      <c r="F13" s="4">
        <v>0.5282</v>
      </c>
    </row>
    <row r="14" spans="1:6">
      <c r="A14" t="s">
        <v>19</v>
      </c>
      <c r="B14" s="3">
        <v>0.80910000000000004</v>
      </c>
      <c r="C14" s="3">
        <v>0.53779999999999994</v>
      </c>
      <c r="D14" s="3">
        <v>0.53920000000000001</v>
      </c>
      <c r="E14" s="7" t="s">
        <v>18</v>
      </c>
      <c r="F14" s="3">
        <v>0.51870000000000005</v>
      </c>
    </row>
    <row r="15" spans="1:6">
      <c r="A15" t="s">
        <v>20</v>
      </c>
      <c r="B15" s="3">
        <v>0.5</v>
      </c>
      <c r="C15" s="3">
        <v>0.5</v>
      </c>
      <c r="D15" s="3">
        <v>0.5</v>
      </c>
      <c r="E15" s="7" t="s">
        <v>18</v>
      </c>
      <c r="F15" s="3">
        <v>0.5</v>
      </c>
    </row>
    <row r="16" spans="1:6">
      <c r="A16" t="s">
        <v>21</v>
      </c>
      <c r="B16" s="3">
        <v>0.5</v>
      </c>
      <c r="C16" s="3">
        <v>0.5</v>
      </c>
      <c r="D16" s="3">
        <v>0.5</v>
      </c>
      <c r="E16" s="7" t="s">
        <v>18</v>
      </c>
      <c r="F16" s="3">
        <v>0.5</v>
      </c>
    </row>
    <row r="17" spans="1:6">
      <c r="A17" t="s">
        <v>10</v>
      </c>
      <c r="B17" s="4">
        <v>0.87260000000000004</v>
      </c>
      <c r="C17" s="4">
        <v>0.87260000000000004</v>
      </c>
      <c r="D17" s="3">
        <v>0.54890000000000005</v>
      </c>
      <c r="E17" s="4">
        <v>0.86599999999999999</v>
      </c>
      <c r="F17" s="3">
        <v>0.51670000000000005</v>
      </c>
    </row>
    <row r="19" spans="1:6">
      <c r="A19" s="6" t="s">
        <v>5</v>
      </c>
    </row>
    <row r="20" spans="1:6">
      <c r="B20" s="2" t="s">
        <v>11</v>
      </c>
      <c r="C20" s="2"/>
      <c r="D20" s="2"/>
      <c r="E20" s="2"/>
      <c r="F20" s="2"/>
    </row>
    <row r="21" spans="1:6"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>
      <c r="A22" t="s">
        <v>17</v>
      </c>
      <c r="B22" s="3">
        <v>0.80149999999999999</v>
      </c>
      <c r="C22" s="4">
        <v>0.54779999999999995</v>
      </c>
      <c r="D22" s="3">
        <v>0.51100000000000001</v>
      </c>
      <c r="E22" s="7" t="s">
        <v>18</v>
      </c>
      <c r="F22" s="5">
        <v>0.54779999999999995</v>
      </c>
    </row>
    <row r="23" spans="1:6">
      <c r="A23" t="s">
        <v>19</v>
      </c>
      <c r="B23" s="3">
        <v>0.76839999999999997</v>
      </c>
      <c r="C23" s="5">
        <v>0.53680000000000005</v>
      </c>
      <c r="D23" s="3">
        <v>0.51470000000000005</v>
      </c>
      <c r="E23" s="7" t="s">
        <v>18</v>
      </c>
      <c r="F23" s="4">
        <v>0.53680000000000005</v>
      </c>
    </row>
    <row r="24" spans="1:6">
      <c r="A24" t="s">
        <v>20</v>
      </c>
      <c r="B24" s="3">
        <v>0.53680000000000005</v>
      </c>
      <c r="C24" s="3">
        <v>0.5</v>
      </c>
      <c r="D24" s="3">
        <v>0.5</v>
      </c>
      <c r="E24" s="7" t="s">
        <v>18</v>
      </c>
      <c r="F24" s="3">
        <v>0.5</v>
      </c>
    </row>
    <row r="25" spans="1:6">
      <c r="A25" t="s">
        <v>21</v>
      </c>
      <c r="B25" s="3">
        <v>0.6875</v>
      </c>
      <c r="C25" s="3">
        <v>0.50370000000000004</v>
      </c>
      <c r="D25" s="4">
        <v>0.55879999999999996</v>
      </c>
      <c r="E25" s="7" t="s">
        <v>18</v>
      </c>
      <c r="F25" s="3">
        <v>0.50370000000000004</v>
      </c>
    </row>
    <row r="26" spans="1:6">
      <c r="A26" t="s">
        <v>10</v>
      </c>
      <c r="B26" s="4">
        <v>0.81620000000000004</v>
      </c>
      <c r="C26" s="3">
        <v>0.52569999999999995</v>
      </c>
      <c r="D26" s="3">
        <v>0.52210000000000001</v>
      </c>
      <c r="E26" s="4">
        <v>0.77210000000000001</v>
      </c>
      <c r="F26" s="3">
        <v>0.52569999999999995</v>
      </c>
    </row>
  </sheetData>
  <mergeCells count="3">
    <mergeCell ref="B2:F2"/>
    <mergeCell ref="B11:F11"/>
    <mergeCell ref="B20:F2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G3"/>
  <sheetViews>
    <sheetView zoomScaleNormal="100" workbookViewId="0">
      <selection activeCell="G2" activeCellId="1" sqref="A20:F26 G2"/>
    </sheetView>
  </sheetViews>
  <sheetFormatPr defaultRowHeight="14.4"/>
  <cols>
    <col min="1" max="1025" width="10.6640625"/>
  </cols>
  <sheetData>
    <row r="1" spans="2:7">
      <c r="E1" t="s">
        <v>23</v>
      </c>
      <c r="G1" t="s">
        <v>24</v>
      </c>
    </row>
    <row r="2" spans="2:7">
      <c r="B2" t="s">
        <v>25</v>
      </c>
      <c r="C2" t="s">
        <v>26</v>
      </c>
      <c r="D2" t="s">
        <v>27</v>
      </c>
      <c r="E2" t="s">
        <v>0</v>
      </c>
      <c r="F2" t="s">
        <v>28</v>
      </c>
    </row>
    <row r="3" spans="2:7">
      <c r="B3">
        <v>30</v>
      </c>
      <c r="C3" s="8">
        <v>1230</v>
      </c>
      <c r="D3" s="8">
        <v>18</v>
      </c>
      <c r="E3" s="8">
        <v>2460</v>
      </c>
      <c r="F3" s="8">
        <f>E3*D3</f>
        <v>44280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zoomScaleNormal="100" workbookViewId="0">
      <selection activeCell="A7" activeCellId="1" sqref="A20:F26 A7"/>
    </sheetView>
  </sheetViews>
  <sheetFormatPr defaultRowHeight="14.4"/>
  <cols>
    <col min="1" max="1" width="32.33203125"/>
    <col min="2" max="2" width="17.6640625"/>
    <col min="3" max="3" width="15.88671875"/>
    <col min="4" max="4" width="17.6640625"/>
    <col min="5" max="5" width="15.88671875"/>
    <col min="6" max="6" width="17.6640625"/>
    <col min="7" max="7" width="15.88671875"/>
    <col min="8" max="8" width="17.6640625"/>
    <col min="9" max="9" width="15.88671875"/>
    <col min="10" max="10" width="17.6640625"/>
    <col min="11" max="11" width="15.88671875"/>
    <col min="12" max="1025" width="8.5546875"/>
  </cols>
  <sheetData>
    <row r="1" spans="1:11">
      <c r="B1" s="1" t="s">
        <v>17</v>
      </c>
      <c r="C1" s="1"/>
      <c r="D1" s="1" t="s">
        <v>19</v>
      </c>
      <c r="E1" s="1"/>
      <c r="F1" s="1" t="s">
        <v>20</v>
      </c>
      <c r="G1" s="1"/>
      <c r="H1" s="1" t="s">
        <v>21</v>
      </c>
      <c r="I1" s="1"/>
      <c r="J1" s="1" t="s">
        <v>29</v>
      </c>
      <c r="K1" s="1"/>
    </row>
    <row r="2" spans="1:11">
      <c r="A2" t="s">
        <v>30</v>
      </c>
      <c r="B2" t="s">
        <v>0</v>
      </c>
      <c r="C2" t="s">
        <v>28</v>
      </c>
      <c r="D2" t="s">
        <v>0</v>
      </c>
      <c r="E2" t="s">
        <v>28</v>
      </c>
      <c r="F2" t="s">
        <v>0</v>
      </c>
      <c r="G2" t="s">
        <v>28</v>
      </c>
      <c r="H2" t="s">
        <v>0</v>
      </c>
      <c r="I2" t="s">
        <v>28</v>
      </c>
      <c r="J2" t="s">
        <v>0</v>
      </c>
      <c r="K2" t="s">
        <v>28</v>
      </c>
    </row>
    <row r="3" spans="1:11">
      <c r="A3" t="s">
        <v>31</v>
      </c>
      <c r="B3" s="3">
        <v>0.5343</v>
      </c>
      <c r="C3" s="3">
        <v>0.53590000000000004</v>
      </c>
      <c r="D3" s="3">
        <v>0.52659999999999996</v>
      </c>
      <c r="E3" s="3">
        <v>0.50890000000000002</v>
      </c>
      <c r="F3" s="3">
        <v>0.5</v>
      </c>
      <c r="G3" s="3">
        <v>0.5</v>
      </c>
      <c r="H3" s="3">
        <v>0.5</v>
      </c>
      <c r="I3" s="3">
        <v>0.5</v>
      </c>
      <c r="J3" s="3">
        <v>0.53939999999999999</v>
      </c>
      <c r="K3" s="3">
        <v>0.54530000000000001</v>
      </c>
    </row>
    <row r="4" spans="1:11">
      <c r="A4" t="s">
        <v>32</v>
      </c>
      <c r="B4" s="3">
        <v>0.60399999999999998</v>
      </c>
      <c r="C4" s="3">
        <v>0.73460000000000003</v>
      </c>
      <c r="D4" s="3">
        <v>0.61739999999999995</v>
      </c>
      <c r="E4" s="3">
        <v>0.80910000000000004</v>
      </c>
      <c r="F4" s="3">
        <v>0.5</v>
      </c>
      <c r="G4" s="3">
        <v>0.5</v>
      </c>
      <c r="H4" s="3">
        <v>0.5252</v>
      </c>
      <c r="I4" s="3">
        <v>0.5</v>
      </c>
      <c r="J4" s="3">
        <v>0.87409999999999999</v>
      </c>
      <c r="K4" s="3">
        <v>0.87260000000000004</v>
      </c>
    </row>
    <row r="5" spans="1:11">
      <c r="A5" t="s">
        <v>33</v>
      </c>
      <c r="B5" s="4">
        <v>0.90439999999999998</v>
      </c>
      <c r="C5" s="3">
        <v>0.80149999999999999</v>
      </c>
      <c r="D5" s="3">
        <v>0.89710000000000001</v>
      </c>
      <c r="E5" s="3">
        <v>0.76839999999999997</v>
      </c>
      <c r="F5" s="3">
        <v>0.5</v>
      </c>
      <c r="G5" s="3">
        <v>0.53680000000000005</v>
      </c>
      <c r="H5" s="3">
        <v>0.54779999999999995</v>
      </c>
      <c r="I5" s="3">
        <v>0.6875</v>
      </c>
      <c r="J5" s="3">
        <v>0.90439999999999998</v>
      </c>
      <c r="K5" s="4">
        <v>0.81620000000000004</v>
      </c>
    </row>
    <row r="7" spans="1:11">
      <c r="B7" s="1" t="s">
        <v>0</v>
      </c>
      <c r="C7" s="1"/>
      <c r="D7" s="1" t="s">
        <v>28</v>
      </c>
      <c r="E7" s="1"/>
    </row>
    <row r="8" spans="1:11">
      <c r="A8" t="s">
        <v>30</v>
      </c>
      <c r="B8" t="s">
        <v>34</v>
      </c>
      <c r="C8" t="s">
        <v>35</v>
      </c>
      <c r="D8" t="s">
        <v>34</v>
      </c>
      <c r="E8" t="s">
        <v>35</v>
      </c>
    </row>
    <row r="9" spans="1:11">
      <c r="A9" t="s">
        <v>31</v>
      </c>
      <c r="B9" s="3">
        <v>0.53939999999999999</v>
      </c>
      <c r="C9" s="9">
        <v>0.53680000000000005</v>
      </c>
      <c r="D9" s="3">
        <v>0.54530000000000001</v>
      </c>
      <c r="E9" s="9">
        <v>0.55930000000000002</v>
      </c>
    </row>
    <row r="10" spans="1:11">
      <c r="A10" t="s">
        <v>32</v>
      </c>
      <c r="B10" s="3">
        <v>0.87409999999999999</v>
      </c>
      <c r="C10" s="9">
        <v>0.87529999999999997</v>
      </c>
      <c r="D10" s="3">
        <v>0.87260000000000004</v>
      </c>
      <c r="E10" s="9">
        <v>0.87090000000000001</v>
      </c>
    </row>
    <row r="11" spans="1:11">
      <c r="A11" t="s">
        <v>33</v>
      </c>
      <c r="B11" s="3">
        <v>0.90439999999999998</v>
      </c>
      <c r="C11" s="9">
        <v>0.90439999999999998</v>
      </c>
      <c r="D11" s="3">
        <v>0.81620000000000004</v>
      </c>
      <c r="E11" s="9">
        <v>0.81200000000000006</v>
      </c>
    </row>
  </sheetData>
  <mergeCells count="7">
    <mergeCell ref="B7:C7"/>
    <mergeCell ref="D7:E7"/>
    <mergeCell ref="B1:C1"/>
    <mergeCell ref="D1:E1"/>
    <mergeCell ref="F1:G1"/>
    <mergeCell ref="H1:I1"/>
    <mergeCell ref="J1:K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6"/>
  <sheetViews>
    <sheetView topLeftCell="A4" zoomScaleNormal="100" workbookViewId="0">
      <selection activeCell="F35" activeCellId="1" sqref="A20:F26 F35"/>
    </sheetView>
  </sheetViews>
  <sheetFormatPr defaultRowHeight="14.4"/>
  <cols>
    <col min="1" max="1" width="24.5546875"/>
    <col min="2" max="2" width="10.88671875"/>
    <col min="3" max="1025" width="8.5546875"/>
  </cols>
  <sheetData>
    <row r="1" spans="1:20">
      <c r="A1" t="s">
        <v>36</v>
      </c>
    </row>
    <row r="2" spans="1:20">
      <c r="C2" s="1" t="s">
        <v>37</v>
      </c>
      <c r="D2" s="1"/>
      <c r="E2" s="1"/>
      <c r="F2" s="1"/>
      <c r="G2" s="1"/>
      <c r="H2" s="1"/>
      <c r="I2" s="1"/>
      <c r="J2" s="1"/>
      <c r="K2" s="1"/>
      <c r="L2" s="1" t="s">
        <v>28</v>
      </c>
      <c r="M2" s="1"/>
      <c r="N2" s="1"/>
      <c r="O2" s="1"/>
      <c r="P2" s="1"/>
      <c r="Q2" s="1"/>
      <c r="R2" s="1"/>
      <c r="S2" s="1"/>
      <c r="T2" s="1"/>
    </row>
    <row r="3" spans="1:20"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</row>
    <row r="4" spans="1:20">
      <c r="A4" t="s">
        <v>17</v>
      </c>
      <c r="B4" s="8">
        <v>5076</v>
      </c>
      <c r="C4" s="8">
        <v>1221</v>
      </c>
      <c r="D4" s="8">
        <v>1047</v>
      </c>
      <c r="E4" s="8">
        <v>1491</v>
      </c>
      <c r="F4" s="8">
        <v>1317</v>
      </c>
      <c r="G4" s="3">
        <f>C4/(C4+D4)</f>
        <v>0.53835978835978837</v>
      </c>
      <c r="H4" s="3">
        <f>E4/(E4+F4)</f>
        <v>0.53098290598290598</v>
      </c>
      <c r="I4" s="3">
        <f>C4/(C4+F4)</f>
        <v>0.48108747044917255</v>
      </c>
      <c r="J4" s="3">
        <f>E4/(E4+D4)</f>
        <v>0.58747044917257685</v>
      </c>
      <c r="K4" s="9">
        <f>2*G4*I4/(G4+I4)</f>
        <v>0.50811485642946319</v>
      </c>
      <c r="L4" s="8">
        <v>1495</v>
      </c>
      <c r="M4" s="8">
        <v>1313</v>
      </c>
      <c r="N4" s="8">
        <v>1225</v>
      </c>
      <c r="O4" s="8">
        <v>1043</v>
      </c>
      <c r="P4" s="3">
        <f>L4/(L4+M4)</f>
        <v>0.53240740740740744</v>
      </c>
      <c r="Q4" s="3">
        <f>N4/(N4+O4)</f>
        <v>0.54012345679012341</v>
      </c>
      <c r="R4" s="3">
        <f>L4/(L4+O4)</f>
        <v>0.58904649330181247</v>
      </c>
      <c r="S4" s="3">
        <f>N4/(N4+M4)</f>
        <v>0.48266351457840817</v>
      </c>
      <c r="T4" s="9">
        <f>2*P4*R4/(P4+R4)</f>
        <v>0.55929667040778153</v>
      </c>
    </row>
    <row r="5" spans="1:20">
      <c r="A5" t="s">
        <v>19</v>
      </c>
      <c r="B5" s="8">
        <v>5076</v>
      </c>
      <c r="C5" s="8">
        <v>958</v>
      </c>
      <c r="D5" s="8">
        <v>823</v>
      </c>
      <c r="E5" s="8">
        <v>1715</v>
      </c>
      <c r="F5" s="8">
        <v>1580</v>
      </c>
      <c r="G5" s="3">
        <f>C5/(C5+D5)</f>
        <v>0.53790005614823133</v>
      </c>
      <c r="H5" s="3">
        <f>E5/(E5+F5)</f>
        <v>0.52048558421851288</v>
      </c>
      <c r="I5" s="3">
        <f>C5/(C5+F5)</f>
        <v>0.37746256895193064</v>
      </c>
      <c r="J5" s="3">
        <f>E5/(E5+D5)</f>
        <v>0.67572892040977151</v>
      </c>
      <c r="K5" s="9">
        <f>2*G5*I5/(G5+I5)</f>
        <v>0.44362120861310489</v>
      </c>
      <c r="L5" s="8">
        <v>2299</v>
      </c>
      <c r="M5" s="8">
        <v>2254</v>
      </c>
      <c r="N5" s="8">
        <v>284</v>
      </c>
      <c r="O5" s="8">
        <v>239</v>
      </c>
      <c r="P5" s="3">
        <f>L5/(L5+M5)</f>
        <v>0.50494179661761474</v>
      </c>
      <c r="Q5" s="3">
        <f>N5/(N5+O5)</f>
        <v>0.54302103250478007</v>
      </c>
      <c r="R5" s="3">
        <f>L5/(L5+O5)</f>
        <v>0.90583136327817182</v>
      </c>
      <c r="S5" s="3">
        <f>N5/(N5+M5)</f>
        <v>0.11189913317572892</v>
      </c>
      <c r="T5" s="9">
        <f>2*P5*R5/(P5+R5)</f>
        <v>0.64842758426174019</v>
      </c>
    </row>
    <row r="6" spans="1:20">
      <c r="A6" t="s">
        <v>20</v>
      </c>
      <c r="B6" s="8">
        <v>5076</v>
      </c>
      <c r="C6" s="8">
        <v>2538</v>
      </c>
      <c r="D6" s="8">
        <v>2538</v>
      </c>
      <c r="E6" s="8">
        <v>0</v>
      </c>
      <c r="F6" s="8">
        <v>0</v>
      </c>
      <c r="G6" s="3">
        <f>C6/(C6+D6)</f>
        <v>0.5</v>
      </c>
      <c r="H6" s="3">
        <v>0</v>
      </c>
      <c r="I6" s="3">
        <f>C6/(C6+F6)</f>
        <v>1</v>
      </c>
      <c r="J6" s="3">
        <f>E6/(E6+D6)</f>
        <v>0</v>
      </c>
      <c r="K6" s="9">
        <f>2*G6*I6/(G6+I6)</f>
        <v>0.66666666666666663</v>
      </c>
      <c r="L6" s="8">
        <v>2538</v>
      </c>
      <c r="M6" s="8">
        <v>2538</v>
      </c>
      <c r="N6" s="8">
        <v>0</v>
      </c>
      <c r="O6" s="8">
        <v>0</v>
      </c>
      <c r="P6" s="3">
        <f>L6/(L6+M6)</f>
        <v>0.5</v>
      </c>
      <c r="Q6" s="3">
        <v>0</v>
      </c>
      <c r="R6" s="3">
        <f>L6/(L6+O6)</f>
        <v>1</v>
      </c>
      <c r="S6" s="3">
        <f>N6/(N6+M6)</f>
        <v>0</v>
      </c>
      <c r="T6" s="9">
        <f>2*P6*R6/(P6+R6)</f>
        <v>0.66666666666666663</v>
      </c>
    </row>
    <row r="7" spans="1:20">
      <c r="A7" t="s">
        <v>21</v>
      </c>
      <c r="B7" s="8">
        <v>5076</v>
      </c>
      <c r="C7" s="8">
        <v>2538</v>
      </c>
      <c r="D7" s="8">
        <v>2538</v>
      </c>
      <c r="E7" s="8">
        <v>0</v>
      </c>
      <c r="F7" s="8">
        <v>0</v>
      </c>
      <c r="G7" s="3">
        <f>C7/(C7+D7)</f>
        <v>0.5</v>
      </c>
      <c r="H7" s="3">
        <v>0</v>
      </c>
      <c r="I7" s="3">
        <f>C7/(C7+F7)</f>
        <v>1</v>
      </c>
      <c r="J7" s="3">
        <f>E7/(E7+D7)</f>
        <v>0</v>
      </c>
      <c r="K7" s="9">
        <f>2*G7*I7/(G7+I7)</f>
        <v>0.66666666666666663</v>
      </c>
      <c r="L7" s="8">
        <v>2538</v>
      </c>
      <c r="M7" s="8">
        <v>2538</v>
      </c>
      <c r="N7" s="8">
        <v>0</v>
      </c>
      <c r="O7" s="8">
        <v>0</v>
      </c>
      <c r="P7" s="3">
        <f>L7/(L7+M7)</f>
        <v>0.5</v>
      </c>
      <c r="Q7" s="3">
        <v>0</v>
      </c>
      <c r="R7" s="3">
        <f>L7/(L7+O7)</f>
        <v>1</v>
      </c>
      <c r="S7" s="3">
        <f>N7/(N7+M7)</f>
        <v>0</v>
      </c>
      <c r="T7" s="9">
        <f>2*P7*R7/(P7+R7)</f>
        <v>0.66666666666666663</v>
      </c>
    </row>
    <row r="8" spans="1:20">
      <c r="A8" t="s">
        <v>10</v>
      </c>
      <c r="B8" s="8">
        <v>5076</v>
      </c>
      <c r="C8" s="8">
        <v>1355</v>
      </c>
      <c r="D8" s="8">
        <v>1155</v>
      </c>
      <c r="E8" s="8">
        <v>1383</v>
      </c>
      <c r="F8" s="8">
        <v>1183</v>
      </c>
      <c r="G8" s="3">
        <f>C8/(C8+D8)</f>
        <v>0.53984063745019917</v>
      </c>
      <c r="H8" s="3">
        <f>E8/(E8+F8)</f>
        <v>0.53897116134060796</v>
      </c>
      <c r="I8" s="3">
        <f>C8/(C8+F8)</f>
        <v>0.53388494877856585</v>
      </c>
      <c r="J8" s="3">
        <f>E8/(E8+D8)</f>
        <v>0.54491725768321508</v>
      </c>
      <c r="K8" s="9">
        <f>2*G8*I8/(G8+I8)</f>
        <v>0.53684627575277333</v>
      </c>
      <c r="L8" s="8">
        <v>1222</v>
      </c>
      <c r="M8" s="8">
        <v>1015</v>
      </c>
      <c r="N8" s="8">
        <v>1523</v>
      </c>
      <c r="O8" s="8">
        <v>1316</v>
      </c>
      <c r="P8" s="3">
        <f>L8/(L8+M8)</f>
        <v>0.54626732230666075</v>
      </c>
      <c r="Q8" s="3">
        <f>N8/(N8+O8)</f>
        <v>0.5364564987671715</v>
      </c>
      <c r="R8" s="3">
        <f>L8/(L8+O8)</f>
        <v>0.48148148148148145</v>
      </c>
      <c r="S8" s="3">
        <f>N8/(N8+M8)</f>
        <v>0.60007880220646181</v>
      </c>
      <c r="T8" s="9">
        <f>2*P8*R8/(P8+R8)</f>
        <v>0.51183246073298438</v>
      </c>
    </row>
    <row r="10" spans="1:20">
      <c r="A10" t="s">
        <v>48</v>
      </c>
    </row>
    <row r="11" spans="1:20">
      <c r="C11" s="1" t="s">
        <v>37</v>
      </c>
      <c r="D11" s="1"/>
      <c r="E11" s="1"/>
      <c r="F11" s="1"/>
      <c r="G11" s="1"/>
      <c r="H11" s="1"/>
      <c r="I11" s="1"/>
      <c r="J11" s="1"/>
      <c r="K11" s="1"/>
      <c r="L11" s="1" t="s">
        <v>28</v>
      </c>
      <c r="M11" s="1"/>
      <c r="N11" s="1"/>
      <c r="O11" s="1"/>
      <c r="P11" s="1"/>
      <c r="Q11" s="1"/>
      <c r="R11" s="1"/>
      <c r="S11" s="1"/>
      <c r="T11" s="1"/>
    </row>
    <row r="12" spans="1:20"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39</v>
      </c>
      <c r="M12" t="s">
        <v>40</v>
      </c>
      <c r="N12" t="s">
        <v>41</v>
      </c>
      <c r="O12" t="s">
        <v>42</v>
      </c>
      <c r="P12" t="s">
        <v>43</v>
      </c>
      <c r="Q12" t="s">
        <v>44</v>
      </c>
      <c r="R12" t="s">
        <v>45</v>
      </c>
      <c r="S12" t="s">
        <v>46</v>
      </c>
      <c r="T12" t="s">
        <v>47</v>
      </c>
    </row>
    <row r="13" spans="1:20">
      <c r="A13" t="s">
        <v>17</v>
      </c>
      <c r="B13" s="8">
        <v>5076</v>
      </c>
      <c r="C13" s="8">
        <v>1697</v>
      </c>
      <c r="D13" s="8">
        <v>1169</v>
      </c>
      <c r="E13" s="8">
        <v>1369</v>
      </c>
      <c r="F13" s="8">
        <v>841</v>
      </c>
      <c r="G13" s="3">
        <f>C13/(C13+D13)</f>
        <v>0.5921144452198186</v>
      </c>
      <c r="H13" s="3">
        <f>E13/(E13+F13)</f>
        <v>0.61945701357466065</v>
      </c>
      <c r="I13" s="3">
        <f>C13/(C13+F13)</f>
        <v>0.66863672182821121</v>
      </c>
      <c r="J13" s="3">
        <f>E13/(E13+D13)</f>
        <v>0.53940110323089041</v>
      </c>
      <c r="K13" s="9">
        <f>2*G13*I13/(G13+I13)</f>
        <v>0.62805329385640263</v>
      </c>
      <c r="L13" s="8">
        <v>2471</v>
      </c>
      <c r="M13" s="8">
        <v>1280</v>
      </c>
      <c r="N13" s="8">
        <v>1258</v>
      </c>
      <c r="O13" s="8">
        <v>67</v>
      </c>
      <c r="P13" s="3">
        <f>L13/(L13+M13)</f>
        <v>0.6587576646227673</v>
      </c>
      <c r="Q13" s="3">
        <f>N13/(N13+O13)</f>
        <v>0.94943396226415089</v>
      </c>
      <c r="R13" s="3">
        <f>L13/(L13+O13)</f>
        <v>0.97360126083530341</v>
      </c>
      <c r="S13" s="3">
        <f>N13/(N13+M13)</f>
        <v>0.49566587864460204</v>
      </c>
      <c r="T13" s="9">
        <f>2*P13*R13/(P13+R13)</f>
        <v>0.78581650500874545</v>
      </c>
    </row>
    <row r="14" spans="1:20">
      <c r="A14" t="s">
        <v>19</v>
      </c>
      <c r="B14" s="8">
        <v>5076</v>
      </c>
      <c r="C14" s="8">
        <v>1399</v>
      </c>
      <c r="D14" s="8">
        <v>803</v>
      </c>
      <c r="E14" s="8">
        <v>1735</v>
      </c>
      <c r="F14" s="8">
        <v>1139</v>
      </c>
      <c r="G14" s="3">
        <f>C14/(C14+D14)</f>
        <v>0.63533151680290645</v>
      </c>
      <c r="H14" s="3">
        <f>E14/(E14+F14)</f>
        <v>0.60368823938761307</v>
      </c>
      <c r="I14" s="3">
        <f>C14/(C14+F14)</f>
        <v>0.55122143420015757</v>
      </c>
      <c r="J14" s="3">
        <f>E14/(E14+D14)</f>
        <v>0.68360914105594961</v>
      </c>
      <c r="K14" s="9">
        <f>2*G14*I14/(G14+I14)</f>
        <v>0.59029535864978899</v>
      </c>
      <c r="L14" s="8">
        <v>2244</v>
      </c>
      <c r="M14" s="8">
        <v>675</v>
      </c>
      <c r="N14" s="8">
        <v>1863</v>
      </c>
      <c r="O14" s="8">
        <v>294</v>
      </c>
      <c r="P14" s="3">
        <f>L14/(L14+M14)</f>
        <v>0.76875642343268247</v>
      </c>
      <c r="Q14" s="3">
        <f>N14/(N14+O14)</f>
        <v>0.86369958275382475</v>
      </c>
      <c r="R14" s="3">
        <f>L14/(L14+O14)</f>
        <v>0.88416075650118209</v>
      </c>
      <c r="S14" s="3">
        <f>N14/(N14+M14)</f>
        <v>0.73404255319148937</v>
      </c>
      <c r="T14" s="9">
        <f>2*P14*R14/(P14+R14)</f>
        <v>0.82242990654205606</v>
      </c>
    </row>
    <row r="15" spans="1:20">
      <c r="A15" t="s">
        <v>20</v>
      </c>
      <c r="B15" s="8">
        <v>5076</v>
      </c>
      <c r="C15" s="8">
        <v>2538</v>
      </c>
      <c r="D15" s="8">
        <v>2538</v>
      </c>
      <c r="E15" s="8">
        <v>0</v>
      </c>
      <c r="F15" s="8">
        <v>0</v>
      </c>
      <c r="G15" s="3">
        <f>C15/(C15+D15)</f>
        <v>0.5</v>
      </c>
      <c r="H15" s="3">
        <v>0</v>
      </c>
      <c r="I15" s="3">
        <f>C15/(C15+F15)</f>
        <v>1</v>
      </c>
      <c r="J15" s="3">
        <f>E15/(E15+D15)</f>
        <v>0</v>
      </c>
      <c r="K15" s="9">
        <f>2*G15*I15/(G15+I15)</f>
        <v>0.66666666666666663</v>
      </c>
      <c r="L15" s="8">
        <v>2538</v>
      </c>
      <c r="M15" s="8">
        <v>2538</v>
      </c>
      <c r="N15" s="8">
        <v>0</v>
      </c>
      <c r="O15" s="8">
        <v>0</v>
      </c>
      <c r="P15" s="3">
        <f>L15/(L15+M15)</f>
        <v>0.5</v>
      </c>
      <c r="Q15" s="3">
        <v>0</v>
      </c>
      <c r="R15" s="3">
        <f>L15/(L15+O15)</f>
        <v>1</v>
      </c>
      <c r="S15" s="3">
        <f>N15/(N15+M15)</f>
        <v>0</v>
      </c>
      <c r="T15" s="9">
        <f>2*P15*R15/(P15+R15)</f>
        <v>0.66666666666666663</v>
      </c>
    </row>
    <row r="16" spans="1:20">
      <c r="A16" t="s">
        <v>21</v>
      </c>
      <c r="B16" s="8">
        <v>5076</v>
      </c>
      <c r="C16" s="8">
        <v>1116</v>
      </c>
      <c r="D16" s="8">
        <v>988</v>
      </c>
      <c r="E16" s="8">
        <v>1550</v>
      </c>
      <c r="F16" s="8">
        <v>1422</v>
      </c>
      <c r="G16" s="3">
        <f>C16/(C16+D16)</f>
        <v>0.53041825095057038</v>
      </c>
      <c r="H16" s="3">
        <f>E16/(E16+F16)</f>
        <v>0.52153432032301483</v>
      </c>
      <c r="I16" s="3">
        <f>C16/(C16+F16)</f>
        <v>0.43971631205673761</v>
      </c>
      <c r="J16" s="3">
        <f>E16/(E16+D16)</f>
        <v>0.6107171000788022</v>
      </c>
      <c r="K16" s="9">
        <f>2*G16*I16/(G16+I16)</f>
        <v>0.48082722964239555</v>
      </c>
      <c r="L16" s="8">
        <v>2538</v>
      </c>
      <c r="M16" s="8">
        <v>2538</v>
      </c>
      <c r="N16" s="8">
        <v>0</v>
      </c>
      <c r="O16" s="8">
        <v>0</v>
      </c>
      <c r="P16" s="3">
        <f>L16/(L16+M16)</f>
        <v>0.5</v>
      </c>
      <c r="Q16" s="3">
        <v>0</v>
      </c>
      <c r="R16" s="3">
        <f>L16/(L16+O16)</f>
        <v>1</v>
      </c>
      <c r="S16" s="3">
        <f>N16/(N16+M16)</f>
        <v>0</v>
      </c>
      <c r="T16" s="9">
        <f>2*P16*R16/(P16+R16)</f>
        <v>0.66666666666666663</v>
      </c>
    </row>
    <row r="17" spans="1:20">
      <c r="A17" t="s">
        <v>10</v>
      </c>
      <c r="B17" s="8">
        <v>5076</v>
      </c>
      <c r="C17" s="8">
        <v>2242</v>
      </c>
      <c r="D17" s="8">
        <v>343</v>
      </c>
      <c r="E17" s="8">
        <v>2195</v>
      </c>
      <c r="F17" s="8">
        <v>296</v>
      </c>
      <c r="G17" s="3">
        <f>C17/(C17+D17)</f>
        <v>0.86731141199226303</v>
      </c>
      <c r="H17" s="3">
        <f>E17/(E17+F17)</f>
        <v>0.88117221999197115</v>
      </c>
      <c r="I17" s="3">
        <f>C17/(C17+F17)</f>
        <v>0.88337273443656428</v>
      </c>
      <c r="J17" s="3">
        <f>E17/(E17+D17)</f>
        <v>0.86485421591804568</v>
      </c>
      <c r="K17" s="9">
        <f>2*G17*I17/(G17+I17)</f>
        <v>0.87526839742338469</v>
      </c>
      <c r="L17" s="8">
        <v>3320</v>
      </c>
      <c r="M17" s="8">
        <v>447</v>
      </c>
      <c r="N17" s="8">
        <v>3410</v>
      </c>
      <c r="O17" s="8">
        <v>537</v>
      </c>
      <c r="P17" s="3">
        <f>L17/(L17+M17)</f>
        <v>0.8813379346960446</v>
      </c>
      <c r="Q17" s="3">
        <f>N17/(N17+O17)</f>
        <v>0.86394730174816314</v>
      </c>
      <c r="R17" s="3">
        <f>L17/(L17+O17)</f>
        <v>0.86077262120819287</v>
      </c>
      <c r="S17" s="3">
        <f>N17/(N17+M17)</f>
        <v>0.88410681877106556</v>
      </c>
      <c r="T17" s="9">
        <f>2*P17*R17/(P17+R17)</f>
        <v>0.87093389296956969</v>
      </c>
    </row>
    <row r="19" spans="1:20">
      <c r="A19" t="s">
        <v>49</v>
      </c>
    </row>
    <row r="20" spans="1:20">
      <c r="C20" s="1" t="s">
        <v>37</v>
      </c>
      <c r="D20" s="1"/>
      <c r="E20" s="1"/>
      <c r="F20" s="1"/>
      <c r="G20" s="1"/>
      <c r="H20" s="1"/>
      <c r="I20" s="1"/>
      <c r="J20" s="1"/>
      <c r="K20" s="1"/>
      <c r="L20" s="1" t="s">
        <v>28</v>
      </c>
      <c r="M20" s="1"/>
      <c r="N20" s="1"/>
      <c r="O20" s="1"/>
      <c r="P20" s="1"/>
      <c r="Q20" s="1"/>
      <c r="R20" s="1"/>
      <c r="S20" s="1"/>
      <c r="T20" s="1"/>
    </row>
    <row r="21" spans="1:20"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  <c r="L21" t="s">
        <v>39</v>
      </c>
      <c r="M21" t="s">
        <v>40</v>
      </c>
      <c r="N21" t="s">
        <v>41</v>
      </c>
      <c r="O21" t="s">
        <v>42</v>
      </c>
      <c r="P21" t="s">
        <v>43</v>
      </c>
      <c r="Q21" t="s">
        <v>44</v>
      </c>
      <c r="R21" t="s">
        <v>45</v>
      </c>
      <c r="S21" t="s">
        <v>46</v>
      </c>
      <c r="T21" t="s">
        <v>47</v>
      </c>
    </row>
    <row r="22" spans="1:20">
      <c r="A22" t="s">
        <v>17</v>
      </c>
      <c r="B22" s="8">
        <v>272</v>
      </c>
      <c r="C22" s="8">
        <v>126</v>
      </c>
      <c r="D22" s="8">
        <v>16</v>
      </c>
      <c r="E22" s="8">
        <v>120</v>
      </c>
      <c r="F22" s="8">
        <v>10</v>
      </c>
      <c r="G22" s="3">
        <f>C22/(C22+D22)</f>
        <v>0.88732394366197187</v>
      </c>
      <c r="H22" s="3">
        <f>E22/(E22+F22)</f>
        <v>0.92307692307692313</v>
      </c>
      <c r="I22" s="3">
        <f>C22/(C22+F22)</f>
        <v>0.92647058823529416</v>
      </c>
      <c r="J22" s="3">
        <f>E22/(E22+D22)</f>
        <v>0.88235294117647056</v>
      </c>
      <c r="K22" s="9">
        <f>2*G22*I22/(G22+I22)</f>
        <v>0.90647482014388503</v>
      </c>
      <c r="L22">
        <v>102</v>
      </c>
      <c r="M22">
        <v>20</v>
      </c>
      <c r="N22">
        <v>116</v>
      </c>
      <c r="O22">
        <v>34</v>
      </c>
      <c r="P22" s="3">
        <f>L22/(L22+M22)</f>
        <v>0.83606557377049184</v>
      </c>
      <c r="Q22" s="3">
        <f>N22/(N22+O22)</f>
        <v>0.77333333333333332</v>
      </c>
      <c r="R22" s="3">
        <f>L22/(L22+O22)</f>
        <v>0.75</v>
      </c>
      <c r="S22" s="3">
        <f>N22/(N22+M22)</f>
        <v>0.8529411764705882</v>
      </c>
      <c r="T22" s="9">
        <f>2*P22*R22/(P22+R22)</f>
        <v>0.79069767441860461</v>
      </c>
    </row>
    <row r="23" spans="1:20">
      <c r="A23" t="s">
        <v>19</v>
      </c>
      <c r="B23" s="8">
        <v>272</v>
      </c>
      <c r="C23" s="8">
        <v>123</v>
      </c>
      <c r="D23" s="8">
        <v>15</v>
      </c>
      <c r="E23" s="8">
        <v>121</v>
      </c>
      <c r="F23" s="8">
        <v>13</v>
      </c>
      <c r="G23" s="3">
        <f>C23/(C23+D23)</f>
        <v>0.89130434782608692</v>
      </c>
      <c r="H23" s="3">
        <f>E23/(E23+F23)</f>
        <v>0.90298507462686572</v>
      </c>
      <c r="I23" s="3">
        <f>C23/(C23+F23)</f>
        <v>0.90441176470588236</v>
      </c>
      <c r="J23" s="3">
        <f>E23/(E23+D23)</f>
        <v>0.88970588235294112</v>
      </c>
      <c r="K23" s="9">
        <f>2*G23*I23/(G23+I23)</f>
        <v>0.8978102189781022</v>
      </c>
      <c r="L23">
        <v>96</v>
      </c>
      <c r="M23">
        <v>23</v>
      </c>
      <c r="N23">
        <v>113</v>
      </c>
      <c r="O23">
        <v>40</v>
      </c>
      <c r="P23" s="3">
        <f>L23/(L23+M23)</f>
        <v>0.80672268907563027</v>
      </c>
      <c r="Q23" s="3">
        <f>N23/(N23+O23)</f>
        <v>0.73856209150326801</v>
      </c>
      <c r="R23" s="3">
        <f>L23/(L23+O23)</f>
        <v>0.70588235294117652</v>
      </c>
      <c r="S23" s="3">
        <f>N23/(N23+M23)</f>
        <v>0.83088235294117652</v>
      </c>
      <c r="T23" s="9">
        <f>2*P23*R23/(P23+R23)</f>
        <v>0.75294117647058822</v>
      </c>
    </row>
    <row r="24" spans="1:20">
      <c r="A24" t="s">
        <v>20</v>
      </c>
      <c r="B24" s="8">
        <v>272</v>
      </c>
      <c r="C24" s="8">
        <v>136</v>
      </c>
      <c r="D24" s="8">
        <v>136</v>
      </c>
      <c r="E24" s="8">
        <v>0</v>
      </c>
      <c r="F24" s="8">
        <v>0</v>
      </c>
      <c r="G24" s="3">
        <f>C24/(C24+D24)</f>
        <v>0.5</v>
      </c>
      <c r="H24" s="3">
        <v>0</v>
      </c>
      <c r="I24" s="3">
        <f>C24/(C24+F24)</f>
        <v>1</v>
      </c>
      <c r="J24" s="3">
        <f>E24/(E24+D24)</f>
        <v>0</v>
      </c>
      <c r="K24" s="9">
        <f>2*G24*I24/(G24+I24)</f>
        <v>0.66666666666666663</v>
      </c>
      <c r="L24">
        <v>17</v>
      </c>
      <c r="M24">
        <v>7</v>
      </c>
      <c r="N24">
        <v>129</v>
      </c>
      <c r="O24">
        <v>119</v>
      </c>
      <c r="P24" s="3">
        <f>L24/(L24+M24)</f>
        <v>0.70833333333333337</v>
      </c>
      <c r="Q24" s="3">
        <f>N24/(N24+O24)</f>
        <v>0.52016129032258063</v>
      </c>
      <c r="R24" s="3">
        <f>L24/(L24+O24)</f>
        <v>0.125</v>
      </c>
      <c r="S24" s="3">
        <f>N24/(N24+M24)</f>
        <v>0.94852941176470584</v>
      </c>
      <c r="T24" s="9">
        <f>2*P24*R24/(P24+R24)</f>
        <v>0.21249999999999999</v>
      </c>
    </row>
    <row r="25" spans="1:20">
      <c r="A25" t="s">
        <v>21</v>
      </c>
      <c r="B25" s="8">
        <v>272</v>
      </c>
      <c r="C25" s="8">
        <v>121</v>
      </c>
      <c r="D25" s="8">
        <v>108</v>
      </c>
      <c r="E25" s="8">
        <v>28</v>
      </c>
      <c r="F25" s="8">
        <v>15</v>
      </c>
      <c r="G25" s="3">
        <f>C25/(C25+D25)</f>
        <v>0.52838427947598254</v>
      </c>
      <c r="H25" s="3">
        <f>E25/(E25+F25)</f>
        <v>0.65116279069767447</v>
      </c>
      <c r="I25" s="3">
        <f>C25/(C25+F25)</f>
        <v>0.88970588235294112</v>
      </c>
      <c r="J25" s="3">
        <f>E25/(E25+D25)</f>
        <v>0.20588235294117646</v>
      </c>
      <c r="K25" s="9">
        <f>2*G25*I25/(G25+I25)</f>
        <v>0.66301369863013704</v>
      </c>
      <c r="L25">
        <v>89</v>
      </c>
      <c r="M25">
        <v>38</v>
      </c>
      <c r="N25">
        <v>98</v>
      </c>
      <c r="O25">
        <v>47</v>
      </c>
      <c r="P25" s="3">
        <f>L25/(L25+M25)</f>
        <v>0.70078740157480313</v>
      </c>
      <c r="Q25" s="3">
        <f>N25/(N25+O25)</f>
        <v>0.67586206896551726</v>
      </c>
      <c r="R25" s="3">
        <f>L25/(L25+O25)</f>
        <v>0.65441176470588236</v>
      </c>
      <c r="S25" s="3">
        <f>N25/(N25+M25)</f>
        <v>0.72058823529411764</v>
      </c>
      <c r="T25" s="9">
        <f>2*P25*R25/(P25+R25)</f>
        <v>0.67680608365019013</v>
      </c>
    </row>
    <row r="26" spans="1:20">
      <c r="A26" t="s">
        <v>10</v>
      </c>
      <c r="B26" s="8">
        <v>272</v>
      </c>
      <c r="C26" s="8">
        <v>123</v>
      </c>
      <c r="D26" s="8">
        <v>13</v>
      </c>
      <c r="E26" s="8">
        <v>123</v>
      </c>
      <c r="F26" s="8">
        <v>13</v>
      </c>
      <c r="G26" s="3">
        <f>C26/(C26+D26)</f>
        <v>0.90441176470588236</v>
      </c>
      <c r="H26" s="3">
        <f>E26/(E26+F26)</f>
        <v>0.90441176470588236</v>
      </c>
      <c r="I26" s="3">
        <f>C26/(C26+F26)</f>
        <v>0.90441176470588236</v>
      </c>
      <c r="J26" s="3">
        <f>E26/(E26+D26)</f>
        <v>0.90441176470588236</v>
      </c>
      <c r="K26" s="9">
        <f>2*G26*I26/(G26+I26)</f>
        <v>0.90441176470588236</v>
      </c>
      <c r="L26">
        <v>108</v>
      </c>
      <c r="M26">
        <v>22</v>
      </c>
      <c r="N26">
        <v>114</v>
      </c>
      <c r="O26">
        <v>28</v>
      </c>
      <c r="P26" s="3">
        <f>L26/(L26+M26)</f>
        <v>0.83076923076923082</v>
      </c>
      <c r="Q26" s="3">
        <f>N26/(N26+O26)</f>
        <v>0.80281690140845074</v>
      </c>
      <c r="R26" s="3">
        <f>L26/(L26+O26)</f>
        <v>0.79411764705882348</v>
      </c>
      <c r="S26" s="3">
        <f>N26/(N26+M26)</f>
        <v>0.83823529411764708</v>
      </c>
      <c r="T26" s="9">
        <f>2*P26*R26/(P26+R26)</f>
        <v>0.81203007518796988</v>
      </c>
    </row>
  </sheetData>
  <mergeCells count="6">
    <mergeCell ref="C2:K2"/>
    <mergeCell ref="L2:T2"/>
    <mergeCell ref="C11:K11"/>
    <mergeCell ref="L11:T11"/>
    <mergeCell ref="C20:K20"/>
    <mergeCell ref="L20:T2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FeatureAggregation</vt:lpstr>
      <vt:lpstr>ScoreAggregation</vt:lpstr>
      <vt:lpstr>Dataset Sizes</vt:lpstr>
      <vt:lpstr>Ternary Analysis</vt:lpstr>
      <vt:lpstr>Statistical Tests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Kurt</cp:lastModifiedBy>
  <cp:revision>0</cp:revision>
  <dcterms:modified xsi:type="dcterms:W3CDTF">2014-01-16T23:58:28Z</dcterms:modified>
</cp:coreProperties>
</file>