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6380" windowHeight="8196" activeTab="4"/>
  </bookViews>
  <sheets>
    <sheet name="UW" sheetId="1" r:id="rId1"/>
    <sheet name="Mondial" sheetId="2" r:id="rId2"/>
    <sheet name="Hepatitis" sheetId="3" r:id="rId3"/>
    <sheet name="Muta" sheetId="4" r:id="rId4"/>
    <sheet name="MovieLens" sheetId="5" r:id="rId5"/>
    <sheet name="learning time table May 12" sheetId="7" r:id="rId6"/>
    <sheet name="LearningTimePerNode" sheetId="6" r:id="rId7"/>
    <sheet name="Movielens(0.1M)" sheetId="8" r:id="rId8"/>
    <sheet name="Excel2LaTeX" sheetId="10" state="hidden" r:id="rId9"/>
    <sheet name="temp" sheetId="9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3" l="1"/>
  <c r="M4" i="9" l="1"/>
  <c r="M5" i="9"/>
  <c r="R24" i="8"/>
  <c r="R25" i="8"/>
  <c r="T25" i="8"/>
  <c r="G24" i="8"/>
  <c r="T24" i="8"/>
  <c r="R13" i="8"/>
  <c r="R15" i="8"/>
  <c r="A2" i="10"/>
  <c r="G14" i="8"/>
  <c r="G45" i="8"/>
  <c r="H45" i="8"/>
  <c r="G46" i="8"/>
  <c r="H46" i="8"/>
  <c r="G51" i="3"/>
  <c r="H51" i="3"/>
  <c r="G51" i="4"/>
  <c r="H51" i="4"/>
  <c r="S30" i="1"/>
  <c r="S31" i="1"/>
  <c r="S21" i="1"/>
  <c r="G29" i="1"/>
  <c r="H29" i="1"/>
  <c r="H30" i="1"/>
  <c r="H31" i="1"/>
  <c r="G19" i="1"/>
  <c r="H19" i="1"/>
  <c r="H20" i="1"/>
  <c r="H21" i="1"/>
  <c r="G29" i="4"/>
  <c r="H29" i="4"/>
  <c r="G30" i="4"/>
  <c r="H30" i="4"/>
  <c r="G20" i="4"/>
  <c r="H20" i="4"/>
  <c r="G19" i="3"/>
  <c r="H19" i="3"/>
  <c r="H20" i="3"/>
  <c r="G21" i="3"/>
  <c r="H21" i="3"/>
  <c r="G29" i="3"/>
  <c r="H29" i="3"/>
  <c r="H30" i="3"/>
  <c r="G31" i="3"/>
  <c r="H31" i="3"/>
  <c r="H34" i="8"/>
  <c r="H35" i="8"/>
  <c r="H24" i="8"/>
  <c r="H25" i="8"/>
  <c r="H14" i="8"/>
  <c r="G15" i="8"/>
  <c r="H15" i="8"/>
  <c r="G7" i="8"/>
  <c r="H7" i="8"/>
  <c r="R44" i="8"/>
  <c r="S44" i="8"/>
  <c r="G44" i="8"/>
  <c r="H44" i="8"/>
  <c r="R33" i="8"/>
  <c r="S33" i="8"/>
  <c r="G33" i="8"/>
  <c r="H33" i="8"/>
  <c r="R23" i="8"/>
  <c r="S23" i="8"/>
  <c r="G23" i="8"/>
  <c r="H23" i="8"/>
  <c r="S13" i="8"/>
  <c r="G13" i="8"/>
  <c r="H13" i="8"/>
  <c r="R5" i="8"/>
  <c r="S5" i="8"/>
  <c r="G5" i="8"/>
  <c r="H5" i="8"/>
  <c r="G28" i="2"/>
  <c r="G19" i="2"/>
  <c r="R28" i="1"/>
  <c r="G28" i="1"/>
  <c r="G41" i="3"/>
  <c r="G13" i="3"/>
  <c r="R14" i="2"/>
  <c r="S14" i="2"/>
  <c r="R41" i="2"/>
  <c r="R42" i="2"/>
  <c r="S42" i="2"/>
  <c r="R39" i="2"/>
  <c r="R40" i="2"/>
  <c r="R30" i="2"/>
  <c r="R31" i="2"/>
  <c r="R32" i="2"/>
  <c r="S32" i="2"/>
  <c r="R21" i="2"/>
  <c r="R22" i="2"/>
  <c r="S22" i="2"/>
  <c r="R12" i="2"/>
  <c r="R13" i="2"/>
  <c r="S13" i="2"/>
  <c r="G32" i="2"/>
  <c r="H32" i="2"/>
  <c r="G42" i="2"/>
  <c r="H42" i="2"/>
  <c r="G14" i="2"/>
  <c r="H14" i="2"/>
  <c r="G22" i="2"/>
  <c r="H22" i="2"/>
  <c r="R11" i="3"/>
  <c r="S11" i="3"/>
  <c r="G11" i="3"/>
  <c r="H11" i="3"/>
  <c r="R19" i="3"/>
  <c r="S19" i="3"/>
  <c r="R29" i="3"/>
  <c r="S29" i="3"/>
  <c r="R39" i="3"/>
  <c r="S39" i="3"/>
  <c r="G39" i="3"/>
  <c r="H39" i="3"/>
  <c r="R50" i="3"/>
  <c r="S50" i="3"/>
  <c r="G50" i="3"/>
  <c r="H50" i="3"/>
  <c r="R11" i="4"/>
  <c r="S11" i="4"/>
  <c r="G11" i="4"/>
  <c r="H11" i="4"/>
  <c r="R19" i="4"/>
  <c r="S19" i="4"/>
  <c r="G19" i="4"/>
  <c r="H19" i="4"/>
  <c r="R29" i="4"/>
  <c r="S29" i="4"/>
  <c r="R39" i="4"/>
  <c r="S39" i="4"/>
  <c r="G39" i="4"/>
  <c r="H39" i="4"/>
  <c r="R50" i="4"/>
  <c r="S50" i="4"/>
  <c r="G50" i="4"/>
  <c r="H50" i="4"/>
  <c r="G45" i="5"/>
  <c r="G49" i="1"/>
  <c r="G41" i="2"/>
  <c r="H41" i="2"/>
  <c r="G31" i="2"/>
  <c r="H31" i="2"/>
  <c r="G21" i="2"/>
  <c r="H21" i="2"/>
  <c r="G13" i="2"/>
  <c r="H13" i="2"/>
  <c r="G40" i="4"/>
  <c r="G12" i="4"/>
  <c r="G44" i="5"/>
  <c r="G51" i="2"/>
  <c r="H51" i="2"/>
  <c r="G29" i="2"/>
  <c r="H29" i="2"/>
  <c r="G49" i="2"/>
  <c r="H49" i="2"/>
  <c r="G40" i="2"/>
  <c r="H40" i="2"/>
  <c r="G30" i="2"/>
  <c r="H30" i="2"/>
  <c r="G20" i="2"/>
  <c r="H20" i="2"/>
  <c r="G11" i="2"/>
  <c r="H11" i="2"/>
  <c r="G12" i="2"/>
  <c r="H12" i="2"/>
  <c r="R43" i="5"/>
  <c r="S43" i="5"/>
  <c r="G43" i="5"/>
  <c r="H43" i="5"/>
  <c r="R32" i="5"/>
  <c r="S32" i="5"/>
  <c r="G32" i="5"/>
  <c r="H32" i="5"/>
  <c r="R22" i="5"/>
  <c r="S22" i="5"/>
  <c r="G22" i="5"/>
  <c r="H22" i="5"/>
  <c r="R12" i="5"/>
  <c r="S12" i="5"/>
  <c r="G12" i="5"/>
  <c r="H12" i="5"/>
  <c r="R4" i="5"/>
  <c r="S4" i="5"/>
  <c r="G4" i="5"/>
  <c r="H4" i="5"/>
  <c r="R49" i="4"/>
  <c r="S49" i="4"/>
  <c r="G49" i="4"/>
  <c r="H49" i="4"/>
  <c r="R38" i="4"/>
  <c r="S38" i="4"/>
  <c r="G38" i="4"/>
  <c r="H38" i="4"/>
  <c r="R28" i="4"/>
  <c r="S28" i="4"/>
  <c r="G28" i="4"/>
  <c r="H28" i="4"/>
  <c r="R18" i="4"/>
  <c r="S18" i="4"/>
  <c r="G18" i="4"/>
  <c r="H18" i="4"/>
  <c r="R10" i="4"/>
  <c r="S10" i="4"/>
  <c r="G10" i="4"/>
  <c r="H10" i="4"/>
  <c r="R49" i="3"/>
  <c r="S49" i="3"/>
  <c r="G49" i="3"/>
  <c r="H49" i="3"/>
  <c r="R38" i="3"/>
  <c r="S38" i="3"/>
  <c r="G38" i="3"/>
  <c r="H38" i="3"/>
  <c r="R28" i="3"/>
  <c r="S28" i="3"/>
  <c r="H28" i="3"/>
  <c r="R18" i="3"/>
  <c r="S18" i="3"/>
  <c r="G18" i="3"/>
  <c r="H18" i="3"/>
  <c r="R10" i="3"/>
  <c r="S10" i="3"/>
  <c r="G10" i="3"/>
  <c r="H10" i="3"/>
  <c r="R50" i="2"/>
  <c r="S50" i="2"/>
  <c r="G50" i="2"/>
  <c r="H50" i="2"/>
  <c r="R49" i="2"/>
  <c r="S49" i="2"/>
  <c r="S40" i="2"/>
  <c r="S39" i="2"/>
  <c r="G39" i="2"/>
  <c r="H39" i="2"/>
  <c r="R38" i="2"/>
  <c r="S38" i="2"/>
  <c r="G38" i="2"/>
  <c r="H38" i="2"/>
  <c r="S30" i="2"/>
  <c r="R29" i="2"/>
  <c r="S29" i="2"/>
  <c r="R28" i="2"/>
  <c r="S28" i="2"/>
  <c r="H28" i="2"/>
  <c r="R20" i="2"/>
  <c r="S20" i="2"/>
  <c r="R19" i="2"/>
  <c r="S19" i="2"/>
  <c r="H19" i="2"/>
  <c r="R18" i="2"/>
  <c r="S18" i="2"/>
  <c r="G18" i="2"/>
  <c r="H18" i="2"/>
  <c r="S12" i="2"/>
  <c r="R11" i="2"/>
  <c r="S11" i="2"/>
  <c r="R10" i="2"/>
  <c r="S10" i="2"/>
  <c r="G10" i="2"/>
  <c r="H10" i="2"/>
  <c r="R50" i="1"/>
  <c r="S50" i="1"/>
  <c r="G50" i="1"/>
  <c r="H50" i="1"/>
  <c r="R49" i="1"/>
  <c r="S49" i="1"/>
  <c r="H49" i="1"/>
  <c r="R39" i="1"/>
  <c r="S39" i="1"/>
  <c r="G39" i="1"/>
  <c r="H39" i="1"/>
  <c r="R38" i="1"/>
  <c r="S38" i="1"/>
  <c r="G38" i="1"/>
  <c r="H38" i="1"/>
  <c r="R29" i="1"/>
  <c r="S29" i="1"/>
  <c r="S28" i="1"/>
  <c r="H28" i="1"/>
  <c r="R19" i="1"/>
  <c r="S19" i="1"/>
  <c r="R18" i="1"/>
  <c r="S18" i="1"/>
  <c r="G18" i="1"/>
  <c r="H18" i="1"/>
  <c r="R11" i="1"/>
  <c r="S11" i="1"/>
  <c r="G11" i="1"/>
  <c r="R10" i="1"/>
  <c r="S10" i="1"/>
  <c r="G10" i="1"/>
  <c r="H10" i="1"/>
</calcChain>
</file>

<file path=xl/sharedStrings.xml><?xml version="1.0" encoding="utf-8"?>
<sst xmlns="http://schemas.openxmlformats.org/spreadsheetml/2006/main" count="788" uniqueCount="220">
  <si>
    <t>default setting: 10 Trees, negPosRation= 2</t>
  </si>
  <si>
    <t>1Nodes</t>
  </si>
  <si>
    <t>RNodes</t>
  </si>
  <si>
    <t>ACC</t>
  </si>
  <si>
    <t>Average</t>
  </si>
  <si>
    <t>DEV</t>
  </si>
  <si>
    <t>RDN_Boost</t>
  </si>
  <si>
    <t>MLN_Boost</t>
  </si>
  <si>
    <t>RDN_Bayes</t>
  </si>
  <si>
    <t>CLL</t>
  </si>
  <si>
    <t>AUC-PR</t>
  </si>
  <si>
    <t>AUC-ROC</t>
  </si>
  <si>
    <t>Learning Time (sec)</t>
  </si>
  <si>
    <t>MaxDepth</t>
  </si>
  <si>
    <t>Inference Time (Bayes)</t>
  </si>
  <si>
    <t>crashed</t>
  </si>
  <si>
    <t>infer</t>
  </si>
  <si>
    <t>RDN_Bayes(option1)</t>
  </si>
  <si>
    <t>infer time</t>
  </si>
  <si>
    <t>3hours</t>
  </si>
  <si>
    <t>24.0588+34.202</t>
  </si>
  <si>
    <t>30.1514+46.9146</t>
  </si>
  <si>
    <t>UW</t>
  </si>
  <si>
    <t>(24.0588+34.202)/4 = 14.56520000</t>
  </si>
  <si>
    <t>(30.1514+46.9146)/4 = 19.26650000</t>
  </si>
  <si>
    <t>10.324/14 = 0.7374286</t>
  </si>
  <si>
    <t>13.6244+95.2282</t>
  </si>
  <si>
    <t>55.9822+111.886</t>
  </si>
  <si>
    <t>(13.6244+95.2282)/4 = 27.21315000</t>
  </si>
  <si>
    <t>(55.9822+111.886)/4 = 41.96705000</t>
  </si>
  <si>
    <t>1827.61/18 = 101.533889</t>
  </si>
  <si>
    <t>(</t>
  </si>
  <si>
    <t>(793.162+961.08)/7</t>
  </si>
  <si>
    <t>Hepatitis</t>
  </si>
  <si>
    <t>NT</t>
  </si>
  <si>
    <t>(793.162+961.08)/7 = 250.6060000</t>
  </si>
  <si>
    <t>Muta</t>
  </si>
  <si>
    <t>7.3788/11</t>
  </si>
  <si>
    <t>(142.102+564.116)/6</t>
  </si>
  <si>
    <t>(142.102+564.116)/6 = 117.7030000</t>
  </si>
  <si>
    <t>7.3788/11 = 0.70352727</t>
  </si>
  <si>
    <t>MovieLens_TQ</t>
  </si>
  <si>
    <t xml:space="preserve">Mondial </t>
  </si>
  <si>
    <t>learning time per BN node</t>
  </si>
  <si>
    <t>7.8604/7 = 1.12291429</t>
  </si>
  <si>
    <t>(87.074+204.811)/6</t>
  </si>
  <si>
    <t>(87.074+204.811)/6 = 48.6475000</t>
  </si>
  <si>
    <t>(1018.22+589.901)/7</t>
  </si>
  <si>
    <t>(1018.22+589.901)/7 = 229.7315714</t>
  </si>
  <si>
    <t>RDN_Bayes(option2)</t>
  </si>
  <si>
    <t>RDN_Bayes(option3)</t>
  </si>
  <si>
    <t>lose some test cases</t>
  </si>
  <si>
    <t>set null to 0</t>
  </si>
  <si>
    <t>more than 10 hours for 1st folder</t>
  </si>
  <si>
    <t>5428.45/19</t>
  </si>
  <si>
    <t>5428.45/19  = 285.707895</t>
  </si>
  <si>
    <t>rnode option3 is running</t>
  </si>
  <si>
    <t>1node option3, to do</t>
  </si>
  <si>
    <t>1node, 3 options DONE</t>
  </si>
  <si>
    <r>
      <t>set null to</t>
    </r>
    <r>
      <rPr>
        <sz val="11"/>
        <color rgb="FFC00000"/>
        <rFont val="Calibri"/>
        <family val="2"/>
      </rPr>
      <t xml:space="preserve"> -50</t>
    </r>
  </si>
  <si>
    <t>kind of hopeless ??</t>
  </si>
  <si>
    <t>can NOT terminate</t>
  </si>
  <si>
    <t>only use gender??</t>
  </si>
  <si>
    <t>compare with their results from rdn-boost?</t>
  </si>
  <si>
    <t>NT = 10000</t>
  </si>
  <si>
    <t>rnode option3 is DONE</t>
  </si>
  <si>
    <t>rnode option3 DONE</t>
  </si>
  <si>
    <t>rnode option3, running</t>
  </si>
  <si>
    <t xml:space="preserve">1node option3 DONE </t>
  </si>
  <si>
    <t>only border</t>
  </si>
  <si>
    <t>1node option3, running, May 11,DONE</t>
  </si>
  <si>
    <t>Mondial</t>
  </si>
  <si>
    <t>Mutagenesis</t>
  </si>
  <si>
    <t># tuples</t>
  </si>
  <si>
    <t># predicates / binary predicates</t>
  </si>
  <si>
    <t>14/4</t>
  </si>
  <si>
    <t>18/4</t>
  </si>
  <si>
    <t>7/5</t>
  </si>
  <si>
    <t>19/7</t>
  </si>
  <si>
    <t>11/6</t>
  </si>
  <si>
    <t>MovieLens(0.1M)</t>
  </si>
  <si>
    <t>learning time per predicate(sec)</t>
  </si>
  <si>
    <t>RDN_Bayes-Gender</t>
  </si>
  <si>
    <t>MovieLens_std(0.1M)</t>
  </si>
  <si>
    <t>MovieLens(1M)</t>
  </si>
  <si>
    <t>1 days and 20 minutes and 55.122 seconds.</t>
  </si>
  <si>
    <t>random splitted cross validation vs. meta examples</t>
  </si>
  <si>
    <t>default setting 10 trees, negPosRation =2</t>
  </si>
  <si>
    <t>deterministic/mutual exclusivity</t>
  </si>
  <si>
    <t>skew distribution</t>
  </si>
  <si>
    <t>1node</t>
  </si>
  <si>
    <t>rnode</t>
  </si>
  <si>
    <t>rnod</t>
  </si>
  <si>
    <t>only results for 1node</t>
  </si>
  <si>
    <t>rdn_bays: 12 hours finished 1/3 of the first folder</t>
  </si>
  <si>
    <t>&gt;24hours</t>
  </si>
  <si>
    <t>many attributes with multiple values</t>
  </si>
  <si>
    <t>binary descriptive attributes</t>
  </si>
  <si>
    <t>1682 * 942 / (100*603)  = 26.2760 ; -- movies * user</t>
  </si>
  <si>
    <t>3883 * 6039 / (100*603) = 388.8796</t>
  </si>
  <si>
    <t>Dataset</t>
  </si>
  <si>
    <t>RangeAddress</t>
  </si>
  <si>
    <t>Options</t>
  </si>
  <si>
    <t>CellWidth</t>
  </si>
  <si>
    <t>Indent</t>
  </si>
  <si>
    <t>FileName</t>
  </si>
  <si>
    <t>temp.tex</t>
  </si>
  <si>
    <t>±</t>
  </si>
  <si>
    <t>0.55±0.11</t>
  </si>
  <si>
    <t>0.71±0.02</t>
  </si>
  <si>
    <t>-0.51±0.00</t>
  </si>
  <si>
    <t>-0.52±0.00</t>
  </si>
  <si>
    <t>-0.39±0.10</t>
  </si>
  <si>
    <t>-0.43±0.02</t>
  </si>
  <si>
    <t>-0.24±0.02</t>
  </si>
  <si>
    <t>-0.22±0.07</t>
  </si>
  <si>
    <t>0.63±0.02</t>
  </si>
  <si>
    <t>0.83±0.05</t>
  </si>
  <si>
    <t>0.50±0.10</t>
  </si>
  <si>
    <t>-0.29±0.02</t>
  </si>
  <si>
    <t>-0.16±0.01</t>
  </si>
  <si>
    <t>-0.01±0.00</t>
  </si>
  <si>
    <t>0.32±0.01</t>
  </si>
  <si>
    <t>0.52±0.01</t>
  </si>
  <si>
    <t>0.89±0.00</t>
  </si>
  <si>
    <t>-0.48±0.03</t>
  </si>
  <si>
    <t>-0.40±0.05</t>
  </si>
  <si>
    <t>-0.25±0.06</t>
  </si>
  <si>
    <t>0.27±0.01</t>
  </si>
  <si>
    <t>0.44±0.05</t>
  </si>
  <si>
    <t>0.79±0.07</t>
  </si>
  <si>
    <t>-0.3±0.02</t>
  </si>
  <si>
    <t>1±0.00</t>
  </si>
  <si>
    <t>-0.58±0.05</t>
  </si>
  <si>
    <t>101.53±6.90</t>
  </si>
  <si>
    <t>285.71±20.94</t>
  </si>
  <si>
    <t>0.70±0.02</t>
  </si>
  <si>
    <t>0.74±0.05</t>
  </si>
  <si>
    <t>1.11±0.08</t>
  </si>
  <si>
    <t>1.12±0.10</t>
  </si>
  <si>
    <t>14.57±0.39</t>
  </si>
  <si>
    <t>27.21±0.98</t>
  </si>
  <si>
    <t>250.61±5.32</t>
  </si>
  <si>
    <t>117.70±6.37</t>
  </si>
  <si>
    <t>19.27±0.77</t>
  </si>
  <si>
    <t>41.97±1.03</t>
  </si>
  <si>
    <t>229.73±2.04</t>
  </si>
  <si>
    <t>48.65±1.34</t>
  </si>
  <si>
    <t>#predicates / binary predicates</t>
  </si>
  <si>
    <t>14 / 4</t>
  </si>
  <si>
    <t>18 / 4</t>
  </si>
  <si>
    <t>19 / 7</t>
  </si>
  <si>
    <t>11 / 6</t>
  </si>
  <si>
    <t>7 / 5</t>
  </si>
  <si>
    <t>report the learning time for rnode</t>
  </si>
  <si>
    <t>-0.38±0.06</t>
  </si>
  <si>
    <t>0.52±0.03</t>
  </si>
  <si>
    <t xml:space="preserve">rdn_bays: finished  39545/63168 </t>
  </si>
  <si>
    <t>out of memory</t>
  </si>
  <si>
    <t>infer: more than 36 hours for 1st fold</t>
  </si>
  <si>
    <t xml:space="preserve"> only report the result for gender</t>
  </si>
  <si>
    <t>movielens</t>
  </si>
  <si>
    <t>infer: more than 3 days</t>
  </si>
  <si>
    <t>5277.42±272.78</t>
  </si>
  <si>
    <t>geder</t>
  </si>
  <si>
    <t>hackin!</t>
  </si>
  <si>
    <t>average</t>
  </si>
  <si>
    <t>RDN_Bayes /RDN_Boost</t>
  </si>
  <si>
    <t>dababase</t>
  </si>
  <si>
    <t># of functor in MB</t>
  </si>
  <si>
    <t># extra first order variable</t>
  </si>
  <si>
    <t>CLL-diff</t>
  </si>
  <si>
    <t>PR-diff</t>
  </si>
  <si>
    <t>target node</t>
  </si>
  <si>
    <t>imdb</t>
  </si>
  <si>
    <t>u_gender_f</t>
  </si>
  <si>
    <t>uw</t>
  </si>
  <si>
    <t>student_0</t>
  </si>
  <si>
    <t>hep</t>
  </si>
  <si>
    <t>sex_0</t>
  </si>
  <si>
    <t>mondial</t>
  </si>
  <si>
    <t>class_0</t>
  </si>
  <si>
    <t>muta</t>
  </si>
  <si>
    <t>ind1_0</t>
  </si>
  <si>
    <t>Gender_M</t>
  </si>
  <si>
    <t>8/2</t>
  </si>
  <si>
    <t>3/0</t>
  </si>
  <si>
    <t>4/0</t>
  </si>
  <si>
    <t>1/0</t>
  </si>
  <si>
    <t>6/2</t>
  </si>
  <si>
    <t>2/0</t>
  </si>
  <si>
    <t>11/0</t>
  </si>
  <si>
    <t>5/0</t>
  </si>
  <si>
    <t>2/1</t>
  </si>
  <si>
    <t>IMDB</t>
  </si>
  <si>
    <t>&gt;1 day</t>
  </si>
  <si>
    <t>15±0.39</t>
  </si>
  <si>
    <t>27±0.98</t>
  </si>
  <si>
    <t>251±5.32</t>
  </si>
  <si>
    <t>118±6.37</t>
  </si>
  <si>
    <t>2639±272.78</t>
  </si>
  <si>
    <t>1867±112.54</t>
  </si>
  <si>
    <t>19±0.77</t>
  </si>
  <si>
    <t>42±1.03</t>
  </si>
  <si>
    <t>230±2.04</t>
  </si>
  <si>
    <t>49±1.34</t>
  </si>
  <si>
    <t>1±0.05</t>
  </si>
  <si>
    <t>102±6.90</t>
  </si>
  <si>
    <t>286±20.94</t>
  </si>
  <si>
    <t>1±0.02</t>
  </si>
  <si>
    <t>1±0.08</t>
  </si>
  <si>
    <t>1±0.10</t>
  </si>
  <si>
    <t>N/A</t>
  </si>
  <si>
    <t>50±2.05</t>
  </si>
  <si>
    <t>44±4.54</t>
  </si>
  <si>
    <t>31±1.87</t>
  </si>
  <si>
    <r>
      <t>For RDN-Boost, the 5-folder cross validation need to run more than </t>
    </r>
    <r>
      <rPr>
        <b/>
        <sz val="11"/>
        <color rgb="FF000000"/>
        <rFont val="Times New Roman"/>
        <family val="1"/>
      </rPr>
      <t>3 days</t>
    </r>
    <r>
      <rPr>
        <sz val="11"/>
        <color rgb="FF000000"/>
        <rFont val="Times New Roman"/>
        <family val="1"/>
      </rPr>
      <t>.</t>
    </r>
  </si>
  <si>
    <t>The average learning time  per folder is 26690.373s.</t>
  </si>
  <si>
    <r>
      <t>It has 11 1nodes, so the average learning time per node is </t>
    </r>
    <r>
      <rPr>
        <b/>
        <sz val="11"/>
        <color rgb="FF000000"/>
        <rFont val="Times New Roman"/>
        <family val="1"/>
      </rPr>
      <t>2426.398s.</t>
    </r>
  </si>
  <si>
    <t xml:space="preserve"> for ilp2014.ppt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</si>
</sst>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4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6" fillId="4" borderId="0" xfId="0" applyFont="1" applyFill="1"/>
    <xf numFmtId="0" fontId="9" fillId="0" borderId="0" xfId="0" applyFont="1"/>
    <xf numFmtId="2" fontId="6" fillId="0" borderId="0" xfId="0" applyNumberFormat="1" applyFont="1"/>
    <xf numFmtId="2" fontId="0" fillId="0" borderId="0" xfId="0" applyNumberFormat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/>
    </xf>
    <xf numFmtId="2" fontId="6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/>
    <xf numFmtId="2" fontId="6" fillId="0" borderId="0" xfId="0" applyNumberFormat="1" applyFont="1" applyAlignment="1">
      <alignment vertical="center" wrapText="1"/>
    </xf>
    <xf numFmtId="2" fontId="6" fillId="0" borderId="0" xfId="0" applyNumberFormat="1" applyFont="1" applyAlignment="1"/>
    <xf numFmtId="2" fontId="8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2" fontId="6" fillId="0" borderId="0" xfId="0" applyNumberFormat="1" applyFont="1" applyAlignment="1">
      <alignment horizontal="right" vertical="center" wrapText="1"/>
    </xf>
    <xf numFmtId="2" fontId="5" fillId="0" borderId="0" xfId="0" quotePrefix="1" applyNumberFormat="1" applyFont="1" applyAlignment="1">
      <alignment horizontal="right" vertical="center" wrapText="1"/>
    </xf>
    <xf numFmtId="2" fontId="6" fillId="0" borderId="0" xfId="0" quotePrefix="1" applyNumberFormat="1" applyFont="1" applyAlignment="1">
      <alignment horizontal="right" vertical="center" wrapText="1"/>
    </xf>
    <xf numFmtId="2" fontId="0" fillId="0" borderId="0" xfId="0" quotePrefix="1" applyNumberFormat="1" applyAlignment="1">
      <alignment horizontal="right" vertical="center" wrapText="1"/>
    </xf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0" fontId="0" fillId="0" borderId="0" xfId="0" quotePrefix="1" applyAlignment="1">
      <alignment horizontal="right"/>
    </xf>
    <xf numFmtId="2" fontId="2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16" fontId="0" fillId="0" borderId="0" xfId="0" applyNumberFormat="1"/>
    <xf numFmtId="17" fontId="0" fillId="0" borderId="0" xfId="0" applyNumberFormat="1"/>
    <xf numFmtId="49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14" fillId="0" borderId="0" xfId="0" applyFont="1"/>
    <xf numFmtId="2" fontId="14" fillId="0" borderId="1" xfId="0" applyNumberFormat="1" applyFont="1" applyBorder="1" applyAlignment="1">
      <alignment horizontal="right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16" fillId="0" borderId="0" xfId="0" applyFont="1" applyAlignment="1">
      <alignment vertical="center" wrapText="1"/>
    </xf>
    <xf numFmtId="15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LearningTimePerNode!$A$11</c:f>
              <c:strCache>
                <c:ptCount val="1"/>
                <c:pt idx="0">
                  <c:v>RDN_Boost</c:v>
                </c:pt>
              </c:strCache>
            </c:strRef>
          </c:tx>
          <c:invertIfNegative val="0"/>
          <c:cat>
            <c:strRef>
              <c:f>LearningTimePerNode!$B$10:$F$10</c:f>
              <c:strCache>
                <c:ptCount val="5"/>
                <c:pt idx="0">
                  <c:v>UW</c:v>
                </c:pt>
                <c:pt idx="1">
                  <c:v>Muta</c:v>
                </c:pt>
                <c:pt idx="2">
                  <c:v>Mondial </c:v>
                </c:pt>
                <c:pt idx="3">
                  <c:v>Hepatitis</c:v>
                </c:pt>
                <c:pt idx="4">
                  <c:v>MovieLens_TQ</c:v>
                </c:pt>
              </c:strCache>
            </c:strRef>
          </c:cat>
          <c:val>
            <c:numRef>
              <c:f>LearningTimePerNode!$B$11:$F$11</c:f>
              <c:numCache>
                <c:formatCode>General</c:formatCode>
                <c:ptCount val="5"/>
                <c:pt idx="0">
                  <c:v>14.565200000000001</c:v>
                </c:pt>
                <c:pt idx="1">
                  <c:v>117.703</c:v>
                </c:pt>
                <c:pt idx="2">
                  <c:v>27.213149999999999</c:v>
                </c:pt>
                <c:pt idx="3">
                  <c:v>250.60599999999999</c:v>
                </c:pt>
                <c:pt idx="4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LearningTimePerNode!$A$12</c:f>
              <c:strCache>
                <c:ptCount val="1"/>
                <c:pt idx="0">
                  <c:v>MLN_Boost</c:v>
                </c:pt>
              </c:strCache>
            </c:strRef>
          </c:tx>
          <c:invertIfNegative val="0"/>
          <c:cat>
            <c:strRef>
              <c:f>LearningTimePerNode!$B$10:$F$10</c:f>
              <c:strCache>
                <c:ptCount val="5"/>
                <c:pt idx="0">
                  <c:v>UW</c:v>
                </c:pt>
                <c:pt idx="1">
                  <c:v>Muta</c:v>
                </c:pt>
                <c:pt idx="2">
                  <c:v>Mondial </c:v>
                </c:pt>
                <c:pt idx="3">
                  <c:v>Hepatitis</c:v>
                </c:pt>
                <c:pt idx="4">
                  <c:v>MovieLens_TQ</c:v>
                </c:pt>
              </c:strCache>
            </c:strRef>
          </c:cat>
          <c:val>
            <c:numRef>
              <c:f>LearningTimePerNode!$B$12:$F$12</c:f>
              <c:numCache>
                <c:formatCode>General</c:formatCode>
                <c:ptCount val="5"/>
                <c:pt idx="0">
                  <c:v>19.266500000000001</c:v>
                </c:pt>
                <c:pt idx="1">
                  <c:v>48.647500000000001</c:v>
                </c:pt>
                <c:pt idx="2">
                  <c:v>41.96705</c:v>
                </c:pt>
                <c:pt idx="3">
                  <c:v>229.73157140000001</c:v>
                </c:pt>
                <c:pt idx="4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LearningTimePerNode!$A$13</c:f>
              <c:strCache>
                <c:ptCount val="1"/>
                <c:pt idx="0">
                  <c:v>RDN_Bayes</c:v>
                </c:pt>
              </c:strCache>
            </c:strRef>
          </c:tx>
          <c:invertIfNegative val="0"/>
          <c:cat>
            <c:strRef>
              <c:f>LearningTimePerNode!$B$10:$F$10</c:f>
              <c:strCache>
                <c:ptCount val="5"/>
                <c:pt idx="0">
                  <c:v>UW</c:v>
                </c:pt>
                <c:pt idx="1">
                  <c:v>Muta</c:v>
                </c:pt>
                <c:pt idx="2">
                  <c:v>Mondial </c:v>
                </c:pt>
                <c:pt idx="3">
                  <c:v>Hepatitis</c:v>
                </c:pt>
                <c:pt idx="4">
                  <c:v>MovieLens_TQ</c:v>
                </c:pt>
              </c:strCache>
            </c:strRef>
          </c:cat>
          <c:val>
            <c:numRef>
              <c:f>LearningTimePerNode!$B$13:$F$13</c:f>
              <c:numCache>
                <c:formatCode>General</c:formatCode>
                <c:ptCount val="5"/>
                <c:pt idx="0">
                  <c:v>0.73742859999999999</c:v>
                </c:pt>
                <c:pt idx="1">
                  <c:v>0.70352727000000004</c:v>
                </c:pt>
                <c:pt idx="2">
                  <c:v>101.533889</c:v>
                </c:pt>
                <c:pt idx="3">
                  <c:v>285.70789500000001</c:v>
                </c:pt>
                <c:pt idx="4">
                  <c:v>1.12291429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36832"/>
        <c:axId val="186747136"/>
      </c:barChart>
      <c:catAx>
        <c:axId val="1861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47136"/>
        <c:crosses val="autoZero"/>
        <c:auto val="1"/>
        <c:lblAlgn val="ctr"/>
        <c:lblOffset val="100"/>
        <c:noMultiLvlLbl val="0"/>
      </c:catAx>
      <c:valAx>
        <c:axId val="1867471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3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47579869224596"/>
          <c:y val="0.16408082125828899"/>
          <c:w val="0.17752420130775401"/>
          <c:h val="0.326670316358384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 smtClean="0"/>
              <a:t>Average Conditional Log-Likelihood</a:t>
            </a:r>
            <a:endParaRPr lang="en-US"/>
          </a:p>
        </c:rich>
      </c:tx>
      <c:layout>
        <c:manualLayout>
          <c:xMode val="edge"/>
          <c:yMode val="edge"/>
          <c:x val="0.20256997287103817"/>
          <c:y val="3.57873210633946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temp!$A$14</c:f>
              <c:strCache>
                <c:ptCount val="1"/>
                <c:pt idx="0">
                  <c:v>RDN_Boost</c:v>
                </c:pt>
              </c:strCache>
            </c:strRef>
          </c:tx>
          <c:invertIfNegative val="0"/>
          <c:cat>
            <c:strRef>
              <c:f>temp!$B$13:$F$13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temp!$B$14:$F$14</c:f>
              <c:numCache>
                <c:formatCode>0.00</c:formatCode>
                <c:ptCount val="5"/>
                <c:pt idx="0">
                  <c:v>-0.28611037350000001</c:v>
                </c:pt>
                <c:pt idx="1">
                  <c:v>-0.48410566300000002</c:v>
                </c:pt>
                <c:pt idx="2">
                  <c:v>-0.51387000000000005</c:v>
                </c:pt>
                <c:pt idx="3">
                  <c:v>-0.42804999999999999</c:v>
                </c:pt>
                <c:pt idx="4" formatCode="General">
                  <c:v>-0.57999999999999996</c:v>
                </c:pt>
              </c:numCache>
            </c:numRef>
          </c:val>
        </c:ser>
        <c:ser>
          <c:idx val="1"/>
          <c:order val="1"/>
          <c:tx>
            <c:strRef>
              <c:f>temp!$A$15</c:f>
              <c:strCache>
                <c:ptCount val="1"/>
                <c:pt idx="0">
                  <c:v>MLN_Boost</c:v>
                </c:pt>
              </c:strCache>
            </c:strRef>
          </c:tx>
          <c:invertIfNegative val="0"/>
          <c:cat>
            <c:strRef>
              <c:f>temp!$B$13:$F$13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temp!$B$15:$F$15</c:f>
              <c:numCache>
                <c:formatCode>0.00</c:formatCode>
                <c:ptCount val="5"/>
                <c:pt idx="0">
                  <c:v>-0.162371875</c:v>
                </c:pt>
                <c:pt idx="1">
                  <c:v>-0.40163005000000002</c:v>
                </c:pt>
                <c:pt idx="2">
                  <c:v>-0.52419000000000004</c:v>
                </c:pt>
                <c:pt idx="3">
                  <c:v>-0.26928000000000002</c:v>
                </c:pt>
                <c:pt idx="4" formatCode="General">
                  <c:v>-0.38</c:v>
                </c:pt>
              </c:numCache>
            </c:numRef>
          </c:val>
        </c:ser>
        <c:ser>
          <c:idx val="2"/>
          <c:order val="2"/>
          <c:tx>
            <c:strRef>
              <c:f>temp!$A$16</c:f>
              <c:strCache>
                <c:ptCount val="1"/>
                <c:pt idx="0">
                  <c:v>RDN_Bayes</c:v>
                </c:pt>
              </c:strCache>
            </c:strRef>
          </c:tx>
          <c:invertIfNegative val="0"/>
          <c:cat>
            <c:strRef>
              <c:f>temp!$B$13:$F$13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temp!$B$16:$F$16</c:f>
              <c:numCache>
                <c:formatCode>0.00</c:formatCode>
                <c:ptCount val="5"/>
                <c:pt idx="0">
                  <c:v>-1.0569775E-2</c:v>
                </c:pt>
                <c:pt idx="1">
                  <c:v>-0.25230434600000001</c:v>
                </c:pt>
                <c:pt idx="2">
                  <c:v>-0.38912000000000002</c:v>
                </c:pt>
                <c:pt idx="3">
                  <c:v>-0.22373000000000001</c:v>
                </c:pt>
                <c:pt idx="4" formatCode="General">
                  <c:v>-0.3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7931008"/>
        <c:axId val="197932544"/>
      </c:barChart>
      <c:catAx>
        <c:axId val="1979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32544"/>
        <c:crosses val="autoZero"/>
        <c:auto val="1"/>
        <c:lblAlgn val="ctr"/>
        <c:lblOffset val="100"/>
        <c:noMultiLvlLbl val="0"/>
      </c:catAx>
      <c:valAx>
        <c:axId val="19793254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CLL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7931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temp!$A$20</c:f>
              <c:strCache>
                <c:ptCount val="1"/>
                <c:pt idx="0">
                  <c:v>RDN_Boost</c:v>
                </c:pt>
              </c:strCache>
            </c:strRef>
          </c:tx>
          <c:invertIfNegative val="0"/>
          <c:cat>
            <c:strRef>
              <c:f>temp!$B$19:$F$19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temp!$B$20:$F$20</c:f>
              <c:numCache>
                <c:formatCode>0.00</c:formatCode>
                <c:ptCount val="5"/>
                <c:pt idx="0">
                  <c:v>0.3247292</c:v>
                </c:pt>
                <c:pt idx="1">
                  <c:v>0.27126644999999999</c:v>
                </c:pt>
                <c:pt idx="2">
                  <c:v>0.71469000000000005</c:v>
                </c:pt>
                <c:pt idx="3">
                  <c:v>0.62705</c:v>
                </c:pt>
                <c:pt idx="4" formatCode="General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temp!$A$21</c:f>
              <c:strCache>
                <c:ptCount val="1"/>
                <c:pt idx="0">
                  <c:v>MLN_Boost</c:v>
                </c:pt>
              </c:strCache>
            </c:strRef>
          </c:tx>
          <c:invertIfNegative val="0"/>
          <c:cat>
            <c:strRef>
              <c:f>temp!$B$19:$F$19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temp!$B$21:$F$21</c:f>
              <c:numCache>
                <c:formatCode>0.00</c:formatCode>
                <c:ptCount val="5"/>
                <c:pt idx="0">
                  <c:v>0.52381</c:v>
                </c:pt>
                <c:pt idx="1">
                  <c:v>0.44115294999999999</c:v>
                </c:pt>
                <c:pt idx="2">
                  <c:v>0.71153999999999995</c:v>
                </c:pt>
                <c:pt idx="3">
                  <c:v>0.82730999999999999</c:v>
                </c:pt>
                <c:pt idx="4" formatCode="General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temp!$A$22</c:f>
              <c:strCache>
                <c:ptCount val="1"/>
                <c:pt idx="0">
                  <c:v>RDN_Bayes</c:v>
                </c:pt>
              </c:strCache>
            </c:strRef>
          </c:tx>
          <c:invertIfNegative val="0"/>
          <c:cat>
            <c:strRef>
              <c:f>temp!$B$19:$F$19</c:f>
              <c:strCache>
                <c:ptCount val="5"/>
                <c:pt idx="0">
                  <c:v>UW</c:v>
                </c:pt>
                <c:pt idx="1">
                  <c:v>Mondial </c:v>
                </c:pt>
                <c:pt idx="2">
                  <c:v>Hepatitis</c:v>
                </c:pt>
                <c:pt idx="3">
                  <c:v>Muta</c:v>
                </c:pt>
                <c:pt idx="4">
                  <c:v>MovieLens(0.1M)</c:v>
                </c:pt>
              </c:strCache>
            </c:strRef>
          </c:cat>
          <c:val>
            <c:numRef>
              <c:f>temp!$B$22:$F$22</c:f>
              <c:numCache>
                <c:formatCode>0.00</c:formatCode>
                <c:ptCount val="5"/>
                <c:pt idx="0">
                  <c:v>0.88844433300000003</c:v>
                </c:pt>
                <c:pt idx="1">
                  <c:v>0.7936318</c:v>
                </c:pt>
                <c:pt idx="2">
                  <c:v>0.54942000000000002</c:v>
                </c:pt>
                <c:pt idx="3">
                  <c:v>0.49547999999999998</c:v>
                </c:pt>
                <c:pt idx="4" 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4944"/>
        <c:axId val="197956736"/>
      </c:barChart>
      <c:catAx>
        <c:axId val="1979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56736"/>
        <c:crosses val="autoZero"/>
        <c:auto val="1"/>
        <c:lblAlgn val="ctr"/>
        <c:lblOffset val="100"/>
        <c:noMultiLvlLbl val="0"/>
      </c:catAx>
      <c:valAx>
        <c:axId val="197956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795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883920</xdr:colOff>
      <xdr:row>17</xdr:row>
      <xdr:rowOff>15240</xdr:rowOff>
    </xdr:from>
    <xdr:to>
      <xdr:col>4</xdr:col>
      <xdr:colOff>2057400</xdr:colOff>
      <xdr:row>31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30</xdr:row>
      <xdr:rowOff>0</xdr:rowOff>
    </xdr:from>
    <xdr:to>
      <xdr:col>5</xdr:col>
      <xdr:colOff>495300</xdr:colOff>
      <xdr:row>43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44</xdr:row>
      <xdr:rowOff>60960</xdr:rowOff>
    </xdr:from>
    <xdr:to>
      <xdr:col>5</xdr:col>
      <xdr:colOff>68580</xdr:colOff>
      <xdr:row>59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C5" sqref="C5"/>
    </sheetView>
  </sheetViews>
  <sheetFormatPr defaultColWidth="8.77734375" defaultRowHeight="14.4" x14ac:dyDescent="0.3"/>
  <cols>
    <col min="1" max="3" width="8.77734375" style="10"/>
    <col min="4" max="4" width="12.109375" style="10" customWidth="1"/>
    <col min="5" max="16384" width="8.77734375" style="10"/>
  </cols>
  <sheetData>
    <row r="1" spans="1:19" x14ac:dyDescent="0.3">
      <c r="A1" s="10" t="s">
        <v>0</v>
      </c>
    </row>
    <row r="2" spans="1:19" x14ac:dyDescent="0.3">
      <c r="A2" s="19" t="s">
        <v>22</v>
      </c>
      <c r="B2" s="19" t="s">
        <v>3</v>
      </c>
      <c r="C2" s="19" t="s">
        <v>9</v>
      </c>
      <c r="D2" s="19" t="s">
        <v>11</v>
      </c>
      <c r="E2" s="19" t="s">
        <v>10</v>
      </c>
      <c r="G2" s="10" t="s">
        <v>90</v>
      </c>
      <c r="H2" s="19" t="s">
        <v>3</v>
      </c>
      <c r="I2" s="19" t="s">
        <v>9</v>
      </c>
      <c r="J2" s="19" t="s">
        <v>11</v>
      </c>
      <c r="K2" s="19" t="s">
        <v>10</v>
      </c>
      <c r="M2" s="10" t="s">
        <v>91</v>
      </c>
      <c r="N2" s="19" t="s">
        <v>3</v>
      </c>
      <c r="O2" s="19" t="s">
        <v>9</v>
      </c>
      <c r="P2" s="19" t="s">
        <v>11</v>
      </c>
      <c r="Q2" s="19" t="s">
        <v>10</v>
      </c>
    </row>
    <row r="3" spans="1:19" x14ac:dyDescent="0.3">
      <c r="A3" s="19" t="s">
        <v>6</v>
      </c>
      <c r="B3" s="20">
        <v>0.88841000000000003</v>
      </c>
      <c r="C3" s="20">
        <v>-0.28611037350000001</v>
      </c>
      <c r="D3" s="20">
        <v>0.81787500000000002</v>
      </c>
      <c r="E3" s="20">
        <v>0.3247292</v>
      </c>
      <c r="H3" s="10">
        <v>0.88851000000000002</v>
      </c>
      <c r="I3" s="10">
        <v>-0.33051999999999998</v>
      </c>
      <c r="J3" s="10">
        <v>0.75</v>
      </c>
      <c r="K3" s="10">
        <v>0.61148999999999998</v>
      </c>
      <c r="N3" s="10">
        <v>0.88831000000000004</v>
      </c>
      <c r="O3" s="10">
        <v>-0.2417</v>
      </c>
      <c r="P3" s="10">
        <v>0.88575000000000004</v>
      </c>
      <c r="Q3" s="10">
        <v>3.7960000000000001E-2</v>
      </c>
    </row>
    <row r="4" spans="1:19" x14ac:dyDescent="0.3">
      <c r="A4" s="19" t="s">
        <v>7</v>
      </c>
      <c r="B4" s="20">
        <v>0.94084500000000004</v>
      </c>
      <c r="C4" s="20">
        <v>-0.162371875</v>
      </c>
      <c r="D4" s="21">
        <v>0.96668030000000005</v>
      </c>
      <c r="E4" s="20">
        <v>0.52381</v>
      </c>
      <c r="H4" s="10">
        <v>1</v>
      </c>
      <c r="I4" s="10">
        <v>-9.5699999999999993E-2</v>
      </c>
      <c r="J4" s="10">
        <v>1</v>
      </c>
      <c r="K4" s="10">
        <v>1</v>
      </c>
      <c r="N4" s="10">
        <v>0.88168999999999997</v>
      </c>
      <c r="O4" s="10">
        <v>-0.22903999999999999</v>
      </c>
      <c r="P4" s="10">
        <v>0.93335999999999997</v>
      </c>
      <c r="Q4" s="10">
        <v>4.7620000000000003E-2</v>
      </c>
    </row>
    <row r="5" spans="1:19" x14ac:dyDescent="0.3">
      <c r="A5" s="19" t="s">
        <v>50</v>
      </c>
      <c r="B5" s="21">
        <v>0.99873500000000004</v>
      </c>
      <c r="C5" s="21">
        <v>-1.0569775E-2</v>
      </c>
      <c r="D5" s="20">
        <v>0.74439</v>
      </c>
      <c r="E5" s="21">
        <v>0.88844433300000003</v>
      </c>
      <c r="H5" s="10">
        <v>1</v>
      </c>
      <c r="I5" s="10">
        <v>0</v>
      </c>
      <c r="J5" s="10">
        <v>0.5</v>
      </c>
      <c r="K5" s="10">
        <v>0.77715999999999996</v>
      </c>
      <c r="N5" s="10">
        <v>0.99746999999999997</v>
      </c>
      <c r="O5" s="10">
        <v>-2.1139999999999999E-2</v>
      </c>
      <c r="P5" s="10">
        <v>0.98877999999999999</v>
      </c>
      <c r="Q5" s="10">
        <v>0.99973000000000001</v>
      </c>
    </row>
    <row r="8" spans="1:19" x14ac:dyDescent="0.3">
      <c r="A8" s="10" t="s">
        <v>1</v>
      </c>
      <c r="L8" s="10" t="s">
        <v>2</v>
      </c>
    </row>
    <row r="9" spans="1:19" x14ac:dyDescent="0.3">
      <c r="A9" s="10" t="s">
        <v>3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 t="s">
        <v>4</v>
      </c>
      <c r="H9" s="10" t="s">
        <v>5</v>
      </c>
      <c r="L9" s="10" t="s">
        <v>3</v>
      </c>
      <c r="M9" s="10">
        <v>1</v>
      </c>
      <c r="N9" s="10">
        <v>2</v>
      </c>
      <c r="O9" s="10">
        <v>3</v>
      </c>
      <c r="P9" s="10">
        <v>4</v>
      </c>
      <c r="Q9" s="10">
        <v>5</v>
      </c>
      <c r="R9" s="10" t="s">
        <v>4</v>
      </c>
      <c r="S9" s="10" t="s">
        <v>5</v>
      </c>
    </row>
    <row r="10" spans="1:19" x14ac:dyDescent="0.3">
      <c r="A10" s="10" t="s">
        <v>6</v>
      </c>
      <c r="B10" s="10">
        <v>0.89090909090899995</v>
      </c>
      <c r="C10" s="10">
        <v>0.89090909090899995</v>
      </c>
      <c r="D10" s="10">
        <v>0.88392857142900005</v>
      </c>
      <c r="E10" s="10">
        <v>0.89285714285700002</v>
      </c>
      <c r="F10" s="10">
        <v>0.88392857142900005</v>
      </c>
      <c r="G10" s="8">
        <f>SUM(B10:F10)/5</f>
        <v>0.88850649350659994</v>
      </c>
      <c r="H10" s="10">
        <f>STDEV(B10:G10)</f>
        <v>3.8049399318078082E-3</v>
      </c>
      <c r="L10" s="10" t="s">
        <v>6</v>
      </c>
      <c r="M10" s="10">
        <v>0.89123966942199995</v>
      </c>
      <c r="N10" s="10">
        <v>0.86900826446299995</v>
      </c>
      <c r="O10" s="10">
        <v>0.90286499215100002</v>
      </c>
      <c r="P10" s="10">
        <v>0.90130149282000005</v>
      </c>
      <c r="Q10" s="10">
        <v>0.87711994520000003</v>
      </c>
      <c r="R10" s="8">
        <f>SUM(M10:Q10)/5</f>
        <v>0.88830687281120002</v>
      </c>
      <c r="S10" s="10">
        <f>STDEV(M10:R10)</f>
        <v>1.331903838421326E-2</v>
      </c>
    </row>
    <row r="11" spans="1:19" x14ac:dyDescent="0.3">
      <c r="A11" s="10" t="s">
        <v>7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8">
        <f>SUM(B11:F11)/5</f>
        <v>1</v>
      </c>
      <c r="L11" s="10" t="s">
        <v>7</v>
      </c>
      <c r="M11" s="10">
        <v>0.88545454545400004</v>
      </c>
      <c r="N11" s="10">
        <v>0.87708200890099997</v>
      </c>
      <c r="O11" s="10">
        <v>0.85710606357899999</v>
      </c>
      <c r="P11" s="10">
        <v>0.90340372260099999</v>
      </c>
      <c r="Q11" s="10">
        <v>0.88541076152700005</v>
      </c>
      <c r="R11" s="8">
        <f>SUM(M11:Q11)/5</f>
        <v>0.88169142041240001</v>
      </c>
      <c r="S11" s="10">
        <f>STDEV(M11:R11)</f>
        <v>1.5000700782574069E-2</v>
      </c>
    </row>
    <row r="12" spans="1:19" x14ac:dyDescent="0.3">
      <c r="A12" s="10" t="s">
        <v>8</v>
      </c>
      <c r="B12" s="10">
        <v>0.78180000000000005</v>
      </c>
      <c r="C12" s="10">
        <v>0.78180000000000005</v>
      </c>
      <c r="F12" s="10">
        <v>0.78180000000000005</v>
      </c>
      <c r="L12" s="10" t="s">
        <v>8</v>
      </c>
    </row>
    <row r="13" spans="1:19" x14ac:dyDescent="0.3">
      <c r="A13" s="13" t="s">
        <v>50</v>
      </c>
      <c r="B13" s="10">
        <v>1</v>
      </c>
      <c r="C13" s="10">
        <v>1</v>
      </c>
      <c r="F13" s="10">
        <v>1</v>
      </c>
      <c r="G13" s="8">
        <v>1</v>
      </c>
      <c r="L13" s="13" t="s">
        <v>50</v>
      </c>
      <c r="M13" s="12">
        <v>0.99824999999999997</v>
      </c>
      <c r="N13" s="12">
        <v>0.99475000000000002</v>
      </c>
      <c r="Q13" s="12">
        <v>0.99939999999999996</v>
      </c>
      <c r="R13" s="7">
        <v>0.997466666</v>
      </c>
    </row>
    <row r="17" spans="1:19" x14ac:dyDescent="0.3">
      <c r="A17" s="10" t="s">
        <v>9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L17" s="10" t="s">
        <v>9</v>
      </c>
      <c r="M17" s="10">
        <v>1</v>
      </c>
      <c r="N17" s="10">
        <v>2</v>
      </c>
      <c r="O17" s="10">
        <v>3</v>
      </c>
      <c r="P17" s="10">
        <v>4</v>
      </c>
      <c r="Q17" s="10">
        <v>5</v>
      </c>
    </row>
    <row r="18" spans="1:19" x14ac:dyDescent="0.3">
      <c r="A18" s="10" t="s">
        <v>6</v>
      </c>
      <c r="B18" s="10">
        <v>-0.32872341400299998</v>
      </c>
      <c r="C18" s="10">
        <v>-0.32872341400299998</v>
      </c>
      <c r="D18" s="10">
        <v>-0.33393691478199999</v>
      </c>
      <c r="E18" s="10">
        <v>-0.32726848355299998</v>
      </c>
      <c r="F18" s="10">
        <v>-0.33393691478199999</v>
      </c>
      <c r="G18" s="8">
        <f>SUM(B18:F18)/5</f>
        <v>-0.33051782822459996</v>
      </c>
      <c r="H18" s="10">
        <f>STDEV(B18:G18)</f>
        <v>2.8417737899489094E-3</v>
      </c>
      <c r="L18" s="10" t="s">
        <v>6</v>
      </c>
      <c r="M18" s="10">
        <v>-0.20331245392899999</v>
      </c>
      <c r="N18" s="10">
        <v>-0.24502182297200001</v>
      </c>
      <c r="O18" s="10">
        <v>-0.32854924457099999</v>
      </c>
      <c r="P18" s="10">
        <v>-0.20748523786699999</v>
      </c>
      <c r="Q18" s="10">
        <v>-0.224145837623</v>
      </c>
      <c r="R18" s="8">
        <f>SUM(M18:Q18)/5</f>
        <v>-0.24170291939239999</v>
      </c>
      <c r="S18" s="10">
        <f>STDEV(M18:R18)</f>
        <v>4.5839345557556616E-2</v>
      </c>
    </row>
    <row r="19" spans="1:19" x14ac:dyDescent="0.3">
      <c r="A19" s="10" t="s">
        <v>7</v>
      </c>
      <c r="B19" s="10">
        <v>-9.7275249999999994E-2</v>
      </c>
      <c r="C19" s="10">
        <v>-9.5499000000000001E-2</v>
      </c>
      <c r="D19" s="10">
        <v>-9.4636999999999999E-2</v>
      </c>
      <c r="E19" s="10">
        <v>-9.4637499999999999E-2</v>
      </c>
      <c r="F19" s="10">
        <v>-9.647E-2</v>
      </c>
      <c r="G19" s="8">
        <f>SUM(B19:F19)/5</f>
        <v>-9.5703750000000004E-2</v>
      </c>
      <c r="H19" s="10">
        <f t="shared" ref="H19:H21" si="0">STDEV(B19:G19)</f>
        <v>1.0366791692708003E-3</v>
      </c>
      <c r="L19" s="10" t="s">
        <v>7</v>
      </c>
      <c r="M19" s="10">
        <v>-0.20779149999999999</v>
      </c>
      <c r="N19" s="10">
        <v>-0.23674799999999999</v>
      </c>
      <c r="O19" s="10">
        <v>-0.263434</v>
      </c>
      <c r="P19" s="10">
        <v>-0.216034</v>
      </c>
      <c r="Q19" s="10">
        <v>-0.22119249999999999</v>
      </c>
      <c r="R19" s="8">
        <f>SUM(M19:Q19)/5</f>
        <v>-0.22903999999999999</v>
      </c>
      <c r="S19" s="10">
        <f>STDEV(M19:R19)</f>
        <v>1.9619370756984032E-2</v>
      </c>
    </row>
    <row r="20" spans="1:19" x14ac:dyDescent="0.3">
      <c r="A20" s="10" t="s">
        <v>8</v>
      </c>
      <c r="B20" s="10">
        <v>-0.17451</v>
      </c>
      <c r="C20" s="10">
        <v>-0.18042</v>
      </c>
      <c r="F20" s="10">
        <v>-0.65373999999999999</v>
      </c>
      <c r="H20" s="10">
        <f t="shared" si="0"/>
        <v>0.27499337670811885</v>
      </c>
      <c r="L20" s="10" t="s">
        <v>8</v>
      </c>
    </row>
    <row r="21" spans="1:19" x14ac:dyDescent="0.3">
      <c r="A21" s="13" t="s">
        <v>50</v>
      </c>
      <c r="B21" s="10">
        <v>0</v>
      </c>
      <c r="C21" s="10">
        <v>0</v>
      </c>
      <c r="G21" s="8">
        <v>0</v>
      </c>
      <c r="H21" s="10">
        <f t="shared" si="0"/>
        <v>0</v>
      </c>
      <c r="L21" s="13" t="s">
        <v>50</v>
      </c>
      <c r="M21" s="10">
        <v>-1.3497244240305101E-2</v>
      </c>
      <c r="N21" s="10">
        <v>-2.68498172854418E-2</v>
      </c>
      <c r="Q21" s="10">
        <v>-2.30715881637376E-2</v>
      </c>
      <c r="R21" s="7">
        <v>-2.1139549666700001E-2</v>
      </c>
      <c r="S21" s="10">
        <f>STDEV(M21:R21)</f>
        <v>5.6197497352934228E-3</v>
      </c>
    </row>
    <row r="27" spans="1:19" x14ac:dyDescent="0.3">
      <c r="A27" s="10" t="s">
        <v>10</v>
      </c>
      <c r="B27" s="10">
        <v>1</v>
      </c>
      <c r="C27" s="10">
        <v>2</v>
      </c>
      <c r="D27" s="10">
        <v>3</v>
      </c>
      <c r="E27" s="10">
        <v>4</v>
      </c>
      <c r="F27" s="10">
        <v>5</v>
      </c>
      <c r="L27" s="10" t="s">
        <v>10</v>
      </c>
      <c r="M27" s="10">
        <v>1</v>
      </c>
      <c r="N27" s="10">
        <v>2</v>
      </c>
      <c r="O27" s="10">
        <v>3</v>
      </c>
      <c r="P27" s="10">
        <v>4</v>
      </c>
      <c r="Q27" s="10">
        <v>5</v>
      </c>
    </row>
    <row r="28" spans="1:19" x14ac:dyDescent="0.3">
      <c r="A28" s="10" t="s">
        <v>6</v>
      </c>
      <c r="B28" s="10">
        <v>0.60909100000000005</v>
      </c>
      <c r="C28" s="10">
        <v>0.60909100000000005</v>
      </c>
      <c r="D28" s="10">
        <v>0.61607149999999999</v>
      </c>
      <c r="E28" s="10">
        <v>0.60714299999999999</v>
      </c>
      <c r="F28" s="10">
        <v>0.61607149999999999</v>
      </c>
      <c r="G28" s="8">
        <f>SUM(B28:F28)/5</f>
        <v>0.61149359999999997</v>
      </c>
      <c r="H28" s="10">
        <f>STDEV(B28:G28)</f>
        <v>3.804918677186137E-3</v>
      </c>
      <c r="L28" s="10" t="s">
        <v>6</v>
      </c>
      <c r="M28" s="10">
        <v>2.33265E-2</v>
      </c>
      <c r="N28" s="10">
        <v>4.7132500000000001E-2</v>
      </c>
      <c r="O28" s="10">
        <v>1.01245E-2</v>
      </c>
      <c r="P28" s="10">
        <v>3.1732000000000003E-2</v>
      </c>
      <c r="Q28" s="10">
        <v>7.7508499999999994E-2</v>
      </c>
      <c r="R28" s="8">
        <f>SUM(M28:Q28)/5</f>
        <v>3.79648E-2</v>
      </c>
      <c r="S28" s="10">
        <f>STDEV(M28:R28)</f>
        <v>2.3134220798635082E-2</v>
      </c>
    </row>
    <row r="29" spans="1:19" x14ac:dyDescent="0.3">
      <c r="A29" s="10" t="s">
        <v>7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8">
        <f>SUM(B29:F29)/5</f>
        <v>1</v>
      </c>
      <c r="H29" s="10">
        <f t="shared" ref="H29:H31" si="1">STDEV(B29:G29)</f>
        <v>0</v>
      </c>
      <c r="L29" s="10" t="s">
        <v>7</v>
      </c>
      <c r="M29" s="10">
        <v>4.6995500000000003E-2</v>
      </c>
      <c r="N29" s="10">
        <v>6.3746999999999998E-2</v>
      </c>
      <c r="O29" s="10">
        <v>2.0132000000000001E-2</v>
      </c>
      <c r="P29" s="10">
        <v>3.075E-2</v>
      </c>
      <c r="Q29" s="10">
        <v>7.6468999999999995E-2</v>
      </c>
      <c r="R29" s="8">
        <f>SUM(M29:Q29)/5</f>
        <v>4.76187E-2</v>
      </c>
      <c r="S29" s="10">
        <f>STDEV(M29:R29)</f>
        <v>2.0653919559250718E-2</v>
      </c>
    </row>
    <row r="30" spans="1:19" x14ac:dyDescent="0.3">
      <c r="A30" s="10" t="s">
        <v>8</v>
      </c>
      <c r="B30" s="10">
        <v>1</v>
      </c>
      <c r="C30" s="10">
        <v>1</v>
      </c>
      <c r="F30" s="10">
        <v>1</v>
      </c>
      <c r="H30" s="10">
        <f t="shared" si="1"/>
        <v>0</v>
      </c>
      <c r="L30" s="10" t="s">
        <v>8</v>
      </c>
      <c r="S30" s="10" t="e">
        <f>STDEV(M30:R30)</f>
        <v>#DIV/0!</v>
      </c>
    </row>
    <row r="31" spans="1:19" x14ac:dyDescent="0.3">
      <c r="A31" s="13" t="s">
        <v>50</v>
      </c>
      <c r="B31" s="10">
        <v>0.78181800000000001</v>
      </c>
      <c r="C31" s="10">
        <v>0.78181800000000001</v>
      </c>
      <c r="F31" s="10">
        <v>0.76785000000000003</v>
      </c>
      <c r="G31" s="7">
        <v>0.77716200000000002</v>
      </c>
      <c r="H31" s="10">
        <f t="shared" si="1"/>
        <v>6.5845783464091217E-3</v>
      </c>
      <c r="L31" s="13" t="s">
        <v>50</v>
      </c>
      <c r="M31" s="12">
        <v>0.99989499999999998</v>
      </c>
      <c r="N31" s="12">
        <v>0.99981500000000001</v>
      </c>
      <c r="Q31" s="12">
        <v>0.99948000000000004</v>
      </c>
      <c r="R31" s="7">
        <v>0.99972666600000004</v>
      </c>
      <c r="S31" s="10">
        <f>STDEV(M31:R31)</f>
        <v>1.7977609839925579E-4</v>
      </c>
    </row>
    <row r="37" spans="1:19" x14ac:dyDescent="0.3">
      <c r="A37" s="10" t="s">
        <v>11</v>
      </c>
      <c r="B37" s="10">
        <v>1</v>
      </c>
      <c r="C37" s="10">
        <v>2</v>
      </c>
      <c r="D37" s="10">
        <v>3</v>
      </c>
      <c r="E37" s="10">
        <v>4</v>
      </c>
      <c r="F37" s="10">
        <v>5</v>
      </c>
      <c r="L37" s="10" t="s">
        <v>11</v>
      </c>
      <c r="M37" s="10">
        <v>1</v>
      </c>
      <c r="N37" s="10">
        <v>2</v>
      </c>
      <c r="O37" s="10">
        <v>3</v>
      </c>
      <c r="P37" s="10">
        <v>4</v>
      </c>
      <c r="Q37" s="10">
        <v>5</v>
      </c>
    </row>
    <row r="38" spans="1:19" x14ac:dyDescent="0.3">
      <c r="A38" s="10" t="s">
        <v>6</v>
      </c>
      <c r="B38" s="10">
        <v>0.75</v>
      </c>
      <c r="C38" s="10">
        <v>0.75</v>
      </c>
      <c r="D38" s="10">
        <v>0.75</v>
      </c>
      <c r="E38" s="10">
        <v>0.75</v>
      </c>
      <c r="F38" s="10">
        <v>0.75</v>
      </c>
      <c r="G38" s="8">
        <f>SUM(B38:F38)/5</f>
        <v>0.75</v>
      </c>
      <c r="H38" s="10">
        <f>STDEV(B38:G38)</f>
        <v>0</v>
      </c>
      <c r="L38" s="10" t="s">
        <v>6</v>
      </c>
      <c r="M38" s="10">
        <v>0.88403799999999999</v>
      </c>
      <c r="N38" s="10">
        <v>0.94638100000000003</v>
      </c>
      <c r="O38" s="10">
        <v>0.70499650000000003</v>
      </c>
      <c r="P38" s="10">
        <v>0.95095350000000001</v>
      </c>
      <c r="Q38" s="10">
        <v>0.94236299999999995</v>
      </c>
      <c r="R38" s="8">
        <f>SUM(M38:Q38)/5</f>
        <v>0.88574640000000004</v>
      </c>
      <c r="S38" s="10">
        <f>STDEV(M38:R38)</f>
        <v>9.360278306086843E-2</v>
      </c>
    </row>
    <row r="39" spans="1:19" x14ac:dyDescent="0.3">
      <c r="A39" s="10" t="s">
        <v>7</v>
      </c>
      <c r="B39" s="10">
        <v>1</v>
      </c>
      <c r="C39" s="10">
        <v>1</v>
      </c>
      <c r="D39" s="10">
        <v>1</v>
      </c>
      <c r="E39" s="10">
        <v>1</v>
      </c>
      <c r="F39" s="10">
        <v>1</v>
      </c>
      <c r="G39" s="8">
        <f>SUM(B39:F39)/5</f>
        <v>1</v>
      </c>
      <c r="H39" s="10">
        <f>STDEV(B39:G39)</f>
        <v>0</v>
      </c>
      <c r="L39" s="10" t="s">
        <v>7</v>
      </c>
      <c r="M39" s="10">
        <v>0.894598</v>
      </c>
      <c r="N39" s="10">
        <v>0.95284199999999997</v>
      </c>
      <c r="O39" s="10">
        <v>0.92837800000000004</v>
      </c>
      <c r="P39" s="10">
        <v>0.94918999999999998</v>
      </c>
      <c r="Q39" s="10">
        <v>0.94179500000000005</v>
      </c>
      <c r="R39" s="8">
        <f>SUM(M39:Q39)/5</f>
        <v>0.93336059999999998</v>
      </c>
      <c r="S39" s="10">
        <f>STDEV(M39:R39)</f>
        <v>2.1112079079048551E-2</v>
      </c>
    </row>
    <row r="40" spans="1:19" x14ac:dyDescent="0.3">
      <c r="A40" s="10" t="s">
        <v>8</v>
      </c>
      <c r="B40" s="10">
        <v>1</v>
      </c>
      <c r="C40" s="10">
        <v>1</v>
      </c>
      <c r="F40" s="10">
        <v>1</v>
      </c>
      <c r="L40" s="10" t="s">
        <v>8</v>
      </c>
    </row>
    <row r="41" spans="1:19" x14ac:dyDescent="0.3">
      <c r="A41" s="13" t="s">
        <v>50</v>
      </c>
      <c r="B41" s="10">
        <v>0.5</v>
      </c>
      <c r="C41" s="10">
        <v>0.5</v>
      </c>
      <c r="F41" s="10">
        <v>0.49990000000000001</v>
      </c>
      <c r="G41" s="7">
        <v>0.49999666599999998</v>
      </c>
      <c r="L41" s="13" t="s">
        <v>50</v>
      </c>
      <c r="M41" s="12">
        <v>0.99766999999999995</v>
      </c>
      <c r="N41" s="12">
        <v>0.99595500000000003</v>
      </c>
      <c r="Q41" s="12">
        <v>0.98877999999999999</v>
      </c>
      <c r="R41" s="7">
        <v>0.98877999999999999</v>
      </c>
    </row>
    <row r="42" spans="1:19" x14ac:dyDescent="0.3">
      <c r="R42" s="8"/>
    </row>
    <row r="48" spans="1:19" x14ac:dyDescent="0.3">
      <c r="A48" s="10" t="s">
        <v>12</v>
      </c>
      <c r="B48" s="10">
        <v>1</v>
      </c>
      <c r="C48" s="10">
        <v>2</v>
      </c>
      <c r="D48" s="10">
        <v>3</v>
      </c>
      <c r="E48" s="10">
        <v>4</v>
      </c>
      <c r="F48" s="10">
        <v>5</v>
      </c>
      <c r="L48" s="10" t="s">
        <v>12</v>
      </c>
      <c r="M48" s="10">
        <v>1</v>
      </c>
      <c r="N48" s="10">
        <v>2</v>
      </c>
      <c r="O48" s="10">
        <v>3</v>
      </c>
      <c r="P48" s="10">
        <v>4</v>
      </c>
      <c r="Q48" s="10">
        <v>5</v>
      </c>
    </row>
    <row r="49" spans="1:19" x14ac:dyDescent="0.3">
      <c r="A49" s="10" t="s">
        <v>6</v>
      </c>
      <c r="B49" s="10">
        <v>23.292000000000002</v>
      </c>
      <c r="C49" s="10">
        <v>23.617000000000001</v>
      </c>
      <c r="D49" s="10">
        <v>26.465</v>
      </c>
      <c r="E49" s="10">
        <v>21.821000000000002</v>
      </c>
      <c r="F49" s="10">
        <v>25.099</v>
      </c>
      <c r="G49" s="10">
        <f>SUM(B49:F49)/5</f>
        <v>24.058800000000002</v>
      </c>
      <c r="H49" s="10">
        <f>STDEV(B49:G49)</f>
        <v>1.5913976750014429</v>
      </c>
      <c r="L49" s="10" t="s">
        <v>6</v>
      </c>
      <c r="M49" s="10">
        <v>34.375</v>
      </c>
      <c r="N49" s="10">
        <v>38.024999999999999</v>
      </c>
      <c r="O49" s="10">
        <v>25.786999999999999</v>
      </c>
      <c r="P49" s="10">
        <v>34.984999999999999</v>
      </c>
      <c r="Q49" s="10">
        <v>37.838000000000001</v>
      </c>
      <c r="R49" s="10">
        <f>SUM(M49:Q49)/5</f>
        <v>34.202000000000005</v>
      </c>
      <c r="S49" s="10">
        <f>STDEV(M49:R49)</f>
        <v>4.4562555582012715</v>
      </c>
    </row>
    <row r="50" spans="1:19" x14ac:dyDescent="0.3">
      <c r="A50" s="10" t="s">
        <v>7</v>
      </c>
      <c r="B50" s="10">
        <v>31.741</v>
      </c>
      <c r="C50" s="10">
        <v>35.36</v>
      </c>
      <c r="D50" s="10">
        <v>27.731000000000002</v>
      </c>
      <c r="E50" s="10">
        <v>26.763999999999999</v>
      </c>
      <c r="F50" s="10">
        <v>29.161000000000001</v>
      </c>
      <c r="G50" s="10">
        <f>SUM(B50:F50)/5</f>
        <v>30.151400000000002</v>
      </c>
      <c r="H50" s="10">
        <f>STDEV(B50:G50)</f>
        <v>3.0974198682128966</v>
      </c>
      <c r="L50" s="10" t="s">
        <v>7</v>
      </c>
      <c r="M50" s="10">
        <v>51.302999999999997</v>
      </c>
      <c r="N50" s="10">
        <v>46.439</v>
      </c>
      <c r="O50" s="10">
        <v>47.390999999999998</v>
      </c>
      <c r="P50" s="10">
        <v>45.14</v>
      </c>
      <c r="Q50" s="10">
        <v>44.3</v>
      </c>
      <c r="R50" s="10">
        <f>SUM(M50:Q50)/5</f>
        <v>46.914599999999993</v>
      </c>
      <c r="S50" s="10">
        <f>STDEV(M50:R50)</f>
        <v>2.4370697651072688</v>
      </c>
    </row>
    <row r="51" spans="1:19" x14ac:dyDescent="0.3">
      <c r="A51" s="10" t="s">
        <v>8</v>
      </c>
      <c r="B51" s="10">
        <v>11.420999999999999</v>
      </c>
      <c r="C51" s="10">
        <v>10.586</v>
      </c>
      <c r="D51" s="17" t="s">
        <v>15</v>
      </c>
      <c r="E51" s="17" t="s">
        <v>15</v>
      </c>
      <c r="F51" s="10">
        <v>10.324</v>
      </c>
      <c r="L51" s="10" t="s">
        <v>8</v>
      </c>
    </row>
    <row r="52" spans="1:19" x14ac:dyDescent="0.3">
      <c r="G52" s="10" t="s">
        <v>20</v>
      </c>
      <c r="L52" s="10" t="s">
        <v>18</v>
      </c>
      <c r="M52" s="10" t="s">
        <v>19</v>
      </c>
      <c r="O52" s="17" t="s">
        <v>15</v>
      </c>
      <c r="P52" s="17" t="s">
        <v>15</v>
      </c>
    </row>
    <row r="53" spans="1:19" x14ac:dyDescent="0.3">
      <c r="G53" s="10" t="s">
        <v>21</v>
      </c>
      <c r="L53" s="16" t="s">
        <v>65</v>
      </c>
    </row>
    <row r="54" spans="1:19" x14ac:dyDescent="0.3">
      <c r="B54" s="18" t="s">
        <v>70</v>
      </c>
    </row>
    <row r="57" spans="1:19" x14ac:dyDescent="0.3">
      <c r="A57" s="10" t="s">
        <v>13</v>
      </c>
      <c r="L57" s="10" t="s">
        <v>13</v>
      </c>
    </row>
    <row r="58" spans="1:19" x14ac:dyDescent="0.3">
      <c r="A58" s="10" t="s">
        <v>6</v>
      </c>
      <c r="B58" s="10">
        <v>1</v>
      </c>
      <c r="L58" s="10" t="s">
        <v>6</v>
      </c>
      <c r="M58" s="10">
        <v>3</v>
      </c>
    </row>
    <row r="59" spans="1:19" x14ac:dyDescent="0.3">
      <c r="A59" s="10" t="s">
        <v>7</v>
      </c>
      <c r="B59" s="10">
        <v>3</v>
      </c>
      <c r="L59" s="10" t="s">
        <v>7</v>
      </c>
      <c r="M59" s="10">
        <v>5</v>
      </c>
    </row>
    <row r="60" spans="1:19" x14ac:dyDescent="0.3">
      <c r="A60" s="10" t="s">
        <v>8</v>
      </c>
      <c r="L60" s="10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workbookViewId="0">
      <selection activeCell="J63" sqref="J63:N70"/>
    </sheetView>
  </sheetViews>
  <sheetFormatPr defaultColWidth="8.77734375" defaultRowHeight="14.4" x14ac:dyDescent="0.3"/>
  <cols>
    <col min="1" max="1" width="15.109375" style="28" customWidth="1"/>
    <col min="2" max="2" width="15" customWidth="1"/>
    <col min="3" max="3" width="12.77734375" customWidth="1"/>
    <col min="4" max="4" width="13.77734375" customWidth="1"/>
    <col min="5" max="5" width="14.44140625" customWidth="1"/>
    <col min="6" max="6" width="15.6640625" customWidth="1"/>
    <col min="10" max="10" width="22.33203125" customWidth="1"/>
    <col min="11" max="11" width="13.109375" customWidth="1"/>
    <col min="12" max="12" width="12.33203125" customWidth="1"/>
    <col min="13" max="13" width="11.109375" customWidth="1"/>
    <col min="14" max="14" width="12" customWidth="1"/>
    <col min="15" max="15" width="14.77734375" customWidth="1"/>
  </cols>
  <sheetData>
    <row r="2" spans="1:15" ht="37.200000000000003" customHeight="1" x14ac:dyDescent="0.3">
      <c r="A2" s="38" t="s">
        <v>100</v>
      </c>
      <c r="B2" s="50" t="s">
        <v>148</v>
      </c>
      <c r="C2" s="39" t="s">
        <v>73</v>
      </c>
      <c r="D2" s="39" t="s">
        <v>8</v>
      </c>
      <c r="E2" s="39" t="s">
        <v>6</v>
      </c>
      <c r="F2" s="39" t="s">
        <v>7</v>
      </c>
    </row>
    <row r="3" spans="1:15" x14ac:dyDescent="0.3">
      <c r="A3" s="37" t="s">
        <v>22</v>
      </c>
      <c r="B3" s="38" t="s">
        <v>149</v>
      </c>
      <c r="C3" s="39">
        <v>612</v>
      </c>
      <c r="D3" s="40" t="s">
        <v>137</v>
      </c>
      <c r="E3" s="40" t="s">
        <v>140</v>
      </c>
      <c r="F3" s="40" t="s">
        <v>144</v>
      </c>
    </row>
    <row r="4" spans="1:15" x14ac:dyDescent="0.3">
      <c r="A4" s="37" t="s">
        <v>71</v>
      </c>
      <c r="B4" s="38" t="s">
        <v>150</v>
      </c>
      <c r="C4" s="39">
        <v>870</v>
      </c>
      <c r="D4" s="40" t="s">
        <v>134</v>
      </c>
      <c r="E4" s="40" t="s">
        <v>141</v>
      </c>
      <c r="F4" s="40" t="s">
        <v>145</v>
      </c>
      <c r="M4">
        <f>3733.21/2</f>
        <v>1866.605</v>
      </c>
    </row>
    <row r="5" spans="1:15" x14ac:dyDescent="0.3">
      <c r="A5" s="37" t="s">
        <v>33</v>
      </c>
      <c r="B5" s="38" t="s">
        <v>151</v>
      </c>
      <c r="C5" s="41">
        <v>11316</v>
      </c>
      <c r="D5" s="40" t="s">
        <v>135</v>
      </c>
      <c r="E5" s="40" t="s">
        <v>142</v>
      </c>
      <c r="F5" s="40" t="s">
        <v>146</v>
      </c>
      <c r="M5">
        <f>5277.42/2</f>
        <v>2638.71</v>
      </c>
    </row>
    <row r="6" spans="1:15" x14ac:dyDescent="0.3">
      <c r="A6" s="37" t="s">
        <v>72</v>
      </c>
      <c r="B6" s="51" t="s">
        <v>152</v>
      </c>
      <c r="C6" s="41">
        <v>24326</v>
      </c>
      <c r="D6" s="40" t="s">
        <v>136</v>
      </c>
      <c r="E6" s="40" t="s">
        <v>143</v>
      </c>
      <c r="F6" s="40" t="s">
        <v>147</v>
      </c>
    </row>
    <row r="7" spans="1:15" x14ac:dyDescent="0.3">
      <c r="A7" s="37" t="s">
        <v>80</v>
      </c>
      <c r="B7" s="51" t="s">
        <v>153</v>
      </c>
      <c r="C7" s="41">
        <v>83402</v>
      </c>
      <c r="D7" s="40" t="s">
        <v>138</v>
      </c>
      <c r="E7" s="54" t="s">
        <v>163</v>
      </c>
      <c r="F7" s="49" t="s">
        <v>158</v>
      </c>
      <c r="I7" t="s">
        <v>98</v>
      </c>
    </row>
    <row r="8" spans="1:15" x14ac:dyDescent="0.3">
      <c r="A8" s="37" t="s">
        <v>84</v>
      </c>
      <c r="B8" s="51" t="s">
        <v>153</v>
      </c>
      <c r="C8" s="41">
        <v>1010051</v>
      </c>
      <c r="D8" s="40" t="s">
        <v>139</v>
      </c>
      <c r="E8" s="40" t="s">
        <v>95</v>
      </c>
      <c r="F8" s="40" t="s">
        <v>95</v>
      </c>
      <c r="I8" t="s">
        <v>99</v>
      </c>
    </row>
    <row r="9" spans="1:15" x14ac:dyDescent="0.3">
      <c r="B9" s="22"/>
      <c r="C9" s="22"/>
      <c r="D9" s="22"/>
      <c r="E9" s="22"/>
      <c r="F9" s="22"/>
    </row>
    <row r="13" spans="1:15" x14ac:dyDescent="0.3">
      <c r="A13" s="36" t="s">
        <v>9</v>
      </c>
      <c r="B13" s="22" t="s">
        <v>22</v>
      </c>
      <c r="C13" s="22" t="s">
        <v>42</v>
      </c>
      <c r="D13" s="22" t="s">
        <v>33</v>
      </c>
      <c r="E13" s="22" t="s">
        <v>36</v>
      </c>
      <c r="F13" s="22" t="s">
        <v>80</v>
      </c>
      <c r="J13" s="36" t="s">
        <v>9</v>
      </c>
      <c r="K13" s="22" t="s">
        <v>22</v>
      </c>
      <c r="L13" s="22" t="s">
        <v>42</v>
      </c>
      <c r="M13" s="22" t="s">
        <v>33</v>
      </c>
      <c r="N13" s="22" t="s">
        <v>36</v>
      </c>
      <c r="O13" s="22" t="s">
        <v>80</v>
      </c>
    </row>
    <row r="14" spans="1:15" x14ac:dyDescent="0.3">
      <c r="A14" s="25" t="s">
        <v>6</v>
      </c>
      <c r="B14" s="26">
        <v>-0.28611037350000001</v>
      </c>
      <c r="C14" s="26">
        <v>-0.48410566300000002</v>
      </c>
      <c r="D14" s="33">
        <v>-0.51387000000000005</v>
      </c>
      <c r="E14" s="33">
        <v>-0.42804999999999999</v>
      </c>
      <c r="F14">
        <v>-0.57999999999999996</v>
      </c>
      <c r="J14" s="25" t="s">
        <v>6</v>
      </c>
      <c r="K14" s="45" t="s">
        <v>119</v>
      </c>
      <c r="L14" s="45" t="s">
        <v>125</v>
      </c>
      <c r="M14" s="43" t="s">
        <v>110</v>
      </c>
      <c r="N14" s="44" t="s">
        <v>113</v>
      </c>
      <c r="O14" s="48" t="s">
        <v>133</v>
      </c>
    </row>
    <row r="15" spans="1:15" x14ac:dyDescent="0.3">
      <c r="A15" s="25" t="s">
        <v>7</v>
      </c>
      <c r="B15" s="26">
        <v>-0.162371875</v>
      </c>
      <c r="C15" s="26">
        <v>-0.40163005000000002</v>
      </c>
      <c r="D15" s="33">
        <v>-0.52419000000000004</v>
      </c>
      <c r="E15" s="33">
        <v>-0.26928000000000002</v>
      </c>
      <c r="F15">
        <v>-0.38</v>
      </c>
      <c r="J15" s="25" t="s">
        <v>7</v>
      </c>
      <c r="K15" s="45" t="s">
        <v>120</v>
      </c>
      <c r="L15" s="45" t="s">
        <v>126</v>
      </c>
      <c r="M15" s="44" t="s">
        <v>111</v>
      </c>
      <c r="N15" s="44" t="s">
        <v>114</v>
      </c>
      <c r="O15" s="48" t="s">
        <v>155</v>
      </c>
    </row>
    <row r="16" spans="1:15" x14ac:dyDescent="0.3">
      <c r="A16" s="25" t="s">
        <v>8</v>
      </c>
      <c r="B16" s="27">
        <v>-1.0569775E-2</v>
      </c>
      <c r="C16" s="27">
        <v>-0.25230434600000001</v>
      </c>
      <c r="D16" s="21">
        <v>-0.38912000000000002</v>
      </c>
      <c r="E16" s="21">
        <v>-0.22373000000000001</v>
      </c>
      <c r="F16">
        <v>-0.3</v>
      </c>
      <c r="J16" s="25" t="s">
        <v>8</v>
      </c>
      <c r="K16" s="43" t="s">
        <v>121</v>
      </c>
      <c r="L16" s="43" t="s">
        <v>127</v>
      </c>
      <c r="M16" s="43" t="s">
        <v>112</v>
      </c>
      <c r="N16" s="43" t="s">
        <v>115</v>
      </c>
      <c r="O16" s="47" t="s">
        <v>131</v>
      </c>
    </row>
    <row r="17" spans="1:15" x14ac:dyDescent="0.3">
      <c r="A17" s="22"/>
      <c r="B17" s="5"/>
      <c r="J17" s="22"/>
      <c r="K17" s="5"/>
      <c r="L17" s="5"/>
      <c r="M17" s="5"/>
      <c r="N17" s="5"/>
      <c r="O17" s="22"/>
    </row>
    <row r="18" spans="1:15" x14ac:dyDescent="0.3">
      <c r="A18" s="22"/>
      <c r="B18" s="5"/>
      <c r="J18" s="22"/>
      <c r="K18" s="5"/>
      <c r="L18" s="5"/>
      <c r="M18" s="5"/>
      <c r="N18" s="5"/>
      <c r="O18" s="22"/>
    </row>
    <row r="19" spans="1:15" x14ac:dyDescent="0.3">
      <c r="A19" s="36" t="s">
        <v>10</v>
      </c>
      <c r="B19" s="6" t="s">
        <v>22</v>
      </c>
      <c r="C19" s="22" t="s">
        <v>42</v>
      </c>
      <c r="D19" s="22" t="s">
        <v>33</v>
      </c>
      <c r="E19" s="22" t="s">
        <v>36</v>
      </c>
      <c r="F19" s="22" t="s">
        <v>80</v>
      </c>
      <c r="J19" s="36" t="s">
        <v>10</v>
      </c>
      <c r="K19" s="6" t="s">
        <v>22</v>
      </c>
      <c r="L19" s="6" t="s">
        <v>42</v>
      </c>
      <c r="M19" s="6" t="s">
        <v>33</v>
      </c>
      <c r="N19" s="6" t="s">
        <v>36</v>
      </c>
      <c r="O19" s="22" t="s">
        <v>80</v>
      </c>
    </row>
    <row r="20" spans="1:15" x14ac:dyDescent="0.3">
      <c r="A20" s="25" t="s">
        <v>6</v>
      </c>
      <c r="B20" s="26">
        <v>0.3247292</v>
      </c>
      <c r="C20" s="26">
        <v>0.27126644999999999</v>
      </c>
      <c r="D20" s="21">
        <v>0.71469000000000005</v>
      </c>
      <c r="E20" s="33">
        <v>0.62705</v>
      </c>
      <c r="F20">
        <v>0.52</v>
      </c>
      <c r="J20" s="25" t="s">
        <v>6</v>
      </c>
      <c r="K20" s="26" t="s">
        <v>122</v>
      </c>
      <c r="L20" s="26" t="s">
        <v>128</v>
      </c>
      <c r="M20" s="27" t="s">
        <v>109</v>
      </c>
      <c r="N20" s="42" t="s">
        <v>116</v>
      </c>
      <c r="O20" s="48" t="s">
        <v>156</v>
      </c>
    </row>
    <row r="21" spans="1:15" x14ac:dyDescent="0.3">
      <c r="A21" s="25" t="s">
        <v>7</v>
      </c>
      <c r="B21" s="26">
        <v>0.52381</v>
      </c>
      <c r="C21" s="26">
        <v>0.44115294999999999</v>
      </c>
      <c r="D21" s="21">
        <v>0.71153999999999995</v>
      </c>
      <c r="E21" s="21">
        <v>0.82730999999999999</v>
      </c>
      <c r="F21">
        <v>0.74</v>
      </c>
      <c r="J21" s="25" t="s">
        <v>7</v>
      </c>
      <c r="K21" s="26" t="s">
        <v>123</v>
      </c>
      <c r="L21" s="26" t="s">
        <v>129</v>
      </c>
      <c r="M21" s="27" t="s">
        <v>109</v>
      </c>
      <c r="N21" s="27" t="s">
        <v>117</v>
      </c>
      <c r="O21" s="48" t="s">
        <v>137</v>
      </c>
    </row>
    <row r="22" spans="1:15" x14ac:dyDescent="0.3">
      <c r="A22" s="25" t="s">
        <v>8</v>
      </c>
      <c r="B22" s="27">
        <v>0.88844433300000003</v>
      </c>
      <c r="C22" s="27">
        <v>0.7936318</v>
      </c>
      <c r="D22" s="33">
        <v>0.54942000000000002</v>
      </c>
      <c r="E22" s="33">
        <v>0.49547999999999998</v>
      </c>
      <c r="F22">
        <v>1</v>
      </c>
      <c r="J22" s="25" t="s">
        <v>8</v>
      </c>
      <c r="K22" s="27" t="s">
        <v>124</v>
      </c>
      <c r="L22" s="27" t="s">
        <v>130</v>
      </c>
      <c r="M22" s="42" t="s">
        <v>108</v>
      </c>
      <c r="N22" s="42" t="s">
        <v>118</v>
      </c>
      <c r="O22" s="47" t="s">
        <v>132</v>
      </c>
    </row>
    <row r="23" spans="1:15" x14ac:dyDescent="0.3">
      <c r="B23" s="5"/>
      <c r="H23" s="10" t="s">
        <v>107</v>
      </c>
      <c r="J23" s="28"/>
      <c r="K23" s="5"/>
      <c r="L23" s="5"/>
      <c r="M23" s="5"/>
      <c r="N23" s="5"/>
    </row>
    <row r="24" spans="1:15" x14ac:dyDescent="0.3">
      <c r="B24" s="5"/>
      <c r="J24" s="56" t="s">
        <v>161</v>
      </c>
      <c r="K24" s="5"/>
      <c r="L24" s="5"/>
      <c r="M24" s="5"/>
      <c r="N24" s="5"/>
    </row>
    <row r="25" spans="1:15" x14ac:dyDescent="0.3">
      <c r="B25" s="5"/>
      <c r="K25" s="52" t="s">
        <v>154</v>
      </c>
      <c r="L25" s="5"/>
      <c r="M25" s="5"/>
      <c r="N25" s="5"/>
    </row>
    <row r="26" spans="1:15" x14ac:dyDescent="0.3">
      <c r="A26" s="22" t="s">
        <v>3</v>
      </c>
      <c r="B26" s="6" t="s">
        <v>22</v>
      </c>
      <c r="C26" s="22" t="s">
        <v>42</v>
      </c>
      <c r="D26" s="22" t="s">
        <v>33</v>
      </c>
      <c r="E26" s="22" t="s">
        <v>36</v>
      </c>
      <c r="F26" s="22" t="s">
        <v>80</v>
      </c>
      <c r="J26" s="22"/>
      <c r="K26" s="53" t="s">
        <v>160</v>
      </c>
      <c r="M26" s="6"/>
      <c r="N26" s="6"/>
      <c r="O26" s="22"/>
    </row>
    <row r="27" spans="1:15" x14ac:dyDescent="0.3">
      <c r="A27" s="25" t="s">
        <v>6</v>
      </c>
      <c r="B27" s="26">
        <v>0.88841000000000003</v>
      </c>
      <c r="C27" s="26">
        <v>0.75413792150000003</v>
      </c>
      <c r="D27" s="21">
        <v>0.75268999999999997</v>
      </c>
      <c r="E27" s="33">
        <v>0.77542999999999995</v>
      </c>
      <c r="J27" s="25"/>
      <c r="L27" s="26"/>
      <c r="M27" s="21"/>
      <c r="N27" s="33"/>
    </row>
    <row r="28" spans="1:15" x14ac:dyDescent="0.3">
      <c r="A28" s="25" t="s">
        <v>7</v>
      </c>
      <c r="B28" s="26">
        <v>0.94084500000000004</v>
      </c>
      <c r="C28" s="27">
        <v>0.85751968150000002</v>
      </c>
      <c r="D28" s="21">
        <v>0.74778</v>
      </c>
      <c r="E28" s="21">
        <v>0.91395000000000004</v>
      </c>
      <c r="J28" s="25"/>
      <c r="K28" s="26"/>
      <c r="L28" s="27"/>
      <c r="M28" s="21"/>
      <c r="N28" s="21"/>
    </row>
    <row r="29" spans="1:15" x14ac:dyDescent="0.3">
      <c r="A29" s="25" t="s">
        <v>8</v>
      </c>
      <c r="B29" s="27">
        <v>0.99873500000000004</v>
      </c>
      <c r="C29" s="26">
        <v>0.84484000000000004</v>
      </c>
      <c r="D29" s="33">
        <v>0.61814000000000002</v>
      </c>
      <c r="E29" s="33">
        <v>0.73499000000000003</v>
      </c>
      <c r="J29" s="25"/>
      <c r="K29" s="27"/>
      <c r="L29" s="26"/>
      <c r="M29" s="33"/>
      <c r="N29" s="33"/>
    </row>
    <row r="31" spans="1:15" x14ac:dyDescent="0.3">
      <c r="K31" t="s">
        <v>167</v>
      </c>
    </row>
    <row r="32" spans="1:15" x14ac:dyDescent="0.3">
      <c r="J32" s="60" t="s">
        <v>168</v>
      </c>
      <c r="K32" s="60" t="s">
        <v>169</v>
      </c>
      <c r="L32" s="60" t="s">
        <v>170</v>
      </c>
      <c r="M32" s="60" t="s">
        <v>171</v>
      </c>
      <c r="N32" s="60" t="s">
        <v>172</v>
      </c>
      <c r="O32" s="60" t="s">
        <v>173</v>
      </c>
    </row>
    <row r="33" spans="10:15" x14ac:dyDescent="0.3">
      <c r="J33" s="60" t="s">
        <v>174</v>
      </c>
      <c r="K33" s="59" t="s">
        <v>185</v>
      </c>
      <c r="L33" s="59" t="s">
        <v>186</v>
      </c>
      <c r="M33" s="61">
        <v>0.3</v>
      </c>
      <c r="N33" s="61">
        <v>0.68</v>
      </c>
      <c r="O33" s="60" t="s">
        <v>175</v>
      </c>
    </row>
    <row r="34" spans="10:15" x14ac:dyDescent="0.3">
      <c r="J34" s="60" t="s">
        <v>176</v>
      </c>
      <c r="K34" s="59" t="s">
        <v>187</v>
      </c>
      <c r="L34" s="59" t="s">
        <v>188</v>
      </c>
      <c r="M34" s="61">
        <v>0.5</v>
      </c>
      <c r="N34" s="61">
        <v>0.55000000000000004</v>
      </c>
      <c r="O34" s="60" t="s">
        <v>177</v>
      </c>
    </row>
    <row r="35" spans="10:15" x14ac:dyDescent="0.3">
      <c r="J35" s="60" t="s">
        <v>178</v>
      </c>
      <c r="K35" s="59" t="s">
        <v>189</v>
      </c>
      <c r="L35" s="59" t="s">
        <v>190</v>
      </c>
      <c r="M35" s="61">
        <v>0.2</v>
      </c>
      <c r="N35" s="61">
        <v>0.25</v>
      </c>
      <c r="O35" s="60" t="s">
        <v>179</v>
      </c>
    </row>
    <row r="36" spans="10:15" x14ac:dyDescent="0.3">
      <c r="J36" s="60" t="s">
        <v>180</v>
      </c>
      <c r="K36" s="59" t="s">
        <v>191</v>
      </c>
      <c r="L36" s="59" t="s">
        <v>188</v>
      </c>
      <c r="M36" s="61">
        <v>0.57999999999999996</v>
      </c>
      <c r="N36" s="61">
        <v>0.3</v>
      </c>
      <c r="O36" s="60" t="s">
        <v>181</v>
      </c>
    </row>
    <row r="37" spans="10:15" x14ac:dyDescent="0.3">
      <c r="J37" s="60" t="s">
        <v>182</v>
      </c>
      <c r="K37" s="59" t="s">
        <v>192</v>
      </c>
      <c r="L37" s="59" t="s">
        <v>188</v>
      </c>
      <c r="M37" s="61">
        <v>0.56000000000000005</v>
      </c>
      <c r="N37" s="61">
        <v>0.22</v>
      </c>
      <c r="O37" s="60" t="s">
        <v>183</v>
      </c>
    </row>
    <row r="38" spans="10:15" x14ac:dyDescent="0.3">
      <c r="J38" s="60" t="s">
        <v>161</v>
      </c>
      <c r="K38" s="59" t="s">
        <v>193</v>
      </c>
      <c r="L38" s="59" t="s">
        <v>188</v>
      </c>
      <c r="M38" s="61">
        <v>0.26</v>
      </c>
      <c r="N38" s="61">
        <v>0.26</v>
      </c>
      <c r="O38" s="60" t="s">
        <v>184</v>
      </c>
    </row>
    <row r="39" spans="10:15" x14ac:dyDescent="0.3">
      <c r="K39" s="57"/>
      <c r="L39" s="58"/>
    </row>
    <row r="50" spans="10:14" x14ac:dyDescent="0.3">
      <c r="J50" s="38" t="s">
        <v>100</v>
      </c>
      <c r="K50" s="39" t="s">
        <v>73</v>
      </c>
      <c r="L50" s="39" t="s">
        <v>6</v>
      </c>
      <c r="M50" s="39" t="s">
        <v>7</v>
      </c>
      <c r="N50" s="39" t="s">
        <v>8</v>
      </c>
    </row>
    <row r="51" spans="10:14" x14ac:dyDescent="0.3">
      <c r="J51" s="37" t="s">
        <v>22</v>
      </c>
      <c r="K51" s="39">
        <v>612</v>
      </c>
      <c r="L51" s="40" t="s">
        <v>196</v>
      </c>
      <c r="M51" s="40" t="s">
        <v>202</v>
      </c>
      <c r="N51" s="40" t="s">
        <v>206</v>
      </c>
    </row>
    <row r="52" spans="10:14" x14ac:dyDescent="0.3">
      <c r="J52" s="37" t="s">
        <v>71</v>
      </c>
      <c r="K52" s="39">
        <v>870</v>
      </c>
      <c r="L52" s="40" t="s">
        <v>197</v>
      </c>
      <c r="M52" s="40" t="s">
        <v>203</v>
      </c>
      <c r="N52" s="40" t="s">
        <v>207</v>
      </c>
    </row>
    <row r="53" spans="10:14" x14ac:dyDescent="0.3">
      <c r="J53" s="37" t="s">
        <v>33</v>
      </c>
      <c r="K53" s="41">
        <v>11316</v>
      </c>
      <c r="L53" s="40" t="s">
        <v>198</v>
      </c>
      <c r="M53" s="40" t="s">
        <v>204</v>
      </c>
      <c r="N53" s="40" t="s">
        <v>208</v>
      </c>
    </row>
    <row r="54" spans="10:14" x14ac:dyDescent="0.3">
      <c r="J54" s="37" t="s">
        <v>72</v>
      </c>
      <c r="K54" s="41">
        <v>24326</v>
      </c>
      <c r="L54" s="40" t="s">
        <v>199</v>
      </c>
      <c r="M54" s="40" t="s">
        <v>205</v>
      </c>
      <c r="N54" s="40" t="s">
        <v>209</v>
      </c>
    </row>
    <row r="55" spans="10:14" x14ac:dyDescent="0.3">
      <c r="J55" s="37" t="s">
        <v>80</v>
      </c>
      <c r="K55" s="41">
        <v>83402</v>
      </c>
      <c r="L55" s="62" t="s">
        <v>200</v>
      </c>
      <c r="M55" s="63" t="s">
        <v>201</v>
      </c>
      <c r="N55" s="40" t="s">
        <v>210</v>
      </c>
    </row>
    <row r="56" spans="10:14" x14ac:dyDescent="0.3">
      <c r="J56" s="37" t="s">
        <v>84</v>
      </c>
      <c r="K56" s="41">
        <v>1010051</v>
      </c>
      <c r="L56" s="40" t="s">
        <v>195</v>
      </c>
      <c r="M56" s="40" t="s">
        <v>195</v>
      </c>
      <c r="N56" s="40" t="s">
        <v>211</v>
      </c>
    </row>
    <row r="57" spans="10:14" x14ac:dyDescent="0.3">
      <c r="J57" s="64" t="s">
        <v>194</v>
      </c>
      <c r="K57" s="65">
        <v>15538430</v>
      </c>
      <c r="L57" s="40">
        <v>2426.3980000000001</v>
      </c>
      <c r="M57" s="66" t="s">
        <v>212</v>
      </c>
      <c r="N57" s="39" t="s">
        <v>213</v>
      </c>
    </row>
    <row r="61" spans="10:14" x14ac:dyDescent="0.3">
      <c r="J61" s="69">
        <v>41891</v>
      </c>
      <c r="K61" t="s">
        <v>219</v>
      </c>
    </row>
    <row r="63" spans="10:14" x14ac:dyDescent="0.3">
      <c r="J63" s="38" t="s">
        <v>100</v>
      </c>
      <c r="K63" s="39" t="s">
        <v>73</v>
      </c>
      <c r="L63" s="39" t="s">
        <v>6</v>
      </c>
      <c r="M63" s="39" t="s">
        <v>7</v>
      </c>
      <c r="N63" s="39" t="s">
        <v>8</v>
      </c>
    </row>
    <row r="64" spans="10:14" x14ac:dyDescent="0.3">
      <c r="J64" s="37" t="s">
        <v>22</v>
      </c>
      <c r="K64" s="39">
        <v>612</v>
      </c>
      <c r="L64" s="40" t="s">
        <v>196</v>
      </c>
      <c r="M64" s="40" t="s">
        <v>202</v>
      </c>
      <c r="N64" s="40" t="s">
        <v>206</v>
      </c>
    </row>
    <row r="65" spans="10:14" x14ac:dyDescent="0.3">
      <c r="J65" s="37" t="s">
        <v>71</v>
      </c>
      <c r="K65" s="39">
        <v>870</v>
      </c>
      <c r="L65" s="40" t="s">
        <v>197</v>
      </c>
      <c r="M65" s="40" t="s">
        <v>203</v>
      </c>
      <c r="N65" s="40" t="s">
        <v>207</v>
      </c>
    </row>
    <row r="66" spans="10:14" x14ac:dyDescent="0.3">
      <c r="J66" s="37" t="s">
        <v>33</v>
      </c>
      <c r="K66" s="41">
        <v>11316</v>
      </c>
      <c r="L66" s="40" t="s">
        <v>198</v>
      </c>
      <c r="M66" s="40" t="s">
        <v>204</v>
      </c>
      <c r="N66" s="40" t="s">
        <v>208</v>
      </c>
    </row>
    <row r="67" spans="10:14" x14ac:dyDescent="0.3">
      <c r="J67" s="37" t="s">
        <v>72</v>
      </c>
      <c r="K67" s="41">
        <v>24326</v>
      </c>
      <c r="L67" s="40" t="s">
        <v>199</v>
      </c>
      <c r="M67" s="40" t="s">
        <v>205</v>
      </c>
      <c r="N67" s="40" t="s">
        <v>209</v>
      </c>
    </row>
    <row r="68" spans="10:14" x14ac:dyDescent="0.3">
      <c r="J68" s="37" t="s">
        <v>80</v>
      </c>
      <c r="K68" s="41">
        <v>83402</v>
      </c>
      <c r="L68" s="67" t="s">
        <v>214</v>
      </c>
      <c r="M68" s="63" t="s">
        <v>215</v>
      </c>
      <c r="N68" s="40" t="s">
        <v>210</v>
      </c>
    </row>
    <row r="69" spans="10:14" x14ac:dyDescent="0.3">
      <c r="J69" s="37" t="s">
        <v>84</v>
      </c>
      <c r="K69" s="41">
        <v>1010051</v>
      </c>
      <c r="L69" s="40" t="s">
        <v>195</v>
      </c>
      <c r="M69" s="40" t="s">
        <v>195</v>
      </c>
      <c r="N69" s="40" t="s">
        <v>211</v>
      </c>
    </row>
    <row r="70" spans="10:14" x14ac:dyDescent="0.3">
      <c r="J70" s="64" t="s">
        <v>194</v>
      </c>
      <c r="K70" s="65">
        <v>15538430</v>
      </c>
      <c r="L70" s="40">
        <v>2426.3980000000001</v>
      </c>
      <c r="M70" s="66" t="s">
        <v>212</v>
      </c>
      <c r="N70" s="39" t="s">
        <v>213</v>
      </c>
    </row>
    <row r="75" spans="10:14" ht="55.2" x14ac:dyDescent="0.3">
      <c r="J75" s="68" t="s">
        <v>216</v>
      </c>
    </row>
    <row r="76" spans="10:14" ht="27.6" x14ac:dyDescent="0.3">
      <c r="J76" s="68" t="s">
        <v>217</v>
      </c>
    </row>
    <row r="77" spans="10:14" ht="41.4" x14ac:dyDescent="0.3">
      <c r="J77" s="68" t="s">
        <v>218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H50" sqref="H50"/>
    </sheetView>
  </sheetViews>
  <sheetFormatPr defaultColWidth="8.77734375" defaultRowHeight="14.4" x14ac:dyDescent="0.3"/>
  <cols>
    <col min="1" max="16384" width="8.77734375" style="10"/>
  </cols>
  <sheetData>
    <row r="1" spans="1:19" x14ac:dyDescent="0.3">
      <c r="A1" s="10" t="s">
        <v>0</v>
      </c>
    </row>
    <row r="2" spans="1:19" x14ac:dyDescent="0.3">
      <c r="A2" s="19" t="s">
        <v>71</v>
      </c>
      <c r="B2" s="19" t="s">
        <v>3</v>
      </c>
      <c r="C2" s="19" t="s">
        <v>9</v>
      </c>
      <c r="D2" s="19" t="s">
        <v>11</v>
      </c>
      <c r="E2" s="19" t="s">
        <v>10</v>
      </c>
      <c r="G2" s="10" t="s">
        <v>90</v>
      </c>
      <c r="H2" s="19" t="s">
        <v>3</v>
      </c>
      <c r="I2" s="19" t="s">
        <v>9</v>
      </c>
      <c r="J2" s="19" t="s">
        <v>11</v>
      </c>
      <c r="K2" s="19" t="s">
        <v>10</v>
      </c>
      <c r="M2" s="10" t="s">
        <v>92</v>
      </c>
      <c r="N2" s="19" t="s">
        <v>3</v>
      </c>
      <c r="O2" s="19" t="s">
        <v>9</v>
      </c>
      <c r="P2" s="19" t="s">
        <v>11</v>
      </c>
      <c r="Q2" s="19" t="s">
        <v>10</v>
      </c>
    </row>
    <row r="3" spans="1:19" x14ac:dyDescent="0.3">
      <c r="A3" s="19" t="s">
        <v>6</v>
      </c>
      <c r="B3" s="20">
        <v>0.75413792150000003</v>
      </c>
      <c r="C3" s="20">
        <v>-0.48410566300000002</v>
      </c>
      <c r="D3" s="20">
        <v>0.66389129999999996</v>
      </c>
      <c r="E3" s="20">
        <v>0.27126644999999999</v>
      </c>
      <c r="H3" s="19">
        <v>0.61621999999999999</v>
      </c>
      <c r="I3" s="19">
        <v>-0.67278000000000004</v>
      </c>
      <c r="J3" s="19">
        <v>0.5</v>
      </c>
      <c r="K3" s="19">
        <v>0.5</v>
      </c>
      <c r="N3" s="19">
        <v>0.89205999999999996</v>
      </c>
      <c r="O3" s="32">
        <v>-0.29543000000000003</v>
      </c>
      <c r="P3" s="32">
        <v>0.82777999999999996</v>
      </c>
      <c r="Q3" s="19">
        <v>4.2529999999999998E-2</v>
      </c>
    </row>
    <row r="4" spans="1:19" x14ac:dyDescent="0.3">
      <c r="A4" s="19" t="s">
        <v>7</v>
      </c>
      <c r="B4" s="21">
        <v>0.85751968150000002</v>
      </c>
      <c r="C4" s="20">
        <v>-0.40163005000000002</v>
      </c>
      <c r="D4" s="21">
        <v>0.81704814999999997</v>
      </c>
      <c r="E4" s="20">
        <v>0.44115294999999999</v>
      </c>
      <c r="H4" s="32">
        <v>0.78649000000000002</v>
      </c>
      <c r="I4" s="19">
        <v>-0.48170000000000002</v>
      </c>
      <c r="J4" s="32">
        <v>0.87041999999999997</v>
      </c>
      <c r="K4" s="32">
        <v>0.84887999999999997</v>
      </c>
      <c r="N4" s="19">
        <v>0.92854999999999999</v>
      </c>
      <c r="O4" s="19">
        <v>-0.32156000000000001</v>
      </c>
      <c r="P4" s="19">
        <v>0.76368000000000003</v>
      </c>
      <c r="Q4" s="19">
        <v>3.3419999999999998E-2</v>
      </c>
    </row>
    <row r="5" spans="1:19" x14ac:dyDescent="0.3">
      <c r="A5" s="19" t="s">
        <v>50</v>
      </c>
      <c r="B5" s="20">
        <v>0.84484000000000004</v>
      </c>
      <c r="C5" s="21">
        <v>-0.25230434600000001</v>
      </c>
      <c r="D5" s="20">
        <v>0.64446760000000003</v>
      </c>
      <c r="E5" s="21">
        <v>0.7936318</v>
      </c>
      <c r="H5" s="19">
        <v>0.69730000000000003</v>
      </c>
      <c r="I5" s="32">
        <v>-0.20285</v>
      </c>
      <c r="J5" s="19">
        <v>0.57632000000000005</v>
      </c>
      <c r="K5" s="19">
        <v>0.63288999999999995</v>
      </c>
      <c r="N5" s="32">
        <v>0.99238000000000004</v>
      </c>
      <c r="O5" s="32">
        <v>-0.30175999999999997</v>
      </c>
      <c r="P5" s="19">
        <v>0.71262000000000003</v>
      </c>
      <c r="Q5" s="32">
        <v>0.95437000000000005</v>
      </c>
    </row>
    <row r="8" spans="1:19" x14ac:dyDescent="0.3">
      <c r="A8" s="10" t="s">
        <v>1</v>
      </c>
      <c r="L8" s="10" t="s">
        <v>2</v>
      </c>
    </row>
    <row r="9" spans="1:19" x14ac:dyDescent="0.3">
      <c r="A9" s="10" t="s">
        <v>3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 t="s">
        <v>4</v>
      </c>
      <c r="H9" s="10" t="s">
        <v>5</v>
      </c>
      <c r="L9" s="10" t="s">
        <v>3</v>
      </c>
      <c r="M9" s="10">
        <v>1</v>
      </c>
      <c r="N9" s="10">
        <v>2</v>
      </c>
      <c r="O9" s="10">
        <v>3</v>
      </c>
      <c r="P9" s="10">
        <v>4</v>
      </c>
      <c r="Q9" s="10">
        <v>5</v>
      </c>
      <c r="R9" s="10" t="s">
        <v>4</v>
      </c>
      <c r="S9" s="10" t="s">
        <v>5</v>
      </c>
    </row>
    <row r="10" spans="1:19" x14ac:dyDescent="0.3">
      <c r="A10" s="10" t="s">
        <v>6</v>
      </c>
      <c r="B10" s="10">
        <v>0.64864864864899996</v>
      </c>
      <c r="C10" s="10">
        <v>0.56756756756799998</v>
      </c>
      <c r="D10" s="10">
        <v>0.56756756756799998</v>
      </c>
      <c r="E10" s="10">
        <v>0.72972972973000005</v>
      </c>
      <c r="F10" s="10">
        <v>0.56756756756799998</v>
      </c>
      <c r="G10" s="8">
        <f>SUM(B10:F10)/5</f>
        <v>0.61621621621660005</v>
      </c>
      <c r="H10" s="10">
        <f>STDEV(B10:G10)</f>
        <v>6.4864864864800031E-2</v>
      </c>
      <c r="L10" s="10" t="s">
        <v>6</v>
      </c>
      <c r="M10" s="10">
        <v>0.86466195925599998</v>
      </c>
      <c r="N10" s="10">
        <v>0.90682574466300003</v>
      </c>
      <c r="O10" s="10">
        <v>0.888253117983</v>
      </c>
      <c r="P10" s="10">
        <v>0.93135026918800001</v>
      </c>
      <c r="Q10" s="10">
        <v>0.86920704488300005</v>
      </c>
      <c r="R10" s="8">
        <f>SUM(M10:Q10)/5</f>
        <v>0.89205962719459997</v>
      </c>
      <c r="S10" s="10">
        <f>STDEV(M10:R10)</f>
        <v>2.4694756579097338E-2</v>
      </c>
    </row>
    <row r="11" spans="1:19" x14ac:dyDescent="0.3">
      <c r="A11" s="10" t="s">
        <v>7</v>
      </c>
      <c r="B11" s="10">
        <v>0.82432432432400005</v>
      </c>
      <c r="C11" s="10">
        <v>0.78378378378400004</v>
      </c>
      <c r="D11" s="10">
        <v>0.86486486486500003</v>
      </c>
      <c r="E11" s="10">
        <v>0.74324324324400004</v>
      </c>
      <c r="F11" s="10">
        <v>0.71621621621700005</v>
      </c>
      <c r="G11" s="8">
        <f t="shared" ref="G11:G14" si="0">SUM(B11:F11)/5</f>
        <v>0.78648648648679997</v>
      </c>
      <c r="H11" s="10">
        <f>STDEV(B11:G11)</f>
        <v>5.3647116867986407E-2</v>
      </c>
      <c r="L11" s="10" t="s">
        <v>7</v>
      </c>
      <c r="M11" s="10">
        <v>0.93922300679000004</v>
      </c>
      <c r="N11" s="10">
        <v>0.95533371208999995</v>
      </c>
      <c r="O11" s="10">
        <v>0.93302762221699997</v>
      </c>
      <c r="P11" s="10">
        <v>0.93271650028399999</v>
      </c>
      <c r="Q11" s="10">
        <v>0.88246354462599996</v>
      </c>
      <c r="R11" s="8">
        <f>SUM(M11:Q11)/5</f>
        <v>0.92855287720140001</v>
      </c>
      <c r="S11" s="10">
        <f>STDEV(M11:R11)</f>
        <v>2.4464874657935193E-2</v>
      </c>
    </row>
    <row r="12" spans="1:19" x14ac:dyDescent="0.3">
      <c r="A12" s="11" t="s">
        <v>49</v>
      </c>
      <c r="B12" s="10">
        <v>0.75680000000000003</v>
      </c>
      <c r="C12" s="10">
        <v>0.54049999999999998</v>
      </c>
      <c r="D12" s="10">
        <v>0.75680000000000003</v>
      </c>
      <c r="E12" s="10">
        <v>0.62160000000000004</v>
      </c>
      <c r="F12" s="12">
        <v>0.43240000000000001</v>
      </c>
      <c r="G12" s="10">
        <f t="shared" si="0"/>
        <v>0.62161999999999995</v>
      </c>
      <c r="H12" s="10">
        <f>STDEV(B12:G12)</f>
        <v>0.12564388405330415</v>
      </c>
      <c r="I12" s="10" t="s">
        <v>52</v>
      </c>
      <c r="L12" s="10" t="s">
        <v>8</v>
      </c>
      <c r="R12" s="10">
        <f t="shared" ref="R12:R14" si="1">SUM(M12:Q12)/5</f>
        <v>0</v>
      </c>
      <c r="S12" s="10" t="e">
        <f>STDEV(M12:R12)</f>
        <v>#DIV/0!</v>
      </c>
    </row>
    <row r="13" spans="1:19" x14ac:dyDescent="0.3">
      <c r="A13" s="11" t="s">
        <v>17</v>
      </c>
      <c r="B13" s="10">
        <v>0.78569999999999995</v>
      </c>
      <c r="C13" s="10">
        <v>0.65</v>
      </c>
      <c r="D13" s="10">
        <v>0.72219999999999995</v>
      </c>
      <c r="E13" s="10">
        <v>0.58819999999999995</v>
      </c>
      <c r="F13" s="10">
        <v>0.7</v>
      </c>
      <c r="G13" s="10">
        <f t="shared" si="0"/>
        <v>0.68921999999999994</v>
      </c>
      <c r="H13" s="10">
        <f>STDEV(B13:G13)</f>
        <v>6.6716606628335048E-2</v>
      </c>
      <c r="I13" s="10" t="s">
        <v>51</v>
      </c>
      <c r="L13" s="11" t="s">
        <v>17</v>
      </c>
      <c r="R13" s="10">
        <f t="shared" si="1"/>
        <v>0</v>
      </c>
      <c r="S13" s="10" t="e">
        <f>STDEV(M13:R13)</f>
        <v>#DIV/0!</v>
      </c>
    </row>
    <row r="14" spans="1:19" x14ac:dyDescent="0.3">
      <c r="A14" s="13" t="s">
        <v>50</v>
      </c>
      <c r="B14" s="10">
        <v>0.81079999999999997</v>
      </c>
      <c r="C14" s="10">
        <v>0.67569999999999997</v>
      </c>
      <c r="D14" s="12">
        <v>0.75680000000000003</v>
      </c>
      <c r="E14" s="10">
        <v>0.62160000000000004</v>
      </c>
      <c r="F14" s="10">
        <v>0.62160000000000004</v>
      </c>
      <c r="G14" s="9">
        <f t="shared" si="0"/>
        <v>0.69730000000000003</v>
      </c>
      <c r="H14" s="10">
        <f>STDEV(B14:G14)</f>
        <v>7.529945550931956E-2</v>
      </c>
      <c r="I14" s="14" t="s">
        <v>59</v>
      </c>
      <c r="J14" s="15"/>
      <c r="L14" s="13" t="s">
        <v>50</v>
      </c>
      <c r="M14" s="12">
        <v>0.9929</v>
      </c>
      <c r="N14" s="12">
        <v>0.99629999999999996</v>
      </c>
      <c r="O14" s="12">
        <v>0.99580000000000002</v>
      </c>
      <c r="P14" s="12">
        <v>0.99385000000000001</v>
      </c>
      <c r="Q14" s="12">
        <v>0.98304999999999998</v>
      </c>
      <c r="R14" s="8">
        <f t="shared" si="1"/>
        <v>0.99238000000000004</v>
      </c>
      <c r="S14" s="10">
        <f>STDEV(M14:R14)</f>
        <v>4.8278980933735595E-3</v>
      </c>
    </row>
    <row r="17" spans="1:19" x14ac:dyDescent="0.3">
      <c r="A17" s="10" t="s">
        <v>9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L17" s="10" t="s">
        <v>9</v>
      </c>
      <c r="M17" s="10">
        <v>1</v>
      </c>
      <c r="N17" s="10">
        <v>2</v>
      </c>
      <c r="O17" s="10">
        <v>3</v>
      </c>
      <c r="P17" s="10">
        <v>4</v>
      </c>
      <c r="Q17" s="10">
        <v>5</v>
      </c>
    </row>
    <row r="18" spans="1:19" x14ac:dyDescent="0.3">
      <c r="A18" s="10" t="s">
        <v>6</v>
      </c>
      <c r="B18" s="10">
        <v>-0.65446219321999999</v>
      </c>
      <c r="C18" s="10">
        <v>-0.69287778895899998</v>
      </c>
      <c r="D18" s="10">
        <v>-0.69287778895899998</v>
      </c>
      <c r="E18" s="10">
        <v>-0.63081175237800002</v>
      </c>
      <c r="F18" s="10">
        <v>-0.69287778895899998</v>
      </c>
      <c r="G18" s="8">
        <f>SUM(B18:F18)/5</f>
        <v>-0.67278146249499993</v>
      </c>
      <c r="H18" s="10">
        <f>STDEV(B18:G18)</f>
        <v>2.5724071241224503E-2</v>
      </c>
      <c r="L18" s="10" t="s">
        <v>6</v>
      </c>
      <c r="M18" s="10">
        <v>-0.31376182817600001</v>
      </c>
      <c r="N18" s="10">
        <v>-0.28146727164899998</v>
      </c>
      <c r="O18" s="10">
        <v>-0.28709457945099998</v>
      </c>
      <c r="P18" s="10">
        <v>-0.252591916182</v>
      </c>
      <c r="Q18" s="10">
        <v>-0.34223372226900001</v>
      </c>
      <c r="R18" s="8">
        <f>SUM(M18:Q18)/5</f>
        <v>-0.29542986354540002</v>
      </c>
      <c r="S18" s="10">
        <f>STDEV(M18:R18)</f>
        <v>3.0417701380431365E-2</v>
      </c>
    </row>
    <row r="19" spans="1:19" x14ac:dyDescent="0.3">
      <c r="A19" s="10" t="s">
        <v>7</v>
      </c>
      <c r="B19" s="10">
        <v>-0.46544999999999997</v>
      </c>
      <c r="C19" s="10">
        <v>-0.47715600000000002</v>
      </c>
      <c r="D19" s="10">
        <v>-0.39895999999999998</v>
      </c>
      <c r="E19" s="10">
        <v>-0.47293000000000002</v>
      </c>
      <c r="F19" s="10">
        <v>-0.5939835</v>
      </c>
      <c r="G19" s="8">
        <f>SUM(B19:F19)/5</f>
        <v>-0.48169590000000007</v>
      </c>
      <c r="H19" s="10">
        <f>STDEV(B19:G19)</f>
        <v>6.2952545975837479E-2</v>
      </c>
      <c r="L19" s="10" t="s">
        <v>7</v>
      </c>
      <c r="M19" s="10">
        <v>-0.3214745</v>
      </c>
      <c r="N19" s="10">
        <v>-0.283107</v>
      </c>
      <c r="O19" s="10">
        <v>-0.32814549999999998</v>
      </c>
      <c r="P19" s="10">
        <v>-0.28542099999999998</v>
      </c>
      <c r="Q19" s="10">
        <v>-0.38967299999999999</v>
      </c>
      <c r="R19" s="8">
        <f>SUM(M19:Q19)/5</f>
        <v>-0.32156419999999997</v>
      </c>
      <c r="S19" s="10">
        <f>STDEV(M19:R19)</f>
        <v>3.864561380363845E-2</v>
      </c>
    </row>
    <row r="20" spans="1:19" x14ac:dyDescent="0.3">
      <c r="A20" s="10" t="s">
        <v>8</v>
      </c>
      <c r="B20" s="10">
        <v>-0.22409999999999999</v>
      </c>
      <c r="C20" s="10">
        <v>-0.41349999999999998</v>
      </c>
      <c r="D20" s="10">
        <v>-0.31263000000000002</v>
      </c>
      <c r="E20" s="10">
        <v>-0.26808999999999999</v>
      </c>
      <c r="F20" s="10">
        <v>-0.48905999999999999</v>
      </c>
      <c r="G20" s="10">
        <f>SUM(B20:F20)/5</f>
        <v>-0.341476</v>
      </c>
      <c r="H20" s="10">
        <f>STDEV(B20:G20)</f>
        <v>9.6915649634102097E-2</v>
      </c>
      <c r="L20" s="10" t="s">
        <v>8</v>
      </c>
      <c r="R20" s="10">
        <f>SUM(M20:Q20)/5</f>
        <v>0</v>
      </c>
      <c r="S20" s="10" t="e">
        <f>STDEV(M20:R20)</f>
        <v>#DIV/0!</v>
      </c>
    </row>
    <row r="21" spans="1:19" x14ac:dyDescent="0.3">
      <c r="A21" s="10" t="s">
        <v>17</v>
      </c>
      <c r="B21" s="10">
        <v>-5.7727567774689299E-2</v>
      </c>
      <c r="C21" s="10">
        <v>-0.101340305849801</v>
      </c>
      <c r="D21" s="10">
        <v>-8.4179248619283401E-2</v>
      </c>
      <c r="E21" s="10">
        <v>-0.13831246956281401</v>
      </c>
      <c r="F21" s="10">
        <v>-0.103972077083991</v>
      </c>
      <c r="G21" s="10">
        <f>SUM(B21:F21)/5</f>
        <v>-9.7106333778115755E-2</v>
      </c>
      <c r="H21" s="10">
        <f>STDEV(B21:G21)</f>
        <v>2.6384871876169117E-2</v>
      </c>
      <c r="L21" s="11" t="s">
        <v>17</v>
      </c>
      <c r="R21" s="10">
        <f>SUM(M21:Q21)/5</f>
        <v>0</v>
      </c>
    </row>
    <row r="22" spans="1:19" x14ac:dyDescent="0.3">
      <c r="A22" s="13" t="s">
        <v>50</v>
      </c>
      <c r="B22" s="10">
        <v>-9.5047018194840793E-2</v>
      </c>
      <c r="C22" s="10">
        <v>-0.25635871789178299</v>
      </c>
      <c r="D22" s="10">
        <v>-0.210775535965916</v>
      </c>
      <c r="E22" s="10">
        <v>-0.19899955560733401</v>
      </c>
      <c r="F22" s="10">
        <v>-0.25307965026766599</v>
      </c>
      <c r="G22" s="9">
        <f>SUM(B22:F22)/5</f>
        <v>-0.20285209558550793</v>
      </c>
      <c r="H22" s="10">
        <f>STDEV(B22:G22)</f>
        <v>5.8455664503841896E-2</v>
      </c>
      <c r="L22" s="13" t="s">
        <v>50</v>
      </c>
      <c r="M22" s="10">
        <v>-0.23655815405796901</v>
      </c>
      <c r="N22" s="10">
        <v>-0.19881600469945099</v>
      </c>
      <c r="O22" s="10">
        <v>-0.37752926283691102</v>
      </c>
      <c r="P22" s="10">
        <v>-0.38390568093313998</v>
      </c>
      <c r="Q22" s="10">
        <v>-0.311973879455062</v>
      </c>
      <c r="R22" s="8">
        <f>SUM(M22:Q22)/5</f>
        <v>-0.30175659639650659</v>
      </c>
      <c r="S22" s="10">
        <f>STDEV(M22:R22)</f>
        <v>7.4083688144025384E-2</v>
      </c>
    </row>
    <row r="27" spans="1:19" x14ac:dyDescent="0.3">
      <c r="A27" s="10" t="s">
        <v>10</v>
      </c>
      <c r="B27" s="10">
        <v>1</v>
      </c>
      <c r="C27" s="10">
        <v>2</v>
      </c>
      <c r="D27" s="10">
        <v>3</v>
      </c>
      <c r="E27" s="10">
        <v>4</v>
      </c>
      <c r="F27" s="10">
        <v>5</v>
      </c>
      <c r="L27" s="10" t="s">
        <v>10</v>
      </c>
      <c r="M27" s="10">
        <v>1</v>
      </c>
      <c r="N27" s="10">
        <v>2</v>
      </c>
      <c r="O27" s="10">
        <v>3</v>
      </c>
      <c r="P27" s="10">
        <v>4</v>
      </c>
      <c r="Q27" s="10">
        <v>5</v>
      </c>
    </row>
    <row r="28" spans="1:19" x14ac:dyDescent="0.3">
      <c r="A28" s="10" t="s">
        <v>6</v>
      </c>
      <c r="B28" s="10">
        <v>0.5</v>
      </c>
      <c r="C28" s="10">
        <v>0.5</v>
      </c>
      <c r="D28" s="10">
        <v>0.5</v>
      </c>
      <c r="E28" s="10">
        <v>0.5</v>
      </c>
      <c r="F28" s="10">
        <v>0.5</v>
      </c>
      <c r="G28" s="8">
        <f>SUM(B28:F28)/5</f>
        <v>0.5</v>
      </c>
      <c r="H28" s="10">
        <f>STDEV(B28:G28)</f>
        <v>0</v>
      </c>
      <c r="L28" s="10" t="s">
        <v>6</v>
      </c>
      <c r="M28" s="10">
        <v>4.0594499999999999E-2</v>
      </c>
      <c r="N28" s="10">
        <v>2.9940999999999999E-2</v>
      </c>
      <c r="O28" s="10">
        <v>6.1350000000000002E-2</v>
      </c>
      <c r="P28" s="10">
        <v>2.9826499999999999E-2</v>
      </c>
      <c r="Q28" s="10">
        <v>5.0952499999999998E-2</v>
      </c>
      <c r="R28" s="8">
        <f>SUM(M28:Q28)/5</f>
        <v>4.2532899999999998E-2</v>
      </c>
      <c r="S28" s="10">
        <f>STDEV(M28:R28)</f>
        <v>1.2237147197774502E-2</v>
      </c>
    </row>
    <row r="29" spans="1:19" x14ac:dyDescent="0.3">
      <c r="A29" s="10" t="s">
        <v>7</v>
      </c>
      <c r="B29" s="10">
        <v>0.85685</v>
      </c>
      <c r="C29" s="10">
        <v>0.86405650000000001</v>
      </c>
      <c r="D29" s="10">
        <v>0.92799600000000004</v>
      </c>
      <c r="E29" s="10">
        <v>0.84929049999999995</v>
      </c>
      <c r="F29" s="10">
        <v>0.74622250000000001</v>
      </c>
      <c r="G29" s="8">
        <f>SUM(B29:F29)/5</f>
        <v>0.84888310000000011</v>
      </c>
      <c r="H29" s="10">
        <f t="shared" ref="H29:H30" si="2">STDEV(B29:G29)</f>
        <v>5.8466946690758546E-2</v>
      </c>
      <c r="L29" s="10" t="s">
        <v>7</v>
      </c>
      <c r="M29" s="10">
        <v>4.6024000000000002E-2</v>
      </c>
      <c r="N29" s="10">
        <v>4.42455E-2</v>
      </c>
      <c r="O29" s="10">
        <v>2.2096999999999999E-2</v>
      </c>
      <c r="P29" s="10">
        <v>1.7636499999999999E-2</v>
      </c>
      <c r="Q29" s="10">
        <v>3.7110999999999998E-2</v>
      </c>
      <c r="R29" s="8">
        <f>SUM(M29:Q29)/5</f>
        <v>3.3422800000000003E-2</v>
      </c>
      <c r="S29" s="10">
        <f>STDEV(M29:R29)</f>
        <v>1.1549934279466691E-2</v>
      </c>
    </row>
    <row r="30" spans="1:19" x14ac:dyDescent="0.3">
      <c r="A30" s="10" t="s">
        <v>8</v>
      </c>
      <c r="B30" s="10">
        <v>0.93747999999999998</v>
      </c>
      <c r="C30" s="10">
        <v>0.80349999999999999</v>
      </c>
      <c r="D30" s="10">
        <v>0.71716000000000002</v>
      </c>
      <c r="E30" s="10">
        <v>0.98246999999999995</v>
      </c>
      <c r="F30" s="10">
        <v>1</v>
      </c>
      <c r="G30" s="10">
        <f>SUM(B30:F30)/5</f>
        <v>0.88812200000000008</v>
      </c>
      <c r="H30" s="10">
        <f t="shared" si="2"/>
        <v>0.10976641788816814</v>
      </c>
      <c r="L30" s="10" t="s">
        <v>8</v>
      </c>
      <c r="R30" s="10">
        <f t="shared" ref="R30:R32" si="3">SUM(M30:Q30)/5</f>
        <v>0</v>
      </c>
      <c r="S30" s="10" t="e">
        <f>STDEV(M30:R30)</f>
        <v>#DIV/0!</v>
      </c>
    </row>
    <row r="31" spans="1:19" x14ac:dyDescent="0.3">
      <c r="A31" s="10" t="s">
        <v>17</v>
      </c>
      <c r="B31" s="10">
        <v>0.66659999999999997</v>
      </c>
      <c r="C31" s="10">
        <v>0.79418</v>
      </c>
      <c r="D31" s="10">
        <v>0.56881000000000004</v>
      </c>
      <c r="E31" s="10">
        <v>0.4204</v>
      </c>
      <c r="F31" s="10">
        <v>0.52941000000000005</v>
      </c>
      <c r="G31" s="10">
        <f>SUM(B31:F31)/5</f>
        <v>0.59587999999999997</v>
      </c>
      <c r="H31" s="10">
        <f>STDEV(B31:G31)</f>
        <v>0.12670318433251848</v>
      </c>
      <c r="L31" s="11" t="s">
        <v>17</v>
      </c>
      <c r="R31" s="10">
        <f t="shared" si="3"/>
        <v>0</v>
      </c>
    </row>
    <row r="32" spans="1:19" x14ac:dyDescent="0.3">
      <c r="A32" s="13" t="s">
        <v>50</v>
      </c>
      <c r="B32" s="10">
        <v>0.62234999999999996</v>
      </c>
      <c r="C32" s="10">
        <v>0.82709999999999995</v>
      </c>
      <c r="D32" s="10">
        <v>0.60289000000000004</v>
      </c>
      <c r="E32" s="10">
        <v>0.54283000000000003</v>
      </c>
      <c r="F32" s="10">
        <v>0.569303</v>
      </c>
      <c r="G32" s="9">
        <f>SUM(B32:F32)/5</f>
        <v>0.63289459999999997</v>
      </c>
      <c r="H32" s="10">
        <f>STDEV(B32:G32)</f>
        <v>0.10087886375569405</v>
      </c>
      <c r="L32" s="13" t="s">
        <v>50</v>
      </c>
      <c r="M32" s="12">
        <v>0.95058500000000001</v>
      </c>
      <c r="N32" s="12">
        <v>0.98348999999999998</v>
      </c>
      <c r="O32" s="12">
        <v>0.86497500000000005</v>
      </c>
      <c r="P32" s="12">
        <v>0.97377000000000002</v>
      </c>
      <c r="Q32" s="12">
        <v>0.99902500000000005</v>
      </c>
      <c r="R32" s="8">
        <f t="shared" si="3"/>
        <v>0.95436900000000013</v>
      </c>
      <c r="S32" s="10">
        <f>STDEV(M32:R32)</f>
        <v>4.737973336775967E-2</v>
      </c>
    </row>
    <row r="33" spans="1:19" x14ac:dyDescent="0.3">
      <c r="A33" s="11"/>
    </row>
    <row r="37" spans="1:19" x14ac:dyDescent="0.3">
      <c r="A37" s="10" t="s">
        <v>11</v>
      </c>
      <c r="B37" s="10">
        <v>1</v>
      </c>
      <c r="C37" s="10">
        <v>2</v>
      </c>
      <c r="D37" s="10">
        <v>3</v>
      </c>
      <c r="E37" s="10">
        <v>4</v>
      </c>
      <c r="F37" s="10">
        <v>5</v>
      </c>
      <c r="L37" s="10" t="s">
        <v>11</v>
      </c>
      <c r="M37" s="10">
        <v>1</v>
      </c>
      <c r="N37" s="10">
        <v>2</v>
      </c>
      <c r="O37" s="10">
        <v>3</v>
      </c>
      <c r="P37" s="10">
        <v>4</v>
      </c>
      <c r="Q37" s="10">
        <v>5</v>
      </c>
    </row>
    <row r="38" spans="1:19" x14ac:dyDescent="0.3">
      <c r="A38" s="10" t="s">
        <v>6</v>
      </c>
      <c r="B38" s="10">
        <v>0.5</v>
      </c>
      <c r="C38" s="10">
        <v>0.5</v>
      </c>
      <c r="D38" s="10">
        <v>0.5</v>
      </c>
      <c r="E38" s="10">
        <v>0.5</v>
      </c>
      <c r="F38" s="10">
        <v>0.5</v>
      </c>
      <c r="G38" s="8">
        <f>SUM(B38:F38)/5</f>
        <v>0.5</v>
      </c>
      <c r="H38" s="10">
        <f>STDEV(B38:G38)</f>
        <v>0</v>
      </c>
      <c r="L38" s="10" t="s">
        <v>6</v>
      </c>
      <c r="M38" s="10">
        <v>0.76131099999999996</v>
      </c>
      <c r="N38" s="10">
        <v>0.91325000000000001</v>
      </c>
      <c r="O38" s="10">
        <v>0.94729949999999996</v>
      </c>
      <c r="P38" s="10">
        <v>0.86591949999999995</v>
      </c>
      <c r="Q38" s="10">
        <v>0.65113299999999996</v>
      </c>
      <c r="R38" s="8">
        <f>SUM(M38:Q38)/5</f>
        <v>0.82778259999999992</v>
      </c>
      <c r="S38" s="10">
        <f>STDEV(M38:R38)</f>
        <v>0.10832076788566448</v>
      </c>
    </row>
    <row r="39" spans="1:19" x14ac:dyDescent="0.3">
      <c r="A39" s="10" t="s">
        <v>7</v>
      </c>
      <c r="B39" s="10">
        <v>0.86378200000000005</v>
      </c>
      <c r="C39" s="10">
        <v>0.90029749999999997</v>
      </c>
      <c r="D39" s="10">
        <v>0.91964299999999999</v>
      </c>
      <c r="E39" s="10">
        <v>0.86851849999999997</v>
      </c>
      <c r="F39" s="10">
        <v>0.79985099999999998</v>
      </c>
      <c r="G39" s="8">
        <f>SUM(B39:F39)/5</f>
        <v>0.87041839999999993</v>
      </c>
      <c r="H39" s="10">
        <f t="shared" ref="H39:H42" si="4">STDEV(B39:G39)</f>
        <v>4.0849066647109578E-2</v>
      </c>
      <c r="L39" s="10" t="s">
        <v>7</v>
      </c>
      <c r="M39" s="10">
        <v>0.81185549999999995</v>
      </c>
      <c r="N39" s="10">
        <v>0.81079449999999997</v>
      </c>
      <c r="O39" s="10">
        <v>0.80512799999999995</v>
      </c>
      <c r="P39" s="10">
        <v>0.78734800000000005</v>
      </c>
      <c r="Q39" s="10">
        <v>0.60326349999999995</v>
      </c>
      <c r="R39" s="8">
        <f t="shared" ref="R39:R42" si="5">SUM(M39:Q39)/5</f>
        <v>0.76367790000000002</v>
      </c>
      <c r="S39" s="10">
        <f>STDEV(M39:R39)</f>
        <v>8.0687321542730631E-2</v>
      </c>
    </row>
    <row r="40" spans="1:19" x14ac:dyDescent="0.3">
      <c r="A40" s="10" t="s">
        <v>8</v>
      </c>
      <c r="B40" s="10">
        <v>0.91812000000000005</v>
      </c>
      <c r="C40" s="10">
        <v>4.9009999999999998E-2</v>
      </c>
      <c r="D40" s="10">
        <v>0.75</v>
      </c>
      <c r="E40" s="10">
        <v>0.97941</v>
      </c>
      <c r="F40" s="10">
        <v>1</v>
      </c>
      <c r="G40" s="10">
        <f>SUM(B40:F40)/5</f>
        <v>0.73930800000000008</v>
      </c>
      <c r="H40" s="10">
        <f t="shared" si="4"/>
        <v>0.35614847136552474</v>
      </c>
      <c r="L40" s="10" t="s">
        <v>8</v>
      </c>
      <c r="R40" s="10">
        <f t="shared" si="5"/>
        <v>0</v>
      </c>
      <c r="S40" s="10" t="e">
        <f>STDEV(M40:R40)</f>
        <v>#DIV/0!</v>
      </c>
    </row>
    <row r="41" spans="1:19" x14ac:dyDescent="0.3">
      <c r="A41" s="10" t="s">
        <v>17</v>
      </c>
      <c r="B41" s="10">
        <v>0.66659999999999997</v>
      </c>
      <c r="C41" s="10">
        <v>0.46875</v>
      </c>
      <c r="D41" s="10">
        <v>0.61728000000000005</v>
      </c>
      <c r="E41" s="10">
        <v>0.62878699999999998</v>
      </c>
      <c r="F41" s="10">
        <v>0.63636000000000004</v>
      </c>
      <c r="G41" s="10">
        <f>SUM(B41:F41)/5</f>
        <v>0.60355539999999996</v>
      </c>
      <c r="H41" s="10">
        <f t="shared" si="4"/>
        <v>6.9351651059222252E-2</v>
      </c>
      <c r="L41" s="11" t="s">
        <v>17</v>
      </c>
      <c r="R41" s="10">
        <f>SUM(M41:Q41)/5</f>
        <v>0</v>
      </c>
    </row>
    <row r="42" spans="1:19" x14ac:dyDescent="0.3">
      <c r="A42" s="13" t="s">
        <v>50</v>
      </c>
      <c r="B42" s="10">
        <v>0.60416599999999998</v>
      </c>
      <c r="C42" s="10">
        <v>0.23483999999999999</v>
      </c>
      <c r="D42" s="10">
        <v>0.63529000000000002</v>
      </c>
      <c r="E42" s="10">
        <v>0.70140000000000002</v>
      </c>
      <c r="F42" s="10">
        <v>0.70587999999999995</v>
      </c>
      <c r="G42" s="9">
        <f>SUM(B42:F42)/5</f>
        <v>0.57631520000000003</v>
      </c>
      <c r="H42" s="10">
        <f t="shared" si="4"/>
        <v>0.17509554586042464</v>
      </c>
      <c r="L42" s="13" t="s">
        <v>50</v>
      </c>
      <c r="M42" s="12">
        <v>0.87014499999999995</v>
      </c>
      <c r="N42" s="12">
        <v>0.95148999999999995</v>
      </c>
      <c r="O42" s="12">
        <v>0.68060500000000002</v>
      </c>
      <c r="P42" s="12">
        <v>0.48836000000000002</v>
      </c>
      <c r="Q42" s="12">
        <v>0.57250000000000001</v>
      </c>
      <c r="R42" s="8">
        <f t="shared" si="5"/>
        <v>0.71262000000000003</v>
      </c>
      <c r="S42" s="10">
        <f>STDEV(M42:R42)</f>
        <v>0.17482798674697314</v>
      </c>
    </row>
    <row r="43" spans="1:19" x14ac:dyDescent="0.3">
      <c r="A43" s="11"/>
    </row>
    <row r="48" spans="1:19" x14ac:dyDescent="0.3">
      <c r="A48" s="10" t="s">
        <v>12</v>
      </c>
      <c r="B48" s="10">
        <v>1</v>
      </c>
      <c r="C48" s="10">
        <v>2</v>
      </c>
      <c r="D48" s="10">
        <v>3</v>
      </c>
      <c r="E48" s="10">
        <v>4</v>
      </c>
      <c r="F48" s="10">
        <v>5</v>
      </c>
      <c r="L48" s="10" t="s">
        <v>12</v>
      </c>
      <c r="M48" s="10">
        <v>1</v>
      </c>
      <c r="N48" s="10">
        <v>2</v>
      </c>
      <c r="O48" s="10">
        <v>3</v>
      </c>
      <c r="P48" s="10">
        <v>4</v>
      </c>
      <c r="Q48" s="10">
        <v>5</v>
      </c>
    </row>
    <row r="49" spans="1:19" x14ac:dyDescent="0.3">
      <c r="A49" s="10" t="s">
        <v>6</v>
      </c>
      <c r="B49" s="10">
        <v>21.045000000000002</v>
      </c>
      <c r="C49" s="10">
        <v>13.66</v>
      </c>
      <c r="D49" s="10">
        <v>11.836</v>
      </c>
      <c r="E49" s="10">
        <v>12.036</v>
      </c>
      <c r="F49" s="10">
        <v>9.5449999999999999</v>
      </c>
      <c r="G49" s="10">
        <f>SUM(B49:F49)/5</f>
        <v>13.6244</v>
      </c>
      <c r="H49" s="10">
        <f>STDEV(B49:G49)</f>
        <v>3.9352119434663262</v>
      </c>
      <c r="L49" s="10" t="s">
        <v>6</v>
      </c>
      <c r="M49" s="10">
        <v>107.34</v>
      </c>
      <c r="N49" s="10">
        <v>125.676</v>
      </c>
      <c r="O49" s="10">
        <v>87.564999999999998</v>
      </c>
      <c r="P49" s="10">
        <v>84.462000000000003</v>
      </c>
      <c r="Q49" s="10">
        <v>71.097999999999999</v>
      </c>
      <c r="R49" s="10">
        <f>SUM(M49:Q49)/5</f>
        <v>95.228200000000001</v>
      </c>
      <c r="S49" s="10">
        <f>STDEV(M49:R49)</f>
        <v>19.134609861713987</v>
      </c>
    </row>
    <row r="50" spans="1:19" x14ac:dyDescent="0.3">
      <c r="A50" s="10" t="s">
        <v>7</v>
      </c>
      <c r="B50" s="10">
        <v>62.234000000000002</v>
      </c>
      <c r="C50" s="10">
        <v>59.594000000000001</v>
      </c>
      <c r="D50" s="10">
        <v>52.118000000000002</v>
      </c>
      <c r="E50" s="10">
        <v>52.74</v>
      </c>
      <c r="F50" s="10">
        <v>53.225000000000001</v>
      </c>
      <c r="G50" s="10">
        <f>SUM(B50:F50)/5</f>
        <v>55.982199999999999</v>
      </c>
      <c r="H50" s="10">
        <f>STDEV(B50:G50)</f>
        <v>4.1273758442865365</v>
      </c>
      <c r="L50" s="10" t="s">
        <v>7</v>
      </c>
      <c r="M50" s="10">
        <v>126.71899999999999</v>
      </c>
      <c r="N50" s="10">
        <v>115.255</v>
      </c>
      <c r="O50" s="10">
        <v>101.98099999999999</v>
      </c>
      <c r="P50" s="10">
        <v>112.081</v>
      </c>
      <c r="Q50" s="10">
        <v>103.39400000000001</v>
      </c>
      <c r="R50" s="10">
        <f>SUM(M50:Q50)/5</f>
        <v>111.88600000000001</v>
      </c>
      <c r="S50" s="10">
        <f>STDEV(M50:R50)</f>
        <v>8.9624680083111024</v>
      </c>
    </row>
    <row r="51" spans="1:19" x14ac:dyDescent="0.3">
      <c r="A51" s="10" t="s">
        <v>8</v>
      </c>
      <c r="C51" s="10">
        <v>1709.606</v>
      </c>
      <c r="D51" s="10">
        <v>1990.0229999999999</v>
      </c>
      <c r="E51" s="10">
        <v>1909.598</v>
      </c>
      <c r="F51" s="10">
        <v>1701.2049999999999</v>
      </c>
      <c r="G51" s="10">
        <f>SUM(C51:F51)/4</f>
        <v>1827.6079999999999</v>
      </c>
      <c r="H51" s="10">
        <f>STDEV(C51:G51)</f>
        <v>125.50217402300247</v>
      </c>
      <c r="L51" s="10" t="s">
        <v>8</v>
      </c>
    </row>
    <row r="52" spans="1:19" x14ac:dyDescent="0.3">
      <c r="A52" s="10" t="s">
        <v>14</v>
      </c>
      <c r="B52" s="10">
        <v>84.62</v>
      </c>
      <c r="C52" s="10">
        <v>86.316999999999993</v>
      </c>
      <c r="D52" s="10">
        <v>36.380000000000003</v>
      </c>
      <c r="E52" s="10">
        <v>84.775000000000006</v>
      </c>
      <c r="F52" s="10">
        <v>148.61099999999999</v>
      </c>
      <c r="L52" s="10" t="s">
        <v>14</v>
      </c>
      <c r="M52" s="10">
        <v>3950.0210000000002</v>
      </c>
      <c r="N52" s="10" t="s">
        <v>69</v>
      </c>
      <c r="O52" s="10">
        <v>3394.0880000000002</v>
      </c>
    </row>
    <row r="54" spans="1:19" x14ac:dyDescent="0.3">
      <c r="B54" s="10" t="s">
        <v>58</v>
      </c>
      <c r="G54" s="10" t="s">
        <v>26</v>
      </c>
      <c r="M54" s="16" t="s">
        <v>66</v>
      </c>
    </row>
    <row r="55" spans="1:19" x14ac:dyDescent="0.3">
      <c r="G55" s="10" t="s">
        <v>27</v>
      </c>
    </row>
    <row r="57" spans="1:19" x14ac:dyDescent="0.3">
      <c r="A57" s="10" t="s">
        <v>13</v>
      </c>
      <c r="L57" s="10" t="s">
        <v>13</v>
      </c>
    </row>
    <row r="58" spans="1:19" x14ac:dyDescent="0.3">
      <c r="A58" s="10" t="s">
        <v>6</v>
      </c>
      <c r="B58" s="10">
        <v>0</v>
      </c>
      <c r="L58" s="10" t="s">
        <v>6</v>
      </c>
      <c r="M58" s="10">
        <v>3</v>
      </c>
    </row>
    <row r="59" spans="1:19" x14ac:dyDescent="0.3">
      <c r="A59" s="10" t="s">
        <v>7</v>
      </c>
      <c r="B59" s="10">
        <v>4</v>
      </c>
      <c r="L59" s="10" t="s">
        <v>7</v>
      </c>
      <c r="M59" s="10">
        <v>7</v>
      </c>
    </row>
    <row r="60" spans="1:19" x14ac:dyDescent="0.3">
      <c r="A60" s="10" t="s">
        <v>8</v>
      </c>
      <c r="L60" s="10" t="s">
        <v>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16" workbookViewId="0">
      <selection activeCell="G31" sqref="G31"/>
    </sheetView>
  </sheetViews>
  <sheetFormatPr defaultColWidth="8.77734375" defaultRowHeight="14.4" x14ac:dyDescent="0.3"/>
  <cols>
    <col min="1" max="6" width="8.77734375" style="10"/>
    <col min="7" max="7" width="10" style="10" customWidth="1"/>
    <col min="8" max="16384" width="8.77734375" style="10"/>
  </cols>
  <sheetData>
    <row r="1" spans="1:19" x14ac:dyDescent="0.3">
      <c r="A1" s="10" t="s">
        <v>0</v>
      </c>
    </row>
    <row r="2" spans="1:19" x14ac:dyDescent="0.3">
      <c r="A2" s="19" t="s">
        <v>33</v>
      </c>
      <c r="B2" s="19" t="s">
        <v>3</v>
      </c>
      <c r="C2" s="19" t="s">
        <v>9</v>
      </c>
      <c r="D2" s="19" t="s">
        <v>11</v>
      </c>
      <c r="E2" s="19" t="s">
        <v>10</v>
      </c>
      <c r="F2" s="70" t="s">
        <v>93</v>
      </c>
      <c r="G2" s="70"/>
    </row>
    <row r="3" spans="1:19" x14ac:dyDescent="0.3">
      <c r="A3" s="19" t="s">
        <v>6</v>
      </c>
      <c r="B3" s="21">
        <v>0.75268999999999997</v>
      </c>
      <c r="C3" s="33">
        <v>-0.51387000000000005</v>
      </c>
      <c r="D3" s="21">
        <v>0.75112000000000001</v>
      </c>
      <c r="E3" s="21">
        <v>0.71469000000000005</v>
      </c>
    </row>
    <row r="4" spans="1:19" x14ac:dyDescent="0.3">
      <c r="A4" s="19" t="s">
        <v>7</v>
      </c>
      <c r="B4" s="21">
        <v>0.74778</v>
      </c>
      <c r="C4" s="33">
        <v>-0.52419000000000004</v>
      </c>
      <c r="D4" s="33">
        <v>0.74448999999999999</v>
      </c>
      <c r="E4" s="21">
        <v>0.71153999999999995</v>
      </c>
    </row>
    <row r="5" spans="1:19" x14ac:dyDescent="0.3">
      <c r="A5" s="19" t="s">
        <v>50</v>
      </c>
      <c r="B5" s="33">
        <v>0.61814000000000002</v>
      </c>
      <c r="C5" s="21">
        <v>-0.38912000000000002</v>
      </c>
      <c r="D5" s="33">
        <v>0.68832000000000004</v>
      </c>
      <c r="E5" s="33">
        <v>0.54942000000000002</v>
      </c>
    </row>
    <row r="8" spans="1:19" x14ac:dyDescent="0.3">
      <c r="A8" s="10" t="s">
        <v>1</v>
      </c>
      <c r="L8" s="10" t="s">
        <v>2</v>
      </c>
    </row>
    <row r="9" spans="1:19" x14ac:dyDescent="0.3">
      <c r="A9" s="10" t="s">
        <v>3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 t="s">
        <v>4</v>
      </c>
      <c r="H9" s="10" t="s">
        <v>5</v>
      </c>
      <c r="L9" s="10" t="s">
        <v>3</v>
      </c>
      <c r="M9" s="10">
        <v>1</v>
      </c>
      <c r="N9" s="10">
        <v>2</v>
      </c>
      <c r="O9" s="10">
        <v>3</v>
      </c>
      <c r="P9" s="10">
        <v>4</v>
      </c>
      <c r="Q9" s="10">
        <v>5</v>
      </c>
      <c r="R9" s="10" t="s">
        <v>4</v>
      </c>
      <c r="S9" s="10" t="s">
        <v>5</v>
      </c>
    </row>
    <row r="10" spans="1:19" x14ac:dyDescent="0.3">
      <c r="A10" s="10" t="s">
        <v>6</v>
      </c>
      <c r="B10" s="10">
        <v>0.74845869947300003</v>
      </c>
      <c r="C10" s="10">
        <v>0.75240421792599999</v>
      </c>
      <c r="D10" s="10">
        <v>0.748801405975</v>
      </c>
      <c r="E10" s="10">
        <v>0.759910369069</v>
      </c>
      <c r="F10" s="10">
        <v>0.75386040386300002</v>
      </c>
      <c r="G10" s="8">
        <f>SUM(B10:F10)/5</f>
        <v>0.75268701926119996</v>
      </c>
      <c r="H10" s="10">
        <f>STDEV(B10:G10)</f>
        <v>4.161977157696904E-3</v>
      </c>
      <c r="L10" s="10" t="s">
        <v>6</v>
      </c>
      <c r="M10" s="10">
        <v>0.96005385066000004</v>
      </c>
      <c r="N10" s="10">
        <v>0.96796741922399998</v>
      </c>
      <c r="O10" s="10">
        <v>0.88403061301100005</v>
      </c>
      <c r="P10" s="10">
        <v>0.97735269124599999</v>
      </c>
      <c r="Q10" s="10">
        <v>0.89357264099699996</v>
      </c>
      <c r="R10" s="10">
        <f>SUM(M10:Q10)/5</f>
        <v>0.93659544302760001</v>
      </c>
      <c r="S10" s="10">
        <f>STDEV(M10:R10)</f>
        <v>3.9521320602150557E-2</v>
      </c>
    </row>
    <row r="11" spans="1:19" x14ac:dyDescent="0.3">
      <c r="A11" s="10" t="s">
        <v>7</v>
      </c>
      <c r="B11" s="10">
        <v>0.74673462214399999</v>
      </c>
      <c r="C11" s="10">
        <v>0.74129876977099995</v>
      </c>
      <c r="D11" s="10">
        <v>0.74488927943799998</v>
      </c>
      <c r="E11" s="10">
        <v>0.75634094903299998</v>
      </c>
      <c r="F11" s="10">
        <v>0.74964618086000001</v>
      </c>
      <c r="G11" s="10">
        <f>SUM(B11:F11)/5</f>
        <v>0.74778196024920007</v>
      </c>
      <c r="H11" s="10">
        <f>STDEV(B11:G11)</f>
        <v>5.0641462389164433E-3</v>
      </c>
      <c r="L11" s="10" t="s">
        <v>7</v>
      </c>
      <c r="M11" s="10">
        <v>0.92543606266800005</v>
      </c>
      <c r="N11" s="10">
        <v>0.93010574857700001</v>
      </c>
      <c r="O11" s="10">
        <v>0.861523891067</v>
      </c>
      <c r="P11" s="10">
        <v>0.96995697526400004</v>
      </c>
      <c r="Q11" s="10">
        <v>0.90444014172800002</v>
      </c>
      <c r="R11" s="10">
        <f>SUM(M11:Q11)/5</f>
        <v>0.91829256386080016</v>
      </c>
      <c r="S11" s="10">
        <f>STDEV(M11:R11)</f>
        <v>3.5424184178895216E-2</v>
      </c>
    </row>
    <row r="12" spans="1:19" x14ac:dyDescent="0.3">
      <c r="A12" s="10" t="s">
        <v>8</v>
      </c>
      <c r="B12" s="12"/>
      <c r="L12" s="10" t="s">
        <v>8</v>
      </c>
    </row>
    <row r="13" spans="1:19" x14ac:dyDescent="0.3">
      <c r="A13" s="13" t="s">
        <v>50</v>
      </c>
      <c r="B13" s="12">
        <v>0.64498</v>
      </c>
      <c r="C13" s="12">
        <v>0.68181999999999998</v>
      </c>
      <c r="D13" s="12">
        <v>0.61612</v>
      </c>
      <c r="E13" s="12">
        <v>0.57150000000000001</v>
      </c>
      <c r="F13" s="12">
        <v>0.57630000000000003</v>
      </c>
      <c r="G13" s="10">
        <f>SUM(B13:F13)/5</f>
        <v>0.61814400000000003</v>
      </c>
    </row>
    <row r="17" spans="1:19" x14ac:dyDescent="0.3">
      <c r="A17" s="10" t="s">
        <v>9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L17" s="10" t="s">
        <v>9</v>
      </c>
      <c r="M17" s="10">
        <v>1</v>
      </c>
      <c r="N17" s="10">
        <v>2</v>
      </c>
      <c r="O17" s="10">
        <v>3</v>
      </c>
      <c r="P17" s="10">
        <v>4</v>
      </c>
      <c r="Q17" s="10">
        <v>5</v>
      </c>
    </row>
    <row r="18" spans="1:19" x14ac:dyDescent="0.3">
      <c r="A18" s="10" t="s">
        <v>6</v>
      </c>
      <c r="B18" s="10">
        <v>-0.516852204496</v>
      </c>
      <c r="C18" s="10">
        <v>-0.51710646866700005</v>
      </c>
      <c r="D18" s="10">
        <v>-0.51585918486899995</v>
      </c>
      <c r="E18" s="10">
        <v>-0.50743990456099997</v>
      </c>
      <c r="F18" s="10">
        <v>-0.512074390637</v>
      </c>
      <c r="G18" s="10">
        <f>SUM(B18:F18)/5</f>
        <v>-0.51386643064600013</v>
      </c>
      <c r="H18" s="10">
        <f>STDEV(B18:G18)</f>
        <v>3.6849804930066182E-3</v>
      </c>
      <c r="L18" s="10" t="s">
        <v>6</v>
      </c>
      <c r="M18" s="10">
        <v>-0.35987798752799999</v>
      </c>
      <c r="N18" s="10">
        <v>-0.34887614317499999</v>
      </c>
      <c r="O18" s="10">
        <v>-0.39820723626999999</v>
      </c>
      <c r="P18" s="10">
        <v>-0.32135711735099998</v>
      </c>
      <c r="Q18" s="10">
        <v>-0.40887286169699999</v>
      </c>
      <c r="R18" s="10">
        <f>SUM(M18:Q18)/5</f>
        <v>-0.36743826920420003</v>
      </c>
      <c r="S18" s="10">
        <f>STDEV(M18:R18)</f>
        <v>3.2214089238113662E-2</v>
      </c>
    </row>
    <row r="19" spans="1:19" x14ac:dyDescent="0.3">
      <c r="A19" s="10" t="s">
        <v>7</v>
      </c>
      <c r="B19" s="10">
        <v>-0.53143739999999995</v>
      </c>
      <c r="C19" s="10">
        <v>-0.52612539999999997</v>
      </c>
      <c r="D19" s="10">
        <v>-0.52531399999999995</v>
      </c>
      <c r="E19" s="10">
        <v>-0.51443479999999997</v>
      </c>
      <c r="F19" s="10">
        <v>-0.52364759999999999</v>
      </c>
      <c r="G19" s="10">
        <f t="shared" ref="G19:G21" si="0">SUM(B19:F19)/5</f>
        <v>-0.52419183999999996</v>
      </c>
      <c r="H19" s="10">
        <f t="shared" ref="H19:H21" si="1">STDEV(B19:G19)</f>
        <v>5.5315832054123456E-3</v>
      </c>
      <c r="L19" s="10" t="s">
        <v>7</v>
      </c>
      <c r="M19" s="10">
        <v>-0.36144366666700001</v>
      </c>
      <c r="N19" s="10">
        <v>-0.35483199999999998</v>
      </c>
      <c r="O19" s="10">
        <v>-0.39639633333300001</v>
      </c>
      <c r="P19" s="10">
        <v>-0.32915266666699999</v>
      </c>
      <c r="Q19" s="10">
        <v>-0.38934200000000002</v>
      </c>
      <c r="R19" s="10">
        <f>SUM(M19:Q19)/5</f>
        <v>-0.36623333333340002</v>
      </c>
      <c r="S19" s="10">
        <f>STDEV(M19:R19)</f>
        <v>2.437918863729099E-2</v>
      </c>
    </row>
    <row r="20" spans="1:19" x14ac:dyDescent="0.3">
      <c r="A20" s="10" t="s">
        <v>8</v>
      </c>
      <c r="H20" s="10" t="e">
        <f t="shared" si="1"/>
        <v>#DIV/0!</v>
      </c>
      <c r="L20" s="10" t="s">
        <v>8</v>
      </c>
    </row>
    <row r="21" spans="1:19" x14ac:dyDescent="0.3">
      <c r="A21" s="13" t="s">
        <v>50</v>
      </c>
      <c r="B21" s="10">
        <v>-0.38885956084908901</v>
      </c>
      <c r="C21" s="10">
        <v>-0.39113510833391901</v>
      </c>
      <c r="D21" s="10">
        <v>-0.209559933827766</v>
      </c>
      <c r="E21" s="10">
        <v>-0.46441341141651699</v>
      </c>
      <c r="F21" s="10">
        <v>-0.49161734256716</v>
      </c>
      <c r="G21" s="8">
        <f t="shared" si="0"/>
        <v>-0.38911707139889018</v>
      </c>
      <c r="H21" s="10">
        <f t="shared" si="1"/>
        <v>9.8408077765099036E-2</v>
      </c>
    </row>
    <row r="27" spans="1:19" x14ac:dyDescent="0.3">
      <c r="A27" s="10" t="s">
        <v>10</v>
      </c>
      <c r="B27" s="10">
        <v>1</v>
      </c>
      <c r="C27" s="10">
        <v>2</v>
      </c>
      <c r="D27" s="10">
        <v>3</v>
      </c>
      <c r="E27" s="10">
        <v>4</v>
      </c>
      <c r="F27" s="10">
        <v>5</v>
      </c>
      <c r="L27" s="10" t="s">
        <v>10</v>
      </c>
      <c r="M27" s="10">
        <v>1</v>
      </c>
      <c r="N27" s="10">
        <v>2</v>
      </c>
      <c r="O27" s="10">
        <v>3</v>
      </c>
      <c r="P27" s="10">
        <v>4</v>
      </c>
      <c r="Q27" s="10">
        <v>5</v>
      </c>
    </row>
    <row r="28" spans="1:19" x14ac:dyDescent="0.3">
      <c r="A28" s="10" t="s">
        <v>6</v>
      </c>
      <c r="B28" s="10">
        <v>0.68427890000000002</v>
      </c>
      <c r="C28" s="10">
        <v>0.70545849999999999</v>
      </c>
      <c r="D28" s="10">
        <v>0.70844130000000005</v>
      </c>
      <c r="E28" s="10">
        <v>0.75547379999999997</v>
      </c>
      <c r="F28" s="10">
        <v>0.71979930000000003</v>
      </c>
      <c r="G28" s="8">
        <f>SUM(B28:F28)/5</f>
        <v>0.71469035999999997</v>
      </c>
      <c r="H28" s="10">
        <f>STDEV(B28:G28)</f>
        <v>2.3403098664202551E-2</v>
      </c>
      <c r="L28" s="10" t="s">
        <v>6</v>
      </c>
      <c r="M28" s="10">
        <v>9.2283333333300008E-3</v>
      </c>
      <c r="N28" s="10">
        <v>2.5878000000000002E-2</v>
      </c>
      <c r="O28" s="10">
        <v>1.94756666667E-2</v>
      </c>
      <c r="P28" s="10">
        <v>7.5459999999999998E-3</v>
      </c>
      <c r="Q28" s="10">
        <v>1.2789666666700001E-2</v>
      </c>
      <c r="R28" s="10">
        <f>SUM(M28:Q28)/5</f>
        <v>1.4983533333346002E-2</v>
      </c>
      <c r="S28" s="10">
        <f>STDEV(M28:R28)</f>
        <v>6.8135298621390455E-3</v>
      </c>
    </row>
    <row r="29" spans="1:19" x14ac:dyDescent="0.3">
      <c r="A29" s="10" t="s">
        <v>7</v>
      </c>
      <c r="B29" s="10">
        <v>0.68231129999999995</v>
      </c>
      <c r="C29" s="10">
        <v>0.70392809999999995</v>
      </c>
      <c r="D29" s="10">
        <v>0.71355409999999997</v>
      </c>
      <c r="E29" s="10">
        <v>0.74137679999999995</v>
      </c>
      <c r="F29" s="10">
        <v>0.71651019999999999</v>
      </c>
      <c r="G29" s="10">
        <f>SUM(B29:F29)/5</f>
        <v>0.7115361</v>
      </c>
      <c r="H29" s="10">
        <f t="shared" ref="H29:H31" si="2">STDEV(B29:G29)</f>
        <v>1.9137669504618371E-2</v>
      </c>
      <c r="L29" s="10" t="s">
        <v>7</v>
      </c>
      <c r="M29" s="10">
        <v>1.44106666667E-2</v>
      </c>
      <c r="N29" s="10">
        <v>2.7328666666699999E-2</v>
      </c>
      <c r="O29" s="10">
        <v>1.8205333333299999E-2</v>
      </c>
      <c r="P29" s="10">
        <v>7.8869999999999999E-3</v>
      </c>
      <c r="Q29" s="10">
        <v>1.3792E-2</v>
      </c>
      <c r="R29" s="10">
        <f>SUM(M29:Q29)/5</f>
        <v>1.6324733333339999E-2</v>
      </c>
      <c r="S29" s="10">
        <f>STDEV(M29:R29)</f>
        <v>6.4171167717533666E-3</v>
      </c>
    </row>
    <row r="30" spans="1:19" x14ac:dyDescent="0.3">
      <c r="A30" s="10" t="s">
        <v>8</v>
      </c>
      <c r="B30" s="12"/>
      <c r="H30" s="10" t="e">
        <f t="shared" si="2"/>
        <v>#DIV/0!</v>
      </c>
      <c r="L30" s="10" t="s">
        <v>8</v>
      </c>
    </row>
    <row r="31" spans="1:19" x14ac:dyDescent="0.3">
      <c r="A31" s="13" t="s">
        <v>50</v>
      </c>
      <c r="B31" s="12">
        <v>0.55336399999999997</v>
      </c>
      <c r="C31" s="12">
        <v>0.74221199999999998</v>
      </c>
      <c r="D31" s="12">
        <v>0.48761199999999999</v>
      </c>
      <c r="E31" s="12">
        <v>0.53561999999999999</v>
      </c>
      <c r="F31" s="12">
        <v>0.42827999999999999</v>
      </c>
      <c r="G31" s="10">
        <f>SUM(B31:F31)/5</f>
        <v>0.54941759999999995</v>
      </c>
      <c r="H31" s="10">
        <f t="shared" si="2"/>
        <v>0.10570702799265536</v>
      </c>
    </row>
    <row r="32" spans="1:19" x14ac:dyDescent="0.3">
      <c r="H32" s="10">
        <v>0.10571</v>
      </c>
    </row>
    <row r="37" spans="1:19" x14ac:dyDescent="0.3">
      <c r="A37" s="10" t="s">
        <v>11</v>
      </c>
      <c r="B37" s="10">
        <v>1</v>
      </c>
      <c r="C37" s="10">
        <v>2</v>
      </c>
      <c r="D37" s="10">
        <v>3</v>
      </c>
      <c r="E37" s="10">
        <v>4</v>
      </c>
      <c r="F37" s="10">
        <v>5</v>
      </c>
      <c r="L37" s="10" t="s">
        <v>11</v>
      </c>
      <c r="M37" s="10">
        <v>1</v>
      </c>
      <c r="N37" s="10">
        <v>2</v>
      </c>
      <c r="O37" s="10">
        <v>3</v>
      </c>
      <c r="P37" s="10">
        <v>4</v>
      </c>
      <c r="Q37" s="10">
        <v>5</v>
      </c>
    </row>
    <row r="38" spans="1:19" x14ac:dyDescent="0.3">
      <c r="A38" s="10" t="s">
        <v>6</v>
      </c>
      <c r="B38" s="10">
        <v>0.72193320000000005</v>
      </c>
      <c r="C38" s="10">
        <v>0.73246739999999999</v>
      </c>
      <c r="D38" s="10">
        <v>0.74889530000000004</v>
      </c>
      <c r="E38" s="10">
        <v>0.78205409999999997</v>
      </c>
      <c r="F38" s="10">
        <v>0.77024879999999996</v>
      </c>
      <c r="G38" s="8">
        <f>SUM(B38:F38)/5</f>
        <v>0.75111976000000003</v>
      </c>
      <c r="H38" s="10">
        <f>STDEV(B38:G38)</f>
        <v>2.2483627834724511E-2</v>
      </c>
      <c r="L38" s="10" t="s">
        <v>6</v>
      </c>
      <c r="M38" s="10">
        <v>0.55114433333299995</v>
      </c>
      <c r="N38" s="10">
        <v>0.70091933333300005</v>
      </c>
      <c r="O38" s="10">
        <v>0.56633999999999995</v>
      </c>
      <c r="P38" s="10">
        <v>0.66696266666699999</v>
      </c>
      <c r="Q38" s="10">
        <v>0.54688700000000001</v>
      </c>
      <c r="R38" s="10">
        <f>SUM(M38:Q38)/5</f>
        <v>0.60645066666659997</v>
      </c>
      <c r="S38" s="10">
        <f>STDEV(M38:R38)</f>
        <v>6.4500414882064164E-2</v>
      </c>
    </row>
    <row r="39" spans="1:19" x14ac:dyDescent="0.3">
      <c r="A39" s="10" t="s">
        <v>7</v>
      </c>
      <c r="B39" s="10">
        <v>0.71994729999999996</v>
      </c>
      <c r="C39" s="10">
        <v>0.72785219999999995</v>
      </c>
      <c r="D39" s="10">
        <v>0.74443720000000002</v>
      </c>
      <c r="E39" s="10">
        <v>0.76452989999999998</v>
      </c>
      <c r="F39" s="10">
        <v>0.76566429999999996</v>
      </c>
      <c r="G39" s="10">
        <f>SUM(B39:F39)/5</f>
        <v>0.74448618</v>
      </c>
      <c r="H39" s="10">
        <f>STDEV(B39:G39)</f>
        <v>1.8596299629270344E-2</v>
      </c>
      <c r="L39" s="10" t="s">
        <v>7</v>
      </c>
      <c r="M39" s="10">
        <v>0.56742866666699998</v>
      </c>
      <c r="N39" s="10">
        <v>0.72951266666699999</v>
      </c>
      <c r="O39" s="10">
        <v>0.55080799999999996</v>
      </c>
      <c r="P39" s="10">
        <v>0.67156199999999999</v>
      </c>
      <c r="Q39" s="10">
        <v>0.55027666666700004</v>
      </c>
      <c r="R39" s="10">
        <f>SUM(M39:Q39)/5</f>
        <v>0.6139176000001999</v>
      </c>
      <c r="S39" s="10">
        <f>STDEV(M39:R39)</f>
        <v>7.3320266255932201E-2</v>
      </c>
    </row>
    <row r="40" spans="1:19" x14ac:dyDescent="0.3">
      <c r="A40" s="10" t="s">
        <v>8</v>
      </c>
      <c r="B40" s="12"/>
      <c r="L40" s="10" t="s">
        <v>8</v>
      </c>
    </row>
    <row r="41" spans="1:19" x14ac:dyDescent="0.3">
      <c r="A41" s="13" t="s">
        <v>50</v>
      </c>
      <c r="B41" s="12">
        <v>0.55430999999999997</v>
      </c>
      <c r="C41" s="12">
        <v>0.60930600000000001</v>
      </c>
      <c r="D41" s="12">
        <v>0.72482199999999997</v>
      </c>
      <c r="E41" s="12">
        <v>0.71665999999999996</v>
      </c>
      <c r="F41" s="12">
        <v>0.83650000000000002</v>
      </c>
      <c r="G41" s="10">
        <f>SUM(B41:F41)/5</f>
        <v>0.68831960000000003</v>
      </c>
    </row>
    <row r="48" spans="1:19" x14ac:dyDescent="0.3">
      <c r="A48" s="10" t="s">
        <v>12</v>
      </c>
      <c r="B48" s="10">
        <v>1</v>
      </c>
      <c r="C48" s="10">
        <v>2</v>
      </c>
      <c r="D48" s="10">
        <v>3</v>
      </c>
      <c r="E48" s="10">
        <v>4</v>
      </c>
      <c r="F48" s="10">
        <v>5</v>
      </c>
      <c r="L48" s="10" t="s">
        <v>12</v>
      </c>
      <c r="M48" s="10">
        <v>1</v>
      </c>
      <c r="N48" s="10">
        <v>2</v>
      </c>
      <c r="O48" s="10">
        <v>3</v>
      </c>
      <c r="P48" s="10">
        <v>4</v>
      </c>
      <c r="Q48" s="10">
        <v>5</v>
      </c>
    </row>
    <row r="49" spans="1:19" x14ac:dyDescent="0.3">
      <c r="A49" s="10" t="s">
        <v>6</v>
      </c>
      <c r="B49" s="10">
        <v>759.68499999999995</v>
      </c>
      <c r="C49" s="10">
        <v>775.62199999999996</v>
      </c>
      <c r="D49" s="10">
        <v>775.45399999999995</v>
      </c>
      <c r="E49" s="10">
        <v>797.76599999999996</v>
      </c>
      <c r="F49" s="10">
        <v>857.28099999999995</v>
      </c>
      <c r="G49" s="10">
        <f>SUM(B49:F49)/5</f>
        <v>793.16159999999991</v>
      </c>
      <c r="H49" s="10">
        <f>STDEV(B49:G49)</f>
        <v>34.276456553150297</v>
      </c>
      <c r="L49" s="10" t="s">
        <v>6</v>
      </c>
      <c r="M49" s="10">
        <v>939.78599999999994</v>
      </c>
      <c r="N49" s="10">
        <v>931.303</v>
      </c>
      <c r="O49" s="10">
        <v>976.31700000000001</v>
      </c>
      <c r="P49" s="10">
        <v>956.38400000000001</v>
      </c>
      <c r="Q49" s="10">
        <v>1001.61</v>
      </c>
      <c r="R49" s="10">
        <f>SUM(M49:Q49)/5</f>
        <v>961.07999999999993</v>
      </c>
      <c r="S49" s="10">
        <f>STDEV(M49:R49)</f>
        <v>25.444070625589781</v>
      </c>
    </row>
    <row r="50" spans="1:19" x14ac:dyDescent="0.3">
      <c r="A50" s="10" t="s">
        <v>7</v>
      </c>
      <c r="B50" s="10">
        <v>1035.3009999999999</v>
      </c>
      <c r="C50" s="10">
        <v>1013.8869999999999</v>
      </c>
      <c r="D50" s="10">
        <v>993.21799999999996</v>
      </c>
      <c r="E50" s="10">
        <v>1021.796</v>
      </c>
      <c r="F50" s="10">
        <v>1026.8969999999999</v>
      </c>
      <c r="G50" s="10">
        <f>SUM(B50:F50)/5</f>
        <v>1018.2198000000001</v>
      </c>
      <c r="H50" s="10">
        <f>STDEV(B50:G50)</f>
        <v>14.308833347271882</v>
      </c>
      <c r="L50" s="10" t="s">
        <v>7</v>
      </c>
      <c r="M50" s="10">
        <v>642.98500000000001</v>
      </c>
      <c r="N50" s="10">
        <v>642.13599999999997</v>
      </c>
      <c r="O50" s="10">
        <v>558.17499999999995</v>
      </c>
      <c r="P50" s="10">
        <v>563.17100000000005</v>
      </c>
      <c r="Q50" s="10">
        <v>543.03800000000001</v>
      </c>
      <c r="R50" s="10">
        <f>SUM(M50:Q50)/5</f>
        <v>589.90100000000007</v>
      </c>
      <c r="S50" s="10">
        <f>STDEV(M50:R50)</f>
        <v>43.505353753302586</v>
      </c>
    </row>
    <row r="51" spans="1:19" x14ac:dyDescent="0.3">
      <c r="A51" s="10" t="s">
        <v>8</v>
      </c>
      <c r="B51" s="15">
        <v>5659.8370000000004</v>
      </c>
      <c r="C51" s="10">
        <v>6043.2389999999996</v>
      </c>
      <c r="D51" s="15">
        <v>5063.0720000000001</v>
      </c>
      <c r="E51" s="10">
        <v>4962.5219999999999</v>
      </c>
      <c r="F51" s="15">
        <v>5413.5709999999999</v>
      </c>
      <c r="G51" s="10">
        <f>SUM(B51:F51)/5</f>
        <v>5428.4482000000007</v>
      </c>
      <c r="H51" s="10">
        <f>STDEV(B51:G51)</f>
        <v>395.55450369899711</v>
      </c>
      <c r="L51" s="10" t="s">
        <v>8</v>
      </c>
    </row>
    <row r="52" spans="1:19" x14ac:dyDescent="0.3">
      <c r="A52" s="10" t="s">
        <v>18</v>
      </c>
      <c r="B52" s="10">
        <v>12541.489</v>
      </c>
    </row>
    <row r="53" spans="1:19" x14ac:dyDescent="0.3">
      <c r="A53" s="10" t="s">
        <v>31</v>
      </c>
      <c r="L53" s="18" t="s">
        <v>67</v>
      </c>
    </row>
    <row r="54" spans="1:19" x14ac:dyDescent="0.3">
      <c r="B54" s="16" t="s">
        <v>68</v>
      </c>
      <c r="L54" s="10" t="s">
        <v>162</v>
      </c>
    </row>
    <row r="57" spans="1:19" x14ac:dyDescent="0.3">
      <c r="A57" s="10" t="s">
        <v>13</v>
      </c>
      <c r="G57" s="10" t="s">
        <v>32</v>
      </c>
      <c r="L57" s="10" t="s">
        <v>13</v>
      </c>
    </row>
    <row r="58" spans="1:19" x14ac:dyDescent="0.3">
      <c r="A58" s="10" t="s">
        <v>6</v>
      </c>
      <c r="B58" s="10">
        <v>3</v>
      </c>
      <c r="G58" s="10" t="s">
        <v>47</v>
      </c>
      <c r="L58" s="10" t="s">
        <v>6</v>
      </c>
      <c r="M58" s="10">
        <v>3</v>
      </c>
    </row>
    <row r="59" spans="1:19" x14ac:dyDescent="0.3">
      <c r="A59" s="10" t="s">
        <v>7</v>
      </c>
      <c r="G59" s="10" t="s">
        <v>54</v>
      </c>
      <c r="L59" s="10" t="s">
        <v>7</v>
      </c>
    </row>
    <row r="60" spans="1:19" x14ac:dyDescent="0.3">
      <c r="A60" s="10" t="s">
        <v>8</v>
      </c>
      <c r="L60" s="10" t="s">
        <v>8</v>
      </c>
    </row>
  </sheetData>
  <mergeCells count="1">
    <mergeCell ref="F2:G2"/>
  </mergeCells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H50" sqref="H50"/>
    </sheetView>
  </sheetViews>
  <sheetFormatPr defaultColWidth="8.77734375" defaultRowHeight="14.4" x14ac:dyDescent="0.3"/>
  <cols>
    <col min="1" max="1" width="19.109375" style="10" customWidth="1"/>
    <col min="2" max="2" width="8.77734375" style="10"/>
    <col min="3" max="3" width="11.109375" style="10" bestFit="1" customWidth="1"/>
    <col min="4" max="6" width="8.77734375" style="10"/>
    <col min="7" max="7" width="15.109375" style="10" customWidth="1"/>
    <col min="8" max="16384" width="8.77734375" style="10"/>
  </cols>
  <sheetData>
    <row r="1" spans="1:19" x14ac:dyDescent="0.3">
      <c r="A1" s="10" t="s">
        <v>0</v>
      </c>
    </row>
    <row r="2" spans="1:19" x14ac:dyDescent="0.3">
      <c r="A2" s="19" t="s">
        <v>36</v>
      </c>
      <c r="B2" s="19" t="s">
        <v>3</v>
      </c>
      <c r="C2" s="19" t="s">
        <v>9</v>
      </c>
      <c r="D2" s="19" t="s">
        <v>11</v>
      </c>
      <c r="E2" s="19" t="s">
        <v>10</v>
      </c>
      <c r="F2" s="70" t="s">
        <v>93</v>
      </c>
      <c r="G2" s="70"/>
    </row>
    <row r="3" spans="1:19" x14ac:dyDescent="0.3">
      <c r="A3" s="19" t="s">
        <v>6</v>
      </c>
      <c r="B3" s="33">
        <v>0.77542999999999995</v>
      </c>
      <c r="C3" s="33">
        <v>-0.42804999999999999</v>
      </c>
      <c r="D3" s="33">
        <v>0.65393999999999997</v>
      </c>
      <c r="E3" s="33">
        <v>0.62705</v>
      </c>
    </row>
    <row r="4" spans="1:19" x14ac:dyDescent="0.3">
      <c r="A4" s="19" t="s">
        <v>7</v>
      </c>
      <c r="B4" s="21">
        <v>0.91395000000000004</v>
      </c>
      <c r="C4" s="33">
        <v>-0.26928000000000002</v>
      </c>
      <c r="D4" s="21">
        <v>0.89983999999999997</v>
      </c>
      <c r="E4" s="21">
        <v>0.82730999999999999</v>
      </c>
    </row>
    <row r="5" spans="1:19" x14ac:dyDescent="0.3">
      <c r="A5" s="19" t="s">
        <v>50</v>
      </c>
      <c r="B5" s="33">
        <v>0.73499000000000003</v>
      </c>
      <c r="C5" s="21">
        <v>-0.22373000000000001</v>
      </c>
      <c r="D5" s="33">
        <v>0.56864000000000003</v>
      </c>
      <c r="E5" s="33">
        <v>0.49547999999999998</v>
      </c>
    </row>
    <row r="8" spans="1:19" x14ac:dyDescent="0.3">
      <c r="A8" s="10" t="s">
        <v>1</v>
      </c>
      <c r="L8" s="10" t="s">
        <v>2</v>
      </c>
    </row>
    <row r="9" spans="1:19" x14ac:dyDescent="0.3">
      <c r="A9" s="10" t="s">
        <v>3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 t="s">
        <v>4</v>
      </c>
      <c r="H9" s="10" t="s">
        <v>5</v>
      </c>
      <c r="L9" s="10" t="s">
        <v>3</v>
      </c>
      <c r="M9" s="10">
        <v>1</v>
      </c>
      <c r="N9" s="10">
        <v>2</v>
      </c>
      <c r="O9" s="10">
        <v>3</v>
      </c>
      <c r="P9" s="10">
        <v>4</v>
      </c>
      <c r="Q9" s="10">
        <v>5</v>
      </c>
      <c r="R9" s="10" t="s">
        <v>4</v>
      </c>
      <c r="S9" s="10" t="s">
        <v>5</v>
      </c>
    </row>
    <row r="10" spans="1:19" x14ac:dyDescent="0.3">
      <c r="A10" s="10" t="s">
        <v>6</v>
      </c>
      <c r="B10" s="10">
        <v>0.77432570607399998</v>
      </c>
      <c r="C10" s="10">
        <v>0.80467584148600002</v>
      </c>
      <c r="D10" s="10">
        <v>0.772744526958</v>
      </c>
      <c r="E10" s="10">
        <v>0.72385638958700005</v>
      </c>
      <c r="F10" s="10">
        <v>0.80155909229</v>
      </c>
      <c r="G10" s="10">
        <f>SUM(B10:F10)/5</f>
        <v>0.77543231127900003</v>
      </c>
      <c r="H10" s="10">
        <f>STDEV(B10:G10)</f>
        <v>2.9004541723598152E-2</v>
      </c>
      <c r="L10" s="10" t="s">
        <v>6</v>
      </c>
      <c r="M10" s="10">
        <v>0.99994473000600004</v>
      </c>
      <c r="N10" s="10">
        <v>0.99955784004899995</v>
      </c>
      <c r="O10" s="10">
        <v>0.99986196615400003</v>
      </c>
      <c r="P10" s="10">
        <v>0.99994478646200002</v>
      </c>
      <c r="Q10" s="10">
        <v>0.99975153907699998</v>
      </c>
      <c r="R10" s="10">
        <f>SUM(M10:Q10)/5</f>
        <v>0.99981217234960007</v>
      </c>
      <c r="S10" s="10">
        <f>STDEV(M10:R10)</f>
        <v>1.4560135364016959E-4</v>
      </c>
    </row>
    <row r="11" spans="1:19" x14ac:dyDescent="0.3">
      <c r="A11" s="10" t="s">
        <v>7</v>
      </c>
      <c r="B11" s="10">
        <v>0.916217597966</v>
      </c>
      <c r="C11" s="10">
        <v>0.90602719283699995</v>
      </c>
      <c r="D11" s="10">
        <v>0.897744526958</v>
      </c>
      <c r="E11" s="10">
        <v>0.92993747066800003</v>
      </c>
      <c r="F11" s="10">
        <v>0.91980233553299995</v>
      </c>
      <c r="G11" s="8">
        <f>SUM(B11:F11)/5</f>
        <v>0.91394582479239994</v>
      </c>
      <c r="H11" s="10">
        <f>STDEV(B11:G11)</f>
        <v>1.1138933456858997E-2</v>
      </c>
      <c r="L11" s="10" t="s">
        <v>7</v>
      </c>
      <c r="M11" s="10">
        <v>0.99994473000600004</v>
      </c>
      <c r="N11" s="10">
        <v>0.99955784004899995</v>
      </c>
      <c r="O11" s="10">
        <v>0.99986196615400003</v>
      </c>
      <c r="P11" s="10">
        <v>0.99994478646200002</v>
      </c>
      <c r="Q11" s="10">
        <v>0.99975153907699998</v>
      </c>
      <c r="R11" s="10">
        <f>SUM(M11:Q11)/5</f>
        <v>0.99981217234960007</v>
      </c>
      <c r="S11" s="10">
        <f>STDEV(M11:R11)</f>
        <v>1.4560135364016959E-4</v>
      </c>
    </row>
    <row r="12" spans="1:19" x14ac:dyDescent="0.3">
      <c r="A12" s="10" t="s">
        <v>8</v>
      </c>
      <c r="B12" s="10">
        <v>0.68869999999999998</v>
      </c>
      <c r="C12" s="12">
        <v>0.69487500000000002</v>
      </c>
      <c r="D12" s="12">
        <v>0.69120000000000004</v>
      </c>
      <c r="E12" s="12">
        <v>0.89439999999999997</v>
      </c>
      <c r="F12" s="12">
        <v>0.70574999999999999</v>
      </c>
      <c r="G12" s="10">
        <f t="shared" ref="G12" si="0">SUM(B12:F12)/5</f>
        <v>0.734985</v>
      </c>
      <c r="L12" s="10" t="s">
        <v>8</v>
      </c>
    </row>
    <row r="17" spans="1:19" x14ac:dyDescent="0.3">
      <c r="A17" s="10" t="s">
        <v>9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L17" s="10" t="s">
        <v>9</v>
      </c>
      <c r="M17" s="10">
        <v>1</v>
      </c>
      <c r="N17" s="10">
        <v>2</v>
      </c>
      <c r="O17" s="10">
        <v>3</v>
      </c>
      <c r="P17" s="10">
        <v>4</v>
      </c>
      <c r="Q17" s="10">
        <v>5</v>
      </c>
    </row>
    <row r="18" spans="1:19" x14ac:dyDescent="0.3">
      <c r="A18" s="10" t="s">
        <v>6</v>
      </c>
      <c r="B18" s="10">
        <v>-0.41313617004199998</v>
      </c>
      <c r="C18" s="10">
        <v>-0.402432340183</v>
      </c>
      <c r="D18" s="10">
        <v>-0.43671164049700001</v>
      </c>
      <c r="E18" s="10">
        <v>-0.46219070340899998</v>
      </c>
      <c r="F18" s="10">
        <v>-0.425765330818</v>
      </c>
      <c r="G18" s="10">
        <f>SUM(B18:F18)/5</f>
        <v>-0.42804723698979996</v>
      </c>
      <c r="H18" s="10">
        <f>STDEV(B18:G18)</f>
        <v>2.0613190626277641E-2</v>
      </c>
      <c r="L18" s="10" t="s">
        <v>6</v>
      </c>
      <c r="M18" s="10">
        <v>-6.5848116549200003E-2</v>
      </c>
      <c r="N18" s="10">
        <v>-6.7543551558699996E-2</v>
      </c>
      <c r="O18" s="10">
        <v>-6.6375425053200002E-2</v>
      </c>
      <c r="P18" s="10">
        <v>-6.6960092925599998E-2</v>
      </c>
      <c r="Q18" s="10">
        <v>-6.7214400731099994E-2</v>
      </c>
      <c r="R18" s="10">
        <f>SUM(M18:Q18)/5</f>
        <v>-6.6788317363559987E-2</v>
      </c>
      <c r="S18" s="10">
        <f>STDEV(M18:R18)</f>
        <v>6.0595217642892495E-4</v>
      </c>
    </row>
    <row r="19" spans="1:19" x14ac:dyDescent="0.3">
      <c r="A19" s="10" t="s">
        <v>7</v>
      </c>
      <c r="B19" s="10">
        <v>-0.26904624999999999</v>
      </c>
      <c r="C19" s="10">
        <v>-0.28136737499999998</v>
      </c>
      <c r="D19" s="10">
        <v>-0.30569512500000001</v>
      </c>
      <c r="E19" s="10">
        <v>-0.23179949999999999</v>
      </c>
      <c r="F19" s="10">
        <v>-0.25850762500000002</v>
      </c>
      <c r="G19" s="10">
        <f>SUM(B19:F19)/5</f>
        <v>-0.26928317499999999</v>
      </c>
      <c r="H19" s="10">
        <f>STDEV(B19:G19)</f>
        <v>2.4466517918192814E-2</v>
      </c>
      <c r="L19" s="10" t="s">
        <v>7</v>
      </c>
      <c r="M19" s="10">
        <v>-6.5731999999999999E-2</v>
      </c>
      <c r="N19" s="10">
        <v>-6.7313499999999998E-2</v>
      </c>
      <c r="O19" s="10">
        <v>-6.6171499999999994E-2</v>
      </c>
      <c r="P19" s="10">
        <v>-6.8926000000000001E-2</v>
      </c>
      <c r="Q19" s="10">
        <v>-6.6222500000000004E-2</v>
      </c>
      <c r="R19" s="10">
        <f>SUM(M19:Q19)/5</f>
        <v>-6.6873099999999991E-2</v>
      </c>
      <c r="S19" s="10">
        <f>STDEV(M19:R19)</f>
        <v>1.1511718116771284E-3</v>
      </c>
    </row>
    <row r="20" spans="1:19" x14ac:dyDescent="0.3">
      <c r="A20" s="10" t="s">
        <v>8</v>
      </c>
      <c r="B20" s="10">
        <v>-0.30084</v>
      </c>
      <c r="C20" s="12">
        <v>-0.32013675000000003</v>
      </c>
      <c r="D20" s="10">
        <v>-0.16272209881105801</v>
      </c>
      <c r="E20" s="10">
        <v>-0.170692766579365</v>
      </c>
      <c r="F20" s="10">
        <v>-0.16427226649934801</v>
      </c>
      <c r="G20" s="8">
        <f t="shared" ref="G20" si="1">SUM(B20:F20)/5</f>
        <v>-0.22373277637795425</v>
      </c>
      <c r="H20" s="10">
        <f>STDEV(B20:G20)</f>
        <v>7.1148222348067475E-2</v>
      </c>
      <c r="L20" s="10" t="s">
        <v>8</v>
      </c>
    </row>
    <row r="27" spans="1:19" x14ac:dyDescent="0.3">
      <c r="A27" s="10" t="s">
        <v>10</v>
      </c>
      <c r="B27" s="10">
        <v>1</v>
      </c>
      <c r="C27" s="10">
        <v>2</v>
      </c>
      <c r="D27" s="10">
        <v>3</v>
      </c>
      <c r="E27" s="10">
        <v>4</v>
      </c>
      <c r="F27" s="10">
        <v>5</v>
      </c>
      <c r="L27" s="10" t="s">
        <v>10</v>
      </c>
      <c r="M27" s="10">
        <v>1</v>
      </c>
      <c r="N27" s="10">
        <v>2</v>
      </c>
      <c r="O27" s="10">
        <v>3</v>
      </c>
      <c r="P27" s="10">
        <v>4</v>
      </c>
      <c r="Q27" s="10">
        <v>5</v>
      </c>
    </row>
    <row r="28" spans="1:19" x14ac:dyDescent="0.3">
      <c r="A28" s="10" t="s">
        <v>6</v>
      </c>
      <c r="B28" s="10">
        <v>0.59313700000000003</v>
      </c>
      <c r="C28" s="10">
        <v>0.61298116666699998</v>
      </c>
      <c r="D28" s="10">
        <v>0.66200537500000001</v>
      </c>
      <c r="E28" s="10">
        <v>0.64712974999999995</v>
      </c>
      <c r="F28" s="10">
        <v>0.62000762499999995</v>
      </c>
      <c r="G28" s="10">
        <f>SUM(B28:F28)/5</f>
        <v>0.62705218333339996</v>
      </c>
      <c r="H28" s="10">
        <f>STDEV(B28:G28)</f>
        <v>2.4587367746917343E-2</v>
      </c>
      <c r="L28" s="10" t="s">
        <v>6</v>
      </c>
      <c r="M28" s="10">
        <v>0.98948749999999996</v>
      </c>
      <c r="N28" s="10">
        <v>0.92369800000000002</v>
      </c>
      <c r="O28" s="10">
        <v>0.97680500000000003</v>
      </c>
      <c r="P28" s="10">
        <v>0.98846000000000001</v>
      </c>
      <c r="Q28" s="10">
        <v>0.955457</v>
      </c>
      <c r="R28" s="10">
        <f>SUM(M28:Q28)/5</f>
        <v>0.96678150000000007</v>
      </c>
      <c r="S28" s="10">
        <f>STDEV(M28:R28)</f>
        <v>2.4780728895655985E-2</v>
      </c>
    </row>
    <row r="29" spans="1:19" x14ac:dyDescent="0.3">
      <c r="A29" s="10" t="s">
        <v>7</v>
      </c>
      <c r="B29" s="10">
        <v>0.77302800000000005</v>
      </c>
      <c r="C29" s="10">
        <v>0.75949224999999998</v>
      </c>
      <c r="D29" s="10">
        <v>0.83779725000000005</v>
      </c>
      <c r="E29" s="10">
        <v>0.90392837500000001</v>
      </c>
      <c r="F29" s="10">
        <v>0.86230362500000002</v>
      </c>
      <c r="G29" s="8">
        <f>SUM(B29:F29)/5</f>
        <v>0.82730990000000004</v>
      </c>
      <c r="H29" s="10">
        <f t="shared" ref="H29:H30" si="2">STDEV(B29:G29)</f>
        <v>5.4315180805841475E-2</v>
      </c>
      <c r="L29" s="10" t="s">
        <v>7</v>
      </c>
      <c r="M29" s="10">
        <v>0.9908825</v>
      </c>
      <c r="N29" s="10">
        <v>0.90449800000000002</v>
      </c>
      <c r="O29" s="10">
        <v>0.98323850000000002</v>
      </c>
      <c r="P29" s="10">
        <v>0.9890215</v>
      </c>
      <c r="Q29" s="10">
        <v>0.95533449999999998</v>
      </c>
      <c r="R29" s="10">
        <f>SUM(M29:Q29)/5</f>
        <v>0.96459500000000009</v>
      </c>
      <c r="S29" s="10">
        <f>STDEV(M29:R29)</f>
        <v>3.2657841079899934E-2</v>
      </c>
    </row>
    <row r="30" spans="1:19" x14ac:dyDescent="0.3">
      <c r="A30" s="10" t="s">
        <v>8</v>
      </c>
      <c r="B30" s="10">
        <v>0.50480999999999998</v>
      </c>
      <c r="C30" s="12">
        <v>0.48678424999999997</v>
      </c>
      <c r="D30" s="12">
        <v>0.567438</v>
      </c>
      <c r="E30" s="12">
        <v>0.29846574999999997</v>
      </c>
      <c r="F30" s="12">
        <v>0.61989499999999997</v>
      </c>
      <c r="G30" s="10">
        <f t="shared" ref="G30" si="3">SUM(B30:F30)/5</f>
        <v>0.49547860000000005</v>
      </c>
      <c r="H30" s="10">
        <f t="shared" si="2"/>
        <v>0.10921018784923381</v>
      </c>
      <c r="L30" s="10" t="s">
        <v>8</v>
      </c>
    </row>
    <row r="37" spans="1:19" x14ac:dyDescent="0.3">
      <c r="A37" s="10" t="s">
        <v>11</v>
      </c>
      <c r="B37" s="10">
        <v>1</v>
      </c>
      <c r="C37" s="10">
        <v>2</v>
      </c>
      <c r="D37" s="10">
        <v>3</v>
      </c>
      <c r="E37" s="10">
        <v>4</v>
      </c>
      <c r="F37" s="10">
        <v>5</v>
      </c>
      <c r="L37" s="10" t="s">
        <v>11</v>
      </c>
      <c r="M37" s="10">
        <v>1</v>
      </c>
      <c r="N37" s="10">
        <v>2</v>
      </c>
      <c r="O37" s="10">
        <v>3</v>
      </c>
      <c r="P37" s="10">
        <v>4</v>
      </c>
      <c r="Q37" s="10">
        <v>5</v>
      </c>
    </row>
    <row r="38" spans="1:19" x14ac:dyDescent="0.3">
      <c r="A38" s="10" t="s">
        <v>6</v>
      </c>
      <c r="B38" s="10">
        <v>0.62232333333300005</v>
      </c>
      <c r="C38" s="10">
        <v>0.64307366666700005</v>
      </c>
      <c r="D38" s="10">
        <v>0.66407099999999997</v>
      </c>
      <c r="E38" s="10">
        <v>0.66991262500000004</v>
      </c>
      <c r="F38" s="10">
        <v>0.67034112499999998</v>
      </c>
      <c r="G38" s="10">
        <f>SUM(B38:F38)/5</f>
        <v>0.65394435000000006</v>
      </c>
      <c r="H38" s="10">
        <f>STDEV(B38:G38)</f>
        <v>1.8678594852289083E-2</v>
      </c>
      <c r="L38" s="10" t="s">
        <v>6</v>
      </c>
      <c r="M38" s="10">
        <v>0.99823200000000001</v>
      </c>
      <c r="N38" s="10">
        <v>0.98777400000000004</v>
      </c>
      <c r="O38" s="10">
        <v>0.99928099999999997</v>
      </c>
      <c r="P38" s="10">
        <v>0.99799150000000003</v>
      </c>
      <c r="Q38" s="10">
        <v>0.99529599999999996</v>
      </c>
      <c r="R38" s="10">
        <f>SUM(M38:Q38)/5</f>
        <v>0.99571489999999996</v>
      </c>
      <c r="S38" s="10">
        <f>STDEV(M38:R38)</f>
        <v>4.1825623533905476E-3</v>
      </c>
    </row>
    <row r="39" spans="1:19" x14ac:dyDescent="0.3">
      <c r="A39" s="10" t="s">
        <v>7</v>
      </c>
      <c r="B39" s="10">
        <v>0.86173187500000004</v>
      </c>
      <c r="C39" s="10">
        <v>0.86889512499999999</v>
      </c>
      <c r="D39" s="10">
        <v>0.85489000000000004</v>
      </c>
      <c r="E39" s="10">
        <v>0.96141600000000005</v>
      </c>
      <c r="F39" s="10">
        <v>0.95224212500000005</v>
      </c>
      <c r="G39" s="8">
        <f>SUM(B39:F39)/5</f>
        <v>0.89983502500000001</v>
      </c>
      <c r="H39" s="10">
        <f>STDEV(B39:G39)</f>
        <v>4.683567729102197E-2</v>
      </c>
      <c r="L39" s="10" t="s">
        <v>7</v>
      </c>
      <c r="M39" s="10">
        <v>0.99949849999999996</v>
      </c>
      <c r="N39" s="10">
        <v>0.98811599999999999</v>
      </c>
      <c r="O39" s="10">
        <v>0.99922900000000003</v>
      </c>
      <c r="P39" s="10">
        <v>0.99895350000000005</v>
      </c>
      <c r="Q39" s="10">
        <v>0.99614349999999996</v>
      </c>
      <c r="R39" s="10">
        <f>SUM(M39:Q39)/5</f>
        <v>0.99638809999999989</v>
      </c>
      <c r="S39" s="10">
        <f>STDEV(M39:R39)</f>
        <v>4.3084578609985328E-3</v>
      </c>
    </row>
    <row r="40" spans="1:19" x14ac:dyDescent="0.3">
      <c r="A40" s="10" t="s">
        <v>8</v>
      </c>
      <c r="B40" s="10">
        <v>0.52605999999999997</v>
      </c>
      <c r="C40" s="12">
        <v>0.73063750000000005</v>
      </c>
      <c r="D40" s="12">
        <v>0.54663375000000003</v>
      </c>
      <c r="E40" s="12">
        <v>0.38943749999999999</v>
      </c>
      <c r="F40" s="12">
        <v>0.65043125000000002</v>
      </c>
      <c r="G40" s="10">
        <f t="shared" ref="G40" si="4">SUM(B40:F40)/5</f>
        <v>0.56864000000000003</v>
      </c>
      <c r="L40" s="10" t="s">
        <v>8</v>
      </c>
    </row>
    <row r="48" spans="1:19" x14ac:dyDescent="0.3">
      <c r="A48" s="10" t="s">
        <v>12</v>
      </c>
      <c r="B48" s="10">
        <v>1</v>
      </c>
      <c r="C48" s="10">
        <v>2</v>
      </c>
      <c r="D48" s="10">
        <v>3</v>
      </c>
      <c r="E48" s="10">
        <v>4</v>
      </c>
      <c r="F48" s="10">
        <v>5</v>
      </c>
      <c r="L48" s="10" t="s">
        <v>12</v>
      </c>
      <c r="M48" s="10">
        <v>1</v>
      </c>
      <c r="N48" s="10">
        <v>2</v>
      </c>
      <c r="O48" s="10">
        <v>3</v>
      </c>
      <c r="P48" s="10">
        <v>4</v>
      </c>
      <c r="Q48" s="10">
        <v>5</v>
      </c>
    </row>
    <row r="49" spans="1:19" x14ac:dyDescent="0.3">
      <c r="A49" s="10" t="s">
        <v>6</v>
      </c>
      <c r="B49" s="10">
        <v>197.01300000000001</v>
      </c>
      <c r="C49" s="10">
        <v>179.488</v>
      </c>
      <c r="D49" s="10">
        <v>115.739</v>
      </c>
      <c r="E49" s="10">
        <v>111.845</v>
      </c>
      <c r="F49" s="10">
        <v>106.426</v>
      </c>
      <c r="G49" s="10">
        <f>SUM(B49:F49)/5</f>
        <v>142.10220000000001</v>
      </c>
      <c r="H49" s="10">
        <f>STDEV(B49:G49)</f>
        <v>38.200004478533728</v>
      </c>
      <c r="L49" s="10" t="s">
        <v>6</v>
      </c>
      <c r="M49" s="10">
        <v>875.70399999999995</v>
      </c>
      <c r="N49" s="10">
        <v>554.13599999999997</v>
      </c>
      <c r="O49" s="10">
        <v>475.99200000000002</v>
      </c>
      <c r="P49" s="10">
        <v>464.18799999999999</v>
      </c>
      <c r="Q49" s="10">
        <v>450.56099999999998</v>
      </c>
      <c r="R49" s="10">
        <f>SUM(M49:Q49)/5</f>
        <v>564.11620000000005</v>
      </c>
      <c r="S49" s="10">
        <f>STDEV(M49:R49)</f>
        <v>159.89550633385542</v>
      </c>
    </row>
    <row r="50" spans="1:19" x14ac:dyDescent="0.3">
      <c r="A50" s="10" t="s">
        <v>7</v>
      </c>
      <c r="B50" s="10">
        <v>85.933000000000007</v>
      </c>
      <c r="C50" s="10">
        <v>84.403999999999996</v>
      </c>
      <c r="D50" s="10">
        <v>77.769000000000005</v>
      </c>
      <c r="E50" s="10">
        <v>102.149</v>
      </c>
      <c r="F50" s="10">
        <v>85.114999999999995</v>
      </c>
      <c r="G50" s="10">
        <f>SUM(B50:F50)/5</f>
        <v>87.073999999999998</v>
      </c>
      <c r="H50" s="10">
        <f>STDEV(B50:G50)</f>
        <v>8.0759781079445716</v>
      </c>
      <c r="L50" s="10" t="s">
        <v>7</v>
      </c>
      <c r="M50" s="10">
        <v>214.858</v>
      </c>
      <c r="N50" s="10">
        <v>203.095</v>
      </c>
      <c r="O50" s="10">
        <v>199.739</v>
      </c>
      <c r="P50" s="10">
        <v>218.166</v>
      </c>
      <c r="Q50" s="10">
        <v>188.196</v>
      </c>
      <c r="R50" s="10">
        <f>SUM(M50:Q50)/5</f>
        <v>204.81079999999997</v>
      </c>
      <c r="S50" s="10">
        <f>STDEV(M50:R50)</f>
        <v>10.807648206709912</v>
      </c>
    </row>
    <row r="51" spans="1:19" x14ac:dyDescent="0.3">
      <c r="A51" s="10" t="s">
        <v>8</v>
      </c>
      <c r="B51" s="10">
        <v>8.6539999999999999</v>
      </c>
      <c r="C51" s="10">
        <v>7.7670000000000003</v>
      </c>
      <c r="D51" s="10">
        <v>6.7169999999999996</v>
      </c>
      <c r="E51" s="10">
        <v>6.883</v>
      </c>
      <c r="F51" s="10">
        <v>6.8730000000000002</v>
      </c>
      <c r="G51" s="10">
        <f t="shared" ref="G51" si="5">SUM(B51:F51)/5</f>
        <v>7.3788</v>
      </c>
      <c r="H51" s="10">
        <f>STDEV(B51:G51)</f>
        <v>0.73708409289578358</v>
      </c>
      <c r="L51" s="10" t="s">
        <v>8</v>
      </c>
    </row>
    <row r="52" spans="1:19" x14ac:dyDescent="0.3">
      <c r="A52" s="10" t="s">
        <v>16</v>
      </c>
      <c r="B52" s="10">
        <v>1928.386</v>
      </c>
      <c r="M52" s="10" t="s">
        <v>53</v>
      </c>
    </row>
    <row r="53" spans="1:19" x14ac:dyDescent="0.3">
      <c r="L53" s="16" t="s">
        <v>56</v>
      </c>
    </row>
    <row r="54" spans="1:19" x14ac:dyDescent="0.3">
      <c r="G54" s="10" t="s">
        <v>38</v>
      </c>
      <c r="M54" s="10" t="s">
        <v>60</v>
      </c>
    </row>
    <row r="55" spans="1:19" x14ac:dyDescent="0.3">
      <c r="B55" s="18" t="s">
        <v>57</v>
      </c>
      <c r="G55" s="10" t="s">
        <v>45</v>
      </c>
    </row>
    <row r="56" spans="1:19" x14ac:dyDescent="0.3">
      <c r="G56" s="10" t="s">
        <v>37</v>
      </c>
    </row>
    <row r="57" spans="1:19" x14ac:dyDescent="0.3">
      <c r="A57" s="10" t="s">
        <v>13</v>
      </c>
      <c r="L57" s="10" t="s">
        <v>13</v>
      </c>
    </row>
    <row r="58" spans="1:19" x14ac:dyDescent="0.3">
      <c r="A58" s="10" t="s">
        <v>6</v>
      </c>
      <c r="B58" s="10">
        <v>2</v>
      </c>
      <c r="L58" s="10" t="s">
        <v>6</v>
      </c>
      <c r="M58" s="10">
        <v>3</v>
      </c>
    </row>
    <row r="59" spans="1:19" x14ac:dyDescent="0.3">
      <c r="A59" s="10" t="s">
        <v>7</v>
      </c>
      <c r="L59" s="10" t="s">
        <v>7</v>
      </c>
    </row>
    <row r="60" spans="1:19" x14ac:dyDescent="0.3">
      <c r="A60" s="10" t="s">
        <v>8</v>
      </c>
      <c r="L60" s="10" t="s">
        <v>8</v>
      </c>
    </row>
  </sheetData>
  <mergeCells count="1">
    <mergeCell ref="F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I32" sqref="I32"/>
    </sheetView>
  </sheetViews>
  <sheetFormatPr defaultColWidth="8.77734375" defaultRowHeight="14.4" x14ac:dyDescent="0.3"/>
  <cols>
    <col min="2" max="2" width="11.109375" bestFit="1" customWidth="1"/>
  </cols>
  <sheetData>
    <row r="1" spans="1:19" x14ac:dyDescent="0.3">
      <c r="A1" t="s">
        <v>0</v>
      </c>
    </row>
    <row r="2" spans="1:19" x14ac:dyDescent="0.3">
      <c r="A2" t="s">
        <v>1</v>
      </c>
      <c r="L2" t="s">
        <v>2</v>
      </c>
    </row>
    <row r="3" spans="1:19" x14ac:dyDescent="0.3">
      <c r="A3" t="s">
        <v>3</v>
      </c>
      <c r="B3">
        <v>1</v>
      </c>
      <c r="C3">
        <v>2</v>
      </c>
      <c r="D3">
        <v>3</v>
      </c>
      <c r="E3">
        <v>4</v>
      </c>
      <c r="F3">
        <v>5</v>
      </c>
      <c r="G3" t="s">
        <v>4</v>
      </c>
      <c r="H3" t="s">
        <v>5</v>
      </c>
      <c r="L3" t="s">
        <v>3</v>
      </c>
      <c r="M3">
        <v>1</v>
      </c>
      <c r="N3">
        <v>2</v>
      </c>
      <c r="O3">
        <v>3</v>
      </c>
      <c r="P3">
        <v>4</v>
      </c>
      <c r="Q3">
        <v>5</v>
      </c>
      <c r="R3" t="s">
        <v>4</v>
      </c>
      <c r="S3" t="s">
        <v>5</v>
      </c>
    </row>
    <row r="4" spans="1:19" x14ac:dyDescent="0.3">
      <c r="A4" t="s">
        <v>6</v>
      </c>
      <c r="G4" s="1">
        <f>SUM(B4:F4)/5</f>
        <v>0</v>
      </c>
      <c r="H4" s="1" t="e">
        <f>STDEV(B4:G4)</f>
        <v>#DIV/0!</v>
      </c>
      <c r="L4" t="s">
        <v>6</v>
      </c>
      <c r="R4" s="1">
        <f>SUM(M4:Q4)/5</f>
        <v>0</v>
      </c>
      <c r="S4" s="1" t="e">
        <f>STDEV(M4:R4)</f>
        <v>#DIV/0!</v>
      </c>
    </row>
    <row r="5" spans="1:19" x14ac:dyDescent="0.3">
      <c r="A5" t="s">
        <v>7</v>
      </c>
      <c r="G5" s="1"/>
      <c r="H5" s="1"/>
      <c r="L5" t="s">
        <v>7</v>
      </c>
    </row>
    <row r="6" spans="1:19" x14ac:dyDescent="0.3">
      <c r="A6" t="s">
        <v>8</v>
      </c>
      <c r="B6" s="2">
        <v>0.25059999999999999</v>
      </c>
      <c r="C6" s="2">
        <v>0.2472</v>
      </c>
      <c r="D6" s="2">
        <v>0.22115000000000001</v>
      </c>
      <c r="G6" s="1"/>
      <c r="H6" s="1"/>
      <c r="L6" t="s">
        <v>8</v>
      </c>
      <c r="R6" s="1"/>
      <c r="S6" s="1"/>
    </row>
    <row r="7" spans="1:19" x14ac:dyDescent="0.3">
      <c r="A7" t="s">
        <v>82</v>
      </c>
      <c r="B7">
        <v>0.72660000000000002</v>
      </c>
      <c r="C7">
        <v>0.72330000000000005</v>
      </c>
      <c r="D7">
        <v>0.70420000000000005</v>
      </c>
      <c r="G7" s="1"/>
      <c r="H7" s="1"/>
    </row>
    <row r="8" spans="1:19" x14ac:dyDescent="0.3">
      <c r="G8" s="1"/>
      <c r="H8" s="1"/>
      <c r="R8" s="1"/>
      <c r="S8" s="1"/>
    </row>
    <row r="9" spans="1:19" x14ac:dyDescent="0.3">
      <c r="G9" s="1"/>
      <c r="H9" s="1"/>
      <c r="R9" s="1"/>
      <c r="S9" s="1"/>
    </row>
    <row r="10" spans="1:19" x14ac:dyDescent="0.3">
      <c r="G10" s="1"/>
      <c r="H10" s="1"/>
    </row>
    <row r="11" spans="1:19" x14ac:dyDescent="0.3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 s="1"/>
      <c r="H11" s="1"/>
      <c r="L11" t="s">
        <v>9</v>
      </c>
      <c r="M11">
        <v>1</v>
      </c>
      <c r="N11">
        <v>2</v>
      </c>
      <c r="O11">
        <v>3</v>
      </c>
      <c r="P11">
        <v>4</v>
      </c>
      <c r="Q11">
        <v>5</v>
      </c>
    </row>
    <row r="12" spans="1:19" x14ac:dyDescent="0.3">
      <c r="A12" t="s">
        <v>6</v>
      </c>
      <c r="G12" s="1">
        <f>SUM(B12:F12)/5</f>
        <v>0</v>
      </c>
      <c r="H12" s="1" t="e">
        <f>STDEV(B12:G12)</f>
        <v>#DIV/0!</v>
      </c>
      <c r="L12" t="s">
        <v>6</v>
      </c>
      <c r="R12" s="1">
        <f>SUM(M12:Q12)/5</f>
        <v>0</v>
      </c>
      <c r="S12" s="1" t="e">
        <f>STDEV(M12:R12)</f>
        <v>#DIV/0!</v>
      </c>
    </row>
    <row r="13" spans="1:19" x14ac:dyDescent="0.3">
      <c r="A13" t="s">
        <v>7</v>
      </c>
      <c r="G13" s="1"/>
      <c r="H13" s="1"/>
      <c r="L13" t="s">
        <v>7</v>
      </c>
    </row>
    <row r="14" spans="1:19" x14ac:dyDescent="0.3">
      <c r="A14" t="s">
        <v>8</v>
      </c>
      <c r="B14" s="2">
        <v>-0.12555625000000001</v>
      </c>
      <c r="C14">
        <v>-0.12448433600970001</v>
      </c>
      <c r="D14">
        <v>-0.111297359692238</v>
      </c>
      <c r="G14" s="1"/>
      <c r="H14" s="1"/>
      <c r="L14" t="s">
        <v>8</v>
      </c>
      <c r="R14" s="1"/>
      <c r="S14" s="1"/>
    </row>
    <row r="15" spans="1:19" x14ac:dyDescent="0.3">
      <c r="A15" t="s">
        <v>82</v>
      </c>
      <c r="B15">
        <v>-0.28333999999999998</v>
      </c>
      <c r="C15">
        <v>-0.28239388671542198</v>
      </c>
      <c r="D15">
        <v>-0.28152733429900401</v>
      </c>
      <c r="G15" s="1"/>
      <c r="H15" s="1"/>
      <c r="R15" s="1"/>
      <c r="S15" s="1"/>
    </row>
    <row r="16" spans="1:19" x14ac:dyDescent="0.3">
      <c r="G16" s="1"/>
      <c r="H16" s="1"/>
    </row>
    <row r="17" spans="1:19" x14ac:dyDescent="0.3">
      <c r="G17" s="1"/>
      <c r="H17" s="1"/>
      <c r="R17" s="1"/>
      <c r="S17" s="1"/>
    </row>
    <row r="18" spans="1:19" x14ac:dyDescent="0.3">
      <c r="G18" s="1"/>
      <c r="H18" s="1"/>
    </row>
    <row r="19" spans="1:19" x14ac:dyDescent="0.3">
      <c r="G19" s="1"/>
      <c r="H19" s="1"/>
    </row>
    <row r="20" spans="1:19" x14ac:dyDescent="0.3">
      <c r="G20" s="1"/>
      <c r="H20" s="1"/>
    </row>
    <row r="21" spans="1:19" x14ac:dyDescent="0.3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 s="1"/>
      <c r="H21" s="1"/>
      <c r="L21" t="s">
        <v>10</v>
      </c>
      <c r="M21">
        <v>1</v>
      </c>
      <c r="N21">
        <v>2</v>
      </c>
      <c r="O21">
        <v>3</v>
      </c>
      <c r="P21">
        <v>4</v>
      </c>
      <c r="Q21">
        <v>5</v>
      </c>
    </row>
    <row r="22" spans="1:19" x14ac:dyDescent="0.3">
      <c r="A22" t="s">
        <v>6</v>
      </c>
      <c r="G22" s="1">
        <f>SUM(B22:F22)/5</f>
        <v>0</v>
      </c>
      <c r="H22" s="1" t="e">
        <f>STDEV(B22:G22)</f>
        <v>#DIV/0!</v>
      </c>
      <c r="L22" t="s">
        <v>6</v>
      </c>
      <c r="R22" s="1">
        <f>SUM(M22:Q22)/5</f>
        <v>0</v>
      </c>
      <c r="S22" s="1" t="e">
        <f>STDEV(M22:R22)</f>
        <v>#DIV/0!</v>
      </c>
    </row>
    <row r="23" spans="1:19" x14ac:dyDescent="0.3">
      <c r="A23" t="s">
        <v>7</v>
      </c>
      <c r="G23" s="1"/>
      <c r="H23" s="1"/>
      <c r="L23" t="s">
        <v>7</v>
      </c>
    </row>
    <row r="24" spans="1:19" x14ac:dyDescent="0.3">
      <c r="A24" t="s">
        <v>8</v>
      </c>
      <c r="B24" s="2">
        <v>0.64200749999999995</v>
      </c>
      <c r="C24" s="2">
        <v>0.6742475</v>
      </c>
      <c r="D24" s="2">
        <v>0.64506249999999998</v>
      </c>
      <c r="G24" s="1"/>
      <c r="H24" s="1"/>
      <c r="L24" t="s">
        <v>8</v>
      </c>
      <c r="R24" s="1"/>
      <c r="S24" s="1"/>
    </row>
    <row r="25" spans="1:19" x14ac:dyDescent="0.3">
      <c r="A25" t="s">
        <v>82</v>
      </c>
      <c r="B25">
        <v>1</v>
      </c>
      <c r="C25">
        <v>1</v>
      </c>
      <c r="D25">
        <v>1</v>
      </c>
      <c r="G25" s="1"/>
      <c r="H25" s="1"/>
    </row>
    <row r="26" spans="1:19" x14ac:dyDescent="0.3">
      <c r="G26" s="1"/>
      <c r="H26" s="1"/>
      <c r="R26" s="1"/>
      <c r="S26" s="1"/>
    </row>
    <row r="27" spans="1:19" x14ac:dyDescent="0.3">
      <c r="G27" s="1"/>
      <c r="H27" s="1"/>
      <c r="R27" s="1"/>
      <c r="S27" s="1"/>
    </row>
    <row r="28" spans="1:19" x14ac:dyDescent="0.3">
      <c r="G28" s="1"/>
      <c r="H28" s="1"/>
    </row>
    <row r="29" spans="1:19" x14ac:dyDescent="0.3">
      <c r="G29" s="1"/>
      <c r="H29" s="1"/>
    </row>
    <row r="30" spans="1:19" x14ac:dyDescent="0.3">
      <c r="G30" s="1"/>
      <c r="H30" s="1"/>
    </row>
    <row r="31" spans="1:19" x14ac:dyDescent="0.3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 s="1"/>
      <c r="H31" s="1"/>
      <c r="L31" t="s">
        <v>11</v>
      </c>
      <c r="M31">
        <v>1</v>
      </c>
      <c r="N31">
        <v>2</v>
      </c>
      <c r="O31">
        <v>3</v>
      </c>
      <c r="P31">
        <v>4</v>
      </c>
      <c r="Q31">
        <v>5</v>
      </c>
    </row>
    <row r="32" spans="1:19" x14ac:dyDescent="0.3">
      <c r="A32" t="s">
        <v>6</v>
      </c>
      <c r="G32" s="1">
        <f>SUM(B32:F32)/5</f>
        <v>0</v>
      </c>
      <c r="H32" s="1" t="e">
        <f>STDEV(B32:G32)</f>
        <v>#DIV/0!</v>
      </c>
      <c r="L32" t="s">
        <v>6</v>
      </c>
      <c r="R32" s="1">
        <f>SUM(M32:Q32)/5</f>
        <v>0</v>
      </c>
      <c r="S32" s="1" t="e">
        <f>STDEV(M32:R32)</f>
        <v>#DIV/0!</v>
      </c>
    </row>
    <row r="33" spans="1:19" x14ac:dyDescent="0.3">
      <c r="A33" t="s">
        <v>7</v>
      </c>
      <c r="L33" t="s">
        <v>7</v>
      </c>
    </row>
    <row r="34" spans="1:19" x14ac:dyDescent="0.3">
      <c r="A34" t="s">
        <v>8</v>
      </c>
      <c r="B34" s="2">
        <v>0.60763500000000004</v>
      </c>
      <c r="C34" s="2">
        <v>0.62431749999999997</v>
      </c>
      <c r="D34" s="2">
        <v>0.55830500000000005</v>
      </c>
      <c r="G34" s="1"/>
      <c r="H34" s="1"/>
      <c r="L34" t="s">
        <v>8</v>
      </c>
      <c r="R34" s="1"/>
      <c r="S34" s="1"/>
    </row>
    <row r="35" spans="1:19" x14ac:dyDescent="0.3">
      <c r="A35" t="s">
        <v>82</v>
      </c>
      <c r="B35">
        <v>1</v>
      </c>
      <c r="C35">
        <v>1</v>
      </c>
      <c r="D35">
        <v>1</v>
      </c>
    </row>
    <row r="36" spans="1:19" x14ac:dyDescent="0.3">
      <c r="G36" s="1"/>
      <c r="H36" s="1"/>
      <c r="R36" s="1"/>
      <c r="S36" s="1"/>
    </row>
    <row r="37" spans="1:19" x14ac:dyDescent="0.3">
      <c r="G37" s="1"/>
      <c r="H37" s="1"/>
      <c r="R37" s="1"/>
      <c r="S37" s="1"/>
    </row>
    <row r="42" spans="1:19" x14ac:dyDescent="0.3">
      <c r="A42" t="s">
        <v>12</v>
      </c>
      <c r="B42">
        <v>1</v>
      </c>
      <c r="C42">
        <v>2</v>
      </c>
      <c r="D42">
        <v>3</v>
      </c>
      <c r="E42">
        <v>4</v>
      </c>
      <c r="F42">
        <v>5</v>
      </c>
      <c r="L42" t="s">
        <v>12</v>
      </c>
      <c r="M42">
        <v>1</v>
      </c>
      <c r="N42">
        <v>2</v>
      </c>
      <c r="O42">
        <v>3</v>
      </c>
      <c r="P42">
        <v>4</v>
      </c>
      <c r="Q42">
        <v>5</v>
      </c>
    </row>
    <row r="43" spans="1:19" x14ac:dyDescent="0.3">
      <c r="A43" t="s">
        <v>6</v>
      </c>
      <c r="G43" s="1">
        <f>SUM(B43:F43)/5</f>
        <v>0</v>
      </c>
      <c r="H43" s="1" t="e">
        <f>STDEV(B43:G43)</f>
        <v>#DIV/0!</v>
      </c>
      <c r="L43" t="s">
        <v>6</v>
      </c>
      <c r="M43" s="3" t="s">
        <v>85</v>
      </c>
      <c r="R43" s="1">
        <f>SUM(M43:Q43)/5</f>
        <v>0</v>
      </c>
      <c r="S43" s="1" t="e">
        <f>STDEV(M43:R43)</f>
        <v>#DIV/0!</v>
      </c>
    </row>
    <row r="44" spans="1:19" x14ac:dyDescent="0.3">
      <c r="A44" t="s">
        <v>7</v>
      </c>
      <c r="G44" s="1">
        <f t="shared" ref="G44" si="0">SUM(B44:F44)/5</f>
        <v>0</v>
      </c>
      <c r="L44" t="s">
        <v>7</v>
      </c>
    </row>
    <row r="45" spans="1:19" x14ac:dyDescent="0.3">
      <c r="A45" t="s">
        <v>8</v>
      </c>
      <c r="B45">
        <v>7.0570000000000004</v>
      </c>
      <c r="C45">
        <v>8.9619999999999997</v>
      </c>
      <c r="D45">
        <v>7.3650000000000002</v>
      </c>
      <c r="E45">
        <v>7.3250000000000002</v>
      </c>
      <c r="F45">
        <v>8.593</v>
      </c>
      <c r="G45" s="1">
        <f>SUM(B45:F45)/5</f>
        <v>7.8604000000000003</v>
      </c>
      <c r="H45" s="1"/>
      <c r="L45" t="s">
        <v>8</v>
      </c>
      <c r="R45" s="1"/>
      <c r="S45" s="1"/>
    </row>
    <row r="46" spans="1:19" x14ac:dyDescent="0.3">
      <c r="A46" t="s">
        <v>16</v>
      </c>
      <c r="B46">
        <v>5647.5529999999999</v>
      </c>
    </row>
    <row r="47" spans="1:19" x14ac:dyDescent="0.3">
      <c r="I47" t="s">
        <v>62</v>
      </c>
      <c r="M47" t="s">
        <v>61</v>
      </c>
    </row>
    <row r="48" spans="1:19" x14ac:dyDescent="0.3">
      <c r="I48" t="s">
        <v>63</v>
      </c>
    </row>
    <row r="50" spans="1:12" x14ac:dyDescent="0.3">
      <c r="A50" t="s">
        <v>13</v>
      </c>
      <c r="L50" t="s">
        <v>13</v>
      </c>
    </row>
    <row r="51" spans="1:12" x14ac:dyDescent="0.3">
      <c r="A51" t="s">
        <v>6</v>
      </c>
      <c r="L51" t="s">
        <v>6</v>
      </c>
    </row>
    <row r="52" spans="1:12" x14ac:dyDescent="0.3">
      <c r="A52" t="s">
        <v>7</v>
      </c>
      <c r="L52" t="s">
        <v>7</v>
      </c>
    </row>
    <row r="53" spans="1:12" x14ac:dyDescent="0.3">
      <c r="A53" t="s">
        <v>8</v>
      </c>
      <c r="L53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M14" sqref="M14"/>
    </sheetView>
  </sheetViews>
  <sheetFormatPr defaultColWidth="8.77734375" defaultRowHeight="14.4" x14ac:dyDescent="0.3"/>
  <cols>
    <col min="1" max="1" width="22.33203125" style="28" customWidth="1"/>
    <col min="2" max="2" width="17.109375" customWidth="1"/>
    <col min="3" max="3" width="12.77734375" customWidth="1"/>
    <col min="4" max="4" width="13.77734375" customWidth="1"/>
    <col min="5" max="5" width="17.33203125" customWidth="1"/>
    <col min="6" max="6" width="14.77734375" customWidth="1"/>
  </cols>
  <sheetData>
    <row r="1" spans="1:9" x14ac:dyDescent="0.3">
      <c r="D1" s="71" t="s">
        <v>81</v>
      </c>
      <c r="E1" s="71"/>
      <c r="F1" s="71"/>
    </row>
    <row r="2" spans="1:9" x14ac:dyDescent="0.3">
      <c r="B2" s="22" t="s">
        <v>74</v>
      </c>
      <c r="C2" s="22" t="s">
        <v>73</v>
      </c>
      <c r="D2" s="22" t="s">
        <v>8</v>
      </c>
      <c r="E2" s="22" t="s">
        <v>6</v>
      </c>
      <c r="F2" s="22" t="s">
        <v>7</v>
      </c>
    </row>
    <row r="3" spans="1:9" x14ac:dyDescent="0.3">
      <c r="A3" s="28" t="s">
        <v>22</v>
      </c>
      <c r="B3" s="22" t="s">
        <v>75</v>
      </c>
      <c r="C3" s="22">
        <v>612</v>
      </c>
      <c r="D3" s="6">
        <v>0.73742859999999999</v>
      </c>
      <c r="E3" s="6">
        <v>14.565200000000001</v>
      </c>
      <c r="F3" s="6">
        <v>19.266500000000001</v>
      </c>
    </row>
    <row r="4" spans="1:9" x14ac:dyDescent="0.3">
      <c r="A4" s="28" t="s">
        <v>71</v>
      </c>
      <c r="B4" s="22" t="s">
        <v>76</v>
      </c>
      <c r="C4" s="22">
        <v>870</v>
      </c>
      <c r="D4" s="6">
        <v>101.533889</v>
      </c>
      <c r="E4" s="6">
        <v>27.213149999999999</v>
      </c>
      <c r="F4" s="6">
        <v>41.96705</v>
      </c>
    </row>
    <row r="5" spans="1:9" x14ac:dyDescent="0.3">
      <c r="A5" s="28" t="s">
        <v>33</v>
      </c>
      <c r="B5" s="22" t="s">
        <v>78</v>
      </c>
      <c r="C5" s="23">
        <v>11316</v>
      </c>
      <c r="D5" s="6">
        <v>285.70789500000001</v>
      </c>
      <c r="E5" s="6">
        <v>250.60599999999999</v>
      </c>
      <c r="F5" s="6">
        <v>229.73157140000001</v>
      </c>
    </row>
    <row r="6" spans="1:9" x14ac:dyDescent="0.3">
      <c r="A6" s="28" t="s">
        <v>72</v>
      </c>
      <c r="B6" s="24" t="s">
        <v>79</v>
      </c>
      <c r="C6" s="23">
        <v>24326</v>
      </c>
      <c r="D6" s="6">
        <v>0.70352727000000004</v>
      </c>
      <c r="E6" s="6">
        <v>117.703</v>
      </c>
      <c r="F6" s="6">
        <v>48.647500000000001</v>
      </c>
    </row>
    <row r="7" spans="1:9" x14ac:dyDescent="0.3">
      <c r="A7" s="28" t="s">
        <v>80</v>
      </c>
      <c r="B7" s="24" t="s">
        <v>77</v>
      </c>
      <c r="C7" s="23">
        <v>83402</v>
      </c>
      <c r="D7" s="6">
        <v>1.1057140000000001</v>
      </c>
      <c r="E7" s="6"/>
      <c r="F7" s="6"/>
      <c r="I7" t="s">
        <v>98</v>
      </c>
    </row>
    <row r="8" spans="1:9" x14ac:dyDescent="0.3">
      <c r="A8" s="28" t="s">
        <v>84</v>
      </c>
      <c r="B8" s="24" t="s">
        <v>77</v>
      </c>
      <c r="C8" s="23">
        <v>1010051</v>
      </c>
      <c r="D8" s="6">
        <v>1.12291429</v>
      </c>
      <c r="E8" s="6" t="s">
        <v>95</v>
      </c>
      <c r="F8" s="6" t="s">
        <v>95</v>
      </c>
      <c r="I8" t="s">
        <v>99</v>
      </c>
    </row>
    <row r="9" spans="1:9" x14ac:dyDescent="0.3">
      <c r="B9" s="22"/>
      <c r="C9" s="22"/>
      <c r="D9" s="22"/>
      <c r="E9" s="2">
        <v>87655</v>
      </c>
      <c r="F9" s="22"/>
    </row>
    <row r="10" spans="1:9" x14ac:dyDescent="0.3">
      <c r="B10" s="22"/>
      <c r="C10" s="22"/>
      <c r="D10" s="22"/>
      <c r="E10" s="22"/>
      <c r="F10" s="22"/>
    </row>
    <row r="11" spans="1:9" x14ac:dyDescent="0.3">
      <c r="B11" s="22"/>
      <c r="C11" s="22"/>
      <c r="D11" s="22"/>
      <c r="E11" s="22"/>
      <c r="F11" s="22"/>
    </row>
    <row r="12" spans="1:9" x14ac:dyDescent="0.3">
      <c r="B12" s="22"/>
      <c r="C12" s="22"/>
      <c r="D12" s="22"/>
      <c r="E12" s="22"/>
      <c r="F12" s="22"/>
    </row>
    <row r="13" spans="1:9" x14ac:dyDescent="0.3">
      <c r="B13" s="22"/>
      <c r="C13" s="22"/>
      <c r="D13" s="22"/>
      <c r="E13" s="22"/>
      <c r="F13" s="22"/>
    </row>
    <row r="14" spans="1:9" x14ac:dyDescent="0.3">
      <c r="B14" s="22"/>
      <c r="C14" s="22"/>
      <c r="D14" s="22"/>
      <c r="E14" s="22"/>
      <c r="F14" s="22"/>
    </row>
    <row r="15" spans="1:9" x14ac:dyDescent="0.3">
      <c r="A15" s="29" t="s">
        <v>22</v>
      </c>
      <c r="B15" s="25" t="s">
        <v>3</v>
      </c>
      <c r="C15" s="35" t="s">
        <v>9</v>
      </c>
      <c r="D15" s="25" t="s">
        <v>11</v>
      </c>
      <c r="E15" s="35" t="s">
        <v>10</v>
      </c>
      <c r="F15" s="22"/>
    </row>
    <row r="16" spans="1:9" x14ac:dyDescent="0.3">
      <c r="A16" s="29" t="s">
        <v>6</v>
      </c>
      <c r="B16" s="30">
        <v>0.88841000000000003</v>
      </c>
      <c r="C16" s="30">
        <v>-0.28611037350000001</v>
      </c>
      <c r="D16" s="30">
        <v>0.81787500000000002</v>
      </c>
      <c r="E16" s="30">
        <v>0.3247292</v>
      </c>
      <c r="F16" s="22"/>
      <c r="G16" t="s">
        <v>86</v>
      </c>
    </row>
    <row r="17" spans="1:10" x14ac:dyDescent="0.3">
      <c r="A17" s="29" t="s">
        <v>7</v>
      </c>
      <c r="B17" s="30">
        <v>0.94084500000000004</v>
      </c>
      <c r="C17" s="30">
        <v>-0.162371875</v>
      </c>
      <c r="D17" s="31">
        <v>0.96668030000000005</v>
      </c>
      <c r="E17" s="30">
        <v>0.52381</v>
      </c>
      <c r="F17" s="22"/>
      <c r="G17" t="s">
        <v>87</v>
      </c>
    </row>
    <row r="18" spans="1:10" x14ac:dyDescent="0.3">
      <c r="A18" s="29" t="s">
        <v>50</v>
      </c>
      <c r="B18" s="31">
        <v>0.99873500000000004</v>
      </c>
      <c r="C18" s="31">
        <v>-1.0569775E-2</v>
      </c>
      <c r="D18" s="30">
        <v>0.74439</v>
      </c>
      <c r="E18" s="31">
        <v>0.88844433300000003</v>
      </c>
      <c r="F18" s="22"/>
      <c r="G18" t="s">
        <v>88</v>
      </c>
    </row>
    <row r="19" spans="1:10" x14ac:dyDescent="0.3">
      <c r="B19" s="22"/>
      <c r="C19" s="22"/>
      <c r="D19" s="22"/>
      <c r="E19" s="22"/>
      <c r="F19" s="22"/>
      <c r="G19" t="s">
        <v>89</v>
      </c>
    </row>
    <row r="20" spans="1:10" x14ac:dyDescent="0.3">
      <c r="B20" s="22"/>
      <c r="C20" s="22"/>
      <c r="D20" s="22"/>
      <c r="E20" s="22"/>
      <c r="F20" s="22"/>
    </row>
    <row r="21" spans="1:10" x14ac:dyDescent="0.3">
      <c r="A21" s="29" t="s">
        <v>71</v>
      </c>
      <c r="B21" s="25" t="s">
        <v>3</v>
      </c>
      <c r="C21" s="35" t="s">
        <v>9</v>
      </c>
      <c r="D21" s="25" t="s">
        <v>11</v>
      </c>
      <c r="E21" s="35" t="s">
        <v>10</v>
      </c>
      <c r="F21" s="22"/>
    </row>
    <row r="22" spans="1:10" x14ac:dyDescent="0.3">
      <c r="A22" s="29" t="s">
        <v>6</v>
      </c>
      <c r="B22" s="26">
        <v>0.75413792150000003</v>
      </c>
      <c r="C22" s="26">
        <v>-0.48410566300000002</v>
      </c>
      <c r="D22" s="26">
        <v>0.66389129999999996</v>
      </c>
      <c r="E22" s="26">
        <v>0.27126644999999999</v>
      </c>
      <c r="F22" s="22"/>
    </row>
    <row r="23" spans="1:10" x14ac:dyDescent="0.3">
      <c r="A23" s="29" t="s">
        <v>7</v>
      </c>
      <c r="B23" s="27">
        <v>0.85751968150000002</v>
      </c>
      <c r="C23" s="26">
        <v>-0.40163005000000002</v>
      </c>
      <c r="D23" s="27">
        <v>0.81704814999999997</v>
      </c>
      <c r="E23" s="26">
        <v>0.44115294999999999</v>
      </c>
      <c r="F23" s="22"/>
    </row>
    <row r="24" spans="1:10" x14ac:dyDescent="0.3">
      <c r="A24" s="29" t="s">
        <v>50</v>
      </c>
      <c r="B24" s="26">
        <v>0.84484000000000004</v>
      </c>
      <c r="C24" s="27">
        <v>-0.25230434600000001</v>
      </c>
      <c r="D24" s="26">
        <v>0.64446760000000003</v>
      </c>
      <c r="E24" s="27">
        <v>0.7936318</v>
      </c>
      <c r="F24" s="22"/>
    </row>
    <row r="25" spans="1:10" x14ac:dyDescent="0.3">
      <c r="B25" s="22"/>
      <c r="C25" s="22"/>
      <c r="D25" s="22"/>
      <c r="E25" s="22"/>
      <c r="F25" s="22"/>
    </row>
    <row r="27" spans="1:10" x14ac:dyDescent="0.3">
      <c r="A27" s="19" t="s">
        <v>33</v>
      </c>
      <c r="B27" s="25" t="s">
        <v>3</v>
      </c>
      <c r="C27" s="35" t="s">
        <v>9</v>
      </c>
      <c r="D27" s="25" t="s">
        <v>11</v>
      </c>
      <c r="E27" s="35" t="s">
        <v>10</v>
      </c>
      <c r="F27" s="70" t="s">
        <v>93</v>
      </c>
      <c r="G27" s="70"/>
      <c r="H27" s="34" t="s">
        <v>96</v>
      </c>
      <c r="I27" s="34"/>
      <c r="J27" s="34"/>
    </row>
    <row r="28" spans="1:10" x14ac:dyDescent="0.3">
      <c r="A28" s="19" t="s">
        <v>6</v>
      </c>
      <c r="B28" s="21">
        <v>0.75268999999999997</v>
      </c>
      <c r="C28" s="33">
        <v>-0.51387000000000005</v>
      </c>
      <c r="D28" s="21">
        <v>0.75112000000000001</v>
      </c>
      <c r="E28" s="21">
        <v>0.71469000000000005</v>
      </c>
      <c r="F28" s="10" t="s">
        <v>97</v>
      </c>
      <c r="G28" s="10"/>
    </row>
    <row r="29" spans="1:10" x14ac:dyDescent="0.3">
      <c r="A29" s="19" t="s">
        <v>7</v>
      </c>
      <c r="B29" s="21">
        <v>0.74778</v>
      </c>
      <c r="C29" s="33">
        <v>-0.52419000000000004</v>
      </c>
      <c r="D29" s="33">
        <v>0.74448999999999999</v>
      </c>
      <c r="E29" s="21">
        <v>0.71153999999999995</v>
      </c>
      <c r="F29" s="10"/>
      <c r="G29" s="10"/>
    </row>
    <row r="30" spans="1:10" x14ac:dyDescent="0.3">
      <c r="A30" s="19" t="s">
        <v>50</v>
      </c>
      <c r="B30" s="33">
        <v>0.61814000000000002</v>
      </c>
      <c r="C30" s="21">
        <v>-0.38912000000000002</v>
      </c>
      <c r="D30" s="33">
        <v>0.68832000000000004</v>
      </c>
      <c r="E30" s="33">
        <v>0.54942000000000002</v>
      </c>
      <c r="F30" s="10"/>
      <c r="G30" s="10"/>
    </row>
    <row r="33" spans="1:7" s="10" customFormat="1" x14ac:dyDescent="0.3">
      <c r="A33" s="19" t="s">
        <v>36</v>
      </c>
      <c r="B33" s="25" t="s">
        <v>3</v>
      </c>
      <c r="C33" s="35" t="s">
        <v>9</v>
      </c>
      <c r="D33" s="25" t="s">
        <v>11</v>
      </c>
      <c r="E33" s="35" t="s">
        <v>10</v>
      </c>
      <c r="F33" s="70" t="s">
        <v>93</v>
      </c>
      <c r="G33" s="70"/>
    </row>
    <row r="34" spans="1:7" s="10" customFormat="1" x14ac:dyDescent="0.3">
      <c r="A34" s="19" t="s">
        <v>6</v>
      </c>
      <c r="B34" s="33">
        <v>0.77542999999999995</v>
      </c>
      <c r="C34" s="33">
        <v>-0.42804999999999999</v>
      </c>
      <c r="D34" s="33">
        <v>0.65393999999999997</v>
      </c>
      <c r="E34" s="33">
        <v>0.62705</v>
      </c>
    </row>
    <row r="35" spans="1:7" s="10" customFormat="1" x14ac:dyDescent="0.3">
      <c r="A35" s="19" t="s">
        <v>7</v>
      </c>
      <c r="B35" s="21">
        <v>0.91395000000000004</v>
      </c>
      <c r="C35" s="33">
        <v>-0.26928000000000002</v>
      </c>
      <c r="D35" s="21">
        <v>0.89983999999999997</v>
      </c>
      <c r="E35" s="21">
        <v>0.82730999999999999</v>
      </c>
    </row>
    <row r="36" spans="1:7" s="10" customFormat="1" x14ac:dyDescent="0.3">
      <c r="A36" s="19" t="s">
        <v>50</v>
      </c>
      <c r="B36" s="33">
        <v>0.73499000000000003</v>
      </c>
      <c r="C36" s="21">
        <v>-0.22373000000000001</v>
      </c>
      <c r="D36" s="33">
        <v>0.56864000000000003</v>
      </c>
      <c r="E36" s="33">
        <v>0.49547999999999998</v>
      </c>
    </row>
  </sheetData>
  <sortState ref="A3:F7">
    <sortCondition ref="C3:C7"/>
  </sortState>
  <mergeCells count="3">
    <mergeCell ref="D1:F1"/>
    <mergeCell ref="F27:G27"/>
    <mergeCell ref="F33:G3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9" sqref="B19"/>
    </sheetView>
  </sheetViews>
  <sheetFormatPr defaultColWidth="8.77734375" defaultRowHeight="14.4" x14ac:dyDescent="0.3"/>
  <cols>
    <col min="1" max="1" width="20.33203125" customWidth="1"/>
    <col min="2" max="2" width="36.44140625" customWidth="1"/>
    <col min="3" max="3" width="38.109375" customWidth="1"/>
    <col min="4" max="4" width="33.77734375" customWidth="1"/>
    <col min="5" max="5" width="38.33203125" customWidth="1"/>
    <col min="6" max="6" width="32" customWidth="1"/>
  </cols>
  <sheetData>
    <row r="1" spans="1:6" x14ac:dyDescent="0.3">
      <c r="A1" t="s">
        <v>43</v>
      </c>
      <c r="C1" s="4" t="s">
        <v>64</v>
      </c>
    </row>
    <row r="3" spans="1:6" x14ac:dyDescent="0.3">
      <c r="B3" t="s">
        <v>22</v>
      </c>
      <c r="C3" t="s">
        <v>42</v>
      </c>
      <c r="D3" t="s">
        <v>33</v>
      </c>
      <c r="E3" t="s">
        <v>36</v>
      </c>
      <c r="F3" t="s">
        <v>41</v>
      </c>
    </row>
    <row r="4" spans="1:6" x14ac:dyDescent="0.3">
      <c r="A4" t="s">
        <v>6</v>
      </c>
      <c r="B4" t="s">
        <v>23</v>
      </c>
      <c r="C4" t="s">
        <v>28</v>
      </c>
      <c r="D4" t="s">
        <v>35</v>
      </c>
      <c r="E4" t="s">
        <v>39</v>
      </c>
      <c r="F4" t="s">
        <v>34</v>
      </c>
    </row>
    <row r="5" spans="1:6" x14ac:dyDescent="0.3">
      <c r="A5" t="s">
        <v>7</v>
      </c>
      <c r="B5" t="s">
        <v>24</v>
      </c>
      <c r="C5" t="s">
        <v>29</v>
      </c>
      <c r="D5" t="s">
        <v>48</v>
      </c>
      <c r="E5" t="s">
        <v>46</v>
      </c>
      <c r="F5" t="s">
        <v>34</v>
      </c>
    </row>
    <row r="6" spans="1:6" x14ac:dyDescent="0.3">
      <c r="A6" t="s">
        <v>8</v>
      </c>
      <c r="B6" t="s">
        <v>25</v>
      </c>
      <c r="C6" t="s">
        <v>30</v>
      </c>
      <c r="D6" t="s">
        <v>55</v>
      </c>
      <c r="E6" t="s">
        <v>40</v>
      </c>
      <c r="F6" t="s">
        <v>44</v>
      </c>
    </row>
    <row r="10" spans="1:6" x14ac:dyDescent="0.3">
      <c r="B10" t="s">
        <v>22</v>
      </c>
      <c r="C10" t="s">
        <v>36</v>
      </c>
      <c r="D10" t="s">
        <v>42</v>
      </c>
      <c r="E10" t="s">
        <v>33</v>
      </c>
      <c r="F10" t="s">
        <v>41</v>
      </c>
    </row>
    <row r="11" spans="1:6" x14ac:dyDescent="0.3">
      <c r="A11" t="s">
        <v>6</v>
      </c>
      <c r="B11">
        <v>14.565200000000001</v>
      </c>
      <c r="C11">
        <v>117.703</v>
      </c>
      <c r="D11">
        <v>27.213149999999999</v>
      </c>
      <c r="E11">
        <v>250.60599999999999</v>
      </c>
      <c r="F11">
        <v>10000</v>
      </c>
    </row>
    <row r="12" spans="1:6" x14ac:dyDescent="0.3">
      <c r="A12" t="s">
        <v>7</v>
      </c>
      <c r="B12">
        <v>19.266500000000001</v>
      </c>
      <c r="C12">
        <v>48.647500000000001</v>
      </c>
      <c r="D12">
        <v>41.96705</v>
      </c>
      <c r="E12">
        <v>229.73157140000001</v>
      </c>
      <c r="F12">
        <v>10000</v>
      </c>
    </row>
    <row r="13" spans="1:6" x14ac:dyDescent="0.3">
      <c r="A13" t="s">
        <v>8</v>
      </c>
      <c r="B13">
        <v>0.73742859999999999</v>
      </c>
      <c r="C13">
        <v>0.70352727000000004</v>
      </c>
      <c r="D13">
        <v>101.533889</v>
      </c>
      <c r="E13">
        <v>285.70789500000001</v>
      </c>
      <c r="F13">
        <v>1.12291429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0" workbookViewId="0">
      <selection activeCell="G25" sqref="G25"/>
    </sheetView>
  </sheetViews>
  <sheetFormatPr defaultColWidth="8.77734375" defaultRowHeight="14.4" x14ac:dyDescent="0.3"/>
  <cols>
    <col min="1" max="1" width="18.77734375" customWidth="1"/>
    <col min="2" max="2" width="11.109375" bestFit="1" customWidth="1"/>
    <col min="12" max="12" width="11.109375" customWidth="1"/>
  </cols>
  <sheetData>
    <row r="1" spans="1:19" x14ac:dyDescent="0.3">
      <c r="A1" t="s">
        <v>83</v>
      </c>
    </row>
    <row r="2" spans="1:19" x14ac:dyDescent="0.3">
      <c r="A2" t="s">
        <v>0</v>
      </c>
    </row>
    <row r="3" spans="1:19" x14ac:dyDescent="0.3">
      <c r="A3" t="s">
        <v>1</v>
      </c>
      <c r="L3" t="s">
        <v>2</v>
      </c>
    </row>
    <row r="4" spans="1:19" x14ac:dyDescent="0.3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 t="s">
        <v>4</v>
      </c>
      <c r="H4" t="s">
        <v>5</v>
      </c>
      <c r="L4" t="s">
        <v>3</v>
      </c>
      <c r="M4">
        <v>1</v>
      </c>
      <c r="N4">
        <v>2</v>
      </c>
      <c r="O4">
        <v>3</v>
      </c>
      <c r="P4">
        <v>4</v>
      </c>
      <c r="Q4">
        <v>5</v>
      </c>
      <c r="R4" t="s">
        <v>4</v>
      </c>
      <c r="S4" t="s">
        <v>5</v>
      </c>
    </row>
    <row r="5" spans="1:19" x14ac:dyDescent="0.3">
      <c r="A5" t="s">
        <v>6</v>
      </c>
      <c r="G5" s="1">
        <f>SUM(B5:F5)/5</f>
        <v>0</v>
      </c>
      <c r="H5" s="1" t="e">
        <f>STDEV(B5:G5)</f>
        <v>#DIV/0!</v>
      </c>
      <c r="L5" t="s">
        <v>6</v>
      </c>
      <c r="R5" s="1">
        <f>SUM(M5:Q5)/5</f>
        <v>0</v>
      </c>
      <c r="S5" s="1" t="e">
        <f>STDEV(M5:R5)</f>
        <v>#DIV/0!</v>
      </c>
    </row>
    <row r="6" spans="1:19" x14ac:dyDescent="0.3">
      <c r="A6" t="s">
        <v>7</v>
      </c>
      <c r="G6" s="1"/>
      <c r="H6" s="1"/>
      <c r="L6" t="s">
        <v>7</v>
      </c>
    </row>
    <row r="7" spans="1:19" x14ac:dyDescent="0.3">
      <c r="A7" t="s">
        <v>82</v>
      </c>
      <c r="B7">
        <v>0.76600000000000001</v>
      </c>
      <c r="C7" s="2">
        <v>0.64890000000000003</v>
      </c>
      <c r="D7" s="2">
        <v>0.72870000000000001</v>
      </c>
      <c r="E7" s="2">
        <v>0.67020000000000002</v>
      </c>
      <c r="F7">
        <v>0.73939999999999995</v>
      </c>
      <c r="G7" s="1">
        <f>SUM(B7:F7)/5</f>
        <v>0.71063999999999994</v>
      </c>
      <c r="H7" s="1">
        <f>STDEV(B7:G7)</f>
        <v>4.3966469041759527E-2</v>
      </c>
      <c r="L7" t="s">
        <v>8</v>
      </c>
      <c r="R7" s="1"/>
      <c r="S7" s="1"/>
    </row>
    <row r="8" spans="1:19" x14ac:dyDescent="0.3">
      <c r="G8" s="1"/>
      <c r="H8" s="1"/>
    </row>
    <row r="9" spans="1:19" x14ac:dyDescent="0.3">
      <c r="G9" s="1"/>
      <c r="H9" s="1"/>
      <c r="R9" s="1"/>
      <c r="S9" s="1"/>
    </row>
    <row r="10" spans="1:19" x14ac:dyDescent="0.3">
      <c r="G10" s="1"/>
      <c r="H10" s="1"/>
      <c r="R10" s="1"/>
      <c r="S10" s="1"/>
    </row>
    <row r="11" spans="1:19" x14ac:dyDescent="0.3">
      <c r="G11" s="1"/>
      <c r="H11" s="1"/>
    </row>
    <row r="12" spans="1:19" x14ac:dyDescent="0.3">
      <c r="A12" t="s">
        <v>9</v>
      </c>
      <c r="B12">
        <v>1</v>
      </c>
      <c r="C12">
        <v>2</v>
      </c>
      <c r="D12">
        <v>3</v>
      </c>
      <c r="E12">
        <v>4</v>
      </c>
      <c r="F12">
        <v>5</v>
      </c>
      <c r="G12" s="1"/>
      <c r="H12" s="1"/>
      <c r="L12" t="s">
        <v>9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1:19" x14ac:dyDescent="0.3">
      <c r="A13" t="s">
        <v>6</v>
      </c>
      <c r="B13">
        <v>-0.64800000000000002</v>
      </c>
      <c r="C13">
        <v>-0.57499999999999996</v>
      </c>
      <c r="D13">
        <v>-0.54100000000000004</v>
      </c>
      <c r="E13">
        <v>-0.57399999999999995</v>
      </c>
      <c r="F13">
        <v>-0.53800000000000003</v>
      </c>
      <c r="G13" s="1">
        <f>SUM(B13:F13)/5</f>
        <v>-0.57519999999999993</v>
      </c>
      <c r="H13" s="1">
        <f>STDEV(B13:G13)</f>
        <v>3.9635337768208809E-2</v>
      </c>
      <c r="L13" t="s">
        <v>6</v>
      </c>
      <c r="M13" s="3">
        <v>-0.49</v>
      </c>
      <c r="N13">
        <v>-0.53700000000000003</v>
      </c>
      <c r="O13">
        <v>-0.54500000000000004</v>
      </c>
      <c r="P13">
        <v>-0.53300000000000003</v>
      </c>
      <c r="Q13">
        <v>-0.54200000000000004</v>
      </c>
      <c r="R13" s="1">
        <f>SUM(M13:Q13)/5</f>
        <v>-0.52940000000000009</v>
      </c>
      <c r="S13" s="1">
        <f>STDEV(M13:R13)</f>
        <v>2.0125605580950869E-2</v>
      </c>
    </row>
    <row r="14" spans="1:19" x14ac:dyDescent="0.3">
      <c r="A14" t="s">
        <v>7</v>
      </c>
      <c r="B14">
        <v>-0.27500000000000002</v>
      </c>
      <c r="C14">
        <v>-0.46800000000000003</v>
      </c>
      <c r="D14">
        <v>-0.35799999999999998</v>
      </c>
      <c r="E14">
        <v>-0.40699999999999997</v>
      </c>
      <c r="F14">
        <v>-0.38400000000000001</v>
      </c>
      <c r="G14" s="1">
        <f>SUM(B14:F14)/5</f>
        <v>-0.37839999999999996</v>
      </c>
      <c r="H14" s="1">
        <f t="shared" ref="H14:H15" si="0">STDEV(B14:G14)</f>
        <v>6.3222148017921934E-2</v>
      </c>
      <c r="L14" t="s">
        <v>7</v>
      </c>
      <c r="M14">
        <v>-1.1359999999999999</v>
      </c>
      <c r="N14">
        <v>-0.66700000000000004</v>
      </c>
    </row>
    <row r="15" spans="1:19" x14ac:dyDescent="0.3">
      <c r="A15" t="s">
        <v>8</v>
      </c>
      <c r="B15" s="2">
        <v>-0.33066016228550998</v>
      </c>
      <c r="C15">
        <v>-0.28408471072291003</v>
      </c>
      <c r="D15" s="2">
        <v>-0.294186973777117</v>
      </c>
      <c r="E15" s="2">
        <v>-0.30258715407363901</v>
      </c>
      <c r="F15" s="2">
        <v>-0.31256505311208099</v>
      </c>
      <c r="G15" s="1">
        <f>SUM(B15:F15)/5</f>
        <v>-0.30481681079425138</v>
      </c>
      <c r="H15" s="1">
        <f t="shared" si="0"/>
        <v>1.5973095209052428E-2</v>
      </c>
      <c r="L15" t="s">
        <v>8</v>
      </c>
      <c r="R15" s="1">
        <f>R13</f>
        <v>-0.52940000000000009</v>
      </c>
      <c r="S15" s="1"/>
    </row>
    <row r="16" spans="1:19" x14ac:dyDescent="0.3">
      <c r="G16" s="1"/>
      <c r="H16" s="1"/>
      <c r="R16" s="1"/>
      <c r="S16" s="1"/>
    </row>
    <row r="17" spans="1:22" x14ac:dyDescent="0.3">
      <c r="G17" s="46" t="s">
        <v>131</v>
      </c>
      <c r="H17" s="1"/>
    </row>
    <row r="18" spans="1:22" x14ac:dyDescent="0.3">
      <c r="G18" s="1"/>
      <c r="H18" s="1"/>
      <c r="I18" s="1"/>
      <c r="R18" s="1"/>
      <c r="S18" s="1"/>
    </row>
    <row r="19" spans="1:22" x14ac:dyDescent="0.3">
      <c r="G19" s="1"/>
      <c r="H19" s="1"/>
    </row>
    <row r="20" spans="1:22" x14ac:dyDescent="0.3">
      <c r="A20" t="s">
        <v>1</v>
      </c>
      <c r="B20" t="s">
        <v>164</v>
      </c>
      <c r="G20" s="1"/>
      <c r="H20" s="1"/>
    </row>
    <row r="21" spans="1:22" x14ac:dyDescent="0.3">
      <c r="G21" s="1"/>
      <c r="H21" s="1"/>
    </row>
    <row r="22" spans="1:22" x14ac:dyDescent="0.3">
      <c r="A22" t="s">
        <v>10</v>
      </c>
      <c r="B22">
        <v>1</v>
      </c>
      <c r="C22">
        <v>2</v>
      </c>
      <c r="D22">
        <v>3</v>
      </c>
      <c r="E22">
        <v>4</v>
      </c>
      <c r="F22">
        <v>5</v>
      </c>
      <c r="G22" s="1"/>
      <c r="H22" s="1"/>
      <c r="L22" t="s">
        <v>10</v>
      </c>
      <c r="M22">
        <v>1</v>
      </c>
      <c r="N22">
        <v>2</v>
      </c>
      <c r="O22">
        <v>3</v>
      </c>
      <c r="P22">
        <v>4</v>
      </c>
      <c r="Q22">
        <v>5</v>
      </c>
      <c r="T22" t="s">
        <v>166</v>
      </c>
    </row>
    <row r="23" spans="1:22" x14ac:dyDescent="0.3">
      <c r="A23" t="s">
        <v>6</v>
      </c>
      <c r="B23">
        <v>0.47949999999999998</v>
      </c>
      <c r="C23">
        <v>0.57850000000000001</v>
      </c>
      <c r="D23">
        <v>0.52349999999999997</v>
      </c>
      <c r="E23">
        <v>0.495</v>
      </c>
      <c r="F23">
        <v>0.53800000000000003</v>
      </c>
      <c r="G23" s="1">
        <f>SUM(B23:F23)/5</f>
        <v>0.52290000000000014</v>
      </c>
      <c r="H23" s="1">
        <f>STDEV(B23:G23)</f>
        <v>3.4588148259194228E-2</v>
      </c>
      <c r="L23" t="s">
        <v>6</v>
      </c>
      <c r="M23" s="3">
        <v>0.3</v>
      </c>
      <c r="N23">
        <v>0.36899999999999999</v>
      </c>
      <c r="O23">
        <v>0.41499999999999998</v>
      </c>
      <c r="P23">
        <v>0.36</v>
      </c>
      <c r="Q23">
        <v>0.36299999999999999</v>
      </c>
      <c r="R23" s="1">
        <f>SUM(M23:Q23)/5</f>
        <v>0.3614</v>
      </c>
      <c r="S23" s="1">
        <f>STDEV(M23:R23)</f>
        <v>3.6620212997742103E-2</v>
      </c>
    </row>
    <row r="24" spans="1:22" x14ac:dyDescent="0.3">
      <c r="A24" t="s">
        <v>7</v>
      </c>
      <c r="B24">
        <v>0.78400000000000003</v>
      </c>
      <c r="C24">
        <v>0.74399999999999999</v>
      </c>
      <c r="D24">
        <v>0.76700000000000002</v>
      </c>
      <c r="E24">
        <v>0.65800000000000003</v>
      </c>
      <c r="F24">
        <v>0.78</v>
      </c>
      <c r="G24" s="1">
        <f>SUM(B24:F24)/5</f>
        <v>0.74659999999999993</v>
      </c>
      <c r="H24" s="1">
        <f t="shared" ref="H24:H25" si="1">STDEV(B24:G24)</f>
        <v>4.6448250774383311E-2</v>
      </c>
      <c r="L24" t="s">
        <v>7</v>
      </c>
      <c r="M24">
        <v>0.29599999999999999</v>
      </c>
      <c r="N24">
        <v>0.32300000000000001</v>
      </c>
      <c r="R24">
        <f>AVERAGE(M24,N24)</f>
        <v>0.3095</v>
      </c>
      <c r="T24">
        <f>(R24+G24)/2</f>
        <v>0.52804999999999991</v>
      </c>
    </row>
    <row r="25" spans="1:22" x14ac:dyDescent="0.3">
      <c r="A25" t="s">
        <v>8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1">
        <v>1</v>
      </c>
      <c r="H25" s="1">
        <f t="shared" si="1"/>
        <v>0</v>
      </c>
      <c r="L25" t="s">
        <v>8</v>
      </c>
      <c r="R25" s="1">
        <f>R24</f>
        <v>0.3095</v>
      </c>
      <c r="S25" s="1"/>
      <c r="T25">
        <f>(R25+G25)/2</f>
        <v>0.65474999999999994</v>
      </c>
      <c r="V25" t="s">
        <v>165</v>
      </c>
    </row>
    <row r="26" spans="1:22" x14ac:dyDescent="0.3">
      <c r="G26" s="46" t="s">
        <v>132</v>
      </c>
      <c r="H26" s="1"/>
    </row>
    <row r="27" spans="1:22" x14ac:dyDescent="0.3">
      <c r="G27" s="1"/>
      <c r="H27" s="1"/>
      <c r="R27" s="1"/>
      <c r="S27" s="1"/>
    </row>
    <row r="28" spans="1:22" x14ac:dyDescent="0.3">
      <c r="G28" s="1"/>
      <c r="H28" s="1"/>
      <c r="R28" s="1"/>
      <c r="S28" s="1"/>
    </row>
    <row r="29" spans="1:22" x14ac:dyDescent="0.3">
      <c r="G29" s="1"/>
      <c r="H29" s="1"/>
    </row>
    <row r="30" spans="1:22" x14ac:dyDescent="0.3">
      <c r="G30" s="1"/>
      <c r="H30" s="1"/>
    </row>
    <row r="31" spans="1:22" x14ac:dyDescent="0.3">
      <c r="G31" s="1"/>
      <c r="H31" s="1"/>
    </row>
    <row r="32" spans="1:22" x14ac:dyDescent="0.3">
      <c r="A32" t="s">
        <v>11</v>
      </c>
      <c r="B32">
        <v>1</v>
      </c>
      <c r="C32">
        <v>2</v>
      </c>
      <c r="D32">
        <v>3</v>
      </c>
      <c r="E32">
        <v>4</v>
      </c>
      <c r="F32">
        <v>5</v>
      </c>
      <c r="G32" s="1"/>
      <c r="H32" s="1"/>
      <c r="L32" t="s">
        <v>11</v>
      </c>
      <c r="M32">
        <v>1</v>
      </c>
      <c r="N32">
        <v>2</v>
      </c>
      <c r="O32">
        <v>3</v>
      </c>
      <c r="P32">
        <v>4</v>
      </c>
      <c r="Q32">
        <v>5</v>
      </c>
    </row>
    <row r="33" spans="1:19" x14ac:dyDescent="0.3">
      <c r="A33" t="s">
        <v>6</v>
      </c>
      <c r="G33" s="1">
        <f>SUM(B33:F33)/5</f>
        <v>0</v>
      </c>
      <c r="H33" s="1" t="e">
        <f>STDEV(B33:G33)</f>
        <v>#DIV/0!</v>
      </c>
      <c r="L33" t="s">
        <v>6</v>
      </c>
      <c r="M33" s="3">
        <v>0.56000000000000005</v>
      </c>
      <c r="N33">
        <v>0.56599999999999995</v>
      </c>
      <c r="O33">
        <v>0.58299999999999996</v>
      </c>
      <c r="P33">
        <v>0.54100000000000004</v>
      </c>
      <c r="Q33">
        <v>0.54800000000000004</v>
      </c>
      <c r="R33" s="1">
        <f>SUM(M33:Q33)/5</f>
        <v>0.55959999999999999</v>
      </c>
      <c r="S33" s="1">
        <f>STDEV(M33:R33)</f>
        <v>1.4623269128344695E-2</v>
      </c>
    </row>
    <row r="34" spans="1:19" x14ac:dyDescent="0.3">
      <c r="A34" t="s">
        <v>7</v>
      </c>
      <c r="H34" s="1" t="e">
        <f t="shared" ref="H34:H35" si="2">STDEV(B34:G34)</f>
        <v>#DIV/0!</v>
      </c>
      <c r="L34" t="s">
        <v>7</v>
      </c>
      <c r="M34">
        <v>0.56100000000000005</v>
      </c>
      <c r="N34">
        <v>0.52800000000000002</v>
      </c>
    </row>
    <row r="35" spans="1:19" x14ac:dyDescent="0.3">
      <c r="A35" t="s">
        <v>8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1">
        <v>1</v>
      </c>
      <c r="H35" s="1">
        <f t="shared" si="2"/>
        <v>0</v>
      </c>
      <c r="L35" t="s">
        <v>8</v>
      </c>
      <c r="R35" s="1"/>
      <c r="S35" s="1"/>
    </row>
    <row r="37" spans="1:19" x14ac:dyDescent="0.3">
      <c r="G37" s="1"/>
      <c r="H37" s="1"/>
      <c r="R37" s="1"/>
      <c r="S37" s="1"/>
    </row>
    <row r="38" spans="1:19" x14ac:dyDescent="0.3">
      <c r="G38" s="1"/>
      <c r="H38" s="1"/>
      <c r="R38" s="1"/>
      <c r="S38" s="1"/>
    </row>
    <row r="43" spans="1:19" x14ac:dyDescent="0.3">
      <c r="A43" t="s">
        <v>12</v>
      </c>
      <c r="B43">
        <v>1</v>
      </c>
      <c r="C43">
        <v>2</v>
      </c>
      <c r="D43">
        <v>3</v>
      </c>
      <c r="E43">
        <v>4</v>
      </c>
      <c r="F43">
        <v>5</v>
      </c>
      <c r="L43" t="s">
        <v>12</v>
      </c>
      <c r="M43">
        <v>1</v>
      </c>
      <c r="N43">
        <v>2</v>
      </c>
      <c r="O43">
        <v>3</v>
      </c>
      <c r="P43">
        <v>4</v>
      </c>
      <c r="Q43">
        <v>5</v>
      </c>
    </row>
    <row r="44" spans="1:19" x14ac:dyDescent="0.3">
      <c r="A44" t="s">
        <v>6</v>
      </c>
      <c r="B44">
        <v>22.82</v>
      </c>
      <c r="C44">
        <v>24.85</v>
      </c>
      <c r="D44">
        <v>18.32</v>
      </c>
      <c r="E44">
        <v>16.190000000000001</v>
      </c>
      <c r="F44">
        <v>20.440000000000001</v>
      </c>
      <c r="G44" s="54">
        <f>SUM(B44:F44)/5</f>
        <v>20.524000000000001</v>
      </c>
      <c r="H44" s="1">
        <f>STDEV(B44:G44)</f>
        <v>3.0865553615640611</v>
      </c>
      <c r="L44" t="s">
        <v>6</v>
      </c>
      <c r="M44">
        <v>1666.9</v>
      </c>
      <c r="N44">
        <v>3567.4050000000002</v>
      </c>
      <c r="O44">
        <v>4932.45</v>
      </c>
      <c r="P44" s="2">
        <v>6512.78</v>
      </c>
      <c r="Q44" s="2">
        <v>9707.5920000000006</v>
      </c>
      <c r="R44" s="1">
        <f>SUM(M44:Q44)/5</f>
        <v>5277.4254000000001</v>
      </c>
      <c r="S44" s="1">
        <f>STDEV(M44:R44)</f>
        <v>2728.7927202542601</v>
      </c>
    </row>
    <row r="45" spans="1:19" x14ac:dyDescent="0.3">
      <c r="A45" t="s">
        <v>7</v>
      </c>
      <c r="B45">
        <v>17.600000000000001</v>
      </c>
      <c r="C45">
        <v>14.23</v>
      </c>
      <c r="D45">
        <v>11.41</v>
      </c>
      <c r="E45">
        <v>9.6</v>
      </c>
      <c r="F45">
        <v>7.52</v>
      </c>
      <c r="G45" s="54">
        <f t="shared" ref="G45" si="3">SUM(B45:F45)/5</f>
        <v>12.071999999999999</v>
      </c>
      <c r="H45" s="1">
        <f>STDEV(B45:G45)</f>
        <v>3.5351231944587114</v>
      </c>
      <c r="L45" t="s">
        <v>7</v>
      </c>
      <c r="M45" s="2">
        <v>1171.6089999999999</v>
      </c>
      <c r="N45">
        <v>3524.8969999999999</v>
      </c>
      <c r="O45" s="2">
        <v>6503.12</v>
      </c>
      <c r="P45" t="s">
        <v>158</v>
      </c>
    </row>
    <row r="46" spans="1:19" x14ac:dyDescent="0.3">
      <c r="A46" t="s">
        <v>8</v>
      </c>
      <c r="B46">
        <v>8.1180000000000003</v>
      </c>
      <c r="C46">
        <v>8.2620000000000005</v>
      </c>
      <c r="D46">
        <v>7.1180000000000003</v>
      </c>
      <c r="E46">
        <v>7.0940000000000003</v>
      </c>
      <c r="F46">
        <v>8.11</v>
      </c>
      <c r="G46" s="1">
        <f>SUM(B46:F46)/5</f>
        <v>7.7404000000000011</v>
      </c>
      <c r="H46" s="1">
        <f>STDEV(B46:G46)</f>
        <v>0.52085836846497902</v>
      </c>
      <c r="L46" t="s">
        <v>8</v>
      </c>
      <c r="R46" s="1"/>
      <c r="S46" s="1"/>
    </row>
    <row r="47" spans="1:19" x14ac:dyDescent="0.3">
      <c r="A47" t="s">
        <v>16</v>
      </c>
      <c r="B47">
        <v>421.00700000000001</v>
      </c>
      <c r="M47" t="s">
        <v>159</v>
      </c>
    </row>
    <row r="48" spans="1:19" x14ac:dyDescent="0.3">
      <c r="I48" t="s">
        <v>62</v>
      </c>
    </row>
    <row r="49" spans="1:21" x14ac:dyDescent="0.3">
      <c r="I49" t="s">
        <v>63</v>
      </c>
      <c r="Q49" s="3"/>
    </row>
    <row r="50" spans="1:21" x14ac:dyDescent="0.3">
      <c r="Q50" s="3"/>
    </row>
    <row r="51" spans="1:21" x14ac:dyDescent="0.3">
      <c r="A51" t="s">
        <v>13</v>
      </c>
      <c r="L51" t="s">
        <v>13</v>
      </c>
    </row>
    <row r="52" spans="1:21" x14ac:dyDescent="0.3">
      <c r="A52" t="s">
        <v>6</v>
      </c>
      <c r="L52" t="s">
        <v>6</v>
      </c>
      <c r="Q52" s="55" t="s">
        <v>94</v>
      </c>
      <c r="R52" s="55"/>
      <c r="S52" s="55"/>
      <c r="T52" s="55"/>
      <c r="U52" s="55"/>
    </row>
    <row r="53" spans="1:21" x14ac:dyDescent="0.3">
      <c r="A53" t="s">
        <v>7</v>
      </c>
      <c r="L53" t="s">
        <v>7</v>
      </c>
      <c r="Q53" s="3" t="s">
        <v>157</v>
      </c>
    </row>
    <row r="54" spans="1:21" x14ac:dyDescent="0.3">
      <c r="A54" t="s">
        <v>8</v>
      </c>
      <c r="L54" t="s">
        <v>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7734375" defaultRowHeight="14.4" x14ac:dyDescent="0.3"/>
  <sheetData>
    <row r="1" spans="1:5" x14ac:dyDescent="0.3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3">
      <c r="A2">
        <f>COUNT(temp!$A$2:$F$8)</f>
        <v>6</v>
      </c>
      <c r="B2">
        <v>5</v>
      </c>
      <c r="C2">
        <v>5</v>
      </c>
      <c r="D2">
        <v>0</v>
      </c>
      <c r="E2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UW</vt:lpstr>
      <vt:lpstr>Mondial</vt:lpstr>
      <vt:lpstr>Hepatitis</vt:lpstr>
      <vt:lpstr>Muta</vt:lpstr>
      <vt:lpstr>MovieLens</vt:lpstr>
      <vt:lpstr>learning time table May 12</vt:lpstr>
      <vt:lpstr>LearningTimePerNode</vt:lpstr>
      <vt:lpstr>Movielens(0.1M)</vt:lpstr>
      <vt:lpstr>Excel2LaTeX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Zhensong Qian</dc:creator>
  <cp:lastModifiedBy>Zhensong Qian</cp:lastModifiedBy>
  <cp:revision>0</cp:revision>
  <dcterms:created xsi:type="dcterms:W3CDTF">2014-05-06T20:31:31Z</dcterms:created>
  <dcterms:modified xsi:type="dcterms:W3CDTF">2014-12-01T22:58:17Z</dcterms:modified>
</cp:coreProperties>
</file>