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<sst xmlns="http://schemas.openxmlformats.org/spreadsheetml/2006/main" count="13" uniqueCount="13">
  <si>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</si>
  <si>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UCC at year start</t>
  </si>
  <si>
    <t xml:space="preserve">CCA </t>
  </si>
  <si>
    <t xml:space="preserve">Rent</t>
  </si>
  <si>
    <t xml:space="preserve">Expenses</t>
  </si>
  <si>
    <t xml:space="preserve">Mortgage interests</t>
  </si>
  <si>
    <t xml:space="preserve">Mortgage principal </t>
  </si>
  <si>
    <t xml:space="preserve">Leftover principal</t>
  </si>
  <si>
    <t xml:space="preserve">BTCF</t>
  </si>
  <si>
    <t xml:space="preserve">Tax</t>
  </si>
  <si>
    <t xml:space="preserve">Income</t>
  </si>
  <si>
    <t xml:space="preserve">Income in real dollar</t>
  </si>
  <si>
    <t xml:space="preserve">Total income in real dollar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</si>
</sst>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5"/>
    <col collapsed="false" customWidth="false" hidden="false" outlineLevel="0" max="3" min="3" style="0" width="11.52"/>
    <col collapsed="false" customWidth="true" hidden="false" outlineLevel="0" max="4" min="4" style="0" width="14.94"/>
    <col collapsed="false" customWidth="false" hidden="false" outlineLevel="0" max="5" min="5" style="0" width="11.52"/>
    <col collapsed="false" customWidth="true" hidden="false" outlineLevel="0" max="6" min="6" style="0" width="16.13"/>
    <col collapsed="false" customWidth="true" hidden="false" outlineLevel="0" max="7" min="7" style="0" width="15.59"/>
    <col collapsed="false" customWidth="true" hidden="false" outlineLevel="0" max="8" min="8" style="0" width="14.94"/>
    <col collapsed="false" customWidth="false" hidden="false" outlineLevel="0" max="11" min="9" style="0" width="11.52"/>
    <col collapsed="false" customWidth="true" hidden="false" outlineLevel="0" max="12" min="12" style="0" width="17.4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1" t="n">
        <v>150000</v>
      </c>
      <c r="C2" s="1" t="n">
        <f aca="false">B2*0.04/2</f>
        <v>3000</v>
      </c>
      <c r="D2" s="1" t="n">
        <v>35000</v>
      </c>
      <c r="E2" s="1" t="n">
        <v>17000</v>
      </c>
      <c r="F2" s="0" t="n">
        <f aca="false">900000*0.035</f>
        <v>31500</v>
      </c>
      <c r="G2" s="0" t="n">
        <f aca="false">54606.63-F2</f>
        <v>23106.63</v>
      </c>
      <c r="H2" s="0" t="n">
        <f aca="false">900000-G2</f>
        <v>876893.37</v>
      </c>
      <c r="I2" s="1" t="n">
        <f aca="false">D2-E2-G2</f>
        <v>-5106.62999999999</v>
      </c>
      <c r="J2" s="1" t="n">
        <f aca="false">(I2-C2-F2)*0.38/2</f>
        <v>-7525.2597</v>
      </c>
      <c r="K2" s="1" t="n">
        <f aca="false">I2-F2-J2</f>
        <v>-29081.3703</v>
      </c>
      <c r="L2" s="1" t="n">
        <f aca="false">K2*POWER(1.018, -A2)</f>
        <v>-28567.1613948919</v>
      </c>
    </row>
    <row r="3" customFormat="false" ht="12.8" hidden="false" customHeight="false" outlineLevel="0" collapsed="false">
      <c r="A3" s="0" t="n">
        <f aca="false">A2+1</f>
        <v>2</v>
      </c>
      <c r="B3" s="1" t="n">
        <f aca="false">B2-C2</f>
        <v>147000</v>
      </c>
      <c r="C3" s="1" t="n">
        <f aca="false">B3*0.04</f>
        <v>5880</v>
      </c>
      <c r="D3" s="1" t="n">
        <f aca="false">D2*1.037</f>
        <v>36295</v>
      </c>
      <c r="E3" s="1" t="n">
        <f aca="false">E2*1.018</f>
        <v>17306</v>
      </c>
      <c r="F3" s="1" t="n">
        <f aca="false">H2*0.035</f>
        <v>30691.26795</v>
      </c>
      <c r="G3" s="1" t="n">
        <f aca="false">54606.63-F3</f>
        <v>23915.36205</v>
      </c>
      <c r="H3" s="1" t="n">
        <f aca="false">H2-G3</f>
        <v>852978.00795</v>
      </c>
      <c r="I3" s="1" t="n">
        <f aca="false">D3-E3-G3</f>
        <v>-4926.36205</v>
      </c>
      <c r="J3" s="1" t="n">
        <f aca="false">(I3-C3-F3)*0.38/2</f>
        <v>-7884.5497</v>
      </c>
      <c r="K3" s="1" t="n">
        <f aca="false">I3-F3-J3</f>
        <v>-27733.0803</v>
      </c>
      <c r="L3" s="1" t="n">
        <f aca="false">K3*POWER(1.018, -A3)</f>
        <v>-26761.013254542</v>
      </c>
    </row>
    <row r="4" customFormat="false" ht="12.8" hidden="false" customHeight="false" outlineLevel="0" collapsed="false">
      <c r="A4" s="0" t="n">
        <f aca="false">A3+1</f>
        <v>3</v>
      </c>
      <c r="B4" s="1" t="n">
        <f aca="false">B3-C3</f>
        <v>141120</v>
      </c>
      <c r="C4" s="1" t="n">
        <f aca="false">B4*0.04</f>
        <v>5644.8</v>
      </c>
      <c r="D4" s="1" t="n">
        <f aca="false">D3*1.037</f>
        <v>37637.915</v>
      </c>
      <c r="E4" s="1" t="n">
        <f aca="false">E3*1.018</f>
        <v>17617.508</v>
      </c>
      <c r="F4" s="1" t="n">
        <f aca="false">H3*0.035</f>
        <v>29854.23027825</v>
      </c>
      <c r="G4" s="1" t="n">
        <f aca="false">54606.63-F4</f>
        <v>24752.39972175</v>
      </c>
      <c r="H4" s="1" t="n">
        <f aca="false">H3-G4</f>
        <v>828225.60822825</v>
      </c>
      <c r="I4" s="1" t="n">
        <f aca="false">D4-E4-G4</f>
        <v>-4731.99272175</v>
      </c>
      <c r="J4" s="1" t="n">
        <f aca="false">(I4-C4-F4)*0.38/2</f>
        <v>-7643.89437</v>
      </c>
      <c r="K4" s="1" t="n">
        <f aca="false">I4-F4-J4</f>
        <v>-26942.32863</v>
      </c>
      <c r="L4" s="1" t="n">
        <f aca="false">K4*POWER(1.018, -A4)</f>
        <v>-25538.2888746804</v>
      </c>
    </row>
    <row r="5" customFormat="false" ht="12.8" hidden="false" customHeight="false" outlineLevel="0" collapsed="false">
      <c r="A5" s="0" t="n">
        <f aca="false">A4+1</f>
        <v>4</v>
      </c>
      <c r="B5" s="1" t="n">
        <f aca="false">B4-C4</f>
        <v>135475.2</v>
      </c>
      <c r="C5" s="1" t="n">
        <f aca="false">B5*0.04</f>
        <v>5419.008</v>
      </c>
      <c r="D5" s="1" t="n">
        <f aca="false">D4*1.037</f>
        <v>39030.517855</v>
      </c>
      <c r="E5" s="1" t="n">
        <f aca="false">E4*1.018</f>
        <v>17934.623144</v>
      </c>
      <c r="F5" s="1" t="n">
        <f aca="false">H4*0.035</f>
        <v>28987.8962879888</v>
      </c>
      <c r="G5" s="1" t="n">
        <f aca="false">54606.63-F5</f>
        <v>25618.7337120112</v>
      </c>
      <c r="H5" s="1" t="n">
        <f aca="false">H4-G5</f>
        <v>802606.874516239</v>
      </c>
      <c r="I5" s="1" t="n">
        <f aca="false">D5-E5-G5</f>
        <v>-4522.83900101125</v>
      </c>
      <c r="J5" s="1" t="n">
        <f aca="false">(I5-C5-F5)*0.38/2</f>
        <v>-7396.65122491</v>
      </c>
      <c r="K5" s="1" t="n">
        <f aca="false">I5-F5-J5</f>
        <v>-26114.08406409</v>
      </c>
      <c r="L5" s="1" t="n">
        <f aca="false">K5*POWER(1.018, -A5)</f>
        <v>-24315.5269538546</v>
      </c>
    </row>
    <row r="6" customFormat="false" ht="12.8" hidden="false" customHeight="false" outlineLevel="0" collapsed="false">
      <c r="A6" s="0" t="n">
        <f aca="false">A5+1</f>
        <v>5</v>
      </c>
      <c r="B6" s="1" t="n">
        <f aca="false">B5-C5</f>
        <v>130056.192</v>
      </c>
      <c r="C6" s="1" t="n">
        <f aca="false">B6*0.04</f>
        <v>5202.24768</v>
      </c>
      <c r="D6" s="1" t="n">
        <f aca="false">D5*1.037</f>
        <v>40474.647015635</v>
      </c>
      <c r="E6" s="1" t="n">
        <f aca="false">E5*1.018</f>
        <v>18257.446360592</v>
      </c>
      <c r="F6" s="1" t="n">
        <f aca="false">H5*0.035</f>
        <v>28091.2406080684</v>
      </c>
      <c r="G6" s="1" t="n">
        <f aca="false">54606.63-F6</f>
        <v>26515.3893919316</v>
      </c>
      <c r="H6" s="1" t="n">
        <f aca="false">H5-G6</f>
        <v>776091.485124307</v>
      </c>
      <c r="I6" s="1" t="n">
        <f aca="false">D6-E6-G6</f>
        <v>-4298.18873688865</v>
      </c>
      <c r="J6" s="1" t="n">
        <f aca="false">(I6-C6-F6)*0.38/2</f>
        <v>-7142.41863474183</v>
      </c>
      <c r="K6" s="1" t="n">
        <f aca="false">I6-F6-J6</f>
        <v>-25247.0107102152</v>
      </c>
      <c r="L6" s="1" t="n">
        <f aca="false">K6*POWER(1.018, -A6)</f>
        <v>-23092.5064860481</v>
      </c>
    </row>
    <row r="7" customFormat="false" ht="12.8" hidden="false" customHeight="false" outlineLevel="0" collapsed="false">
      <c r="A7" s="0" t="n">
        <f aca="false">A6+1</f>
        <v>6</v>
      </c>
      <c r="B7" s="1" t="n">
        <f aca="false">B6-C6</f>
        <v>124853.94432</v>
      </c>
      <c r="C7" s="1" t="n">
        <f aca="false">B7*0.04</f>
        <v>4994.1577728</v>
      </c>
      <c r="D7" s="1" t="n">
        <f aca="false">D6*1.037</f>
        <v>41972.2089552135</v>
      </c>
      <c r="E7" s="1" t="n">
        <f aca="false">E6*1.018</f>
        <v>18586.0803950827</v>
      </c>
      <c r="F7" s="1" t="n">
        <f aca="false">H6*0.035</f>
        <v>27163.2019793508</v>
      </c>
      <c r="G7" s="1" t="n">
        <f aca="false">54606.63-F7</f>
        <v>27443.4280206492</v>
      </c>
      <c r="H7" s="1" t="n">
        <f aca="false">H6-G7</f>
        <v>748648.057103658</v>
      </c>
      <c r="I7" s="1" t="n">
        <f aca="false">D7-E7-G7</f>
        <v>-4057.29946051842</v>
      </c>
      <c r="J7" s="1" t="n">
        <f aca="false">(I7-C7-F7)*0.38/2</f>
        <v>-6880.78525040715</v>
      </c>
      <c r="K7" s="1" t="n">
        <f aca="false">I7-F7-J7</f>
        <v>-24339.716189462</v>
      </c>
      <c r="L7" s="1" t="n">
        <f aca="false">K7*POWER(1.018, -A7)</f>
        <v>-21868.9958353348</v>
      </c>
    </row>
    <row r="8" customFormat="false" ht="12.8" hidden="false" customHeight="false" outlineLevel="0" collapsed="false">
      <c r="A8" s="0" t="n">
        <f aca="false">A7+1</f>
        <v>7</v>
      </c>
      <c r="B8" s="1" t="n">
        <f aca="false">B7-C7</f>
        <v>119859.7865472</v>
      </c>
      <c r="C8" s="1" t="n">
        <f aca="false">B8*0.04</f>
        <v>4794.391461888</v>
      </c>
      <c r="D8" s="1" t="n">
        <f aca="false">D7*1.037</f>
        <v>43525.1806865564</v>
      </c>
      <c r="E8" s="1" t="n">
        <f aca="false">E7*1.018</f>
        <v>18920.6298421941</v>
      </c>
      <c r="F8" s="1" t="n">
        <f aca="false">H7*0.035</f>
        <v>26202.681998628</v>
      </c>
      <c r="G8" s="1" t="n">
        <f aca="false">54606.63-F8</f>
        <v>28403.948001372</v>
      </c>
      <c r="H8" s="1" t="n">
        <f aca="false">H7-G8</f>
        <v>720244.109102286</v>
      </c>
      <c r="I8" s="1" t="n">
        <f aca="false">D8-E8-G8</f>
        <v>-3799.39715700974</v>
      </c>
      <c r="J8" s="1" t="n">
        <f aca="false">(I8-C8-F8)*0.38/2</f>
        <v>-6611.3294173299</v>
      </c>
      <c r="K8" s="1" t="n">
        <f aca="false">I8-F8-J8</f>
        <v>-23390.7497383079</v>
      </c>
      <c r="L8" s="1" t="n">
        <f aca="false">K8*POWER(1.018, -A8)</f>
        <v>-20644.753245061</v>
      </c>
    </row>
    <row r="9" customFormat="false" ht="12.8" hidden="false" customHeight="false" outlineLevel="0" collapsed="false">
      <c r="A9" s="0" t="n">
        <f aca="false">A8+1</f>
        <v>8</v>
      </c>
      <c r="B9" s="1" t="n">
        <f aca="false">B8-C8</f>
        <v>115065.395085312</v>
      </c>
      <c r="C9" s="1" t="n">
        <f aca="false">B9*0.04</f>
        <v>4602.61580341248</v>
      </c>
      <c r="D9" s="1" t="n">
        <f aca="false">D8*1.037</f>
        <v>45135.612371959</v>
      </c>
      <c r="E9" s="1" t="n">
        <f aca="false">E8*1.018</f>
        <v>19261.2011793536</v>
      </c>
      <c r="F9" s="1" t="n">
        <f aca="false">H8*0.035</f>
        <v>25208.54381858</v>
      </c>
      <c r="G9" s="1" t="n">
        <f aca="false">54606.63-F9</f>
        <v>29398.08618142</v>
      </c>
      <c r="H9" s="1" t="n">
        <f aca="false">H8-G9</f>
        <v>690846.022920866</v>
      </c>
      <c r="I9" s="1" t="n">
        <f aca="false">D9-E9-G9</f>
        <v>-3523.67498881467</v>
      </c>
      <c r="J9" s="1" t="n">
        <f aca="false">(I9-C9-F9)*0.38/2</f>
        <v>-6333.61857605336</v>
      </c>
      <c r="K9" s="1" t="n">
        <f aca="false">I9-F9-J9</f>
        <v>-22398.6002313413</v>
      </c>
      <c r="L9" s="1" t="n">
        <f aca="false">K9*POWER(1.018, -A9)</f>
        <v>-19419.5273102588</v>
      </c>
    </row>
    <row r="10" customFormat="false" ht="12.8" hidden="false" customHeight="false" outlineLevel="0" collapsed="false">
      <c r="A10" s="0" t="n">
        <f aca="false">A9+1</f>
        <v>9</v>
      </c>
      <c r="B10" s="1" t="n">
        <f aca="false">B9-C9</f>
        <v>110462.7792819</v>
      </c>
      <c r="C10" s="1" t="n">
        <f aca="false">B10*0.04</f>
        <v>4418.51117127598</v>
      </c>
      <c r="D10" s="1" t="n">
        <f aca="false">D9*1.037</f>
        <v>46805.6300297214</v>
      </c>
      <c r="E10" s="1" t="n">
        <f aca="false">E9*1.018</f>
        <v>19607.902800582</v>
      </c>
      <c r="F10" s="1" t="n">
        <f aca="false">H9*0.035</f>
        <v>24179.6108022303</v>
      </c>
      <c r="G10" s="1" t="n">
        <f aca="false">54606.63-F10</f>
        <v>30427.0191977697</v>
      </c>
      <c r="H10" s="1" t="n">
        <f aca="false">H9-G10</f>
        <v>660419.003723096</v>
      </c>
      <c r="I10" s="1" t="n">
        <f aca="false">D10-E10-G10</f>
        <v>-3229.29196863026</v>
      </c>
      <c r="J10" s="1" t="n">
        <f aca="false">(I10-C10-F10)*0.38/2</f>
        <v>-6047.20864900595</v>
      </c>
      <c r="K10" s="1" t="n">
        <f aca="false">I10-F10-J10</f>
        <v>-21361.6941218546</v>
      </c>
      <c r="L10" s="1" t="n">
        <f aca="false">K10*POWER(1.018, -A10)</f>
        <v>-18193.0574153459</v>
      </c>
    </row>
    <row r="11" customFormat="false" ht="12.8" hidden="false" customHeight="false" outlineLevel="0" collapsed="false">
      <c r="A11" s="0" t="n">
        <f aca="false">A10+1</f>
        <v>10</v>
      </c>
      <c r="B11" s="1" t="n">
        <f aca="false">B10-C10</f>
        <v>106044.268110624</v>
      </c>
      <c r="C11" s="1" t="n">
        <f aca="false">B11*0.04</f>
        <v>4241.77072442494</v>
      </c>
      <c r="D11" s="1" t="n">
        <f aca="false">D10*1.037</f>
        <v>48537.4383408211</v>
      </c>
      <c r="E11" s="1" t="n">
        <f aca="false">E10*1.018</f>
        <v>19960.8450509925</v>
      </c>
      <c r="F11" s="1" t="n">
        <f aca="false">H10*0.035</f>
        <v>23114.6651303084</v>
      </c>
      <c r="G11" s="1" t="n">
        <f aca="false">54606.63-F11</f>
        <v>31491.9648696916</v>
      </c>
      <c r="H11" s="1" t="n">
        <f aca="false">H10-G11</f>
        <v>628927.038853405</v>
      </c>
      <c r="I11" s="1" t="n">
        <f aca="false">D11-E11-G11</f>
        <v>-2915.37157986299</v>
      </c>
      <c r="J11" s="1" t="n">
        <f aca="false">(I11-C11-F11)*0.38/2</f>
        <v>-5751.6434125733</v>
      </c>
      <c r="K11" s="1" t="n">
        <f aca="false">I11-F11-J11</f>
        <v>-20278.3932975981</v>
      </c>
      <c r="L11" s="1" t="n">
        <f aca="false">K11*POWER(1.018, -A11)</f>
        <v>-16965.0741390482</v>
      </c>
    </row>
    <row r="12" customFormat="false" ht="12.8" hidden="false" customHeight="false" outlineLevel="0" collapsed="false">
      <c r="A12" s="0" t="n">
        <f aca="false">A11+1</f>
        <v>11</v>
      </c>
      <c r="B12" s="1" t="n">
        <f aca="false">B11-C11</f>
        <v>101802.497386199</v>
      </c>
      <c r="C12" s="1" t="n">
        <f aca="false">B12*0.04</f>
        <v>4072.09989544794</v>
      </c>
      <c r="D12" s="1" t="n">
        <f aca="false">D11*1.037</f>
        <v>50333.3235594315</v>
      </c>
      <c r="E12" s="1" t="n">
        <f aca="false">E11*1.018</f>
        <v>20320.1402619103</v>
      </c>
      <c r="F12" s="1" t="n">
        <f aca="false">H11*0.035</f>
        <v>22012.4463598692</v>
      </c>
      <c r="G12" s="1" t="n">
        <f aca="false">54606.63-F12</f>
        <v>32594.1836401308</v>
      </c>
      <c r="H12" s="1" t="n">
        <f aca="false">H11-G12</f>
        <v>596332.855213274</v>
      </c>
      <c r="I12" s="1" t="n">
        <f aca="false">D12-E12-G12</f>
        <v>-2581.00034260968</v>
      </c>
      <c r="J12" s="1" t="n">
        <f aca="false">(I12-C12-F12)*0.38/2</f>
        <v>-5446.45385360609</v>
      </c>
      <c r="K12" s="1" t="n">
        <f aca="false">I12-F12-J12</f>
        <v>-19146.9928488728</v>
      </c>
      <c r="L12" s="1" t="n">
        <f aca="false">K12*POWER(1.018, -A12)</f>
        <v>-15735.2996283682</v>
      </c>
    </row>
    <row r="13" customFormat="false" ht="12.8" hidden="false" customHeight="false" outlineLevel="0" collapsed="false">
      <c r="A13" s="0" t="n">
        <f aca="false">A12+1</f>
        <v>12</v>
      </c>
      <c r="B13" s="1" t="n">
        <f aca="false">B12-C12</f>
        <v>97730.3974907507</v>
      </c>
      <c r="C13" s="1" t="n">
        <f aca="false">B13*0.04</f>
        <v>3909.21589963003</v>
      </c>
      <c r="D13" s="1" t="n">
        <f aca="false">D12*1.037</f>
        <v>52195.6565311305</v>
      </c>
      <c r="E13" s="1" t="n">
        <f aca="false">E12*1.018</f>
        <v>20685.9027866247</v>
      </c>
      <c r="F13" s="1" t="n">
        <f aca="false">H12*0.035</f>
        <v>20871.6499324646</v>
      </c>
      <c r="G13" s="1" t="n">
        <f aca="false">54606.63-F13</f>
        <v>33734.9800675354</v>
      </c>
      <c r="H13" s="1" t="n">
        <f aca="false">H12-G13</f>
        <v>562597.875145739</v>
      </c>
      <c r="I13" s="1" t="n">
        <f aca="false">D13-E13-G13</f>
        <v>-2225.22632302968</v>
      </c>
      <c r="J13" s="1" t="n">
        <f aca="false">(I13-C13-F13)*0.38/2</f>
        <v>-5131.15750947362</v>
      </c>
      <c r="K13" s="1" t="n">
        <f aca="false">I13-F13-J13</f>
        <v>-17965.7187460207</v>
      </c>
      <c r="L13" s="1" t="n">
        <f aca="false">K13*POWER(1.018, -A13)</f>
        <v>-14503.4479433146</v>
      </c>
    </row>
    <row r="14" customFormat="false" ht="12.8" hidden="false" customHeight="false" outlineLevel="0" collapsed="false">
      <c r="A14" s="0" t="n">
        <f aca="false">A13+1</f>
        <v>13</v>
      </c>
      <c r="B14" s="1" t="n">
        <f aca="false">B13-C13</f>
        <v>93821.1815911206</v>
      </c>
      <c r="C14" s="1" t="n">
        <f aca="false">B14*0.04</f>
        <v>3752.84726364483</v>
      </c>
      <c r="D14" s="1" t="n">
        <f aca="false">D13*1.037</f>
        <v>54126.8958227823</v>
      </c>
      <c r="E14" s="1" t="n">
        <f aca="false">E13*1.018</f>
        <v>21058.249036784</v>
      </c>
      <c r="F14" s="1" t="n">
        <f aca="false">H13*0.035</f>
        <v>19690.9256301009</v>
      </c>
      <c r="G14" s="1" t="n">
        <f aca="false">54606.63-F14</f>
        <v>34915.7043698991</v>
      </c>
      <c r="H14" s="1" t="n">
        <f aca="false">H13-G14</f>
        <v>527682.170775839</v>
      </c>
      <c r="I14" s="1" t="n">
        <f aca="false">D14-E14-G14</f>
        <v>-1847.05758390085</v>
      </c>
      <c r="J14" s="1" t="n">
        <f aca="false">(I14-C14-F14)*0.38/2</f>
        <v>-4805.25779075284</v>
      </c>
      <c r="K14" s="1" t="n">
        <f aca="false">I14-F14-J14</f>
        <v>-16732.7254232489</v>
      </c>
      <c r="L14" s="1" t="n">
        <f aca="false">K14*POWER(1.018, -A14)</f>
        <v>-13269.2253740098</v>
      </c>
    </row>
    <row r="15" customFormat="false" ht="12.8" hidden="false" customHeight="false" outlineLevel="0" collapsed="false">
      <c r="A15" s="0" t="n">
        <f aca="false">A14+1</f>
        <v>14</v>
      </c>
      <c r="B15" s="1" t="n">
        <f aca="false">B14-C14</f>
        <v>90068.3343274758</v>
      </c>
      <c r="C15" s="1" t="n">
        <f aca="false">B15*0.04</f>
        <v>3602.73337309903</v>
      </c>
      <c r="D15" s="1" t="n">
        <f aca="false">D14*1.037</f>
        <v>56129.5909682252</v>
      </c>
      <c r="E15" s="1" t="n">
        <f aca="false">E14*1.018</f>
        <v>21437.2975194461</v>
      </c>
      <c r="F15" s="1" t="n">
        <f aca="false">H14*0.035</f>
        <v>18468.8759771544</v>
      </c>
      <c r="G15" s="1" t="n">
        <f aca="false">54606.63-F15</f>
        <v>36137.7540228456</v>
      </c>
      <c r="H15" s="1" t="n">
        <f aca="false">H14-G15</f>
        <v>491544.416752994</v>
      </c>
      <c r="I15" s="1" t="n">
        <f aca="false">D15-E15-G15</f>
        <v>-1445.46057406648</v>
      </c>
      <c r="J15" s="1" t="n">
        <f aca="false">(I15-C15-F15)*0.38/2</f>
        <v>-4468.24328562078</v>
      </c>
      <c r="K15" s="1" t="n">
        <f aca="false">I15-F15-J15</f>
        <v>-15446.0932656001</v>
      </c>
      <c r="L15" s="1" t="n">
        <f aca="false">K15*POWER(1.018, -A15)</f>
        <v>-12032.330731696</v>
      </c>
    </row>
    <row r="16" customFormat="false" ht="12.8" hidden="false" customHeight="false" outlineLevel="0" collapsed="false">
      <c r="A16" s="0" t="n">
        <f aca="false">A15+1</f>
        <v>15</v>
      </c>
      <c r="B16" s="1" t="n">
        <f aca="false">B15-C15</f>
        <v>86465.6009543768</v>
      </c>
      <c r="C16" s="1" t="n">
        <f aca="false">B16*0.04</f>
        <v>3458.62403817507</v>
      </c>
      <c r="D16" s="1" t="n">
        <f aca="false">D15*1.037</f>
        <v>58206.3858340496</v>
      </c>
      <c r="E16" s="1" t="n">
        <f aca="false">E15*1.018</f>
        <v>21823.1688747961</v>
      </c>
      <c r="F16" s="1" t="n">
        <f aca="false">H15*0.035</f>
        <v>17204.0545863548</v>
      </c>
      <c r="G16" s="1" t="n">
        <f aca="false">54606.63-F16</f>
        <v>37402.5754136452</v>
      </c>
      <c r="H16" s="1" t="n">
        <f aca="false">H15-G16</f>
        <v>454141.841339349</v>
      </c>
      <c r="I16" s="1" t="n">
        <f aca="false">D16-E16-G16</f>
        <v>-1019.35845439179</v>
      </c>
      <c r="J16" s="1" t="n">
        <f aca="false">(I16-C16-F16)*0.38/2</f>
        <v>-4119.58704499511</v>
      </c>
      <c r="K16" s="1" t="n">
        <f aca="false">I16-F16-J16</f>
        <v>-14103.8259957515</v>
      </c>
      <c r="L16" s="1" t="n">
        <f aca="false">K16*POWER(1.018, -A16)</f>
        <v>-10792.4556150725</v>
      </c>
    </row>
    <row r="17" customFormat="false" ht="12.8" hidden="false" customHeight="false" outlineLevel="0" collapsed="false">
      <c r="A17" s="0" t="n">
        <f aca="false">A16+1</f>
        <v>16</v>
      </c>
      <c r="B17" s="1" t="n">
        <f aca="false">B16-C16</f>
        <v>83006.9769162017</v>
      </c>
      <c r="C17" s="1" t="n">
        <f aca="false">B17*0.04</f>
        <v>3320.27907664807</v>
      </c>
      <c r="D17" s="1" t="n">
        <f aca="false">D16*1.037</f>
        <v>60360.0221099094</v>
      </c>
      <c r="E17" s="1" t="n">
        <f aca="false">E16*1.018</f>
        <v>22215.9859145425</v>
      </c>
      <c r="F17" s="1" t="n">
        <f aca="false">H16*0.035</f>
        <v>15894.9644468772</v>
      </c>
      <c r="G17" s="1" t="n">
        <f aca="false">54606.63-F17</f>
        <v>38711.6655531228</v>
      </c>
      <c r="H17" s="1" t="n">
        <f aca="false">H16-G17</f>
        <v>415430.175786226</v>
      </c>
      <c r="I17" s="1" t="n">
        <f aca="false">D17-E17-G17</f>
        <v>-567.629357755883</v>
      </c>
      <c r="J17" s="1" t="n">
        <f aca="false">(I17-C17-F17)*0.38/2</f>
        <v>-3758.74584744342</v>
      </c>
      <c r="K17" s="1" t="n">
        <f aca="false">I17-F17-J17</f>
        <v>-12703.8479571897</v>
      </c>
      <c r="L17" s="1" t="n">
        <f aca="false">K17*POWER(1.018, -A17)</f>
        <v>-9549.28465330995</v>
      </c>
    </row>
    <row r="18" customFormat="false" ht="12.8" hidden="false" customHeight="false" outlineLevel="0" collapsed="false">
      <c r="A18" s="0" t="n">
        <f aca="false">A17+1</f>
        <v>17</v>
      </c>
      <c r="B18" s="1" t="n">
        <f aca="false">B17-C17</f>
        <v>79686.6978395536</v>
      </c>
      <c r="C18" s="1" t="n">
        <f aca="false">B18*0.04</f>
        <v>3187.46791358215</v>
      </c>
      <c r="D18" s="1" t="n">
        <f aca="false">D17*1.037</f>
        <v>62593.342927976</v>
      </c>
      <c r="E18" s="1" t="n">
        <f aca="false">E17*1.018</f>
        <v>22615.8736610042</v>
      </c>
      <c r="F18" s="1" t="n">
        <f aca="false">H17*0.035</f>
        <v>14540.0561525179</v>
      </c>
      <c r="G18" s="1" t="n">
        <f aca="false">54606.63-F18</f>
        <v>40066.5738474821</v>
      </c>
      <c r="H18" s="1" t="n">
        <f aca="false">H17-G18</f>
        <v>375363.601938744</v>
      </c>
      <c r="I18" s="1" t="n">
        <f aca="false">D18-E18-G18</f>
        <v>-89.1045805102985</v>
      </c>
      <c r="J18" s="1" t="n">
        <f aca="false">(I18-C18-F18)*0.38/2</f>
        <v>-3385.15944285596</v>
      </c>
      <c r="K18" s="1" t="n">
        <f aca="false">I18-F18-J18</f>
        <v>-11244.0012901722</v>
      </c>
      <c r="L18" s="1" t="n">
        <f aca="false">K18*POWER(1.018, -A18)</f>
        <v>-8302.49572701204</v>
      </c>
    </row>
    <row r="19" customFormat="false" ht="12.8" hidden="false" customHeight="false" outlineLevel="0" collapsed="false">
      <c r="A19" s="0" t="n">
        <f aca="false">A18+1</f>
        <v>18</v>
      </c>
      <c r="B19" s="1" t="n">
        <f aca="false">B18-C18</f>
        <v>76499.2299259715</v>
      </c>
      <c r="C19" s="1" t="n">
        <f aca="false">B19*0.04</f>
        <v>3059.96919703886</v>
      </c>
      <c r="D19" s="1" t="n">
        <f aca="false">D18*1.037</f>
        <v>64909.2966163111</v>
      </c>
      <c r="E19" s="1" t="n">
        <f aca="false">E18*1.018</f>
        <v>23022.9593869023</v>
      </c>
      <c r="F19" s="1" t="n">
        <f aca="false">H18*0.035</f>
        <v>13137.726067856</v>
      </c>
      <c r="G19" s="1" t="n">
        <f aca="false">54606.63-F19</f>
        <v>41468.903932144</v>
      </c>
      <c r="H19" s="1" t="n">
        <f aca="false">H18-G19</f>
        <v>333894.6980066</v>
      </c>
      <c r="I19" s="1" t="n">
        <f aca="false">D19-E19-G19</f>
        <v>417.433297264863</v>
      </c>
      <c r="J19" s="1" t="n">
        <f aca="false">(I19-C19-F19)*0.38/2</f>
        <v>-2998.2497738497</v>
      </c>
      <c r="K19" s="1" t="n">
        <f aca="false">I19-F19-J19</f>
        <v>-9722.04299674146</v>
      </c>
      <c r="L19" s="1" t="n">
        <f aca="false">K19*POWER(1.018, -A19)</f>
        <v>-7051.76016831543</v>
      </c>
    </row>
    <row r="20" customFormat="false" ht="12.8" hidden="false" customHeight="false" outlineLevel="0" collapsed="false">
      <c r="A20" s="0" t="n">
        <f aca="false">A19+1</f>
        <v>19</v>
      </c>
      <c r="B20" s="1" t="n">
        <f aca="false">B19-C19</f>
        <v>73439.2607289326</v>
      </c>
      <c r="C20" s="1" t="n">
        <f aca="false">B20*0.04</f>
        <v>2937.57042915731</v>
      </c>
      <c r="D20" s="1" t="n">
        <f aca="false">D19*1.037</f>
        <v>67310.9405911146</v>
      </c>
      <c r="E20" s="1" t="n">
        <f aca="false">E19*1.018</f>
        <v>23437.3726558665</v>
      </c>
      <c r="F20" s="1" t="n">
        <f aca="false">H19*0.035</f>
        <v>11686.314430231</v>
      </c>
      <c r="G20" s="1" t="n">
        <f aca="false">54606.63-F20</f>
        <v>42920.315569769</v>
      </c>
      <c r="H20" s="1" t="n">
        <f aca="false">H19-G20</f>
        <v>290974.382436831</v>
      </c>
      <c r="I20" s="1" t="n">
        <f aca="false">D20-E20-G20</f>
        <v>953.252365479086</v>
      </c>
      <c r="J20" s="1" t="n">
        <f aca="false">(I20-C20-F20)*0.38/2</f>
        <v>-2597.42017384275</v>
      </c>
      <c r="K20" s="1" t="n">
        <f aca="false">I20-F20-J20</f>
        <v>-8135.64189090915</v>
      </c>
      <c r="L20" s="1" t="n">
        <f aca="false">K20*POWER(1.018, -A20)</f>
        <v>-5796.74294125157</v>
      </c>
    </row>
    <row r="21" customFormat="false" ht="12.8" hidden="false" customHeight="false" outlineLevel="0" collapsed="false">
      <c r="A21" s="0" t="n">
        <f aca="false">A20+1</f>
        <v>20</v>
      </c>
      <c r="B21" s="1" t="n">
        <f aca="false">B20-C20</f>
        <v>70501.6902997753</v>
      </c>
      <c r="C21" s="1" t="n">
        <f aca="false">B21*0.04</f>
        <v>2820.06761199101</v>
      </c>
      <c r="D21" s="1" t="n">
        <f aca="false">D20*1.037</f>
        <v>69801.4453929859</v>
      </c>
      <c r="E21" s="1" t="n">
        <f aca="false">E20*1.018</f>
        <v>23859.2453636721</v>
      </c>
      <c r="F21" s="1" t="n">
        <f aca="false">H20*0.035</f>
        <v>10184.1033852891</v>
      </c>
      <c r="G21" s="1" t="n">
        <f aca="false">54606.63-F21</f>
        <v>44422.5266147109</v>
      </c>
      <c r="H21" s="1" t="n">
        <f aca="false">H20-G21</f>
        <v>246551.85582212</v>
      </c>
      <c r="I21" s="1" t="n">
        <f aca="false">D21-E21-G21</f>
        <v>1519.67341460281</v>
      </c>
      <c r="J21" s="1" t="n">
        <f aca="false">(I21-C21-F21)*0.38/2</f>
        <v>-2182.05454070868</v>
      </c>
      <c r="K21" s="1" t="n">
        <f aca="false">I21-F21-J21</f>
        <v>-6482.37542997758</v>
      </c>
      <c r="L21" s="1" t="n">
        <f aca="false">K21*POWER(1.018, -A21)</f>
        <v>-4537.10280342537</v>
      </c>
    </row>
    <row r="22" customFormat="false" ht="12.8" hidden="false" customHeight="false" outlineLevel="0" collapsed="false">
      <c r="A22" s="0" t="n">
        <f aca="false">A21+1</f>
        <v>21</v>
      </c>
      <c r="B22" s="1" t="n">
        <f aca="false">B21-C21</f>
        <v>67681.6226877843</v>
      </c>
      <c r="C22" s="1" t="n">
        <f aca="false">B22*0.04</f>
        <v>2707.26490751137</v>
      </c>
      <c r="D22" s="1" t="n">
        <f aca="false">D21*1.037</f>
        <v>72384.0988725264</v>
      </c>
      <c r="E22" s="1" t="n">
        <f aca="false">E21*1.018</f>
        <v>24288.7117802182</v>
      </c>
      <c r="F22" s="1" t="n">
        <f aca="false">H21*0.035</f>
        <v>8629.31495377419</v>
      </c>
      <c r="G22" s="1" t="n">
        <f aca="false">54606.63-F22</f>
        <v>45977.3150462258</v>
      </c>
      <c r="H22" s="1" t="n">
        <f aca="false">H21-G22</f>
        <v>200574.540775894</v>
      </c>
      <c r="I22" s="1" t="n">
        <f aca="false">D22-E22-G22</f>
        <v>2118.07204608231</v>
      </c>
      <c r="J22" s="1" t="n">
        <f aca="false">(I22-C22-F22)*0.38/2</f>
        <v>-1751.51648488862</v>
      </c>
      <c r="K22" s="1" t="n">
        <f aca="false">I22-F22-J22</f>
        <v>-4759.72642280326</v>
      </c>
      <c r="L22" s="1" t="n">
        <f aca="false">K22*POWER(1.018, -A22)</f>
        <v>-3272.49245000354</v>
      </c>
    </row>
    <row r="23" customFormat="false" ht="12.8" hidden="false" customHeight="false" outlineLevel="0" collapsed="false">
      <c r="A23" s="0" t="n">
        <f aca="false">A22+1</f>
        <v>22</v>
      </c>
      <c r="B23" s="1" t="n">
        <f aca="false">B22-C22</f>
        <v>64974.3577802729</v>
      </c>
      <c r="C23" s="1" t="n">
        <f aca="false">B23*0.04</f>
        <v>2598.97431121092</v>
      </c>
      <c r="D23" s="1" t="n">
        <f aca="false">D22*1.037</f>
        <v>75062.3105308098</v>
      </c>
      <c r="E23" s="1" t="n">
        <f aca="false">E22*1.018</f>
        <v>24725.9085922622</v>
      </c>
      <c r="F23" s="1" t="n">
        <f aca="false">H22*0.035</f>
        <v>7020.10892715628</v>
      </c>
      <c r="G23" s="1" t="n">
        <f aca="false">54606.63-F23</f>
        <v>47586.5210728437</v>
      </c>
      <c r="H23" s="1" t="n">
        <f aca="false">H22-G23</f>
        <v>152988.01970305</v>
      </c>
      <c r="I23" s="1" t="n">
        <f aca="false">D23-E23-G23</f>
        <v>2749.88086570395</v>
      </c>
      <c r="J23" s="1" t="n">
        <f aca="false">(I23-C23-F23)*0.38/2</f>
        <v>-1305.14845080602</v>
      </c>
      <c r="K23" s="1" t="n">
        <f aca="false">I23-F23-J23</f>
        <v>-2965.07961064632</v>
      </c>
      <c r="L23" s="1" t="n">
        <f aca="false">K23*POWER(1.018, -A23)</f>
        <v>-2002.55864094567</v>
      </c>
    </row>
    <row r="24" customFormat="false" ht="12.8" hidden="false" customHeight="false" outlineLevel="0" collapsed="false">
      <c r="A24" s="0" t="n">
        <f aca="false">A23+1</f>
        <v>23</v>
      </c>
      <c r="B24" s="1" t="n">
        <f aca="false">B23-C23</f>
        <v>62375.383469062</v>
      </c>
      <c r="C24" s="1" t="n">
        <f aca="false">B24*0.04</f>
        <v>2495.01533876248</v>
      </c>
      <c r="D24" s="1" t="n">
        <f aca="false">D23*1.037</f>
        <v>77839.6160204498</v>
      </c>
      <c r="E24" s="1" t="n">
        <f aca="false">E23*1.018</f>
        <v>25170.9749469229</v>
      </c>
      <c r="F24" s="1" t="n">
        <f aca="false">H23*0.035</f>
        <v>5354.58068960676</v>
      </c>
      <c r="G24" s="1" t="n">
        <f aca="false">54606.63-F24</f>
        <v>49252.0493103932</v>
      </c>
      <c r="H24" s="1" t="n">
        <f aca="false">H23-G24</f>
        <v>103735.970392657</v>
      </c>
      <c r="I24" s="1" t="n">
        <f aca="false">D24-E24-G24</f>
        <v>3416.59176313366</v>
      </c>
      <c r="J24" s="1" t="n">
        <f aca="false">(I24-C24-F24)*0.38/2</f>
        <v>-842.27081039476</v>
      </c>
      <c r="K24" s="1" t="n">
        <f aca="false">I24-F24-J24</f>
        <v>-1095.71811607834</v>
      </c>
      <c r="L24" s="1" t="n">
        <f aca="false">K24*POWER(1.018, -A24)</f>
        <v>-726.942312355283</v>
      </c>
    </row>
    <row r="25" customFormat="false" ht="12.8" hidden="false" customHeight="false" outlineLevel="0" collapsed="false">
      <c r="A25" s="0" t="n">
        <f aca="false">A24+1</f>
        <v>24</v>
      </c>
      <c r="B25" s="1" t="n">
        <f aca="false">B24-C24</f>
        <v>59880.3681302995</v>
      </c>
      <c r="C25" s="1" t="n">
        <f aca="false">B25*0.04</f>
        <v>2395.21472521198</v>
      </c>
      <c r="D25" s="1" t="n">
        <f aca="false">D24*1.037</f>
        <v>80719.6818132064</v>
      </c>
      <c r="E25" s="1" t="n">
        <f aca="false">E24*1.018</f>
        <v>25624.0524959675</v>
      </c>
      <c r="F25" s="1" t="n">
        <f aca="false">H24*0.035</f>
        <v>3630.75896374299</v>
      </c>
      <c r="G25" s="1" t="n">
        <f aca="false">54606.63-F25</f>
        <v>50975.871036257</v>
      </c>
      <c r="H25" s="1" t="n">
        <f aca="false">H24-G25</f>
        <v>52760.0993563999</v>
      </c>
      <c r="I25" s="1" t="n">
        <f aca="false">D25-E25-G25</f>
        <v>4119.75828098191</v>
      </c>
      <c r="J25" s="1" t="n">
        <f aca="false">(I25-C25-F25)*0.38/2</f>
        <v>-362.180927514883</v>
      </c>
      <c r="K25" s="1" t="n">
        <f aca="false">I25-F25-J25</f>
        <v>851.180244753798</v>
      </c>
      <c r="L25" s="1" t="n">
        <f aca="false">K25*POWER(1.018, -A25)</f>
        <v>554.721327224937</v>
      </c>
    </row>
    <row r="26" customFormat="false" ht="12.8" hidden="false" customHeight="false" outlineLevel="0" collapsed="false">
      <c r="A26" s="0" t="n">
        <f aca="false">A25+1</f>
        <v>25</v>
      </c>
      <c r="B26" s="1" t="n">
        <f aca="false">B25-C25</f>
        <v>57485.1534050876</v>
      </c>
      <c r="C26" s="1" t="n">
        <f aca="false">B26*0.04</f>
        <v>2299.4061362035</v>
      </c>
      <c r="D26" s="1" t="n">
        <f aca="false">D25*1.037</f>
        <v>83706.310040295</v>
      </c>
      <c r="E26" s="1" t="n">
        <f aca="false">E25*1.018</f>
        <v>26085.2854408949</v>
      </c>
      <c r="F26" s="1" t="n">
        <f aca="false">H25*0.035</f>
        <v>1846.603477474</v>
      </c>
      <c r="G26" s="1" t="n">
        <f aca="false">54606.63-F26</f>
        <v>52760.026522526</v>
      </c>
      <c r="H26" s="1" t="n">
        <f aca="false">H25-G26</f>
        <v>0.0728338738990715</v>
      </c>
      <c r="I26" s="1" t="n">
        <f aca="false">D26-E26-G26</f>
        <v>4860.99807687413</v>
      </c>
      <c r="J26" s="1" t="n">
        <f aca="false">(I26-C26-F26)*0.38</f>
        <v>271.69561601472</v>
      </c>
      <c r="K26" s="1" t="n">
        <f aca="false">I26-F26-J26</f>
        <v>2742.69898338541</v>
      </c>
      <c r="L26" s="1" t="n">
        <f aca="false">K26*POWER(1.018, -A26)</f>
        <v>1755.83497463814</v>
      </c>
    </row>
    <row r="27" customFormat="false" ht="12.8" hidden="false" customHeight="false" outlineLevel="0" collapsed="false">
      <c r="J27" s="2" t="s">
        <v>12</v>
      </c>
      <c r="K27" s="2"/>
      <c r="L27" s="1" t="n">
        <f aca="false">SUM(L2:L26)</f>
        <v>-330627.487596282</v>
      </c>
    </row>
  </sheetData>
  <mergeCells count="1">
    <mergeCell ref="J27:K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2020-08-09T20:55:19Z</dcterms:created>
  <dc:creator/>
  <dc:description/>
  <dc:language>en-CA</dc:language>
  <cp:lastModifiedBy/>
  <dcterms:modified xsi:type="dcterms:W3CDTF">2020-08-09T23:06:50Z</dcterms:modified>
  <cp:revision>1</cp:revision>
  <dc:subject/>
  <dc:title/>
</cp:coreProperties>
</file>