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f80ec97692de0/Documentos/arquivos/arquivo_apostas/jogos_de_hoje/"/>
    </mc:Choice>
  </mc:AlternateContent>
  <xr:revisionPtr revIDLastSave="16" documentId="11_1C5C887A1A361B3A52CC20338118C2EA31E59302" xr6:coauthVersionLast="47" xr6:coauthVersionMax="47" xr10:uidLastSave="{2E6E7E6A-1A71-44C4-8480-1988B18562F7}"/>
  <bookViews>
    <workbookView xWindow="-120" yWindow="-120" windowWidth="20730" windowHeight="11040" firstSheet="14" activeTab="14" xr2:uid="{00000000-000D-0000-FFFF-FFFF00000000}"/>
  </bookViews>
  <sheets>
    <sheet name="Painel " sheetId="1" r:id="rId1"/>
    <sheet name="Gráficos" sheetId="2" r:id="rId2"/>
    <sheet name="Equipes" sheetId="3" r:id="rId3"/>
    <sheet name="Camp" sheetId="4" r:id="rId4"/>
    <sheet name="Métodos" sheetId="5" r:id="rId5"/>
    <sheet name="01" sheetId="6" r:id="rId6"/>
    <sheet name="02" sheetId="7" r:id="rId7"/>
    <sheet name="03" sheetId="8" r:id="rId8"/>
    <sheet name="04" sheetId="9" r:id="rId9"/>
    <sheet name="05" sheetId="10" r:id="rId10"/>
    <sheet name="06" sheetId="11" r:id="rId11"/>
    <sheet name="07" sheetId="12" r:id="rId12"/>
    <sheet name="08" sheetId="13" r:id="rId13"/>
    <sheet name="09" sheetId="14" r:id="rId14"/>
    <sheet name="10" sheetId="15" r:id="rId15"/>
    <sheet name="11" sheetId="16" r:id="rId16"/>
    <sheet name="12" sheetId="17" r:id="rId17"/>
  </sheets>
  <definedNames>
    <definedName name="Alemanha" localSheetId="3">Camp!$B$2:$B$3</definedName>
    <definedName name="Alemanha" localSheetId="4">Métodos!$A$2:$A$3</definedName>
    <definedName name="America" localSheetId="3">Camp!$B$57:$B$61</definedName>
    <definedName name="America" localSheetId="4">#REF!</definedName>
    <definedName name="Argentina" localSheetId="3">Camp!$B$4</definedName>
    <definedName name="Argentina" localSheetId="4">Métodos!$A$4</definedName>
    <definedName name="Brasil" localSheetId="3">Camp!$B$33:$B$36</definedName>
    <definedName name="Brasil" localSheetId="4">Métodos!$A$5:$A$10</definedName>
    <definedName name="Espanha" localSheetId="3">Camp!$B$37:$B$38</definedName>
    <definedName name="Espanha" localSheetId="4">Métodos!$A$12:$A$14</definedName>
    <definedName name="EUA" localSheetId="3">Camp!$B$39</definedName>
    <definedName name="EUA" localSheetId="4">#REF!</definedName>
    <definedName name="Europa" localSheetId="3">Camp!$B$62:$B$67</definedName>
    <definedName name="Europa" localSheetId="4">#REF!</definedName>
    <definedName name="França" localSheetId="3">Camp!$B$41:$B$42</definedName>
    <definedName name="França" localSheetId="4">Métodos!$A$7</definedName>
    <definedName name="Holanda" localSheetId="3">Camp!$B$43</definedName>
    <definedName name="Holanda" localSheetId="4">#REF!</definedName>
    <definedName name="Inglaterra" localSheetId="3">Camp!$B$45:$B$48</definedName>
    <definedName name="Inglaterra" localSheetId="4">#REF!</definedName>
    <definedName name="Itália" localSheetId="3">Camp!$B$50:$B$51</definedName>
    <definedName name="Itália" localSheetId="4">#REF!</definedName>
    <definedName name="Mercados" localSheetId="3">#REF!</definedName>
    <definedName name="Mercados" localSheetId="4">#REF!</definedName>
    <definedName name="Mundo" localSheetId="3">Camp!$B$68:$B$70</definedName>
    <definedName name="Mundo" localSheetId="4">#REF!</definedName>
    <definedName name="Países" localSheetId="3">#REF!</definedName>
    <definedName name="Países" localSheetId="4">#REF!</definedName>
    <definedName name="Portugal" localSheetId="3">Camp!$B$52:$B$53</definedName>
    <definedName name="Portugal" localSheetId="4">#REF!</definedName>
    <definedName name="Rússia" localSheetId="3">Camp!$B$54</definedName>
    <definedName name="Rússia" localSheetId="4">#REF!</definedName>
    <definedName name="Sudamérica" localSheetId="3">Camp!$B$57:$B$61</definedName>
    <definedName name="Sudamérica" localSheetId="4">#REF!</definedName>
    <definedName name="Suécia" localSheetId="3">Camp!$B$55</definedName>
    <definedName name="Suécia" localSheetId="4">#REF!</definedName>
    <definedName name="Turquia" localSheetId="3">Camp!$B$56</definedName>
    <definedName name="Turquia" localSheetId="4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15" l="1"/>
  <c r="AA18" i="15"/>
  <c r="AA19" i="15"/>
  <c r="AA21" i="15"/>
  <c r="AA22" i="15"/>
  <c r="AB22" i="15" s="1"/>
  <c r="AA23" i="15"/>
  <c r="AA24" i="15"/>
  <c r="AA25" i="15"/>
  <c r="AA26" i="15"/>
  <c r="AA27" i="15"/>
  <c r="AA28" i="15"/>
  <c r="AB28" i="15" s="1"/>
  <c r="AA29" i="15"/>
  <c r="AA30" i="15"/>
  <c r="AA31" i="15"/>
  <c r="AA32" i="15"/>
  <c r="AA33" i="15"/>
  <c r="O300" i="17"/>
  <c r="P300" i="17" s="1"/>
  <c r="R299" i="17"/>
  <c r="Q299" i="17"/>
  <c r="O299" i="17"/>
  <c r="P299" i="17" s="1"/>
  <c r="N299" i="17"/>
  <c r="R298" i="17"/>
  <c r="Q298" i="17"/>
  <c r="P298" i="17"/>
  <c r="O298" i="17"/>
  <c r="N298" i="17"/>
  <c r="R297" i="17"/>
  <c r="Q297" i="17"/>
  <c r="O297" i="17"/>
  <c r="P297" i="17" s="1"/>
  <c r="N297" i="17"/>
  <c r="R296" i="17"/>
  <c r="Q296" i="17"/>
  <c r="P296" i="17"/>
  <c r="O296" i="17"/>
  <c r="N296" i="17"/>
  <c r="R295" i="17"/>
  <c r="Q295" i="17"/>
  <c r="O295" i="17"/>
  <c r="P295" i="17" s="1"/>
  <c r="N295" i="17"/>
  <c r="R294" i="17"/>
  <c r="Q294" i="17"/>
  <c r="P294" i="17"/>
  <c r="O294" i="17"/>
  <c r="N294" i="17"/>
  <c r="R293" i="17"/>
  <c r="Q293" i="17"/>
  <c r="P293" i="17"/>
  <c r="O293" i="17"/>
  <c r="N293" i="17"/>
  <c r="R292" i="17"/>
  <c r="Q292" i="17"/>
  <c r="P292" i="17"/>
  <c r="O292" i="17"/>
  <c r="N292" i="17"/>
  <c r="R291" i="17"/>
  <c r="Q291" i="17"/>
  <c r="O291" i="17"/>
  <c r="P291" i="17" s="1"/>
  <c r="N291" i="17"/>
  <c r="R290" i="17"/>
  <c r="Q290" i="17"/>
  <c r="P290" i="17"/>
  <c r="O290" i="17"/>
  <c r="N290" i="17"/>
  <c r="R289" i="17"/>
  <c r="Q289" i="17"/>
  <c r="O289" i="17"/>
  <c r="P289" i="17" s="1"/>
  <c r="N289" i="17"/>
  <c r="R288" i="17"/>
  <c r="Q288" i="17"/>
  <c r="P288" i="17"/>
  <c r="O288" i="17"/>
  <c r="N288" i="17"/>
  <c r="R287" i="17"/>
  <c r="Q287" i="17"/>
  <c r="O287" i="17"/>
  <c r="P287" i="17" s="1"/>
  <c r="N287" i="17"/>
  <c r="R286" i="17"/>
  <c r="Q286" i="17"/>
  <c r="P286" i="17"/>
  <c r="O286" i="17"/>
  <c r="N286" i="17"/>
  <c r="R285" i="17"/>
  <c r="Q285" i="17"/>
  <c r="P285" i="17"/>
  <c r="O285" i="17"/>
  <c r="N285" i="17"/>
  <c r="R284" i="17"/>
  <c r="Q284" i="17"/>
  <c r="P284" i="17"/>
  <c r="O284" i="17"/>
  <c r="N284" i="17"/>
  <c r="R283" i="17"/>
  <c r="Q283" i="17"/>
  <c r="O283" i="17"/>
  <c r="P283" i="17" s="1"/>
  <c r="N283" i="17"/>
  <c r="R282" i="17"/>
  <c r="Q282" i="17"/>
  <c r="P282" i="17"/>
  <c r="O282" i="17"/>
  <c r="N282" i="17"/>
  <c r="R281" i="17"/>
  <c r="Q281" i="17"/>
  <c r="O281" i="17"/>
  <c r="P281" i="17" s="1"/>
  <c r="N281" i="17"/>
  <c r="R280" i="17"/>
  <c r="Q280" i="17"/>
  <c r="P280" i="17"/>
  <c r="O280" i="17"/>
  <c r="N280" i="17"/>
  <c r="R279" i="17"/>
  <c r="Q279" i="17"/>
  <c r="O279" i="17"/>
  <c r="P279" i="17" s="1"/>
  <c r="N279" i="17"/>
  <c r="R278" i="17"/>
  <c r="Q278" i="17"/>
  <c r="O278" i="17"/>
  <c r="P278" i="17" s="1"/>
  <c r="N278" i="17"/>
  <c r="R277" i="17"/>
  <c r="Q277" i="17"/>
  <c r="P277" i="17"/>
  <c r="O277" i="17"/>
  <c r="N277" i="17"/>
  <c r="R276" i="17"/>
  <c r="Q276" i="17"/>
  <c r="P276" i="17"/>
  <c r="O276" i="17"/>
  <c r="N276" i="17"/>
  <c r="R275" i="17"/>
  <c r="Q275" i="17"/>
  <c r="O275" i="17"/>
  <c r="P275" i="17" s="1"/>
  <c r="N275" i="17"/>
  <c r="R274" i="17"/>
  <c r="Q274" i="17"/>
  <c r="P274" i="17"/>
  <c r="O274" i="17"/>
  <c r="N274" i="17"/>
  <c r="R273" i="17"/>
  <c r="Q273" i="17"/>
  <c r="O273" i="17"/>
  <c r="P273" i="17" s="1"/>
  <c r="N273" i="17"/>
  <c r="R272" i="17"/>
  <c r="Q272" i="17"/>
  <c r="P272" i="17"/>
  <c r="O272" i="17"/>
  <c r="N272" i="17"/>
  <c r="R271" i="17"/>
  <c r="Q271" i="17"/>
  <c r="O271" i="17"/>
  <c r="P271" i="17" s="1"/>
  <c r="N271" i="17"/>
  <c r="R270" i="17"/>
  <c r="Q270" i="17"/>
  <c r="O270" i="17"/>
  <c r="P270" i="17" s="1"/>
  <c r="N270" i="17"/>
  <c r="R269" i="17"/>
  <c r="Q269" i="17"/>
  <c r="P269" i="17"/>
  <c r="O269" i="17"/>
  <c r="N269" i="17"/>
  <c r="R268" i="17"/>
  <c r="Q268" i="17"/>
  <c r="P268" i="17"/>
  <c r="O268" i="17"/>
  <c r="N268" i="17"/>
  <c r="R267" i="17"/>
  <c r="Q267" i="17"/>
  <c r="O267" i="17"/>
  <c r="P267" i="17" s="1"/>
  <c r="N267" i="17"/>
  <c r="R266" i="17"/>
  <c r="Q266" i="17"/>
  <c r="P266" i="17"/>
  <c r="O266" i="17"/>
  <c r="N266" i="17"/>
  <c r="R265" i="17"/>
  <c r="Q265" i="17"/>
  <c r="O265" i="17"/>
  <c r="P265" i="17" s="1"/>
  <c r="N265" i="17"/>
  <c r="R264" i="17"/>
  <c r="Q264" i="17"/>
  <c r="P264" i="17"/>
  <c r="O264" i="17"/>
  <c r="N264" i="17"/>
  <c r="R263" i="17"/>
  <c r="Q263" i="17"/>
  <c r="O263" i="17"/>
  <c r="P263" i="17" s="1"/>
  <c r="N263" i="17"/>
  <c r="R262" i="17"/>
  <c r="Q262" i="17"/>
  <c r="P262" i="17"/>
  <c r="O262" i="17"/>
  <c r="N262" i="17"/>
  <c r="R261" i="17"/>
  <c r="Q261" i="17"/>
  <c r="P261" i="17"/>
  <c r="O261" i="17"/>
  <c r="N261" i="17"/>
  <c r="R260" i="17"/>
  <c r="Q260" i="17"/>
  <c r="P260" i="17"/>
  <c r="O260" i="17"/>
  <c r="N260" i="17"/>
  <c r="R259" i="17"/>
  <c r="Q259" i="17"/>
  <c r="O259" i="17"/>
  <c r="P259" i="17" s="1"/>
  <c r="N259" i="17"/>
  <c r="R258" i="17"/>
  <c r="Q258" i="17"/>
  <c r="P258" i="17"/>
  <c r="O258" i="17"/>
  <c r="N258" i="17"/>
  <c r="M258" i="17"/>
  <c r="R257" i="17"/>
  <c r="Q257" i="17"/>
  <c r="P257" i="17"/>
  <c r="O257" i="17"/>
  <c r="N257" i="17"/>
  <c r="M257" i="17"/>
  <c r="R256" i="17"/>
  <c r="Q256" i="17"/>
  <c r="O256" i="17"/>
  <c r="P256" i="17" s="1"/>
  <c r="N256" i="17"/>
  <c r="M256" i="17"/>
  <c r="R255" i="17"/>
  <c r="Q255" i="17"/>
  <c r="P255" i="17"/>
  <c r="O255" i="17"/>
  <c r="N255" i="17"/>
  <c r="M255" i="17"/>
  <c r="R254" i="17"/>
  <c r="Q254" i="17"/>
  <c r="P254" i="17"/>
  <c r="O254" i="17"/>
  <c r="N254" i="17"/>
  <c r="M254" i="17"/>
  <c r="R253" i="17"/>
  <c r="Q253" i="17"/>
  <c r="P253" i="17"/>
  <c r="O253" i="17"/>
  <c r="N253" i="17"/>
  <c r="M253" i="17"/>
  <c r="R252" i="17"/>
  <c r="Q252" i="17"/>
  <c r="O252" i="17"/>
  <c r="P252" i="17" s="1"/>
  <c r="N252" i="17"/>
  <c r="M252" i="17"/>
  <c r="R251" i="17"/>
  <c r="Q251" i="17"/>
  <c r="P251" i="17"/>
  <c r="O251" i="17"/>
  <c r="N251" i="17"/>
  <c r="M251" i="17"/>
  <c r="R250" i="17"/>
  <c r="Q250" i="17"/>
  <c r="P250" i="17"/>
  <c r="O250" i="17"/>
  <c r="N250" i="17"/>
  <c r="M250" i="17"/>
  <c r="R249" i="17"/>
  <c r="Q249" i="17"/>
  <c r="P249" i="17"/>
  <c r="O249" i="17"/>
  <c r="N249" i="17"/>
  <c r="M249" i="17"/>
  <c r="R248" i="17"/>
  <c r="Q248" i="17"/>
  <c r="O248" i="17"/>
  <c r="P248" i="17" s="1"/>
  <c r="N248" i="17"/>
  <c r="M248" i="17"/>
  <c r="R247" i="17"/>
  <c r="Q247" i="17"/>
  <c r="P247" i="17"/>
  <c r="O247" i="17"/>
  <c r="N247" i="17"/>
  <c r="M247" i="17"/>
  <c r="R246" i="17"/>
  <c r="Q246" i="17"/>
  <c r="P246" i="17"/>
  <c r="O246" i="17"/>
  <c r="N246" i="17"/>
  <c r="M246" i="17"/>
  <c r="R245" i="17"/>
  <c r="Q245" i="17"/>
  <c r="P245" i="17"/>
  <c r="O245" i="17"/>
  <c r="N245" i="17"/>
  <c r="M245" i="17"/>
  <c r="R244" i="17"/>
  <c r="Q244" i="17"/>
  <c r="O244" i="17"/>
  <c r="P244" i="17" s="1"/>
  <c r="N244" i="17"/>
  <c r="M244" i="17"/>
  <c r="R243" i="17"/>
  <c r="Q243" i="17"/>
  <c r="P243" i="17"/>
  <c r="O243" i="17"/>
  <c r="N243" i="17"/>
  <c r="M243" i="17"/>
  <c r="R242" i="17"/>
  <c r="Q242" i="17"/>
  <c r="P242" i="17"/>
  <c r="O242" i="17"/>
  <c r="N242" i="17"/>
  <c r="M242" i="17"/>
  <c r="R241" i="17"/>
  <c r="Q241" i="17"/>
  <c r="P241" i="17"/>
  <c r="O241" i="17"/>
  <c r="N241" i="17"/>
  <c r="M241" i="17"/>
  <c r="R240" i="17"/>
  <c r="Q240" i="17"/>
  <c r="O240" i="17"/>
  <c r="P240" i="17" s="1"/>
  <c r="N240" i="17"/>
  <c r="M240" i="17"/>
  <c r="R239" i="17"/>
  <c r="Q239" i="17"/>
  <c r="P239" i="17"/>
  <c r="O239" i="17"/>
  <c r="N239" i="17"/>
  <c r="M239" i="17"/>
  <c r="R238" i="17"/>
  <c r="Q238" i="17"/>
  <c r="P238" i="17"/>
  <c r="O238" i="17"/>
  <c r="N238" i="17"/>
  <c r="M238" i="17"/>
  <c r="R237" i="17"/>
  <c r="Q237" i="17"/>
  <c r="P237" i="17"/>
  <c r="O237" i="17"/>
  <c r="N237" i="17"/>
  <c r="M237" i="17"/>
  <c r="R236" i="17"/>
  <c r="Q236" i="17"/>
  <c r="O236" i="17"/>
  <c r="P236" i="17" s="1"/>
  <c r="N236" i="17"/>
  <c r="M236" i="17"/>
  <c r="R235" i="17"/>
  <c r="Q235" i="17"/>
  <c r="P235" i="17"/>
  <c r="O235" i="17"/>
  <c r="N235" i="17"/>
  <c r="M235" i="17"/>
  <c r="R234" i="17"/>
  <c r="Q234" i="17"/>
  <c r="P234" i="17"/>
  <c r="O234" i="17"/>
  <c r="N234" i="17"/>
  <c r="M234" i="17"/>
  <c r="R233" i="17"/>
  <c r="Q233" i="17"/>
  <c r="P233" i="17"/>
  <c r="O233" i="17"/>
  <c r="N233" i="17"/>
  <c r="M233" i="17"/>
  <c r="R232" i="17"/>
  <c r="Q232" i="17"/>
  <c r="O232" i="17"/>
  <c r="P232" i="17" s="1"/>
  <c r="N232" i="17"/>
  <c r="M232" i="17"/>
  <c r="R231" i="17"/>
  <c r="Q231" i="17"/>
  <c r="O231" i="17"/>
  <c r="P231" i="17" s="1"/>
  <c r="N231" i="17"/>
  <c r="M231" i="17"/>
  <c r="R230" i="17"/>
  <c r="Q230" i="17"/>
  <c r="P230" i="17"/>
  <c r="O230" i="17"/>
  <c r="N230" i="17"/>
  <c r="M230" i="17"/>
  <c r="R229" i="17"/>
  <c r="Q229" i="17"/>
  <c r="P229" i="17"/>
  <c r="O229" i="17"/>
  <c r="N229" i="17"/>
  <c r="M229" i="17"/>
  <c r="R228" i="17"/>
  <c r="Q228" i="17"/>
  <c r="O228" i="17"/>
  <c r="P228" i="17" s="1"/>
  <c r="N228" i="17"/>
  <c r="M228" i="17"/>
  <c r="R227" i="17"/>
  <c r="Q227" i="17"/>
  <c r="P227" i="17"/>
  <c r="O227" i="17"/>
  <c r="N227" i="17"/>
  <c r="M227" i="17"/>
  <c r="R226" i="17"/>
  <c r="Q226" i="17"/>
  <c r="P226" i="17"/>
  <c r="O226" i="17"/>
  <c r="N226" i="17"/>
  <c r="M226" i="17"/>
  <c r="R225" i="17"/>
  <c r="Q225" i="17"/>
  <c r="P225" i="17"/>
  <c r="O225" i="17"/>
  <c r="N225" i="17"/>
  <c r="M225" i="17"/>
  <c r="R224" i="17"/>
  <c r="Q224" i="17"/>
  <c r="P224" i="17"/>
  <c r="O224" i="17"/>
  <c r="N224" i="17"/>
  <c r="M224" i="17"/>
  <c r="R223" i="17"/>
  <c r="Q223" i="17"/>
  <c r="P223" i="17"/>
  <c r="O223" i="17"/>
  <c r="N223" i="17"/>
  <c r="M223" i="17"/>
  <c r="R222" i="17"/>
  <c r="Q222" i="17"/>
  <c r="P222" i="17"/>
  <c r="O222" i="17"/>
  <c r="N222" i="17"/>
  <c r="M222" i="17"/>
  <c r="R221" i="17"/>
  <c r="Q221" i="17"/>
  <c r="P221" i="17"/>
  <c r="O221" i="17"/>
  <c r="N221" i="17"/>
  <c r="M221" i="17"/>
  <c r="R220" i="17"/>
  <c r="Q220" i="17"/>
  <c r="P220" i="17"/>
  <c r="O220" i="17"/>
  <c r="N220" i="17"/>
  <c r="M220" i="17"/>
  <c r="R219" i="17"/>
  <c r="Q219" i="17"/>
  <c r="P219" i="17"/>
  <c r="O219" i="17"/>
  <c r="N219" i="17"/>
  <c r="M219" i="17"/>
  <c r="R218" i="17"/>
  <c r="Q218" i="17"/>
  <c r="P218" i="17"/>
  <c r="O218" i="17"/>
  <c r="N218" i="17"/>
  <c r="M218" i="17"/>
  <c r="R217" i="17"/>
  <c r="Q217" i="17"/>
  <c r="P217" i="17"/>
  <c r="O217" i="17"/>
  <c r="N217" i="17"/>
  <c r="M217" i="17"/>
  <c r="R216" i="17"/>
  <c r="Q216" i="17"/>
  <c r="O216" i="17"/>
  <c r="P216" i="17" s="1"/>
  <c r="N216" i="17"/>
  <c r="M216" i="17"/>
  <c r="R215" i="17"/>
  <c r="Q215" i="17"/>
  <c r="P215" i="17"/>
  <c r="O215" i="17"/>
  <c r="N215" i="17"/>
  <c r="M215" i="17"/>
  <c r="R214" i="17"/>
  <c r="Q214" i="17"/>
  <c r="P214" i="17"/>
  <c r="O214" i="17"/>
  <c r="N214" i="17"/>
  <c r="M214" i="17"/>
  <c r="R213" i="17"/>
  <c r="Q213" i="17"/>
  <c r="P213" i="17"/>
  <c r="O213" i="17"/>
  <c r="N213" i="17"/>
  <c r="M213" i="17"/>
  <c r="R212" i="17"/>
  <c r="Q212" i="17"/>
  <c r="O212" i="17"/>
  <c r="P212" i="17" s="1"/>
  <c r="N212" i="17"/>
  <c r="M212" i="17"/>
  <c r="R211" i="17"/>
  <c r="Q211" i="17"/>
  <c r="P211" i="17"/>
  <c r="O211" i="17"/>
  <c r="N211" i="17"/>
  <c r="M211" i="17"/>
  <c r="R210" i="17"/>
  <c r="Q210" i="17"/>
  <c r="P210" i="17"/>
  <c r="O210" i="17"/>
  <c r="N210" i="17"/>
  <c r="M210" i="17"/>
  <c r="R209" i="17"/>
  <c r="Q209" i="17"/>
  <c r="P209" i="17"/>
  <c r="O209" i="17"/>
  <c r="N209" i="17"/>
  <c r="M209" i="17"/>
  <c r="R208" i="17"/>
  <c r="Q208" i="17"/>
  <c r="O208" i="17"/>
  <c r="P208" i="17" s="1"/>
  <c r="N208" i="17"/>
  <c r="M208" i="17"/>
  <c r="R207" i="17"/>
  <c r="Q207" i="17"/>
  <c r="P207" i="17"/>
  <c r="O207" i="17"/>
  <c r="N207" i="17"/>
  <c r="M207" i="17"/>
  <c r="R206" i="17"/>
  <c r="Q206" i="17"/>
  <c r="P206" i="17"/>
  <c r="O206" i="17"/>
  <c r="N206" i="17"/>
  <c r="M206" i="17"/>
  <c r="R205" i="17"/>
  <c r="Q205" i="17"/>
  <c r="P205" i="17"/>
  <c r="O205" i="17"/>
  <c r="N205" i="17"/>
  <c r="M205" i="17"/>
  <c r="R204" i="17"/>
  <c r="Q204" i="17"/>
  <c r="O204" i="17"/>
  <c r="P204" i="17" s="1"/>
  <c r="N204" i="17"/>
  <c r="M204" i="17"/>
  <c r="R203" i="17"/>
  <c r="Q203" i="17"/>
  <c r="P203" i="17"/>
  <c r="O203" i="17"/>
  <c r="N203" i="17"/>
  <c r="M203" i="17"/>
  <c r="R202" i="17"/>
  <c r="Q202" i="17"/>
  <c r="P202" i="17"/>
  <c r="O202" i="17"/>
  <c r="N202" i="17"/>
  <c r="M202" i="17"/>
  <c r="R201" i="17"/>
  <c r="Q201" i="17"/>
  <c r="P201" i="17"/>
  <c r="O201" i="17"/>
  <c r="N201" i="17"/>
  <c r="M201" i="17"/>
  <c r="R200" i="17"/>
  <c r="Q200" i="17"/>
  <c r="O200" i="17"/>
  <c r="P200" i="17" s="1"/>
  <c r="N200" i="17"/>
  <c r="M200" i="17"/>
  <c r="R199" i="17"/>
  <c r="Q199" i="17"/>
  <c r="P199" i="17"/>
  <c r="O199" i="17"/>
  <c r="N199" i="17"/>
  <c r="M199" i="17"/>
  <c r="R198" i="17"/>
  <c r="Q198" i="17"/>
  <c r="P198" i="17"/>
  <c r="O198" i="17"/>
  <c r="N198" i="17"/>
  <c r="M198" i="17"/>
  <c r="R197" i="17"/>
  <c r="Q197" i="17"/>
  <c r="P197" i="17"/>
  <c r="O197" i="17"/>
  <c r="N197" i="17"/>
  <c r="M197" i="17"/>
  <c r="R196" i="17"/>
  <c r="Q196" i="17"/>
  <c r="O196" i="17"/>
  <c r="P196" i="17" s="1"/>
  <c r="N196" i="17"/>
  <c r="M196" i="17"/>
  <c r="R195" i="17"/>
  <c r="Q195" i="17"/>
  <c r="P195" i="17"/>
  <c r="O195" i="17"/>
  <c r="N195" i="17"/>
  <c r="M195" i="17"/>
  <c r="R194" i="17"/>
  <c r="Q194" i="17"/>
  <c r="P194" i="17"/>
  <c r="O194" i="17"/>
  <c r="N194" i="17"/>
  <c r="M194" i="17"/>
  <c r="R193" i="17"/>
  <c r="Q193" i="17"/>
  <c r="P193" i="17"/>
  <c r="O193" i="17"/>
  <c r="N193" i="17"/>
  <c r="M193" i="17"/>
  <c r="R192" i="17"/>
  <c r="Q192" i="17"/>
  <c r="O192" i="17"/>
  <c r="P192" i="17" s="1"/>
  <c r="N192" i="17"/>
  <c r="M192" i="17"/>
  <c r="R191" i="17"/>
  <c r="Q191" i="17"/>
  <c r="P191" i="17"/>
  <c r="O191" i="17"/>
  <c r="N191" i="17"/>
  <c r="M191" i="17"/>
  <c r="R190" i="17"/>
  <c r="Q190" i="17"/>
  <c r="P190" i="17"/>
  <c r="O190" i="17"/>
  <c r="N190" i="17"/>
  <c r="M190" i="17"/>
  <c r="R189" i="17"/>
  <c r="Q189" i="17"/>
  <c r="P189" i="17"/>
  <c r="O189" i="17"/>
  <c r="N189" i="17"/>
  <c r="M189" i="17"/>
  <c r="R188" i="17"/>
  <c r="Q188" i="17"/>
  <c r="O188" i="17"/>
  <c r="P188" i="17" s="1"/>
  <c r="N188" i="17"/>
  <c r="M188" i="17"/>
  <c r="R187" i="17"/>
  <c r="Q187" i="17"/>
  <c r="P187" i="17"/>
  <c r="O187" i="17"/>
  <c r="N187" i="17"/>
  <c r="M187" i="17"/>
  <c r="R186" i="17"/>
  <c r="Q186" i="17"/>
  <c r="P186" i="17"/>
  <c r="O186" i="17"/>
  <c r="N186" i="17"/>
  <c r="M186" i="17"/>
  <c r="R185" i="17"/>
  <c r="Q185" i="17"/>
  <c r="P185" i="17"/>
  <c r="O185" i="17"/>
  <c r="N185" i="17"/>
  <c r="M185" i="17"/>
  <c r="R184" i="17"/>
  <c r="Q184" i="17"/>
  <c r="O184" i="17"/>
  <c r="P184" i="17" s="1"/>
  <c r="N184" i="17"/>
  <c r="M184" i="17"/>
  <c r="R183" i="17"/>
  <c r="Q183" i="17"/>
  <c r="P183" i="17"/>
  <c r="O183" i="17"/>
  <c r="N183" i="17"/>
  <c r="M183" i="17"/>
  <c r="R182" i="17"/>
  <c r="Q182" i="17"/>
  <c r="P182" i="17"/>
  <c r="O182" i="17"/>
  <c r="N182" i="17"/>
  <c r="M182" i="17"/>
  <c r="R181" i="17"/>
  <c r="Q181" i="17"/>
  <c r="P181" i="17"/>
  <c r="O181" i="17"/>
  <c r="N181" i="17"/>
  <c r="M181" i="17"/>
  <c r="R180" i="17"/>
  <c r="Q180" i="17"/>
  <c r="O180" i="17"/>
  <c r="P180" i="17" s="1"/>
  <c r="N180" i="17"/>
  <c r="M180" i="17"/>
  <c r="R179" i="17"/>
  <c r="Q179" i="17"/>
  <c r="P179" i="17"/>
  <c r="O179" i="17"/>
  <c r="N179" i="17"/>
  <c r="M179" i="17"/>
  <c r="R178" i="17"/>
  <c r="Q178" i="17"/>
  <c r="P178" i="17"/>
  <c r="O178" i="17"/>
  <c r="N178" i="17"/>
  <c r="M178" i="17"/>
  <c r="R177" i="17"/>
  <c r="Q177" i="17"/>
  <c r="P177" i="17"/>
  <c r="O177" i="17"/>
  <c r="N177" i="17"/>
  <c r="M177" i="17"/>
  <c r="R176" i="17"/>
  <c r="Q176" i="17"/>
  <c r="O176" i="17"/>
  <c r="P176" i="17" s="1"/>
  <c r="N176" i="17"/>
  <c r="M176" i="17"/>
  <c r="R175" i="17"/>
  <c r="Q175" i="17"/>
  <c r="P175" i="17"/>
  <c r="O175" i="17"/>
  <c r="N175" i="17"/>
  <c r="M175" i="17"/>
  <c r="R174" i="17"/>
  <c r="Q174" i="17"/>
  <c r="P174" i="17"/>
  <c r="O174" i="17"/>
  <c r="N174" i="17"/>
  <c r="M174" i="17"/>
  <c r="R173" i="17"/>
  <c r="Q173" i="17"/>
  <c r="P173" i="17"/>
  <c r="O173" i="17"/>
  <c r="N173" i="17"/>
  <c r="M173" i="17"/>
  <c r="R172" i="17"/>
  <c r="Q172" i="17"/>
  <c r="O172" i="17"/>
  <c r="P172" i="17" s="1"/>
  <c r="N172" i="17"/>
  <c r="M172" i="17"/>
  <c r="R171" i="17"/>
  <c r="Q171" i="17"/>
  <c r="P171" i="17"/>
  <c r="O171" i="17"/>
  <c r="N171" i="17"/>
  <c r="M171" i="17"/>
  <c r="R170" i="17"/>
  <c r="Q170" i="17"/>
  <c r="P170" i="17"/>
  <c r="O170" i="17"/>
  <c r="N170" i="17"/>
  <c r="M170" i="17"/>
  <c r="R169" i="17"/>
  <c r="Q169" i="17"/>
  <c r="P169" i="17"/>
  <c r="O169" i="17"/>
  <c r="N169" i="17"/>
  <c r="M169" i="17"/>
  <c r="R168" i="17"/>
  <c r="Q168" i="17"/>
  <c r="O168" i="17"/>
  <c r="P168" i="17" s="1"/>
  <c r="N168" i="17"/>
  <c r="M168" i="17"/>
  <c r="R167" i="17"/>
  <c r="Q167" i="17"/>
  <c r="P167" i="17"/>
  <c r="O167" i="17"/>
  <c r="N167" i="17"/>
  <c r="M167" i="17"/>
  <c r="R166" i="17"/>
  <c r="Q166" i="17"/>
  <c r="P166" i="17"/>
  <c r="O166" i="17"/>
  <c r="N166" i="17"/>
  <c r="M166" i="17"/>
  <c r="R165" i="17"/>
  <c r="Q165" i="17"/>
  <c r="P165" i="17"/>
  <c r="O165" i="17"/>
  <c r="N165" i="17"/>
  <c r="M165" i="17"/>
  <c r="R164" i="17"/>
  <c r="Q164" i="17"/>
  <c r="O164" i="17"/>
  <c r="P164" i="17" s="1"/>
  <c r="N164" i="17"/>
  <c r="M164" i="17"/>
  <c r="R163" i="17"/>
  <c r="Q163" i="17"/>
  <c r="P163" i="17"/>
  <c r="O163" i="17"/>
  <c r="N163" i="17"/>
  <c r="M163" i="17"/>
  <c r="R162" i="17"/>
  <c r="Q162" i="17"/>
  <c r="P162" i="17"/>
  <c r="O162" i="17"/>
  <c r="N162" i="17"/>
  <c r="M162" i="17"/>
  <c r="R161" i="17"/>
  <c r="Q161" i="17"/>
  <c r="P161" i="17"/>
  <c r="O161" i="17"/>
  <c r="N161" i="17"/>
  <c r="M161" i="17"/>
  <c r="R160" i="17"/>
  <c r="Q160" i="17"/>
  <c r="O160" i="17"/>
  <c r="P160" i="17" s="1"/>
  <c r="N160" i="17"/>
  <c r="M160" i="17"/>
  <c r="R159" i="17"/>
  <c r="Q159" i="17"/>
  <c r="P159" i="17"/>
  <c r="O159" i="17"/>
  <c r="N159" i="17"/>
  <c r="M159" i="17"/>
  <c r="R158" i="17"/>
  <c r="Q158" i="17"/>
  <c r="P158" i="17"/>
  <c r="O158" i="17"/>
  <c r="N158" i="17"/>
  <c r="M158" i="17"/>
  <c r="R157" i="17"/>
  <c r="Q157" i="17"/>
  <c r="P157" i="17"/>
  <c r="O157" i="17"/>
  <c r="N157" i="17"/>
  <c r="M157" i="17"/>
  <c r="R156" i="17"/>
  <c r="Q156" i="17"/>
  <c r="O156" i="17"/>
  <c r="P156" i="17" s="1"/>
  <c r="N156" i="17"/>
  <c r="M156" i="17"/>
  <c r="R155" i="17"/>
  <c r="Q155" i="17"/>
  <c r="P155" i="17"/>
  <c r="O155" i="17"/>
  <c r="N155" i="17"/>
  <c r="M155" i="17"/>
  <c r="R154" i="17"/>
  <c r="Q154" i="17"/>
  <c r="P154" i="17"/>
  <c r="O154" i="17"/>
  <c r="N154" i="17"/>
  <c r="M154" i="17"/>
  <c r="R153" i="17"/>
  <c r="Q153" i="17"/>
  <c r="P153" i="17"/>
  <c r="O153" i="17"/>
  <c r="N153" i="17"/>
  <c r="M153" i="17"/>
  <c r="R152" i="17"/>
  <c r="Q152" i="17"/>
  <c r="O152" i="17"/>
  <c r="P152" i="17" s="1"/>
  <c r="N152" i="17"/>
  <c r="M152" i="17"/>
  <c r="R151" i="17"/>
  <c r="Q151" i="17"/>
  <c r="P151" i="17"/>
  <c r="O151" i="17"/>
  <c r="N151" i="17"/>
  <c r="M151" i="17"/>
  <c r="R150" i="17"/>
  <c r="Q150" i="17"/>
  <c r="P150" i="17"/>
  <c r="O150" i="17"/>
  <c r="N150" i="17"/>
  <c r="M150" i="17"/>
  <c r="R149" i="17"/>
  <c r="Q149" i="17"/>
  <c r="P149" i="17"/>
  <c r="O149" i="17"/>
  <c r="N149" i="17"/>
  <c r="M149" i="17"/>
  <c r="R148" i="17"/>
  <c r="Q148" i="17"/>
  <c r="O148" i="17"/>
  <c r="P148" i="17" s="1"/>
  <c r="N148" i="17"/>
  <c r="M148" i="17"/>
  <c r="R147" i="17"/>
  <c r="Q147" i="17"/>
  <c r="P147" i="17"/>
  <c r="O147" i="17"/>
  <c r="N147" i="17"/>
  <c r="M147" i="17"/>
  <c r="R146" i="17"/>
  <c r="Q146" i="17"/>
  <c r="P146" i="17"/>
  <c r="O146" i="17"/>
  <c r="N146" i="17"/>
  <c r="M146" i="17"/>
  <c r="R145" i="17"/>
  <c r="Q145" i="17"/>
  <c r="P145" i="17"/>
  <c r="O145" i="17"/>
  <c r="N145" i="17"/>
  <c r="M145" i="17"/>
  <c r="R144" i="17"/>
  <c r="Q144" i="17"/>
  <c r="O144" i="17"/>
  <c r="P144" i="17" s="1"/>
  <c r="N144" i="17"/>
  <c r="M144" i="17"/>
  <c r="R143" i="17"/>
  <c r="Q143" i="17"/>
  <c r="P143" i="17"/>
  <c r="O143" i="17"/>
  <c r="N143" i="17"/>
  <c r="M143" i="17"/>
  <c r="R142" i="17"/>
  <c r="Q142" i="17"/>
  <c r="P142" i="17"/>
  <c r="O142" i="17"/>
  <c r="N142" i="17"/>
  <c r="M142" i="17"/>
  <c r="R141" i="17"/>
  <c r="Q141" i="17"/>
  <c r="P141" i="17"/>
  <c r="O141" i="17"/>
  <c r="N141" i="17"/>
  <c r="M141" i="17"/>
  <c r="R140" i="17"/>
  <c r="Q140" i="17"/>
  <c r="O140" i="17"/>
  <c r="P140" i="17" s="1"/>
  <c r="N140" i="17"/>
  <c r="M140" i="17"/>
  <c r="R139" i="17"/>
  <c r="Q139" i="17"/>
  <c r="P139" i="17"/>
  <c r="O139" i="17"/>
  <c r="N139" i="17"/>
  <c r="M139" i="17"/>
  <c r="R138" i="17"/>
  <c r="Q138" i="17"/>
  <c r="P138" i="17"/>
  <c r="O138" i="17"/>
  <c r="N138" i="17"/>
  <c r="M138" i="17"/>
  <c r="R137" i="17"/>
  <c r="Q137" i="17"/>
  <c r="P137" i="17"/>
  <c r="O137" i="17"/>
  <c r="N137" i="17"/>
  <c r="M137" i="17"/>
  <c r="R136" i="17"/>
  <c r="Q136" i="17"/>
  <c r="O136" i="17"/>
  <c r="P136" i="17" s="1"/>
  <c r="N136" i="17"/>
  <c r="M136" i="17"/>
  <c r="R135" i="17"/>
  <c r="Q135" i="17"/>
  <c r="P135" i="17"/>
  <c r="O135" i="17"/>
  <c r="N135" i="17"/>
  <c r="M135" i="17"/>
  <c r="R134" i="17"/>
  <c r="Q134" i="17"/>
  <c r="P134" i="17"/>
  <c r="O134" i="17"/>
  <c r="N134" i="17"/>
  <c r="M134" i="17"/>
  <c r="R133" i="17"/>
  <c r="Q133" i="17"/>
  <c r="P133" i="17"/>
  <c r="O133" i="17"/>
  <c r="N133" i="17"/>
  <c r="M133" i="17"/>
  <c r="R132" i="17"/>
  <c r="Q132" i="17"/>
  <c r="O132" i="17"/>
  <c r="P132" i="17" s="1"/>
  <c r="N132" i="17"/>
  <c r="M132" i="17"/>
  <c r="R131" i="17"/>
  <c r="Q131" i="17"/>
  <c r="P131" i="17"/>
  <c r="O131" i="17"/>
  <c r="N131" i="17"/>
  <c r="M131" i="17"/>
  <c r="R130" i="17"/>
  <c r="Q130" i="17"/>
  <c r="P130" i="17"/>
  <c r="O130" i="17"/>
  <c r="N130" i="17"/>
  <c r="M130" i="17"/>
  <c r="R129" i="17"/>
  <c r="Q129" i="17"/>
  <c r="P129" i="17"/>
  <c r="O129" i="17"/>
  <c r="N129" i="17"/>
  <c r="M129" i="17"/>
  <c r="R128" i="17"/>
  <c r="Q128" i="17"/>
  <c r="O128" i="17"/>
  <c r="P128" i="17" s="1"/>
  <c r="N128" i="17"/>
  <c r="M128" i="17"/>
  <c r="R127" i="17"/>
  <c r="Q127" i="17"/>
  <c r="P127" i="17"/>
  <c r="O127" i="17"/>
  <c r="N127" i="17"/>
  <c r="M127" i="17"/>
  <c r="R126" i="17"/>
  <c r="Q126" i="17"/>
  <c r="P126" i="17"/>
  <c r="O126" i="17"/>
  <c r="N126" i="17"/>
  <c r="M126" i="17"/>
  <c r="R125" i="17"/>
  <c r="Q125" i="17"/>
  <c r="P125" i="17"/>
  <c r="O125" i="17"/>
  <c r="N125" i="17"/>
  <c r="M125" i="17"/>
  <c r="R124" i="17"/>
  <c r="Q124" i="17"/>
  <c r="O124" i="17"/>
  <c r="P124" i="17" s="1"/>
  <c r="N124" i="17"/>
  <c r="M124" i="17"/>
  <c r="R123" i="17"/>
  <c r="Q123" i="17"/>
  <c r="P123" i="17"/>
  <c r="O123" i="17"/>
  <c r="N123" i="17"/>
  <c r="M123" i="17"/>
  <c r="R122" i="17"/>
  <c r="Q122" i="17"/>
  <c r="P122" i="17"/>
  <c r="O122" i="17"/>
  <c r="N122" i="17"/>
  <c r="M122" i="17"/>
  <c r="R121" i="17"/>
  <c r="Q121" i="17"/>
  <c r="P121" i="17"/>
  <c r="O121" i="17"/>
  <c r="N121" i="17"/>
  <c r="M121" i="17"/>
  <c r="R120" i="17"/>
  <c r="Q120" i="17"/>
  <c r="O120" i="17"/>
  <c r="P120" i="17" s="1"/>
  <c r="N120" i="17"/>
  <c r="M120" i="17"/>
  <c r="R119" i="17"/>
  <c r="Q119" i="17"/>
  <c r="P119" i="17"/>
  <c r="O119" i="17"/>
  <c r="N119" i="17"/>
  <c r="M119" i="17"/>
  <c r="R118" i="17"/>
  <c r="Q118" i="17"/>
  <c r="P118" i="17"/>
  <c r="O118" i="17"/>
  <c r="N118" i="17"/>
  <c r="M118" i="17"/>
  <c r="R117" i="17"/>
  <c r="Q117" i="17"/>
  <c r="P117" i="17"/>
  <c r="O117" i="17"/>
  <c r="N117" i="17"/>
  <c r="M117" i="17"/>
  <c r="R116" i="17"/>
  <c r="Q116" i="17"/>
  <c r="O116" i="17"/>
  <c r="P116" i="17" s="1"/>
  <c r="N116" i="17"/>
  <c r="M116" i="17"/>
  <c r="R115" i="17"/>
  <c r="Q115" i="17"/>
  <c r="P115" i="17"/>
  <c r="O115" i="17"/>
  <c r="N115" i="17"/>
  <c r="M115" i="17"/>
  <c r="R114" i="17"/>
  <c r="Q114" i="17"/>
  <c r="P114" i="17"/>
  <c r="O114" i="17"/>
  <c r="N114" i="17"/>
  <c r="M114" i="17"/>
  <c r="R113" i="17"/>
  <c r="Q113" i="17"/>
  <c r="P113" i="17"/>
  <c r="O113" i="17"/>
  <c r="N113" i="17"/>
  <c r="M113" i="17"/>
  <c r="R112" i="17"/>
  <c r="Q112" i="17"/>
  <c r="O112" i="17"/>
  <c r="P112" i="17" s="1"/>
  <c r="N112" i="17"/>
  <c r="M112" i="17"/>
  <c r="R111" i="17"/>
  <c r="Q111" i="17"/>
  <c r="P111" i="17"/>
  <c r="O111" i="17"/>
  <c r="N111" i="17"/>
  <c r="M111" i="17"/>
  <c r="R110" i="17"/>
  <c r="Q110" i="17"/>
  <c r="P110" i="17"/>
  <c r="O110" i="17"/>
  <c r="N110" i="17"/>
  <c r="M110" i="17"/>
  <c r="R109" i="17"/>
  <c r="Q109" i="17"/>
  <c r="P109" i="17"/>
  <c r="O109" i="17"/>
  <c r="N109" i="17"/>
  <c r="M109" i="17"/>
  <c r="R108" i="17"/>
  <c r="Q108" i="17"/>
  <c r="O108" i="17"/>
  <c r="P108" i="17" s="1"/>
  <c r="N108" i="17"/>
  <c r="M108" i="17"/>
  <c r="R107" i="17"/>
  <c r="Q107" i="17"/>
  <c r="P107" i="17"/>
  <c r="O107" i="17"/>
  <c r="N107" i="17"/>
  <c r="M107" i="17"/>
  <c r="R106" i="17"/>
  <c r="Q106" i="17"/>
  <c r="P106" i="17"/>
  <c r="O106" i="17"/>
  <c r="N106" i="17"/>
  <c r="M106" i="17"/>
  <c r="R105" i="17"/>
  <c r="Q105" i="17"/>
  <c r="P105" i="17"/>
  <c r="O105" i="17"/>
  <c r="N105" i="17"/>
  <c r="M105" i="17"/>
  <c r="R104" i="17"/>
  <c r="Q104" i="17"/>
  <c r="O104" i="17"/>
  <c r="P104" i="17" s="1"/>
  <c r="N104" i="17"/>
  <c r="M104" i="17"/>
  <c r="R103" i="17"/>
  <c r="Q103" i="17"/>
  <c r="P103" i="17"/>
  <c r="O103" i="17"/>
  <c r="N103" i="17"/>
  <c r="M103" i="17"/>
  <c r="R102" i="17"/>
  <c r="Q102" i="17"/>
  <c r="P102" i="17"/>
  <c r="O102" i="17"/>
  <c r="N102" i="17"/>
  <c r="M102" i="17"/>
  <c r="R101" i="17"/>
  <c r="Q101" i="17"/>
  <c r="P101" i="17"/>
  <c r="O101" i="17"/>
  <c r="N101" i="17"/>
  <c r="M101" i="17"/>
  <c r="R100" i="17"/>
  <c r="Q100" i="17"/>
  <c r="O100" i="17"/>
  <c r="P100" i="17" s="1"/>
  <c r="N100" i="17"/>
  <c r="M100" i="17"/>
  <c r="R99" i="17"/>
  <c r="Q99" i="17"/>
  <c r="P99" i="17"/>
  <c r="O99" i="17"/>
  <c r="N99" i="17"/>
  <c r="M99" i="17"/>
  <c r="R98" i="17"/>
  <c r="Q98" i="17"/>
  <c r="P98" i="17"/>
  <c r="O98" i="17"/>
  <c r="N98" i="17"/>
  <c r="M98" i="17"/>
  <c r="R97" i="17"/>
  <c r="Q97" i="17"/>
  <c r="P97" i="17"/>
  <c r="O97" i="17"/>
  <c r="N97" i="17"/>
  <c r="M97" i="17"/>
  <c r="R96" i="17"/>
  <c r="Q96" i="17"/>
  <c r="O96" i="17"/>
  <c r="P96" i="17" s="1"/>
  <c r="N96" i="17"/>
  <c r="M96" i="17"/>
  <c r="R95" i="17"/>
  <c r="Q95" i="17"/>
  <c r="P95" i="17"/>
  <c r="O95" i="17"/>
  <c r="N95" i="17"/>
  <c r="M95" i="17"/>
  <c r="R94" i="17"/>
  <c r="Q94" i="17"/>
  <c r="P94" i="17"/>
  <c r="O94" i="17"/>
  <c r="N94" i="17"/>
  <c r="M94" i="17"/>
  <c r="R93" i="17"/>
  <c r="Q93" i="17"/>
  <c r="P93" i="17"/>
  <c r="O93" i="17"/>
  <c r="N93" i="17"/>
  <c r="M93" i="17"/>
  <c r="R92" i="17"/>
  <c r="Q92" i="17"/>
  <c r="O92" i="17"/>
  <c r="P92" i="17" s="1"/>
  <c r="N92" i="17"/>
  <c r="M92" i="17"/>
  <c r="R91" i="17"/>
  <c r="Q91" i="17"/>
  <c r="P91" i="17"/>
  <c r="O91" i="17"/>
  <c r="N91" i="17"/>
  <c r="M91" i="17"/>
  <c r="R90" i="17"/>
  <c r="Q90" i="17"/>
  <c r="P90" i="17"/>
  <c r="O90" i="17"/>
  <c r="N90" i="17"/>
  <c r="M90" i="17"/>
  <c r="R89" i="17"/>
  <c r="Q89" i="17"/>
  <c r="P89" i="17"/>
  <c r="O89" i="17"/>
  <c r="N89" i="17"/>
  <c r="M89" i="17"/>
  <c r="R88" i="17"/>
  <c r="Q88" i="17"/>
  <c r="O88" i="17"/>
  <c r="P88" i="17" s="1"/>
  <c r="N88" i="17"/>
  <c r="M88" i="17"/>
  <c r="R87" i="17"/>
  <c r="Q87" i="17"/>
  <c r="P87" i="17"/>
  <c r="O87" i="17"/>
  <c r="N87" i="17"/>
  <c r="M87" i="17"/>
  <c r="R86" i="17"/>
  <c r="Q86" i="17"/>
  <c r="P86" i="17"/>
  <c r="O86" i="17"/>
  <c r="N86" i="17"/>
  <c r="M86" i="17"/>
  <c r="R85" i="17"/>
  <c r="Q85" i="17"/>
  <c r="P85" i="17"/>
  <c r="O85" i="17"/>
  <c r="N85" i="17"/>
  <c r="M85" i="17"/>
  <c r="R84" i="17"/>
  <c r="Q84" i="17"/>
  <c r="O84" i="17"/>
  <c r="P84" i="17" s="1"/>
  <c r="N84" i="17"/>
  <c r="M84" i="17"/>
  <c r="R83" i="17"/>
  <c r="Q83" i="17"/>
  <c r="P83" i="17"/>
  <c r="O83" i="17"/>
  <c r="N83" i="17"/>
  <c r="M83" i="17"/>
  <c r="R82" i="17"/>
  <c r="Q82" i="17"/>
  <c r="P82" i="17"/>
  <c r="O82" i="17"/>
  <c r="N82" i="17"/>
  <c r="M82" i="17"/>
  <c r="R81" i="17"/>
  <c r="Q81" i="17"/>
  <c r="P81" i="17"/>
  <c r="O81" i="17"/>
  <c r="N81" i="17"/>
  <c r="M81" i="17"/>
  <c r="R80" i="17"/>
  <c r="Q80" i="17"/>
  <c r="O80" i="17"/>
  <c r="P80" i="17" s="1"/>
  <c r="N80" i="17"/>
  <c r="M80" i="17"/>
  <c r="R79" i="17"/>
  <c r="Q79" i="17"/>
  <c r="P79" i="17"/>
  <c r="O79" i="17"/>
  <c r="N79" i="17"/>
  <c r="M79" i="17"/>
  <c r="R78" i="17"/>
  <c r="Q78" i="17"/>
  <c r="P78" i="17"/>
  <c r="O78" i="17"/>
  <c r="N78" i="17"/>
  <c r="M78" i="17"/>
  <c r="R77" i="17"/>
  <c r="Q77" i="17"/>
  <c r="P77" i="17"/>
  <c r="O77" i="17"/>
  <c r="N77" i="17"/>
  <c r="M77" i="17"/>
  <c r="R76" i="17"/>
  <c r="Q76" i="17"/>
  <c r="O76" i="17"/>
  <c r="P76" i="17" s="1"/>
  <c r="N76" i="17"/>
  <c r="M76" i="17"/>
  <c r="R75" i="17"/>
  <c r="Q75" i="17"/>
  <c r="P75" i="17"/>
  <c r="O75" i="17"/>
  <c r="N75" i="17"/>
  <c r="M75" i="17"/>
  <c r="R74" i="17"/>
  <c r="Q74" i="17"/>
  <c r="P74" i="17"/>
  <c r="O74" i="17"/>
  <c r="N74" i="17"/>
  <c r="M74" i="17"/>
  <c r="R73" i="17"/>
  <c r="Q73" i="17"/>
  <c r="P73" i="17"/>
  <c r="O73" i="17"/>
  <c r="N73" i="17"/>
  <c r="M73" i="17"/>
  <c r="R72" i="17"/>
  <c r="Q72" i="17"/>
  <c r="O72" i="17"/>
  <c r="P72" i="17" s="1"/>
  <c r="N72" i="17"/>
  <c r="M72" i="17"/>
  <c r="R71" i="17"/>
  <c r="Q71" i="17"/>
  <c r="P71" i="17"/>
  <c r="O71" i="17"/>
  <c r="N71" i="17"/>
  <c r="M71" i="17"/>
  <c r="R70" i="17"/>
  <c r="Q70" i="17"/>
  <c r="P70" i="17"/>
  <c r="O70" i="17"/>
  <c r="N70" i="17"/>
  <c r="M70" i="17"/>
  <c r="R69" i="17"/>
  <c r="Q69" i="17"/>
  <c r="P69" i="17"/>
  <c r="O69" i="17"/>
  <c r="N69" i="17"/>
  <c r="M69" i="17"/>
  <c r="R68" i="17"/>
  <c r="Q68" i="17"/>
  <c r="O68" i="17"/>
  <c r="P68" i="17" s="1"/>
  <c r="N68" i="17"/>
  <c r="M68" i="17"/>
  <c r="R67" i="17"/>
  <c r="Q67" i="17"/>
  <c r="P67" i="17"/>
  <c r="O67" i="17"/>
  <c r="N67" i="17"/>
  <c r="M67" i="17"/>
  <c r="R66" i="17"/>
  <c r="Q66" i="17"/>
  <c r="P66" i="17"/>
  <c r="O66" i="17"/>
  <c r="N66" i="17"/>
  <c r="M66" i="17"/>
  <c r="R65" i="17"/>
  <c r="Q65" i="17"/>
  <c r="P65" i="17"/>
  <c r="O65" i="17"/>
  <c r="N65" i="17"/>
  <c r="M65" i="17"/>
  <c r="R64" i="17"/>
  <c r="Q64" i="17"/>
  <c r="O64" i="17"/>
  <c r="P64" i="17" s="1"/>
  <c r="N64" i="17"/>
  <c r="M64" i="17"/>
  <c r="R63" i="17"/>
  <c r="Q63" i="17"/>
  <c r="P63" i="17"/>
  <c r="O63" i="17"/>
  <c r="N63" i="17"/>
  <c r="M63" i="17"/>
  <c r="R62" i="17"/>
  <c r="Q62" i="17"/>
  <c r="P62" i="17"/>
  <c r="O62" i="17"/>
  <c r="N62" i="17"/>
  <c r="M62" i="17"/>
  <c r="R61" i="17"/>
  <c r="Q61" i="17"/>
  <c r="P61" i="17"/>
  <c r="O61" i="17"/>
  <c r="N61" i="17"/>
  <c r="M61" i="17"/>
  <c r="R60" i="17"/>
  <c r="Q60" i="17"/>
  <c r="O60" i="17"/>
  <c r="P60" i="17" s="1"/>
  <c r="N60" i="17"/>
  <c r="M60" i="17"/>
  <c r="R59" i="17"/>
  <c r="Q59" i="17"/>
  <c r="P59" i="17"/>
  <c r="O59" i="17"/>
  <c r="N59" i="17"/>
  <c r="M59" i="17"/>
  <c r="R58" i="17"/>
  <c r="Q58" i="17"/>
  <c r="P58" i="17"/>
  <c r="O58" i="17"/>
  <c r="N58" i="17"/>
  <c r="M58" i="17"/>
  <c r="R57" i="17"/>
  <c r="Q57" i="17"/>
  <c r="P57" i="17"/>
  <c r="O57" i="17"/>
  <c r="N57" i="17"/>
  <c r="M57" i="17"/>
  <c r="R56" i="17"/>
  <c r="Q56" i="17"/>
  <c r="O56" i="17"/>
  <c r="P56" i="17" s="1"/>
  <c r="N56" i="17"/>
  <c r="M56" i="17"/>
  <c r="R55" i="17"/>
  <c r="Q55" i="17"/>
  <c r="P55" i="17"/>
  <c r="O55" i="17"/>
  <c r="N55" i="17"/>
  <c r="M55" i="17"/>
  <c r="R54" i="17"/>
  <c r="Q54" i="17"/>
  <c r="P54" i="17"/>
  <c r="O54" i="17"/>
  <c r="N54" i="17"/>
  <c r="M54" i="17"/>
  <c r="R53" i="17"/>
  <c r="Q53" i="17"/>
  <c r="P53" i="17"/>
  <c r="O53" i="17"/>
  <c r="N53" i="17"/>
  <c r="M53" i="17"/>
  <c r="R52" i="17"/>
  <c r="Q52" i="17"/>
  <c r="O52" i="17"/>
  <c r="P52" i="17" s="1"/>
  <c r="N52" i="17"/>
  <c r="M52" i="17"/>
  <c r="R51" i="17"/>
  <c r="Q51" i="17"/>
  <c r="P51" i="17"/>
  <c r="O51" i="17"/>
  <c r="N51" i="17"/>
  <c r="M51" i="17"/>
  <c r="R50" i="17"/>
  <c r="Q50" i="17"/>
  <c r="P50" i="17"/>
  <c r="O50" i="17"/>
  <c r="N50" i="17"/>
  <c r="M50" i="17"/>
  <c r="R49" i="17"/>
  <c r="Q49" i="17"/>
  <c r="P49" i="17"/>
  <c r="O49" i="17"/>
  <c r="N49" i="17"/>
  <c r="M49" i="17"/>
  <c r="R48" i="17"/>
  <c r="Q48" i="17"/>
  <c r="O48" i="17"/>
  <c r="P48" i="17" s="1"/>
  <c r="N48" i="17"/>
  <c r="M48" i="17"/>
  <c r="R47" i="17"/>
  <c r="Q47" i="17"/>
  <c r="P47" i="17"/>
  <c r="O47" i="17"/>
  <c r="N47" i="17"/>
  <c r="M47" i="17"/>
  <c r="R46" i="17"/>
  <c r="Q46" i="17"/>
  <c r="P46" i="17"/>
  <c r="O46" i="17"/>
  <c r="N46" i="17"/>
  <c r="M46" i="17"/>
  <c r="R45" i="17"/>
  <c r="Q45" i="17"/>
  <c r="P45" i="17"/>
  <c r="O45" i="17"/>
  <c r="N45" i="17"/>
  <c r="M45" i="17"/>
  <c r="R44" i="17"/>
  <c r="Q44" i="17"/>
  <c r="O44" i="17"/>
  <c r="P44" i="17" s="1"/>
  <c r="N44" i="17"/>
  <c r="M44" i="17"/>
  <c r="R43" i="17"/>
  <c r="Q43" i="17"/>
  <c r="P43" i="17"/>
  <c r="O43" i="17"/>
  <c r="N43" i="17"/>
  <c r="M43" i="17"/>
  <c r="R42" i="17"/>
  <c r="Q42" i="17"/>
  <c r="P42" i="17"/>
  <c r="O42" i="17"/>
  <c r="N42" i="17"/>
  <c r="M42" i="17"/>
  <c r="R41" i="17"/>
  <c r="Q41" i="17"/>
  <c r="P41" i="17"/>
  <c r="O41" i="17"/>
  <c r="N41" i="17"/>
  <c r="M41" i="17"/>
  <c r="R40" i="17"/>
  <c r="Q40" i="17"/>
  <c r="O40" i="17"/>
  <c r="P40" i="17" s="1"/>
  <c r="N40" i="17"/>
  <c r="M40" i="17"/>
  <c r="R39" i="17"/>
  <c r="Q39" i="17"/>
  <c r="P39" i="17"/>
  <c r="O39" i="17"/>
  <c r="N39" i="17"/>
  <c r="M39" i="17"/>
  <c r="R38" i="17"/>
  <c r="Q38" i="17"/>
  <c r="P38" i="17"/>
  <c r="O38" i="17"/>
  <c r="N38" i="17"/>
  <c r="M38" i="17"/>
  <c r="R37" i="17"/>
  <c r="Q37" i="17"/>
  <c r="P37" i="17"/>
  <c r="O37" i="17"/>
  <c r="N37" i="17"/>
  <c r="M37" i="17"/>
  <c r="R36" i="17"/>
  <c r="Q36" i="17"/>
  <c r="O36" i="17"/>
  <c r="P36" i="17" s="1"/>
  <c r="N36" i="17"/>
  <c r="M36" i="17"/>
  <c r="R35" i="17"/>
  <c r="Q35" i="17"/>
  <c r="P35" i="17"/>
  <c r="O35" i="17"/>
  <c r="N35" i="17"/>
  <c r="M35" i="17"/>
  <c r="R34" i="17"/>
  <c r="Q34" i="17"/>
  <c r="P34" i="17"/>
  <c r="O34" i="17"/>
  <c r="N34" i="17"/>
  <c r="M34" i="17"/>
  <c r="Z33" i="17"/>
  <c r="R33" i="17"/>
  <c r="Q33" i="17"/>
  <c r="P33" i="17"/>
  <c r="O33" i="17"/>
  <c r="N33" i="17"/>
  <c r="M33" i="17"/>
  <c r="Z32" i="17"/>
  <c r="AA32" i="17" s="1"/>
  <c r="R32" i="17"/>
  <c r="Q32" i="17"/>
  <c r="P32" i="17"/>
  <c r="O32" i="17"/>
  <c r="N32" i="17"/>
  <c r="M32" i="17"/>
  <c r="Z31" i="17"/>
  <c r="AA31" i="17" s="1"/>
  <c r="R31" i="17"/>
  <c r="Q31" i="17"/>
  <c r="P31" i="17"/>
  <c r="O31" i="17"/>
  <c r="N31" i="17"/>
  <c r="M31" i="17"/>
  <c r="Z30" i="17"/>
  <c r="R30" i="17"/>
  <c r="Q30" i="17"/>
  <c r="P30" i="17"/>
  <c r="O30" i="17"/>
  <c r="N30" i="17"/>
  <c r="M30" i="17"/>
  <c r="Z29" i="17"/>
  <c r="AA29" i="17" s="1"/>
  <c r="R29" i="17"/>
  <c r="Q29" i="17"/>
  <c r="P29" i="17"/>
  <c r="O29" i="17"/>
  <c r="N29" i="17"/>
  <c r="M29" i="17"/>
  <c r="Z28" i="17"/>
  <c r="R28" i="17"/>
  <c r="Q28" i="17"/>
  <c r="O28" i="17"/>
  <c r="P28" i="17" s="1"/>
  <c r="N28" i="17"/>
  <c r="M28" i="17"/>
  <c r="Z27" i="17"/>
  <c r="R27" i="17"/>
  <c r="Q27" i="17"/>
  <c r="P27" i="17"/>
  <c r="O27" i="17"/>
  <c r="N27" i="17"/>
  <c r="M27" i="17"/>
  <c r="Z26" i="17"/>
  <c r="V26" i="17"/>
  <c r="W26" i="17" s="1"/>
  <c r="T26" i="17"/>
  <c r="R26" i="17"/>
  <c r="Q26" i="17"/>
  <c r="P26" i="17"/>
  <c r="O26" i="17"/>
  <c r="N26" i="17"/>
  <c r="M26" i="17"/>
  <c r="Z25" i="17"/>
  <c r="R25" i="17"/>
  <c r="Q25" i="17"/>
  <c r="O25" i="17"/>
  <c r="P25" i="17" s="1"/>
  <c r="N25" i="17"/>
  <c r="M25" i="17"/>
  <c r="Z24" i="17"/>
  <c r="R24" i="17"/>
  <c r="Q24" i="17"/>
  <c r="O24" i="17"/>
  <c r="P24" i="17" s="1"/>
  <c r="N24" i="17"/>
  <c r="M24" i="17"/>
  <c r="Z23" i="17"/>
  <c r="V23" i="17"/>
  <c r="T23" i="17"/>
  <c r="W23" i="17" s="1"/>
  <c r="R23" i="17"/>
  <c r="Q23" i="17"/>
  <c r="O23" i="17"/>
  <c r="P23" i="17" s="1"/>
  <c r="N23" i="17"/>
  <c r="M23" i="17"/>
  <c r="Z22" i="17"/>
  <c r="R22" i="17"/>
  <c r="Q22" i="17"/>
  <c r="O22" i="17"/>
  <c r="P22" i="17" s="1"/>
  <c r="N22" i="17"/>
  <c r="M22" i="17"/>
  <c r="Z21" i="17"/>
  <c r="R21" i="17"/>
  <c r="Q21" i="17"/>
  <c r="O21" i="17"/>
  <c r="P21" i="17" s="1"/>
  <c r="N21" i="17"/>
  <c r="M21" i="17"/>
  <c r="Z20" i="17"/>
  <c r="AA20" i="17" s="1"/>
  <c r="V20" i="17"/>
  <c r="W20" i="17" s="1"/>
  <c r="T20" i="17"/>
  <c r="U20" i="17" s="1"/>
  <c r="R20" i="17"/>
  <c r="Q20" i="17"/>
  <c r="P20" i="17"/>
  <c r="O20" i="17"/>
  <c r="N20" i="17"/>
  <c r="M20" i="17"/>
  <c r="Z19" i="17"/>
  <c r="R19" i="17"/>
  <c r="Q19" i="17"/>
  <c r="O19" i="17"/>
  <c r="P19" i="17" s="1"/>
  <c r="N19" i="17"/>
  <c r="M19" i="17"/>
  <c r="Z18" i="17"/>
  <c r="AA18" i="17" s="1"/>
  <c r="R18" i="17"/>
  <c r="Q18" i="17"/>
  <c r="P18" i="17"/>
  <c r="O18" i="17"/>
  <c r="N18" i="17"/>
  <c r="M18" i="17"/>
  <c r="Z17" i="17"/>
  <c r="R17" i="17"/>
  <c r="Q17" i="17"/>
  <c r="O17" i="17"/>
  <c r="P17" i="17" s="1"/>
  <c r="N17" i="17"/>
  <c r="M17" i="17"/>
  <c r="Z16" i="17"/>
  <c r="AA16" i="17" s="1"/>
  <c r="R16" i="17"/>
  <c r="Q16" i="17"/>
  <c r="O16" i="17"/>
  <c r="P16" i="17" s="1"/>
  <c r="N16" i="17"/>
  <c r="M16" i="17"/>
  <c r="AA15" i="17"/>
  <c r="Z15" i="17"/>
  <c r="R15" i="17"/>
  <c r="Q15" i="17"/>
  <c r="O15" i="17"/>
  <c r="P15" i="17" s="1"/>
  <c r="N15" i="17"/>
  <c r="M15" i="17"/>
  <c r="Z14" i="17"/>
  <c r="AA14" i="17" s="1"/>
  <c r="R14" i="17"/>
  <c r="Q14" i="17"/>
  <c r="O14" i="17"/>
  <c r="P14" i="17" s="1"/>
  <c r="N14" i="17"/>
  <c r="M14" i="17"/>
  <c r="Z13" i="17"/>
  <c r="AA13" i="17" s="1"/>
  <c r="R13" i="17"/>
  <c r="Q13" i="17"/>
  <c r="P13" i="17"/>
  <c r="O13" i="17"/>
  <c r="N13" i="17"/>
  <c r="M13" i="17"/>
  <c r="Z12" i="17"/>
  <c r="R12" i="17"/>
  <c r="Q12" i="17"/>
  <c r="P12" i="17"/>
  <c r="O12" i="17"/>
  <c r="N12" i="17"/>
  <c r="M12" i="17"/>
  <c r="Z11" i="17"/>
  <c r="AA11" i="17" s="1"/>
  <c r="R11" i="17"/>
  <c r="Q11" i="17"/>
  <c r="P11" i="17"/>
  <c r="O11" i="17"/>
  <c r="N11" i="17"/>
  <c r="M11" i="17"/>
  <c r="Z10" i="17"/>
  <c r="AA10" i="17" s="1"/>
  <c r="V10" i="17"/>
  <c r="R10" i="17"/>
  <c r="Q10" i="17"/>
  <c r="O10" i="17"/>
  <c r="P10" i="17" s="1"/>
  <c r="N10" i="17"/>
  <c r="M10" i="17"/>
  <c r="Z9" i="17"/>
  <c r="R9" i="17"/>
  <c r="Q9" i="17"/>
  <c r="O9" i="17"/>
  <c r="P9" i="17" s="1"/>
  <c r="N9" i="17"/>
  <c r="M9" i="17"/>
  <c r="AA8" i="17"/>
  <c r="Z8" i="17"/>
  <c r="R8" i="17"/>
  <c r="Q8" i="17"/>
  <c r="O8" i="17"/>
  <c r="P8" i="17" s="1"/>
  <c r="N8" i="17"/>
  <c r="M8" i="17"/>
  <c r="Z7" i="17"/>
  <c r="AA7" i="17" s="1"/>
  <c r="R7" i="17"/>
  <c r="Q7" i="17"/>
  <c r="O7" i="17"/>
  <c r="P7" i="17" s="1"/>
  <c r="N7" i="17"/>
  <c r="M7" i="17"/>
  <c r="AA6" i="17"/>
  <c r="Z6" i="17"/>
  <c r="R6" i="17"/>
  <c r="Q6" i="17"/>
  <c r="P6" i="17"/>
  <c r="O6" i="17"/>
  <c r="N6" i="17"/>
  <c r="M6" i="17"/>
  <c r="Z5" i="17"/>
  <c r="AA5" i="17" s="1"/>
  <c r="R5" i="17"/>
  <c r="Q5" i="17"/>
  <c r="P5" i="17"/>
  <c r="O5" i="17"/>
  <c r="N5" i="17"/>
  <c r="M5" i="17"/>
  <c r="Z4" i="17"/>
  <c r="AA4" i="17" s="1"/>
  <c r="R4" i="17"/>
  <c r="Q4" i="17"/>
  <c r="P4" i="17"/>
  <c r="O4" i="17"/>
  <c r="N4" i="17"/>
  <c r="M4" i="17"/>
  <c r="Z3" i="17"/>
  <c r="T3" i="17"/>
  <c r="V13" i="17" s="1"/>
  <c r="AA12" i="17" s="1"/>
  <c r="R3" i="17"/>
  <c r="Q3" i="17"/>
  <c r="O3" i="17"/>
  <c r="P3" i="17" s="1"/>
  <c r="N3" i="17"/>
  <c r="M3" i="17"/>
  <c r="O300" i="16"/>
  <c r="P300" i="16" s="1"/>
  <c r="R299" i="16"/>
  <c r="Q299" i="16"/>
  <c r="P299" i="16"/>
  <c r="O299" i="16"/>
  <c r="N299" i="16"/>
  <c r="R298" i="16"/>
  <c r="Q298" i="16"/>
  <c r="O298" i="16"/>
  <c r="P298" i="16" s="1"/>
  <c r="N298" i="16"/>
  <c r="R297" i="16"/>
  <c r="Q297" i="16"/>
  <c r="O297" i="16"/>
  <c r="P297" i="16" s="1"/>
  <c r="N297" i="16"/>
  <c r="R296" i="16"/>
  <c r="Q296" i="16"/>
  <c r="O296" i="16"/>
  <c r="P296" i="16" s="1"/>
  <c r="N296" i="16"/>
  <c r="R295" i="16"/>
  <c r="Q295" i="16"/>
  <c r="O295" i="16"/>
  <c r="P295" i="16" s="1"/>
  <c r="N295" i="16"/>
  <c r="R294" i="16"/>
  <c r="Q294" i="16"/>
  <c r="P294" i="16"/>
  <c r="O294" i="16"/>
  <c r="N294" i="16"/>
  <c r="R293" i="16"/>
  <c r="Q293" i="16"/>
  <c r="O293" i="16"/>
  <c r="P293" i="16" s="1"/>
  <c r="N293" i="16"/>
  <c r="R292" i="16"/>
  <c r="Q292" i="16"/>
  <c r="P292" i="16"/>
  <c r="O292" i="16"/>
  <c r="N292" i="16"/>
  <c r="R291" i="16"/>
  <c r="Q291" i="16"/>
  <c r="O291" i="16"/>
  <c r="P291" i="16" s="1"/>
  <c r="N291" i="16"/>
  <c r="R290" i="16"/>
  <c r="Q290" i="16"/>
  <c r="O290" i="16"/>
  <c r="P290" i="16" s="1"/>
  <c r="N290" i="16"/>
  <c r="R289" i="16"/>
  <c r="Q289" i="16"/>
  <c r="P289" i="16"/>
  <c r="O289" i="16"/>
  <c r="N289" i="16"/>
  <c r="R288" i="16"/>
  <c r="Q288" i="16"/>
  <c r="O288" i="16"/>
  <c r="P288" i="16" s="1"/>
  <c r="N288" i="16"/>
  <c r="R287" i="16"/>
  <c r="Q287" i="16"/>
  <c r="O287" i="16"/>
  <c r="P287" i="16" s="1"/>
  <c r="N287" i="16"/>
  <c r="R286" i="16"/>
  <c r="Q286" i="16"/>
  <c r="P286" i="16"/>
  <c r="O286" i="16"/>
  <c r="N286" i="16"/>
  <c r="R285" i="16"/>
  <c r="Q285" i="16"/>
  <c r="P285" i="16"/>
  <c r="O285" i="16"/>
  <c r="N285" i="16"/>
  <c r="R284" i="16"/>
  <c r="Q284" i="16"/>
  <c r="P284" i="16"/>
  <c r="O284" i="16"/>
  <c r="N284" i="16"/>
  <c r="R283" i="16"/>
  <c r="Q283" i="16"/>
  <c r="O283" i="16"/>
  <c r="P283" i="16" s="1"/>
  <c r="N283" i="16"/>
  <c r="R282" i="16"/>
  <c r="Q282" i="16"/>
  <c r="O282" i="16"/>
  <c r="P282" i="16" s="1"/>
  <c r="N282" i="16"/>
  <c r="R281" i="16"/>
  <c r="Q281" i="16"/>
  <c r="P281" i="16"/>
  <c r="O281" i="16"/>
  <c r="N281" i="16"/>
  <c r="R280" i="16"/>
  <c r="Q280" i="16"/>
  <c r="P280" i="16"/>
  <c r="O280" i="16"/>
  <c r="N280" i="16"/>
  <c r="R279" i="16"/>
  <c r="Q279" i="16"/>
  <c r="O279" i="16"/>
  <c r="P279" i="16" s="1"/>
  <c r="N279" i="16"/>
  <c r="R278" i="16"/>
  <c r="Q278" i="16"/>
  <c r="P278" i="16"/>
  <c r="O278" i="16"/>
  <c r="N278" i="16"/>
  <c r="R277" i="16"/>
  <c r="Q277" i="16"/>
  <c r="P277" i="16"/>
  <c r="O277" i="16"/>
  <c r="N277" i="16"/>
  <c r="R276" i="16"/>
  <c r="Q276" i="16"/>
  <c r="P276" i="16"/>
  <c r="O276" i="16"/>
  <c r="N276" i="16"/>
  <c r="R275" i="16"/>
  <c r="Q275" i="16"/>
  <c r="P275" i="16"/>
  <c r="O275" i="16"/>
  <c r="N275" i="16"/>
  <c r="R274" i="16"/>
  <c r="Q274" i="16"/>
  <c r="O274" i="16"/>
  <c r="P274" i="16" s="1"/>
  <c r="N274" i="16"/>
  <c r="R273" i="16"/>
  <c r="Q273" i="16"/>
  <c r="P273" i="16"/>
  <c r="O273" i="16"/>
  <c r="N273" i="16"/>
  <c r="R272" i="16"/>
  <c r="Q272" i="16"/>
  <c r="P272" i="16"/>
  <c r="O272" i="16"/>
  <c r="N272" i="16"/>
  <c r="R271" i="16"/>
  <c r="Q271" i="16"/>
  <c r="O271" i="16"/>
  <c r="P271" i="16" s="1"/>
  <c r="N271" i="16"/>
  <c r="R270" i="16"/>
  <c r="Q270" i="16"/>
  <c r="O270" i="16"/>
  <c r="P270" i="16" s="1"/>
  <c r="N270" i="16"/>
  <c r="R269" i="16"/>
  <c r="Q269" i="16"/>
  <c r="O269" i="16"/>
  <c r="P269" i="16" s="1"/>
  <c r="N269" i="16"/>
  <c r="R268" i="16"/>
  <c r="Q268" i="16"/>
  <c r="P268" i="16"/>
  <c r="O268" i="16"/>
  <c r="N268" i="16"/>
  <c r="R267" i="16"/>
  <c r="Q267" i="16"/>
  <c r="P267" i="16"/>
  <c r="O267" i="16"/>
  <c r="N267" i="16"/>
  <c r="R266" i="16"/>
  <c r="Q266" i="16"/>
  <c r="O266" i="16"/>
  <c r="P266" i="16" s="1"/>
  <c r="N266" i="16"/>
  <c r="R265" i="16"/>
  <c r="Q265" i="16"/>
  <c r="O265" i="16"/>
  <c r="P265" i="16" s="1"/>
  <c r="N265" i="16"/>
  <c r="R264" i="16"/>
  <c r="Q264" i="16"/>
  <c r="O264" i="16"/>
  <c r="P264" i="16" s="1"/>
  <c r="N264" i="16"/>
  <c r="R263" i="16"/>
  <c r="Q263" i="16"/>
  <c r="O263" i="16"/>
  <c r="P263" i="16" s="1"/>
  <c r="N263" i="16"/>
  <c r="R262" i="16"/>
  <c r="Q262" i="16"/>
  <c r="P262" i="16"/>
  <c r="O262" i="16"/>
  <c r="N262" i="16"/>
  <c r="R261" i="16"/>
  <c r="Q261" i="16"/>
  <c r="O261" i="16"/>
  <c r="P261" i="16" s="1"/>
  <c r="N261" i="16"/>
  <c r="R260" i="16"/>
  <c r="Q260" i="16"/>
  <c r="P260" i="16"/>
  <c r="O260" i="16"/>
  <c r="N260" i="16"/>
  <c r="R259" i="16"/>
  <c r="Q259" i="16"/>
  <c r="O259" i="16"/>
  <c r="P259" i="16" s="1"/>
  <c r="N259" i="16"/>
  <c r="R258" i="16"/>
  <c r="Q258" i="16"/>
  <c r="O258" i="16"/>
  <c r="P258" i="16" s="1"/>
  <c r="N258" i="16"/>
  <c r="M258" i="16"/>
  <c r="R257" i="16"/>
  <c r="Q257" i="16"/>
  <c r="P257" i="16"/>
  <c r="O257" i="16"/>
  <c r="N257" i="16"/>
  <c r="M257" i="16"/>
  <c r="R256" i="16"/>
  <c r="Q256" i="16"/>
  <c r="O256" i="16"/>
  <c r="P256" i="16" s="1"/>
  <c r="N256" i="16"/>
  <c r="M256" i="16"/>
  <c r="R255" i="16"/>
  <c r="Q255" i="16"/>
  <c r="O255" i="16"/>
  <c r="P255" i="16" s="1"/>
  <c r="N255" i="16"/>
  <c r="M255" i="16"/>
  <c r="R254" i="16"/>
  <c r="Q254" i="16"/>
  <c r="O254" i="16"/>
  <c r="P254" i="16" s="1"/>
  <c r="N254" i="16"/>
  <c r="M254" i="16"/>
  <c r="R253" i="16"/>
  <c r="Q253" i="16"/>
  <c r="P253" i="16"/>
  <c r="O253" i="16"/>
  <c r="N253" i="16"/>
  <c r="M253" i="16"/>
  <c r="R252" i="16"/>
  <c r="Q252" i="16"/>
  <c r="P252" i="16"/>
  <c r="O252" i="16"/>
  <c r="N252" i="16"/>
  <c r="M252" i="16"/>
  <c r="R251" i="16"/>
  <c r="Q251" i="16"/>
  <c r="P251" i="16"/>
  <c r="O251" i="16"/>
  <c r="N251" i="16"/>
  <c r="M251" i="16"/>
  <c r="R250" i="16"/>
  <c r="Q250" i="16"/>
  <c r="O250" i="16"/>
  <c r="P250" i="16" s="1"/>
  <c r="N250" i="16"/>
  <c r="M250" i="16"/>
  <c r="R249" i="16"/>
  <c r="Q249" i="16"/>
  <c r="P249" i="16"/>
  <c r="O249" i="16"/>
  <c r="N249" i="16"/>
  <c r="M249" i="16"/>
  <c r="R248" i="16"/>
  <c r="Q248" i="16"/>
  <c r="O248" i="16"/>
  <c r="P248" i="16" s="1"/>
  <c r="N248" i="16"/>
  <c r="M248" i="16"/>
  <c r="R247" i="16"/>
  <c r="Q247" i="16"/>
  <c r="P247" i="16"/>
  <c r="O247" i="16"/>
  <c r="N247" i="16"/>
  <c r="M247" i="16"/>
  <c r="R246" i="16"/>
  <c r="Q246" i="16"/>
  <c r="O246" i="16"/>
  <c r="P246" i="16" s="1"/>
  <c r="N246" i="16"/>
  <c r="M246" i="16"/>
  <c r="R245" i="16"/>
  <c r="Q245" i="16"/>
  <c r="P245" i="16"/>
  <c r="O245" i="16"/>
  <c r="N245" i="16"/>
  <c r="M245" i="16"/>
  <c r="R244" i="16"/>
  <c r="Q244" i="16"/>
  <c r="P244" i="16"/>
  <c r="O244" i="16"/>
  <c r="N244" i="16"/>
  <c r="M244" i="16"/>
  <c r="R243" i="16"/>
  <c r="Q243" i="16"/>
  <c r="O243" i="16"/>
  <c r="P243" i="16" s="1"/>
  <c r="N243" i="16"/>
  <c r="M243" i="16"/>
  <c r="R242" i="16"/>
  <c r="Q242" i="16"/>
  <c r="O242" i="16"/>
  <c r="P242" i="16" s="1"/>
  <c r="N242" i="16"/>
  <c r="M242" i="16"/>
  <c r="R241" i="16"/>
  <c r="Q241" i="16"/>
  <c r="P241" i="16"/>
  <c r="O241" i="16"/>
  <c r="N241" i="16"/>
  <c r="M241" i="16"/>
  <c r="R240" i="16"/>
  <c r="Q240" i="16"/>
  <c r="P240" i="16"/>
  <c r="O240" i="16"/>
  <c r="N240" i="16"/>
  <c r="M240" i="16"/>
  <c r="R239" i="16"/>
  <c r="Q239" i="16"/>
  <c r="P239" i="16"/>
  <c r="O239" i="16"/>
  <c r="N239" i="16"/>
  <c r="M239" i="16"/>
  <c r="R238" i="16"/>
  <c r="Q238" i="16"/>
  <c r="O238" i="16"/>
  <c r="P238" i="16" s="1"/>
  <c r="N238" i="16"/>
  <c r="M238" i="16"/>
  <c r="R237" i="16"/>
  <c r="Q237" i="16"/>
  <c r="P237" i="16"/>
  <c r="O237" i="16"/>
  <c r="N237" i="16"/>
  <c r="M237" i="16"/>
  <c r="R236" i="16"/>
  <c r="Q236" i="16"/>
  <c r="O236" i="16"/>
  <c r="P236" i="16" s="1"/>
  <c r="N236" i="16"/>
  <c r="M236" i="16"/>
  <c r="R235" i="16"/>
  <c r="Q235" i="16"/>
  <c r="P235" i="16"/>
  <c r="O235" i="16"/>
  <c r="N235" i="16"/>
  <c r="M235" i="16"/>
  <c r="R234" i="16"/>
  <c r="Q234" i="16"/>
  <c r="O234" i="16"/>
  <c r="P234" i="16" s="1"/>
  <c r="N234" i="16"/>
  <c r="M234" i="16"/>
  <c r="R233" i="16"/>
  <c r="Q233" i="16"/>
  <c r="P233" i="16"/>
  <c r="O233" i="16"/>
  <c r="N233" i="16"/>
  <c r="M233" i="16"/>
  <c r="R232" i="16"/>
  <c r="Q232" i="16"/>
  <c r="P232" i="16"/>
  <c r="O232" i="16"/>
  <c r="N232" i="16"/>
  <c r="M232" i="16"/>
  <c r="R231" i="16"/>
  <c r="Q231" i="16"/>
  <c r="O231" i="16"/>
  <c r="P231" i="16" s="1"/>
  <c r="N231" i="16"/>
  <c r="M231" i="16"/>
  <c r="R230" i="16"/>
  <c r="Q230" i="16"/>
  <c r="O230" i="16"/>
  <c r="P230" i="16" s="1"/>
  <c r="N230" i="16"/>
  <c r="M230" i="16"/>
  <c r="R229" i="16"/>
  <c r="Q229" i="16"/>
  <c r="P229" i="16"/>
  <c r="O229" i="16"/>
  <c r="N229" i="16"/>
  <c r="M229" i="16"/>
  <c r="R228" i="16"/>
  <c r="Q228" i="16"/>
  <c r="P228" i="16"/>
  <c r="O228" i="16"/>
  <c r="N228" i="16"/>
  <c r="M228" i="16"/>
  <c r="R227" i="16"/>
  <c r="Q227" i="16"/>
  <c r="P227" i="16"/>
  <c r="O227" i="16"/>
  <c r="N227" i="16"/>
  <c r="M227" i="16"/>
  <c r="R226" i="16"/>
  <c r="Q226" i="16"/>
  <c r="O226" i="16"/>
  <c r="P226" i="16" s="1"/>
  <c r="N226" i="16"/>
  <c r="M226" i="16"/>
  <c r="R225" i="16"/>
  <c r="Q225" i="16"/>
  <c r="P225" i="16"/>
  <c r="O225" i="16"/>
  <c r="N225" i="16"/>
  <c r="M225" i="16"/>
  <c r="R224" i="16"/>
  <c r="Q224" i="16"/>
  <c r="O224" i="16"/>
  <c r="P224" i="16" s="1"/>
  <c r="N224" i="16"/>
  <c r="M224" i="16"/>
  <c r="R223" i="16"/>
  <c r="Q223" i="16"/>
  <c r="O223" i="16"/>
  <c r="P223" i="16" s="1"/>
  <c r="N223" i="16"/>
  <c r="M223" i="16"/>
  <c r="R222" i="16"/>
  <c r="Q222" i="16"/>
  <c r="O222" i="16"/>
  <c r="P222" i="16" s="1"/>
  <c r="N222" i="16"/>
  <c r="M222" i="16"/>
  <c r="R221" i="16"/>
  <c r="Q221" i="16"/>
  <c r="P221" i="16"/>
  <c r="O221" i="16"/>
  <c r="N221" i="16"/>
  <c r="M221" i="16"/>
  <c r="R220" i="16"/>
  <c r="Q220" i="16"/>
  <c r="P220" i="16"/>
  <c r="O220" i="16"/>
  <c r="N220" i="16"/>
  <c r="M220" i="16"/>
  <c r="R219" i="16"/>
  <c r="Q219" i="16"/>
  <c r="P219" i="16"/>
  <c r="O219" i="16"/>
  <c r="N219" i="16"/>
  <c r="M219" i="16"/>
  <c r="R218" i="16"/>
  <c r="Q218" i="16"/>
  <c r="O218" i="16"/>
  <c r="P218" i="16" s="1"/>
  <c r="N218" i="16"/>
  <c r="M218" i="16"/>
  <c r="R217" i="16"/>
  <c r="Q217" i="16"/>
  <c r="P217" i="16"/>
  <c r="O217" i="16"/>
  <c r="N217" i="16"/>
  <c r="M217" i="16"/>
  <c r="R216" i="16"/>
  <c r="Q216" i="16"/>
  <c r="O216" i="16"/>
  <c r="P216" i="16" s="1"/>
  <c r="N216" i="16"/>
  <c r="M216" i="16"/>
  <c r="R215" i="16"/>
  <c r="Q215" i="16"/>
  <c r="P215" i="16"/>
  <c r="O215" i="16"/>
  <c r="N215" i="16"/>
  <c r="M215" i="16"/>
  <c r="R214" i="16"/>
  <c r="Q214" i="16"/>
  <c r="O214" i="16"/>
  <c r="P214" i="16" s="1"/>
  <c r="N214" i="16"/>
  <c r="M214" i="16"/>
  <c r="R213" i="16"/>
  <c r="Q213" i="16"/>
  <c r="P213" i="16"/>
  <c r="O213" i="16"/>
  <c r="N213" i="16"/>
  <c r="M213" i="16"/>
  <c r="R212" i="16"/>
  <c r="Q212" i="16"/>
  <c r="P212" i="16"/>
  <c r="O212" i="16"/>
  <c r="N212" i="16"/>
  <c r="M212" i="16"/>
  <c r="R211" i="16"/>
  <c r="Q211" i="16"/>
  <c r="O211" i="16"/>
  <c r="P211" i="16" s="1"/>
  <c r="N211" i="16"/>
  <c r="M211" i="16"/>
  <c r="R210" i="16"/>
  <c r="Q210" i="16"/>
  <c r="O210" i="16"/>
  <c r="P210" i="16" s="1"/>
  <c r="N210" i="16"/>
  <c r="M210" i="16"/>
  <c r="R209" i="16"/>
  <c r="Q209" i="16"/>
  <c r="P209" i="16"/>
  <c r="O209" i="16"/>
  <c r="N209" i="16"/>
  <c r="M209" i="16"/>
  <c r="R208" i="16"/>
  <c r="Q208" i="16"/>
  <c r="P208" i="16"/>
  <c r="O208" i="16"/>
  <c r="N208" i="16"/>
  <c r="M208" i="16"/>
  <c r="R207" i="16"/>
  <c r="Q207" i="16"/>
  <c r="P207" i="16"/>
  <c r="O207" i="16"/>
  <c r="N207" i="16"/>
  <c r="M207" i="16"/>
  <c r="R206" i="16"/>
  <c r="Q206" i="16"/>
  <c r="O206" i="16"/>
  <c r="P206" i="16" s="1"/>
  <c r="N206" i="16"/>
  <c r="M206" i="16"/>
  <c r="R205" i="16"/>
  <c r="Q205" i="16"/>
  <c r="P205" i="16"/>
  <c r="O205" i="16"/>
  <c r="N205" i="16"/>
  <c r="M205" i="16"/>
  <c r="R204" i="16"/>
  <c r="Q204" i="16"/>
  <c r="P204" i="16"/>
  <c r="O204" i="16"/>
  <c r="N204" i="16"/>
  <c r="M204" i="16"/>
  <c r="R203" i="16"/>
  <c r="Q203" i="16"/>
  <c r="P203" i="16"/>
  <c r="O203" i="16"/>
  <c r="N203" i="16"/>
  <c r="M203" i="16"/>
  <c r="R202" i="16"/>
  <c r="Q202" i="16"/>
  <c r="O202" i="16"/>
  <c r="P202" i="16" s="1"/>
  <c r="N202" i="16"/>
  <c r="M202" i="16"/>
  <c r="R201" i="16"/>
  <c r="Q201" i="16"/>
  <c r="P201" i="16"/>
  <c r="O201" i="16"/>
  <c r="N201" i="16"/>
  <c r="M201" i="16"/>
  <c r="R200" i="16"/>
  <c r="Q200" i="16"/>
  <c r="P200" i="16"/>
  <c r="O200" i="16"/>
  <c r="N200" i="16"/>
  <c r="M200" i="16"/>
  <c r="R199" i="16"/>
  <c r="Q199" i="16"/>
  <c r="P199" i="16"/>
  <c r="O199" i="16"/>
  <c r="N199" i="16"/>
  <c r="M199" i="16"/>
  <c r="R198" i="16"/>
  <c r="Q198" i="16"/>
  <c r="O198" i="16"/>
  <c r="P198" i="16" s="1"/>
  <c r="N198" i="16"/>
  <c r="M198" i="16"/>
  <c r="R197" i="16"/>
  <c r="Q197" i="16"/>
  <c r="P197" i="16"/>
  <c r="O197" i="16"/>
  <c r="N197" i="16"/>
  <c r="M197" i="16"/>
  <c r="R196" i="16"/>
  <c r="Q196" i="16"/>
  <c r="P196" i="16"/>
  <c r="O196" i="16"/>
  <c r="N196" i="16"/>
  <c r="M196" i="16"/>
  <c r="R195" i="16"/>
  <c r="Q195" i="16"/>
  <c r="P195" i="16"/>
  <c r="O195" i="16"/>
  <c r="N195" i="16"/>
  <c r="M195" i="16"/>
  <c r="R194" i="16"/>
  <c r="Q194" i="16"/>
  <c r="O194" i="16"/>
  <c r="P194" i="16" s="1"/>
  <c r="N194" i="16"/>
  <c r="M194" i="16"/>
  <c r="R193" i="16"/>
  <c r="Q193" i="16"/>
  <c r="P193" i="16"/>
  <c r="O193" i="16"/>
  <c r="N193" i="16"/>
  <c r="M193" i="16"/>
  <c r="R192" i="16"/>
  <c r="Q192" i="16"/>
  <c r="P192" i="16"/>
  <c r="O192" i="16"/>
  <c r="N192" i="16"/>
  <c r="M192" i="16"/>
  <c r="R191" i="16"/>
  <c r="Q191" i="16"/>
  <c r="P191" i="16"/>
  <c r="O191" i="16"/>
  <c r="N191" i="16"/>
  <c r="M191" i="16"/>
  <c r="R190" i="16"/>
  <c r="Q190" i="16"/>
  <c r="O190" i="16"/>
  <c r="P190" i="16" s="1"/>
  <c r="N190" i="16"/>
  <c r="M190" i="16"/>
  <c r="R189" i="16"/>
  <c r="Q189" i="16"/>
  <c r="P189" i="16"/>
  <c r="O189" i="16"/>
  <c r="N189" i="16"/>
  <c r="M189" i="16"/>
  <c r="R188" i="16"/>
  <c r="Q188" i="16"/>
  <c r="P188" i="16"/>
  <c r="O188" i="16"/>
  <c r="N188" i="16"/>
  <c r="M188" i="16"/>
  <c r="R187" i="16"/>
  <c r="Q187" i="16"/>
  <c r="P187" i="16"/>
  <c r="O187" i="16"/>
  <c r="N187" i="16"/>
  <c r="M187" i="16"/>
  <c r="R186" i="16"/>
  <c r="Q186" i="16"/>
  <c r="O186" i="16"/>
  <c r="P186" i="16" s="1"/>
  <c r="N186" i="16"/>
  <c r="M186" i="16"/>
  <c r="R185" i="16"/>
  <c r="Q185" i="16"/>
  <c r="P185" i="16"/>
  <c r="O185" i="16"/>
  <c r="N185" i="16"/>
  <c r="M185" i="16"/>
  <c r="R184" i="16"/>
  <c r="Q184" i="16"/>
  <c r="P184" i="16"/>
  <c r="O184" i="16"/>
  <c r="N184" i="16"/>
  <c r="M184" i="16"/>
  <c r="R183" i="16"/>
  <c r="Q183" i="16"/>
  <c r="P183" i="16"/>
  <c r="O183" i="16"/>
  <c r="N183" i="16"/>
  <c r="M183" i="16"/>
  <c r="R182" i="16"/>
  <c r="Q182" i="16"/>
  <c r="O182" i="16"/>
  <c r="P182" i="16" s="1"/>
  <c r="N182" i="16"/>
  <c r="M182" i="16"/>
  <c r="R181" i="16"/>
  <c r="Q181" i="16"/>
  <c r="P181" i="16"/>
  <c r="O181" i="16"/>
  <c r="N181" i="16"/>
  <c r="M181" i="16"/>
  <c r="R180" i="16"/>
  <c r="Q180" i="16"/>
  <c r="P180" i="16"/>
  <c r="O180" i="16"/>
  <c r="N180" i="16"/>
  <c r="M180" i="16"/>
  <c r="R179" i="16"/>
  <c r="Q179" i="16"/>
  <c r="P179" i="16"/>
  <c r="O179" i="16"/>
  <c r="N179" i="16"/>
  <c r="M179" i="16"/>
  <c r="R178" i="16"/>
  <c r="Q178" i="16"/>
  <c r="O178" i="16"/>
  <c r="P178" i="16" s="1"/>
  <c r="N178" i="16"/>
  <c r="M178" i="16"/>
  <c r="R177" i="16"/>
  <c r="Q177" i="16"/>
  <c r="P177" i="16"/>
  <c r="O177" i="16"/>
  <c r="N177" i="16"/>
  <c r="M177" i="16"/>
  <c r="R176" i="16"/>
  <c r="Q176" i="16"/>
  <c r="P176" i="16"/>
  <c r="O176" i="16"/>
  <c r="N176" i="16"/>
  <c r="M176" i="16"/>
  <c r="R175" i="16"/>
  <c r="Q175" i="16"/>
  <c r="P175" i="16"/>
  <c r="O175" i="16"/>
  <c r="N175" i="16"/>
  <c r="M175" i="16"/>
  <c r="R174" i="16"/>
  <c r="Q174" i="16"/>
  <c r="O174" i="16"/>
  <c r="P174" i="16" s="1"/>
  <c r="N174" i="16"/>
  <c r="M174" i="16"/>
  <c r="R173" i="16"/>
  <c r="Q173" i="16"/>
  <c r="P173" i="16"/>
  <c r="O173" i="16"/>
  <c r="N173" i="16"/>
  <c r="M173" i="16"/>
  <c r="R172" i="16"/>
  <c r="Q172" i="16"/>
  <c r="P172" i="16"/>
  <c r="O172" i="16"/>
  <c r="N172" i="16"/>
  <c r="M172" i="16"/>
  <c r="R171" i="16"/>
  <c r="Q171" i="16"/>
  <c r="P171" i="16"/>
  <c r="O171" i="16"/>
  <c r="N171" i="16"/>
  <c r="M171" i="16"/>
  <c r="R170" i="16"/>
  <c r="Q170" i="16"/>
  <c r="O170" i="16"/>
  <c r="P170" i="16" s="1"/>
  <c r="N170" i="16"/>
  <c r="M170" i="16"/>
  <c r="R169" i="16"/>
  <c r="Q169" i="16"/>
  <c r="P169" i="16"/>
  <c r="O169" i="16"/>
  <c r="N169" i="16"/>
  <c r="M169" i="16"/>
  <c r="R168" i="16"/>
  <c r="Q168" i="16"/>
  <c r="P168" i="16"/>
  <c r="O168" i="16"/>
  <c r="N168" i="16"/>
  <c r="M168" i="16"/>
  <c r="R167" i="16"/>
  <c r="Q167" i="16"/>
  <c r="P167" i="16"/>
  <c r="O167" i="16"/>
  <c r="N167" i="16"/>
  <c r="M167" i="16"/>
  <c r="R166" i="16"/>
  <c r="Q166" i="16"/>
  <c r="O166" i="16"/>
  <c r="P166" i="16" s="1"/>
  <c r="N166" i="16"/>
  <c r="M166" i="16"/>
  <c r="R165" i="16"/>
  <c r="Q165" i="16"/>
  <c r="P165" i="16"/>
  <c r="O165" i="16"/>
  <c r="N165" i="16"/>
  <c r="M165" i="16"/>
  <c r="R164" i="16"/>
  <c r="Q164" i="16"/>
  <c r="P164" i="16"/>
  <c r="O164" i="16"/>
  <c r="N164" i="16"/>
  <c r="M164" i="16"/>
  <c r="R163" i="16"/>
  <c r="Q163" i="16"/>
  <c r="P163" i="16"/>
  <c r="O163" i="16"/>
  <c r="N163" i="16"/>
  <c r="M163" i="16"/>
  <c r="R162" i="16"/>
  <c r="Q162" i="16"/>
  <c r="O162" i="16"/>
  <c r="P162" i="16" s="1"/>
  <c r="N162" i="16"/>
  <c r="M162" i="16"/>
  <c r="R161" i="16"/>
  <c r="Q161" i="16"/>
  <c r="P161" i="16"/>
  <c r="O161" i="16"/>
  <c r="N161" i="16"/>
  <c r="M161" i="16"/>
  <c r="R160" i="16"/>
  <c r="Q160" i="16"/>
  <c r="P160" i="16"/>
  <c r="O160" i="16"/>
  <c r="N160" i="16"/>
  <c r="M160" i="16"/>
  <c r="R159" i="16"/>
  <c r="Q159" i="16"/>
  <c r="P159" i="16"/>
  <c r="O159" i="16"/>
  <c r="N159" i="16"/>
  <c r="M159" i="16"/>
  <c r="R158" i="16"/>
  <c r="Q158" i="16"/>
  <c r="O158" i="16"/>
  <c r="P158" i="16" s="1"/>
  <c r="N158" i="16"/>
  <c r="M158" i="16"/>
  <c r="R157" i="16"/>
  <c r="Q157" i="16"/>
  <c r="P157" i="16"/>
  <c r="O157" i="16"/>
  <c r="N157" i="16"/>
  <c r="M157" i="16"/>
  <c r="R156" i="16"/>
  <c r="Q156" i="16"/>
  <c r="P156" i="16"/>
  <c r="O156" i="16"/>
  <c r="N156" i="16"/>
  <c r="M156" i="16"/>
  <c r="R155" i="16"/>
  <c r="Q155" i="16"/>
  <c r="P155" i="16"/>
  <c r="O155" i="16"/>
  <c r="N155" i="16"/>
  <c r="M155" i="16"/>
  <c r="R154" i="16"/>
  <c r="Q154" i="16"/>
  <c r="O154" i="16"/>
  <c r="P154" i="16" s="1"/>
  <c r="N154" i="16"/>
  <c r="M154" i="16"/>
  <c r="R153" i="16"/>
  <c r="Q153" i="16"/>
  <c r="P153" i="16"/>
  <c r="O153" i="16"/>
  <c r="N153" i="16"/>
  <c r="M153" i="16"/>
  <c r="R152" i="16"/>
  <c r="Q152" i="16"/>
  <c r="P152" i="16"/>
  <c r="O152" i="16"/>
  <c r="N152" i="16"/>
  <c r="M152" i="16"/>
  <c r="R151" i="16"/>
  <c r="Q151" i="16"/>
  <c r="P151" i="16"/>
  <c r="O151" i="16"/>
  <c r="N151" i="16"/>
  <c r="M151" i="16"/>
  <c r="R150" i="16"/>
  <c r="Q150" i="16"/>
  <c r="O150" i="16"/>
  <c r="P150" i="16" s="1"/>
  <c r="N150" i="16"/>
  <c r="M150" i="16"/>
  <c r="R149" i="16"/>
  <c r="Q149" i="16"/>
  <c r="P149" i="16"/>
  <c r="O149" i="16"/>
  <c r="N149" i="16"/>
  <c r="M149" i="16"/>
  <c r="R148" i="16"/>
  <c r="Q148" i="16"/>
  <c r="P148" i="16"/>
  <c r="O148" i="16"/>
  <c r="N148" i="16"/>
  <c r="M148" i="16"/>
  <c r="R147" i="16"/>
  <c r="Q147" i="16"/>
  <c r="P147" i="16"/>
  <c r="O147" i="16"/>
  <c r="N147" i="16"/>
  <c r="M147" i="16"/>
  <c r="R146" i="16"/>
  <c r="Q146" i="16"/>
  <c r="O146" i="16"/>
  <c r="P146" i="16" s="1"/>
  <c r="N146" i="16"/>
  <c r="M146" i="16"/>
  <c r="R145" i="16"/>
  <c r="Q145" i="16"/>
  <c r="P145" i="16"/>
  <c r="O145" i="16"/>
  <c r="N145" i="16"/>
  <c r="M145" i="16"/>
  <c r="R144" i="16"/>
  <c r="Q144" i="16"/>
  <c r="P144" i="16"/>
  <c r="O144" i="16"/>
  <c r="N144" i="16"/>
  <c r="M144" i="16"/>
  <c r="R143" i="16"/>
  <c r="Q143" i="16"/>
  <c r="P143" i="16"/>
  <c r="O143" i="16"/>
  <c r="N143" i="16"/>
  <c r="M143" i="16"/>
  <c r="R142" i="16"/>
  <c r="Q142" i="16"/>
  <c r="O142" i="16"/>
  <c r="P142" i="16" s="1"/>
  <c r="N142" i="16"/>
  <c r="M142" i="16"/>
  <c r="R141" i="16"/>
  <c r="Q141" i="16"/>
  <c r="P141" i="16"/>
  <c r="O141" i="16"/>
  <c r="N141" i="16"/>
  <c r="M141" i="16"/>
  <c r="R140" i="16"/>
  <c r="Q140" i="16"/>
  <c r="P140" i="16"/>
  <c r="O140" i="16"/>
  <c r="N140" i="16"/>
  <c r="M140" i="16"/>
  <c r="R139" i="16"/>
  <c r="Q139" i="16"/>
  <c r="P139" i="16"/>
  <c r="O139" i="16"/>
  <c r="N139" i="16"/>
  <c r="M139" i="16"/>
  <c r="R138" i="16"/>
  <c r="Q138" i="16"/>
  <c r="O138" i="16"/>
  <c r="P138" i="16" s="1"/>
  <c r="N138" i="16"/>
  <c r="M138" i="16"/>
  <c r="R137" i="16"/>
  <c r="Q137" i="16"/>
  <c r="P137" i="16"/>
  <c r="O137" i="16"/>
  <c r="N137" i="16"/>
  <c r="M137" i="16"/>
  <c r="R136" i="16"/>
  <c r="Q136" i="16"/>
  <c r="P136" i="16"/>
  <c r="O136" i="16"/>
  <c r="N136" i="16"/>
  <c r="M136" i="16"/>
  <c r="R135" i="16"/>
  <c r="Q135" i="16"/>
  <c r="P135" i="16"/>
  <c r="O135" i="16"/>
  <c r="N135" i="16"/>
  <c r="M135" i="16"/>
  <c r="R134" i="16"/>
  <c r="Q134" i="16"/>
  <c r="O134" i="16"/>
  <c r="P134" i="16" s="1"/>
  <c r="N134" i="16"/>
  <c r="M134" i="16"/>
  <c r="R133" i="16"/>
  <c r="Q133" i="16"/>
  <c r="P133" i="16"/>
  <c r="O133" i="16"/>
  <c r="N133" i="16"/>
  <c r="M133" i="16"/>
  <c r="R132" i="16"/>
  <c r="Q132" i="16"/>
  <c r="P132" i="16"/>
  <c r="O132" i="16"/>
  <c r="N132" i="16"/>
  <c r="M132" i="16"/>
  <c r="R131" i="16"/>
  <c r="Q131" i="16"/>
  <c r="P131" i="16"/>
  <c r="O131" i="16"/>
  <c r="N131" i="16"/>
  <c r="M131" i="16"/>
  <c r="R130" i="16"/>
  <c r="Q130" i="16"/>
  <c r="O130" i="16"/>
  <c r="P130" i="16" s="1"/>
  <c r="N130" i="16"/>
  <c r="M130" i="16"/>
  <c r="R129" i="16"/>
  <c r="Q129" i="16"/>
  <c r="P129" i="16"/>
  <c r="O129" i="16"/>
  <c r="N129" i="16"/>
  <c r="M129" i="16"/>
  <c r="R128" i="16"/>
  <c r="Q128" i="16"/>
  <c r="P128" i="16"/>
  <c r="O128" i="16"/>
  <c r="N128" i="16"/>
  <c r="M128" i="16"/>
  <c r="R127" i="16"/>
  <c r="Q127" i="16"/>
  <c r="P127" i="16"/>
  <c r="O127" i="16"/>
  <c r="N127" i="16"/>
  <c r="M127" i="16"/>
  <c r="R126" i="16"/>
  <c r="Q126" i="16"/>
  <c r="O126" i="16"/>
  <c r="P126" i="16" s="1"/>
  <c r="N126" i="16"/>
  <c r="M126" i="16"/>
  <c r="R125" i="16"/>
  <c r="Q125" i="16"/>
  <c r="P125" i="16"/>
  <c r="O125" i="16"/>
  <c r="N125" i="16"/>
  <c r="M125" i="16"/>
  <c r="R124" i="16"/>
  <c r="Q124" i="16"/>
  <c r="P124" i="16"/>
  <c r="O124" i="16"/>
  <c r="N124" i="16"/>
  <c r="M124" i="16"/>
  <c r="R123" i="16"/>
  <c r="Q123" i="16"/>
  <c r="P123" i="16"/>
  <c r="O123" i="16"/>
  <c r="N123" i="16"/>
  <c r="M123" i="16"/>
  <c r="R122" i="16"/>
  <c r="Q122" i="16"/>
  <c r="O122" i="16"/>
  <c r="P122" i="16" s="1"/>
  <c r="N122" i="16"/>
  <c r="M122" i="16"/>
  <c r="R121" i="16"/>
  <c r="Q121" i="16"/>
  <c r="P121" i="16"/>
  <c r="O121" i="16"/>
  <c r="N121" i="16"/>
  <c r="M121" i="16"/>
  <c r="R120" i="16"/>
  <c r="Q120" i="16"/>
  <c r="P120" i="16"/>
  <c r="O120" i="16"/>
  <c r="N120" i="16"/>
  <c r="M120" i="16"/>
  <c r="R119" i="16"/>
  <c r="Q119" i="16"/>
  <c r="P119" i="16"/>
  <c r="O119" i="16"/>
  <c r="N119" i="16"/>
  <c r="M119" i="16"/>
  <c r="R118" i="16"/>
  <c r="Q118" i="16"/>
  <c r="O118" i="16"/>
  <c r="P118" i="16" s="1"/>
  <c r="N118" i="16"/>
  <c r="M118" i="16"/>
  <c r="R117" i="16"/>
  <c r="Q117" i="16"/>
  <c r="P117" i="16"/>
  <c r="O117" i="16"/>
  <c r="N117" i="16"/>
  <c r="M117" i="16"/>
  <c r="R116" i="16"/>
  <c r="Q116" i="16"/>
  <c r="P116" i="16"/>
  <c r="O116" i="16"/>
  <c r="N116" i="16"/>
  <c r="M116" i="16"/>
  <c r="R115" i="16"/>
  <c r="Q115" i="16"/>
  <c r="P115" i="16"/>
  <c r="O115" i="16"/>
  <c r="N115" i="16"/>
  <c r="M115" i="16"/>
  <c r="R114" i="16"/>
  <c r="Q114" i="16"/>
  <c r="O114" i="16"/>
  <c r="P114" i="16" s="1"/>
  <c r="N114" i="16"/>
  <c r="M114" i="16"/>
  <c r="R113" i="16"/>
  <c r="Q113" i="16"/>
  <c r="P113" i="16"/>
  <c r="O113" i="16"/>
  <c r="N113" i="16"/>
  <c r="M113" i="16"/>
  <c r="R112" i="16"/>
  <c r="Q112" i="16"/>
  <c r="P112" i="16"/>
  <c r="O112" i="16"/>
  <c r="N112" i="16"/>
  <c r="M112" i="16"/>
  <c r="R111" i="16"/>
  <c r="Q111" i="16"/>
  <c r="P111" i="16"/>
  <c r="O111" i="16"/>
  <c r="N111" i="16"/>
  <c r="M111" i="16"/>
  <c r="R110" i="16"/>
  <c r="Q110" i="16"/>
  <c r="O110" i="16"/>
  <c r="P110" i="16" s="1"/>
  <c r="N110" i="16"/>
  <c r="M110" i="16"/>
  <c r="R109" i="16"/>
  <c r="Q109" i="16"/>
  <c r="P109" i="16"/>
  <c r="O109" i="16"/>
  <c r="N109" i="16"/>
  <c r="M109" i="16"/>
  <c r="R108" i="16"/>
  <c r="Q108" i="16"/>
  <c r="P108" i="16"/>
  <c r="O108" i="16"/>
  <c r="N108" i="16"/>
  <c r="M108" i="16"/>
  <c r="R107" i="16"/>
  <c r="Q107" i="16"/>
  <c r="P107" i="16"/>
  <c r="O107" i="16"/>
  <c r="N107" i="16"/>
  <c r="M107" i="16"/>
  <c r="R106" i="16"/>
  <c r="Q106" i="16"/>
  <c r="O106" i="16"/>
  <c r="P106" i="16" s="1"/>
  <c r="N106" i="16"/>
  <c r="M106" i="16"/>
  <c r="R105" i="16"/>
  <c r="Q105" i="16"/>
  <c r="P105" i="16"/>
  <c r="O105" i="16"/>
  <c r="N105" i="16"/>
  <c r="M105" i="16"/>
  <c r="R104" i="16"/>
  <c r="Q104" i="16"/>
  <c r="P104" i="16"/>
  <c r="O104" i="16"/>
  <c r="N104" i="16"/>
  <c r="M104" i="16"/>
  <c r="R103" i="16"/>
  <c r="Q103" i="16"/>
  <c r="P103" i="16"/>
  <c r="O103" i="16"/>
  <c r="N103" i="16"/>
  <c r="M103" i="16"/>
  <c r="R102" i="16"/>
  <c r="Q102" i="16"/>
  <c r="O102" i="16"/>
  <c r="P102" i="16" s="1"/>
  <c r="N102" i="16"/>
  <c r="M102" i="16"/>
  <c r="R101" i="16"/>
  <c r="Q101" i="16"/>
  <c r="P101" i="16"/>
  <c r="O101" i="16"/>
  <c r="N101" i="16"/>
  <c r="M101" i="16"/>
  <c r="R100" i="16"/>
  <c r="Q100" i="16"/>
  <c r="P100" i="16"/>
  <c r="O100" i="16"/>
  <c r="N100" i="16"/>
  <c r="M100" i="16"/>
  <c r="R99" i="16"/>
  <c r="Q99" i="16"/>
  <c r="P99" i="16"/>
  <c r="O99" i="16"/>
  <c r="N99" i="16"/>
  <c r="M99" i="16"/>
  <c r="R98" i="16"/>
  <c r="Q98" i="16"/>
  <c r="O98" i="16"/>
  <c r="P98" i="16" s="1"/>
  <c r="N98" i="16"/>
  <c r="M98" i="16"/>
  <c r="R97" i="16"/>
  <c r="Q97" i="16"/>
  <c r="P97" i="16"/>
  <c r="O97" i="16"/>
  <c r="N97" i="16"/>
  <c r="M97" i="16"/>
  <c r="R96" i="16"/>
  <c r="Q96" i="16"/>
  <c r="P96" i="16"/>
  <c r="O96" i="16"/>
  <c r="N96" i="16"/>
  <c r="M96" i="16"/>
  <c r="R95" i="16"/>
  <c r="Q95" i="16"/>
  <c r="P95" i="16"/>
  <c r="O95" i="16"/>
  <c r="N95" i="16"/>
  <c r="M95" i="16"/>
  <c r="R94" i="16"/>
  <c r="Q94" i="16"/>
  <c r="O94" i="16"/>
  <c r="P94" i="16" s="1"/>
  <c r="N94" i="16"/>
  <c r="M94" i="16"/>
  <c r="R93" i="16"/>
  <c r="Q93" i="16"/>
  <c r="P93" i="16"/>
  <c r="O93" i="16"/>
  <c r="N93" i="16"/>
  <c r="M93" i="16"/>
  <c r="R92" i="16"/>
  <c r="Q92" i="16"/>
  <c r="P92" i="16"/>
  <c r="O92" i="16"/>
  <c r="N92" i="16"/>
  <c r="M92" i="16"/>
  <c r="R91" i="16"/>
  <c r="Q91" i="16"/>
  <c r="P91" i="16"/>
  <c r="O91" i="16"/>
  <c r="N91" i="16"/>
  <c r="M91" i="16"/>
  <c r="R90" i="16"/>
  <c r="Q90" i="16"/>
  <c r="O90" i="16"/>
  <c r="P90" i="16" s="1"/>
  <c r="N90" i="16"/>
  <c r="M90" i="16"/>
  <c r="R89" i="16"/>
  <c r="Q89" i="16"/>
  <c r="P89" i="16"/>
  <c r="O89" i="16"/>
  <c r="N89" i="16"/>
  <c r="M89" i="16"/>
  <c r="R88" i="16"/>
  <c r="Q88" i="16"/>
  <c r="P88" i="16"/>
  <c r="O88" i="16"/>
  <c r="N88" i="16"/>
  <c r="M88" i="16"/>
  <c r="R87" i="16"/>
  <c r="Q87" i="16"/>
  <c r="P87" i="16"/>
  <c r="O87" i="16"/>
  <c r="N87" i="16"/>
  <c r="M87" i="16"/>
  <c r="R86" i="16"/>
  <c r="Q86" i="16"/>
  <c r="O86" i="16"/>
  <c r="P86" i="16" s="1"/>
  <c r="N86" i="16"/>
  <c r="M86" i="16"/>
  <c r="R85" i="16"/>
  <c r="Q85" i="16"/>
  <c r="P85" i="16"/>
  <c r="O85" i="16"/>
  <c r="N85" i="16"/>
  <c r="M85" i="16"/>
  <c r="R84" i="16"/>
  <c r="Q84" i="16"/>
  <c r="P84" i="16"/>
  <c r="O84" i="16"/>
  <c r="N84" i="16"/>
  <c r="M84" i="16"/>
  <c r="R83" i="16"/>
  <c r="Q83" i="16"/>
  <c r="P83" i="16"/>
  <c r="O83" i="16"/>
  <c r="N83" i="16"/>
  <c r="M83" i="16"/>
  <c r="R82" i="16"/>
  <c r="Q82" i="16"/>
  <c r="O82" i="16"/>
  <c r="P82" i="16" s="1"/>
  <c r="N82" i="16"/>
  <c r="M82" i="16"/>
  <c r="R81" i="16"/>
  <c r="Q81" i="16"/>
  <c r="P81" i="16"/>
  <c r="O81" i="16"/>
  <c r="N81" i="16"/>
  <c r="M81" i="16"/>
  <c r="R80" i="16"/>
  <c r="Q80" i="16"/>
  <c r="P80" i="16"/>
  <c r="O80" i="16"/>
  <c r="N80" i="16"/>
  <c r="M80" i="16"/>
  <c r="R79" i="16"/>
  <c r="Q79" i="16"/>
  <c r="P79" i="16"/>
  <c r="O79" i="16"/>
  <c r="N79" i="16"/>
  <c r="M79" i="16"/>
  <c r="R78" i="16"/>
  <c r="Q78" i="16"/>
  <c r="O78" i="16"/>
  <c r="P78" i="16" s="1"/>
  <c r="N78" i="16"/>
  <c r="M78" i="16"/>
  <c r="R77" i="16"/>
  <c r="Q77" i="16"/>
  <c r="P77" i="16"/>
  <c r="O77" i="16"/>
  <c r="N77" i="16"/>
  <c r="M77" i="16"/>
  <c r="R76" i="16"/>
  <c r="Q76" i="16"/>
  <c r="P76" i="16"/>
  <c r="O76" i="16"/>
  <c r="N76" i="16"/>
  <c r="M76" i="16"/>
  <c r="R75" i="16"/>
  <c r="Q75" i="16"/>
  <c r="P75" i="16"/>
  <c r="O75" i="16"/>
  <c r="N75" i="16"/>
  <c r="M75" i="16"/>
  <c r="R74" i="16"/>
  <c r="Q74" i="16"/>
  <c r="O74" i="16"/>
  <c r="P74" i="16" s="1"/>
  <c r="N74" i="16"/>
  <c r="M74" i="16"/>
  <c r="R73" i="16"/>
  <c r="Q73" i="16"/>
  <c r="P73" i="16"/>
  <c r="O73" i="16"/>
  <c r="N73" i="16"/>
  <c r="M73" i="16"/>
  <c r="R72" i="16"/>
  <c r="Q72" i="16"/>
  <c r="P72" i="16"/>
  <c r="O72" i="16"/>
  <c r="N72" i="16"/>
  <c r="M72" i="16"/>
  <c r="R71" i="16"/>
  <c r="Q71" i="16"/>
  <c r="P71" i="16"/>
  <c r="O71" i="16"/>
  <c r="N71" i="16"/>
  <c r="M71" i="16"/>
  <c r="R70" i="16"/>
  <c r="Q70" i="16"/>
  <c r="O70" i="16"/>
  <c r="P70" i="16" s="1"/>
  <c r="N70" i="16"/>
  <c r="M70" i="16"/>
  <c r="R69" i="16"/>
  <c r="Q69" i="16"/>
  <c r="P69" i="16"/>
  <c r="O69" i="16"/>
  <c r="N69" i="16"/>
  <c r="M69" i="16"/>
  <c r="R68" i="16"/>
  <c r="Q68" i="16"/>
  <c r="P68" i="16"/>
  <c r="O68" i="16"/>
  <c r="N68" i="16"/>
  <c r="M68" i="16"/>
  <c r="R67" i="16"/>
  <c r="Q67" i="16"/>
  <c r="P67" i="16"/>
  <c r="O67" i="16"/>
  <c r="N67" i="16"/>
  <c r="M67" i="16"/>
  <c r="R66" i="16"/>
  <c r="Q66" i="16"/>
  <c r="O66" i="16"/>
  <c r="P66" i="16" s="1"/>
  <c r="N66" i="16"/>
  <c r="M66" i="16"/>
  <c r="R65" i="16"/>
  <c r="Q65" i="16"/>
  <c r="P65" i="16"/>
  <c r="O65" i="16"/>
  <c r="N65" i="16"/>
  <c r="M65" i="16"/>
  <c r="R64" i="16"/>
  <c r="Q64" i="16"/>
  <c r="P64" i="16"/>
  <c r="O64" i="16"/>
  <c r="N64" i="16"/>
  <c r="M64" i="16"/>
  <c r="R63" i="16"/>
  <c r="Q63" i="16"/>
  <c r="P63" i="16"/>
  <c r="O63" i="16"/>
  <c r="N63" i="16"/>
  <c r="M63" i="16"/>
  <c r="R62" i="16"/>
  <c r="Q62" i="16"/>
  <c r="O62" i="16"/>
  <c r="P62" i="16" s="1"/>
  <c r="N62" i="16"/>
  <c r="M62" i="16"/>
  <c r="R61" i="16"/>
  <c r="Q61" i="16"/>
  <c r="P61" i="16"/>
  <c r="O61" i="16"/>
  <c r="N61" i="16"/>
  <c r="M61" i="16"/>
  <c r="R60" i="16"/>
  <c r="Q60" i="16"/>
  <c r="P60" i="16"/>
  <c r="O60" i="16"/>
  <c r="N60" i="16"/>
  <c r="M60" i="16"/>
  <c r="R59" i="16"/>
  <c r="Q59" i="16"/>
  <c r="P59" i="16"/>
  <c r="O59" i="16"/>
  <c r="N59" i="16"/>
  <c r="M59" i="16"/>
  <c r="R58" i="16"/>
  <c r="Q58" i="16"/>
  <c r="O58" i="16"/>
  <c r="P58" i="16" s="1"/>
  <c r="N58" i="16"/>
  <c r="M58" i="16"/>
  <c r="R57" i="16"/>
  <c r="Q57" i="16"/>
  <c r="P57" i="16"/>
  <c r="O57" i="16"/>
  <c r="N57" i="16"/>
  <c r="M57" i="16"/>
  <c r="R56" i="16"/>
  <c r="Q56" i="16"/>
  <c r="P56" i="16"/>
  <c r="O56" i="16"/>
  <c r="N56" i="16"/>
  <c r="M56" i="16"/>
  <c r="R55" i="16"/>
  <c r="Q55" i="16"/>
  <c r="P55" i="16"/>
  <c r="O55" i="16"/>
  <c r="N55" i="16"/>
  <c r="M55" i="16"/>
  <c r="R54" i="16"/>
  <c r="Q54" i="16"/>
  <c r="O54" i="16"/>
  <c r="P54" i="16" s="1"/>
  <c r="N54" i="16"/>
  <c r="M54" i="16"/>
  <c r="R53" i="16"/>
  <c r="Q53" i="16"/>
  <c r="P53" i="16"/>
  <c r="O53" i="16"/>
  <c r="N53" i="16"/>
  <c r="M53" i="16"/>
  <c r="R52" i="16"/>
  <c r="Q52" i="16"/>
  <c r="P52" i="16"/>
  <c r="O52" i="16"/>
  <c r="N52" i="16"/>
  <c r="M52" i="16"/>
  <c r="R51" i="16"/>
  <c r="Q51" i="16"/>
  <c r="P51" i="16"/>
  <c r="O51" i="16"/>
  <c r="N51" i="16"/>
  <c r="M51" i="16"/>
  <c r="R50" i="16"/>
  <c r="Q50" i="16"/>
  <c r="O50" i="16"/>
  <c r="P50" i="16" s="1"/>
  <c r="N50" i="16"/>
  <c r="M50" i="16"/>
  <c r="R49" i="16"/>
  <c r="Q49" i="16"/>
  <c r="P49" i="16"/>
  <c r="O49" i="16"/>
  <c r="N49" i="16"/>
  <c r="M49" i="16"/>
  <c r="R48" i="16"/>
  <c r="Q48" i="16"/>
  <c r="P48" i="16"/>
  <c r="O48" i="16"/>
  <c r="N48" i="16"/>
  <c r="M48" i="16"/>
  <c r="R47" i="16"/>
  <c r="Q47" i="16"/>
  <c r="P47" i="16"/>
  <c r="O47" i="16"/>
  <c r="N47" i="16"/>
  <c r="M47" i="16"/>
  <c r="R46" i="16"/>
  <c r="Q46" i="16"/>
  <c r="O46" i="16"/>
  <c r="P46" i="16" s="1"/>
  <c r="N46" i="16"/>
  <c r="M46" i="16"/>
  <c r="R45" i="16"/>
  <c r="Q45" i="16"/>
  <c r="P45" i="16"/>
  <c r="O45" i="16"/>
  <c r="N45" i="16"/>
  <c r="M45" i="16"/>
  <c r="R44" i="16"/>
  <c r="Q44" i="16"/>
  <c r="P44" i="16"/>
  <c r="O44" i="16"/>
  <c r="N44" i="16"/>
  <c r="M44" i="16"/>
  <c r="R43" i="16"/>
  <c r="Q43" i="16"/>
  <c r="P43" i="16"/>
  <c r="O43" i="16"/>
  <c r="N43" i="16"/>
  <c r="M43" i="16"/>
  <c r="R42" i="16"/>
  <c r="Q42" i="16"/>
  <c r="O42" i="16"/>
  <c r="P42" i="16" s="1"/>
  <c r="N42" i="16"/>
  <c r="M42" i="16"/>
  <c r="R41" i="16"/>
  <c r="Q41" i="16"/>
  <c r="P41" i="16"/>
  <c r="O41" i="16"/>
  <c r="N41" i="16"/>
  <c r="M41" i="16"/>
  <c r="R40" i="16"/>
  <c r="Q40" i="16"/>
  <c r="P40" i="16"/>
  <c r="O40" i="16"/>
  <c r="N40" i="16"/>
  <c r="M40" i="16"/>
  <c r="R39" i="16"/>
  <c r="Q39" i="16"/>
  <c r="P39" i="16"/>
  <c r="O39" i="16"/>
  <c r="N39" i="16"/>
  <c r="M39" i="16"/>
  <c r="R38" i="16"/>
  <c r="Q38" i="16"/>
  <c r="O38" i="16"/>
  <c r="P38" i="16" s="1"/>
  <c r="N38" i="16"/>
  <c r="M38" i="16"/>
  <c r="R37" i="16"/>
  <c r="Q37" i="16"/>
  <c r="P37" i="16"/>
  <c r="O37" i="16"/>
  <c r="N37" i="16"/>
  <c r="M37" i="16"/>
  <c r="R36" i="16"/>
  <c r="Q36" i="16"/>
  <c r="P36" i="16"/>
  <c r="O36" i="16"/>
  <c r="N36" i="16"/>
  <c r="M36" i="16"/>
  <c r="R35" i="16"/>
  <c r="Q35" i="16"/>
  <c r="P35" i="16"/>
  <c r="O35" i="16"/>
  <c r="N35" i="16"/>
  <c r="M35" i="16"/>
  <c r="R34" i="16"/>
  <c r="Q34" i="16"/>
  <c r="O34" i="16"/>
  <c r="P34" i="16" s="1"/>
  <c r="N34" i="16"/>
  <c r="M34" i="16"/>
  <c r="R33" i="16"/>
  <c r="Q33" i="16"/>
  <c r="P33" i="16"/>
  <c r="O33" i="16"/>
  <c r="N33" i="16"/>
  <c r="M33" i="16"/>
  <c r="Z32" i="16"/>
  <c r="R32" i="16"/>
  <c r="Q32" i="16"/>
  <c r="P32" i="16"/>
  <c r="O32" i="16"/>
  <c r="N32" i="16"/>
  <c r="M32" i="16"/>
  <c r="Z31" i="16"/>
  <c r="R31" i="16"/>
  <c r="Q31" i="16"/>
  <c r="P31" i="16"/>
  <c r="O31" i="16"/>
  <c r="N31" i="16"/>
  <c r="M31" i="16"/>
  <c r="Z30" i="16"/>
  <c r="R30" i="16"/>
  <c r="Q30" i="16"/>
  <c r="P30" i="16"/>
  <c r="O30" i="16"/>
  <c r="N30" i="16"/>
  <c r="M30" i="16"/>
  <c r="Z29" i="16"/>
  <c r="R29" i="16"/>
  <c r="Q29" i="16"/>
  <c r="P29" i="16"/>
  <c r="O29" i="16"/>
  <c r="N29" i="16"/>
  <c r="M29" i="16"/>
  <c r="Z28" i="16"/>
  <c r="R28" i="16"/>
  <c r="Q28" i="16"/>
  <c r="O28" i="16"/>
  <c r="P28" i="16" s="1"/>
  <c r="N28" i="16"/>
  <c r="M28" i="16"/>
  <c r="Z27" i="16"/>
  <c r="R27" i="16"/>
  <c r="Q27" i="16"/>
  <c r="O27" i="16"/>
  <c r="P27" i="16" s="1"/>
  <c r="N27" i="16"/>
  <c r="M27" i="16"/>
  <c r="Z26" i="16"/>
  <c r="V26" i="16"/>
  <c r="W26" i="16" s="1"/>
  <c r="T26" i="16"/>
  <c r="R26" i="16"/>
  <c r="Q26" i="16"/>
  <c r="O26" i="16"/>
  <c r="P26" i="16" s="1"/>
  <c r="N26" i="16"/>
  <c r="M26" i="16"/>
  <c r="Z25" i="16"/>
  <c r="R25" i="16"/>
  <c r="Q25" i="16"/>
  <c r="P25" i="16"/>
  <c r="O25" i="16"/>
  <c r="N25" i="16"/>
  <c r="M25" i="16"/>
  <c r="Z24" i="16"/>
  <c r="R24" i="16"/>
  <c r="Q24" i="16"/>
  <c r="O24" i="16"/>
  <c r="P24" i="16" s="1"/>
  <c r="N24" i="16"/>
  <c r="M24" i="16"/>
  <c r="Z23" i="16"/>
  <c r="V23" i="16"/>
  <c r="T23" i="16"/>
  <c r="R23" i="16"/>
  <c r="Q23" i="16"/>
  <c r="O23" i="16"/>
  <c r="P23" i="16" s="1"/>
  <c r="N23" i="16"/>
  <c r="M23" i="16"/>
  <c r="Z22" i="16"/>
  <c r="R22" i="16"/>
  <c r="Q22" i="16"/>
  <c r="O22" i="16"/>
  <c r="P22" i="16" s="1"/>
  <c r="N22" i="16"/>
  <c r="M22" i="16"/>
  <c r="Z21" i="16"/>
  <c r="R21" i="16"/>
  <c r="Q21" i="16"/>
  <c r="O21" i="16"/>
  <c r="P21" i="16" s="1"/>
  <c r="N21" i="16"/>
  <c r="M21" i="16"/>
  <c r="Z20" i="16"/>
  <c r="W20" i="16"/>
  <c r="V20" i="16"/>
  <c r="T20" i="16"/>
  <c r="R20" i="16"/>
  <c r="Q20" i="16"/>
  <c r="O20" i="16"/>
  <c r="P20" i="16" s="1"/>
  <c r="N20" i="16"/>
  <c r="M20" i="16"/>
  <c r="Z19" i="16"/>
  <c r="AA19" i="16" s="1"/>
  <c r="R19" i="16"/>
  <c r="Q19" i="16"/>
  <c r="O19" i="16"/>
  <c r="P19" i="16" s="1"/>
  <c r="N19" i="16"/>
  <c r="M19" i="16"/>
  <c r="Z18" i="16"/>
  <c r="AA18" i="16" s="1"/>
  <c r="R18" i="16"/>
  <c r="Q18" i="16"/>
  <c r="P18" i="16"/>
  <c r="O18" i="16"/>
  <c r="N18" i="16"/>
  <c r="M18" i="16"/>
  <c r="Z17" i="16"/>
  <c r="R17" i="16"/>
  <c r="Q17" i="16"/>
  <c r="O17" i="16"/>
  <c r="P17" i="16" s="1"/>
  <c r="N17" i="16"/>
  <c r="M17" i="16"/>
  <c r="AA16" i="16"/>
  <c r="Z16" i="16"/>
  <c r="R16" i="16"/>
  <c r="Q16" i="16"/>
  <c r="O16" i="16"/>
  <c r="P16" i="16" s="1"/>
  <c r="N16" i="16"/>
  <c r="M16" i="16"/>
  <c r="Z15" i="16"/>
  <c r="AA15" i="16" s="1"/>
  <c r="R15" i="16"/>
  <c r="Q15" i="16"/>
  <c r="O15" i="16"/>
  <c r="P15" i="16" s="1"/>
  <c r="N15" i="16"/>
  <c r="M15" i="16"/>
  <c r="Z14" i="16"/>
  <c r="R14" i="16"/>
  <c r="Q14" i="16"/>
  <c r="O14" i="16"/>
  <c r="P14" i="16" s="1"/>
  <c r="N14" i="16"/>
  <c r="M14" i="16"/>
  <c r="Z13" i="16"/>
  <c r="V13" i="16"/>
  <c r="AA22" i="16" s="1"/>
  <c r="R13" i="16"/>
  <c r="Q13" i="16"/>
  <c r="P13" i="16"/>
  <c r="O13" i="16"/>
  <c r="N13" i="16"/>
  <c r="M13" i="16"/>
  <c r="Z12" i="16"/>
  <c r="AA12" i="16" s="1"/>
  <c r="R12" i="16"/>
  <c r="Q12" i="16"/>
  <c r="P12" i="16"/>
  <c r="O12" i="16"/>
  <c r="N12" i="16"/>
  <c r="M12" i="16"/>
  <c r="Z11" i="16"/>
  <c r="R11" i="16"/>
  <c r="Q11" i="16"/>
  <c r="P11" i="16"/>
  <c r="O11" i="16"/>
  <c r="N11" i="16"/>
  <c r="M11" i="16"/>
  <c r="Z10" i="16"/>
  <c r="AA10" i="16" s="1"/>
  <c r="V10" i="16"/>
  <c r="R10" i="16"/>
  <c r="Q10" i="16"/>
  <c r="O10" i="16"/>
  <c r="P10" i="16" s="1"/>
  <c r="N10" i="16"/>
  <c r="M10" i="16"/>
  <c r="AA9" i="16"/>
  <c r="Z9" i="16"/>
  <c r="R9" i="16"/>
  <c r="Q9" i="16"/>
  <c r="O9" i="16"/>
  <c r="P9" i="16" s="1"/>
  <c r="N9" i="16"/>
  <c r="M9" i="16"/>
  <c r="AA8" i="16"/>
  <c r="Z8" i="16"/>
  <c r="R8" i="16"/>
  <c r="Q8" i="16"/>
  <c r="O8" i="16"/>
  <c r="P8" i="16" s="1"/>
  <c r="N8" i="16"/>
  <c r="M8" i="16"/>
  <c r="Z7" i="16"/>
  <c r="AA7" i="16" s="1"/>
  <c r="R7" i="16"/>
  <c r="Q7" i="16"/>
  <c r="O7" i="16"/>
  <c r="P7" i="16" s="1"/>
  <c r="N7" i="16"/>
  <c r="M7" i="16"/>
  <c r="Z6" i="16"/>
  <c r="R6" i="16"/>
  <c r="Q6" i="16"/>
  <c r="O6" i="16"/>
  <c r="P6" i="16" s="1"/>
  <c r="N6" i="16"/>
  <c r="M6" i="16"/>
  <c r="AA5" i="16"/>
  <c r="Z5" i="16"/>
  <c r="R5" i="16"/>
  <c r="Q5" i="16"/>
  <c r="O5" i="16"/>
  <c r="P5" i="16" s="1"/>
  <c r="N5" i="16"/>
  <c r="M5" i="16"/>
  <c r="AA4" i="16"/>
  <c r="Z4" i="16"/>
  <c r="R4" i="16"/>
  <c r="Q4" i="16"/>
  <c r="O4" i="16"/>
  <c r="P4" i="16" s="1"/>
  <c r="N4" i="16"/>
  <c r="M4" i="16"/>
  <c r="AA3" i="16"/>
  <c r="Z3" i="16"/>
  <c r="T28" i="16" s="1"/>
  <c r="V3" i="16"/>
  <c r="T6" i="16" s="1"/>
  <c r="T10" i="16" s="1"/>
  <c r="T3" i="16"/>
  <c r="R3" i="16"/>
  <c r="Q3" i="16"/>
  <c r="P3" i="16"/>
  <c r="O3" i="16"/>
  <c r="N3" i="16"/>
  <c r="M3" i="16"/>
  <c r="P260" i="15"/>
  <c r="Q260" i="15" s="1"/>
  <c r="S259" i="15"/>
  <c r="R259" i="15"/>
  <c r="P259" i="15"/>
  <c r="Q259" i="15" s="1"/>
  <c r="O259" i="15"/>
  <c r="S258" i="15"/>
  <c r="R258" i="15"/>
  <c r="P258" i="15"/>
  <c r="Q258" i="15" s="1"/>
  <c r="O258" i="15"/>
  <c r="S257" i="15"/>
  <c r="R257" i="15"/>
  <c r="P257" i="15"/>
  <c r="Q257" i="15" s="1"/>
  <c r="O257" i="15"/>
  <c r="S256" i="15"/>
  <c r="R256" i="15"/>
  <c r="P256" i="15"/>
  <c r="Q256" i="15" s="1"/>
  <c r="O256" i="15"/>
  <c r="S255" i="15"/>
  <c r="R255" i="15"/>
  <c r="Q255" i="15"/>
  <c r="P255" i="15"/>
  <c r="O255" i="15"/>
  <c r="S254" i="15"/>
  <c r="R254" i="15"/>
  <c r="Q254" i="15"/>
  <c r="P254" i="15"/>
  <c r="O254" i="15"/>
  <c r="S253" i="15"/>
  <c r="R253" i="15"/>
  <c r="P253" i="15"/>
  <c r="Q253" i="15" s="1"/>
  <c r="O253" i="15"/>
  <c r="S252" i="15"/>
  <c r="R252" i="15"/>
  <c r="P252" i="15"/>
  <c r="Q252" i="15" s="1"/>
  <c r="O252" i="15"/>
  <c r="S251" i="15"/>
  <c r="R251" i="15"/>
  <c r="P251" i="15"/>
  <c r="Q251" i="15" s="1"/>
  <c r="O251" i="15"/>
  <c r="S250" i="15"/>
  <c r="R250" i="15"/>
  <c r="P250" i="15"/>
  <c r="Q250" i="15" s="1"/>
  <c r="O250" i="15"/>
  <c r="S249" i="15"/>
  <c r="R249" i="15"/>
  <c r="P249" i="15"/>
  <c r="Q249" i="15" s="1"/>
  <c r="O249" i="15"/>
  <c r="S248" i="15"/>
  <c r="R248" i="15"/>
  <c r="Q248" i="15"/>
  <c r="P248" i="15"/>
  <c r="O248" i="15"/>
  <c r="S247" i="15"/>
  <c r="R247" i="15"/>
  <c r="Q247" i="15"/>
  <c r="P247" i="15"/>
  <c r="O247" i="15"/>
  <c r="S246" i="15"/>
  <c r="R246" i="15"/>
  <c r="P246" i="15"/>
  <c r="Q246" i="15" s="1"/>
  <c r="O246" i="15"/>
  <c r="S245" i="15"/>
  <c r="R245" i="15"/>
  <c r="P245" i="15"/>
  <c r="Q245" i="15" s="1"/>
  <c r="O245" i="15"/>
  <c r="S244" i="15"/>
  <c r="R244" i="15"/>
  <c r="P244" i="15"/>
  <c r="Q244" i="15" s="1"/>
  <c r="O244" i="15"/>
  <c r="S243" i="15"/>
  <c r="R243" i="15"/>
  <c r="Q243" i="15"/>
  <c r="P243" i="15"/>
  <c r="O243" i="15"/>
  <c r="S242" i="15"/>
  <c r="R242" i="15"/>
  <c r="P242" i="15"/>
  <c r="Q242" i="15" s="1"/>
  <c r="O242" i="15"/>
  <c r="S241" i="15"/>
  <c r="R241" i="15"/>
  <c r="P241" i="15"/>
  <c r="Q241" i="15" s="1"/>
  <c r="O241" i="15"/>
  <c r="S240" i="15"/>
  <c r="R240" i="15"/>
  <c r="P240" i="15"/>
  <c r="Q240" i="15" s="1"/>
  <c r="O240" i="15"/>
  <c r="S239" i="15"/>
  <c r="R239" i="15"/>
  <c r="P239" i="15"/>
  <c r="Q239" i="15" s="1"/>
  <c r="O239" i="15"/>
  <c r="S238" i="15"/>
  <c r="R238" i="15"/>
  <c r="P238" i="15"/>
  <c r="Q238" i="15" s="1"/>
  <c r="O238" i="15"/>
  <c r="S237" i="15"/>
  <c r="R237" i="15"/>
  <c r="P237" i="15"/>
  <c r="Q237" i="15" s="1"/>
  <c r="O237" i="15"/>
  <c r="S236" i="15"/>
  <c r="R236" i="15"/>
  <c r="P236" i="15"/>
  <c r="Q236" i="15" s="1"/>
  <c r="O236" i="15"/>
  <c r="S235" i="15"/>
  <c r="R235" i="15"/>
  <c r="Q235" i="15"/>
  <c r="P235" i="15"/>
  <c r="O235" i="15"/>
  <c r="S234" i="15"/>
  <c r="R234" i="15"/>
  <c r="P234" i="15"/>
  <c r="Q234" i="15" s="1"/>
  <c r="O234" i="15"/>
  <c r="S233" i="15"/>
  <c r="R233" i="15"/>
  <c r="Q233" i="15"/>
  <c r="P233" i="15"/>
  <c r="O233" i="15"/>
  <c r="S232" i="15"/>
  <c r="R232" i="15"/>
  <c r="P232" i="15"/>
  <c r="Q232" i="15" s="1"/>
  <c r="O232" i="15"/>
  <c r="S231" i="15"/>
  <c r="R231" i="15"/>
  <c r="P231" i="15"/>
  <c r="Q231" i="15" s="1"/>
  <c r="O231" i="15"/>
  <c r="S230" i="15"/>
  <c r="R230" i="15"/>
  <c r="P230" i="15"/>
  <c r="Q230" i="15" s="1"/>
  <c r="O230" i="15"/>
  <c r="S229" i="15"/>
  <c r="R229" i="15"/>
  <c r="P229" i="15"/>
  <c r="Q229" i="15" s="1"/>
  <c r="O229" i="15"/>
  <c r="S228" i="15"/>
  <c r="R228" i="15"/>
  <c r="P228" i="15"/>
  <c r="Q228" i="15" s="1"/>
  <c r="O228" i="15"/>
  <c r="S227" i="15"/>
  <c r="R227" i="15"/>
  <c r="Q227" i="15"/>
  <c r="P227" i="15"/>
  <c r="O227" i="15"/>
  <c r="S226" i="15"/>
  <c r="R226" i="15"/>
  <c r="P226" i="15"/>
  <c r="Q226" i="15" s="1"/>
  <c r="O226" i="15"/>
  <c r="S225" i="15"/>
  <c r="R225" i="15"/>
  <c r="P225" i="15"/>
  <c r="Q225" i="15" s="1"/>
  <c r="O225" i="15"/>
  <c r="S224" i="15"/>
  <c r="R224" i="15"/>
  <c r="P224" i="15"/>
  <c r="Q224" i="15" s="1"/>
  <c r="O224" i="15"/>
  <c r="S223" i="15"/>
  <c r="R223" i="15"/>
  <c r="P223" i="15"/>
  <c r="Q223" i="15" s="1"/>
  <c r="O223" i="15"/>
  <c r="S222" i="15"/>
  <c r="R222" i="15"/>
  <c r="P222" i="15"/>
  <c r="Q222" i="15" s="1"/>
  <c r="O222" i="15"/>
  <c r="S221" i="15"/>
  <c r="R221" i="15"/>
  <c r="P221" i="15"/>
  <c r="Q221" i="15" s="1"/>
  <c r="O221" i="15"/>
  <c r="S220" i="15"/>
  <c r="R220" i="15"/>
  <c r="Q220" i="15"/>
  <c r="P220" i="15"/>
  <c r="O220" i="15"/>
  <c r="S219" i="15"/>
  <c r="R219" i="15"/>
  <c r="P219" i="15"/>
  <c r="Q219" i="15" s="1"/>
  <c r="O219" i="15"/>
  <c r="S218" i="15"/>
  <c r="R218" i="15"/>
  <c r="P218" i="15"/>
  <c r="Q218" i="15" s="1"/>
  <c r="O218" i="15"/>
  <c r="N218" i="15"/>
  <c r="S217" i="15"/>
  <c r="R217" i="15"/>
  <c r="P217" i="15"/>
  <c r="Q217" i="15" s="1"/>
  <c r="O217" i="15"/>
  <c r="N217" i="15"/>
  <c r="S216" i="15"/>
  <c r="R216" i="15"/>
  <c r="P216" i="15"/>
  <c r="Q216" i="15" s="1"/>
  <c r="O216" i="15"/>
  <c r="N216" i="15"/>
  <c r="S215" i="15"/>
  <c r="R215" i="15"/>
  <c r="Q215" i="15"/>
  <c r="P215" i="15"/>
  <c r="O215" i="15"/>
  <c r="N215" i="15"/>
  <c r="S214" i="15"/>
  <c r="R214" i="15"/>
  <c r="P214" i="15"/>
  <c r="Q214" i="15" s="1"/>
  <c r="O214" i="15"/>
  <c r="N214" i="15"/>
  <c r="S213" i="15"/>
  <c r="R213" i="15"/>
  <c r="Q213" i="15"/>
  <c r="P213" i="15"/>
  <c r="O213" i="15"/>
  <c r="N213" i="15"/>
  <c r="S212" i="15"/>
  <c r="R212" i="15"/>
  <c r="P212" i="15"/>
  <c r="Q212" i="15" s="1"/>
  <c r="O212" i="15"/>
  <c r="N212" i="15"/>
  <c r="S211" i="15"/>
  <c r="R211" i="15"/>
  <c r="P211" i="15"/>
  <c r="Q211" i="15" s="1"/>
  <c r="O211" i="15"/>
  <c r="N211" i="15"/>
  <c r="S210" i="15"/>
  <c r="R210" i="15"/>
  <c r="P210" i="15"/>
  <c r="Q210" i="15" s="1"/>
  <c r="O210" i="15"/>
  <c r="N210" i="15"/>
  <c r="S209" i="15"/>
  <c r="R209" i="15"/>
  <c r="P209" i="15"/>
  <c r="Q209" i="15" s="1"/>
  <c r="O209" i="15"/>
  <c r="N209" i="15"/>
  <c r="S208" i="15"/>
  <c r="R208" i="15"/>
  <c r="P208" i="15"/>
  <c r="Q208" i="15" s="1"/>
  <c r="O208" i="15"/>
  <c r="N208" i="15"/>
  <c r="S207" i="15"/>
  <c r="R207" i="15"/>
  <c r="P207" i="15"/>
  <c r="Q207" i="15" s="1"/>
  <c r="O207" i="15"/>
  <c r="N207" i="15"/>
  <c r="S206" i="15"/>
  <c r="R206" i="15"/>
  <c r="P206" i="15"/>
  <c r="Q206" i="15" s="1"/>
  <c r="O206" i="15"/>
  <c r="N206" i="15"/>
  <c r="S205" i="15"/>
  <c r="R205" i="15"/>
  <c r="P205" i="15"/>
  <c r="Q205" i="15" s="1"/>
  <c r="O205" i="15"/>
  <c r="N205" i="15"/>
  <c r="S204" i="15"/>
  <c r="R204" i="15"/>
  <c r="Q204" i="15"/>
  <c r="P204" i="15"/>
  <c r="O204" i="15"/>
  <c r="N204" i="15"/>
  <c r="S203" i="15"/>
  <c r="R203" i="15"/>
  <c r="Q203" i="15"/>
  <c r="P203" i="15"/>
  <c r="O203" i="15"/>
  <c r="N203" i="15"/>
  <c r="S202" i="15"/>
  <c r="R202" i="15"/>
  <c r="P202" i="15"/>
  <c r="Q202" i="15" s="1"/>
  <c r="O202" i="15"/>
  <c r="N202" i="15"/>
  <c r="S201" i="15"/>
  <c r="R201" i="15"/>
  <c r="Q201" i="15"/>
  <c r="P201" i="15"/>
  <c r="O201" i="15"/>
  <c r="N201" i="15"/>
  <c r="S200" i="15"/>
  <c r="R200" i="15"/>
  <c r="P200" i="15"/>
  <c r="Q200" i="15" s="1"/>
  <c r="O200" i="15"/>
  <c r="N200" i="15"/>
  <c r="S199" i="15"/>
  <c r="R199" i="15"/>
  <c r="Q199" i="15"/>
  <c r="P199" i="15"/>
  <c r="O199" i="15"/>
  <c r="N199" i="15"/>
  <c r="S198" i="15"/>
  <c r="R198" i="15"/>
  <c r="P198" i="15"/>
  <c r="Q198" i="15" s="1"/>
  <c r="O198" i="15"/>
  <c r="N198" i="15"/>
  <c r="S197" i="15"/>
  <c r="R197" i="15"/>
  <c r="P197" i="15"/>
  <c r="Q197" i="15" s="1"/>
  <c r="O197" i="15"/>
  <c r="N197" i="15"/>
  <c r="S196" i="15"/>
  <c r="R196" i="15"/>
  <c r="P196" i="15"/>
  <c r="Q196" i="15" s="1"/>
  <c r="O196" i="15"/>
  <c r="N196" i="15"/>
  <c r="S195" i="15"/>
  <c r="R195" i="15"/>
  <c r="P195" i="15"/>
  <c r="Q195" i="15" s="1"/>
  <c r="O195" i="15"/>
  <c r="N195" i="15"/>
  <c r="S194" i="15"/>
  <c r="R194" i="15"/>
  <c r="P194" i="15"/>
  <c r="Q194" i="15" s="1"/>
  <c r="O194" i="15"/>
  <c r="N194" i="15"/>
  <c r="S193" i="15"/>
  <c r="R193" i="15"/>
  <c r="P193" i="15"/>
  <c r="Q193" i="15" s="1"/>
  <c r="O193" i="15"/>
  <c r="N193" i="15"/>
  <c r="S192" i="15"/>
  <c r="R192" i="15"/>
  <c r="P192" i="15"/>
  <c r="Q192" i="15" s="1"/>
  <c r="O192" i="15"/>
  <c r="N192" i="15"/>
  <c r="S191" i="15"/>
  <c r="R191" i="15"/>
  <c r="P191" i="15"/>
  <c r="Q191" i="15" s="1"/>
  <c r="O191" i="15"/>
  <c r="N191" i="15"/>
  <c r="S190" i="15"/>
  <c r="R190" i="15"/>
  <c r="P190" i="15"/>
  <c r="Q190" i="15" s="1"/>
  <c r="O190" i="15"/>
  <c r="N190" i="15"/>
  <c r="S189" i="15"/>
  <c r="R189" i="15"/>
  <c r="P189" i="15"/>
  <c r="Q189" i="15" s="1"/>
  <c r="O189" i="15"/>
  <c r="N189" i="15"/>
  <c r="S188" i="15"/>
  <c r="R188" i="15"/>
  <c r="P188" i="15"/>
  <c r="Q188" i="15" s="1"/>
  <c r="O188" i="15"/>
  <c r="N188" i="15"/>
  <c r="S187" i="15"/>
  <c r="R187" i="15"/>
  <c r="P187" i="15"/>
  <c r="Q187" i="15" s="1"/>
  <c r="O187" i="15"/>
  <c r="N187" i="15"/>
  <c r="S186" i="15"/>
  <c r="R186" i="15"/>
  <c r="P186" i="15"/>
  <c r="Q186" i="15" s="1"/>
  <c r="O186" i="15"/>
  <c r="N186" i="15"/>
  <c r="S185" i="15"/>
  <c r="R185" i="15"/>
  <c r="Q185" i="15"/>
  <c r="P185" i="15"/>
  <c r="O185" i="15"/>
  <c r="N185" i="15"/>
  <c r="S184" i="15"/>
  <c r="R184" i="15"/>
  <c r="P184" i="15"/>
  <c r="Q184" i="15" s="1"/>
  <c r="O184" i="15"/>
  <c r="N184" i="15"/>
  <c r="S183" i="15"/>
  <c r="R183" i="15"/>
  <c r="P183" i="15"/>
  <c r="Q183" i="15" s="1"/>
  <c r="O183" i="15"/>
  <c r="N183" i="15"/>
  <c r="S182" i="15"/>
  <c r="R182" i="15"/>
  <c r="P182" i="15"/>
  <c r="Q182" i="15" s="1"/>
  <c r="O182" i="15"/>
  <c r="N182" i="15"/>
  <c r="S181" i="15"/>
  <c r="R181" i="15"/>
  <c r="P181" i="15"/>
  <c r="Q181" i="15" s="1"/>
  <c r="O181" i="15"/>
  <c r="N181" i="15"/>
  <c r="S180" i="15"/>
  <c r="R180" i="15"/>
  <c r="P180" i="15"/>
  <c r="Q180" i="15" s="1"/>
  <c r="O180" i="15"/>
  <c r="N180" i="15"/>
  <c r="S179" i="15"/>
  <c r="R179" i="15"/>
  <c r="Q179" i="15"/>
  <c r="P179" i="15"/>
  <c r="O179" i="15"/>
  <c r="N179" i="15"/>
  <c r="S178" i="15"/>
  <c r="R178" i="15"/>
  <c r="P178" i="15"/>
  <c r="Q178" i="15" s="1"/>
  <c r="O178" i="15"/>
  <c r="N178" i="15"/>
  <c r="S177" i="15"/>
  <c r="R177" i="15"/>
  <c r="P177" i="15"/>
  <c r="Q177" i="15" s="1"/>
  <c r="O177" i="15"/>
  <c r="N177" i="15"/>
  <c r="S176" i="15"/>
  <c r="R176" i="15"/>
  <c r="Q176" i="15"/>
  <c r="P176" i="15"/>
  <c r="O176" i="15"/>
  <c r="N176" i="15"/>
  <c r="S175" i="15"/>
  <c r="R175" i="15"/>
  <c r="P175" i="15"/>
  <c r="Q175" i="15" s="1"/>
  <c r="O175" i="15"/>
  <c r="N175" i="15"/>
  <c r="S174" i="15"/>
  <c r="R174" i="15"/>
  <c r="P174" i="15"/>
  <c r="Q174" i="15" s="1"/>
  <c r="O174" i="15"/>
  <c r="N174" i="15"/>
  <c r="S173" i="15"/>
  <c r="R173" i="15"/>
  <c r="P173" i="15"/>
  <c r="Q173" i="15" s="1"/>
  <c r="O173" i="15"/>
  <c r="N173" i="15"/>
  <c r="S172" i="15"/>
  <c r="R172" i="15"/>
  <c r="P172" i="15"/>
  <c r="Q172" i="15" s="1"/>
  <c r="O172" i="15"/>
  <c r="N172" i="15"/>
  <c r="S171" i="15"/>
  <c r="R171" i="15"/>
  <c r="P171" i="15"/>
  <c r="Q171" i="15" s="1"/>
  <c r="O171" i="15"/>
  <c r="N171" i="15"/>
  <c r="S170" i="15"/>
  <c r="R170" i="15"/>
  <c r="P170" i="15"/>
  <c r="Q170" i="15" s="1"/>
  <c r="O170" i="15"/>
  <c r="N170" i="15"/>
  <c r="S169" i="15"/>
  <c r="R169" i="15"/>
  <c r="Q169" i="15"/>
  <c r="P169" i="15"/>
  <c r="O169" i="15"/>
  <c r="N169" i="15"/>
  <c r="S168" i="15"/>
  <c r="R168" i="15"/>
  <c r="P168" i="15"/>
  <c r="Q168" i="15" s="1"/>
  <c r="O168" i="15"/>
  <c r="N168" i="15"/>
  <c r="S167" i="15"/>
  <c r="R167" i="15"/>
  <c r="Q167" i="15"/>
  <c r="P167" i="15"/>
  <c r="O167" i="15"/>
  <c r="N167" i="15"/>
  <c r="S166" i="15"/>
  <c r="R166" i="15"/>
  <c r="P166" i="15"/>
  <c r="Q166" i="15" s="1"/>
  <c r="O166" i="15"/>
  <c r="N166" i="15"/>
  <c r="S165" i="15"/>
  <c r="R165" i="15"/>
  <c r="Q165" i="15"/>
  <c r="P165" i="15"/>
  <c r="O165" i="15"/>
  <c r="N165" i="15"/>
  <c r="S164" i="15"/>
  <c r="R164" i="15"/>
  <c r="P164" i="15"/>
  <c r="Q164" i="15" s="1"/>
  <c r="O164" i="15"/>
  <c r="N164" i="15"/>
  <c r="S163" i="15"/>
  <c r="R163" i="15"/>
  <c r="P163" i="15"/>
  <c r="Q163" i="15" s="1"/>
  <c r="O163" i="15"/>
  <c r="N163" i="15"/>
  <c r="S162" i="15"/>
  <c r="R162" i="15"/>
  <c r="P162" i="15"/>
  <c r="Q162" i="15" s="1"/>
  <c r="O162" i="15"/>
  <c r="N162" i="15"/>
  <c r="S161" i="15"/>
  <c r="R161" i="15"/>
  <c r="P161" i="15"/>
  <c r="Q161" i="15" s="1"/>
  <c r="O161" i="15"/>
  <c r="N161" i="15"/>
  <c r="S160" i="15"/>
  <c r="R160" i="15"/>
  <c r="Q160" i="15"/>
  <c r="P160" i="15"/>
  <c r="O160" i="15"/>
  <c r="N160" i="15"/>
  <c r="S159" i="15"/>
  <c r="R159" i="15"/>
  <c r="P159" i="15"/>
  <c r="Q159" i="15" s="1"/>
  <c r="O159" i="15"/>
  <c r="N159" i="15"/>
  <c r="S158" i="15"/>
  <c r="R158" i="15"/>
  <c r="P158" i="15"/>
  <c r="Q158" i="15" s="1"/>
  <c r="O158" i="15"/>
  <c r="N158" i="15"/>
  <c r="S157" i="15"/>
  <c r="R157" i="15"/>
  <c r="Q157" i="15"/>
  <c r="P157" i="15"/>
  <c r="O157" i="15"/>
  <c r="N157" i="15"/>
  <c r="S156" i="15"/>
  <c r="R156" i="15"/>
  <c r="Q156" i="15"/>
  <c r="P156" i="15"/>
  <c r="O156" i="15"/>
  <c r="N156" i="15"/>
  <c r="S155" i="15"/>
  <c r="R155" i="15"/>
  <c r="Q155" i="15"/>
  <c r="P155" i="15"/>
  <c r="O155" i="15"/>
  <c r="N155" i="15"/>
  <c r="S154" i="15"/>
  <c r="R154" i="15"/>
  <c r="P154" i="15"/>
  <c r="Q154" i="15" s="1"/>
  <c r="O154" i="15"/>
  <c r="N154" i="15"/>
  <c r="S153" i="15"/>
  <c r="R153" i="15"/>
  <c r="P153" i="15"/>
  <c r="Q153" i="15" s="1"/>
  <c r="O153" i="15"/>
  <c r="N153" i="15"/>
  <c r="S152" i="15"/>
  <c r="R152" i="15"/>
  <c r="P152" i="15"/>
  <c r="Q152" i="15" s="1"/>
  <c r="O152" i="15"/>
  <c r="N152" i="15"/>
  <c r="S151" i="15"/>
  <c r="R151" i="15"/>
  <c r="P151" i="15"/>
  <c r="Q151" i="15" s="1"/>
  <c r="O151" i="15"/>
  <c r="N151" i="15"/>
  <c r="S150" i="15"/>
  <c r="R150" i="15"/>
  <c r="P150" i="15"/>
  <c r="Q150" i="15" s="1"/>
  <c r="O150" i="15"/>
  <c r="N150" i="15"/>
  <c r="S149" i="15"/>
  <c r="R149" i="15"/>
  <c r="P149" i="15"/>
  <c r="Q149" i="15" s="1"/>
  <c r="O149" i="15"/>
  <c r="N149" i="15"/>
  <c r="S148" i="15"/>
  <c r="R148" i="15"/>
  <c r="P148" i="15"/>
  <c r="Q148" i="15" s="1"/>
  <c r="O148" i="15"/>
  <c r="N148" i="15"/>
  <c r="S147" i="15"/>
  <c r="R147" i="15"/>
  <c r="Q147" i="15"/>
  <c r="P147" i="15"/>
  <c r="O147" i="15"/>
  <c r="N147" i="15"/>
  <c r="S146" i="15"/>
  <c r="R146" i="15"/>
  <c r="P146" i="15"/>
  <c r="Q146" i="15" s="1"/>
  <c r="O146" i="15"/>
  <c r="N146" i="15"/>
  <c r="S145" i="15"/>
  <c r="R145" i="15"/>
  <c r="Q145" i="15"/>
  <c r="P145" i="15"/>
  <c r="O145" i="15"/>
  <c r="N145" i="15"/>
  <c r="S144" i="15"/>
  <c r="R144" i="15"/>
  <c r="P144" i="15"/>
  <c r="Q144" i="15" s="1"/>
  <c r="O144" i="15"/>
  <c r="N144" i="15"/>
  <c r="S143" i="15"/>
  <c r="R143" i="15"/>
  <c r="P143" i="15"/>
  <c r="Q143" i="15" s="1"/>
  <c r="O143" i="15"/>
  <c r="N143" i="15"/>
  <c r="S142" i="15"/>
  <c r="R142" i="15"/>
  <c r="P142" i="15"/>
  <c r="Q142" i="15" s="1"/>
  <c r="O142" i="15"/>
  <c r="N142" i="15"/>
  <c r="S141" i="15"/>
  <c r="R141" i="15"/>
  <c r="P141" i="15"/>
  <c r="Q141" i="15" s="1"/>
  <c r="O141" i="15"/>
  <c r="N141" i="15"/>
  <c r="S140" i="15"/>
  <c r="R140" i="15"/>
  <c r="Q140" i="15"/>
  <c r="P140" i="15"/>
  <c r="O140" i="15"/>
  <c r="N140" i="15"/>
  <c r="S139" i="15"/>
  <c r="R139" i="15"/>
  <c r="Q139" i="15"/>
  <c r="P139" i="15"/>
  <c r="O139" i="15"/>
  <c r="N139" i="15"/>
  <c r="S138" i="15"/>
  <c r="R138" i="15"/>
  <c r="P138" i="15"/>
  <c r="Q138" i="15" s="1"/>
  <c r="O138" i="15"/>
  <c r="N138" i="15"/>
  <c r="S137" i="15"/>
  <c r="R137" i="15"/>
  <c r="Q137" i="15"/>
  <c r="P137" i="15"/>
  <c r="O137" i="15"/>
  <c r="N137" i="15"/>
  <c r="S136" i="15"/>
  <c r="R136" i="15"/>
  <c r="P136" i="15"/>
  <c r="Q136" i="15" s="1"/>
  <c r="O136" i="15"/>
  <c r="N136" i="15"/>
  <c r="S135" i="15"/>
  <c r="R135" i="15"/>
  <c r="P135" i="15"/>
  <c r="Q135" i="15" s="1"/>
  <c r="O135" i="15"/>
  <c r="N135" i="15"/>
  <c r="S134" i="15"/>
  <c r="R134" i="15"/>
  <c r="P134" i="15"/>
  <c r="Q134" i="15" s="1"/>
  <c r="O134" i="15"/>
  <c r="N134" i="15"/>
  <c r="S133" i="15"/>
  <c r="R133" i="15"/>
  <c r="Q133" i="15"/>
  <c r="P133" i="15"/>
  <c r="O133" i="15"/>
  <c r="N133" i="15"/>
  <c r="S132" i="15"/>
  <c r="R132" i="15"/>
  <c r="Q132" i="15"/>
  <c r="P132" i="15"/>
  <c r="O132" i="15"/>
  <c r="N132" i="15"/>
  <c r="S131" i="15"/>
  <c r="R131" i="15"/>
  <c r="P131" i="15"/>
  <c r="Q131" i="15" s="1"/>
  <c r="O131" i="15"/>
  <c r="N131" i="15"/>
  <c r="S130" i="15"/>
  <c r="R130" i="15"/>
  <c r="P130" i="15"/>
  <c r="Q130" i="15" s="1"/>
  <c r="O130" i="15"/>
  <c r="N130" i="15"/>
  <c r="S129" i="15"/>
  <c r="R129" i="15"/>
  <c r="Q129" i="15"/>
  <c r="P129" i="15"/>
  <c r="O129" i="15"/>
  <c r="N129" i="15"/>
  <c r="S128" i="15"/>
  <c r="R128" i="15"/>
  <c r="Q128" i="15"/>
  <c r="P128" i="15"/>
  <c r="O128" i="15"/>
  <c r="N128" i="15"/>
  <c r="S127" i="15"/>
  <c r="R127" i="15"/>
  <c r="P127" i="15"/>
  <c r="Q127" i="15" s="1"/>
  <c r="O127" i="15"/>
  <c r="N127" i="15"/>
  <c r="S126" i="15"/>
  <c r="R126" i="15"/>
  <c r="P126" i="15"/>
  <c r="Q126" i="15" s="1"/>
  <c r="O126" i="15"/>
  <c r="N126" i="15"/>
  <c r="S125" i="15"/>
  <c r="R125" i="15"/>
  <c r="Q125" i="15"/>
  <c r="P125" i="15"/>
  <c r="O125" i="15"/>
  <c r="N125" i="15"/>
  <c r="S124" i="15"/>
  <c r="R124" i="15"/>
  <c r="P124" i="15"/>
  <c r="Q124" i="15" s="1"/>
  <c r="O124" i="15"/>
  <c r="N124" i="15"/>
  <c r="S123" i="15"/>
  <c r="R123" i="15"/>
  <c r="Q123" i="15"/>
  <c r="P123" i="15"/>
  <c r="O123" i="15"/>
  <c r="N123" i="15"/>
  <c r="S122" i="15"/>
  <c r="R122" i="15"/>
  <c r="P122" i="15"/>
  <c r="Q122" i="15" s="1"/>
  <c r="O122" i="15"/>
  <c r="N122" i="15"/>
  <c r="S121" i="15"/>
  <c r="R121" i="15"/>
  <c r="P121" i="15"/>
  <c r="Q121" i="15" s="1"/>
  <c r="O121" i="15"/>
  <c r="N121" i="15"/>
  <c r="S120" i="15"/>
  <c r="R120" i="15"/>
  <c r="Q120" i="15"/>
  <c r="P120" i="15"/>
  <c r="O120" i="15"/>
  <c r="N120" i="15"/>
  <c r="S119" i="15"/>
  <c r="R119" i="15"/>
  <c r="P119" i="15"/>
  <c r="Q119" i="15" s="1"/>
  <c r="O119" i="15"/>
  <c r="N119" i="15"/>
  <c r="S118" i="15"/>
  <c r="R118" i="15"/>
  <c r="P118" i="15"/>
  <c r="Q118" i="15" s="1"/>
  <c r="O118" i="15"/>
  <c r="N118" i="15"/>
  <c r="S117" i="15"/>
  <c r="R117" i="15"/>
  <c r="Q117" i="15"/>
  <c r="P117" i="15"/>
  <c r="O117" i="15"/>
  <c r="N117" i="15"/>
  <c r="S116" i="15"/>
  <c r="R116" i="15"/>
  <c r="P116" i="15"/>
  <c r="Q116" i="15" s="1"/>
  <c r="O116" i="15"/>
  <c r="N116" i="15"/>
  <c r="S115" i="15"/>
  <c r="R115" i="15"/>
  <c r="P115" i="15"/>
  <c r="Q115" i="15" s="1"/>
  <c r="O115" i="15"/>
  <c r="N115" i="15"/>
  <c r="S114" i="15"/>
  <c r="R114" i="15"/>
  <c r="P114" i="15"/>
  <c r="Q114" i="15" s="1"/>
  <c r="O114" i="15"/>
  <c r="N114" i="15"/>
  <c r="S113" i="15"/>
  <c r="R113" i="15"/>
  <c r="Q113" i="15"/>
  <c r="P113" i="15"/>
  <c r="O113" i="15"/>
  <c r="N113" i="15"/>
  <c r="S112" i="15"/>
  <c r="R112" i="15"/>
  <c r="Q112" i="15"/>
  <c r="P112" i="15"/>
  <c r="O112" i="15"/>
  <c r="N112" i="15"/>
  <c r="S111" i="15"/>
  <c r="R111" i="15"/>
  <c r="P111" i="15"/>
  <c r="Q111" i="15" s="1"/>
  <c r="O111" i="15"/>
  <c r="N111" i="15"/>
  <c r="S110" i="15"/>
  <c r="R110" i="15"/>
  <c r="P110" i="15"/>
  <c r="Q110" i="15" s="1"/>
  <c r="O110" i="15"/>
  <c r="N110" i="15"/>
  <c r="S109" i="15"/>
  <c r="R109" i="15"/>
  <c r="Q109" i="15"/>
  <c r="P109" i="15"/>
  <c r="O109" i="15"/>
  <c r="N109" i="15"/>
  <c r="S108" i="15"/>
  <c r="R108" i="15"/>
  <c r="Q108" i="15"/>
  <c r="P108" i="15"/>
  <c r="O108" i="15"/>
  <c r="N108" i="15"/>
  <c r="S107" i="15"/>
  <c r="R107" i="15"/>
  <c r="P107" i="15"/>
  <c r="Q107" i="15" s="1"/>
  <c r="O107" i="15"/>
  <c r="N107" i="15"/>
  <c r="S106" i="15"/>
  <c r="R106" i="15"/>
  <c r="P106" i="15"/>
  <c r="Q106" i="15" s="1"/>
  <c r="O106" i="15"/>
  <c r="N106" i="15"/>
  <c r="S105" i="15"/>
  <c r="R105" i="15"/>
  <c r="P105" i="15"/>
  <c r="Q105" i="15" s="1"/>
  <c r="O105" i="15"/>
  <c r="N105" i="15"/>
  <c r="S104" i="15"/>
  <c r="R104" i="15"/>
  <c r="P104" i="15"/>
  <c r="Q104" i="15" s="1"/>
  <c r="O104" i="15"/>
  <c r="N104" i="15"/>
  <c r="S103" i="15"/>
  <c r="R103" i="15"/>
  <c r="Q103" i="15"/>
  <c r="P103" i="15"/>
  <c r="O103" i="15"/>
  <c r="N103" i="15"/>
  <c r="S102" i="15"/>
  <c r="R102" i="15"/>
  <c r="P102" i="15"/>
  <c r="Q102" i="15" s="1"/>
  <c r="O102" i="15"/>
  <c r="N102" i="15"/>
  <c r="S101" i="15"/>
  <c r="R101" i="15"/>
  <c r="Q101" i="15"/>
  <c r="P101" i="15"/>
  <c r="O101" i="15"/>
  <c r="N101" i="15"/>
  <c r="S100" i="15"/>
  <c r="R100" i="15"/>
  <c r="P100" i="15"/>
  <c r="Q100" i="15" s="1"/>
  <c r="O100" i="15"/>
  <c r="N100" i="15"/>
  <c r="S99" i="15"/>
  <c r="R99" i="15"/>
  <c r="P99" i="15"/>
  <c r="Q99" i="15" s="1"/>
  <c r="O99" i="15"/>
  <c r="N99" i="15"/>
  <c r="S98" i="15"/>
  <c r="R98" i="15"/>
  <c r="P98" i="15"/>
  <c r="Q98" i="15" s="1"/>
  <c r="O98" i="15"/>
  <c r="N98" i="15"/>
  <c r="S97" i="15"/>
  <c r="R97" i="15"/>
  <c r="P97" i="15"/>
  <c r="Q97" i="15" s="1"/>
  <c r="O97" i="15"/>
  <c r="N97" i="15"/>
  <c r="S96" i="15"/>
  <c r="R96" i="15"/>
  <c r="Q96" i="15"/>
  <c r="P96" i="15"/>
  <c r="O96" i="15"/>
  <c r="N96" i="15"/>
  <c r="S95" i="15"/>
  <c r="R95" i="15"/>
  <c r="P95" i="15"/>
  <c r="Q95" i="15" s="1"/>
  <c r="O95" i="15"/>
  <c r="N95" i="15"/>
  <c r="S94" i="15"/>
  <c r="R94" i="15"/>
  <c r="P94" i="15"/>
  <c r="Q94" i="15" s="1"/>
  <c r="O94" i="15"/>
  <c r="N94" i="15"/>
  <c r="S93" i="15"/>
  <c r="R93" i="15"/>
  <c r="Q93" i="15"/>
  <c r="P93" i="15"/>
  <c r="O93" i="15"/>
  <c r="N93" i="15"/>
  <c r="S92" i="15"/>
  <c r="R92" i="15"/>
  <c r="Q92" i="15"/>
  <c r="P92" i="15"/>
  <c r="O92" i="15"/>
  <c r="N92" i="15"/>
  <c r="S91" i="15"/>
  <c r="R91" i="15"/>
  <c r="Q91" i="15"/>
  <c r="P91" i="15"/>
  <c r="O91" i="15"/>
  <c r="N91" i="15"/>
  <c r="S90" i="15"/>
  <c r="R90" i="15"/>
  <c r="P90" i="15"/>
  <c r="Q90" i="15" s="1"/>
  <c r="O90" i="15"/>
  <c r="N90" i="15"/>
  <c r="S89" i="15"/>
  <c r="R89" i="15"/>
  <c r="P89" i="15"/>
  <c r="Q89" i="15" s="1"/>
  <c r="O89" i="15"/>
  <c r="N89" i="15"/>
  <c r="S88" i="15"/>
  <c r="R88" i="15"/>
  <c r="P88" i="15"/>
  <c r="Q88" i="15" s="1"/>
  <c r="O88" i="15"/>
  <c r="N88" i="15"/>
  <c r="S87" i="15"/>
  <c r="R87" i="15"/>
  <c r="P87" i="15"/>
  <c r="Q87" i="15" s="1"/>
  <c r="O87" i="15"/>
  <c r="N87" i="15"/>
  <c r="S86" i="15"/>
  <c r="R86" i="15"/>
  <c r="P86" i="15"/>
  <c r="Q86" i="15" s="1"/>
  <c r="O86" i="15"/>
  <c r="N86" i="15"/>
  <c r="S85" i="15"/>
  <c r="R85" i="15"/>
  <c r="P85" i="15"/>
  <c r="Q85" i="15" s="1"/>
  <c r="O85" i="15"/>
  <c r="N85" i="15"/>
  <c r="S84" i="15"/>
  <c r="R84" i="15"/>
  <c r="P84" i="15"/>
  <c r="Q84" i="15" s="1"/>
  <c r="O84" i="15"/>
  <c r="N84" i="15"/>
  <c r="S83" i="15"/>
  <c r="R83" i="15"/>
  <c r="Q83" i="15"/>
  <c r="P83" i="15"/>
  <c r="O83" i="15"/>
  <c r="N83" i="15"/>
  <c r="S82" i="15"/>
  <c r="R82" i="15"/>
  <c r="P82" i="15"/>
  <c r="Q82" i="15" s="1"/>
  <c r="O82" i="15"/>
  <c r="N82" i="15"/>
  <c r="S81" i="15"/>
  <c r="R81" i="15"/>
  <c r="Q81" i="15"/>
  <c r="P81" i="15"/>
  <c r="O81" i="15"/>
  <c r="N81" i="15"/>
  <c r="S80" i="15"/>
  <c r="R80" i="15"/>
  <c r="P80" i="15"/>
  <c r="Q80" i="15" s="1"/>
  <c r="O80" i="15"/>
  <c r="N80" i="15"/>
  <c r="S79" i="15"/>
  <c r="R79" i="15"/>
  <c r="P79" i="15"/>
  <c r="Q79" i="15" s="1"/>
  <c r="O79" i="15"/>
  <c r="N79" i="15"/>
  <c r="S78" i="15"/>
  <c r="R78" i="15"/>
  <c r="P78" i="15"/>
  <c r="Q78" i="15" s="1"/>
  <c r="O78" i="15"/>
  <c r="N78" i="15"/>
  <c r="S77" i="15"/>
  <c r="R77" i="15"/>
  <c r="P77" i="15"/>
  <c r="Q77" i="15" s="1"/>
  <c r="O77" i="15"/>
  <c r="N77" i="15"/>
  <c r="S76" i="15"/>
  <c r="R76" i="15"/>
  <c r="Q76" i="15"/>
  <c r="P76" i="15"/>
  <c r="O76" i="15"/>
  <c r="N76" i="15"/>
  <c r="S75" i="15"/>
  <c r="R75" i="15"/>
  <c r="Q75" i="15"/>
  <c r="P75" i="15"/>
  <c r="O75" i="15"/>
  <c r="N75" i="15"/>
  <c r="S74" i="15"/>
  <c r="R74" i="15"/>
  <c r="P74" i="15"/>
  <c r="Q74" i="15" s="1"/>
  <c r="O74" i="15"/>
  <c r="N74" i="15"/>
  <c r="S73" i="15"/>
  <c r="R73" i="15"/>
  <c r="Q73" i="15"/>
  <c r="P73" i="15"/>
  <c r="O73" i="15"/>
  <c r="N73" i="15"/>
  <c r="S72" i="15"/>
  <c r="R72" i="15"/>
  <c r="P72" i="15"/>
  <c r="Q72" i="15" s="1"/>
  <c r="O72" i="15"/>
  <c r="N72" i="15"/>
  <c r="S71" i="15"/>
  <c r="R71" i="15"/>
  <c r="P71" i="15"/>
  <c r="Q71" i="15" s="1"/>
  <c r="O71" i="15"/>
  <c r="N71" i="15"/>
  <c r="S70" i="15"/>
  <c r="R70" i="15"/>
  <c r="P70" i="15"/>
  <c r="Q70" i="15" s="1"/>
  <c r="O70" i="15"/>
  <c r="N70" i="15"/>
  <c r="S69" i="15"/>
  <c r="R69" i="15"/>
  <c r="Q69" i="15"/>
  <c r="P69" i="15"/>
  <c r="O69" i="15"/>
  <c r="N69" i="15"/>
  <c r="S68" i="15"/>
  <c r="R68" i="15"/>
  <c r="Q68" i="15"/>
  <c r="P68" i="15"/>
  <c r="O68" i="15"/>
  <c r="N68" i="15"/>
  <c r="S67" i="15"/>
  <c r="R67" i="15"/>
  <c r="P67" i="15"/>
  <c r="Q67" i="15" s="1"/>
  <c r="O67" i="15"/>
  <c r="N67" i="15"/>
  <c r="S66" i="15"/>
  <c r="R66" i="15"/>
  <c r="P66" i="15"/>
  <c r="Q66" i="15" s="1"/>
  <c r="O66" i="15"/>
  <c r="N66" i="15"/>
  <c r="S65" i="15"/>
  <c r="R65" i="15"/>
  <c r="Q65" i="15"/>
  <c r="P65" i="15"/>
  <c r="O65" i="15"/>
  <c r="N65" i="15"/>
  <c r="S64" i="15"/>
  <c r="R64" i="15"/>
  <c r="Q64" i="15"/>
  <c r="P64" i="15"/>
  <c r="O64" i="15"/>
  <c r="N64" i="15"/>
  <c r="S63" i="15"/>
  <c r="R63" i="15"/>
  <c r="P63" i="15"/>
  <c r="Q63" i="15" s="1"/>
  <c r="O63" i="15"/>
  <c r="N63" i="15"/>
  <c r="S62" i="15"/>
  <c r="R62" i="15"/>
  <c r="P62" i="15"/>
  <c r="Q62" i="15" s="1"/>
  <c r="O62" i="15"/>
  <c r="N62" i="15"/>
  <c r="S61" i="15"/>
  <c r="R61" i="15"/>
  <c r="Q61" i="15"/>
  <c r="P61" i="15"/>
  <c r="O61" i="15"/>
  <c r="N61" i="15"/>
  <c r="S60" i="15"/>
  <c r="R60" i="15"/>
  <c r="P60" i="15"/>
  <c r="Q60" i="15" s="1"/>
  <c r="O60" i="15"/>
  <c r="N60" i="15"/>
  <c r="S59" i="15"/>
  <c r="R59" i="15"/>
  <c r="Q59" i="15"/>
  <c r="P59" i="15"/>
  <c r="O59" i="15"/>
  <c r="N59" i="15"/>
  <c r="S58" i="15"/>
  <c r="R58" i="15"/>
  <c r="P58" i="15"/>
  <c r="Q58" i="15" s="1"/>
  <c r="O58" i="15"/>
  <c r="N58" i="15"/>
  <c r="S57" i="15"/>
  <c r="R57" i="15"/>
  <c r="P57" i="15"/>
  <c r="Q57" i="15" s="1"/>
  <c r="O57" i="15"/>
  <c r="N57" i="15"/>
  <c r="S56" i="15"/>
  <c r="R56" i="15"/>
  <c r="Q56" i="15"/>
  <c r="P56" i="15"/>
  <c r="O56" i="15"/>
  <c r="N56" i="15"/>
  <c r="S55" i="15"/>
  <c r="R55" i="15"/>
  <c r="P55" i="15"/>
  <c r="Q55" i="15" s="1"/>
  <c r="O55" i="15"/>
  <c r="N55" i="15"/>
  <c r="S54" i="15"/>
  <c r="R54" i="15"/>
  <c r="P54" i="15"/>
  <c r="Q54" i="15" s="1"/>
  <c r="O54" i="15"/>
  <c r="N54" i="15"/>
  <c r="S53" i="15"/>
  <c r="R53" i="15"/>
  <c r="Q53" i="15"/>
  <c r="P53" i="15"/>
  <c r="O53" i="15"/>
  <c r="N53" i="15"/>
  <c r="S52" i="15"/>
  <c r="R52" i="15"/>
  <c r="P52" i="15"/>
  <c r="Q52" i="15" s="1"/>
  <c r="O52" i="15"/>
  <c r="N52" i="15"/>
  <c r="S51" i="15"/>
  <c r="R51" i="15"/>
  <c r="P51" i="15"/>
  <c r="Q51" i="15" s="1"/>
  <c r="O51" i="15"/>
  <c r="N51" i="15"/>
  <c r="S50" i="15"/>
  <c r="R50" i="15"/>
  <c r="P50" i="15"/>
  <c r="Q50" i="15" s="1"/>
  <c r="O50" i="15"/>
  <c r="N50" i="15"/>
  <c r="S49" i="15"/>
  <c r="R49" i="15"/>
  <c r="Q49" i="15"/>
  <c r="P49" i="15"/>
  <c r="O49" i="15"/>
  <c r="N49" i="15"/>
  <c r="S48" i="15"/>
  <c r="R48" i="15"/>
  <c r="Q48" i="15"/>
  <c r="P48" i="15"/>
  <c r="O48" i="15"/>
  <c r="N48" i="15"/>
  <c r="S47" i="15"/>
  <c r="R47" i="15"/>
  <c r="P47" i="15"/>
  <c r="Q47" i="15" s="1"/>
  <c r="O47" i="15"/>
  <c r="N47" i="15"/>
  <c r="S46" i="15"/>
  <c r="R46" i="15"/>
  <c r="P46" i="15"/>
  <c r="Q46" i="15" s="1"/>
  <c r="O46" i="15"/>
  <c r="N46" i="15"/>
  <c r="S45" i="15"/>
  <c r="R45" i="15"/>
  <c r="Q45" i="15"/>
  <c r="P45" i="15"/>
  <c r="O45" i="15"/>
  <c r="N45" i="15"/>
  <c r="S44" i="15"/>
  <c r="R44" i="15"/>
  <c r="Q44" i="15"/>
  <c r="P44" i="15"/>
  <c r="O44" i="15"/>
  <c r="N44" i="15"/>
  <c r="S43" i="15"/>
  <c r="R43" i="15"/>
  <c r="P43" i="15"/>
  <c r="Q43" i="15" s="1"/>
  <c r="O43" i="15"/>
  <c r="N43" i="15"/>
  <c r="S42" i="15"/>
  <c r="R42" i="15"/>
  <c r="P42" i="15"/>
  <c r="Q42" i="15" s="1"/>
  <c r="O42" i="15"/>
  <c r="N42" i="15"/>
  <c r="S41" i="15"/>
  <c r="R41" i="15"/>
  <c r="P41" i="15"/>
  <c r="Q41" i="15" s="1"/>
  <c r="O41" i="15"/>
  <c r="N41" i="15"/>
  <c r="S40" i="15"/>
  <c r="R40" i="15"/>
  <c r="P40" i="15"/>
  <c r="Q40" i="15" s="1"/>
  <c r="O40" i="15"/>
  <c r="N40" i="15"/>
  <c r="S39" i="15"/>
  <c r="R39" i="15"/>
  <c r="Q39" i="15"/>
  <c r="P39" i="15"/>
  <c r="O39" i="15"/>
  <c r="N39" i="15"/>
  <c r="S38" i="15"/>
  <c r="R38" i="15"/>
  <c r="P38" i="15"/>
  <c r="Q38" i="15" s="1"/>
  <c r="O38" i="15"/>
  <c r="N38" i="15"/>
  <c r="S37" i="15"/>
  <c r="R37" i="15"/>
  <c r="Q37" i="15"/>
  <c r="P37" i="15"/>
  <c r="O37" i="15"/>
  <c r="N37" i="15"/>
  <c r="S36" i="15"/>
  <c r="R36" i="15"/>
  <c r="P36" i="15"/>
  <c r="Q36" i="15" s="1"/>
  <c r="O36" i="15"/>
  <c r="N36" i="15"/>
  <c r="S35" i="15"/>
  <c r="R35" i="15"/>
  <c r="P35" i="15"/>
  <c r="Q35" i="15" s="1"/>
  <c r="O35" i="15"/>
  <c r="N35" i="15"/>
  <c r="S34" i="15"/>
  <c r="R34" i="15"/>
  <c r="P34" i="15"/>
  <c r="Q34" i="15" s="1"/>
  <c r="O34" i="15"/>
  <c r="N34" i="15"/>
  <c r="S33" i="15"/>
  <c r="R33" i="15"/>
  <c r="P33" i="15"/>
  <c r="Q33" i="15" s="1"/>
  <c r="O33" i="15"/>
  <c r="N33" i="15"/>
  <c r="S32" i="15"/>
  <c r="R32" i="15"/>
  <c r="Q32" i="15"/>
  <c r="P32" i="15"/>
  <c r="O32" i="15"/>
  <c r="N32" i="15"/>
  <c r="S31" i="15"/>
  <c r="R31" i="15"/>
  <c r="P31" i="15"/>
  <c r="Q31" i="15" s="1"/>
  <c r="O31" i="15"/>
  <c r="N31" i="15"/>
  <c r="S30" i="15"/>
  <c r="R30" i="15"/>
  <c r="P30" i="15"/>
  <c r="Q30" i="15" s="1"/>
  <c r="O30" i="15"/>
  <c r="N30" i="15"/>
  <c r="S29" i="15"/>
  <c r="R29" i="15"/>
  <c r="Q29" i="15"/>
  <c r="P29" i="15"/>
  <c r="O29" i="15"/>
  <c r="N29" i="15"/>
  <c r="S28" i="15"/>
  <c r="R28" i="15"/>
  <c r="Q28" i="15"/>
  <c r="P28" i="15"/>
  <c r="O28" i="15"/>
  <c r="N28" i="15"/>
  <c r="S27" i="15"/>
  <c r="R27" i="15"/>
  <c r="Q27" i="15"/>
  <c r="P27" i="15"/>
  <c r="O27" i="15"/>
  <c r="N27" i="15"/>
  <c r="S26" i="15"/>
  <c r="R26" i="15"/>
  <c r="P26" i="15"/>
  <c r="Q26" i="15" s="1"/>
  <c r="O26" i="15"/>
  <c r="N26" i="15"/>
  <c r="S25" i="15"/>
  <c r="R25" i="15"/>
  <c r="P25" i="15"/>
  <c r="Q25" i="15" s="1"/>
  <c r="O25" i="15"/>
  <c r="N25" i="15"/>
  <c r="S24" i="15"/>
  <c r="R24" i="15"/>
  <c r="P24" i="15"/>
  <c r="Q24" i="15" s="1"/>
  <c r="O24" i="15"/>
  <c r="N24" i="15"/>
  <c r="S23" i="15"/>
  <c r="R23" i="15"/>
  <c r="P23" i="15"/>
  <c r="Q23" i="15" s="1"/>
  <c r="O23" i="15"/>
  <c r="N23" i="15"/>
  <c r="S22" i="15"/>
  <c r="R22" i="15"/>
  <c r="P22" i="15"/>
  <c r="Q22" i="15" s="1"/>
  <c r="O22" i="15"/>
  <c r="N22" i="15"/>
  <c r="S21" i="15"/>
  <c r="R21" i="15"/>
  <c r="P21" i="15"/>
  <c r="Q21" i="15" s="1"/>
  <c r="O21" i="15"/>
  <c r="N21" i="15"/>
  <c r="S20" i="15"/>
  <c r="R20" i="15"/>
  <c r="P20" i="15"/>
  <c r="Q20" i="15" s="1"/>
  <c r="O20" i="15"/>
  <c r="N20" i="15"/>
  <c r="S19" i="15"/>
  <c r="R19" i="15"/>
  <c r="Q19" i="15"/>
  <c r="P19" i="15"/>
  <c r="O19" i="15"/>
  <c r="N19" i="15"/>
  <c r="N18" i="15"/>
  <c r="I18" i="15"/>
  <c r="I17" i="15"/>
  <c r="AA16" i="15"/>
  <c r="S16" i="15"/>
  <c r="N16" i="15"/>
  <c r="I16" i="15"/>
  <c r="R16" i="15" s="1"/>
  <c r="AA15" i="15"/>
  <c r="P15" i="15"/>
  <c r="Q15" i="15" s="1"/>
  <c r="O15" i="15"/>
  <c r="N15" i="15"/>
  <c r="I15" i="15"/>
  <c r="S15" i="15" s="1"/>
  <c r="AA14" i="15"/>
  <c r="I14" i="15"/>
  <c r="S14" i="15" s="1"/>
  <c r="AA13" i="15"/>
  <c r="R13" i="15"/>
  <c r="Q13" i="15"/>
  <c r="P13" i="15"/>
  <c r="N13" i="15"/>
  <c r="I13" i="15"/>
  <c r="S13" i="15" s="1"/>
  <c r="AA12" i="15"/>
  <c r="S12" i="15"/>
  <c r="N12" i="15"/>
  <c r="I12" i="15"/>
  <c r="R12" i="15" s="1"/>
  <c r="AA11" i="15"/>
  <c r="S11" i="15"/>
  <c r="P11" i="15"/>
  <c r="Q11" i="15" s="1"/>
  <c r="O11" i="15"/>
  <c r="N11" i="15"/>
  <c r="I11" i="15"/>
  <c r="R11" i="15" s="1"/>
  <c r="AA10" i="15"/>
  <c r="R10" i="15"/>
  <c r="N10" i="15"/>
  <c r="I10" i="15"/>
  <c r="S10" i="15" s="1"/>
  <c r="AA9" i="15"/>
  <c r="AB9" i="15" s="1"/>
  <c r="S9" i="15"/>
  <c r="R9" i="15"/>
  <c r="P9" i="15"/>
  <c r="Q9" i="15" s="1"/>
  <c r="O9" i="15"/>
  <c r="N9" i="15"/>
  <c r="I9" i="15"/>
  <c r="AA8" i="15"/>
  <c r="AB8" i="15" s="1"/>
  <c r="I8" i="15"/>
  <c r="AA7" i="15"/>
  <c r="S7" i="15"/>
  <c r="O7" i="15"/>
  <c r="N7" i="15"/>
  <c r="I7" i="15"/>
  <c r="R7" i="15" s="1"/>
  <c r="AA6" i="15"/>
  <c r="AB6" i="15" s="1"/>
  <c r="N6" i="15"/>
  <c r="I6" i="15"/>
  <c r="AA5" i="15"/>
  <c r="R5" i="15"/>
  <c r="N5" i="15"/>
  <c r="I5" i="15"/>
  <c r="S5" i="15" s="1"/>
  <c r="S6" i="15" s="1"/>
  <c r="AA4" i="15"/>
  <c r="N4" i="15"/>
  <c r="I4" i="15"/>
  <c r="AA3" i="15"/>
  <c r="U3" i="15"/>
  <c r="W10" i="15" s="1"/>
  <c r="O16" i="15" s="1"/>
  <c r="I3" i="15"/>
  <c r="W8" i="15" s="1"/>
  <c r="P300" i="14"/>
  <c r="O300" i="14"/>
  <c r="R299" i="14"/>
  <c r="Q299" i="14"/>
  <c r="O299" i="14"/>
  <c r="P299" i="14" s="1"/>
  <c r="N299" i="14"/>
  <c r="R298" i="14"/>
  <c r="Q298" i="14"/>
  <c r="O298" i="14"/>
  <c r="P298" i="14" s="1"/>
  <c r="N298" i="14"/>
  <c r="R297" i="14"/>
  <c r="Q297" i="14"/>
  <c r="P297" i="14"/>
  <c r="O297" i="14"/>
  <c r="N297" i="14"/>
  <c r="R296" i="14"/>
  <c r="Q296" i="14"/>
  <c r="P296" i="14"/>
  <c r="O296" i="14"/>
  <c r="N296" i="14"/>
  <c r="R295" i="14"/>
  <c r="Q295" i="14"/>
  <c r="P295" i="14"/>
  <c r="O295" i="14"/>
  <c r="N295" i="14"/>
  <c r="R294" i="14"/>
  <c r="Q294" i="14"/>
  <c r="O294" i="14"/>
  <c r="P294" i="14" s="1"/>
  <c r="N294" i="14"/>
  <c r="R293" i="14"/>
  <c r="Q293" i="14"/>
  <c r="P293" i="14"/>
  <c r="O293" i="14"/>
  <c r="N293" i="14"/>
  <c r="R292" i="14"/>
  <c r="Q292" i="14"/>
  <c r="P292" i="14"/>
  <c r="O292" i="14"/>
  <c r="N292" i="14"/>
  <c r="R291" i="14"/>
  <c r="Q291" i="14"/>
  <c r="O291" i="14"/>
  <c r="P291" i="14" s="1"/>
  <c r="N291" i="14"/>
  <c r="R290" i="14"/>
  <c r="Q290" i="14"/>
  <c r="O290" i="14"/>
  <c r="P290" i="14" s="1"/>
  <c r="N290" i="14"/>
  <c r="R289" i="14"/>
  <c r="Q289" i="14"/>
  <c r="P289" i="14"/>
  <c r="O289" i="14"/>
  <c r="N289" i="14"/>
  <c r="R288" i="14"/>
  <c r="Q288" i="14"/>
  <c r="P288" i="14"/>
  <c r="O288" i="14"/>
  <c r="N288" i="14"/>
  <c r="R287" i="14"/>
  <c r="Q287" i="14"/>
  <c r="P287" i="14"/>
  <c r="O287" i="14"/>
  <c r="N287" i="14"/>
  <c r="R286" i="14"/>
  <c r="Q286" i="14"/>
  <c r="O286" i="14"/>
  <c r="P286" i="14" s="1"/>
  <c r="N286" i="14"/>
  <c r="R285" i="14"/>
  <c r="Q285" i="14"/>
  <c r="P285" i="14"/>
  <c r="O285" i="14"/>
  <c r="N285" i="14"/>
  <c r="R284" i="14"/>
  <c r="Q284" i="14"/>
  <c r="P284" i="14"/>
  <c r="O284" i="14"/>
  <c r="N284" i="14"/>
  <c r="R283" i="14"/>
  <c r="Q283" i="14"/>
  <c r="O283" i="14"/>
  <c r="P283" i="14" s="1"/>
  <c r="N283" i="14"/>
  <c r="R282" i="14"/>
  <c r="Q282" i="14"/>
  <c r="O282" i="14"/>
  <c r="P282" i="14" s="1"/>
  <c r="N282" i="14"/>
  <c r="R281" i="14"/>
  <c r="Q281" i="14"/>
  <c r="P281" i="14"/>
  <c r="O281" i="14"/>
  <c r="N281" i="14"/>
  <c r="R280" i="14"/>
  <c r="Q280" i="14"/>
  <c r="P280" i="14"/>
  <c r="O280" i="14"/>
  <c r="N280" i="14"/>
  <c r="R279" i="14"/>
  <c r="Q279" i="14"/>
  <c r="P279" i="14"/>
  <c r="O279" i="14"/>
  <c r="N279" i="14"/>
  <c r="R278" i="14"/>
  <c r="Q278" i="14"/>
  <c r="O278" i="14"/>
  <c r="P278" i="14" s="1"/>
  <c r="N278" i="14"/>
  <c r="R277" i="14"/>
  <c r="Q277" i="14"/>
  <c r="P277" i="14"/>
  <c r="O277" i="14"/>
  <c r="N277" i="14"/>
  <c r="R276" i="14"/>
  <c r="Q276" i="14"/>
  <c r="P276" i="14"/>
  <c r="O276" i="14"/>
  <c r="N276" i="14"/>
  <c r="R275" i="14"/>
  <c r="Q275" i="14"/>
  <c r="O275" i="14"/>
  <c r="P275" i="14" s="1"/>
  <c r="N275" i="14"/>
  <c r="R274" i="14"/>
  <c r="Q274" i="14"/>
  <c r="O274" i="14"/>
  <c r="P274" i="14" s="1"/>
  <c r="N274" i="14"/>
  <c r="R273" i="14"/>
  <c r="Q273" i="14"/>
  <c r="O273" i="14"/>
  <c r="P273" i="14" s="1"/>
  <c r="N273" i="14"/>
  <c r="R272" i="14"/>
  <c r="Q272" i="14"/>
  <c r="P272" i="14"/>
  <c r="O272" i="14"/>
  <c r="N272" i="14"/>
  <c r="R271" i="14"/>
  <c r="Q271" i="14"/>
  <c r="P271" i="14"/>
  <c r="O271" i="14"/>
  <c r="N271" i="14"/>
  <c r="R270" i="14"/>
  <c r="Q270" i="14"/>
  <c r="O270" i="14"/>
  <c r="P270" i="14" s="1"/>
  <c r="N270" i="14"/>
  <c r="R269" i="14"/>
  <c r="Q269" i="14"/>
  <c r="P269" i="14"/>
  <c r="O269" i="14"/>
  <c r="N269" i="14"/>
  <c r="R268" i="14"/>
  <c r="Q268" i="14"/>
  <c r="P268" i="14"/>
  <c r="O268" i="14"/>
  <c r="N268" i="14"/>
  <c r="R267" i="14"/>
  <c r="Q267" i="14"/>
  <c r="O267" i="14"/>
  <c r="P267" i="14" s="1"/>
  <c r="N267" i="14"/>
  <c r="R266" i="14"/>
  <c r="Q266" i="14"/>
  <c r="O266" i="14"/>
  <c r="P266" i="14" s="1"/>
  <c r="N266" i="14"/>
  <c r="R265" i="14"/>
  <c r="Q265" i="14"/>
  <c r="O265" i="14"/>
  <c r="P265" i="14" s="1"/>
  <c r="N265" i="14"/>
  <c r="R264" i="14"/>
  <c r="Q264" i="14"/>
  <c r="P264" i="14"/>
  <c r="O264" i="14"/>
  <c r="N264" i="14"/>
  <c r="R263" i="14"/>
  <c r="Q263" i="14"/>
  <c r="P263" i="14"/>
  <c r="O263" i="14"/>
  <c r="N263" i="14"/>
  <c r="R262" i="14"/>
  <c r="Q262" i="14"/>
  <c r="O262" i="14"/>
  <c r="P262" i="14" s="1"/>
  <c r="N262" i="14"/>
  <c r="R261" i="14"/>
  <c r="Q261" i="14"/>
  <c r="P261" i="14"/>
  <c r="O261" i="14"/>
  <c r="N261" i="14"/>
  <c r="R260" i="14"/>
  <c r="Q260" i="14"/>
  <c r="P260" i="14"/>
  <c r="O260" i="14"/>
  <c r="N260" i="14"/>
  <c r="R259" i="14"/>
  <c r="Q259" i="14"/>
  <c r="O259" i="14"/>
  <c r="P259" i="14" s="1"/>
  <c r="N259" i="14"/>
  <c r="R258" i="14"/>
  <c r="Q258" i="14"/>
  <c r="O258" i="14"/>
  <c r="P258" i="14" s="1"/>
  <c r="N258" i="14"/>
  <c r="M258" i="14"/>
  <c r="R257" i="14"/>
  <c r="Q257" i="14"/>
  <c r="P257" i="14"/>
  <c r="O257" i="14"/>
  <c r="N257" i="14"/>
  <c r="M257" i="14"/>
  <c r="R256" i="14"/>
  <c r="Q256" i="14"/>
  <c r="O256" i="14"/>
  <c r="P256" i="14" s="1"/>
  <c r="N256" i="14"/>
  <c r="M256" i="14"/>
  <c r="R255" i="14"/>
  <c r="Q255" i="14"/>
  <c r="P255" i="14"/>
  <c r="O255" i="14"/>
  <c r="N255" i="14"/>
  <c r="M255" i="14"/>
  <c r="R254" i="14"/>
  <c r="Q254" i="14"/>
  <c r="O254" i="14"/>
  <c r="P254" i="14" s="1"/>
  <c r="N254" i="14"/>
  <c r="M254" i="14"/>
  <c r="R253" i="14"/>
  <c r="Q253" i="14"/>
  <c r="P253" i="14"/>
  <c r="O253" i="14"/>
  <c r="N253" i="14"/>
  <c r="M253" i="14"/>
  <c r="R252" i="14"/>
  <c r="Q252" i="14"/>
  <c r="O252" i="14"/>
  <c r="P252" i="14" s="1"/>
  <c r="N252" i="14"/>
  <c r="M252" i="14"/>
  <c r="R251" i="14"/>
  <c r="Q251" i="14"/>
  <c r="P251" i="14"/>
  <c r="O251" i="14"/>
  <c r="N251" i="14"/>
  <c r="M251" i="14"/>
  <c r="R250" i="14"/>
  <c r="Q250" i="14"/>
  <c r="O250" i="14"/>
  <c r="P250" i="14" s="1"/>
  <c r="N250" i="14"/>
  <c r="M250" i="14"/>
  <c r="R249" i="14"/>
  <c r="Q249" i="14"/>
  <c r="P249" i="14"/>
  <c r="O249" i="14"/>
  <c r="N249" i="14"/>
  <c r="M249" i="14"/>
  <c r="R248" i="14"/>
  <c r="Q248" i="14"/>
  <c r="O248" i="14"/>
  <c r="P248" i="14" s="1"/>
  <c r="N248" i="14"/>
  <c r="M248" i="14"/>
  <c r="R247" i="14"/>
  <c r="Q247" i="14"/>
  <c r="P247" i="14"/>
  <c r="O247" i="14"/>
  <c r="N247" i="14"/>
  <c r="M247" i="14"/>
  <c r="R246" i="14"/>
  <c r="Q246" i="14"/>
  <c r="O246" i="14"/>
  <c r="P246" i="14" s="1"/>
  <c r="N246" i="14"/>
  <c r="M246" i="14"/>
  <c r="R245" i="14"/>
  <c r="Q245" i="14"/>
  <c r="P245" i="14"/>
  <c r="O245" i="14"/>
  <c r="N245" i="14"/>
  <c r="M245" i="14"/>
  <c r="R244" i="14"/>
  <c r="Q244" i="14"/>
  <c r="O244" i="14"/>
  <c r="P244" i="14" s="1"/>
  <c r="N244" i="14"/>
  <c r="M244" i="14"/>
  <c r="R243" i="14"/>
  <c r="Q243" i="14"/>
  <c r="P243" i="14"/>
  <c r="O243" i="14"/>
  <c r="N243" i="14"/>
  <c r="M243" i="14"/>
  <c r="R242" i="14"/>
  <c r="Q242" i="14"/>
  <c r="O242" i="14"/>
  <c r="P242" i="14" s="1"/>
  <c r="N242" i="14"/>
  <c r="M242" i="14"/>
  <c r="R241" i="14"/>
  <c r="Q241" i="14"/>
  <c r="P241" i="14"/>
  <c r="O241" i="14"/>
  <c r="N241" i="14"/>
  <c r="M241" i="14"/>
  <c r="R240" i="14"/>
  <c r="Q240" i="14"/>
  <c r="O240" i="14"/>
  <c r="P240" i="14" s="1"/>
  <c r="N240" i="14"/>
  <c r="M240" i="14"/>
  <c r="R239" i="14"/>
  <c r="Q239" i="14"/>
  <c r="P239" i="14"/>
  <c r="O239" i="14"/>
  <c r="N239" i="14"/>
  <c r="M239" i="14"/>
  <c r="R238" i="14"/>
  <c r="Q238" i="14"/>
  <c r="O238" i="14"/>
  <c r="P238" i="14" s="1"/>
  <c r="N238" i="14"/>
  <c r="M238" i="14"/>
  <c r="R237" i="14"/>
  <c r="Q237" i="14"/>
  <c r="P237" i="14"/>
  <c r="O237" i="14"/>
  <c r="N237" i="14"/>
  <c r="M237" i="14"/>
  <c r="R236" i="14"/>
  <c r="Q236" i="14"/>
  <c r="O236" i="14"/>
  <c r="P236" i="14" s="1"/>
  <c r="N236" i="14"/>
  <c r="M236" i="14"/>
  <c r="R235" i="14"/>
  <c r="Q235" i="14"/>
  <c r="P235" i="14"/>
  <c r="O235" i="14"/>
  <c r="N235" i="14"/>
  <c r="M235" i="14"/>
  <c r="R234" i="14"/>
  <c r="Q234" i="14"/>
  <c r="O234" i="14"/>
  <c r="P234" i="14" s="1"/>
  <c r="N234" i="14"/>
  <c r="M234" i="14"/>
  <c r="R233" i="14"/>
  <c r="Q233" i="14"/>
  <c r="P233" i="14"/>
  <c r="O233" i="14"/>
  <c r="N233" i="14"/>
  <c r="M233" i="14"/>
  <c r="R232" i="14"/>
  <c r="Q232" i="14"/>
  <c r="O232" i="14"/>
  <c r="P232" i="14" s="1"/>
  <c r="N232" i="14"/>
  <c r="M232" i="14"/>
  <c r="R231" i="14"/>
  <c r="Q231" i="14"/>
  <c r="P231" i="14"/>
  <c r="O231" i="14"/>
  <c r="N231" i="14"/>
  <c r="M231" i="14"/>
  <c r="R230" i="14"/>
  <c r="Q230" i="14"/>
  <c r="O230" i="14"/>
  <c r="P230" i="14" s="1"/>
  <c r="N230" i="14"/>
  <c r="M230" i="14"/>
  <c r="R229" i="14"/>
  <c r="Q229" i="14"/>
  <c r="P229" i="14"/>
  <c r="O229" i="14"/>
  <c r="N229" i="14"/>
  <c r="M229" i="14"/>
  <c r="R228" i="14"/>
  <c r="Q228" i="14"/>
  <c r="O228" i="14"/>
  <c r="P228" i="14" s="1"/>
  <c r="N228" i="14"/>
  <c r="M228" i="14"/>
  <c r="R227" i="14"/>
  <c r="Q227" i="14"/>
  <c r="P227" i="14"/>
  <c r="O227" i="14"/>
  <c r="N227" i="14"/>
  <c r="M227" i="14"/>
  <c r="R226" i="14"/>
  <c r="Q226" i="14"/>
  <c r="O226" i="14"/>
  <c r="P226" i="14" s="1"/>
  <c r="N226" i="14"/>
  <c r="M226" i="14"/>
  <c r="R225" i="14"/>
  <c r="Q225" i="14"/>
  <c r="P225" i="14"/>
  <c r="O225" i="14"/>
  <c r="N225" i="14"/>
  <c r="M225" i="14"/>
  <c r="R224" i="14"/>
  <c r="Q224" i="14"/>
  <c r="O224" i="14"/>
  <c r="P224" i="14" s="1"/>
  <c r="N224" i="14"/>
  <c r="M224" i="14"/>
  <c r="R223" i="14"/>
  <c r="Q223" i="14"/>
  <c r="P223" i="14"/>
  <c r="O223" i="14"/>
  <c r="N223" i="14"/>
  <c r="M223" i="14"/>
  <c r="R222" i="14"/>
  <c r="Q222" i="14"/>
  <c r="O222" i="14"/>
  <c r="P222" i="14" s="1"/>
  <c r="N222" i="14"/>
  <c r="M222" i="14"/>
  <c r="R221" i="14"/>
  <c r="Q221" i="14"/>
  <c r="P221" i="14"/>
  <c r="O221" i="14"/>
  <c r="N221" i="14"/>
  <c r="M221" i="14"/>
  <c r="R220" i="14"/>
  <c r="Q220" i="14"/>
  <c r="O220" i="14"/>
  <c r="P220" i="14" s="1"/>
  <c r="N220" i="14"/>
  <c r="M220" i="14"/>
  <c r="R219" i="14"/>
  <c r="Q219" i="14"/>
  <c r="P219" i="14"/>
  <c r="O219" i="14"/>
  <c r="N219" i="14"/>
  <c r="M219" i="14"/>
  <c r="R218" i="14"/>
  <c r="Q218" i="14"/>
  <c r="O218" i="14"/>
  <c r="P218" i="14" s="1"/>
  <c r="N218" i="14"/>
  <c r="M218" i="14"/>
  <c r="R217" i="14"/>
  <c r="Q217" i="14"/>
  <c r="P217" i="14"/>
  <c r="O217" i="14"/>
  <c r="N217" i="14"/>
  <c r="M217" i="14"/>
  <c r="R216" i="14"/>
  <c r="Q216" i="14"/>
  <c r="O216" i="14"/>
  <c r="P216" i="14" s="1"/>
  <c r="N216" i="14"/>
  <c r="M216" i="14"/>
  <c r="R215" i="14"/>
  <c r="Q215" i="14"/>
  <c r="P215" i="14"/>
  <c r="O215" i="14"/>
  <c r="N215" i="14"/>
  <c r="M215" i="14"/>
  <c r="R214" i="14"/>
  <c r="Q214" i="14"/>
  <c r="O214" i="14"/>
  <c r="P214" i="14" s="1"/>
  <c r="N214" i="14"/>
  <c r="M214" i="14"/>
  <c r="R213" i="14"/>
  <c r="Q213" i="14"/>
  <c r="P213" i="14"/>
  <c r="O213" i="14"/>
  <c r="N213" i="14"/>
  <c r="M213" i="14"/>
  <c r="R212" i="14"/>
  <c r="Q212" i="14"/>
  <c r="O212" i="14"/>
  <c r="P212" i="14" s="1"/>
  <c r="N212" i="14"/>
  <c r="M212" i="14"/>
  <c r="R211" i="14"/>
  <c r="Q211" i="14"/>
  <c r="P211" i="14"/>
  <c r="O211" i="14"/>
  <c r="N211" i="14"/>
  <c r="M211" i="14"/>
  <c r="R210" i="14"/>
  <c r="Q210" i="14"/>
  <c r="O210" i="14"/>
  <c r="P210" i="14" s="1"/>
  <c r="N210" i="14"/>
  <c r="M210" i="14"/>
  <c r="R209" i="14"/>
  <c r="Q209" i="14"/>
  <c r="P209" i="14"/>
  <c r="O209" i="14"/>
  <c r="N209" i="14"/>
  <c r="M209" i="14"/>
  <c r="R208" i="14"/>
  <c r="Q208" i="14"/>
  <c r="O208" i="14"/>
  <c r="P208" i="14" s="1"/>
  <c r="N208" i="14"/>
  <c r="M208" i="14"/>
  <c r="R207" i="14"/>
  <c r="Q207" i="14"/>
  <c r="P207" i="14"/>
  <c r="O207" i="14"/>
  <c r="N207" i="14"/>
  <c r="M207" i="14"/>
  <c r="R206" i="14"/>
  <c r="Q206" i="14"/>
  <c r="O206" i="14"/>
  <c r="P206" i="14" s="1"/>
  <c r="N206" i="14"/>
  <c r="M206" i="14"/>
  <c r="R205" i="14"/>
  <c r="Q205" i="14"/>
  <c r="P205" i="14"/>
  <c r="O205" i="14"/>
  <c r="N205" i="14"/>
  <c r="M205" i="14"/>
  <c r="R204" i="14"/>
  <c r="Q204" i="14"/>
  <c r="O204" i="14"/>
  <c r="P204" i="14" s="1"/>
  <c r="N204" i="14"/>
  <c r="M204" i="14"/>
  <c r="R203" i="14"/>
  <c r="Q203" i="14"/>
  <c r="P203" i="14"/>
  <c r="O203" i="14"/>
  <c r="N203" i="14"/>
  <c r="M203" i="14"/>
  <c r="R202" i="14"/>
  <c r="Q202" i="14"/>
  <c r="O202" i="14"/>
  <c r="P202" i="14" s="1"/>
  <c r="N202" i="14"/>
  <c r="M202" i="14"/>
  <c r="R201" i="14"/>
  <c r="Q201" i="14"/>
  <c r="P201" i="14"/>
  <c r="O201" i="14"/>
  <c r="N201" i="14"/>
  <c r="M201" i="14"/>
  <c r="R200" i="14"/>
  <c r="Q200" i="14"/>
  <c r="O200" i="14"/>
  <c r="P200" i="14" s="1"/>
  <c r="N200" i="14"/>
  <c r="M200" i="14"/>
  <c r="R199" i="14"/>
  <c r="Q199" i="14"/>
  <c r="P199" i="14"/>
  <c r="O199" i="14"/>
  <c r="N199" i="14"/>
  <c r="M199" i="14"/>
  <c r="R198" i="14"/>
  <c r="Q198" i="14"/>
  <c r="O198" i="14"/>
  <c r="P198" i="14" s="1"/>
  <c r="N198" i="14"/>
  <c r="M198" i="14"/>
  <c r="R197" i="14"/>
  <c r="Q197" i="14"/>
  <c r="P197" i="14"/>
  <c r="O197" i="14"/>
  <c r="N197" i="14"/>
  <c r="M197" i="14"/>
  <c r="R196" i="14"/>
  <c r="Q196" i="14"/>
  <c r="O196" i="14"/>
  <c r="P196" i="14" s="1"/>
  <c r="N196" i="14"/>
  <c r="M196" i="14"/>
  <c r="R195" i="14"/>
  <c r="Q195" i="14"/>
  <c r="P195" i="14"/>
  <c r="O195" i="14"/>
  <c r="N195" i="14"/>
  <c r="M195" i="14"/>
  <c r="R194" i="14"/>
  <c r="Q194" i="14"/>
  <c r="O194" i="14"/>
  <c r="P194" i="14" s="1"/>
  <c r="N194" i="14"/>
  <c r="M194" i="14"/>
  <c r="R193" i="14"/>
  <c r="Q193" i="14"/>
  <c r="P193" i="14"/>
  <c r="O193" i="14"/>
  <c r="N193" i="14"/>
  <c r="M193" i="14"/>
  <c r="R192" i="14"/>
  <c r="Q192" i="14"/>
  <c r="O192" i="14"/>
  <c r="P192" i="14" s="1"/>
  <c r="N192" i="14"/>
  <c r="M192" i="14"/>
  <c r="R191" i="14"/>
  <c r="Q191" i="14"/>
  <c r="P191" i="14"/>
  <c r="O191" i="14"/>
  <c r="N191" i="14"/>
  <c r="M191" i="14"/>
  <c r="R190" i="14"/>
  <c r="Q190" i="14"/>
  <c r="O190" i="14"/>
  <c r="P190" i="14" s="1"/>
  <c r="N190" i="14"/>
  <c r="M190" i="14"/>
  <c r="R189" i="14"/>
  <c r="Q189" i="14"/>
  <c r="P189" i="14"/>
  <c r="O189" i="14"/>
  <c r="N189" i="14"/>
  <c r="M189" i="14"/>
  <c r="R188" i="14"/>
  <c r="Q188" i="14"/>
  <c r="O188" i="14"/>
  <c r="P188" i="14" s="1"/>
  <c r="N188" i="14"/>
  <c r="M188" i="14"/>
  <c r="R187" i="14"/>
  <c r="Q187" i="14"/>
  <c r="P187" i="14"/>
  <c r="O187" i="14"/>
  <c r="N187" i="14"/>
  <c r="M187" i="14"/>
  <c r="R186" i="14"/>
  <c r="Q186" i="14"/>
  <c r="O186" i="14"/>
  <c r="P186" i="14" s="1"/>
  <c r="N186" i="14"/>
  <c r="M186" i="14"/>
  <c r="R185" i="14"/>
  <c r="Q185" i="14"/>
  <c r="P185" i="14"/>
  <c r="O185" i="14"/>
  <c r="N185" i="14"/>
  <c r="M185" i="14"/>
  <c r="R184" i="14"/>
  <c r="Q184" i="14"/>
  <c r="O184" i="14"/>
  <c r="P184" i="14" s="1"/>
  <c r="N184" i="14"/>
  <c r="M184" i="14"/>
  <c r="R183" i="14"/>
  <c r="Q183" i="14"/>
  <c r="P183" i="14"/>
  <c r="O183" i="14"/>
  <c r="N183" i="14"/>
  <c r="M183" i="14"/>
  <c r="R182" i="14"/>
  <c r="Q182" i="14"/>
  <c r="O182" i="14"/>
  <c r="P182" i="14" s="1"/>
  <c r="N182" i="14"/>
  <c r="M182" i="14"/>
  <c r="R181" i="14"/>
  <c r="Q181" i="14"/>
  <c r="P181" i="14"/>
  <c r="O181" i="14"/>
  <c r="N181" i="14"/>
  <c r="M181" i="14"/>
  <c r="R180" i="14"/>
  <c r="Q180" i="14"/>
  <c r="O180" i="14"/>
  <c r="P180" i="14" s="1"/>
  <c r="N180" i="14"/>
  <c r="M180" i="14"/>
  <c r="R179" i="14"/>
  <c r="Q179" i="14"/>
  <c r="P179" i="14"/>
  <c r="O179" i="14"/>
  <c r="N179" i="14"/>
  <c r="M179" i="14"/>
  <c r="R178" i="14"/>
  <c r="Q178" i="14"/>
  <c r="O178" i="14"/>
  <c r="P178" i="14" s="1"/>
  <c r="N178" i="14"/>
  <c r="M178" i="14"/>
  <c r="R177" i="14"/>
  <c r="Q177" i="14"/>
  <c r="P177" i="14"/>
  <c r="O177" i="14"/>
  <c r="N177" i="14"/>
  <c r="M177" i="14"/>
  <c r="R176" i="14"/>
  <c r="Q176" i="14"/>
  <c r="O176" i="14"/>
  <c r="P176" i="14" s="1"/>
  <c r="N176" i="14"/>
  <c r="M176" i="14"/>
  <c r="R175" i="14"/>
  <c r="Q175" i="14"/>
  <c r="P175" i="14"/>
  <c r="O175" i="14"/>
  <c r="N175" i="14"/>
  <c r="M175" i="14"/>
  <c r="R174" i="14"/>
  <c r="Q174" i="14"/>
  <c r="O174" i="14"/>
  <c r="P174" i="14" s="1"/>
  <c r="N174" i="14"/>
  <c r="M174" i="14"/>
  <c r="R173" i="14"/>
  <c r="Q173" i="14"/>
  <c r="P173" i="14"/>
  <c r="O173" i="14"/>
  <c r="N173" i="14"/>
  <c r="M173" i="14"/>
  <c r="R172" i="14"/>
  <c r="Q172" i="14"/>
  <c r="O172" i="14"/>
  <c r="P172" i="14" s="1"/>
  <c r="N172" i="14"/>
  <c r="M172" i="14"/>
  <c r="R171" i="14"/>
  <c r="Q171" i="14"/>
  <c r="P171" i="14"/>
  <c r="O171" i="14"/>
  <c r="N171" i="14"/>
  <c r="M171" i="14"/>
  <c r="R170" i="14"/>
  <c r="Q170" i="14"/>
  <c r="O170" i="14"/>
  <c r="P170" i="14" s="1"/>
  <c r="N170" i="14"/>
  <c r="M170" i="14"/>
  <c r="R169" i="14"/>
  <c r="Q169" i="14"/>
  <c r="P169" i="14"/>
  <c r="O169" i="14"/>
  <c r="N169" i="14"/>
  <c r="M169" i="14"/>
  <c r="R168" i="14"/>
  <c r="Q168" i="14"/>
  <c r="O168" i="14"/>
  <c r="P168" i="14" s="1"/>
  <c r="N168" i="14"/>
  <c r="M168" i="14"/>
  <c r="R167" i="14"/>
  <c r="Q167" i="14"/>
  <c r="P167" i="14"/>
  <c r="O167" i="14"/>
  <c r="N167" i="14"/>
  <c r="M167" i="14"/>
  <c r="R166" i="14"/>
  <c r="Q166" i="14"/>
  <c r="O166" i="14"/>
  <c r="P166" i="14" s="1"/>
  <c r="N166" i="14"/>
  <c r="M166" i="14"/>
  <c r="R165" i="14"/>
  <c r="Q165" i="14"/>
  <c r="P165" i="14"/>
  <c r="O165" i="14"/>
  <c r="N165" i="14"/>
  <c r="M165" i="14"/>
  <c r="R164" i="14"/>
  <c r="Q164" i="14"/>
  <c r="O164" i="14"/>
  <c r="P164" i="14" s="1"/>
  <c r="N164" i="14"/>
  <c r="M164" i="14"/>
  <c r="R163" i="14"/>
  <c r="Q163" i="14"/>
  <c r="P163" i="14"/>
  <c r="O163" i="14"/>
  <c r="N163" i="14"/>
  <c r="M163" i="14"/>
  <c r="R162" i="14"/>
  <c r="Q162" i="14"/>
  <c r="O162" i="14"/>
  <c r="P162" i="14" s="1"/>
  <c r="N162" i="14"/>
  <c r="M162" i="14"/>
  <c r="R161" i="14"/>
  <c r="Q161" i="14"/>
  <c r="P161" i="14"/>
  <c r="O161" i="14"/>
  <c r="N161" i="14"/>
  <c r="M161" i="14"/>
  <c r="R160" i="14"/>
  <c r="Q160" i="14"/>
  <c r="O160" i="14"/>
  <c r="P160" i="14" s="1"/>
  <c r="N160" i="14"/>
  <c r="M160" i="14"/>
  <c r="R159" i="14"/>
  <c r="Q159" i="14"/>
  <c r="P159" i="14"/>
  <c r="O159" i="14"/>
  <c r="N159" i="14"/>
  <c r="M159" i="14"/>
  <c r="R158" i="14"/>
  <c r="Q158" i="14"/>
  <c r="O158" i="14"/>
  <c r="P158" i="14" s="1"/>
  <c r="N158" i="14"/>
  <c r="M158" i="14"/>
  <c r="R157" i="14"/>
  <c r="Q157" i="14"/>
  <c r="P157" i="14"/>
  <c r="O157" i="14"/>
  <c r="N157" i="14"/>
  <c r="M157" i="14"/>
  <c r="R156" i="14"/>
  <c r="Q156" i="14"/>
  <c r="O156" i="14"/>
  <c r="P156" i="14" s="1"/>
  <c r="N156" i="14"/>
  <c r="M156" i="14"/>
  <c r="R155" i="14"/>
  <c r="Q155" i="14"/>
  <c r="P155" i="14"/>
  <c r="O155" i="14"/>
  <c r="N155" i="14"/>
  <c r="M155" i="14"/>
  <c r="R154" i="14"/>
  <c r="Q154" i="14"/>
  <c r="O154" i="14"/>
  <c r="P154" i="14" s="1"/>
  <c r="N154" i="14"/>
  <c r="M154" i="14"/>
  <c r="R153" i="14"/>
  <c r="Q153" i="14"/>
  <c r="O153" i="14"/>
  <c r="P153" i="14" s="1"/>
  <c r="N153" i="14"/>
  <c r="M153" i="14"/>
  <c r="R152" i="14"/>
  <c r="Q152" i="14"/>
  <c r="O152" i="14"/>
  <c r="P152" i="14" s="1"/>
  <c r="N152" i="14"/>
  <c r="M152" i="14"/>
  <c r="R151" i="14"/>
  <c r="Q151" i="14"/>
  <c r="P151" i="14"/>
  <c r="O151" i="14"/>
  <c r="N151" i="14"/>
  <c r="M151" i="14"/>
  <c r="R150" i="14"/>
  <c r="Q150" i="14"/>
  <c r="O150" i="14"/>
  <c r="P150" i="14" s="1"/>
  <c r="N150" i="14"/>
  <c r="M150" i="14"/>
  <c r="R149" i="14"/>
  <c r="Q149" i="14"/>
  <c r="O149" i="14"/>
  <c r="P149" i="14" s="1"/>
  <c r="N149" i="14"/>
  <c r="M149" i="14"/>
  <c r="R148" i="14"/>
  <c r="Q148" i="14"/>
  <c r="O148" i="14"/>
  <c r="P148" i="14" s="1"/>
  <c r="N148" i="14"/>
  <c r="M148" i="14"/>
  <c r="R147" i="14"/>
  <c r="Q147" i="14"/>
  <c r="P147" i="14"/>
  <c r="O147" i="14"/>
  <c r="N147" i="14"/>
  <c r="M147" i="14"/>
  <c r="R146" i="14"/>
  <c r="Q146" i="14"/>
  <c r="O146" i="14"/>
  <c r="P146" i="14" s="1"/>
  <c r="N146" i="14"/>
  <c r="M146" i="14"/>
  <c r="R145" i="14"/>
  <c r="Q145" i="14"/>
  <c r="O145" i="14"/>
  <c r="P145" i="14" s="1"/>
  <c r="N145" i="14"/>
  <c r="M145" i="14"/>
  <c r="R144" i="14"/>
  <c r="Q144" i="14"/>
  <c r="O144" i="14"/>
  <c r="P144" i="14" s="1"/>
  <c r="N144" i="14"/>
  <c r="M144" i="14"/>
  <c r="R143" i="14"/>
  <c r="Q143" i="14"/>
  <c r="P143" i="14"/>
  <c r="O143" i="14"/>
  <c r="N143" i="14"/>
  <c r="M143" i="14"/>
  <c r="R142" i="14"/>
  <c r="Q142" i="14"/>
  <c r="O142" i="14"/>
  <c r="P142" i="14" s="1"/>
  <c r="N142" i="14"/>
  <c r="M142" i="14"/>
  <c r="R141" i="14"/>
  <c r="Q141" i="14"/>
  <c r="P141" i="14"/>
  <c r="O141" i="14"/>
  <c r="N141" i="14"/>
  <c r="M141" i="14"/>
  <c r="R140" i="14"/>
  <c r="Q140" i="14"/>
  <c r="O140" i="14"/>
  <c r="P140" i="14" s="1"/>
  <c r="N140" i="14"/>
  <c r="M140" i="14"/>
  <c r="R139" i="14"/>
  <c r="Q139" i="14"/>
  <c r="P139" i="14"/>
  <c r="O139" i="14"/>
  <c r="N139" i="14"/>
  <c r="M139" i="14"/>
  <c r="R138" i="14"/>
  <c r="Q138" i="14"/>
  <c r="O138" i="14"/>
  <c r="P138" i="14" s="1"/>
  <c r="N138" i="14"/>
  <c r="M138" i="14"/>
  <c r="R137" i="14"/>
  <c r="Q137" i="14"/>
  <c r="O137" i="14"/>
  <c r="P137" i="14" s="1"/>
  <c r="N137" i="14"/>
  <c r="M137" i="14"/>
  <c r="R136" i="14"/>
  <c r="Q136" i="14"/>
  <c r="O136" i="14"/>
  <c r="P136" i="14" s="1"/>
  <c r="N136" i="14"/>
  <c r="M136" i="14"/>
  <c r="R135" i="14"/>
  <c r="Q135" i="14"/>
  <c r="P135" i="14"/>
  <c r="O135" i="14"/>
  <c r="N135" i="14"/>
  <c r="M135" i="14"/>
  <c r="R134" i="14"/>
  <c r="Q134" i="14"/>
  <c r="O134" i="14"/>
  <c r="P134" i="14" s="1"/>
  <c r="N134" i="14"/>
  <c r="M134" i="14"/>
  <c r="R133" i="14"/>
  <c r="Q133" i="14"/>
  <c r="O133" i="14"/>
  <c r="P133" i="14" s="1"/>
  <c r="N133" i="14"/>
  <c r="M133" i="14"/>
  <c r="R132" i="14"/>
  <c r="Q132" i="14"/>
  <c r="O132" i="14"/>
  <c r="P132" i="14" s="1"/>
  <c r="N132" i="14"/>
  <c r="M132" i="14"/>
  <c r="R131" i="14"/>
  <c r="Q131" i="14"/>
  <c r="P131" i="14"/>
  <c r="O131" i="14"/>
  <c r="N131" i="14"/>
  <c r="M131" i="14"/>
  <c r="R130" i="14"/>
  <c r="Q130" i="14"/>
  <c r="O130" i="14"/>
  <c r="P130" i="14" s="1"/>
  <c r="N130" i="14"/>
  <c r="M130" i="14"/>
  <c r="R129" i="14"/>
  <c r="Q129" i="14"/>
  <c r="O129" i="14"/>
  <c r="P129" i="14" s="1"/>
  <c r="N129" i="14"/>
  <c r="M129" i="14"/>
  <c r="R128" i="14"/>
  <c r="Q128" i="14"/>
  <c r="O128" i="14"/>
  <c r="P128" i="14" s="1"/>
  <c r="N128" i="14"/>
  <c r="M128" i="14"/>
  <c r="R127" i="14"/>
  <c r="Q127" i="14"/>
  <c r="P127" i="14"/>
  <c r="O127" i="14"/>
  <c r="N127" i="14"/>
  <c r="M127" i="14"/>
  <c r="R126" i="14"/>
  <c r="Q126" i="14"/>
  <c r="O126" i="14"/>
  <c r="P126" i="14" s="1"/>
  <c r="N126" i="14"/>
  <c r="M126" i="14"/>
  <c r="R125" i="14"/>
  <c r="Q125" i="14"/>
  <c r="P125" i="14"/>
  <c r="O125" i="14"/>
  <c r="N125" i="14"/>
  <c r="M125" i="14"/>
  <c r="R124" i="14"/>
  <c r="Q124" i="14"/>
  <c r="O124" i="14"/>
  <c r="P124" i="14" s="1"/>
  <c r="N124" i="14"/>
  <c r="M124" i="14"/>
  <c r="R123" i="14"/>
  <c r="Q123" i="14"/>
  <c r="P123" i="14"/>
  <c r="O123" i="14"/>
  <c r="N123" i="14"/>
  <c r="M123" i="14"/>
  <c r="R122" i="14"/>
  <c r="Q122" i="14"/>
  <c r="O122" i="14"/>
  <c r="P122" i="14" s="1"/>
  <c r="N122" i="14"/>
  <c r="M122" i="14"/>
  <c r="R121" i="14"/>
  <c r="Q121" i="14"/>
  <c r="O121" i="14"/>
  <c r="P121" i="14" s="1"/>
  <c r="N121" i="14"/>
  <c r="M121" i="14"/>
  <c r="R120" i="14"/>
  <c r="Q120" i="14"/>
  <c r="O120" i="14"/>
  <c r="P120" i="14" s="1"/>
  <c r="N120" i="14"/>
  <c r="M120" i="14"/>
  <c r="R119" i="14"/>
  <c r="Q119" i="14"/>
  <c r="P119" i="14"/>
  <c r="O119" i="14"/>
  <c r="N119" i="14"/>
  <c r="M119" i="14"/>
  <c r="R118" i="14"/>
  <c r="Q118" i="14"/>
  <c r="O118" i="14"/>
  <c r="P118" i="14" s="1"/>
  <c r="N118" i="14"/>
  <c r="M118" i="14"/>
  <c r="R117" i="14"/>
  <c r="Q117" i="14"/>
  <c r="O117" i="14"/>
  <c r="P117" i="14" s="1"/>
  <c r="N117" i="14"/>
  <c r="M117" i="14"/>
  <c r="R116" i="14"/>
  <c r="Q116" i="14"/>
  <c r="O116" i="14"/>
  <c r="P116" i="14" s="1"/>
  <c r="N116" i="14"/>
  <c r="M116" i="14"/>
  <c r="R115" i="14"/>
  <c r="Q115" i="14"/>
  <c r="P115" i="14"/>
  <c r="O115" i="14"/>
  <c r="N115" i="14"/>
  <c r="M115" i="14"/>
  <c r="R114" i="14"/>
  <c r="Q114" i="14"/>
  <c r="O114" i="14"/>
  <c r="P114" i="14" s="1"/>
  <c r="N114" i="14"/>
  <c r="M114" i="14"/>
  <c r="R113" i="14"/>
  <c r="Q113" i="14"/>
  <c r="P113" i="14"/>
  <c r="O113" i="14"/>
  <c r="N113" i="14"/>
  <c r="M113" i="14"/>
  <c r="R112" i="14"/>
  <c r="Q112" i="14"/>
  <c r="O112" i="14"/>
  <c r="P112" i="14" s="1"/>
  <c r="N112" i="14"/>
  <c r="M112" i="14"/>
  <c r="R111" i="14"/>
  <c r="Q111" i="14"/>
  <c r="P111" i="14"/>
  <c r="O111" i="14"/>
  <c r="N111" i="14"/>
  <c r="M111" i="14"/>
  <c r="R110" i="14"/>
  <c r="Q110" i="14"/>
  <c r="O110" i="14"/>
  <c r="P110" i="14" s="1"/>
  <c r="N110" i="14"/>
  <c r="M110" i="14"/>
  <c r="R109" i="14"/>
  <c r="Q109" i="14"/>
  <c r="P109" i="14"/>
  <c r="O109" i="14"/>
  <c r="N109" i="14"/>
  <c r="M109" i="14"/>
  <c r="R108" i="14"/>
  <c r="Q108" i="14"/>
  <c r="O108" i="14"/>
  <c r="P108" i="14" s="1"/>
  <c r="N108" i="14"/>
  <c r="M108" i="14"/>
  <c r="R107" i="14"/>
  <c r="Q107" i="14"/>
  <c r="P107" i="14"/>
  <c r="O107" i="14"/>
  <c r="N107" i="14"/>
  <c r="M107" i="14"/>
  <c r="R106" i="14"/>
  <c r="Q106" i="14"/>
  <c r="O106" i="14"/>
  <c r="P106" i="14" s="1"/>
  <c r="N106" i="14"/>
  <c r="M106" i="14"/>
  <c r="R105" i="14"/>
  <c r="Q105" i="14"/>
  <c r="O105" i="14"/>
  <c r="P105" i="14" s="1"/>
  <c r="N105" i="14"/>
  <c r="M105" i="14"/>
  <c r="R104" i="14"/>
  <c r="Q104" i="14"/>
  <c r="O104" i="14"/>
  <c r="P104" i="14" s="1"/>
  <c r="N104" i="14"/>
  <c r="M104" i="14"/>
  <c r="R103" i="14"/>
  <c r="Q103" i="14"/>
  <c r="P103" i="14"/>
  <c r="O103" i="14"/>
  <c r="N103" i="14"/>
  <c r="M103" i="14"/>
  <c r="R102" i="14"/>
  <c r="Q102" i="14"/>
  <c r="O102" i="14"/>
  <c r="P102" i="14" s="1"/>
  <c r="N102" i="14"/>
  <c r="M102" i="14"/>
  <c r="R101" i="14"/>
  <c r="Q101" i="14"/>
  <c r="O101" i="14"/>
  <c r="P101" i="14" s="1"/>
  <c r="N101" i="14"/>
  <c r="M101" i="14"/>
  <c r="R100" i="14"/>
  <c r="Q100" i="14"/>
  <c r="P100" i="14"/>
  <c r="O100" i="14"/>
  <c r="N100" i="14"/>
  <c r="M100" i="14"/>
  <c r="R99" i="14"/>
  <c r="Q99" i="14"/>
  <c r="P99" i="14"/>
  <c r="O99" i="14"/>
  <c r="N99" i="14"/>
  <c r="M99" i="14"/>
  <c r="R98" i="14"/>
  <c r="Q98" i="14"/>
  <c r="O98" i="14"/>
  <c r="P98" i="14" s="1"/>
  <c r="N98" i="14"/>
  <c r="M98" i="14"/>
  <c r="R97" i="14"/>
  <c r="Q97" i="14"/>
  <c r="O97" i="14"/>
  <c r="P97" i="14" s="1"/>
  <c r="N97" i="14"/>
  <c r="M97" i="14"/>
  <c r="R96" i="14"/>
  <c r="Q96" i="14"/>
  <c r="O96" i="14"/>
  <c r="P96" i="14" s="1"/>
  <c r="N96" i="14"/>
  <c r="M96" i="14"/>
  <c r="R95" i="14"/>
  <c r="Q95" i="14"/>
  <c r="O95" i="14"/>
  <c r="P95" i="14" s="1"/>
  <c r="N95" i="14"/>
  <c r="M95" i="14"/>
  <c r="R94" i="14"/>
  <c r="Q94" i="14"/>
  <c r="O94" i="14"/>
  <c r="P94" i="14" s="1"/>
  <c r="N94" i="14"/>
  <c r="M94" i="14"/>
  <c r="R93" i="14"/>
  <c r="Q93" i="14"/>
  <c r="P93" i="14"/>
  <c r="O93" i="14"/>
  <c r="N93" i="14"/>
  <c r="M93" i="14"/>
  <c r="R92" i="14"/>
  <c r="Q92" i="14"/>
  <c r="P92" i="14"/>
  <c r="O92" i="14"/>
  <c r="N92" i="14"/>
  <c r="M92" i="14"/>
  <c r="R91" i="14"/>
  <c r="Q91" i="14"/>
  <c r="O91" i="14"/>
  <c r="P91" i="14" s="1"/>
  <c r="N91" i="14"/>
  <c r="M91" i="14"/>
  <c r="R90" i="14"/>
  <c r="Q90" i="14"/>
  <c r="O90" i="14"/>
  <c r="P90" i="14" s="1"/>
  <c r="N90" i="14"/>
  <c r="M90" i="14"/>
  <c r="R89" i="14"/>
  <c r="Q89" i="14"/>
  <c r="O89" i="14"/>
  <c r="P89" i="14" s="1"/>
  <c r="N89" i="14"/>
  <c r="M89" i="14"/>
  <c r="R88" i="14"/>
  <c r="Q88" i="14"/>
  <c r="O88" i="14"/>
  <c r="P88" i="14" s="1"/>
  <c r="N88" i="14"/>
  <c r="M88" i="14"/>
  <c r="R87" i="14"/>
  <c r="Q87" i="14"/>
  <c r="P87" i="14"/>
  <c r="O87" i="14"/>
  <c r="N87" i="14"/>
  <c r="M87" i="14"/>
  <c r="R86" i="14"/>
  <c r="Q86" i="14"/>
  <c r="O86" i="14"/>
  <c r="P86" i="14" s="1"/>
  <c r="N86" i="14"/>
  <c r="M86" i="14"/>
  <c r="R85" i="14"/>
  <c r="Q85" i="14"/>
  <c r="P85" i="14"/>
  <c r="O85" i="14"/>
  <c r="N85" i="14"/>
  <c r="M85" i="14"/>
  <c r="R84" i="14"/>
  <c r="Q84" i="14"/>
  <c r="P84" i="14"/>
  <c r="O84" i="14"/>
  <c r="N84" i="14"/>
  <c r="M84" i="14"/>
  <c r="R83" i="14"/>
  <c r="Q83" i="14"/>
  <c r="O83" i="14"/>
  <c r="P83" i="14" s="1"/>
  <c r="N83" i="14"/>
  <c r="M83" i="14"/>
  <c r="R82" i="14"/>
  <c r="Q82" i="14"/>
  <c r="O82" i="14"/>
  <c r="P82" i="14" s="1"/>
  <c r="N82" i="14"/>
  <c r="M82" i="14"/>
  <c r="R81" i="14"/>
  <c r="Q81" i="14"/>
  <c r="O81" i="14"/>
  <c r="P81" i="14" s="1"/>
  <c r="N81" i="14"/>
  <c r="M81" i="14"/>
  <c r="R80" i="14"/>
  <c r="Q80" i="14"/>
  <c r="P80" i="14"/>
  <c r="O80" i="14"/>
  <c r="N80" i="14"/>
  <c r="M80" i="14"/>
  <c r="R79" i="14"/>
  <c r="Q79" i="14"/>
  <c r="O79" i="14"/>
  <c r="P79" i="14" s="1"/>
  <c r="N79" i="14"/>
  <c r="M79" i="14"/>
  <c r="R78" i="14"/>
  <c r="Q78" i="14"/>
  <c r="O78" i="14"/>
  <c r="P78" i="14" s="1"/>
  <c r="N78" i="14"/>
  <c r="M78" i="14"/>
  <c r="R77" i="14"/>
  <c r="Q77" i="14"/>
  <c r="P77" i="14"/>
  <c r="O77" i="14"/>
  <c r="N77" i="14"/>
  <c r="M77" i="14"/>
  <c r="R76" i="14"/>
  <c r="Q76" i="14"/>
  <c r="O76" i="14"/>
  <c r="P76" i="14" s="1"/>
  <c r="N76" i="14"/>
  <c r="M76" i="14"/>
  <c r="R75" i="14"/>
  <c r="Q75" i="14"/>
  <c r="P75" i="14"/>
  <c r="O75" i="14"/>
  <c r="N75" i="14"/>
  <c r="M75" i="14"/>
  <c r="R74" i="14"/>
  <c r="Q74" i="14"/>
  <c r="O74" i="14"/>
  <c r="P74" i="14" s="1"/>
  <c r="N74" i="14"/>
  <c r="M74" i="14"/>
  <c r="R73" i="14"/>
  <c r="Q73" i="14"/>
  <c r="P73" i="14"/>
  <c r="O73" i="14"/>
  <c r="N73" i="14"/>
  <c r="M73" i="14"/>
  <c r="R72" i="14"/>
  <c r="Q72" i="14"/>
  <c r="O72" i="14"/>
  <c r="P72" i="14" s="1"/>
  <c r="N72" i="14"/>
  <c r="M72" i="14"/>
  <c r="R71" i="14"/>
  <c r="Q71" i="14"/>
  <c r="O71" i="14"/>
  <c r="P71" i="14" s="1"/>
  <c r="N71" i="14"/>
  <c r="M71" i="14"/>
  <c r="R70" i="14"/>
  <c r="Q70" i="14"/>
  <c r="O70" i="14"/>
  <c r="P70" i="14" s="1"/>
  <c r="N70" i="14"/>
  <c r="M70" i="14"/>
  <c r="R69" i="14"/>
  <c r="Q69" i="14"/>
  <c r="O69" i="14"/>
  <c r="P69" i="14" s="1"/>
  <c r="N69" i="14"/>
  <c r="M69" i="14"/>
  <c r="R68" i="14"/>
  <c r="Q68" i="14"/>
  <c r="P68" i="14"/>
  <c r="O68" i="14"/>
  <c r="N68" i="14"/>
  <c r="M68" i="14"/>
  <c r="R67" i="14"/>
  <c r="Q67" i="14"/>
  <c r="P67" i="14"/>
  <c r="O67" i="14"/>
  <c r="N67" i="14"/>
  <c r="M67" i="14"/>
  <c r="R66" i="14"/>
  <c r="Q66" i="14"/>
  <c r="O66" i="14"/>
  <c r="P66" i="14" s="1"/>
  <c r="N66" i="14"/>
  <c r="M66" i="14"/>
  <c r="R65" i="14"/>
  <c r="Q65" i="14"/>
  <c r="P65" i="14"/>
  <c r="O65" i="14"/>
  <c r="N65" i="14"/>
  <c r="M65" i="14"/>
  <c r="R64" i="14"/>
  <c r="Q64" i="14"/>
  <c r="O64" i="14"/>
  <c r="P64" i="14" s="1"/>
  <c r="N64" i="14"/>
  <c r="M64" i="14"/>
  <c r="R63" i="14"/>
  <c r="Q63" i="14"/>
  <c r="O63" i="14"/>
  <c r="P63" i="14" s="1"/>
  <c r="N63" i="14"/>
  <c r="M63" i="14"/>
  <c r="R62" i="14"/>
  <c r="Q62" i="14"/>
  <c r="O62" i="14"/>
  <c r="P62" i="14" s="1"/>
  <c r="N62" i="14"/>
  <c r="M62" i="14"/>
  <c r="R61" i="14"/>
  <c r="Q61" i="14"/>
  <c r="P61" i="14"/>
  <c r="O61" i="14"/>
  <c r="N61" i="14"/>
  <c r="M61" i="14"/>
  <c r="R60" i="14"/>
  <c r="Q60" i="14"/>
  <c r="P60" i="14"/>
  <c r="O60" i="14"/>
  <c r="N60" i="14"/>
  <c r="M60" i="14"/>
  <c r="R59" i="14"/>
  <c r="Q59" i="14"/>
  <c r="P59" i="14"/>
  <c r="O59" i="14"/>
  <c r="N59" i="14"/>
  <c r="M59" i="14"/>
  <c r="R58" i="14"/>
  <c r="Q58" i="14"/>
  <c r="O58" i="14"/>
  <c r="P58" i="14" s="1"/>
  <c r="N58" i="14"/>
  <c r="M58" i="14"/>
  <c r="R57" i="14"/>
  <c r="Q57" i="14"/>
  <c r="O57" i="14"/>
  <c r="P57" i="14" s="1"/>
  <c r="N57" i="14"/>
  <c r="M57" i="14"/>
  <c r="R56" i="14"/>
  <c r="Q56" i="14"/>
  <c r="O56" i="14"/>
  <c r="P56" i="14" s="1"/>
  <c r="N56" i="14"/>
  <c r="M56" i="14"/>
  <c r="R55" i="14"/>
  <c r="Q55" i="14"/>
  <c r="P55" i="14"/>
  <c r="O55" i="14"/>
  <c r="N55" i="14"/>
  <c r="M55" i="14"/>
  <c r="R54" i="14"/>
  <c r="Q54" i="14"/>
  <c r="O54" i="14"/>
  <c r="P54" i="14" s="1"/>
  <c r="N54" i="14"/>
  <c r="M54" i="14"/>
  <c r="R53" i="14"/>
  <c r="Q53" i="14"/>
  <c r="P53" i="14"/>
  <c r="O53" i="14"/>
  <c r="N53" i="14"/>
  <c r="M53" i="14"/>
  <c r="R52" i="14"/>
  <c r="Q52" i="14"/>
  <c r="P52" i="14"/>
  <c r="O52" i="14"/>
  <c r="N52" i="14"/>
  <c r="M52" i="14"/>
  <c r="R51" i="14"/>
  <c r="Q51" i="14"/>
  <c r="O51" i="14"/>
  <c r="P51" i="14" s="1"/>
  <c r="N51" i="14"/>
  <c r="M51" i="14"/>
  <c r="R50" i="14"/>
  <c r="Q50" i="14"/>
  <c r="P50" i="14"/>
  <c r="O50" i="14"/>
  <c r="N50" i="14"/>
  <c r="M50" i="14"/>
  <c r="R49" i="14"/>
  <c r="Q49" i="14"/>
  <c r="P49" i="14"/>
  <c r="O49" i="14"/>
  <c r="N49" i="14"/>
  <c r="M49" i="14"/>
  <c r="R48" i="14"/>
  <c r="Q48" i="14"/>
  <c r="P48" i="14"/>
  <c r="O48" i="14"/>
  <c r="N48" i="14"/>
  <c r="M48" i="14"/>
  <c r="R47" i="14"/>
  <c r="Q47" i="14"/>
  <c r="O47" i="14"/>
  <c r="P47" i="14" s="1"/>
  <c r="N47" i="14"/>
  <c r="M47" i="14"/>
  <c r="R46" i="14"/>
  <c r="Q46" i="14"/>
  <c r="P46" i="14"/>
  <c r="O46" i="14"/>
  <c r="N46" i="14"/>
  <c r="M46" i="14"/>
  <c r="R45" i="14"/>
  <c r="Q45" i="14"/>
  <c r="P45" i="14"/>
  <c r="O45" i="14"/>
  <c r="N45" i="14"/>
  <c r="M45" i="14"/>
  <c r="R44" i="14"/>
  <c r="Q44" i="14"/>
  <c r="P44" i="14"/>
  <c r="O44" i="14"/>
  <c r="N44" i="14"/>
  <c r="M44" i="14"/>
  <c r="R43" i="14"/>
  <c r="Q43" i="14"/>
  <c r="O43" i="14"/>
  <c r="P43" i="14" s="1"/>
  <c r="N43" i="14"/>
  <c r="M43" i="14"/>
  <c r="R42" i="14"/>
  <c r="Q42" i="14"/>
  <c r="P42" i="14"/>
  <c r="O42" i="14"/>
  <c r="N42" i="14"/>
  <c r="M42" i="14"/>
  <c r="R41" i="14"/>
  <c r="Q41" i="14"/>
  <c r="P41" i="14"/>
  <c r="O41" i="14"/>
  <c r="N41" i="14"/>
  <c r="M41" i="14"/>
  <c r="R40" i="14"/>
  <c r="Q40" i="14"/>
  <c r="P40" i="14"/>
  <c r="O40" i="14"/>
  <c r="N40" i="14"/>
  <c r="M40" i="14"/>
  <c r="R39" i="14"/>
  <c r="Q39" i="14"/>
  <c r="O39" i="14"/>
  <c r="P39" i="14" s="1"/>
  <c r="N39" i="14"/>
  <c r="M39" i="14"/>
  <c r="R38" i="14"/>
  <c r="Q38" i="14"/>
  <c r="P38" i="14"/>
  <c r="O38" i="14"/>
  <c r="N38" i="14"/>
  <c r="M38" i="14"/>
  <c r="R37" i="14"/>
  <c r="Q37" i="14"/>
  <c r="P37" i="14"/>
  <c r="O37" i="14"/>
  <c r="N37" i="14"/>
  <c r="M37" i="14"/>
  <c r="R36" i="14"/>
  <c r="Q36" i="14"/>
  <c r="P36" i="14"/>
  <c r="O36" i="14"/>
  <c r="N36" i="14"/>
  <c r="M36" i="14"/>
  <c r="R35" i="14"/>
  <c r="Q35" i="14"/>
  <c r="O35" i="14"/>
  <c r="P35" i="14" s="1"/>
  <c r="N35" i="14"/>
  <c r="M35" i="14"/>
  <c r="R34" i="14"/>
  <c r="Q34" i="14"/>
  <c r="P34" i="14"/>
  <c r="O34" i="14"/>
  <c r="N34" i="14"/>
  <c r="M34" i="14"/>
  <c r="R33" i="14"/>
  <c r="Q33" i="14"/>
  <c r="P33" i="14"/>
  <c r="O33" i="14"/>
  <c r="N33" i="14"/>
  <c r="M33" i="14"/>
  <c r="Z32" i="14"/>
  <c r="AA32" i="14" s="1"/>
  <c r="R32" i="14"/>
  <c r="Q32" i="14"/>
  <c r="P32" i="14"/>
  <c r="O32" i="14"/>
  <c r="N32" i="14"/>
  <c r="M32" i="14"/>
  <c r="Z31" i="14"/>
  <c r="AA31" i="14" s="1"/>
  <c r="R31" i="14"/>
  <c r="Q31" i="14"/>
  <c r="P31" i="14"/>
  <c r="O31" i="14"/>
  <c r="N31" i="14"/>
  <c r="M31" i="14"/>
  <c r="Z30" i="14"/>
  <c r="AA30" i="14" s="1"/>
  <c r="R30" i="14"/>
  <c r="Q30" i="14"/>
  <c r="P30" i="14"/>
  <c r="O30" i="14"/>
  <c r="N30" i="14"/>
  <c r="M30" i="14"/>
  <c r="Z29" i="14"/>
  <c r="AA29" i="14" s="1"/>
  <c r="R29" i="14"/>
  <c r="Q29" i="14"/>
  <c r="P29" i="14"/>
  <c r="O29" i="14"/>
  <c r="N29" i="14"/>
  <c r="M29" i="14"/>
  <c r="Z28" i="14"/>
  <c r="AA28" i="14" s="1"/>
  <c r="R28" i="14"/>
  <c r="Q28" i="14"/>
  <c r="O28" i="14"/>
  <c r="P28" i="14" s="1"/>
  <c r="N28" i="14"/>
  <c r="M28" i="14"/>
  <c r="AA27" i="14"/>
  <c r="Z27" i="14"/>
  <c r="R27" i="14"/>
  <c r="Q27" i="14"/>
  <c r="O27" i="14"/>
  <c r="P27" i="14" s="1"/>
  <c r="N27" i="14"/>
  <c r="M27" i="14"/>
  <c r="AA26" i="14"/>
  <c r="Z26" i="14"/>
  <c r="V26" i="14"/>
  <c r="W26" i="14" s="1"/>
  <c r="T26" i="14"/>
  <c r="U26" i="14" s="1"/>
  <c r="R26" i="14"/>
  <c r="Q26" i="14"/>
  <c r="P26" i="14"/>
  <c r="O26" i="14"/>
  <c r="N26" i="14"/>
  <c r="M26" i="14"/>
  <c r="Z25" i="14"/>
  <c r="AA25" i="14" s="1"/>
  <c r="R25" i="14"/>
  <c r="Q25" i="14"/>
  <c r="P25" i="14"/>
  <c r="O25" i="14"/>
  <c r="N25" i="14"/>
  <c r="M25" i="14"/>
  <c r="Z24" i="14"/>
  <c r="AA24" i="14" s="1"/>
  <c r="R24" i="14"/>
  <c r="Q24" i="14"/>
  <c r="P24" i="14"/>
  <c r="O24" i="14"/>
  <c r="N24" i="14"/>
  <c r="M24" i="14"/>
  <c r="Z23" i="14"/>
  <c r="AA23" i="14" s="1"/>
  <c r="V23" i="14"/>
  <c r="W23" i="14" s="1"/>
  <c r="U23" i="14"/>
  <c r="T23" i="14"/>
  <c r="R23" i="14"/>
  <c r="Q23" i="14"/>
  <c r="O23" i="14"/>
  <c r="P23" i="14" s="1"/>
  <c r="N23" i="14"/>
  <c r="M23" i="14"/>
  <c r="AA22" i="14"/>
  <c r="Z22" i="14"/>
  <c r="R22" i="14"/>
  <c r="Q22" i="14"/>
  <c r="O22" i="14"/>
  <c r="P22" i="14" s="1"/>
  <c r="N22" i="14"/>
  <c r="M22" i="14"/>
  <c r="AA21" i="14"/>
  <c r="Z21" i="14"/>
  <c r="R21" i="14"/>
  <c r="Q21" i="14"/>
  <c r="O21" i="14"/>
  <c r="P21" i="14" s="1"/>
  <c r="N21" i="14"/>
  <c r="M21" i="14"/>
  <c r="AA20" i="14"/>
  <c r="Z20" i="14"/>
  <c r="V20" i="14"/>
  <c r="W20" i="14" s="1"/>
  <c r="T20" i="14"/>
  <c r="R20" i="14"/>
  <c r="Q20" i="14"/>
  <c r="P20" i="14"/>
  <c r="O20" i="14"/>
  <c r="N20" i="14"/>
  <c r="M20" i="14"/>
  <c r="Z19" i="14"/>
  <c r="AA19" i="14" s="1"/>
  <c r="R19" i="14"/>
  <c r="Q19" i="14"/>
  <c r="P19" i="14"/>
  <c r="O19" i="14"/>
  <c r="N19" i="14"/>
  <c r="M19" i="14"/>
  <c r="Z18" i="14"/>
  <c r="AA18" i="14" s="1"/>
  <c r="R18" i="14"/>
  <c r="Q18" i="14"/>
  <c r="P18" i="14"/>
  <c r="O18" i="14"/>
  <c r="N18" i="14"/>
  <c r="M18" i="14"/>
  <c r="Z17" i="14"/>
  <c r="AA17" i="14" s="1"/>
  <c r="R17" i="14"/>
  <c r="Q17" i="14"/>
  <c r="O17" i="14"/>
  <c r="P17" i="14" s="1"/>
  <c r="N17" i="14"/>
  <c r="M17" i="14"/>
  <c r="AA16" i="14"/>
  <c r="Z16" i="14"/>
  <c r="R16" i="14"/>
  <c r="Q16" i="14"/>
  <c r="O16" i="14"/>
  <c r="P16" i="14" s="1"/>
  <c r="N16" i="14"/>
  <c r="M16" i="14"/>
  <c r="AA15" i="14"/>
  <c r="Z15" i="14"/>
  <c r="R15" i="14"/>
  <c r="Q15" i="14"/>
  <c r="O15" i="14"/>
  <c r="P15" i="14" s="1"/>
  <c r="N15" i="14"/>
  <c r="M15" i="14"/>
  <c r="AA14" i="14"/>
  <c r="Z14" i="14"/>
  <c r="R14" i="14"/>
  <c r="Q14" i="14"/>
  <c r="O14" i="14"/>
  <c r="P14" i="14" s="1"/>
  <c r="N14" i="14"/>
  <c r="M14" i="14"/>
  <c r="AA13" i="14"/>
  <c r="Z13" i="14"/>
  <c r="R13" i="14"/>
  <c r="Q13" i="14"/>
  <c r="O13" i="14"/>
  <c r="P13" i="14" s="1"/>
  <c r="N13" i="14"/>
  <c r="M13" i="14"/>
  <c r="AA12" i="14"/>
  <c r="Z12" i="14"/>
  <c r="R12" i="14"/>
  <c r="Q12" i="14"/>
  <c r="O12" i="14"/>
  <c r="P12" i="14" s="1"/>
  <c r="N12" i="14"/>
  <c r="M12" i="14"/>
  <c r="AA11" i="14"/>
  <c r="Z11" i="14"/>
  <c r="R11" i="14"/>
  <c r="Q11" i="14"/>
  <c r="O11" i="14"/>
  <c r="P11" i="14" s="1"/>
  <c r="N11" i="14"/>
  <c r="M11" i="14"/>
  <c r="AA10" i="14"/>
  <c r="Z10" i="14"/>
  <c r="V10" i="14"/>
  <c r="T10" i="14"/>
  <c r="R10" i="14"/>
  <c r="Q10" i="14"/>
  <c r="O10" i="14"/>
  <c r="P10" i="14" s="1"/>
  <c r="N10" i="14"/>
  <c r="M10" i="14"/>
  <c r="Z9" i="14"/>
  <c r="AA9" i="14" s="1"/>
  <c r="R9" i="14"/>
  <c r="Q9" i="14"/>
  <c r="O9" i="14"/>
  <c r="P9" i="14" s="1"/>
  <c r="N9" i="14"/>
  <c r="M9" i="14"/>
  <c r="Z8" i="14"/>
  <c r="AA8" i="14" s="1"/>
  <c r="R8" i="14"/>
  <c r="Q8" i="14"/>
  <c r="O8" i="14"/>
  <c r="P8" i="14" s="1"/>
  <c r="N8" i="14"/>
  <c r="M8" i="14"/>
  <c r="Z7" i="14"/>
  <c r="AA7" i="14" s="1"/>
  <c r="R7" i="14"/>
  <c r="Q7" i="14"/>
  <c r="O7" i="14"/>
  <c r="P7" i="14" s="1"/>
  <c r="N7" i="14"/>
  <c r="M7" i="14"/>
  <c r="Z6" i="14"/>
  <c r="R6" i="14"/>
  <c r="Q6" i="14"/>
  <c r="O6" i="14"/>
  <c r="P6" i="14" s="1"/>
  <c r="N6" i="14"/>
  <c r="M6" i="14"/>
  <c r="AA5" i="14"/>
  <c r="Z5" i="14"/>
  <c r="R5" i="14"/>
  <c r="Q5" i="14"/>
  <c r="O5" i="14"/>
  <c r="P5" i="14" s="1"/>
  <c r="N5" i="14"/>
  <c r="M5" i="14"/>
  <c r="AA4" i="14"/>
  <c r="Z4" i="14"/>
  <c r="R4" i="14"/>
  <c r="Q4" i="14"/>
  <c r="O4" i="14"/>
  <c r="P4" i="14" s="1"/>
  <c r="N4" i="14"/>
  <c r="M4" i="14"/>
  <c r="AA3" i="14"/>
  <c r="Z3" i="14"/>
  <c r="V3" i="14"/>
  <c r="T6" i="14" s="1"/>
  <c r="T3" i="14"/>
  <c r="R3" i="14"/>
  <c r="Q3" i="14"/>
  <c r="P3" i="14"/>
  <c r="O3" i="14"/>
  <c r="N3" i="14"/>
  <c r="M3" i="14"/>
  <c r="P300" i="13"/>
  <c r="O300" i="13"/>
  <c r="R299" i="13"/>
  <c r="Q299" i="13"/>
  <c r="P299" i="13"/>
  <c r="O299" i="13"/>
  <c r="N299" i="13"/>
  <c r="R298" i="13"/>
  <c r="Q298" i="13"/>
  <c r="O298" i="13"/>
  <c r="P298" i="13" s="1"/>
  <c r="N298" i="13"/>
  <c r="R297" i="13"/>
  <c r="Q297" i="13"/>
  <c r="P297" i="13"/>
  <c r="O297" i="13"/>
  <c r="N297" i="13"/>
  <c r="R296" i="13"/>
  <c r="Q296" i="13"/>
  <c r="P296" i="13"/>
  <c r="O296" i="13"/>
  <c r="N296" i="13"/>
  <c r="R295" i="13"/>
  <c r="Q295" i="13"/>
  <c r="P295" i="13"/>
  <c r="O295" i="13"/>
  <c r="N295" i="13"/>
  <c r="R294" i="13"/>
  <c r="Q294" i="13"/>
  <c r="O294" i="13"/>
  <c r="P294" i="13" s="1"/>
  <c r="N294" i="13"/>
  <c r="R293" i="13"/>
  <c r="Q293" i="13"/>
  <c r="O293" i="13"/>
  <c r="P293" i="13" s="1"/>
  <c r="N293" i="13"/>
  <c r="R292" i="13"/>
  <c r="Q292" i="13"/>
  <c r="O292" i="13"/>
  <c r="P292" i="13" s="1"/>
  <c r="N292" i="13"/>
  <c r="R291" i="13"/>
  <c r="Q291" i="13"/>
  <c r="P291" i="13"/>
  <c r="O291" i="13"/>
  <c r="N291" i="13"/>
  <c r="R290" i="13"/>
  <c r="Q290" i="13"/>
  <c r="O290" i="13"/>
  <c r="P290" i="13" s="1"/>
  <c r="N290" i="13"/>
  <c r="R289" i="13"/>
  <c r="Q289" i="13"/>
  <c r="P289" i="13"/>
  <c r="O289" i="13"/>
  <c r="N289" i="13"/>
  <c r="R288" i="13"/>
  <c r="Q288" i="13"/>
  <c r="O288" i="13"/>
  <c r="P288" i="13" s="1"/>
  <c r="N288" i="13"/>
  <c r="R287" i="13"/>
  <c r="Q287" i="13"/>
  <c r="P287" i="13"/>
  <c r="O287" i="13"/>
  <c r="N287" i="13"/>
  <c r="R286" i="13"/>
  <c r="Q286" i="13"/>
  <c r="O286" i="13"/>
  <c r="P286" i="13" s="1"/>
  <c r="N286" i="13"/>
  <c r="R285" i="13"/>
  <c r="Q285" i="13"/>
  <c r="O285" i="13"/>
  <c r="P285" i="13" s="1"/>
  <c r="N285" i="13"/>
  <c r="R284" i="13"/>
  <c r="Q284" i="13"/>
  <c r="O284" i="13"/>
  <c r="P284" i="13" s="1"/>
  <c r="N284" i="13"/>
  <c r="R283" i="13"/>
  <c r="Q283" i="13"/>
  <c r="P283" i="13"/>
  <c r="O283" i="13"/>
  <c r="N283" i="13"/>
  <c r="R282" i="13"/>
  <c r="Q282" i="13"/>
  <c r="O282" i="13"/>
  <c r="P282" i="13" s="1"/>
  <c r="N282" i="13"/>
  <c r="R281" i="13"/>
  <c r="Q281" i="13"/>
  <c r="P281" i="13"/>
  <c r="O281" i="13"/>
  <c r="N281" i="13"/>
  <c r="R280" i="13"/>
  <c r="Q280" i="13"/>
  <c r="P280" i="13"/>
  <c r="O280" i="13"/>
  <c r="N280" i="13"/>
  <c r="R279" i="13"/>
  <c r="Q279" i="13"/>
  <c r="P279" i="13"/>
  <c r="O279" i="13"/>
  <c r="N279" i="13"/>
  <c r="R278" i="13"/>
  <c r="Q278" i="13"/>
  <c r="O278" i="13"/>
  <c r="P278" i="13" s="1"/>
  <c r="N278" i="13"/>
  <c r="R277" i="13"/>
  <c r="Q277" i="13"/>
  <c r="O277" i="13"/>
  <c r="P277" i="13" s="1"/>
  <c r="N277" i="13"/>
  <c r="R276" i="13"/>
  <c r="Q276" i="13"/>
  <c r="O276" i="13"/>
  <c r="P276" i="13" s="1"/>
  <c r="N276" i="13"/>
  <c r="R275" i="13"/>
  <c r="Q275" i="13"/>
  <c r="P275" i="13"/>
  <c r="O275" i="13"/>
  <c r="N275" i="13"/>
  <c r="R274" i="13"/>
  <c r="Q274" i="13"/>
  <c r="O274" i="13"/>
  <c r="P274" i="13" s="1"/>
  <c r="N274" i="13"/>
  <c r="R273" i="13"/>
  <c r="Q273" i="13"/>
  <c r="P273" i="13"/>
  <c r="O273" i="13"/>
  <c r="N273" i="13"/>
  <c r="R272" i="13"/>
  <c r="Q272" i="13"/>
  <c r="O272" i="13"/>
  <c r="P272" i="13" s="1"/>
  <c r="N272" i="13"/>
  <c r="R271" i="13"/>
  <c r="Q271" i="13"/>
  <c r="P271" i="13"/>
  <c r="O271" i="13"/>
  <c r="N271" i="13"/>
  <c r="R270" i="13"/>
  <c r="Q270" i="13"/>
  <c r="O270" i="13"/>
  <c r="P270" i="13" s="1"/>
  <c r="N270" i="13"/>
  <c r="R269" i="13"/>
  <c r="Q269" i="13"/>
  <c r="O269" i="13"/>
  <c r="P269" i="13" s="1"/>
  <c r="N269" i="13"/>
  <c r="R268" i="13"/>
  <c r="Q268" i="13"/>
  <c r="O268" i="13"/>
  <c r="P268" i="13" s="1"/>
  <c r="N268" i="13"/>
  <c r="R267" i="13"/>
  <c r="Q267" i="13"/>
  <c r="P267" i="13"/>
  <c r="O267" i="13"/>
  <c r="N267" i="13"/>
  <c r="R266" i="13"/>
  <c r="Q266" i="13"/>
  <c r="O266" i="13"/>
  <c r="P266" i="13" s="1"/>
  <c r="N266" i="13"/>
  <c r="R265" i="13"/>
  <c r="Q265" i="13"/>
  <c r="P265" i="13"/>
  <c r="O265" i="13"/>
  <c r="N265" i="13"/>
  <c r="R264" i="13"/>
  <c r="Q264" i="13"/>
  <c r="P264" i="13"/>
  <c r="O264" i="13"/>
  <c r="N264" i="13"/>
  <c r="R263" i="13"/>
  <c r="Q263" i="13"/>
  <c r="P263" i="13"/>
  <c r="O263" i="13"/>
  <c r="N263" i="13"/>
  <c r="R262" i="13"/>
  <c r="Q262" i="13"/>
  <c r="O262" i="13"/>
  <c r="P262" i="13" s="1"/>
  <c r="N262" i="13"/>
  <c r="R261" i="13"/>
  <c r="Q261" i="13"/>
  <c r="O261" i="13"/>
  <c r="P261" i="13" s="1"/>
  <c r="N261" i="13"/>
  <c r="R260" i="13"/>
  <c r="Q260" i="13"/>
  <c r="O260" i="13"/>
  <c r="P260" i="13" s="1"/>
  <c r="N260" i="13"/>
  <c r="R259" i="13"/>
  <c r="Q259" i="13"/>
  <c r="P259" i="13"/>
  <c r="O259" i="13"/>
  <c r="N259" i="13"/>
  <c r="R258" i="13"/>
  <c r="Q258" i="13"/>
  <c r="O258" i="13"/>
  <c r="P258" i="13" s="1"/>
  <c r="N258" i="13"/>
  <c r="M258" i="13"/>
  <c r="R257" i="13"/>
  <c r="Q257" i="13"/>
  <c r="O257" i="13"/>
  <c r="P257" i="13" s="1"/>
  <c r="N257" i="13"/>
  <c r="M257" i="13"/>
  <c r="R256" i="13"/>
  <c r="Q256" i="13"/>
  <c r="O256" i="13"/>
  <c r="P256" i="13" s="1"/>
  <c r="N256" i="13"/>
  <c r="M256" i="13"/>
  <c r="R255" i="13"/>
  <c r="Q255" i="13"/>
  <c r="P255" i="13"/>
  <c r="O255" i="13"/>
  <c r="N255" i="13"/>
  <c r="M255" i="13"/>
  <c r="R254" i="13"/>
  <c r="Q254" i="13"/>
  <c r="O254" i="13"/>
  <c r="P254" i="13" s="1"/>
  <c r="N254" i="13"/>
  <c r="M254" i="13"/>
  <c r="R253" i="13"/>
  <c r="Q253" i="13"/>
  <c r="O253" i="13"/>
  <c r="P253" i="13" s="1"/>
  <c r="N253" i="13"/>
  <c r="M253" i="13"/>
  <c r="R252" i="13"/>
  <c r="Q252" i="13"/>
  <c r="O252" i="13"/>
  <c r="P252" i="13" s="1"/>
  <c r="N252" i="13"/>
  <c r="M252" i="13"/>
  <c r="R251" i="13"/>
  <c r="Q251" i="13"/>
  <c r="O251" i="13"/>
  <c r="P251" i="13" s="1"/>
  <c r="N251" i="13"/>
  <c r="M251" i="13"/>
  <c r="R250" i="13"/>
  <c r="Q250" i="13"/>
  <c r="O250" i="13"/>
  <c r="P250" i="13" s="1"/>
  <c r="N250" i="13"/>
  <c r="M250" i="13"/>
  <c r="R249" i="13"/>
  <c r="Q249" i="13"/>
  <c r="O249" i="13"/>
  <c r="P249" i="13" s="1"/>
  <c r="N249" i="13"/>
  <c r="M249" i="13"/>
  <c r="R248" i="13"/>
  <c r="Q248" i="13"/>
  <c r="O248" i="13"/>
  <c r="P248" i="13" s="1"/>
  <c r="N248" i="13"/>
  <c r="M248" i="13"/>
  <c r="R247" i="13"/>
  <c r="Q247" i="13"/>
  <c r="O247" i="13"/>
  <c r="P247" i="13" s="1"/>
  <c r="N247" i="13"/>
  <c r="M247" i="13"/>
  <c r="R246" i="13"/>
  <c r="Q246" i="13"/>
  <c r="O246" i="13"/>
  <c r="P246" i="13" s="1"/>
  <c r="N246" i="13"/>
  <c r="M246" i="13"/>
  <c r="R245" i="13"/>
  <c r="Q245" i="13"/>
  <c r="O245" i="13"/>
  <c r="P245" i="13" s="1"/>
  <c r="N245" i="13"/>
  <c r="M245" i="13"/>
  <c r="R244" i="13"/>
  <c r="Q244" i="13"/>
  <c r="O244" i="13"/>
  <c r="P244" i="13" s="1"/>
  <c r="N244" i="13"/>
  <c r="M244" i="13"/>
  <c r="R243" i="13"/>
  <c r="Q243" i="13"/>
  <c r="P243" i="13"/>
  <c r="O243" i="13"/>
  <c r="N243" i="13"/>
  <c r="M243" i="13"/>
  <c r="R242" i="13"/>
  <c r="Q242" i="13"/>
  <c r="O242" i="13"/>
  <c r="P242" i="13" s="1"/>
  <c r="N242" i="13"/>
  <c r="M242" i="13"/>
  <c r="R241" i="13"/>
  <c r="Q241" i="13"/>
  <c r="O241" i="13"/>
  <c r="P241" i="13" s="1"/>
  <c r="N241" i="13"/>
  <c r="M241" i="13"/>
  <c r="R240" i="13"/>
  <c r="Q240" i="13"/>
  <c r="O240" i="13"/>
  <c r="P240" i="13" s="1"/>
  <c r="N240" i="13"/>
  <c r="M240" i="13"/>
  <c r="R239" i="13"/>
  <c r="Q239" i="13"/>
  <c r="P239" i="13"/>
  <c r="O239" i="13"/>
  <c r="N239" i="13"/>
  <c r="M239" i="13"/>
  <c r="R238" i="13"/>
  <c r="Q238" i="13"/>
  <c r="O238" i="13"/>
  <c r="P238" i="13" s="1"/>
  <c r="N238" i="13"/>
  <c r="M238" i="13"/>
  <c r="R237" i="13"/>
  <c r="Q237" i="13"/>
  <c r="O237" i="13"/>
  <c r="P237" i="13" s="1"/>
  <c r="N237" i="13"/>
  <c r="M237" i="13"/>
  <c r="R236" i="13"/>
  <c r="Q236" i="13"/>
  <c r="O236" i="13"/>
  <c r="P236" i="13" s="1"/>
  <c r="N236" i="13"/>
  <c r="M236" i="13"/>
  <c r="R235" i="13"/>
  <c r="Q235" i="13"/>
  <c r="O235" i="13"/>
  <c r="P235" i="13" s="1"/>
  <c r="N235" i="13"/>
  <c r="M235" i="13"/>
  <c r="R234" i="13"/>
  <c r="Q234" i="13"/>
  <c r="O234" i="13"/>
  <c r="P234" i="13" s="1"/>
  <c r="N234" i="13"/>
  <c r="M234" i="13"/>
  <c r="R233" i="13"/>
  <c r="Q233" i="13"/>
  <c r="O233" i="13"/>
  <c r="P233" i="13" s="1"/>
  <c r="N233" i="13"/>
  <c r="M233" i="13"/>
  <c r="R232" i="13"/>
  <c r="Q232" i="13"/>
  <c r="O232" i="13"/>
  <c r="P232" i="13" s="1"/>
  <c r="N232" i="13"/>
  <c r="M232" i="13"/>
  <c r="R231" i="13"/>
  <c r="Q231" i="13"/>
  <c r="P231" i="13"/>
  <c r="O231" i="13"/>
  <c r="N231" i="13"/>
  <c r="M231" i="13"/>
  <c r="R230" i="13"/>
  <c r="Q230" i="13"/>
  <c r="O230" i="13"/>
  <c r="P230" i="13" s="1"/>
  <c r="N230" i="13"/>
  <c r="M230" i="13"/>
  <c r="R229" i="13"/>
  <c r="Q229" i="13"/>
  <c r="O229" i="13"/>
  <c r="P229" i="13" s="1"/>
  <c r="N229" i="13"/>
  <c r="M229" i="13"/>
  <c r="R228" i="13"/>
  <c r="Q228" i="13"/>
  <c r="O228" i="13"/>
  <c r="P228" i="13" s="1"/>
  <c r="N228" i="13"/>
  <c r="M228" i="13"/>
  <c r="R227" i="13"/>
  <c r="Q227" i="13"/>
  <c r="O227" i="13"/>
  <c r="P227" i="13" s="1"/>
  <c r="N227" i="13"/>
  <c r="M227" i="13"/>
  <c r="R226" i="13"/>
  <c r="Q226" i="13"/>
  <c r="O226" i="13"/>
  <c r="P226" i="13" s="1"/>
  <c r="N226" i="13"/>
  <c r="M226" i="13"/>
  <c r="R225" i="13"/>
  <c r="Q225" i="13"/>
  <c r="O225" i="13"/>
  <c r="P225" i="13" s="1"/>
  <c r="N225" i="13"/>
  <c r="M225" i="13"/>
  <c r="R224" i="13"/>
  <c r="Q224" i="13"/>
  <c r="O224" i="13"/>
  <c r="P224" i="13" s="1"/>
  <c r="N224" i="13"/>
  <c r="M224" i="13"/>
  <c r="R223" i="13"/>
  <c r="Q223" i="13"/>
  <c r="P223" i="13"/>
  <c r="O223" i="13"/>
  <c r="N223" i="13"/>
  <c r="M223" i="13"/>
  <c r="R222" i="13"/>
  <c r="Q222" i="13"/>
  <c r="O222" i="13"/>
  <c r="P222" i="13" s="1"/>
  <c r="N222" i="13"/>
  <c r="M222" i="13"/>
  <c r="R221" i="13"/>
  <c r="Q221" i="13"/>
  <c r="O221" i="13"/>
  <c r="P221" i="13" s="1"/>
  <c r="N221" i="13"/>
  <c r="M221" i="13"/>
  <c r="R220" i="13"/>
  <c r="Q220" i="13"/>
  <c r="O220" i="13"/>
  <c r="P220" i="13" s="1"/>
  <c r="N220" i="13"/>
  <c r="M220" i="13"/>
  <c r="R219" i="13"/>
  <c r="Q219" i="13"/>
  <c r="O219" i="13"/>
  <c r="P219" i="13" s="1"/>
  <c r="N219" i="13"/>
  <c r="M219" i="13"/>
  <c r="R218" i="13"/>
  <c r="Q218" i="13"/>
  <c r="O218" i="13"/>
  <c r="P218" i="13" s="1"/>
  <c r="N218" i="13"/>
  <c r="M218" i="13"/>
  <c r="R217" i="13"/>
  <c r="Q217" i="13"/>
  <c r="O217" i="13"/>
  <c r="P217" i="13" s="1"/>
  <c r="N217" i="13"/>
  <c r="M217" i="13"/>
  <c r="R216" i="13"/>
  <c r="Q216" i="13"/>
  <c r="O216" i="13"/>
  <c r="P216" i="13" s="1"/>
  <c r="N216" i="13"/>
  <c r="M216" i="13"/>
  <c r="R215" i="13"/>
  <c r="Q215" i="13"/>
  <c r="O215" i="13"/>
  <c r="P215" i="13" s="1"/>
  <c r="N215" i="13"/>
  <c r="M215" i="13"/>
  <c r="R214" i="13"/>
  <c r="Q214" i="13"/>
  <c r="O214" i="13"/>
  <c r="P214" i="13" s="1"/>
  <c r="N214" i="13"/>
  <c r="M214" i="13"/>
  <c r="R213" i="13"/>
  <c r="Q213" i="13"/>
  <c r="O213" i="13"/>
  <c r="P213" i="13" s="1"/>
  <c r="N213" i="13"/>
  <c r="M213" i="13"/>
  <c r="R212" i="13"/>
  <c r="Q212" i="13"/>
  <c r="O212" i="13"/>
  <c r="P212" i="13" s="1"/>
  <c r="N212" i="13"/>
  <c r="M212" i="13"/>
  <c r="R211" i="13"/>
  <c r="Q211" i="13"/>
  <c r="P211" i="13"/>
  <c r="O211" i="13"/>
  <c r="N211" i="13"/>
  <c r="M211" i="13"/>
  <c r="R210" i="13"/>
  <c r="Q210" i="13"/>
  <c r="O210" i="13"/>
  <c r="P210" i="13" s="1"/>
  <c r="N210" i="13"/>
  <c r="M210" i="13"/>
  <c r="R209" i="13"/>
  <c r="Q209" i="13"/>
  <c r="O209" i="13"/>
  <c r="P209" i="13" s="1"/>
  <c r="N209" i="13"/>
  <c r="M209" i="13"/>
  <c r="R208" i="13"/>
  <c r="Q208" i="13"/>
  <c r="O208" i="13"/>
  <c r="P208" i="13" s="1"/>
  <c r="N208" i="13"/>
  <c r="M208" i="13"/>
  <c r="R207" i="13"/>
  <c r="Q207" i="13"/>
  <c r="P207" i="13"/>
  <c r="O207" i="13"/>
  <c r="N207" i="13"/>
  <c r="M207" i="13"/>
  <c r="R206" i="13"/>
  <c r="Q206" i="13"/>
  <c r="O206" i="13"/>
  <c r="P206" i="13" s="1"/>
  <c r="N206" i="13"/>
  <c r="M206" i="13"/>
  <c r="R205" i="13"/>
  <c r="Q205" i="13"/>
  <c r="O205" i="13"/>
  <c r="P205" i="13" s="1"/>
  <c r="N205" i="13"/>
  <c r="M205" i="13"/>
  <c r="R204" i="13"/>
  <c r="Q204" i="13"/>
  <c r="O204" i="13"/>
  <c r="P204" i="13" s="1"/>
  <c r="N204" i="13"/>
  <c r="M204" i="13"/>
  <c r="R203" i="13"/>
  <c r="Q203" i="13"/>
  <c r="O203" i="13"/>
  <c r="P203" i="13" s="1"/>
  <c r="N203" i="13"/>
  <c r="M203" i="13"/>
  <c r="R202" i="13"/>
  <c r="Q202" i="13"/>
  <c r="O202" i="13"/>
  <c r="P202" i="13" s="1"/>
  <c r="N202" i="13"/>
  <c r="M202" i="13"/>
  <c r="R201" i="13"/>
  <c r="Q201" i="13"/>
  <c r="O201" i="13"/>
  <c r="P201" i="13" s="1"/>
  <c r="N201" i="13"/>
  <c r="M201" i="13"/>
  <c r="R200" i="13"/>
  <c r="Q200" i="13"/>
  <c r="O200" i="13"/>
  <c r="P200" i="13" s="1"/>
  <c r="N200" i="13"/>
  <c r="M200" i="13"/>
  <c r="R199" i="13"/>
  <c r="Q199" i="13"/>
  <c r="P199" i="13"/>
  <c r="O199" i="13"/>
  <c r="N199" i="13"/>
  <c r="M199" i="13"/>
  <c r="R198" i="13"/>
  <c r="Q198" i="13"/>
  <c r="O198" i="13"/>
  <c r="P198" i="13" s="1"/>
  <c r="N198" i="13"/>
  <c r="M198" i="13"/>
  <c r="R197" i="13"/>
  <c r="Q197" i="13"/>
  <c r="O197" i="13"/>
  <c r="P197" i="13" s="1"/>
  <c r="N197" i="13"/>
  <c r="M197" i="13"/>
  <c r="R196" i="13"/>
  <c r="Q196" i="13"/>
  <c r="O196" i="13"/>
  <c r="P196" i="13" s="1"/>
  <c r="N196" i="13"/>
  <c r="M196" i="13"/>
  <c r="R195" i="13"/>
  <c r="Q195" i="13"/>
  <c r="O195" i="13"/>
  <c r="P195" i="13" s="1"/>
  <c r="N195" i="13"/>
  <c r="M195" i="13"/>
  <c r="R194" i="13"/>
  <c r="Q194" i="13"/>
  <c r="O194" i="13"/>
  <c r="P194" i="13" s="1"/>
  <c r="N194" i="13"/>
  <c r="M194" i="13"/>
  <c r="R193" i="13"/>
  <c r="Q193" i="13"/>
  <c r="O193" i="13"/>
  <c r="P193" i="13" s="1"/>
  <c r="N193" i="13"/>
  <c r="M193" i="13"/>
  <c r="R192" i="13"/>
  <c r="Q192" i="13"/>
  <c r="O192" i="13"/>
  <c r="P192" i="13" s="1"/>
  <c r="N192" i="13"/>
  <c r="M192" i="13"/>
  <c r="R191" i="13"/>
  <c r="Q191" i="13"/>
  <c r="P191" i="13"/>
  <c r="O191" i="13"/>
  <c r="N191" i="13"/>
  <c r="M191" i="13"/>
  <c r="R190" i="13"/>
  <c r="Q190" i="13"/>
  <c r="O190" i="13"/>
  <c r="P190" i="13" s="1"/>
  <c r="N190" i="13"/>
  <c r="M190" i="13"/>
  <c r="R189" i="13"/>
  <c r="Q189" i="13"/>
  <c r="O189" i="13"/>
  <c r="P189" i="13" s="1"/>
  <c r="N189" i="13"/>
  <c r="M189" i="13"/>
  <c r="R188" i="13"/>
  <c r="Q188" i="13"/>
  <c r="O188" i="13"/>
  <c r="P188" i="13" s="1"/>
  <c r="N188" i="13"/>
  <c r="M188" i="13"/>
  <c r="R187" i="13"/>
  <c r="Q187" i="13"/>
  <c r="O187" i="13"/>
  <c r="P187" i="13" s="1"/>
  <c r="N187" i="13"/>
  <c r="M187" i="13"/>
  <c r="R186" i="13"/>
  <c r="Q186" i="13"/>
  <c r="O186" i="13"/>
  <c r="P186" i="13" s="1"/>
  <c r="N186" i="13"/>
  <c r="M186" i="13"/>
  <c r="R185" i="13"/>
  <c r="Q185" i="13"/>
  <c r="O185" i="13"/>
  <c r="P185" i="13" s="1"/>
  <c r="N185" i="13"/>
  <c r="M185" i="13"/>
  <c r="R184" i="13"/>
  <c r="Q184" i="13"/>
  <c r="O184" i="13"/>
  <c r="P184" i="13" s="1"/>
  <c r="N184" i="13"/>
  <c r="M184" i="13"/>
  <c r="R183" i="13"/>
  <c r="Q183" i="13"/>
  <c r="O183" i="13"/>
  <c r="P183" i="13" s="1"/>
  <c r="N183" i="13"/>
  <c r="M183" i="13"/>
  <c r="R182" i="13"/>
  <c r="Q182" i="13"/>
  <c r="O182" i="13"/>
  <c r="P182" i="13" s="1"/>
  <c r="N182" i="13"/>
  <c r="M182" i="13"/>
  <c r="R181" i="13"/>
  <c r="Q181" i="13"/>
  <c r="O181" i="13"/>
  <c r="P181" i="13" s="1"/>
  <c r="N181" i="13"/>
  <c r="M181" i="13"/>
  <c r="R180" i="13"/>
  <c r="Q180" i="13"/>
  <c r="O180" i="13"/>
  <c r="P180" i="13" s="1"/>
  <c r="N180" i="13"/>
  <c r="M180" i="13"/>
  <c r="R179" i="13"/>
  <c r="Q179" i="13"/>
  <c r="P179" i="13"/>
  <c r="O179" i="13"/>
  <c r="N179" i="13"/>
  <c r="M179" i="13"/>
  <c r="R178" i="13"/>
  <c r="Q178" i="13"/>
  <c r="O178" i="13"/>
  <c r="P178" i="13" s="1"/>
  <c r="N178" i="13"/>
  <c r="M178" i="13"/>
  <c r="R177" i="13"/>
  <c r="Q177" i="13"/>
  <c r="O177" i="13"/>
  <c r="P177" i="13" s="1"/>
  <c r="N177" i="13"/>
  <c r="M177" i="13"/>
  <c r="R176" i="13"/>
  <c r="Q176" i="13"/>
  <c r="O176" i="13"/>
  <c r="P176" i="13" s="1"/>
  <c r="N176" i="13"/>
  <c r="M176" i="13"/>
  <c r="R175" i="13"/>
  <c r="Q175" i="13"/>
  <c r="P175" i="13"/>
  <c r="O175" i="13"/>
  <c r="N175" i="13"/>
  <c r="M175" i="13"/>
  <c r="R174" i="13"/>
  <c r="Q174" i="13"/>
  <c r="O174" i="13"/>
  <c r="P174" i="13" s="1"/>
  <c r="N174" i="13"/>
  <c r="M174" i="13"/>
  <c r="R173" i="13"/>
  <c r="Q173" i="13"/>
  <c r="O173" i="13"/>
  <c r="P173" i="13" s="1"/>
  <c r="N173" i="13"/>
  <c r="M173" i="13"/>
  <c r="R172" i="13"/>
  <c r="Q172" i="13"/>
  <c r="O172" i="13"/>
  <c r="P172" i="13" s="1"/>
  <c r="N172" i="13"/>
  <c r="M172" i="13"/>
  <c r="R171" i="13"/>
  <c r="Q171" i="13"/>
  <c r="O171" i="13"/>
  <c r="P171" i="13" s="1"/>
  <c r="N171" i="13"/>
  <c r="M171" i="13"/>
  <c r="R170" i="13"/>
  <c r="Q170" i="13"/>
  <c r="O170" i="13"/>
  <c r="P170" i="13" s="1"/>
  <c r="N170" i="13"/>
  <c r="M170" i="13"/>
  <c r="R169" i="13"/>
  <c r="Q169" i="13"/>
  <c r="O169" i="13"/>
  <c r="P169" i="13" s="1"/>
  <c r="N169" i="13"/>
  <c r="M169" i="13"/>
  <c r="R168" i="13"/>
  <c r="Q168" i="13"/>
  <c r="O168" i="13"/>
  <c r="P168" i="13" s="1"/>
  <c r="N168" i="13"/>
  <c r="M168" i="13"/>
  <c r="R167" i="13"/>
  <c r="Q167" i="13"/>
  <c r="P167" i="13"/>
  <c r="O167" i="13"/>
  <c r="N167" i="13"/>
  <c r="M167" i="13"/>
  <c r="R166" i="13"/>
  <c r="Q166" i="13"/>
  <c r="O166" i="13"/>
  <c r="P166" i="13" s="1"/>
  <c r="N166" i="13"/>
  <c r="M166" i="13"/>
  <c r="R165" i="13"/>
  <c r="Q165" i="13"/>
  <c r="O165" i="13"/>
  <c r="P165" i="13" s="1"/>
  <c r="N165" i="13"/>
  <c r="M165" i="13"/>
  <c r="R164" i="13"/>
  <c r="Q164" i="13"/>
  <c r="O164" i="13"/>
  <c r="P164" i="13" s="1"/>
  <c r="N164" i="13"/>
  <c r="M164" i="13"/>
  <c r="R163" i="13"/>
  <c r="Q163" i="13"/>
  <c r="O163" i="13"/>
  <c r="P163" i="13" s="1"/>
  <c r="N163" i="13"/>
  <c r="M163" i="13"/>
  <c r="R162" i="13"/>
  <c r="Q162" i="13"/>
  <c r="O162" i="13"/>
  <c r="P162" i="13" s="1"/>
  <c r="N162" i="13"/>
  <c r="M162" i="13"/>
  <c r="R161" i="13"/>
  <c r="Q161" i="13"/>
  <c r="O161" i="13"/>
  <c r="P161" i="13" s="1"/>
  <c r="N161" i="13"/>
  <c r="M161" i="13"/>
  <c r="R160" i="13"/>
  <c r="Q160" i="13"/>
  <c r="O160" i="13"/>
  <c r="P160" i="13" s="1"/>
  <c r="N160" i="13"/>
  <c r="M160" i="13"/>
  <c r="R159" i="13"/>
  <c r="Q159" i="13"/>
  <c r="P159" i="13"/>
  <c r="O159" i="13"/>
  <c r="N159" i="13"/>
  <c r="M159" i="13"/>
  <c r="R158" i="13"/>
  <c r="Q158" i="13"/>
  <c r="O158" i="13"/>
  <c r="P158" i="13" s="1"/>
  <c r="N158" i="13"/>
  <c r="M158" i="13"/>
  <c r="R157" i="13"/>
  <c r="Q157" i="13"/>
  <c r="O157" i="13"/>
  <c r="P157" i="13" s="1"/>
  <c r="N157" i="13"/>
  <c r="M157" i="13"/>
  <c r="R156" i="13"/>
  <c r="Q156" i="13"/>
  <c r="O156" i="13"/>
  <c r="P156" i="13" s="1"/>
  <c r="N156" i="13"/>
  <c r="M156" i="13"/>
  <c r="R155" i="13"/>
  <c r="Q155" i="13"/>
  <c r="O155" i="13"/>
  <c r="P155" i="13" s="1"/>
  <c r="N155" i="13"/>
  <c r="M155" i="13"/>
  <c r="R154" i="13"/>
  <c r="Q154" i="13"/>
  <c r="O154" i="13"/>
  <c r="P154" i="13" s="1"/>
  <c r="N154" i="13"/>
  <c r="M154" i="13"/>
  <c r="R153" i="13"/>
  <c r="Q153" i="13"/>
  <c r="O153" i="13"/>
  <c r="P153" i="13" s="1"/>
  <c r="N153" i="13"/>
  <c r="M153" i="13"/>
  <c r="R152" i="13"/>
  <c r="Q152" i="13"/>
  <c r="O152" i="13"/>
  <c r="P152" i="13" s="1"/>
  <c r="N152" i="13"/>
  <c r="M152" i="13"/>
  <c r="R151" i="13"/>
  <c r="Q151" i="13"/>
  <c r="O151" i="13"/>
  <c r="P151" i="13" s="1"/>
  <c r="N151" i="13"/>
  <c r="M151" i="13"/>
  <c r="R150" i="13"/>
  <c r="Q150" i="13"/>
  <c r="O150" i="13"/>
  <c r="P150" i="13" s="1"/>
  <c r="N150" i="13"/>
  <c r="M150" i="13"/>
  <c r="R149" i="13"/>
  <c r="Q149" i="13"/>
  <c r="O149" i="13"/>
  <c r="P149" i="13" s="1"/>
  <c r="N149" i="13"/>
  <c r="M149" i="13"/>
  <c r="R148" i="13"/>
  <c r="Q148" i="13"/>
  <c r="O148" i="13"/>
  <c r="P148" i="13" s="1"/>
  <c r="N148" i="13"/>
  <c r="M148" i="13"/>
  <c r="R147" i="13"/>
  <c r="Q147" i="13"/>
  <c r="P147" i="13"/>
  <c r="O147" i="13"/>
  <c r="N147" i="13"/>
  <c r="M147" i="13"/>
  <c r="R146" i="13"/>
  <c r="Q146" i="13"/>
  <c r="O146" i="13"/>
  <c r="P146" i="13" s="1"/>
  <c r="N146" i="13"/>
  <c r="M146" i="13"/>
  <c r="R145" i="13"/>
  <c r="Q145" i="13"/>
  <c r="O145" i="13"/>
  <c r="P145" i="13" s="1"/>
  <c r="N145" i="13"/>
  <c r="M145" i="13"/>
  <c r="R144" i="13"/>
  <c r="Q144" i="13"/>
  <c r="O144" i="13"/>
  <c r="P144" i="13" s="1"/>
  <c r="N144" i="13"/>
  <c r="M144" i="13"/>
  <c r="R143" i="13"/>
  <c r="Q143" i="13"/>
  <c r="P143" i="13"/>
  <c r="O143" i="13"/>
  <c r="N143" i="13"/>
  <c r="M143" i="13"/>
  <c r="R142" i="13"/>
  <c r="Q142" i="13"/>
  <c r="O142" i="13"/>
  <c r="P142" i="13" s="1"/>
  <c r="N142" i="13"/>
  <c r="M142" i="13"/>
  <c r="R141" i="13"/>
  <c r="Q141" i="13"/>
  <c r="O141" i="13"/>
  <c r="P141" i="13" s="1"/>
  <c r="N141" i="13"/>
  <c r="M141" i="13"/>
  <c r="R140" i="13"/>
  <c r="Q140" i="13"/>
  <c r="O140" i="13"/>
  <c r="P140" i="13" s="1"/>
  <c r="N140" i="13"/>
  <c r="M140" i="13"/>
  <c r="R139" i="13"/>
  <c r="Q139" i="13"/>
  <c r="O139" i="13"/>
  <c r="P139" i="13" s="1"/>
  <c r="N139" i="13"/>
  <c r="M139" i="13"/>
  <c r="R138" i="13"/>
  <c r="Q138" i="13"/>
  <c r="O138" i="13"/>
  <c r="P138" i="13" s="1"/>
  <c r="N138" i="13"/>
  <c r="M138" i="13"/>
  <c r="R137" i="13"/>
  <c r="Q137" i="13"/>
  <c r="O137" i="13"/>
  <c r="P137" i="13" s="1"/>
  <c r="N137" i="13"/>
  <c r="M137" i="13"/>
  <c r="R136" i="13"/>
  <c r="Q136" i="13"/>
  <c r="O136" i="13"/>
  <c r="P136" i="13" s="1"/>
  <c r="N136" i="13"/>
  <c r="M136" i="13"/>
  <c r="R135" i="13"/>
  <c r="Q135" i="13"/>
  <c r="P135" i="13"/>
  <c r="O135" i="13"/>
  <c r="N135" i="13"/>
  <c r="M135" i="13"/>
  <c r="R134" i="13"/>
  <c r="Q134" i="13"/>
  <c r="O134" i="13"/>
  <c r="P134" i="13" s="1"/>
  <c r="N134" i="13"/>
  <c r="M134" i="13"/>
  <c r="R133" i="13"/>
  <c r="Q133" i="13"/>
  <c r="O133" i="13"/>
  <c r="P133" i="13" s="1"/>
  <c r="N133" i="13"/>
  <c r="M133" i="13"/>
  <c r="R132" i="13"/>
  <c r="Q132" i="13"/>
  <c r="O132" i="13"/>
  <c r="P132" i="13" s="1"/>
  <c r="N132" i="13"/>
  <c r="M132" i="13"/>
  <c r="R131" i="13"/>
  <c r="Q131" i="13"/>
  <c r="O131" i="13"/>
  <c r="P131" i="13" s="1"/>
  <c r="N131" i="13"/>
  <c r="M131" i="13"/>
  <c r="R130" i="13"/>
  <c r="Q130" i="13"/>
  <c r="O130" i="13"/>
  <c r="P130" i="13" s="1"/>
  <c r="N130" i="13"/>
  <c r="M130" i="13"/>
  <c r="R129" i="13"/>
  <c r="Q129" i="13"/>
  <c r="O129" i="13"/>
  <c r="P129" i="13" s="1"/>
  <c r="N129" i="13"/>
  <c r="M129" i="13"/>
  <c r="R128" i="13"/>
  <c r="Q128" i="13"/>
  <c r="O128" i="13"/>
  <c r="P128" i="13" s="1"/>
  <c r="N128" i="13"/>
  <c r="M128" i="13"/>
  <c r="R127" i="13"/>
  <c r="Q127" i="13"/>
  <c r="P127" i="13"/>
  <c r="O127" i="13"/>
  <c r="N127" i="13"/>
  <c r="M127" i="13"/>
  <c r="R126" i="13"/>
  <c r="Q126" i="13"/>
  <c r="O126" i="13"/>
  <c r="P126" i="13" s="1"/>
  <c r="N126" i="13"/>
  <c r="M126" i="13"/>
  <c r="R125" i="13"/>
  <c r="Q125" i="13"/>
  <c r="O125" i="13"/>
  <c r="P125" i="13" s="1"/>
  <c r="N125" i="13"/>
  <c r="M125" i="13"/>
  <c r="R124" i="13"/>
  <c r="Q124" i="13"/>
  <c r="O124" i="13"/>
  <c r="P124" i="13" s="1"/>
  <c r="N124" i="13"/>
  <c r="M124" i="13"/>
  <c r="R123" i="13"/>
  <c r="Q123" i="13"/>
  <c r="O123" i="13"/>
  <c r="P123" i="13" s="1"/>
  <c r="N123" i="13"/>
  <c r="M123" i="13"/>
  <c r="R122" i="13"/>
  <c r="Q122" i="13"/>
  <c r="O122" i="13"/>
  <c r="P122" i="13" s="1"/>
  <c r="N122" i="13"/>
  <c r="M122" i="13"/>
  <c r="R121" i="13"/>
  <c r="Q121" i="13"/>
  <c r="O121" i="13"/>
  <c r="P121" i="13" s="1"/>
  <c r="N121" i="13"/>
  <c r="M121" i="13"/>
  <c r="R120" i="13"/>
  <c r="Q120" i="13"/>
  <c r="O120" i="13"/>
  <c r="P120" i="13" s="1"/>
  <c r="N120" i="13"/>
  <c r="M120" i="13"/>
  <c r="R119" i="13"/>
  <c r="Q119" i="13"/>
  <c r="O119" i="13"/>
  <c r="P119" i="13" s="1"/>
  <c r="N119" i="13"/>
  <c r="M119" i="13"/>
  <c r="R118" i="13"/>
  <c r="Q118" i="13"/>
  <c r="O118" i="13"/>
  <c r="P118" i="13" s="1"/>
  <c r="N118" i="13"/>
  <c r="M118" i="13"/>
  <c r="R117" i="13"/>
  <c r="Q117" i="13"/>
  <c r="O117" i="13"/>
  <c r="P117" i="13" s="1"/>
  <c r="N117" i="13"/>
  <c r="M117" i="13"/>
  <c r="R116" i="13"/>
  <c r="Q116" i="13"/>
  <c r="O116" i="13"/>
  <c r="P116" i="13" s="1"/>
  <c r="N116" i="13"/>
  <c r="M116" i="13"/>
  <c r="R115" i="13"/>
  <c r="Q115" i="13"/>
  <c r="P115" i="13"/>
  <c r="O115" i="13"/>
  <c r="N115" i="13"/>
  <c r="M115" i="13"/>
  <c r="R114" i="13"/>
  <c r="Q114" i="13"/>
  <c r="O114" i="13"/>
  <c r="P114" i="13" s="1"/>
  <c r="N114" i="13"/>
  <c r="M114" i="13"/>
  <c r="R113" i="13"/>
  <c r="Q113" i="13"/>
  <c r="O113" i="13"/>
  <c r="P113" i="13" s="1"/>
  <c r="N113" i="13"/>
  <c r="M113" i="13"/>
  <c r="R112" i="13"/>
  <c r="Q112" i="13"/>
  <c r="O112" i="13"/>
  <c r="P112" i="13" s="1"/>
  <c r="N112" i="13"/>
  <c r="M112" i="13"/>
  <c r="R111" i="13"/>
  <c r="Q111" i="13"/>
  <c r="P111" i="13"/>
  <c r="O111" i="13"/>
  <c r="N111" i="13"/>
  <c r="M111" i="13"/>
  <c r="R110" i="13"/>
  <c r="Q110" i="13"/>
  <c r="O110" i="13"/>
  <c r="P110" i="13" s="1"/>
  <c r="N110" i="13"/>
  <c r="M110" i="13"/>
  <c r="R109" i="13"/>
  <c r="Q109" i="13"/>
  <c r="O109" i="13"/>
  <c r="P109" i="13" s="1"/>
  <c r="N109" i="13"/>
  <c r="M109" i="13"/>
  <c r="R108" i="13"/>
  <c r="Q108" i="13"/>
  <c r="O108" i="13"/>
  <c r="P108" i="13" s="1"/>
  <c r="N108" i="13"/>
  <c r="M108" i="13"/>
  <c r="R107" i="13"/>
  <c r="Q107" i="13"/>
  <c r="O107" i="13"/>
  <c r="P107" i="13" s="1"/>
  <c r="N107" i="13"/>
  <c r="M107" i="13"/>
  <c r="R106" i="13"/>
  <c r="Q106" i="13"/>
  <c r="O106" i="13"/>
  <c r="P106" i="13" s="1"/>
  <c r="N106" i="13"/>
  <c r="M106" i="13"/>
  <c r="R105" i="13"/>
  <c r="Q105" i="13"/>
  <c r="O105" i="13"/>
  <c r="P105" i="13" s="1"/>
  <c r="N105" i="13"/>
  <c r="M105" i="13"/>
  <c r="R104" i="13"/>
  <c r="Q104" i="13"/>
  <c r="O104" i="13"/>
  <c r="P104" i="13" s="1"/>
  <c r="N104" i="13"/>
  <c r="M104" i="13"/>
  <c r="R103" i="13"/>
  <c r="Q103" i="13"/>
  <c r="P103" i="13"/>
  <c r="O103" i="13"/>
  <c r="N103" i="13"/>
  <c r="M103" i="13"/>
  <c r="R102" i="13"/>
  <c r="Q102" i="13"/>
  <c r="O102" i="13"/>
  <c r="P102" i="13" s="1"/>
  <c r="N102" i="13"/>
  <c r="M102" i="13"/>
  <c r="R101" i="13"/>
  <c r="Q101" i="13"/>
  <c r="O101" i="13"/>
  <c r="P101" i="13" s="1"/>
  <c r="N101" i="13"/>
  <c r="M101" i="13"/>
  <c r="R100" i="13"/>
  <c r="Q100" i="13"/>
  <c r="O100" i="13"/>
  <c r="P100" i="13" s="1"/>
  <c r="N100" i="13"/>
  <c r="M100" i="13"/>
  <c r="R99" i="13"/>
  <c r="Q99" i="13"/>
  <c r="O99" i="13"/>
  <c r="P99" i="13" s="1"/>
  <c r="N99" i="13"/>
  <c r="M99" i="13"/>
  <c r="R98" i="13"/>
  <c r="Q98" i="13"/>
  <c r="O98" i="13"/>
  <c r="P98" i="13" s="1"/>
  <c r="N98" i="13"/>
  <c r="M98" i="13"/>
  <c r="R97" i="13"/>
  <c r="Q97" i="13"/>
  <c r="O97" i="13"/>
  <c r="P97" i="13" s="1"/>
  <c r="N97" i="13"/>
  <c r="M97" i="13"/>
  <c r="R96" i="13"/>
  <c r="Q96" i="13"/>
  <c r="O96" i="13"/>
  <c r="P96" i="13" s="1"/>
  <c r="N96" i="13"/>
  <c r="M96" i="13"/>
  <c r="R95" i="13"/>
  <c r="Q95" i="13"/>
  <c r="P95" i="13"/>
  <c r="O95" i="13"/>
  <c r="N95" i="13"/>
  <c r="M95" i="13"/>
  <c r="R94" i="13"/>
  <c r="Q94" i="13"/>
  <c r="O94" i="13"/>
  <c r="P94" i="13" s="1"/>
  <c r="N94" i="13"/>
  <c r="M94" i="13"/>
  <c r="R93" i="13"/>
  <c r="Q93" i="13"/>
  <c r="O93" i="13"/>
  <c r="P93" i="13" s="1"/>
  <c r="N93" i="13"/>
  <c r="M93" i="13"/>
  <c r="R92" i="13"/>
  <c r="Q92" i="13"/>
  <c r="O92" i="13"/>
  <c r="P92" i="13" s="1"/>
  <c r="N92" i="13"/>
  <c r="M92" i="13"/>
  <c r="R91" i="13"/>
  <c r="Q91" i="13"/>
  <c r="O91" i="13"/>
  <c r="P91" i="13" s="1"/>
  <c r="N91" i="13"/>
  <c r="M91" i="13"/>
  <c r="R90" i="13"/>
  <c r="Q90" i="13"/>
  <c r="O90" i="13"/>
  <c r="P90" i="13" s="1"/>
  <c r="N90" i="13"/>
  <c r="M90" i="13"/>
  <c r="R89" i="13"/>
  <c r="Q89" i="13"/>
  <c r="O89" i="13"/>
  <c r="P89" i="13" s="1"/>
  <c r="N89" i="13"/>
  <c r="M89" i="13"/>
  <c r="R88" i="13"/>
  <c r="Q88" i="13"/>
  <c r="O88" i="13"/>
  <c r="P88" i="13" s="1"/>
  <c r="N88" i="13"/>
  <c r="M88" i="13"/>
  <c r="R87" i="13"/>
  <c r="Q87" i="13"/>
  <c r="O87" i="13"/>
  <c r="P87" i="13" s="1"/>
  <c r="N87" i="13"/>
  <c r="M87" i="13"/>
  <c r="R86" i="13"/>
  <c r="Q86" i="13"/>
  <c r="O86" i="13"/>
  <c r="P86" i="13" s="1"/>
  <c r="N86" i="13"/>
  <c r="M86" i="13"/>
  <c r="R85" i="13"/>
  <c r="Q85" i="13"/>
  <c r="O85" i="13"/>
  <c r="P85" i="13" s="1"/>
  <c r="N85" i="13"/>
  <c r="M85" i="13"/>
  <c r="R84" i="13"/>
  <c r="Q84" i="13"/>
  <c r="O84" i="13"/>
  <c r="P84" i="13" s="1"/>
  <c r="N84" i="13"/>
  <c r="M84" i="13"/>
  <c r="R83" i="13"/>
  <c r="Q83" i="13"/>
  <c r="P83" i="13"/>
  <c r="O83" i="13"/>
  <c r="N83" i="13"/>
  <c r="M83" i="13"/>
  <c r="R82" i="13"/>
  <c r="Q82" i="13"/>
  <c r="O82" i="13"/>
  <c r="P82" i="13" s="1"/>
  <c r="N82" i="13"/>
  <c r="M82" i="13"/>
  <c r="R81" i="13"/>
  <c r="Q81" i="13"/>
  <c r="O81" i="13"/>
  <c r="P81" i="13" s="1"/>
  <c r="N81" i="13"/>
  <c r="M81" i="13"/>
  <c r="R80" i="13"/>
  <c r="Q80" i="13"/>
  <c r="O80" i="13"/>
  <c r="P80" i="13" s="1"/>
  <c r="N80" i="13"/>
  <c r="M80" i="13"/>
  <c r="R79" i="13"/>
  <c r="Q79" i="13"/>
  <c r="P79" i="13"/>
  <c r="O79" i="13"/>
  <c r="N79" i="13"/>
  <c r="M79" i="13"/>
  <c r="R78" i="13"/>
  <c r="Q78" i="13"/>
  <c r="O78" i="13"/>
  <c r="P78" i="13" s="1"/>
  <c r="N78" i="13"/>
  <c r="M78" i="13"/>
  <c r="R77" i="13"/>
  <c r="Q77" i="13"/>
  <c r="O77" i="13"/>
  <c r="P77" i="13" s="1"/>
  <c r="N77" i="13"/>
  <c r="M77" i="13"/>
  <c r="R76" i="13"/>
  <c r="Q76" i="13"/>
  <c r="O76" i="13"/>
  <c r="P76" i="13" s="1"/>
  <c r="N76" i="13"/>
  <c r="M76" i="13"/>
  <c r="R75" i="13"/>
  <c r="Q75" i="13"/>
  <c r="P75" i="13"/>
  <c r="O75" i="13"/>
  <c r="N75" i="13"/>
  <c r="M75" i="13"/>
  <c r="R74" i="13"/>
  <c r="Q74" i="13"/>
  <c r="O74" i="13"/>
  <c r="P74" i="13" s="1"/>
  <c r="N74" i="13"/>
  <c r="M74" i="13"/>
  <c r="R73" i="13"/>
  <c r="Q73" i="13"/>
  <c r="O73" i="13"/>
  <c r="P73" i="13" s="1"/>
  <c r="N73" i="13"/>
  <c r="M73" i="13"/>
  <c r="R72" i="13"/>
  <c r="Q72" i="13"/>
  <c r="O72" i="13"/>
  <c r="P72" i="13" s="1"/>
  <c r="N72" i="13"/>
  <c r="M72" i="13"/>
  <c r="R71" i="13"/>
  <c r="Q71" i="13"/>
  <c r="O71" i="13"/>
  <c r="P71" i="13" s="1"/>
  <c r="N71" i="13"/>
  <c r="M71" i="13"/>
  <c r="R70" i="13"/>
  <c r="Q70" i="13"/>
  <c r="O70" i="13"/>
  <c r="P70" i="13" s="1"/>
  <c r="N70" i="13"/>
  <c r="M70" i="13"/>
  <c r="R69" i="13"/>
  <c r="Q69" i="13"/>
  <c r="O69" i="13"/>
  <c r="P69" i="13" s="1"/>
  <c r="N69" i="13"/>
  <c r="M69" i="13"/>
  <c r="R68" i="13"/>
  <c r="Q68" i="13"/>
  <c r="O68" i="13"/>
  <c r="P68" i="13" s="1"/>
  <c r="N68" i="13"/>
  <c r="M68" i="13"/>
  <c r="R67" i="13"/>
  <c r="Q67" i="13"/>
  <c r="O67" i="13"/>
  <c r="P67" i="13" s="1"/>
  <c r="N67" i="13"/>
  <c r="M67" i="13"/>
  <c r="R66" i="13"/>
  <c r="Q66" i="13"/>
  <c r="O66" i="13"/>
  <c r="P66" i="13" s="1"/>
  <c r="N66" i="13"/>
  <c r="M66" i="13"/>
  <c r="R65" i="13"/>
  <c r="Q65" i="13"/>
  <c r="O65" i="13"/>
  <c r="P65" i="13" s="1"/>
  <c r="N65" i="13"/>
  <c r="M65" i="13"/>
  <c r="R64" i="13"/>
  <c r="Q64" i="13"/>
  <c r="O64" i="13"/>
  <c r="P64" i="13" s="1"/>
  <c r="N64" i="13"/>
  <c r="M64" i="13"/>
  <c r="R63" i="13"/>
  <c r="Q63" i="13"/>
  <c r="O63" i="13"/>
  <c r="P63" i="13" s="1"/>
  <c r="N63" i="13"/>
  <c r="M63" i="13"/>
  <c r="R62" i="13"/>
  <c r="Q62" i="13"/>
  <c r="O62" i="13"/>
  <c r="P62" i="13" s="1"/>
  <c r="N62" i="13"/>
  <c r="M62" i="13"/>
  <c r="R61" i="13"/>
  <c r="Q61" i="13"/>
  <c r="O61" i="13"/>
  <c r="P61" i="13" s="1"/>
  <c r="N61" i="13"/>
  <c r="M61" i="13"/>
  <c r="R60" i="13"/>
  <c r="Q60" i="13"/>
  <c r="O60" i="13"/>
  <c r="P60" i="13" s="1"/>
  <c r="N60" i="13"/>
  <c r="M60" i="13"/>
  <c r="R59" i="13"/>
  <c r="Q59" i="13"/>
  <c r="O59" i="13"/>
  <c r="P59" i="13" s="1"/>
  <c r="N59" i="13"/>
  <c r="M59" i="13"/>
  <c r="R58" i="13"/>
  <c r="Q58" i="13"/>
  <c r="O58" i="13"/>
  <c r="P58" i="13" s="1"/>
  <c r="N58" i="13"/>
  <c r="M58" i="13"/>
  <c r="R57" i="13"/>
  <c r="Q57" i="13"/>
  <c r="O57" i="13"/>
  <c r="P57" i="13" s="1"/>
  <c r="N57" i="13"/>
  <c r="M57" i="13"/>
  <c r="R56" i="13"/>
  <c r="Q56" i="13"/>
  <c r="O56" i="13"/>
  <c r="P56" i="13" s="1"/>
  <c r="N56" i="13"/>
  <c r="M56" i="13"/>
  <c r="R55" i="13"/>
  <c r="Q55" i="13"/>
  <c r="O55" i="13"/>
  <c r="P55" i="13" s="1"/>
  <c r="N55" i="13"/>
  <c r="M55" i="13"/>
  <c r="R54" i="13"/>
  <c r="Q54" i="13"/>
  <c r="O54" i="13"/>
  <c r="P54" i="13" s="1"/>
  <c r="N54" i="13"/>
  <c r="M54" i="13"/>
  <c r="R53" i="13"/>
  <c r="Q53" i="13"/>
  <c r="O53" i="13"/>
  <c r="P53" i="13" s="1"/>
  <c r="N53" i="13"/>
  <c r="M53" i="13"/>
  <c r="R52" i="13"/>
  <c r="Q52" i="13"/>
  <c r="O52" i="13"/>
  <c r="P52" i="13" s="1"/>
  <c r="N52" i="13"/>
  <c r="M52" i="13"/>
  <c r="R51" i="13"/>
  <c r="Q51" i="13"/>
  <c r="O51" i="13"/>
  <c r="P51" i="13" s="1"/>
  <c r="N51" i="13"/>
  <c r="M51" i="13"/>
  <c r="R50" i="13"/>
  <c r="Q50" i="13"/>
  <c r="O50" i="13"/>
  <c r="P50" i="13" s="1"/>
  <c r="N50" i="13"/>
  <c r="M50" i="13"/>
  <c r="R49" i="13"/>
  <c r="Q49" i="13"/>
  <c r="O49" i="13"/>
  <c r="P49" i="13" s="1"/>
  <c r="N49" i="13"/>
  <c r="M49" i="13"/>
  <c r="R48" i="13"/>
  <c r="Q48" i="13"/>
  <c r="O48" i="13"/>
  <c r="P48" i="13" s="1"/>
  <c r="N48" i="13"/>
  <c r="M48" i="13"/>
  <c r="R47" i="13"/>
  <c r="Q47" i="13"/>
  <c r="O47" i="13"/>
  <c r="P47" i="13" s="1"/>
  <c r="N47" i="13"/>
  <c r="M47" i="13"/>
  <c r="R46" i="13"/>
  <c r="Q46" i="13"/>
  <c r="O46" i="13"/>
  <c r="P46" i="13" s="1"/>
  <c r="N46" i="13"/>
  <c r="M46" i="13"/>
  <c r="R45" i="13"/>
  <c r="Q45" i="13"/>
  <c r="O45" i="13"/>
  <c r="P45" i="13" s="1"/>
  <c r="N45" i="13"/>
  <c r="M45" i="13"/>
  <c r="R44" i="13"/>
  <c r="Q44" i="13"/>
  <c r="O44" i="13"/>
  <c r="P44" i="13" s="1"/>
  <c r="N44" i="13"/>
  <c r="M44" i="13"/>
  <c r="R43" i="13"/>
  <c r="Q43" i="13"/>
  <c r="O43" i="13"/>
  <c r="P43" i="13" s="1"/>
  <c r="N43" i="13"/>
  <c r="M43" i="13"/>
  <c r="R42" i="13"/>
  <c r="Q42" i="13"/>
  <c r="O42" i="13"/>
  <c r="P42" i="13" s="1"/>
  <c r="N42" i="13"/>
  <c r="M42" i="13"/>
  <c r="R41" i="13"/>
  <c r="Q41" i="13"/>
  <c r="O41" i="13"/>
  <c r="P41" i="13" s="1"/>
  <c r="N41" i="13"/>
  <c r="M41" i="13"/>
  <c r="R40" i="13"/>
  <c r="Q40" i="13"/>
  <c r="O40" i="13"/>
  <c r="P40" i="13" s="1"/>
  <c r="N40" i="13"/>
  <c r="M40" i="13"/>
  <c r="R39" i="13"/>
  <c r="Q39" i="13"/>
  <c r="O39" i="13"/>
  <c r="P39" i="13" s="1"/>
  <c r="N39" i="13"/>
  <c r="M39" i="13"/>
  <c r="R38" i="13"/>
  <c r="Q38" i="13"/>
  <c r="O38" i="13"/>
  <c r="P38" i="13" s="1"/>
  <c r="N38" i="13"/>
  <c r="M38" i="13"/>
  <c r="R37" i="13"/>
  <c r="Q37" i="13"/>
  <c r="O37" i="13"/>
  <c r="P37" i="13" s="1"/>
  <c r="N37" i="13"/>
  <c r="M37" i="13"/>
  <c r="R36" i="13"/>
  <c r="Q36" i="13"/>
  <c r="O36" i="13"/>
  <c r="P36" i="13" s="1"/>
  <c r="N36" i="13"/>
  <c r="M36" i="13"/>
  <c r="R35" i="13"/>
  <c r="Q35" i="13"/>
  <c r="O35" i="13"/>
  <c r="P35" i="13" s="1"/>
  <c r="N35" i="13"/>
  <c r="M35" i="13"/>
  <c r="R34" i="13"/>
  <c r="Q34" i="13"/>
  <c r="O34" i="13"/>
  <c r="P34" i="13" s="1"/>
  <c r="N34" i="13"/>
  <c r="M34" i="13"/>
  <c r="Z33" i="13"/>
  <c r="AA33" i="13" s="1"/>
  <c r="R33" i="13"/>
  <c r="Q33" i="13"/>
  <c r="O33" i="13"/>
  <c r="P33" i="13" s="1"/>
  <c r="N33" i="13"/>
  <c r="M33" i="13"/>
  <c r="Z32" i="13"/>
  <c r="AA32" i="13" s="1"/>
  <c r="R32" i="13"/>
  <c r="Q32" i="13"/>
  <c r="O32" i="13"/>
  <c r="P32" i="13" s="1"/>
  <c r="N32" i="13"/>
  <c r="M32" i="13"/>
  <c r="Z31" i="13"/>
  <c r="AA31" i="13" s="1"/>
  <c r="R31" i="13"/>
  <c r="Q31" i="13"/>
  <c r="O31" i="13"/>
  <c r="P31" i="13" s="1"/>
  <c r="N31" i="13"/>
  <c r="M31" i="13"/>
  <c r="Z30" i="13"/>
  <c r="AA30" i="13" s="1"/>
  <c r="R30" i="13"/>
  <c r="Q30" i="13"/>
  <c r="O30" i="13"/>
  <c r="P30" i="13" s="1"/>
  <c r="N30" i="13"/>
  <c r="M30" i="13"/>
  <c r="Z29" i="13"/>
  <c r="AA29" i="13" s="1"/>
  <c r="R29" i="13"/>
  <c r="Q29" i="13"/>
  <c r="O29" i="13"/>
  <c r="P29" i="13" s="1"/>
  <c r="N29" i="13"/>
  <c r="M29" i="13"/>
  <c r="Z28" i="13"/>
  <c r="AA28" i="13" s="1"/>
  <c r="R28" i="13"/>
  <c r="Q28" i="13"/>
  <c r="O28" i="13"/>
  <c r="P28" i="13" s="1"/>
  <c r="N28" i="13"/>
  <c r="M28" i="13"/>
  <c r="AA27" i="13"/>
  <c r="Z27" i="13"/>
  <c r="R27" i="13"/>
  <c r="Q27" i="13"/>
  <c r="O27" i="13"/>
  <c r="P27" i="13" s="1"/>
  <c r="N27" i="13"/>
  <c r="M27" i="13"/>
  <c r="AA26" i="13"/>
  <c r="Z26" i="13"/>
  <c r="W26" i="13"/>
  <c r="V26" i="13"/>
  <c r="T26" i="13"/>
  <c r="U26" i="13" s="1"/>
  <c r="R26" i="13"/>
  <c r="Q26" i="13"/>
  <c r="P26" i="13"/>
  <c r="O26" i="13"/>
  <c r="N26" i="13"/>
  <c r="M26" i="13"/>
  <c r="Z25" i="13"/>
  <c r="AA25" i="13" s="1"/>
  <c r="R25" i="13"/>
  <c r="Q25" i="13"/>
  <c r="P25" i="13"/>
  <c r="O25" i="13"/>
  <c r="N25" i="13"/>
  <c r="M25" i="13"/>
  <c r="Z24" i="13"/>
  <c r="AA24" i="13" s="1"/>
  <c r="R24" i="13"/>
  <c r="Q24" i="13"/>
  <c r="P24" i="13"/>
  <c r="O24" i="13"/>
  <c r="N24" i="13"/>
  <c r="M24" i="13"/>
  <c r="Z23" i="13"/>
  <c r="AA23" i="13" s="1"/>
  <c r="W23" i="13"/>
  <c r="V23" i="13"/>
  <c r="U23" i="13"/>
  <c r="T23" i="13"/>
  <c r="R23" i="13"/>
  <c r="Q23" i="13"/>
  <c r="O23" i="13"/>
  <c r="P23" i="13" s="1"/>
  <c r="N23" i="13"/>
  <c r="M23" i="13"/>
  <c r="AA22" i="13"/>
  <c r="Z22" i="13"/>
  <c r="R22" i="13"/>
  <c r="Q22" i="13"/>
  <c r="O22" i="13"/>
  <c r="P22" i="13" s="1"/>
  <c r="N22" i="13"/>
  <c r="M22" i="13"/>
  <c r="AA21" i="13"/>
  <c r="Z21" i="13"/>
  <c r="R21" i="13"/>
  <c r="Q21" i="13"/>
  <c r="O21" i="13"/>
  <c r="P21" i="13" s="1"/>
  <c r="N21" i="13"/>
  <c r="M21" i="13"/>
  <c r="AA20" i="13"/>
  <c r="Z20" i="13"/>
  <c r="W20" i="13"/>
  <c r="V20" i="13"/>
  <c r="T20" i="13"/>
  <c r="U20" i="13" s="1"/>
  <c r="R20" i="13"/>
  <c r="Q20" i="13"/>
  <c r="P20" i="13"/>
  <c r="O20" i="13"/>
  <c r="N20" i="13"/>
  <c r="M20" i="13"/>
  <c r="Z19" i="13"/>
  <c r="AA19" i="13" s="1"/>
  <c r="R19" i="13"/>
  <c r="Q19" i="13"/>
  <c r="P19" i="13"/>
  <c r="O19" i="13"/>
  <c r="N19" i="13"/>
  <c r="M19" i="13"/>
  <c r="Z18" i="13"/>
  <c r="AA18" i="13" s="1"/>
  <c r="R18" i="13"/>
  <c r="Q18" i="13"/>
  <c r="P18" i="13"/>
  <c r="O18" i="13"/>
  <c r="N18" i="13"/>
  <c r="M18" i="13"/>
  <c r="Z17" i="13"/>
  <c r="AA17" i="13" s="1"/>
  <c r="R17" i="13"/>
  <c r="Q17" i="13"/>
  <c r="O17" i="13"/>
  <c r="P17" i="13" s="1"/>
  <c r="N17" i="13"/>
  <c r="M17" i="13"/>
  <c r="AA16" i="13"/>
  <c r="Z16" i="13"/>
  <c r="R16" i="13"/>
  <c r="Q16" i="13"/>
  <c r="O16" i="13"/>
  <c r="P16" i="13" s="1"/>
  <c r="N16" i="13"/>
  <c r="M16" i="13"/>
  <c r="AA15" i="13"/>
  <c r="Z15" i="13"/>
  <c r="R15" i="13"/>
  <c r="Q15" i="13"/>
  <c r="O15" i="13"/>
  <c r="P15" i="13" s="1"/>
  <c r="N15" i="13"/>
  <c r="M15" i="13"/>
  <c r="AA14" i="13"/>
  <c r="Z14" i="13"/>
  <c r="R14" i="13"/>
  <c r="Q14" i="13"/>
  <c r="O14" i="13"/>
  <c r="P14" i="13" s="1"/>
  <c r="N14" i="13"/>
  <c r="M14" i="13"/>
  <c r="Z13" i="13"/>
  <c r="AA13" i="13" s="1"/>
  <c r="V13" i="13"/>
  <c r="R13" i="13"/>
  <c r="Q13" i="13"/>
  <c r="P13" i="13"/>
  <c r="O13" i="13"/>
  <c r="N13" i="13"/>
  <c r="M13" i="13"/>
  <c r="AA12" i="13"/>
  <c r="Z12" i="13"/>
  <c r="R12" i="13"/>
  <c r="Q12" i="13"/>
  <c r="P12" i="13"/>
  <c r="O12" i="13"/>
  <c r="N12" i="13"/>
  <c r="M12" i="13"/>
  <c r="AA11" i="13"/>
  <c r="Z11" i="13"/>
  <c r="R11" i="13"/>
  <c r="Q11" i="13"/>
  <c r="P11" i="13"/>
  <c r="O11" i="13"/>
  <c r="N11" i="13"/>
  <c r="M11" i="13"/>
  <c r="AA10" i="13"/>
  <c r="Z10" i="13"/>
  <c r="V10" i="13"/>
  <c r="R10" i="13"/>
  <c r="Q10" i="13"/>
  <c r="O10" i="13"/>
  <c r="P10" i="13" s="1"/>
  <c r="N10" i="13"/>
  <c r="M10" i="13"/>
  <c r="Z9" i="13"/>
  <c r="AA9" i="13" s="1"/>
  <c r="R9" i="13"/>
  <c r="Q9" i="13"/>
  <c r="O9" i="13"/>
  <c r="P9" i="13" s="1"/>
  <c r="N9" i="13"/>
  <c r="M9" i="13"/>
  <c r="Z8" i="13"/>
  <c r="AA8" i="13" s="1"/>
  <c r="R8" i="13"/>
  <c r="Q8" i="13"/>
  <c r="O8" i="13"/>
  <c r="P8" i="13" s="1"/>
  <c r="N8" i="13"/>
  <c r="M8" i="13"/>
  <c r="Z7" i="13"/>
  <c r="AA7" i="13" s="1"/>
  <c r="R7" i="13"/>
  <c r="Q7" i="13"/>
  <c r="O7" i="13"/>
  <c r="P7" i="13" s="1"/>
  <c r="N7" i="13"/>
  <c r="M7" i="13"/>
  <c r="Z6" i="13"/>
  <c r="AA6" i="13" s="1"/>
  <c r="T6" i="13"/>
  <c r="T10" i="13" s="1"/>
  <c r="R6" i="13"/>
  <c r="Q6" i="13"/>
  <c r="O6" i="13"/>
  <c r="P6" i="13" s="1"/>
  <c r="N6" i="13"/>
  <c r="M6" i="13"/>
  <c r="Z5" i="13"/>
  <c r="AA5" i="13" s="1"/>
  <c r="R5" i="13"/>
  <c r="Q5" i="13"/>
  <c r="O5" i="13"/>
  <c r="P5" i="13" s="1"/>
  <c r="N5" i="13"/>
  <c r="M5" i="13"/>
  <c r="Z4" i="13"/>
  <c r="AA4" i="13" s="1"/>
  <c r="R4" i="13"/>
  <c r="Q4" i="13"/>
  <c r="O4" i="13"/>
  <c r="P4" i="13" s="1"/>
  <c r="N4" i="13"/>
  <c r="M4" i="13"/>
  <c r="Z3" i="13"/>
  <c r="AA3" i="13" s="1"/>
  <c r="V3" i="13"/>
  <c r="T3" i="13"/>
  <c r="R3" i="13"/>
  <c r="Q3" i="13"/>
  <c r="P3" i="13"/>
  <c r="O3" i="13"/>
  <c r="N3" i="13"/>
  <c r="M3" i="13"/>
  <c r="P300" i="12"/>
  <c r="O300" i="12"/>
  <c r="R299" i="12"/>
  <c r="Q299" i="12"/>
  <c r="P299" i="12"/>
  <c r="O299" i="12"/>
  <c r="N299" i="12"/>
  <c r="R298" i="12"/>
  <c r="Q298" i="12"/>
  <c r="O298" i="12"/>
  <c r="P298" i="12" s="1"/>
  <c r="N298" i="12"/>
  <c r="R297" i="12"/>
  <c r="Q297" i="12"/>
  <c r="O297" i="12"/>
  <c r="P297" i="12" s="1"/>
  <c r="N297" i="12"/>
  <c r="R296" i="12"/>
  <c r="Q296" i="12"/>
  <c r="P296" i="12"/>
  <c r="O296" i="12"/>
  <c r="N296" i="12"/>
  <c r="R295" i="12"/>
  <c r="Q295" i="12"/>
  <c r="P295" i="12"/>
  <c r="O295" i="12"/>
  <c r="N295" i="12"/>
  <c r="R294" i="12"/>
  <c r="Q294" i="12"/>
  <c r="O294" i="12"/>
  <c r="P294" i="12" s="1"/>
  <c r="N294" i="12"/>
  <c r="R293" i="12"/>
  <c r="Q293" i="12"/>
  <c r="O293" i="12"/>
  <c r="P293" i="12" s="1"/>
  <c r="N293" i="12"/>
  <c r="R292" i="12"/>
  <c r="Q292" i="12"/>
  <c r="P292" i="12"/>
  <c r="O292" i="12"/>
  <c r="N292" i="12"/>
  <c r="R291" i="12"/>
  <c r="Q291" i="12"/>
  <c r="P291" i="12"/>
  <c r="O291" i="12"/>
  <c r="N291" i="12"/>
  <c r="R290" i="12"/>
  <c r="Q290" i="12"/>
  <c r="O290" i="12"/>
  <c r="P290" i="12" s="1"/>
  <c r="N290" i="12"/>
  <c r="R289" i="12"/>
  <c r="Q289" i="12"/>
  <c r="O289" i="12"/>
  <c r="P289" i="12" s="1"/>
  <c r="N289" i="12"/>
  <c r="R288" i="12"/>
  <c r="Q288" i="12"/>
  <c r="P288" i="12"/>
  <c r="O288" i="12"/>
  <c r="N288" i="12"/>
  <c r="R287" i="12"/>
  <c r="Q287" i="12"/>
  <c r="P287" i="12"/>
  <c r="O287" i="12"/>
  <c r="N287" i="12"/>
  <c r="R286" i="12"/>
  <c r="Q286" i="12"/>
  <c r="O286" i="12"/>
  <c r="P286" i="12" s="1"/>
  <c r="N286" i="12"/>
  <c r="R285" i="12"/>
  <c r="Q285" i="12"/>
  <c r="O285" i="12"/>
  <c r="P285" i="12" s="1"/>
  <c r="N285" i="12"/>
  <c r="R284" i="12"/>
  <c r="Q284" i="12"/>
  <c r="P284" i="12"/>
  <c r="O284" i="12"/>
  <c r="N284" i="12"/>
  <c r="R283" i="12"/>
  <c r="Q283" i="12"/>
  <c r="P283" i="12"/>
  <c r="O283" i="12"/>
  <c r="N283" i="12"/>
  <c r="R282" i="12"/>
  <c r="Q282" i="12"/>
  <c r="O282" i="12"/>
  <c r="P282" i="12" s="1"/>
  <c r="N282" i="12"/>
  <c r="R281" i="12"/>
  <c r="Q281" i="12"/>
  <c r="O281" i="12"/>
  <c r="P281" i="12" s="1"/>
  <c r="N281" i="12"/>
  <c r="R280" i="12"/>
  <c r="Q280" i="12"/>
  <c r="P280" i="12"/>
  <c r="O280" i="12"/>
  <c r="N280" i="12"/>
  <c r="R279" i="12"/>
  <c r="Q279" i="12"/>
  <c r="P279" i="12"/>
  <c r="O279" i="12"/>
  <c r="N279" i="12"/>
  <c r="R278" i="12"/>
  <c r="Q278" i="12"/>
  <c r="O278" i="12"/>
  <c r="P278" i="12" s="1"/>
  <c r="N278" i="12"/>
  <c r="R277" i="12"/>
  <c r="Q277" i="12"/>
  <c r="P277" i="12"/>
  <c r="O277" i="12"/>
  <c r="N277" i="12"/>
  <c r="R276" i="12"/>
  <c r="Q276" i="12"/>
  <c r="P276" i="12"/>
  <c r="O276" i="12"/>
  <c r="N276" i="12"/>
  <c r="R275" i="12"/>
  <c r="Q275" i="12"/>
  <c r="P275" i="12"/>
  <c r="O275" i="12"/>
  <c r="N275" i="12"/>
  <c r="R274" i="12"/>
  <c r="Q274" i="12"/>
  <c r="O274" i="12"/>
  <c r="P274" i="12" s="1"/>
  <c r="N274" i="12"/>
  <c r="R273" i="12"/>
  <c r="Q273" i="12"/>
  <c r="O273" i="12"/>
  <c r="P273" i="12" s="1"/>
  <c r="N273" i="12"/>
  <c r="R272" i="12"/>
  <c r="Q272" i="12"/>
  <c r="O272" i="12"/>
  <c r="P272" i="12" s="1"/>
  <c r="N272" i="12"/>
  <c r="R271" i="12"/>
  <c r="Q271" i="12"/>
  <c r="P271" i="12"/>
  <c r="O271" i="12"/>
  <c r="N271" i="12"/>
  <c r="R270" i="12"/>
  <c r="Q270" i="12"/>
  <c r="O270" i="12"/>
  <c r="P270" i="12" s="1"/>
  <c r="N270" i="12"/>
  <c r="R269" i="12"/>
  <c r="Q269" i="12"/>
  <c r="P269" i="12"/>
  <c r="O269" i="12"/>
  <c r="N269" i="12"/>
  <c r="R268" i="12"/>
  <c r="Q268" i="12"/>
  <c r="P268" i="12"/>
  <c r="O268" i="12"/>
  <c r="N268" i="12"/>
  <c r="R267" i="12"/>
  <c r="Q267" i="12"/>
  <c r="P267" i="12"/>
  <c r="O267" i="12"/>
  <c r="N267" i="12"/>
  <c r="R266" i="12"/>
  <c r="Q266" i="12"/>
  <c r="O266" i="12"/>
  <c r="P266" i="12" s="1"/>
  <c r="N266" i="12"/>
  <c r="R265" i="12"/>
  <c r="Q265" i="12"/>
  <c r="O265" i="12"/>
  <c r="P265" i="12" s="1"/>
  <c r="N265" i="12"/>
  <c r="R264" i="12"/>
  <c r="Q264" i="12"/>
  <c r="P264" i="12"/>
  <c r="O264" i="12"/>
  <c r="N264" i="12"/>
  <c r="R263" i="12"/>
  <c r="Q263" i="12"/>
  <c r="P263" i="12"/>
  <c r="O263" i="12"/>
  <c r="N263" i="12"/>
  <c r="R262" i="12"/>
  <c r="Q262" i="12"/>
  <c r="O262" i="12"/>
  <c r="P262" i="12" s="1"/>
  <c r="N262" i="12"/>
  <c r="R261" i="12"/>
  <c r="Q261" i="12"/>
  <c r="P261" i="12"/>
  <c r="O261" i="12"/>
  <c r="N261" i="12"/>
  <c r="R260" i="12"/>
  <c r="Q260" i="12"/>
  <c r="P260" i="12"/>
  <c r="O260" i="12"/>
  <c r="N260" i="12"/>
  <c r="R259" i="12"/>
  <c r="Q259" i="12"/>
  <c r="P259" i="12"/>
  <c r="O259" i="12"/>
  <c r="N259" i="12"/>
  <c r="R258" i="12"/>
  <c r="Q258" i="12"/>
  <c r="O258" i="12"/>
  <c r="P258" i="12" s="1"/>
  <c r="N258" i="12"/>
  <c r="M258" i="12"/>
  <c r="R257" i="12"/>
  <c r="Q257" i="12"/>
  <c r="P257" i="12"/>
  <c r="O257" i="12"/>
  <c r="N257" i="12"/>
  <c r="M257" i="12"/>
  <c r="R256" i="12"/>
  <c r="Q256" i="12"/>
  <c r="O256" i="12"/>
  <c r="P256" i="12" s="1"/>
  <c r="N256" i="12"/>
  <c r="M256" i="12"/>
  <c r="R255" i="12"/>
  <c r="Q255" i="12"/>
  <c r="P255" i="12"/>
  <c r="O255" i="12"/>
  <c r="N255" i="12"/>
  <c r="M255" i="12"/>
  <c r="R254" i="12"/>
  <c r="Q254" i="12"/>
  <c r="O254" i="12"/>
  <c r="P254" i="12" s="1"/>
  <c r="N254" i="12"/>
  <c r="M254" i="12"/>
  <c r="R253" i="12"/>
  <c r="Q253" i="12"/>
  <c r="P253" i="12"/>
  <c r="O253" i="12"/>
  <c r="N253" i="12"/>
  <c r="M253" i="12"/>
  <c r="R252" i="12"/>
  <c r="Q252" i="12"/>
  <c r="O252" i="12"/>
  <c r="P252" i="12" s="1"/>
  <c r="N252" i="12"/>
  <c r="M252" i="12"/>
  <c r="R251" i="12"/>
  <c r="Q251" i="12"/>
  <c r="O251" i="12"/>
  <c r="P251" i="12" s="1"/>
  <c r="N251" i="12"/>
  <c r="M251" i="12"/>
  <c r="R250" i="12"/>
  <c r="Q250" i="12"/>
  <c r="O250" i="12"/>
  <c r="P250" i="12" s="1"/>
  <c r="N250" i="12"/>
  <c r="M250" i="12"/>
  <c r="R249" i="12"/>
  <c r="Q249" i="12"/>
  <c r="P249" i="12"/>
  <c r="O249" i="12"/>
  <c r="N249" i="12"/>
  <c r="M249" i="12"/>
  <c r="R248" i="12"/>
  <c r="Q248" i="12"/>
  <c r="O248" i="12"/>
  <c r="P248" i="12" s="1"/>
  <c r="N248" i="12"/>
  <c r="M248" i="12"/>
  <c r="R247" i="12"/>
  <c r="Q247" i="12"/>
  <c r="P247" i="12"/>
  <c r="O247" i="12"/>
  <c r="N247" i="12"/>
  <c r="M247" i="12"/>
  <c r="R246" i="12"/>
  <c r="Q246" i="12"/>
  <c r="O246" i="12"/>
  <c r="P246" i="12" s="1"/>
  <c r="N246" i="12"/>
  <c r="M246" i="12"/>
  <c r="R245" i="12"/>
  <c r="Q245" i="12"/>
  <c r="P245" i="12"/>
  <c r="O245" i="12"/>
  <c r="N245" i="12"/>
  <c r="M245" i="12"/>
  <c r="R244" i="12"/>
  <c r="Q244" i="12"/>
  <c r="O244" i="12"/>
  <c r="P244" i="12" s="1"/>
  <c r="N244" i="12"/>
  <c r="M244" i="12"/>
  <c r="R243" i="12"/>
  <c r="Q243" i="12"/>
  <c r="O243" i="12"/>
  <c r="P243" i="12" s="1"/>
  <c r="N243" i="12"/>
  <c r="M243" i="12"/>
  <c r="R242" i="12"/>
  <c r="Q242" i="12"/>
  <c r="O242" i="12"/>
  <c r="P242" i="12" s="1"/>
  <c r="N242" i="12"/>
  <c r="M242" i="12"/>
  <c r="R241" i="12"/>
  <c r="Q241" i="12"/>
  <c r="P241" i="12"/>
  <c r="O241" i="12"/>
  <c r="N241" i="12"/>
  <c r="M241" i="12"/>
  <c r="R240" i="12"/>
  <c r="Q240" i="12"/>
  <c r="O240" i="12"/>
  <c r="P240" i="12" s="1"/>
  <c r="N240" i="12"/>
  <c r="M240" i="12"/>
  <c r="R239" i="12"/>
  <c r="Q239" i="12"/>
  <c r="P239" i="12"/>
  <c r="O239" i="12"/>
  <c r="N239" i="12"/>
  <c r="M239" i="12"/>
  <c r="R238" i="12"/>
  <c r="Q238" i="12"/>
  <c r="O238" i="12"/>
  <c r="P238" i="12" s="1"/>
  <c r="N238" i="12"/>
  <c r="M238" i="12"/>
  <c r="R237" i="12"/>
  <c r="Q237" i="12"/>
  <c r="P237" i="12"/>
  <c r="O237" i="12"/>
  <c r="N237" i="12"/>
  <c r="M237" i="12"/>
  <c r="R236" i="12"/>
  <c r="Q236" i="12"/>
  <c r="O236" i="12"/>
  <c r="P236" i="12" s="1"/>
  <c r="N236" i="12"/>
  <c r="M236" i="12"/>
  <c r="R235" i="12"/>
  <c r="Q235" i="12"/>
  <c r="O235" i="12"/>
  <c r="P235" i="12" s="1"/>
  <c r="N235" i="12"/>
  <c r="M235" i="12"/>
  <c r="R234" i="12"/>
  <c r="Q234" i="12"/>
  <c r="O234" i="12"/>
  <c r="P234" i="12" s="1"/>
  <c r="N234" i="12"/>
  <c r="M234" i="12"/>
  <c r="R233" i="12"/>
  <c r="Q233" i="12"/>
  <c r="P233" i="12"/>
  <c r="O233" i="12"/>
  <c r="N233" i="12"/>
  <c r="M233" i="12"/>
  <c r="R232" i="12"/>
  <c r="Q232" i="12"/>
  <c r="O232" i="12"/>
  <c r="P232" i="12" s="1"/>
  <c r="N232" i="12"/>
  <c r="M232" i="12"/>
  <c r="R231" i="12"/>
  <c r="Q231" i="12"/>
  <c r="P231" i="12"/>
  <c r="O231" i="12"/>
  <c r="N231" i="12"/>
  <c r="M231" i="12"/>
  <c r="R230" i="12"/>
  <c r="Q230" i="12"/>
  <c r="O230" i="12"/>
  <c r="P230" i="12" s="1"/>
  <c r="N230" i="12"/>
  <c r="M230" i="12"/>
  <c r="R229" i="12"/>
  <c r="Q229" i="12"/>
  <c r="P229" i="12"/>
  <c r="O229" i="12"/>
  <c r="N229" i="12"/>
  <c r="M229" i="12"/>
  <c r="R228" i="12"/>
  <c r="Q228" i="12"/>
  <c r="O228" i="12"/>
  <c r="P228" i="12" s="1"/>
  <c r="N228" i="12"/>
  <c r="M228" i="12"/>
  <c r="R227" i="12"/>
  <c r="Q227" i="12"/>
  <c r="O227" i="12"/>
  <c r="P227" i="12" s="1"/>
  <c r="N227" i="12"/>
  <c r="M227" i="12"/>
  <c r="R226" i="12"/>
  <c r="Q226" i="12"/>
  <c r="O226" i="12"/>
  <c r="P226" i="12" s="1"/>
  <c r="N226" i="12"/>
  <c r="M226" i="12"/>
  <c r="R225" i="12"/>
  <c r="Q225" i="12"/>
  <c r="P225" i="12"/>
  <c r="O225" i="12"/>
  <c r="N225" i="12"/>
  <c r="M225" i="12"/>
  <c r="R224" i="12"/>
  <c r="Q224" i="12"/>
  <c r="O224" i="12"/>
  <c r="P224" i="12" s="1"/>
  <c r="N224" i="12"/>
  <c r="M224" i="12"/>
  <c r="R223" i="12"/>
  <c r="Q223" i="12"/>
  <c r="P223" i="12"/>
  <c r="O223" i="12"/>
  <c r="N223" i="12"/>
  <c r="M223" i="12"/>
  <c r="R222" i="12"/>
  <c r="Q222" i="12"/>
  <c r="O222" i="12"/>
  <c r="P222" i="12" s="1"/>
  <c r="N222" i="12"/>
  <c r="M222" i="12"/>
  <c r="R221" i="12"/>
  <c r="Q221" i="12"/>
  <c r="P221" i="12"/>
  <c r="O221" i="12"/>
  <c r="N221" i="12"/>
  <c r="M221" i="12"/>
  <c r="R220" i="12"/>
  <c r="Q220" i="12"/>
  <c r="O220" i="12"/>
  <c r="P220" i="12" s="1"/>
  <c r="N220" i="12"/>
  <c r="M220" i="12"/>
  <c r="R219" i="12"/>
  <c r="Q219" i="12"/>
  <c r="O219" i="12"/>
  <c r="P219" i="12" s="1"/>
  <c r="N219" i="12"/>
  <c r="M219" i="12"/>
  <c r="R218" i="12"/>
  <c r="Q218" i="12"/>
  <c r="O218" i="12"/>
  <c r="P218" i="12" s="1"/>
  <c r="N218" i="12"/>
  <c r="M218" i="12"/>
  <c r="R217" i="12"/>
  <c r="Q217" i="12"/>
  <c r="P217" i="12"/>
  <c r="O217" i="12"/>
  <c r="N217" i="12"/>
  <c r="M217" i="12"/>
  <c r="R216" i="12"/>
  <c r="Q216" i="12"/>
  <c r="O216" i="12"/>
  <c r="P216" i="12" s="1"/>
  <c r="N216" i="12"/>
  <c r="M216" i="12"/>
  <c r="R215" i="12"/>
  <c r="Q215" i="12"/>
  <c r="P215" i="12"/>
  <c r="O215" i="12"/>
  <c r="N215" i="12"/>
  <c r="M215" i="12"/>
  <c r="R214" i="12"/>
  <c r="Q214" i="12"/>
  <c r="O214" i="12"/>
  <c r="P214" i="12" s="1"/>
  <c r="N214" i="12"/>
  <c r="M214" i="12"/>
  <c r="R213" i="12"/>
  <c r="Q213" i="12"/>
  <c r="P213" i="12"/>
  <c r="O213" i="12"/>
  <c r="N213" i="12"/>
  <c r="M213" i="12"/>
  <c r="R212" i="12"/>
  <c r="Q212" i="12"/>
  <c r="O212" i="12"/>
  <c r="P212" i="12" s="1"/>
  <c r="N212" i="12"/>
  <c r="M212" i="12"/>
  <c r="R211" i="12"/>
  <c r="Q211" i="12"/>
  <c r="O211" i="12"/>
  <c r="P211" i="12" s="1"/>
  <c r="N211" i="12"/>
  <c r="M211" i="12"/>
  <c r="R210" i="12"/>
  <c r="Q210" i="12"/>
  <c r="O210" i="12"/>
  <c r="P210" i="12" s="1"/>
  <c r="N210" i="12"/>
  <c r="M210" i="12"/>
  <c r="R209" i="12"/>
  <c r="Q209" i="12"/>
  <c r="P209" i="12"/>
  <c r="O209" i="12"/>
  <c r="N209" i="12"/>
  <c r="M209" i="12"/>
  <c r="R208" i="12"/>
  <c r="Q208" i="12"/>
  <c r="O208" i="12"/>
  <c r="P208" i="12" s="1"/>
  <c r="N208" i="12"/>
  <c r="M208" i="12"/>
  <c r="R207" i="12"/>
  <c r="Q207" i="12"/>
  <c r="P207" i="12"/>
  <c r="O207" i="12"/>
  <c r="N207" i="12"/>
  <c r="M207" i="12"/>
  <c r="R206" i="12"/>
  <c r="Q206" i="12"/>
  <c r="O206" i="12"/>
  <c r="P206" i="12" s="1"/>
  <c r="N206" i="12"/>
  <c r="M206" i="12"/>
  <c r="R205" i="12"/>
  <c r="Q205" i="12"/>
  <c r="P205" i="12"/>
  <c r="O205" i="12"/>
  <c r="N205" i="12"/>
  <c r="M205" i="12"/>
  <c r="R204" i="12"/>
  <c r="Q204" i="12"/>
  <c r="O204" i="12"/>
  <c r="P204" i="12" s="1"/>
  <c r="N204" i="12"/>
  <c r="M204" i="12"/>
  <c r="R203" i="12"/>
  <c r="Q203" i="12"/>
  <c r="O203" i="12"/>
  <c r="P203" i="12" s="1"/>
  <c r="N203" i="12"/>
  <c r="M203" i="12"/>
  <c r="R202" i="12"/>
  <c r="Q202" i="12"/>
  <c r="O202" i="12"/>
  <c r="P202" i="12" s="1"/>
  <c r="N202" i="12"/>
  <c r="M202" i="12"/>
  <c r="R201" i="12"/>
  <c r="Q201" i="12"/>
  <c r="P201" i="12"/>
  <c r="O201" i="12"/>
  <c r="N201" i="12"/>
  <c r="M201" i="12"/>
  <c r="R200" i="12"/>
  <c r="Q200" i="12"/>
  <c r="O200" i="12"/>
  <c r="P200" i="12" s="1"/>
  <c r="N200" i="12"/>
  <c r="M200" i="12"/>
  <c r="R199" i="12"/>
  <c r="Q199" i="12"/>
  <c r="P199" i="12"/>
  <c r="O199" i="12"/>
  <c r="N199" i="12"/>
  <c r="M199" i="12"/>
  <c r="R198" i="12"/>
  <c r="Q198" i="12"/>
  <c r="O198" i="12"/>
  <c r="P198" i="12" s="1"/>
  <c r="N198" i="12"/>
  <c r="M198" i="12"/>
  <c r="R197" i="12"/>
  <c r="Q197" i="12"/>
  <c r="P197" i="12"/>
  <c r="O197" i="12"/>
  <c r="N197" i="12"/>
  <c r="M197" i="12"/>
  <c r="R196" i="12"/>
  <c r="Q196" i="12"/>
  <c r="O196" i="12"/>
  <c r="P196" i="12" s="1"/>
  <c r="N196" i="12"/>
  <c r="M196" i="12"/>
  <c r="R195" i="12"/>
  <c r="Q195" i="12"/>
  <c r="O195" i="12"/>
  <c r="P195" i="12" s="1"/>
  <c r="N195" i="12"/>
  <c r="M195" i="12"/>
  <c r="R194" i="12"/>
  <c r="Q194" i="12"/>
  <c r="O194" i="12"/>
  <c r="P194" i="12" s="1"/>
  <c r="N194" i="12"/>
  <c r="M194" i="12"/>
  <c r="R193" i="12"/>
  <c r="Q193" i="12"/>
  <c r="O193" i="12"/>
  <c r="P193" i="12" s="1"/>
  <c r="N193" i="12"/>
  <c r="M193" i="12"/>
  <c r="R192" i="12"/>
  <c r="Q192" i="12"/>
  <c r="O192" i="12"/>
  <c r="P192" i="12" s="1"/>
  <c r="N192" i="12"/>
  <c r="M192" i="12"/>
  <c r="R191" i="12"/>
  <c r="Q191" i="12"/>
  <c r="P191" i="12"/>
  <c r="O191" i="12"/>
  <c r="N191" i="12"/>
  <c r="M191" i="12"/>
  <c r="R190" i="12"/>
  <c r="Q190" i="12"/>
  <c r="O190" i="12"/>
  <c r="P190" i="12" s="1"/>
  <c r="N190" i="12"/>
  <c r="M190" i="12"/>
  <c r="R189" i="12"/>
  <c r="Q189" i="12"/>
  <c r="O189" i="12"/>
  <c r="P189" i="12" s="1"/>
  <c r="N189" i="12"/>
  <c r="M189" i="12"/>
  <c r="R188" i="12"/>
  <c r="Q188" i="12"/>
  <c r="O188" i="12"/>
  <c r="P188" i="12" s="1"/>
  <c r="N188" i="12"/>
  <c r="M188" i="12"/>
  <c r="R187" i="12"/>
  <c r="Q187" i="12"/>
  <c r="O187" i="12"/>
  <c r="P187" i="12" s="1"/>
  <c r="N187" i="12"/>
  <c r="M187" i="12"/>
  <c r="R186" i="12"/>
  <c r="Q186" i="12"/>
  <c r="O186" i="12"/>
  <c r="P186" i="12" s="1"/>
  <c r="N186" i="12"/>
  <c r="M186" i="12"/>
  <c r="R185" i="12"/>
  <c r="Q185" i="12"/>
  <c r="P185" i="12"/>
  <c r="O185" i="12"/>
  <c r="N185" i="12"/>
  <c r="M185" i="12"/>
  <c r="R184" i="12"/>
  <c r="Q184" i="12"/>
  <c r="O184" i="12"/>
  <c r="P184" i="12" s="1"/>
  <c r="N184" i="12"/>
  <c r="M184" i="12"/>
  <c r="R183" i="12"/>
  <c r="Q183" i="12"/>
  <c r="P183" i="12"/>
  <c r="O183" i="12"/>
  <c r="N183" i="12"/>
  <c r="M183" i="12"/>
  <c r="R182" i="12"/>
  <c r="Q182" i="12"/>
  <c r="O182" i="12"/>
  <c r="P182" i="12" s="1"/>
  <c r="N182" i="12"/>
  <c r="M182" i="12"/>
  <c r="R181" i="12"/>
  <c r="Q181" i="12"/>
  <c r="P181" i="12"/>
  <c r="O181" i="12"/>
  <c r="N181" i="12"/>
  <c r="M181" i="12"/>
  <c r="R180" i="12"/>
  <c r="Q180" i="12"/>
  <c r="O180" i="12"/>
  <c r="P180" i="12" s="1"/>
  <c r="N180" i="12"/>
  <c r="M180" i="12"/>
  <c r="R179" i="12"/>
  <c r="Q179" i="12"/>
  <c r="O179" i="12"/>
  <c r="P179" i="12" s="1"/>
  <c r="N179" i="12"/>
  <c r="M179" i="12"/>
  <c r="R178" i="12"/>
  <c r="Q178" i="12"/>
  <c r="O178" i="12"/>
  <c r="P178" i="12" s="1"/>
  <c r="N178" i="12"/>
  <c r="M178" i="12"/>
  <c r="R177" i="12"/>
  <c r="Q177" i="12"/>
  <c r="P177" i="12"/>
  <c r="O177" i="12"/>
  <c r="N177" i="12"/>
  <c r="M177" i="12"/>
  <c r="R176" i="12"/>
  <c r="Q176" i="12"/>
  <c r="O176" i="12"/>
  <c r="P176" i="12" s="1"/>
  <c r="N176" i="12"/>
  <c r="M176" i="12"/>
  <c r="R175" i="12"/>
  <c r="Q175" i="12"/>
  <c r="P175" i="12"/>
  <c r="O175" i="12"/>
  <c r="N175" i="12"/>
  <c r="M175" i="12"/>
  <c r="R174" i="12"/>
  <c r="Q174" i="12"/>
  <c r="O174" i="12"/>
  <c r="P174" i="12" s="1"/>
  <c r="N174" i="12"/>
  <c r="M174" i="12"/>
  <c r="R173" i="12"/>
  <c r="Q173" i="12"/>
  <c r="O173" i="12"/>
  <c r="P173" i="12" s="1"/>
  <c r="N173" i="12"/>
  <c r="M173" i="12"/>
  <c r="R172" i="12"/>
  <c r="Q172" i="12"/>
  <c r="O172" i="12"/>
  <c r="P172" i="12" s="1"/>
  <c r="N172" i="12"/>
  <c r="M172" i="12"/>
  <c r="R171" i="12"/>
  <c r="Q171" i="12"/>
  <c r="O171" i="12"/>
  <c r="P171" i="12" s="1"/>
  <c r="N171" i="12"/>
  <c r="M171" i="12"/>
  <c r="R170" i="12"/>
  <c r="Q170" i="12"/>
  <c r="O170" i="12"/>
  <c r="P170" i="12" s="1"/>
  <c r="N170" i="12"/>
  <c r="M170" i="12"/>
  <c r="R169" i="12"/>
  <c r="Q169" i="12"/>
  <c r="P169" i="12"/>
  <c r="O169" i="12"/>
  <c r="N169" i="12"/>
  <c r="M169" i="12"/>
  <c r="R168" i="12"/>
  <c r="Q168" i="12"/>
  <c r="O168" i="12"/>
  <c r="P168" i="12" s="1"/>
  <c r="N168" i="12"/>
  <c r="M168" i="12"/>
  <c r="R167" i="12"/>
  <c r="Q167" i="12"/>
  <c r="P167" i="12"/>
  <c r="O167" i="12"/>
  <c r="N167" i="12"/>
  <c r="M167" i="12"/>
  <c r="R166" i="12"/>
  <c r="Q166" i="12"/>
  <c r="O166" i="12"/>
  <c r="P166" i="12" s="1"/>
  <c r="N166" i="12"/>
  <c r="M166" i="12"/>
  <c r="R165" i="12"/>
  <c r="Q165" i="12"/>
  <c r="P165" i="12"/>
  <c r="O165" i="12"/>
  <c r="N165" i="12"/>
  <c r="M165" i="12"/>
  <c r="R164" i="12"/>
  <c r="Q164" i="12"/>
  <c r="O164" i="12"/>
  <c r="P164" i="12" s="1"/>
  <c r="N164" i="12"/>
  <c r="M164" i="12"/>
  <c r="R163" i="12"/>
  <c r="Q163" i="12"/>
  <c r="O163" i="12"/>
  <c r="P163" i="12" s="1"/>
  <c r="N163" i="12"/>
  <c r="M163" i="12"/>
  <c r="R162" i="12"/>
  <c r="Q162" i="12"/>
  <c r="O162" i="12"/>
  <c r="P162" i="12" s="1"/>
  <c r="N162" i="12"/>
  <c r="M162" i="12"/>
  <c r="R161" i="12"/>
  <c r="Q161" i="12"/>
  <c r="P161" i="12"/>
  <c r="O161" i="12"/>
  <c r="N161" i="12"/>
  <c r="M161" i="12"/>
  <c r="R160" i="12"/>
  <c r="Q160" i="12"/>
  <c r="O160" i="12"/>
  <c r="P160" i="12" s="1"/>
  <c r="N160" i="12"/>
  <c r="M160" i="12"/>
  <c r="R159" i="12"/>
  <c r="Q159" i="12"/>
  <c r="P159" i="12"/>
  <c r="O159" i="12"/>
  <c r="N159" i="12"/>
  <c r="M159" i="12"/>
  <c r="R158" i="12"/>
  <c r="Q158" i="12"/>
  <c r="O158" i="12"/>
  <c r="P158" i="12" s="1"/>
  <c r="N158" i="12"/>
  <c r="M158" i="12"/>
  <c r="R157" i="12"/>
  <c r="Q157" i="12"/>
  <c r="O157" i="12"/>
  <c r="P157" i="12" s="1"/>
  <c r="N157" i="12"/>
  <c r="M157" i="12"/>
  <c r="R156" i="12"/>
  <c r="Q156" i="12"/>
  <c r="O156" i="12"/>
  <c r="P156" i="12" s="1"/>
  <c r="N156" i="12"/>
  <c r="M156" i="12"/>
  <c r="R155" i="12"/>
  <c r="Q155" i="12"/>
  <c r="O155" i="12"/>
  <c r="P155" i="12" s="1"/>
  <c r="N155" i="12"/>
  <c r="M155" i="12"/>
  <c r="R154" i="12"/>
  <c r="Q154" i="12"/>
  <c r="O154" i="12"/>
  <c r="P154" i="12" s="1"/>
  <c r="N154" i="12"/>
  <c r="M154" i="12"/>
  <c r="R153" i="12"/>
  <c r="Q153" i="12"/>
  <c r="P153" i="12"/>
  <c r="O153" i="12"/>
  <c r="N153" i="12"/>
  <c r="M153" i="12"/>
  <c r="R152" i="12"/>
  <c r="Q152" i="12"/>
  <c r="O152" i="12"/>
  <c r="P152" i="12" s="1"/>
  <c r="N152" i="12"/>
  <c r="M152" i="12"/>
  <c r="R151" i="12"/>
  <c r="Q151" i="12"/>
  <c r="P151" i="12"/>
  <c r="O151" i="12"/>
  <c r="N151" i="12"/>
  <c r="M151" i="12"/>
  <c r="R150" i="12"/>
  <c r="Q150" i="12"/>
  <c r="O150" i="12"/>
  <c r="P150" i="12" s="1"/>
  <c r="N150" i="12"/>
  <c r="M150" i="12"/>
  <c r="R149" i="12"/>
  <c r="Q149" i="12"/>
  <c r="P149" i="12"/>
  <c r="O149" i="12"/>
  <c r="N149" i="12"/>
  <c r="M149" i="12"/>
  <c r="R148" i="12"/>
  <c r="Q148" i="12"/>
  <c r="O148" i="12"/>
  <c r="P148" i="12" s="1"/>
  <c r="N148" i="12"/>
  <c r="M148" i="12"/>
  <c r="R147" i="12"/>
  <c r="Q147" i="12"/>
  <c r="O147" i="12"/>
  <c r="P147" i="12" s="1"/>
  <c r="N147" i="12"/>
  <c r="M147" i="12"/>
  <c r="R146" i="12"/>
  <c r="Q146" i="12"/>
  <c r="O146" i="12"/>
  <c r="P146" i="12" s="1"/>
  <c r="N146" i="12"/>
  <c r="M146" i="12"/>
  <c r="R145" i="12"/>
  <c r="Q145" i="12"/>
  <c r="P145" i="12"/>
  <c r="O145" i="12"/>
  <c r="N145" i="12"/>
  <c r="M145" i="12"/>
  <c r="R144" i="12"/>
  <c r="Q144" i="12"/>
  <c r="O144" i="12"/>
  <c r="P144" i="12" s="1"/>
  <c r="N144" i="12"/>
  <c r="M144" i="12"/>
  <c r="R143" i="12"/>
  <c r="Q143" i="12"/>
  <c r="P143" i="12"/>
  <c r="O143" i="12"/>
  <c r="N143" i="12"/>
  <c r="M143" i="12"/>
  <c r="R142" i="12"/>
  <c r="Q142" i="12"/>
  <c r="O142" i="12"/>
  <c r="P142" i="12" s="1"/>
  <c r="N142" i="12"/>
  <c r="M142" i="12"/>
  <c r="R141" i="12"/>
  <c r="Q141" i="12"/>
  <c r="O141" i="12"/>
  <c r="P141" i="12" s="1"/>
  <c r="N141" i="12"/>
  <c r="M141" i="12"/>
  <c r="R140" i="12"/>
  <c r="Q140" i="12"/>
  <c r="O140" i="12"/>
  <c r="P140" i="12" s="1"/>
  <c r="N140" i="12"/>
  <c r="M140" i="12"/>
  <c r="R139" i="12"/>
  <c r="Q139" i="12"/>
  <c r="O139" i="12"/>
  <c r="P139" i="12" s="1"/>
  <c r="N139" i="12"/>
  <c r="M139" i="12"/>
  <c r="R138" i="12"/>
  <c r="Q138" i="12"/>
  <c r="O138" i="12"/>
  <c r="P138" i="12" s="1"/>
  <c r="N138" i="12"/>
  <c r="M138" i="12"/>
  <c r="R137" i="12"/>
  <c r="Q137" i="12"/>
  <c r="P137" i="12"/>
  <c r="O137" i="12"/>
  <c r="N137" i="12"/>
  <c r="M137" i="12"/>
  <c r="R136" i="12"/>
  <c r="Q136" i="12"/>
  <c r="O136" i="12"/>
  <c r="P136" i="12" s="1"/>
  <c r="N136" i="12"/>
  <c r="M136" i="12"/>
  <c r="R135" i="12"/>
  <c r="Q135" i="12"/>
  <c r="P135" i="12"/>
  <c r="O135" i="12"/>
  <c r="N135" i="12"/>
  <c r="M135" i="12"/>
  <c r="R134" i="12"/>
  <c r="Q134" i="12"/>
  <c r="O134" i="12"/>
  <c r="P134" i="12" s="1"/>
  <c r="N134" i="12"/>
  <c r="M134" i="12"/>
  <c r="R133" i="12"/>
  <c r="Q133" i="12"/>
  <c r="P133" i="12"/>
  <c r="O133" i="12"/>
  <c r="N133" i="12"/>
  <c r="M133" i="12"/>
  <c r="R132" i="12"/>
  <c r="Q132" i="12"/>
  <c r="O132" i="12"/>
  <c r="P132" i="12" s="1"/>
  <c r="N132" i="12"/>
  <c r="M132" i="12"/>
  <c r="R131" i="12"/>
  <c r="Q131" i="12"/>
  <c r="O131" i="12"/>
  <c r="P131" i="12" s="1"/>
  <c r="N131" i="12"/>
  <c r="M131" i="12"/>
  <c r="R130" i="12"/>
  <c r="Q130" i="12"/>
  <c r="O130" i="12"/>
  <c r="P130" i="12" s="1"/>
  <c r="N130" i="12"/>
  <c r="M130" i="12"/>
  <c r="R129" i="12"/>
  <c r="Q129" i="12"/>
  <c r="P129" i="12"/>
  <c r="O129" i="12"/>
  <c r="N129" i="12"/>
  <c r="M129" i="12"/>
  <c r="R128" i="12"/>
  <c r="Q128" i="12"/>
  <c r="O128" i="12"/>
  <c r="P128" i="12" s="1"/>
  <c r="N128" i="12"/>
  <c r="M128" i="12"/>
  <c r="R127" i="12"/>
  <c r="Q127" i="12"/>
  <c r="P127" i="12"/>
  <c r="O127" i="12"/>
  <c r="N127" i="12"/>
  <c r="M127" i="12"/>
  <c r="R126" i="12"/>
  <c r="Q126" i="12"/>
  <c r="O126" i="12"/>
  <c r="P126" i="12" s="1"/>
  <c r="N126" i="12"/>
  <c r="M126" i="12"/>
  <c r="R125" i="12"/>
  <c r="Q125" i="12"/>
  <c r="O125" i="12"/>
  <c r="P125" i="12" s="1"/>
  <c r="N125" i="12"/>
  <c r="M125" i="12"/>
  <c r="R124" i="12"/>
  <c r="Q124" i="12"/>
  <c r="O124" i="12"/>
  <c r="P124" i="12" s="1"/>
  <c r="N124" i="12"/>
  <c r="M124" i="12"/>
  <c r="R123" i="12"/>
  <c r="Q123" i="12"/>
  <c r="O123" i="12"/>
  <c r="P123" i="12" s="1"/>
  <c r="N123" i="12"/>
  <c r="M123" i="12"/>
  <c r="R122" i="12"/>
  <c r="Q122" i="12"/>
  <c r="O122" i="12"/>
  <c r="P122" i="12" s="1"/>
  <c r="N122" i="12"/>
  <c r="M122" i="12"/>
  <c r="R121" i="12"/>
  <c r="Q121" i="12"/>
  <c r="P121" i="12"/>
  <c r="O121" i="12"/>
  <c r="N121" i="12"/>
  <c r="M121" i="12"/>
  <c r="R120" i="12"/>
  <c r="Q120" i="12"/>
  <c r="O120" i="12"/>
  <c r="P120" i="12" s="1"/>
  <c r="N120" i="12"/>
  <c r="M120" i="12"/>
  <c r="R119" i="12"/>
  <c r="Q119" i="12"/>
  <c r="P119" i="12"/>
  <c r="O119" i="12"/>
  <c r="N119" i="12"/>
  <c r="M119" i="12"/>
  <c r="R118" i="12"/>
  <c r="Q118" i="12"/>
  <c r="O118" i="12"/>
  <c r="P118" i="12" s="1"/>
  <c r="N118" i="12"/>
  <c r="M118" i="12"/>
  <c r="R117" i="12"/>
  <c r="Q117" i="12"/>
  <c r="P117" i="12"/>
  <c r="O117" i="12"/>
  <c r="N117" i="12"/>
  <c r="M117" i="12"/>
  <c r="R116" i="12"/>
  <c r="Q116" i="12"/>
  <c r="O116" i="12"/>
  <c r="P116" i="12" s="1"/>
  <c r="N116" i="12"/>
  <c r="M116" i="12"/>
  <c r="R115" i="12"/>
  <c r="Q115" i="12"/>
  <c r="O115" i="12"/>
  <c r="P115" i="12" s="1"/>
  <c r="N115" i="12"/>
  <c r="M115" i="12"/>
  <c r="R114" i="12"/>
  <c r="Q114" i="12"/>
  <c r="O114" i="12"/>
  <c r="P114" i="12" s="1"/>
  <c r="N114" i="12"/>
  <c r="M114" i="12"/>
  <c r="R113" i="12"/>
  <c r="Q113" i="12"/>
  <c r="P113" i="12"/>
  <c r="O113" i="12"/>
  <c r="N113" i="12"/>
  <c r="M113" i="12"/>
  <c r="R112" i="12"/>
  <c r="Q112" i="12"/>
  <c r="O112" i="12"/>
  <c r="P112" i="12" s="1"/>
  <c r="N112" i="12"/>
  <c r="M112" i="12"/>
  <c r="R111" i="12"/>
  <c r="Q111" i="12"/>
  <c r="P111" i="12"/>
  <c r="O111" i="12"/>
  <c r="N111" i="12"/>
  <c r="M111" i="12"/>
  <c r="R110" i="12"/>
  <c r="Q110" i="12"/>
  <c r="O110" i="12"/>
  <c r="P110" i="12" s="1"/>
  <c r="N110" i="12"/>
  <c r="M110" i="12"/>
  <c r="R109" i="12"/>
  <c r="Q109" i="12"/>
  <c r="O109" i="12"/>
  <c r="P109" i="12" s="1"/>
  <c r="N109" i="12"/>
  <c r="M109" i="12"/>
  <c r="R108" i="12"/>
  <c r="Q108" i="12"/>
  <c r="O108" i="12"/>
  <c r="P108" i="12" s="1"/>
  <c r="N108" i="12"/>
  <c r="M108" i="12"/>
  <c r="R107" i="12"/>
  <c r="Q107" i="12"/>
  <c r="O107" i="12"/>
  <c r="P107" i="12" s="1"/>
  <c r="N107" i="12"/>
  <c r="M107" i="12"/>
  <c r="R106" i="12"/>
  <c r="Q106" i="12"/>
  <c r="O106" i="12"/>
  <c r="P106" i="12" s="1"/>
  <c r="N106" i="12"/>
  <c r="M106" i="12"/>
  <c r="R105" i="12"/>
  <c r="Q105" i="12"/>
  <c r="P105" i="12"/>
  <c r="O105" i="12"/>
  <c r="N105" i="12"/>
  <c r="M105" i="12"/>
  <c r="R104" i="12"/>
  <c r="Q104" i="12"/>
  <c r="O104" i="12"/>
  <c r="P104" i="12" s="1"/>
  <c r="N104" i="12"/>
  <c r="M104" i="12"/>
  <c r="R103" i="12"/>
  <c r="Q103" i="12"/>
  <c r="P103" i="12"/>
  <c r="O103" i="12"/>
  <c r="N103" i="12"/>
  <c r="M103" i="12"/>
  <c r="R102" i="12"/>
  <c r="Q102" i="12"/>
  <c r="O102" i="12"/>
  <c r="P102" i="12" s="1"/>
  <c r="N102" i="12"/>
  <c r="M102" i="12"/>
  <c r="R101" i="12"/>
  <c r="Q101" i="12"/>
  <c r="P101" i="12"/>
  <c r="O101" i="12"/>
  <c r="N101" i="12"/>
  <c r="M101" i="12"/>
  <c r="R100" i="12"/>
  <c r="Q100" i="12"/>
  <c r="O100" i="12"/>
  <c r="P100" i="12" s="1"/>
  <c r="N100" i="12"/>
  <c r="M100" i="12"/>
  <c r="R99" i="12"/>
  <c r="Q99" i="12"/>
  <c r="O99" i="12"/>
  <c r="P99" i="12" s="1"/>
  <c r="N99" i="12"/>
  <c r="M99" i="12"/>
  <c r="R98" i="12"/>
  <c r="Q98" i="12"/>
  <c r="O98" i="12"/>
  <c r="P98" i="12" s="1"/>
  <c r="N98" i="12"/>
  <c r="M98" i="12"/>
  <c r="R97" i="12"/>
  <c r="Q97" i="12"/>
  <c r="P97" i="12"/>
  <c r="O97" i="12"/>
  <c r="N97" i="12"/>
  <c r="M97" i="12"/>
  <c r="R96" i="12"/>
  <c r="Q96" i="12"/>
  <c r="O96" i="12"/>
  <c r="P96" i="12" s="1"/>
  <c r="N96" i="12"/>
  <c r="M96" i="12"/>
  <c r="R95" i="12"/>
  <c r="Q95" i="12"/>
  <c r="P95" i="12"/>
  <c r="O95" i="12"/>
  <c r="N95" i="12"/>
  <c r="M95" i="12"/>
  <c r="R94" i="12"/>
  <c r="Q94" i="12"/>
  <c r="O94" i="12"/>
  <c r="P94" i="12" s="1"/>
  <c r="N94" i="12"/>
  <c r="M94" i="12"/>
  <c r="R93" i="12"/>
  <c r="Q93" i="12"/>
  <c r="O93" i="12"/>
  <c r="P93" i="12" s="1"/>
  <c r="N93" i="12"/>
  <c r="M93" i="12"/>
  <c r="R92" i="12"/>
  <c r="Q92" i="12"/>
  <c r="O92" i="12"/>
  <c r="P92" i="12" s="1"/>
  <c r="N92" i="12"/>
  <c r="M92" i="12"/>
  <c r="R91" i="12"/>
  <c r="Q91" i="12"/>
  <c r="O91" i="12"/>
  <c r="P91" i="12" s="1"/>
  <c r="N91" i="12"/>
  <c r="M91" i="12"/>
  <c r="R90" i="12"/>
  <c r="Q90" i="12"/>
  <c r="O90" i="12"/>
  <c r="P90" i="12" s="1"/>
  <c r="N90" i="12"/>
  <c r="M90" i="12"/>
  <c r="R89" i="12"/>
  <c r="Q89" i="12"/>
  <c r="P89" i="12"/>
  <c r="O89" i="12"/>
  <c r="N89" i="12"/>
  <c r="M89" i="12"/>
  <c r="R88" i="12"/>
  <c r="Q88" i="12"/>
  <c r="O88" i="12"/>
  <c r="P88" i="12" s="1"/>
  <c r="N88" i="12"/>
  <c r="M88" i="12"/>
  <c r="R87" i="12"/>
  <c r="Q87" i="12"/>
  <c r="P87" i="12"/>
  <c r="O87" i="12"/>
  <c r="N87" i="12"/>
  <c r="M87" i="12"/>
  <c r="R86" i="12"/>
  <c r="Q86" i="12"/>
  <c r="O86" i="12"/>
  <c r="P86" i="12" s="1"/>
  <c r="N86" i="12"/>
  <c r="M86" i="12"/>
  <c r="R85" i="12"/>
  <c r="Q85" i="12"/>
  <c r="P85" i="12"/>
  <c r="O85" i="12"/>
  <c r="N85" i="12"/>
  <c r="M85" i="12"/>
  <c r="R84" i="12"/>
  <c r="Q84" i="12"/>
  <c r="O84" i="12"/>
  <c r="P84" i="12" s="1"/>
  <c r="N84" i="12"/>
  <c r="M84" i="12"/>
  <c r="R83" i="12"/>
  <c r="Q83" i="12"/>
  <c r="O83" i="12"/>
  <c r="P83" i="12" s="1"/>
  <c r="N83" i="12"/>
  <c r="M83" i="12"/>
  <c r="R82" i="12"/>
  <c r="Q82" i="12"/>
  <c r="O82" i="12"/>
  <c r="P82" i="12" s="1"/>
  <c r="N82" i="12"/>
  <c r="M82" i="12"/>
  <c r="R81" i="12"/>
  <c r="Q81" i="12"/>
  <c r="P81" i="12"/>
  <c r="O81" i="12"/>
  <c r="N81" i="12"/>
  <c r="M81" i="12"/>
  <c r="R80" i="12"/>
  <c r="Q80" i="12"/>
  <c r="O80" i="12"/>
  <c r="P80" i="12" s="1"/>
  <c r="N80" i="12"/>
  <c r="M80" i="12"/>
  <c r="R79" i="12"/>
  <c r="Q79" i="12"/>
  <c r="P79" i="12"/>
  <c r="O79" i="12"/>
  <c r="N79" i="12"/>
  <c r="M79" i="12"/>
  <c r="R78" i="12"/>
  <c r="Q78" i="12"/>
  <c r="O78" i="12"/>
  <c r="P78" i="12" s="1"/>
  <c r="N78" i="12"/>
  <c r="M78" i="12"/>
  <c r="R77" i="12"/>
  <c r="Q77" i="12"/>
  <c r="O77" i="12"/>
  <c r="P77" i="12" s="1"/>
  <c r="N77" i="12"/>
  <c r="M77" i="12"/>
  <c r="R76" i="12"/>
  <c r="Q76" i="12"/>
  <c r="O76" i="12"/>
  <c r="P76" i="12" s="1"/>
  <c r="N76" i="12"/>
  <c r="M76" i="12"/>
  <c r="R75" i="12"/>
  <c r="Q75" i="12"/>
  <c r="O75" i="12"/>
  <c r="P75" i="12" s="1"/>
  <c r="N75" i="12"/>
  <c r="M75" i="12"/>
  <c r="R74" i="12"/>
  <c r="Q74" i="12"/>
  <c r="O74" i="12"/>
  <c r="P74" i="12" s="1"/>
  <c r="N74" i="12"/>
  <c r="M74" i="12"/>
  <c r="R73" i="12"/>
  <c r="Q73" i="12"/>
  <c r="P73" i="12"/>
  <c r="O73" i="12"/>
  <c r="N73" i="12"/>
  <c r="M73" i="12"/>
  <c r="R72" i="12"/>
  <c r="Q72" i="12"/>
  <c r="O72" i="12"/>
  <c r="P72" i="12" s="1"/>
  <c r="N72" i="12"/>
  <c r="M72" i="12"/>
  <c r="R71" i="12"/>
  <c r="Q71" i="12"/>
  <c r="P71" i="12"/>
  <c r="O71" i="12"/>
  <c r="N71" i="12"/>
  <c r="M71" i="12"/>
  <c r="R70" i="12"/>
  <c r="Q70" i="12"/>
  <c r="O70" i="12"/>
  <c r="P70" i="12" s="1"/>
  <c r="N70" i="12"/>
  <c r="M70" i="12"/>
  <c r="R69" i="12"/>
  <c r="Q69" i="12"/>
  <c r="O69" i="12"/>
  <c r="P69" i="12" s="1"/>
  <c r="N69" i="12"/>
  <c r="M69" i="12"/>
  <c r="R68" i="12"/>
  <c r="Q68" i="12"/>
  <c r="O68" i="12"/>
  <c r="P68" i="12" s="1"/>
  <c r="N68" i="12"/>
  <c r="M68" i="12"/>
  <c r="R67" i="12"/>
  <c r="Q67" i="12"/>
  <c r="O67" i="12"/>
  <c r="P67" i="12" s="1"/>
  <c r="N67" i="12"/>
  <c r="M67" i="12"/>
  <c r="R66" i="12"/>
  <c r="Q66" i="12"/>
  <c r="O66" i="12"/>
  <c r="P66" i="12" s="1"/>
  <c r="N66" i="12"/>
  <c r="M66" i="12"/>
  <c r="R65" i="12"/>
  <c r="Q65" i="12"/>
  <c r="P65" i="12"/>
  <c r="O65" i="12"/>
  <c r="N65" i="12"/>
  <c r="M65" i="12"/>
  <c r="R64" i="12"/>
  <c r="Q64" i="12"/>
  <c r="O64" i="12"/>
  <c r="P64" i="12" s="1"/>
  <c r="N64" i="12"/>
  <c r="M64" i="12"/>
  <c r="R63" i="12"/>
  <c r="Q63" i="12"/>
  <c r="P63" i="12"/>
  <c r="O63" i="12"/>
  <c r="N63" i="12"/>
  <c r="M63" i="12"/>
  <c r="R62" i="12"/>
  <c r="Q62" i="12"/>
  <c r="O62" i="12"/>
  <c r="P62" i="12" s="1"/>
  <c r="N62" i="12"/>
  <c r="M62" i="12"/>
  <c r="R61" i="12"/>
  <c r="Q61" i="12"/>
  <c r="O61" i="12"/>
  <c r="P61" i="12" s="1"/>
  <c r="N61" i="12"/>
  <c r="M61" i="12"/>
  <c r="R60" i="12"/>
  <c r="Q60" i="12"/>
  <c r="O60" i="12"/>
  <c r="P60" i="12" s="1"/>
  <c r="N60" i="12"/>
  <c r="M60" i="12"/>
  <c r="R59" i="12"/>
  <c r="Q59" i="12"/>
  <c r="O59" i="12"/>
  <c r="P59" i="12" s="1"/>
  <c r="N59" i="12"/>
  <c r="M59" i="12"/>
  <c r="R58" i="12"/>
  <c r="Q58" i="12"/>
  <c r="O58" i="12"/>
  <c r="P58" i="12" s="1"/>
  <c r="N58" i="12"/>
  <c r="M58" i="12"/>
  <c r="R57" i="12"/>
  <c r="Q57" i="12"/>
  <c r="P57" i="12"/>
  <c r="O57" i="12"/>
  <c r="N57" i="12"/>
  <c r="M57" i="12"/>
  <c r="R56" i="12"/>
  <c r="Q56" i="12"/>
  <c r="O56" i="12"/>
  <c r="P56" i="12" s="1"/>
  <c r="N56" i="12"/>
  <c r="M56" i="12"/>
  <c r="R55" i="12"/>
  <c r="Q55" i="12"/>
  <c r="P55" i="12"/>
  <c r="O55" i="12"/>
  <c r="N55" i="12"/>
  <c r="M55" i="12"/>
  <c r="R54" i="12"/>
  <c r="Q54" i="12"/>
  <c r="O54" i="12"/>
  <c r="P54" i="12" s="1"/>
  <c r="N54" i="12"/>
  <c r="M54" i="12"/>
  <c r="R53" i="12"/>
  <c r="Q53" i="12"/>
  <c r="O53" i="12"/>
  <c r="P53" i="12" s="1"/>
  <c r="N53" i="12"/>
  <c r="M53" i="12"/>
  <c r="R52" i="12"/>
  <c r="Q52" i="12"/>
  <c r="O52" i="12"/>
  <c r="P52" i="12" s="1"/>
  <c r="N52" i="12"/>
  <c r="M52" i="12"/>
  <c r="R51" i="12"/>
  <c r="Q51" i="12"/>
  <c r="O51" i="12"/>
  <c r="P51" i="12" s="1"/>
  <c r="N51" i="12"/>
  <c r="M51" i="12"/>
  <c r="R50" i="12"/>
  <c r="Q50" i="12"/>
  <c r="O50" i="12"/>
  <c r="P50" i="12" s="1"/>
  <c r="N50" i="12"/>
  <c r="M50" i="12"/>
  <c r="R49" i="12"/>
  <c r="Q49" i="12"/>
  <c r="P49" i="12"/>
  <c r="O49" i="12"/>
  <c r="N49" i="12"/>
  <c r="M49" i="12"/>
  <c r="R48" i="12"/>
  <c r="Q48" i="12"/>
  <c r="O48" i="12"/>
  <c r="P48" i="12" s="1"/>
  <c r="N48" i="12"/>
  <c r="M48" i="12"/>
  <c r="R47" i="12"/>
  <c r="Q47" i="12"/>
  <c r="P47" i="12"/>
  <c r="O47" i="12"/>
  <c r="N47" i="12"/>
  <c r="M47" i="12"/>
  <c r="R46" i="12"/>
  <c r="Q46" i="12"/>
  <c r="O46" i="12"/>
  <c r="P46" i="12" s="1"/>
  <c r="N46" i="12"/>
  <c r="M46" i="12"/>
  <c r="R45" i="12"/>
  <c r="Q45" i="12"/>
  <c r="O45" i="12"/>
  <c r="P45" i="12" s="1"/>
  <c r="N45" i="12"/>
  <c r="M45" i="12"/>
  <c r="R44" i="12"/>
  <c r="Q44" i="12"/>
  <c r="O44" i="12"/>
  <c r="P44" i="12" s="1"/>
  <c r="N44" i="12"/>
  <c r="M44" i="12"/>
  <c r="R43" i="12"/>
  <c r="Q43" i="12"/>
  <c r="O43" i="12"/>
  <c r="P43" i="12" s="1"/>
  <c r="N43" i="12"/>
  <c r="M43" i="12"/>
  <c r="R42" i="12"/>
  <c r="Q42" i="12"/>
  <c r="O42" i="12"/>
  <c r="P42" i="12" s="1"/>
  <c r="N42" i="12"/>
  <c r="M42" i="12"/>
  <c r="R41" i="12"/>
  <c r="Q41" i="12"/>
  <c r="P41" i="12"/>
  <c r="O41" i="12"/>
  <c r="N41" i="12"/>
  <c r="M41" i="12"/>
  <c r="R40" i="12"/>
  <c r="Q40" i="12"/>
  <c r="O40" i="12"/>
  <c r="P40" i="12" s="1"/>
  <c r="N40" i="12"/>
  <c r="M40" i="12"/>
  <c r="R39" i="12"/>
  <c r="Q39" i="12"/>
  <c r="P39" i="12"/>
  <c r="O39" i="12"/>
  <c r="N39" i="12"/>
  <c r="M39" i="12"/>
  <c r="R38" i="12"/>
  <c r="Q38" i="12"/>
  <c r="O38" i="12"/>
  <c r="P38" i="12" s="1"/>
  <c r="N38" i="12"/>
  <c r="M38" i="12"/>
  <c r="R37" i="12"/>
  <c r="Q37" i="12"/>
  <c r="P37" i="12"/>
  <c r="O37" i="12"/>
  <c r="N37" i="12"/>
  <c r="M37" i="12"/>
  <c r="R36" i="12"/>
  <c r="Q36" i="12"/>
  <c r="O36" i="12"/>
  <c r="P36" i="12" s="1"/>
  <c r="N36" i="12"/>
  <c r="M36" i="12"/>
  <c r="R35" i="12"/>
  <c r="Q35" i="12"/>
  <c r="P35" i="12"/>
  <c r="O35" i="12"/>
  <c r="N35" i="12"/>
  <c r="M35" i="12"/>
  <c r="R34" i="12"/>
  <c r="Q34" i="12"/>
  <c r="O34" i="12"/>
  <c r="P34" i="12" s="1"/>
  <c r="N34" i="12"/>
  <c r="M34" i="12"/>
  <c r="Z33" i="12"/>
  <c r="AA33" i="12" s="1"/>
  <c r="R33" i="12"/>
  <c r="Q33" i="12"/>
  <c r="O33" i="12"/>
  <c r="P33" i="12" s="1"/>
  <c r="N33" i="12"/>
  <c r="M33" i="12"/>
  <c r="Z32" i="12"/>
  <c r="AA32" i="12" s="1"/>
  <c r="R32" i="12"/>
  <c r="Q32" i="12"/>
  <c r="O32" i="12"/>
  <c r="P32" i="12" s="1"/>
  <c r="N32" i="12"/>
  <c r="M32" i="12"/>
  <c r="Z31" i="12"/>
  <c r="AA31" i="12" s="1"/>
  <c r="R31" i="12"/>
  <c r="Q31" i="12"/>
  <c r="O31" i="12"/>
  <c r="P31" i="12" s="1"/>
  <c r="N31" i="12"/>
  <c r="M31" i="12"/>
  <c r="Z30" i="12"/>
  <c r="AA30" i="12" s="1"/>
  <c r="R30" i="12"/>
  <c r="Q30" i="12"/>
  <c r="O30" i="12"/>
  <c r="P30" i="12" s="1"/>
  <c r="N30" i="12"/>
  <c r="M30" i="12"/>
  <c r="Z29" i="12"/>
  <c r="AA29" i="12" s="1"/>
  <c r="R29" i="12"/>
  <c r="Q29" i="12"/>
  <c r="O29" i="12"/>
  <c r="P29" i="12" s="1"/>
  <c r="N29" i="12"/>
  <c r="M29" i="12"/>
  <c r="Z28" i="12"/>
  <c r="AA28" i="12" s="1"/>
  <c r="R28" i="12"/>
  <c r="Q28" i="12"/>
  <c r="O28" i="12"/>
  <c r="P28" i="12" s="1"/>
  <c r="N28" i="12"/>
  <c r="M28" i="12"/>
  <c r="AA27" i="12"/>
  <c r="Z27" i="12"/>
  <c r="R27" i="12"/>
  <c r="Q27" i="12"/>
  <c r="O27" i="12"/>
  <c r="P27" i="12" s="1"/>
  <c r="N27" i="12"/>
  <c r="M27" i="12"/>
  <c r="AA26" i="12"/>
  <c r="Z26" i="12"/>
  <c r="V26" i="12"/>
  <c r="T26" i="12"/>
  <c r="U26" i="12" s="1"/>
  <c r="R26" i="12"/>
  <c r="Q26" i="12"/>
  <c r="P26" i="12"/>
  <c r="O26" i="12"/>
  <c r="N26" i="12"/>
  <c r="M26" i="12"/>
  <c r="Z25" i="12"/>
  <c r="AA25" i="12" s="1"/>
  <c r="R25" i="12"/>
  <c r="Q25" i="12"/>
  <c r="P25" i="12"/>
  <c r="O25" i="12"/>
  <c r="N25" i="12"/>
  <c r="M25" i="12"/>
  <c r="Z24" i="12"/>
  <c r="AA24" i="12" s="1"/>
  <c r="R24" i="12"/>
  <c r="Q24" i="12"/>
  <c r="P24" i="12"/>
  <c r="O24" i="12"/>
  <c r="N24" i="12"/>
  <c r="M24" i="12"/>
  <c r="Z23" i="12"/>
  <c r="AA23" i="12" s="1"/>
  <c r="V23" i="12"/>
  <c r="U23" i="12"/>
  <c r="T23" i="12"/>
  <c r="W23" i="12" s="1"/>
  <c r="R23" i="12"/>
  <c r="Q23" i="12"/>
  <c r="O23" i="12"/>
  <c r="P23" i="12" s="1"/>
  <c r="N23" i="12"/>
  <c r="M23" i="12"/>
  <c r="AA22" i="12"/>
  <c r="Z22" i="12"/>
  <c r="R22" i="12"/>
  <c r="Q22" i="12"/>
  <c r="O22" i="12"/>
  <c r="P22" i="12" s="1"/>
  <c r="N22" i="12"/>
  <c r="M22" i="12"/>
  <c r="Z21" i="12"/>
  <c r="AA21" i="12" s="1"/>
  <c r="R21" i="12"/>
  <c r="Q21" i="12"/>
  <c r="O21" i="12"/>
  <c r="P21" i="12" s="1"/>
  <c r="N21" i="12"/>
  <c r="M21" i="12"/>
  <c r="Z20" i="12"/>
  <c r="AA20" i="12" s="1"/>
  <c r="V20" i="12"/>
  <c r="T20" i="12"/>
  <c r="U20" i="12" s="1"/>
  <c r="R20" i="12"/>
  <c r="Q20" i="12"/>
  <c r="O20" i="12"/>
  <c r="P20" i="12" s="1"/>
  <c r="N20" i="12"/>
  <c r="M20" i="12"/>
  <c r="Z19" i="12"/>
  <c r="AA19" i="12" s="1"/>
  <c r="R19" i="12"/>
  <c r="Q19" i="12"/>
  <c r="O19" i="12"/>
  <c r="P19" i="12" s="1"/>
  <c r="N19" i="12"/>
  <c r="M19" i="12"/>
  <c r="Z18" i="12"/>
  <c r="AA18" i="12" s="1"/>
  <c r="R18" i="12"/>
  <c r="Q18" i="12"/>
  <c r="O18" i="12"/>
  <c r="P18" i="12" s="1"/>
  <c r="N18" i="12"/>
  <c r="M18" i="12"/>
  <c r="Z17" i="12"/>
  <c r="AA17" i="12" s="1"/>
  <c r="R17" i="12"/>
  <c r="Q17" i="12"/>
  <c r="O17" i="12"/>
  <c r="P17" i="12" s="1"/>
  <c r="N17" i="12"/>
  <c r="M17" i="12"/>
  <c r="Z16" i="12"/>
  <c r="AA16" i="12" s="1"/>
  <c r="R16" i="12"/>
  <c r="Q16" i="12"/>
  <c r="O16" i="12"/>
  <c r="P16" i="12" s="1"/>
  <c r="N16" i="12"/>
  <c r="M16" i="12"/>
  <c r="Z15" i="12"/>
  <c r="AA15" i="12" s="1"/>
  <c r="R15" i="12"/>
  <c r="Q15" i="12"/>
  <c r="O15" i="12"/>
  <c r="P15" i="12" s="1"/>
  <c r="N15" i="12"/>
  <c r="M15" i="12"/>
  <c r="Z14" i="12"/>
  <c r="AA14" i="12" s="1"/>
  <c r="R14" i="12"/>
  <c r="Q14" i="12"/>
  <c r="O14" i="12"/>
  <c r="P14" i="12" s="1"/>
  <c r="N14" i="12"/>
  <c r="M14" i="12"/>
  <c r="Z13" i="12"/>
  <c r="AA13" i="12" s="1"/>
  <c r="V13" i="12"/>
  <c r="R13" i="12"/>
  <c r="Q13" i="12"/>
  <c r="P13" i="12"/>
  <c r="O13" i="12"/>
  <c r="N13" i="12"/>
  <c r="M13" i="12"/>
  <c r="AA12" i="12"/>
  <c r="Z12" i="12"/>
  <c r="R12" i="12"/>
  <c r="Q12" i="12"/>
  <c r="P12" i="12"/>
  <c r="O12" i="12"/>
  <c r="N12" i="12"/>
  <c r="M12" i="12"/>
  <c r="AA11" i="12"/>
  <c r="Z11" i="12"/>
  <c r="R11" i="12"/>
  <c r="Q11" i="12"/>
  <c r="P11" i="12"/>
  <c r="O11" i="12"/>
  <c r="N11" i="12"/>
  <c r="M11" i="12"/>
  <c r="AA10" i="12"/>
  <c r="Z10" i="12"/>
  <c r="V10" i="12"/>
  <c r="R10" i="12"/>
  <c r="Q10" i="12"/>
  <c r="O10" i="12"/>
  <c r="P10" i="12" s="1"/>
  <c r="N10" i="12"/>
  <c r="M10" i="12"/>
  <c r="Z9" i="12"/>
  <c r="AA9" i="12" s="1"/>
  <c r="R9" i="12"/>
  <c r="Q9" i="12"/>
  <c r="O9" i="12"/>
  <c r="P9" i="12" s="1"/>
  <c r="N9" i="12"/>
  <c r="M9" i="12"/>
  <c r="Z8" i="12"/>
  <c r="AA8" i="12" s="1"/>
  <c r="R8" i="12"/>
  <c r="Q8" i="12"/>
  <c r="O8" i="12"/>
  <c r="P8" i="12" s="1"/>
  <c r="N8" i="12"/>
  <c r="M8" i="12"/>
  <c r="Z7" i="12"/>
  <c r="AA7" i="12" s="1"/>
  <c r="R7" i="12"/>
  <c r="Q7" i="12"/>
  <c r="O7" i="12"/>
  <c r="P7" i="12" s="1"/>
  <c r="N7" i="12"/>
  <c r="M7" i="12"/>
  <c r="Z6" i="12"/>
  <c r="AA6" i="12" s="1"/>
  <c r="T6" i="12"/>
  <c r="T10" i="12" s="1"/>
  <c r="R6" i="12"/>
  <c r="Q6" i="12"/>
  <c r="O6" i="12"/>
  <c r="P6" i="12" s="1"/>
  <c r="N6" i="12"/>
  <c r="M6" i="12"/>
  <c r="Z5" i="12"/>
  <c r="AA5" i="12" s="1"/>
  <c r="R5" i="12"/>
  <c r="Q5" i="12"/>
  <c r="O5" i="12"/>
  <c r="P5" i="12" s="1"/>
  <c r="N5" i="12"/>
  <c r="M5" i="12"/>
  <c r="Z4" i="12"/>
  <c r="AA4" i="12" s="1"/>
  <c r="R4" i="12"/>
  <c r="Q4" i="12"/>
  <c r="O4" i="12"/>
  <c r="P4" i="12" s="1"/>
  <c r="N4" i="12"/>
  <c r="M4" i="12"/>
  <c r="Z3" i="12"/>
  <c r="AA3" i="12" s="1"/>
  <c r="V3" i="12"/>
  <c r="T3" i="12"/>
  <c r="R3" i="12"/>
  <c r="Q3" i="12"/>
  <c r="P3" i="12"/>
  <c r="O3" i="12"/>
  <c r="N3" i="12"/>
  <c r="M3" i="12"/>
  <c r="P300" i="11"/>
  <c r="O300" i="11"/>
  <c r="R299" i="11"/>
  <c r="Q299" i="11"/>
  <c r="P299" i="11"/>
  <c r="O299" i="11"/>
  <c r="N299" i="11"/>
  <c r="R298" i="11"/>
  <c r="Q298" i="11"/>
  <c r="O298" i="11"/>
  <c r="P298" i="11" s="1"/>
  <c r="N298" i="11"/>
  <c r="R297" i="11"/>
  <c r="Q297" i="11"/>
  <c r="O297" i="11"/>
  <c r="P297" i="11" s="1"/>
  <c r="N297" i="11"/>
  <c r="R296" i="11"/>
  <c r="Q296" i="11"/>
  <c r="P296" i="11"/>
  <c r="O296" i="11"/>
  <c r="N296" i="11"/>
  <c r="R295" i="11"/>
  <c r="Q295" i="11"/>
  <c r="P295" i="11"/>
  <c r="O295" i="11"/>
  <c r="N295" i="11"/>
  <c r="R294" i="11"/>
  <c r="Q294" i="11"/>
  <c r="O294" i="11"/>
  <c r="P294" i="11" s="1"/>
  <c r="N294" i="11"/>
  <c r="R293" i="11"/>
  <c r="Q293" i="11"/>
  <c r="O293" i="11"/>
  <c r="P293" i="11" s="1"/>
  <c r="N293" i="11"/>
  <c r="R292" i="11"/>
  <c r="Q292" i="11"/>
  <c r="P292" i="11"/>
  <c r="O292" i="11"/>
  <c r="N292" i="11"/>
  <c r="R291" i="11"/>
  <c r="Q291" i="11"/>
  <c r="P291" i="11"/>
  <c r="O291" i="11"/>
  <c r="N291" i="11"/>
  <c r="R290" i="11"/>
  <c r="Q290" i="11"/>
  <c r="O290" i="11"/>
  <c r="P290" i="11" s="1"/>
  <c r="N290" i="11"/>
  <c r="R289" i="11"/>
  <c r="Q289" i="11"/>
  <c r="O289" i="11"/>
  <c r="P289" i="11" s="1"/>
  <c r="N289" i="11"/>
  <c r="R288" i="11"/>
  <c r="Q288" i="11"/>
  <c r="P288" i="11"/>
  <c r="O288" i="11"/>
  <c r="N288" i="11"/>
  <c r="R287" i="11"/>
  <c r="Q287" i="11"/>
  <c r="P287" i="11"/>
  <c r="O287" i="11"/>
  <c r="N287" i="11"/>
  <c r="R286" i="11"/>
  <c r="Q286" i="11"/>
  <c r="O286" i="11"/>
  <c r="P286" i="11" s="1"/>
  <c r="N286" i="11"/>
  <c r="R285" i="11"/>
  <c r="Q285" i="11"/>
  <c r="O285" i="11"/>
  <c r="P285" i="11" s="1"/>
  <c r="N285" i="11"/>
  <c r="R284" i="11"/>
  <c r="Q284" i="11"/>
  <c r="P284" i="11"/>
  <c r="O284" i="11"/>
  <c r="N284" i="11"/>
  <c r="R283" i="11"/>
  <c r="Q283" i="11"/>
  <c r="P283" i="11"/>
  <c r="O283" i="11"/>
  <c r="N283" i="11"/>
  <c r="R282" i="11"/>
  <c r="Q282" i="11"/>
  <c r="O282" i="11"/>
  <c r="P282" i="11" s="1"/>
  <c r="N282" i="11"/>
  <c r="R281" i="11"/>
  <c r="Q281" i="11"/>
  <c r="O281" i="11"/>
  <c r="P281" i="11" s="1"/>
  <c r="N281" i="11"/>
  <c r="R280" i="11"/>
  <c r="Q280" i="11"/>
  <c r="P280" i="11"/>
  <c r="O280" i="11"/>
  <c r="N280" i="11"/>
  <c r="R279" i="11"/>
  <c r="Q279" i="11"/>
  <c r="P279" i="11"/>
  <c r="O279" i="11"/>
  <c r="N279" i="11"/>
  <c r="R278" i="11"/>
  <c r="Q278" i="11"/>
  <c r="O278" i="11"/>
  <c r="P278" i="11" s="1"/>
  <c r="N278" i="11"/>
  <c r="R277" i="11"/>
  <c r="Q277" i="11"/>
  <c r="O277" i="11"/>
  <c r="P277" i="11" s="1"/>
  <c r="N277" i="11"/>
  <c r="R276" i="11"/>
  <c r="Q276" i="11"/>
  <c r="P276" i="11"/>
  <c r="O276" i="11"/>
  <c r="N276" i="11"/>
  <c r="R275" i="11"/>
  <c r="Q275" i="11"/>
  <c r="P275" i="11"/>
  <c r="O275" i="11"/>
  <c r="N275" i="11"/>
  <c r="R274" i="11"/>
  <c r="Q274" i="11"/>
  <c r="O274" i="11"/>
  <c r="P274" i="11" s="1"/>
  <c r="N274" i="11"/>
  <c r="R273" i="11"/>
  <c r="Q273" i="11"/>
  <c r="O273" i="11"/>
  <c r="P273" i="11" s="1"/>
  <c r="N273" i="11"/>
  <c r="R272" i="11"/>
  <c r="Q272" i="11"/>
  <c r="P272" i="11"/>
  <c r="O272" i="11"/>
  <c r="N272" i="11"/>
  <c r="R271" i="11"/>
  <c r="Q271" i="11"/>
  <c r="P271" i="11"/>
  <c r="O271" i="11"/>
  <c r="N271" i="11"/>
  <c r="R270" i="11"/>
  <c r="Q270" i="11"/>
  <c r="O270" i="11"/>
  <c r="P270" i="11" s="1"/>
  <c r="N270" i="11"/>
  <c r="R269" i="11"/>
  <c r="Q269" i="11"/>
  <c r="O269" i="11"/>
  <c r="P269" i="11" s="1"/>
  <c r="N269" i="11"/>
  <c r="R268" i="11"/>
  <c r="Q268" i="11"/>
  <c r="P268" i="11"/>
  <c r="O268" i="11"/>
  <c r="N268" i="11"/>
  <c r="R267" i="11"/>
  <c r="Q267" i="11"/>
  <c r="P267" i="11"/>
  <c r="O267" i="11"/>
  <c r="N267" i="11"/>
  <c r="R266" i="11"/>
  <c r="Q266" i="11"/>
  <c r="O266" i="11"/>
  <c r="P266" i="11" s="1"/>
  <c r="N266" i="11"/>
  <c r="R265" i="11"/>
  <c r="Q265" i="11"/>
  <c r="O265" i="11"/>
  <c r="P265" i="11" s="1"/>
  <c r="N265" i="11"/>
  <c r="R264" i="11"/>
  <c r="Q264" i="11"/>
  <c r="P264" i="11"/>
  <c r="O264" i="11"/>
  <c r="N264" i="11"/>
  <c r="R263" i="11"/>
  <c r="Q263" i="11"/>
  <c r="P263" i="11"/>
  <c r="O263" i="11"/>
  <c r="N263" i="11"/>
  <c r="R262" i="11"/>
  <c r="Q262" i="11"/>
  <c r="O262" i="11"/>
  <c r="P262" i="11" s="1"/>
  <c r="N262" i="11"/>
  <c r="R261" i="11"/>
  <c r="Q261" i="11"/>
  <c r="O261" i="11"/>
  <c r="P261" i="11" s="1"/>
  <c r="N261" i="11"/>
  <c r="R260" i="11"/>
  <c r="Q260" i="11"/>
  <c r="P260" i="11"/>
  <c r="O260" i="11"/>
  <c r="N260" i="11"/>
  <c r="R259" i="11"/>
  <c r="Q259" i="11"/>
  <c r="P259" i="11"/>
  <c r="O259" i="11"/>
  <c r="N259" i="11"/>
  <c r="R258" i="11"/>
  <c r="Q258" i="11"/>
  <c r="O258" i="11"/>
  <c r="P258" i="11" s="1"/>
  <c r="N258" i="11"/>
  <c r="M258" i="11"/>
  <c r="R257" i="11"/>
  <c r="Q257" i="11"/>
  <c r="P257" i="11"/>
  <c r="O257" i="11"/>
  <c r="N257" i="11"/>
  <c r="M257" i="11"/>
  <c r="R256" i="11"/>
  <c r="Q256" i="11"/>
  <c r="O256" i="11"/>
  <c r="P256" i="11" s="1"/>
  <c r="N256" i="11"/>
  <c r="M256" i="11"/>
  <c r="R255" i="11"/>
  <c r="Q255" i="11"/>
  <c r="P255" i="11"/>
  <c r="O255" i="11"/>
  <c r="N255" i="11"/>
  <c r="M255" i="11"/>
  <c r="R254" i="11"/>
  <c r="Q254" i="11"/>
  <c r="O254" i="11"/>
  <c r="P254" i="11" s="1"/>
  <c r="N254" i="11"/>
  <c r="M254" i="11"/>
  <c r="R253" i="11"/>
  <c r="Q253" i="11"/>
  <c r="P253" i="11"/>
  <c r="O253" i="11"/>
  <c r="N253" i="11"/>
  <c r="M253" i="11"/>
  <c r="R252" i="11"/>
  <c r="Q252" i="11"/>
  <c r="O252" i="11"/>
  <c r="P252" i="11" s="1"/>
  <c r="N252" i="11"/>
  <c r="M252" i="11"/>
  <c r="R251" i="11"/>
  <c r="Q251" i="11"/>
  <c r="P251" i="11"/>
  <c r="O251" i="11"/>
  <c r="N251" i="11"/>
  <c r="M251" i="11"/>
  <c r="R250" i="11"/>
  <c r="Q250" i="11"/>
  <c r="O250" i="11"/>
  <c r="P250" i="11" s="1"/>
  <c r="N250" i="11"/>
  <c r="M250" i="11"/>
  <c r="R249" i="11"/>
  <c r="Q249" i="11"/>
  <c r="P249" i="11"/>
  <c r="O249" i="11"/>
  <c r="N249" i="11"/>
  <c r="M249" i="11"/>
  <c r="R248" i="11"/>
  <c r="Q248" i="11"/>
  <c r="O248" i="11"/>
  <c r="P248" i="11" s="1"/>
  <c r="N248" i="11"/>
  <c r="M248" i="11"/>
  <c r="R247" i="11"/>
  <c r="Q247" i="11"/>
  <c r="P247" i="11"/>
  <c r="O247" i="11"/>
  <c r="N247" i="11"/>
  <c r="M247" i="11"/>
  <c r="R246" i="11"/>
  <c r="Q246" i="11"/>
  <c r="O246" i="11"/>
  <c r="P246" i="11" s="1"/>
  <c r="N246" i="11"/>
  <c r="M246" i="11"/>
  <c r="R245" i="11"/>
  <c r="Q245" i="11"/>
  <c r="P245" i="11"/>
  <c r="O245" i="11"/>
  <c r="N245" i="11"/>
  <c r="M245" i="11"/>
  <c r="R244" i="11"/>
  <c r="Q244" i="11"/>
  <c r="O244" i="11"/>
  <c r="P244" i="11" s="1"/>
  <c r="N244" i="11"/>
  <c r="M244" i="11"/>
  <c r="R243" i="11"/>
  <c r="Q243" i="11"/>
  <c r="P243" i="11"/>
  <c r="O243" i="11"/>
  <c r="N243" i="11"/>
  <c r="M243" i="11"/>
  <c r="R242" i="11"/>
  <c r="Q242" i="11"/>
  <c r="O242" i="11"/>
  <c r="P242" i="11" s="1"/>
  <c r="N242" i="11"/>
  <c r="M242" i="11"/>
  <c r="R241" i="11"/>
  <c r="Q241" i="11"/>
  <c r="P241" i="11"/>
  <c r="O241" i="11"/>
  <c r="N241" i="11"/>
  <c r="M241" i="11"/>
  <c r="R240" i="11"/>
  <c r="Q240" i="11"/>
  <c r="O240" i="11"/>
  <c r="P240" i="11" s="1"/>
  <c r="N240" i="11"/>
  <c r="M240" i="11"/>
  <c r="R239" i="11"/>
  <c r="Q239" i="11"/>
  <c r="P239" i="11"/>
  <c r="O239" i="11"/>
  <c r="N239" i="11"/>
  <c r="M239" i="11"/>
  <c r="R238" i="11"/>
  <c r="Q238" i="11"/>
  <c r="O238" i="11"/>
  <c r="P238" i="11" s="1"/>
  <c r="N238" i="11"/>
  <c r="M238" i="11"/>
  <c r="R237" i="11"/>
  <c r="Q237" i="11"/>
  <c r="P237" i="11"/>
  <c r="O237" i="11"/>
  <c r="N237" i="11"/>
  <c r="M237" i="11"/>
  <c r="R236" i="11"/>
  <c r="Q236" i="11"/>
  <c r="O236" i="11"/>
  <c r="P236" i="11" s="1"/>
  <c r="N236" i="11"/>
  <c r="M236" i="11"/>
  <c r="R235" i="11"/>
  <c r="Q235" i="11"/>
  <c r="P235" i="11"/>
  <c r="O235" i="11"/>
  <c r="N235" i="11"/>
  <c r="M235" i="11"/>
  <c r="R234" i="11"/>
  <c r="Q234" i="11"/>
  <c r="O234" i="11"/>
  <c r="P234" i="11" s="1"/>
  <c r="N234" i="11"/>
  <c r="M234" i="11"/>
  <c r="R233" i="11"/>
  <c r="Q233" i="11"/>
  <c r="P233" i="11"/>
  <c r="O233" i="11"/>
  <c r="N233" i="11"/>
  <c r="M233" i="11"/>
  <c r="R232" i="11"/>
  <c r="Q232" i="11"/>
  <c r="O232" i="11"/>
  <c r="P232" i="11" s="1"/>
  <c r="N232" i="11"/>
  <c r="M232" i="11"/>
  <c r="R231" i="11"/>
  <c r="Q231" i="11"/>
  <c r="P231" i="11"/>
  <c r="O231" i="11"/>
  <c r="N231" i="11"/>
  <c r="M231" i="11"/>
  <c r="R230" i="11"/>
  <c r="Q230" i="11"/>
  <c r="O230" i="11"/>
  <c r="P230" i="11" s="1"/>
  <c r="N230" i="11"/>
  <c r="M230" i="11"/>
  <c r="R229" i="11"/>
  <c r="Q229" i="11"/>
  <c r="P229" i="11"/>
  <c r="O229" i="11"/>
  <c r="N229" i="11"/>
  <c r="M229" i="11"/>
  <c r="R228" i="11"/>
  <c r="Q228" i="11"/>
  <c r="O228" i="11"/>
  <c r="P228" i="11" s="1"/>
  <c r="N228" i="11"/>
  <c r="M228" i="11"/>
  <c r="R227" i="11"/>
  <c r="Q227" i="11"/>
  <c r="P227" i="11"/>
  <c r="O227" i="11"/>
  <c r="N227" i="11"/>
  <c r="M227" i="11"/>
  <c r="R226" i="11"/>
  <c r="Q226" i="11"/>
  <c r="O226" i="11"/>
  <c r="P226" i="11" s="1"/>
  <c r="N226" i="11"/>
  <c r="M226" i="11"/>
  <c r="R225" i="11"/>
  <c r="Q225" i="11"/>
  <c r="P225" i="11"/>
  <c r="O225" i="11"/>
  <c r="N225" i="11"/>
  <c r="M225" i="11"/>
  <c r="R224" i="11"/>
  <c r="Q224" i="11"/>
  <c r="O224" i="11"/>
  <c r="P224" i="11" s="1"/>
  <c r="N224" i="11"/>
  <c r="M224" i="11"/>
  <c r="R223" i="11"/>
  <c r="Q223" i="11"/>
  <c r="P223" i="11"/>
  <c r="O223" i="11"/>
  <c r="N223" i="11"/>
  <c r="M223" i="11"/>
  <c r="R222" i="11"/>
  <c r="Q222" i="11"/>
  <c r="O222" i="11"/>
  <c r="P222" i="11" s="1"/>
  <c r="N222" i="11"/>
  <c r="M222" i="11"/>
  <c r="R221" i="11"/>
  <c r="Q221" i="11"/>
  <c r="P221" i="11"/>
  <c r="O221" i="11"/>
  <c r="N221" i="11"/>
  <c r="M221" i="11"/>
  <c r="R220" i="11"/>
  <c r="Q220" i="11"/>
  <c r="O220" i="11"/>
  <c r="P220" i="11" s="1"/>
  <c r="N220" i="11"/>
  <c r="M220" i="11"/>
  <c r="R219" i="11"/>
  <c r="Q219" i="11"/>
  <c r="P219" i="11"/>
  <c r="O219" i="11"/>
  <c r="N219" i="11"/>
  <c r="M219" i="11"/>
  <c r="R218" i="11"/>
  <c r="Q218" i="11"/>
  <c r="O218" i="11"/>
  <c r="P218" i="11" s="1"/>
  <c r="N218" i="11"/>
  <c r="M218" i="11"/>
  <c r="R217" i="11"/>
  <c r="Q217" i="11"/>
  <c r="P217" i="11"/>
  <c r="O217" i="11"/>
  <c r="N217" i="11"/>
  <c r="M217" i="11"/>
  <c r="R216" i="11"/>
  <c r="Q216" i="11"/>
  <c r="O216" i="11"/>
  <c r="P216" i="11" s="1"/>
  <c r="N216" i="11"/>
  <c r="M216" i="11"/>
  <c r="R215" i="11"/>
  <c r="Q215" i="11"/>
  <c r="P215" i="11"/>
  <c r="O215" i="11"/>
  <c r="N215" i="11"/>
  <c r="M215" i="11"/>
  <c r="R214" i="11"/>
  <c r="Q214" i="11"/>
  <c r="O214" i="11"/>
  <c r="P214" i="11" s="1"/>
  <c r="N214" i="11"/>
  <c r="M214" i="11"/>
  <c r="R213" i="11"/>
  <c r="Q213" i="11"/>
  <c r="P213" i="11"/>
  <c r="O213" i="11"/>
  <c r="N213" i="11"/>
  <c r="M213" i="11"/>
  <c r="R212" i="11"/>
  <c r="Q212" i="11"/>
  <c r="O212" i="11"/>
  <c r="P212" i="11" s="1"/>
  <c r="N212" i="11"/>
  <c r="M212" i="11"/>
  <c r="R211" i="11"/>
  <c r="Q211" i="11"/>
  <c r="P211" i="11"/>
  <c r="O211" i="11"/>
  <c r="N211" i="11"/>
  <c r="M211" i="11"/>
  <c r="R210" i="11"/>
  <c r="Q210" i="11"/>
  <c r="O210" i="11"/>
  <c r="P210" i="11" s="1"/>
  <c r="N210" i="11"/>
  <c r="M210" i="11"/>
  <c r="R209" i="11"/>
  <c r="Q209" i="11"/>
  <c r="P209" i="11"/>
  <c r="O209" i="11"/>
  <c r="N209" i="11"/>
  <c r="M209" i="11"/>
  <c r="R208" i="11"/>
  <c r="Q208" i="11"/>
  <c r="O208" i="11"/>
  <c r="P208" i="11" s="1"/>
  <c r="N208" i="11"/>
  <c r="M208" i="11"/>
  <c r="R207" i="11"/>
  <c r="Q207" i="11"/>
  <c r="P207" i="11"/>
  <c r="O207" i="11"/>
  <c r="N207" i="11"/>
  <c r="M207" i="11"/>
  <c r="R206" i="11"/>
  <c r="Q206" i="11"/>
  <c r="O206" i="11"/>
  <c r="P206" i="11" s="1"/>
  <c r="N206" i="11"/>
  <c r="M206" i="11"/>
  <c r="R205" i="11"/>
  <c r="Q205" i="11"/>
  <c r="P205" i="11"/>
  <c r="O205" i="11"/>
  <c r="N205" i="11"/>
  <c r="M205" i="11"/>
  <c r="R204" i="11"/>
  <c r="Q204" i="11"/>
  <c r="O204" i="11"/>
  <c r="P204" i="11" s="1"/>
  <c r="N204" i="11"/>
  <c r="M204" i="11"/>
  <c r="R203" i="11"/>
  <c r="Q203" i="11"/>
  <c r="P203" i="11"/>
  <c r="O203" i="11"/>
  <c r="N203" i="11"/>
  <c r="M203" i="11"/>
  <c r="R202" i="11"/>
  <c r="Q202" i="11"/>
  <c r="O202" i="11"/>
  <c r="P202" i="11" s="1"/>
  <c r="N202" i="11"/>
  <c r="M202" i="11"/>
  <c r="R201" i="11"/>
  <c r="Q201" i="11"/>
  <c r="P201" i="11"/>
  <c r="O201" i="11"/>
  <c r="N201" i="11"/>
  <c r="M201" i="11"/>
  <c r="R200" i="11"/>
  <c r="Q200" i="11"/>
  <c r="O200" i="11"/>
  <c r="P200" i="11" s="1"/>
  <c r="N200" i="11"/>
  <c r="M200" i="11"/>
  <c r="R199" i="11"/>
  <c r="Q199" i="11"/>
  <c r="P199" i="11"/>
  <c r="O199" i="11"/>
  <c r="N199" i="11"/>
  <c r="M199" i="11"/>
  <c r="R198" i="11"/>
  <c r="Q198" i="11"/>
  <c r="O198" i="11"/>
  <c r="P198" i="11" s="1"/>
  <c r="N198" i="11"/>
  <c r="M198" i="11"/>
  <c r="R197" i="11"/>
  <c r="Q197" i="11"/>
  <c r="P197" i="11"/>
  <c r="O197" i="11"/>
  <c r="N197" i="11"/>
  <c r="M197" i="11"/>
  <c r="R196" i="11"/>
  <c r="Q196" i="11"/>
  <c r="O196" i="11"/>
  <c r="P196" i="11" s="1"/>
  <c r="N196" i="11"/>
  <c r="M196" i="11"/>
  <c r="R195" i="11"/>
  <c r="Q195" i="11"/>
  <c r="P195" i="11"/>
  <c r="O195" i="11"/>
  <c r="N195" i="11"/>
  <c r="M195" i="11"/>
  <c r="R194" i="11"/>
  <c r="Q194" i="11"/>
  <c r="O194" i="11"/>
  <c r="P194" i="11" s="1"/>
  <c r="N194" i="11"/>
  <c r="M194" i="11"/>
  <c r="R193" i="11"/>
  <c r="Q193" i="11"/>
  <c r="P193" i="11"/>
  <c r="O193" i="11"/>
  <c r="N193" i="11"/>
  <c r="M193" i="11"/>
  <c r="R192" i="11"/>
  <c r="Q192" i="11"/>
  <c r="O192" i="11"/>
  <c r="P192" i="11" s="1"/>
  <c r="N192" i="11"/>
  <c r="M192" i="11"/>
  <c r="R191" i="11"/>
  <c r="Q191" i="11"/>
  <c r="P191" i="11"/>
  <c r="O191" i="11"/>
  <c r="N191" i="11"/>
  <c r="M191" i="11"/>
  <c r="R190" i="11"/>
  <c r="Q190" i="11"/>
  <c r="O190" i="11"/>
  <c r="P190" i="11" s="1"/>
  <c r="N190" i="11"/>
  <c r="M190" i="11"/>
  <c r="R189" i="11"/>
  <c r="Q189" i="11"/>
  <c r="P189" i="11"/>
  <c r="O189" i="11"/>
  <c r="N189" i="11"/>
  <c r="M189" i="11"/>
  <c r="R188" i="11"/>
  <c r="Q188" i="11"/>
  <c r="O188" i="11"/>
  <c r="P188" i="11" s="1"/>
  <c r="N188" i="11"/>
  <c r="M188" i="11"/>
  <c r="R187" i="11"/>
  <c r="Q187" i="11"/>
  <c r="P187" i="11"/>
  <c r="O187" i="11"/>
  <c r="N187" i="11"/>
  <c r="M187" i="11"/>
  <c r="R186" i="11"/>
  <c r="Q186" i="11"/>
  <c r="O186" i="11"/>
  <c r="P186" i="11" s="1"/>
  <c r="N186" i="11"/>
  <c r="M186" i="11"/>
  <c r="R185" i="11"/>
  <c r="Q185" i="11"/>
  <c r="P185" i="11"/>
  <c r="O185" i="11"/>
  <c r="N185" i="11"/>
  <c r="M185" i="11"/>
  <c r="R184" i="11"/>
  <c r="Q184" i="11"/>
  <c r="O184" i="11"/>
  <c r="P184" i="11" s="1"/>
  <c r="N184" i="11"/>
  <c r="M184" i="11"/>
  <c r="R183" i="11"/>
  <c r="Q183" i="11"/>
  <c r="P183" i="11"/>
  <c r="O183" i="11"/>
  <c r="N183" i="11"/>
  <c r="M183" i="11"/>
  <c r="R182" i="11"/>
  <c r="Q182" i="11"/>
  <c r="O182" i="11"/>
  <c r="P182" i="11" s="1"/>
  <c r="N182" i="11"/>
  <c r="M182" i="11"/>
  <c r="R181" i="11"/>
  <c r="Q181" i="11"/>
  <c r="P181" i="11"/>
  <c r="O181" i="11"/>
  <c r="N181" i="11"/>
  <c r="M181" i="11"/>
  <c r="R180" i="11"/>
  <c r="Q180" i="11"/>
  <c r="O180" i="11"/>
  <c r="P180" i="11" s="1"/>
  <c r="N180" i="11"/>
  <c r="M180" i="11"/>
  <c r="R179" i="11"/>
  <c r="Q179" i="11"/>
  <c r="P179" i="11"/>
  <c r="O179" i="11"/>
  <c r="N179" i="11"/>
  <c r="M179" i="11"/>
  <c r="R178" i="11"/>
  <c r="Q178" i="11"/>
  <c r="O178" i="11"/>
  <c r="P178" i="11" s="1"/>
  <c r="N178" i="11"/>
  <c r="M178" i="11"/>
  <c r="R177" i="11"/>
  <c r="Q177" i="11"/>
  <c r="P177" i="11"/>
  <c r="O177" i="11"/>
  <c r="N177" i="11"/>
  <c r="M177" i="11"/>
  <c r="R176" i="11"/>
  <c r="Q176" i="11"/>
  <c r="O176" i="11"/>
  <c r="P176" i="11" s="1"/>
  <c r="N176" i="11"/>
  <c r="M176" i="11"/>
  <c r="R175" i="11"/>
  <c r="Q175" i="11"/>
  <c r="P175" i="11"/>
  <c r="O175" i="11"/>
  <c r="N175" i="11"/>
  <c r="M175" i="11"/>
  <c r="R174" i="11"/>
  <c r="Q174" i="11"/>
  <c r="O174" i="11"/>
  <c r="P174" i="11" s="1"/>
  <c r="N174" i="11"/>
  <c r="M174" i="11"/>
  <c r="R173" i="11"/>
  <c r="Q173" i="11"/>
  <c r="P173" i="11"/>
  <c r="O173" i="11"/>
  <c r="N173" i="11"/>
  <c r="M173" i="11"/>
  <c r="R172" i="11"/>
  <c r="Q172" i="11"/>
  <c r="O172" i="11"/>
  <c r="P172" i="11" s="1"/>
  <c r="N172" i="11"/>
  <c r="M172" i="11"/>
  <c r="R171" i="11"/>
  <c r="Q171" i="11"/>
  <c r="P171" i="11"/>
  <c r="O171" i="11"/>
  <c r="N171" i="11"/>
  <c r="M171" i="11"/>
  <c r="R170" i="11"/>
  <c r="Q170" i="11"/>
  <c r="O170" i="11"/>
  <c r="P170" i="11" s="1"/>
  <c r="N170" i="11"/>
  <c r="M170" i="11"/>
  <c r="R169" i="11"/>
  <c r="Q169" i="11"/>
  <c r="P169" i="11"/>
  <c r="O169" i="11"/>
  <c r="N169" i="11"/>
  <c r="M169" i="11"/>
  <c r="R168" i="11"/>
  <c r="Q168" i="11"/>
  <c r="O168" i="11"/>
  <c r="P168" i="11" s="1"/>
  <c r="N168" i="11"/>
  <c r="M168" i="11"/>
  <c r="R167" i="11"/>
  <c r="Q167" i="11"/>
  <c r="P167" i="11"/>
  <c r="O167" i="11"/>
  <c r="N167" i="11"/>
  <c r="M167" i="11"/>
  <c r="R166" i="11"/>
  <c r="Q166" i="11"/>
  <c r="O166" i="11"/>
  <c r="P166" i="11" s="1"/>
  <c r="N166" i="11"/>
  <c r="M166" i="11"/>
  <c r="R165" i="11"/>
  <c r="Q165" i="11"/>
  <c r="P165" i="11"/>
  <c r="O165" i="11"/>
  <c r="N165" i="11"/>
  <c r="M165" i="11"/>
  <c r="R164" i="11"/>
  <c r="Q164" i="11"/>
  <c r="O164" i="11"/>
  <c r="P164" i="11" s="1"/>
  <c r="N164" i="11"/>
  <c r="M164" i="11"/>
  <c r="R163" i="11"/>
  <c r="Q163" i="11"/>
  <c r="P163" i="11"/>
  <c r="O163" i="11"/>
  <c r="N163" i="11"/>
  <c r="M163" i="11"/>
  <c r="R162" i="11"/>
  <c r="Q162" i="11"/>
  <c r="O162" i="11"/>
  <c r="P162" i="11" s="1"/>
  <c r="N162" i="11"/>
  <c r="M162" i="11"/>
  <c r="R161" i="11"/>
  <c r="Q161" i="11"/>
  <c r="P161" i="11"/>
  <c r="O161" i="11"/>
  <c r="N161" i="11"/>
  <c r="M161" i="11"/>
  <c r="R160" i="11"/>
  <c r="Q160" i="11"/>
  <c r="O160" i="11"/>
  <c r="P160" i="11" s="1"/>
  <c r="N160" i="11"/>
  <c r="M160" i="11"/>
  <c r="R159" i="11"/>
  <c r="Q159" i="11"/>
  <c r="P159" i="11"/>
  <c r="O159" i="11"/>
  <c r="N159" i="11"/>
  <c r="M159" i="11"/>
  <c r="R158" i="11"/>
  <c r="Q158" i="11"/>
  <c r="O158" i="11"/>
  <c r="P158" i="11" s="1"/>
  <c r="N158" i="11"/>
  <c r="M158" i="11"/>
  <c r="R157" i="11"/>
  <c r="Q157" i="11"/>
  <c r="P157" i="11"/>
  <c r="O157" i="11"/>
  <c r="N157" i="11"/>
  <c r="M157" i="11"/>
  <c r="R156" i="11"/>
  <c r="Q156" i="11"/>
  <c r="O156" i="11"/>
  <c r="P156" i="11" s="1"/>
  <c r="N156" i="11"/>
  <c r="M156" i="11"/>
  <c r="R155" i="11"/>
  <c r="Q155" i="11"/>
  <c r="P155" i="11"/>
  <c r="O155" i="11"/>
  <c r="N155" i="11"/>
  <c r="M155" i="11"/>
  <c r="R154" i="11"/>
  <c r="Q154" i="11"/>
  <c r="O154" i="11"/>
  <c r="P154" i="11" s="1"/>
  <c r="N154" i="11"/>
  <c r="M154" i="11"/>
  <c r="R153" i="11"/>
  <c r="Q153" i="11"/>
  <c r="P153" i="11"/>
  <c r="O153" i="11"/>
  <c r="N153" i="11"/>
  <c r="M153" i="11"/>
  <c r="R152" i="11"/>
  <c r="Q152" i="11"/>
  <c r="O152" i="11"/>
  <c r="P152" i="11" s="1"/>
  <c r="N152" i="11"/>
  <c r="M152" i="11"/>
  <c r="R151" i="11"/>
  <c r="Q151" i="11"/>
  <c r="P151" i="11"/>
  <c r="O151" i="11"/>
  <c r="N151" i="11"/>
  <c r="M151" i="11"/>
  <c r="R150" i="11"/>
  <c r="Q150" i="11"/>
  <c r="O150" i="11"/>
  <c r="P150" i="11" s="1"/>
  <c r="N150" i="11"/>
  <c r="M150" i="11"/>
  <c r="R149" i="11"/>
  <c r="Q149" i="11"/>
  <c r="P149" i="11"/>
  <c r="O149" i="11"/>
  <c r="N149" i="11"/>
  <c r="M149" i="11"/>
  <c r="R148" i="11"/>
  <c r="Q148" i="11"/>
  <c r="O148" i="11"/>
  <c r="P148" i="11" s="1"/>
  <c r="N148" i="11"/>
  <c r="M148" i="11"/>
  <c r="R147" i="11"/>
  <c r="Q147" i="11"/>
  <c r="P147" i="11"/>
  <c r="O147" i="11"/>
  <c r="N147" i="11"/>
  <c r="M147" i="11"/>
  <c r="R146" i="11"/>
  <c r="Q146" i="11"/>
  <c r="O146" i="11"/>
  <c r="P146" i="11" s="1"/>
  <c r="N146" i="11"/>
  <c r="M146" i="11"/>
  <c r="R145" i="11"/>
  <c r="Q145" i="11"/>
  <c r="P145" i="11"/>
  <c r="O145" i="11"/>
  <c r="N145" i="11"/>
  <c r="M145" i="11"/>
  <c r="R144" i="11"/>
  <c r="Q144" i="11"/>
  <c r="O144" i="11"/>
  <c r="P144" i="11" s="1"/>
  <c r="N144" i="11"/>
  <c r="M144" i="11"/>
  <c r="R143" i="11"/>
  <c r="Q143" i="11"/>
  <c r="P143" i="11"/>
  <c r="O143" i="11"/>
  <c r="N143" i="11"/>
  <c r="M143" i="11"/>
  <c r="R142" i="11"/>
  <c r="Q142" i="11"/>
  <c r="O142" i="11"/>
  <c r="P142" i="11" s="1"/>
  <c r="N142" i="11"/>
  <c r="M142" i="11"/>
  <c r="R141" i="11"/>
  <c r="Q141" i="11"/>
  <c r="P141" i="11"/>
  <c r="O141" i="11"/>
  <c r="N141" i="11"/>
  <c r="M141" i="11"/>
  <c r="R140" i="11"/>
  <c r="Q140" i="11"/>
  <c r="O140" i="11"/>
  <c r="P140" i="11" s="1"/>
  <c r="N140" i="11"/>
  <c r="M140" i="11"/>
  <c r="R139" i="11"/>
  <c r="Q139" i="11"/>
  <c r="P139" i="11"/>
  <c r="O139" i="11"/>
  <c r="N139" i="11"/>
  <c r="M139" i="11"/>
  <c r="R138" i="11"/>
  <c r="Q138" i="11"/>
  <c r="O138" i="11"/>
  <c r="P138" i="11" s="1"/>
  <c r="N138" i="11"/>
  <c r="M138" i="11"/>
  <c r="R137" i="11"/>
  <c r="Q137" i="11"/>
  <c r="P137" i="11"/>
  <c r="O137" i="11"/>
  <c r="N137" i="11"/>
  <c r="M137" i="11"/>
  <c r="R136" i="11"/>
  <c r="Q136" i="11"/>
  <c r="O136" i="11"/>
  <c r="P136" i="11" s="1"/>
  <c r="N136" i="11"/>
  <c r="M136" i="11"/>
  <c r="R135" i="11"/>
  <c r="Q135" i="11"/>
  <c r="P135" i="11"/>
  <c r="O135" i="11"/>
  <c r="N135" i="11"/>
  <c r="M135" i="11"/>
  <c r="R134" i="11"/>
  <c r="Q134" i="11"/>
  <c r="O134" i="11"/>
  <c r="P134" i="11" s="1"/>
  <c r="N134" i="11"/>
  <c r="M134" i="11"/>
  <c r="R133" i="11"/>
  <c r="Q133" i="11"/>
  <c r="P133" i="11"/>
  <c r="O133" i="11"/>
  <c r="N133" i="11"/>
  <c r="M133" i="11"/>
  <c r="R132" i="11"/>
  <c r="Q132" i="11"/>
  <c r="O132" i="11"/>
  <c r="P132" i="11" s="1"/>
  <c r="N132" i="11"/>
  <c r="M132" i="11"/>
  <c r="R131" i="11"/>
  <c r="Q131" i="11"/>
  <c r="P131" i="11"/>
  <c r="O131" i="11"/>
  <c r="N131" i="11"/>
  <c r="M131" i="11"/>
  <c r="R130" i="11"/>
  <c r="Q130" i="11"/>
  <c r="O130" i="11"/>
  <c r="P130" i="11" s="1"/>
  <c r="N130" i="11"/>
  <c r="M130" i="11"/>
  <c r="R129" i="11"/>
  <c r="Q129" i="11"/>
  <c r="P129" i="11"/>
  <c r="O129" i="11"/>
  <c r="N129" i="11"/>
  <c r="M129" i="11"/>
  <c r="R128" i="11"/>
  <c r="Q128" i="11"/>
  <c r="O128" i="11"/>
  <c r="P128" i="11" s="1"/>
  <c r="N128" i="11"/>
  <c r="M128" i="11"/>
  <c r="R127" i="11"/>
  <c r="Q127" i="11"/>
  <c r="P127" i="11"/>
  <c r="O127" i="11"/>
  <c r="N127" i="11"/>
  <c r="M127" i="11"/>
  <c r="R126" i="11"/>
  <c r="Q126" i="11"/>
  <c r="O126" i="11"/>
  <c r="P126" i="11" s="1"/>
  <c r="N126" i="11"/>
  <c r="M126" i="11"/>
  <c r="R125" i="11"/>
  <c r="Q125" i="11"/>
  <c r="P125" i="11"/>
  <c r="O125" i="11"/>
  <c r="N125" i="11"/>
  <c r="M125" i="11"/>
  <c r="R124" i="11"/>
  <c r="Q124" i="11"/>
  <c r="O124" i="11"/>
  <c r="P124" i="11" s="1"/>
  <c r="N124" i="11"/>
  <c r="M124" i="11"/>
  <c r="R123" i="11"/>
  <c r="Q123" i="11"/>
  <c r="P123" i="11"/>
  <c r="O123" i="11"/>
  <c r="N123" i="11"/>
  <c r="M123" i="11"/>
  <c r="R122" i="11"/>
  <c r="Q122" i="11"/>
  <c r="O122" i="11"/>
  <c r="P122" i="11" s="1"/>
  <c r="N122" i="11"/>
  <c r="M122" i="11"/>
  <c r="R121" i="11"/>
  <c r="Q121" i="11"/>
  <c r="P121" i="11"/>
  <c r="O121" i="11"/>
  <c r="N121" i="11"/>
  <c r="M121" i="11"/>
  <c r="R120" i="11"/>
  <c r="Q120" i="11"/>
  <c r="O120" i="11"/>
  <c r="P120" i="11" s="1"/>
  <c r="N120" i="11"/>
  <c r="M120" i="11"/>
  <c r="R119" i="11"/>
  <c r="Q119" i="11"/>
  <c r="P119" i="11"/>
  <c r="O119" i="11"/>
  <c r="N119" i="11"/>
  <c r="M119" i="11"/>
  <c r="R118" i="11"/>
  <c r="Q118" i="11"/>
  <c r="O118" i="11"/>
  <c r="P118" i="11" s="1"/>
  <c r="N118" i="11"/>
  <c r="M118" i="11"/>
  <c r="R117" i="11"/>
  <c r="Q117" i="11"/>
  <c r="P117" i="11"/>
  <c r="O117" i="11"/>
  <c r="N117" i="11"/>
  <c r="M117" i="11"/>
  <c r="R116" i="11"/>
  <c r="Q116" i="11"/>
  <c r="O116" i="11"/>
  <c r="P116" i="11" s="1"/>
  <c r="N116" i="11"/>
  <c r="M116" i="11"/>
  <c r="R115" i="11"/>
  <c r="Q115" i="11"/>
  <c r="P115" i="11"/>
  <c r="O115" i="11"/>
  <c r="N115" i="11"/>
  <c r="M115" i="11"/>
  <c r="R114" i="11"/>
  <c r="Q114" i="11"/>
  <c r="O114" i="11"/>
  <c r="P114" i="11" s="1"/>
  <c r="N114" i="11"/>
  <c r="M114" i="11"/>
  <c r="R113" i="11"/>
  <c r="Q113" i="11"/>
  <c r="P113" i="11"/>
  <c r="O113" i="11"/>
  <c r="N113" i="11"/>
  <c r="M113" i="11"/>
  <c r="R112" i="11"/>
  <c r="Q112" i="11"/>
  <c r="O112" i="11"/>
  <c r="P112" i="11" s="1"/>
  <c r="N112" i="11"/>
  <c r="M112" i="11"/>
  <c r="R111" i="11"/>
  <c r="Q111" i="11"/>
  <c r="P111" i="11"/>
  <c r="O111" i="11"/>
  <c r="N111" i="11"/>
  <c r="M111" i="11"/>
  <c r="R110" i="11"/>
  <c r="Q110" i="11"/>
  <c r="O110" i="11"/>
  <c r="P110" i="11" s="1"/>
  <c r="N110" i="11"/>
  <c r="M110" i="11"/>
  <c r="R109" i="11"/>
  <c r="Q109" i="11"/>
  <c r="P109" i="11"/>
  <c r="O109" i="11"/>
  <c r="N109" i="11"/>
  <c r="M109" i="11"/>
  <c r="R108" i="11"/>
  <c r="Q108" i="11"/>
  <c r="O108" i="11"/>
  <c r="P108" i="11" s="1"/>
  <c r="N108" i="11"/>
  <c r="M108" i="11"/>
  <c r="R107" i="11"/>
  <c r="Q107" i="11"/>
  <c r="P107" i="11"/>
  <c r="O107" i="11"/>
  <c r="N107" i="11"/>
  <c r="M107" i="11"/>
  <c r="R106" i="11"/>
  <c r="Q106" i="11"/>
  <c r="O106" i="11"/>
  <c r="P106" i="11" s="1"/>
  <c r="N106" i="11"/>
  <c r="M106" i="11"/>
  <c r="R105" i="11"/>
  <c r="Q105" i="11"/>
  <c r="P105" i="11"/>
  <c r="O105" i="11"/>
  <c r="N105" i="11"/>
  <c r="M105" i="11"/>
  <c r="R104" i="11"/>
  <c r="Q104" i="11"/>
  <c r="O104" i="11"/>
  <c r="P104" i="11" s="1"/>
  <c r="N104" i="11"/>
  <c r="M104" i="11"/>
  <c r="R103" i="11"/>
  <c r="Q103" i="11"/>
  <c r="P103" i="11"/>
  <c r="O103" i="11"/>
  <c r="N103" i="11"/>
  <c r="M103" i="11"/>
  <c r="R102" i="11"/>
  <c r="Q102" i="11"/>
  <c r="O102" i="11"/>
  <c r="P102" i="11" s="1"/>
  <c r="N102" i="11"/>
  <c r="M102" i="11"/>
  <c r="R101" i="11"/>
  <c r="Q101" i="11"/>
  <c r="P101" i="11"/>
  <c r="O101" i="11"/>
  <c r="N101" i="11"/>
  <c r="M101" i="11"/>
  <c r="R100" i="11"/>
  <c r="Q100" i="11"/>
  <c r="O100" i="11"/>
  <c r="P100" i="11" s="1"/>
  <c r="N100" i="11"/>
  <c r="M100" i="11"/>
  <c r="R99" i="11"/>
  <c r="Q99" i="11"/>
  <c r="P99" i="11"/>
  <c r="O99" i="11"/>
  <c r="N99" i="11"/>
  <c r="M99" i="11"/>
  <c r="R98" i="11"/>
  <c r="Q98" i="11"/>
  <c r="O98" i="11"/>
  <c r="P98" i="11" s="1"/>
  <c r="N98" i="11"/>
  <c r="M98" i="11"/>
  <c r="R97" i="11"/>
  <c r="Q97" i="11"/>
  <c r="P97" i="11"/>
  <c r="O97" i="11"/>
  <c r="N97" i="11"/>
  <c r="M97" i="11"/>
  <c r="R96" i="11"/>
  <c r="Q96" i="11"/>
  <c r="O96" i="11"/>
  <c r="P96" i="11" s="1"/>
  <c r="N96" i="11"/>
  <c r="M96" i="11"/>
  <c r="R95" i="11"/>
  <c r="Q95" i="11"/>
  <c r="P95" i="11"/>
  <c r="O95" i="11"/>
  <c r="N95" i="11"/>
  <c r="M95" i="11"/>
  <c r="R94" i="11"/>
  <c r="Q94" i="11"/>
  <c r="O94" i="11"/>
  <c r="P94" i="11" s="1"/>
  <c r="N94" i="11"/>
  <c r="M94" i="11"/>
  <c r="R93" i="11"/>
  <c r="Q93" i="11"/>
  <c r="P93" i="11"/>
  <c r="O93" i="11"/>
  <c r="N93" i="11"/>
  <c r="M93" i="11"/>
  <c r="R92" i="11"/>
  <c r="Q92" i="11"/>
  <c r="O92" i="11"/>
  <c r="P92" i="11" s="1"/>
  <c r="N92" i="11"/>
  <c r="M92" i="11"/>
  <c r="R91" i="11"/>
  <c r="Q91" i="11"/>
  <c r="P91" i="11"/>
  <c r="O91" i="11"/>
  <c r="N91" i="11"/>
  <c r="M91" i="11"/>
  <c r="R90" i="11"/>
  <c r="Q90" i="11"/>
  <c r="O90" i="11"/>
  <c r="P90" i="11" s="1"/>
  <c r="N90" i="11"/>
  <c r="M90" i="11"/>
  <c r="R89" i="11"/>
  <c r="Q89" i="11"/>
  <c r="P89" i="11"/>
  <c r="O89" i="11"/>
  <c r="N89" i="11"/>
  <c r="M89" i="11"/>
  <c r="R88" i="11"/>
  <c r="Q88" i="11"/>
  <c r="O88" i="11"/>
  <c r="P88" i="11" s="1"/>
  <c r="N88" i="11"/>
  <c r="M88" i="11"/>
  <c r="R87" i="11"/>
  <c r="Q87" i="11"/>
  <c r="P87" i="11"/>
  <c r="O87" i="11"/>
  <c r="N87" i="11"/>
  <c r="M87" i="11"/>
  <c r="R86" i="11"/>
  <c r="Q86" i="11"/>
  <c r="O86" i="11"/>
  <c r="P86" i="11" s="1"/>
  <c r="N86" i="11"/>
  <c r="M86" i="11"/>
  <c r="R85" i="11"/>
  <c r="Q85" i="11"/>
  <c r="P85" i="11"/>
  <c r="O85" i="11"/>
  <c r="N85" i="11"/>
  <c r="M85" i="11"/>
  <c r="R84" i="11"/>
  <c r="Q84" i="11"/>
  <c r="O84" i="11"/>
  <c r="P84" i="11" s="1"/>
  <c r="N84" i="11"/>
  <c r="M84" i="11"/>
  <c r="R83" i="11"/>
  <c r="Q83" i="11"/>
  <c r="P83" i="11"/>
  <c r="O83" i="11"/>
  <c r="N83" i="11"/>
  <c r="M83" i="11"/>
  <c r="R82" i="11"/>
  <c r="Q82" i="11"/>
  <c r="O82" i="11"/>
  <c r="P82" i="11" s="1"/>
  <c r="N82" i="11"/>
  <c r="M82" i="11"/>
  <c r="R81" i="11"/>
  <c r="Q81" i="11"/>
  <c r="P81" i="11"/>
  <c r="O81" i="11"/>
  <c r="N81" i="11"/>
  <c r="M81" i="11"/>
  <c r="R80" i="11"/>
  <c r="Q80" i="11"/>
  <c r="O80" i="11"/>
  <c r="P80" i="11" s="1"/>
  <c r="N80" i="11"/>
  <c r="M80" i="11"/>
  <c r="R79" i="11"/>
  <c r="Q79" i="11"/>
  <c r="P79" i="11"/>
  <c r="O79" i="11"/>
  <c r="N79" i="11"/>
  <c r="M79" i="11"/>
  <c r="R78" i="11"/>
  <c r="Q78" i="11"/>
  <c r="O78" i="11"/>
  <c r="P78" i="11" s="1"/>
  <c r="N78" i="11"/>
  <c r="M78" i="11"/>
  <c r="R77" i="11"/>
  <c r="Q77" i="11"/>
  <c r="P77" i="11"/>
  <c r="O77" i="11"/>
  <c r="N77" i="11"/>
  <c r="M77" i="11"/>
  <c r="R76" i="11"/>
  <c r="Q76" i="11"/>
  <c r="O76" i="11"/>
  <c r="P76" i="11" s="1"/>
  <c r="N76" i="11"/>
  <c r="M76" i="11"/>
  <c r="R75" i="11"/>
  <c r="Q75" i="11"/>
  <c r="P75" i="11"/>
  <c r="O75" i="11"/>
  <c r="N75" i="11"/>
  <c r="M75" i="11"/>
  <c r="R74" i="11"/>
  <c r="Q74" i="11"/>
  <c r="O74" i="11"/>
  <c r="P74" i="11" s="1"/>
  <c r="N74" i="11"/>
  <c r="M74" i="11"/>
  <c r="R73" i="11"/>
  <c r="Q73" i="11"/>
  <c r="P73" i="11"/>
  <c r="O73" i="11"/>
  <c r="N73" i="11"/>
  <c r="M73" i="11"/>
  <c r="R72" i="11"/>
  <c r="Q72" i="11"/>
  <c r="O72" i="11"/>
  <c r="P72" i="11" s="1"/>
  <c r="N72" i="11"/>
  <c r="M72" i="11"/>
  <c r="R71" i="11"/>
  <c r="Q71" i="11"/>
  <c r="P71" i="11"/>
  <c r="O71" i="11"/>
  <c r="N71" i="11"/>
  <c r="M71" i="11"/>
  <c r="R70" i="11"/>
  <c r="Q70" i="11"/>
  <c r="O70" i="11"/>
  <c r="P70" i="11" s="1"/>
  <c r="N70" i="11"/>
  <c r="M70" i="11"/>
  <c r="R69" i="11"/>
  <c r="Q69" i="11"/>
  <c r="P69" i="11"/>
  <c r="O69" i="11"/>
  <c r="N69" i="11"/>
  <c r="M69" i="11"/>
  <c r="R68" i="11"/>
  <c r="Q68" i="11"/>
  <c r="O68" i="11"/>
  <c r="P68" i="11" s="1"/>
  <c r="N68" i="11"/>
  <c r="M68" i="11"/>
  <c r="R67" i="11"/>
  <c r="Q67" i="11"/>
  <c r="P67" i="11"/>
  <c r="O67" i="11"/>
  <c r="N67" i="11"/>
  <c r="M67" i="11"/>
  <c r="R66" i="11"/>
  <c r="Q66" i="11"/>
  <c r="O66" i="11"/>
  <c r="P66" i="11" s="1"/>
  <c r="N66" i="11"/>
  <c r="M66" i="11"/>
  <c r="R65" i="11"/>
  <c r="Q65" i="11"/>
  <c r="P65" i="11"/>
  <c r="O65" i="11"/>
  <c r="N65" i="11"/>
  <c r="M65" i="11"/>
  <c r="R64" i="11"/>
  <c r="Q64" i="11"/>
  <c r="O64" i="11"/>
  <c r="P64" i="11" s="1"/>
  <c r="N64" i="11"/>
  <c r="M64" i="11"/>
  <c r="R63" i="11"/>
  <c r="Q63" i="11"/>
  <c r="P63" i="11"/>
  <c r="O63" i="11"/>
  <c r="N63" i="11"/>
  <c r="M63" i="11"/>
  <c r="R62" i="11"/>
  <c r="Q62" i="11"/>
  <c r="O62" i="11"/>
  <c r="P62" i="11" s="1"/>
  <c r="N62" i="11"/>
  <c r="M62" i="11"/>
  <c r="R61" i="11"/>
  <c r="Q61" i="11"/>
  <c r="P61" i="11"/>
  <c r="O61" i="11"/>
  <c r="N61" i="11"/>
  <c r="M61" i="11"/>
  <c r="R60" i="11"/>
  <c r="Q60" i="11"/>
  <c r="O60" i="11"/>
  <c r="P60" i="11" s="1"/>
  <c r="N60" i="11"/>
  <c r="M60" i="11"/>
  <c r="R59" i="11"/>
  <c r="Q59" i="11"/>
  <c r="P59" i="11"/>
  <c r="O59" i="11"/>
  <c r="N59" i="11"/>
  <c r="M59" i="11"/>
  <c r="R58" i="11"/>
  <c r="Q58" i="11"/>
  <c r="O58" i="11"/>
  <c r="P58" i="11" s="1"/>
  <c r="N58" i="11"/>
  <c r="M58" i="11"/>
  <c r="R57" i="11"/>
  <c r="Q57" i="11"/>
  <c r="P57" i="11"/>
  <c r="O57" i="11"/>
  <c r="N57" i="11"/>
  <c r="M57" i="11"/>
  <c r="R56" i="11"/>
  <c r="Q56" i="11"/>
  <c r="O56" i="11"/>
  <c r="P56" i="11" s="1"/>
  <c r="N56" i="11"/>
  <c r="M56" i="11"/>
  <c r="R55" i="11"/>
  <c r="Q55" i="11"/>
  <c r="P55" i="11"/>
  <c r="O55" i="11"/>
  <c r="N55" i="11"/>
  <c r="M55" i="11"/>
  <c r="R54" i="11"/>
  <c r="Q54" i="11"/>
  <c r="O54" i="11"/>
  <c r="P54" i="11" s="1"/>
  <c r="N54" i="11"/>
  <c r="M54" i="11"/>
  <c r="R53" i="11"/>
  <c r="Q53" i="11"/>
  <c r="P53" i="11"/>
  <c r="O53" i="11"/>
  <c r="N53" i="11"/>
  <c r="M53" i="11"/>
  <c r="R52" i="11"/>
  <c r="Q52" i="11"/>
  <c r="O52" i="11"/>
  <c r="P52" i="11" s="1"/>
  <c r="N52" i="11"/>
  <c r="M52" i="11"/>
  <c r="R51" i="11"/>
  <c r="Q51" i="11"/>
  <c r="P51" i="11"/>
  <c r="O51" i="11"/>
  <c r="N51" i="11"/>
  <c r="M51" i="11"/>
  <c r="R50" i="11"/>
  <c r="Q50" i="11"/>
  <c r="O50" i="11"/>
  <c r="P50" i="11" s="1"/>
  <c r="N50" i="11"/>
  <c r="M50" i="11"/>
  <c r="R49" i="11"/>
  <c r="Q49" i="11"/>
  <c r="P49" i="11"/>
  <c r="O49" i="11"/>
  <c r="N49" i="11"/>
  <c r="M49" i="11"/>
  <c r="R48" i="11"/>
  <c r="Q48" i="11"/>
  <c r="O48" i="11"/>
  <c r="P48" i="11" s="1"/>
  <c r="N48" i="11"/>
  <c r="M48" i="11"/>
  <c r="R47" i="11"/>
  <c r="Q47" i="11"/>
  <c r="P47" i="11"/>
  <c r="O47" i="11"/>
  <c r="N47" i="11"/>
  <c r="M47" i="11"/>
  <c r="R46" i="11"/>
  <c r="Q46" i="11"/>
  <c r="O46" i="11"/>
  <c r="P46" i="11" s="1"/>
  <c r="N46" i="11"/>
  <c r="M46" i="11"/>
  <c r="R45" i="11"/>
  <c r="Q45" i="11"/>
  <c r="P45" i="11"/>
  <c r="O45" i="11"/>
  <c r="N45" i="11"/>
  <c r="M45" i="11"/>
  <c r="R44" i="11"/>
  <c r="Q44" i="11"/>
  <c r="O44" i="11"/>
  <c r="P44" i="11" s="1"/>
  <c r="N44" i="11"/>
  <c r="M44" i="11"/>
  <c r="R43" i="11"/>
  <c r="Q43" i="11"/>
  <c r="P43" i="11"/>
  <c r="O43" i="11"/>
  <c r="N43" i="11"/>
  <c r="M43" i="11"/>
  <c r="R42" i="11"/>
  <c r="Q42" i="11"/>
  <c r="O42" i="11"/>
  <c r="P42" i="11" s="1"/>
  <c r="N42" i="11"/>
  <c r="M42" i="11"/>
  <c r="R41" i="11"/>
  <c r="Q41" i="11"/>
  <c r="P41" i="11"/>
  <c r="O41" i="11"/>
  <c r="N41" i="11"/>
  <c r="M41" i="11"/>
  <c r="R40" i="11"/>
  <c r="Q40" i="11"/>
  <c r="O40" i="11"/>
  <c r="P40" i="11" s="1"/>
  <c r="N40" i="11"/>
  <c r="M40" i="11"/>
  <c r="R39" i="11"/>
  <c r="Q39" i="11"/>
  <c r="P39" i="11"/>
  <c r="O39" i="11"/>
  <c r="N39" i="11"/>
  <c r="M39" i="11"/>
  <c r="R38" i="11"/>
  <c r="Q38" i="11"/>
  <c r="O38" i="11"/>
  <c r="P38" i="11" s="1"/>
  <c r="N38" i="11"/>
  <c r="M38" i="11"/>
  <c r="R37" i="11"/>
  <c r="Q37" i="11"/>
  <c r="P37" i="11"/>
  <c r="O37" i="11"/>
  <c r="N37" i="11"/>
  <c r="M37" i="11"/>
  <c r="R36" i="11"/>
  <c r="Q36" i="11"/>
  <c r="O36" i="11"/>
  <c r="P36" i="11" s="1"/>
  <c r="N36" i="11"/>
  <c r="M36" i="11"/>
  <c r="R35" i="11"/>
  <c r="Q35" i="11"/>
  <c r="P35" i="11"/>
  <c r="O35" i="11"/>
  <c r="N35" i="11"/>
  <c r="M35" i="11"/>
  <c r="R34" i="11"/>
  <c r="Q34" i="11"/>
  <c r="O34" i="11"/>
  <c r="P34" i="11" s="1"/>
  <c r="N34" i="11"/>
  <c r="M34" i="11"/>
  <c r="R33" i="11"/>
  <c r="Q33" i="11"/>
  <c r="P33" i="11"/>
  <c r="O33" i="11"/>
  <c r="N33" i="11"/>
  <c r="M33" i="11"/>
  <c r="Z32" i="11"/>
  <c r="R32" i="11"/>
  <c r="Q32" i="11"/>
  <c r="P32" i="11"/>
  <c r="O32" i="11"/>
  <c r="N32" i="11"/>
  <c r="M32" i="11"/>
  <c r="Z31" i="11"/>
  <c r="R31" i="11"/>
  <c r="Q31" i="11"/>
  <c r="P31" i="11"/>
  <c r="O31" i="11"/>
  <c r="N31" i="11"/>
  <c r="M31" i="11"/>
  <c r="Z30" i="11"/>
  <c r="R30" i="11"/>
  <c r="Q30" i="11"/>
  <c r="P30" i="11"/>
  <c r="O30" i="11"/>
  <c r="N30" i="11"/>
  <c r="M30" i="11"/>
  <c r="Z29" i="11"/>
  <c r="R29" i="11"/>
  <c r="Q29" i="11"/>
  <c r="P29" i="11"/>
  <c r="O29" i="11"/>
  <c r="N29" i="11"/>
  <c r="M29" i="11"/>
  <c r="Z28" i="11"/>
  <c r="R28" i="11"/>
  <c r="Q28" i="11"/>
  <c r="P28" i="11"/>
  <c r="O28" i="11"/>
  <c r="N28" i="11"/>
  <c r="M28" i="11"/>
  <c r="Z27" i="11"/>
  <c r="R27" i="11"/>
  <c r="Q27" i="11"/>
  <c r="P27" i="11"/>
  <c r="O27" i="11"/>
  <c r="N27" i="11"/>
  <c r="M27" i="11"/>
  <c r="Z26" i="11"/>
  <c r="V26" i="11"/>
  <c r="W26" i="11" s="1"/>
  <c r="T26" i="11"/>
  <c r="R26" i="11"/>
  <c r="Q26" i="11"/>
  <c r="P26" i="11"/>
  <c r="O26" i="11"/>
  <c r="N26" i="11"/>
  <c r="M26" i="11"/>
  <c r="Z25" i="11"/>
  <c r="R25" i="11"/>
  <c r="Q25" i="11"/>
  <c r="P25" i="11"/>
  <c r="O25" i="11"/>
  <c r="N25" i="11"/>
  <c r="M25" i="11"/>
  <c r="Z24" i="11"/>
  <c r="R24" i="11"/>
  <c r="Q24" i="11"/>
  <c r="P24" i="11"/>
  <c r="O24" i="11"/>
  <c r="N24" i="11"/>
  <c r="M24" i="11"/>
  <c r="Z23" i="11"/>
  <c r="V23" i="11"/>
  <c r="W23" i="11" s="1"/>
  <c r="T23" i="11"/>
  <c r="R23" i="11"/>
  <c r="Q23" i="11"/>
  <c r="P23" i="11"/>
  <c r="O23" i="11"/>
  <c r="N23" i="11"/>
  <c r="M23" i="11"/>
  <c r="Z22" i="11"/>
  <c r="R22" i="11"/>
  <c r="Q22" i="11"/>
  <c r="P22" i="11"/>
  <c r="O22" i="11"/>
  <c r="N22" i="11"/>
  <c r="M22" i="11"/>
  <c r="Z21" i="11"/>
  <c r="R21" i="11"/>
  <c r="Q21" i="11"/>
  <c r="P21" i="11"/>
  <c r="O21" i="11"/>
  <c r="N21" i="11"/>
  <c r="M21" i="11"/>
  <c r="Z20" i="11"/>
  <c r="V20" i="11"/>
  <c r="W20" i="11" s="1"/>
  <c r="T20" i="11"/>
  <c r="R20" i="11"/>
  <c r="Q20" i="11"/>
  <c r="P20" i="11"/>
  <c r="O20" i="11"/>
  <c r="N20" i="11"/>
  <c r="M20" i="11"/>
  <c r="Z19" i="11"/>
  <c r="R19" i="11"/>
  <c r="Q19" i="11"/>
  <c r="P19" i="11"/>
  <c r="O19" i="11"/>
  <c r="N19" i="11"/>
  <c r="M19" i="11"/>
  <c r="Z18" i="11"/>
  <c r="AA18" i="11" s="1"/>
  <c r="R18" i="11"/>
  <c r="Q18" i="11"/>
  <c r="P18" i="11"/>
  <c r="O18" i="11"/>
  <c r="N18" i="11"/>
  <c r="M18" i="11"/>
  <c r="Z17" i="11"/>
  <c r="AA17" i="11" s="1"/>
  <c r="V17" i="11"/>
  <c r="R17" i="11"/>
  <c r="Q17" i="11"/>
  <c r="O17" i="11"/>
  <c r="P17" i="11" s="1"/>
  <c r="N17" i="11"/>
  <c r="M17" i="11"/>
  <c r="Z16" i="11"/>
  <c r="R16" i="11"/>
  <c r="Q16" i="11"/>
  <c r="O16" i="11"/>
  <c r="P16" i="11" s="1"/>
  <c r="N16" i="11"/>
  <c r="M16" i="11"/>
  <c r="Z15" i="11"/>
  <c r="R15" i="11"/>
  <c r="Q15" i="11"/>
  <c r="O15" i="11"/>
  <c r="P15" i="11" s="1"/>
  <c r="N15" i="11"/>
  <c r="M15" i="11"/>
  <c r="Z14" i="11"/>
  <c r="R14" i="11"/>
  <c r="Q14" i="11"/>
  <c r="O14" i="11"/>
  <c r="P14" i="11" s="1"/>
  <c r="N14" i="11"/>
  <c r="M14" i="11"/>
  <c r="Z13" i="11"/>
  <c r="R13" i="11"/>
  <c r="Q13" i="11"/>
  <c r="O13" i="11"/>
  <c r="P13" i="11" s="1"/>
  <c r="N13" i="11"/>
  <c r="M13" i="11"/>
  <c r="Z12" i="11"/>
  <c r="AA12" i="11" s="1"/>
  <c r="R12" i="11"/>
  <c r="Q12" i="11"/>
  <c r="O12" i="11"/>
  <c r="P12" i="11" s="1"/>
  <c r="N12" i="11"/>
  <c r="M12" i="11"/>
  <c r="Z11" i="11"/>
  <c r="AA11" i="11" s="1"/>
  <c r="R11" i="11"/>
  <c r="Q11" i="11"/>
  <c r="O11" i="11"/>
  <c r="P11" i="11" s="1"/>
  <c r="N11" i="11"/>
  <c r="M11" i="11"/>
  <c r="Z10" i="11"/>
  <c r="AA10" i="11" s="1"/>
  <c r="V10" i="11"/>
  <c r="R10" i="11"/>
  <c r="Q10" i="11"/>
  <c r="P10" i="11"/>
  <c r="O10" i="11"/>
  <c r="N10" i="11"/>
  <c r="M10" i="11"/>
  <c r="Z9" i="11"/>
  <c r="R9" i="11"/>
  <c r="Q9" i="11"/>
  <c r="P9" i="11"/>
  <c r="O9" i="11"/>
  <c r="N9" i="11"/>
  <c r="M9" i="11"/>
  <c r="Z8" i="11"/>
  <c r="R8" i="11"/>
  <c r="Q8" i="11"/>
  <c r="P8" i="11"/>
  <c r="O8" i="11"/>
  <c r="N8" i="11"/>
  <c r="M8" i="11"/>
  <c r="Z7" i="11"/>
  <c r="R7" i="11"/>
  <c r="Q7" i="11"/>
  <c r="P7" i="11"/>
  <c r="O7" i="11"/>
  <c r="N7" i="11"/>
  <c r="M7" i="11"/>
  <c r="Z6" i="11"/>
  <c r="R6" i="11"/>
  <c r="Q6" i="11"/>
  <c r="P6" i="11"/>
  <c r="O6" i="11"/>
  <c r="N6" i="11"/>
  <c r="M6" i="11"/>
  <c r="Z5" i="11"/>
  <c r="R5" i="11"/>
  <c r="Q5" i="11"/>
  <c r="P5" i="11"/>
  <c r="O5" i="11"/>
  <c r="N5" i="11"/>
  <c r="M5" i="11"/>
  <c r="Z4" i="11"/>
  <c r="R4" i="11"/>
  <c r="Q4" i="11"/>
  <c r="P4" i="11"/>
  <c r="O4" i="11"/>
  <c r="N4" i="11"/>
  <c r="M4" i="11"/>
  <c r="Z3" i="11"/>
  <c r="AA3" i="11" s="1"/>
  <c r="T3" i="11"/>
  <c r="V13" i="11" s="1"/>
  <c r="R3" i="11"/>
  <c r="Q3" i="11"/>
  <c r="O3" i="11"/>
  <c r="P3" i="11" s="1"/>
  <c r="N3" i="11"/>
  <c r="M3" i="11"/>
  <c r="O300" i="10"/>
  <c r="P300" i="10" s="1"/>
  <c r="R299" i="10"/>
  <c r="Q299" i="10"/>
  <c r="O299" i="10"/>
  <c r="P299" i="10" s="1"/>
  <c r="N299" i="10"/>
  <c r="R298" i="10"/>
  <c r="Q298" i="10"/>
  <c r="P298" i="10"/>
  <c r="O298" i="10"/>
  <c r="N298" i="10"/>
  <c r="R297" i="10"/>
  <c r="Q297" i="10"/>
  <c r="O297" i="10"/>
  <c r="P297" i="10" s="1"/>
  <c r="N297" i="10"/>
  <c r="R296" i="10"/>
  <c r="Q296" i="10"/>
  <c r="O296" i="10"/>
  <c r="P296" i="10" s="1"/>
  <c r="N296" i="10"/>
  <c r="R295" i="10"/>
  <c r="Q295" i="10"/>
  <c r="O295" i="10"/>
  <c r="P295" i="10" s="1"/>
  <c r="N295" i="10"/>
  <c r="R294" i="10"/>
  <c r="Q294" i="10"/>
  <c r="P294" i="10"/>
  <c r="O294" i="10"/>
  <c r="N294" i="10"/>
  <c r="R293" i="10"/>
  <c r="Q293" i="10"/>
  <c r="P293" i="10"/>
  <c r="O293" i="10"/>
  <c r="N293" i="10"/>
  <c r="R292" i="10"/>
  <c r="Q292" i="10"/>
  <c r="O292" i="10"/>
  <c r="P292" i="10" s="1"/>
  <c r="N292" i="10"/>
  <c r="R291" i="10"/>
  <c r="Q291" i="10"/>
  <c r="O291" i="10"/>
  <c r="P291" i="10" s="1"/>
  <c r="N291" i="10"/>
  <c r="R290" i="10"/>
  <c r="Q290" i="10"/>
  <c r="P290" i="10"/>
  <c r="O290" i="10"/>
  <c r="N290" i="10"/>
  <c r="R289" i="10"/>
  <c r="Q289" i="10"/>
  <c r="O289" i="10"/>
  <c r="P289" i="10" s="1"/>
  <c r="N289" i="10"/>
  <c r="R288" i="10"/>
  <c r="Q288" i="10"/>
  <c r="O288" i="10"/>
  <c r="P288" i="10" s="1"/>
  <c r="N288" i="10"/>
  <c r="R287" i="10"/>
  <c r="Q287" i="10"/>
  <c r="O287" i="10"/>
  <c r="P287" i="10" s="1"/>
  <c r="N287" i="10"/>
  <c r="R286" i="10"/>
  <c r="Q286" i="10"/>
  <c r="P286" i="10"/>
  <c r="O286" i="10"/>
  <c r="N286" i="10"/>
  <c r="R285" i="10"/>
  <c r="Q285" i="10"/>
  <c r="P285" i="10"/>
  <c r="O285" i="10"/>
  <c r="N285" i="10"/>
  <c r="R284" i="10"/>
  <c r="Q284" i="10"/>
  <c r="O284" i="10"/>
  <c r="P284" i="10" s="1"/>
  <c r="N284" i="10"/>
  <c r="R283" i="10"/>
  <c r="Q283" i="10"/>
  <c r="O283" i="10"/>
  <c r="P283" i="10" s="1"/>
  <c r="N283" i="10"/>
  <c r="R282" i="10"/>
  <c r="Q282" i="10"/>
  <c r="P282" i="10"/>
  <c r="O282" i="10"/>
  <c r="N282" i="10"/>
  <c r="R281" i="10"/>
  <c r="Q281" i="10"/>
  <c r="O281" i="10"/>
  <c r="P281" i="10" s="1"/>
  <c r="N281" i="10"/>
  <c r="R280" i="10"/>
  <c r="Q280" i="10"/>
  <c r="O280" i="10"/>
  <c r="P280" i="10" s="1"/>
  <c r="N280" i="10"/>
  <c r="R279" i="10"/>
  <c r="Q279" i="10"/>
  <c r="O279" i="10"/>
  <c r="P279" i="10" s="1"/>
  <c r="N279" i="10"/>
  <c r="R278" i="10"/>
  <c r="Q278" i="10"/>
  <c r="P278" i="10"/>
  <c r="O278" i="10"/>
  <c r="N278" i="10"/>
  <c r="R277" i="10"/>
  <c r="Q277" i="10"/>
  <c r="P277" i="10"/>
  <c r="O277" i="10"/>
  <c r="N277" i="10"/>
  <c r="R276" i="10"/>
  <c r="Q276" i="10"/>
  <c r="O276" i="10"/>
  <c r="P276" i="10" s="1"/>
  <c r="N276" i="10"/>
  <c r="R275" i="10"/>
  <c r="Q275" i="10"/>
  <c r="O275" i="10"/>
  <c r="P275" i="10" s="1"/>
  <c r="N275" i="10"/>
  <c r="R274" i="10"/>
  <c r="Q274" i="10"/>
  <c r="P274" i="10"/>
  <c r="O274" i="10"/>
  <c r="N274" i="10"/>
  <c r="R273" i="10"/>
  <c r="Q273" i="10"/>
  <c r="O273" i="10"/>
  <c r="P273" i="10" s="1"/>
  <c r="N273" i="10"/>
  <c r="R272" i="10"/>
  <c r="Q272" i="10"/>
  <c r="O272" i="10"/>
  <c r="P272" i="10" s="1"/>
  <c r="N272" i="10"/>
  <c r="R271" i="10"/>
  <c r="Q271" i="10"/>
  <c r="O271" i="10"/>
  <c r="P271" i="10" s="1"/>
  <c r="N271" i="10"/>
  <c r="R270" i="10"/>
  <c r="Q270" i="10"/>
  <c r="P270" i="10"/>
  <c r="O270" i="10"/>
  <c r="N270" i="10"/>
  <c r="R269" i="10"/>
  <c r="Q269" i="10"/>
  <c r="P269" i="10"/>
  <c r="O269" i="10"/>
  <c r="N269" i="10"/>
  <c r="R268" i="10"/>
  <c r="Q268" i="10"/>
  <c r="O268" i="10"/>
  <c r="P268" i="10" s="1"/>
  <c r="N268" i="10"/>
  <c r="R267" i="10"/>
  <c r="Q267" i="10"/>
  <c r="O267" i="10"/>
  <c r="P267" i="10" s="1"/>
  <c r="N267" i="10"/>
  <c r="R266" i="10"/>
  <c r="Q266" i="10"/>
  <c r="P266" i="10"/>
  <c r="O266" i="10"/>
  <c r="N266" i="10"/>
  <c r="R265" i="10"/>
  <c r="Q265" i="10"/>
  <c r="P265" i="10"/>
  <c r="O265" i="10"/>
  <c r="N265" i="10"/>
  <c r="R264" i="10"/>
  <c r="Q264" i="10"/>
  <c r="O264" i="10"/>
  <c r="P264" i="10" s="1"/>
  <c r="N264" i="10"/>
  <c r="R263" i="10"/>
  <c r="Q263" i="10"/>
  <c r="O263" i="10"/>
  <c r="P263" i="10" s="1"/>
  <c r="N263" i="10"/>
  <c r="R262" i="10"/>
  <c r="Q262" i="10"/>
  <c r="P262" i="10"/>
  <c r="O262" i="10"/>
  <c r="N262" i="10"/>
  <c r="R261" i="10"/>
  <c r="Q261" i="10"/>
  <c r="P261" i="10"/>
  <c r="O261" i="10"/>
  <c r="N261" i="10"/>
  <c r="R260" i="10"/>
  <c r="Q260" i="10"/>
  <c r="O260" i="10"/>
  <c r="P260" i="10" s="1"/>
  <c r="N260" i="10"/>
  <c r="R259" i="10"/>
  <c r="Q259" i="10"/>
  <c r="O259" i="10"/>
  <c r="P259" i="10" s="1"/>
  <c r="N259" i="10"/>
  <c r="R258" i="10"/>
  <c r="Q258" i="10"/>
  <c r="P258" i="10"/>
  <c r="O258" i="10"/>
  <c r="N258" i="10"/>
  <c r="M258" i="10"/>
  <c r="R257" i="10"/>
  <c r="Q257" i="10"/>
  <c r="O257" i="10"/>
  <c r="P257" i="10" s="1"/>
  <c r="N257" i="10"/>
  <c r="M257" i="10"/>
  <c r="R256" i="10"/>
  <c r="Q256" i="10"/>
  <c r="P256" i="10"/>
  <c r="O256" i="10"/>
  <c r="N256" i="10"/>
  <c r="M256" i="10"/>
  <c r="R255" i="10"/>
  <c r="Q255" i="10"/>
  <c r="O255" i="10"/>
  <c r="P255" i="10" s="1"/>
  <c r="N255" i="10"/>
  <c r="M255" i="10"/>
  <c r="R254" i="10"/>
  <c r="Q254" i="10"/>
  <c r="P254" i="10"/>
  <c r="O254" i="10"/>
  <c r="N254" i="10"/>
  <c r="M254" i="10"/>
  <c r="R253" i="10"/>
  <c r="Q253" i="10"/>
  <c r="O253" i="10"/>
  <c r="P253" i="10" s="1"/>
  <c r="N253" i="10"/>
  <c r="M253" i="10"/>
  <c r="R252" i="10"/>
  <c r="Q252" i="10"/>
  <c r="P252" i="10"/>
  <c r="O252" i="10"/>
  <c r="N252" i="10"/>
  <c r="M252" i="10"/>
  <c r="R251" i="10"/>
  <c r="Q251" i="10"/>
  <c r="O251" i="10"/>
  <c r="P251" i="10" s="1"/>
  <c r="N251" i="10"/>
  <c r="M251" i="10"/>
  <c r="R250" i="10"/>
  <c r="Q250" i="10"/>
  <c r="P250" i="10"/>
  <c r="O250" i="10"/>
  <c r="N250" i="10"/>
  <c r="M250" i="10"/>
  <c r="R249" i="10"/>
  <c r="Q249" i="10"/>
  <c r="O249" i="10"/>
  <c r="P249" i="10" s="1"/>
  <c r="N249" i="10"/>
  <c r="M249" i="10"/>
  <c r="R248" i="10"/>
  <c r="Q248" i="10"/>
  <c r="P248" i="10"/>
  <c r="O248" i="10"/>
  <c r="N248" i="10"/>
  <c r="M248" i="10"/>
  <c r="R247" i="10"/>
  <c r="Q247" i="10"/>
  <c r="O247" i="10"/>
  <c r="P247" i="10" s="1"/>
  <c r="N247" i="10"/>
  <c r="M247" i="10"/>
  <c r="R246" i="10"/>
  <c r="Q246" i="10"/>
  <c r="P246" i="10"/>
  <c r="O246" i="10"/>
  <c r="N246" i="10"/>
  <c r="M246" i="10"/>
  <c r="R245" i="10"/>
  <c r="Q245" i="10"/>
  <c r="O245" i="10"/>
  <c r="P245" i="10" s="1"/>
  <c r="N245" i="10"/>
  <c r="M245" i="10"/>
  <c r="R244" i="10"/>
  <c r="Q244" i="10"/>
  <c r="P244" i="10"/>
  <c r="O244" i="10"/>
  <c r="N244" i="10"/>
  <c r="M244" i="10"/>
  <c r="R243" i="10"/>
  <c r="Q243" i="10"/>
  <c r="O243" i="10"/>
  <c r="P243" i="10" s="1"/>
  <c r="N243" i="10"/>
  <c r="M243" i="10"/>
  <c r="R242" i="10"/>
  <c r="Q242" i="10"/>
  <c r="P242" i="10"/>
  <c r="O242" i="10"/>
  <c r="N242" i="10"/>
  <c r="M242" i="10"/>
  <c r="R241" i="10"/>
  <c r="Q241" i="10"/>
  <c r="O241" i="10"/>
  <c r="P241" i="10" s="1"/>
  <c r="N241" i="10"/>
  <c r="M241" i="10"/>
  <c r="R240" i="10"/>
  <c r="Q240" i="10"/>
  <c r="P240" i="10"/>
  <c r="O240" i="10"/>
  <c r="N240" i="10"/>
  <c r="M240" i="10"/>
  <c r="R239" i="10"/>
  <c r="Q239" i="10"/>
  <c r="O239" i="10"/>
  <c r="P239" i="10" s="1"/>
  <c r="N239" i="10"/>
  <c r="M239" i="10"/>
  <c r="R238" i="10"/>
  <c r="Q238" i="10"/>
  <c r="P238" i="10"/>
  <c r="O238" i="10"/>
  <c r="N238" i="10"/>
  <c r="M238" i="10"/>
  <c r="R237" i="10"/>
  <c r="Q237" i="10"/>
  <c r="O237" i="10"/>
  <c r="P237" i="10" s="1"/>
  <c r="N237" i="10"/>
  <c r="M237" i="10"/>
  <c r="R236" i="10"/>
  <c r="Q236" i="10"/>
  <c r="P236" i="10"/>
  <c r="O236" i="10"/>
  <c r="N236" i="10"/>
  <c r="M236" i="10"/>
  <c r="R235" i="10"/>
  <c r="Q235" i="10"/>
  <c r="O235" i="10"/>
  <c r="P235" i="10" s="1"/>
  <c r="N235" i="10"/>
  <c r="M235" i="10"/>
  <c r="R234" i="10"/>
  <c r="Q234" i="10"/>
  <c r="P234" i="10"/>
  <c r="O234" i="10"/>
  <c r="N234" i="10"/>
  <c r="M234" i="10"/>
  <c r="R233" i="10"/>
  <c r="Q233" i="10"/>
  <c r="O233" i="10"/>
  <c r="P233" i="10" s="1"/>
  <c r="N233" i="10"/>
  <c r="M233" i="10"/>
  <c r="R232" i="10"/>
  <c r="Q232" i="10"/>
  <c r="P232" i="10"/>
  <c r="O232" i="10"/>
  <c r="N232" i="10"/>
  <c r="M232" i="10"/>
  <c r="R231" i="10"/>
  <c r="Q231" i="10"/>
  <c r="O231" i="10"/>
  <c r="P231" i="10" s="1"/>
  <c r="N231" i="10"/>
  <c r="M231" i="10"/>
  <c r="R230" i="10"/>
  <c r="Q230" i="10"/>
  <c r="P230" i="10"/>
  <c r="O230" i="10"/>
  <c r="N230" i="10"/>
  <c r="M230" i="10"/>
  <c r="R229" i="10"/>
  <c r="Q229" i="10"/>
  <c r="O229" i="10"/>
  <c r="P229" i="10" s="1"/>
  <c r="N229" i="10"/>
  <c r="M229" i="10"/>
  <c r="R228" i="10"/>
  <c r="Q228" i="10"/>
  <c r="P228" i="10"/>
  <c r="O228" i="10"/>
  <c r="N228" i="10"/>
  <c r="M228" i="10"/>
  <c r="R227" i="10"/>
  <c r="Q227" i="10"/>
  <c r="O227" i="10"/>
  <c r="P227" i="10" s="1"/>
  <c r="N227" i="10"/>
  <c r="M227" i="10"/>
  <c r="R226" i="10"/>
  <c r="Q226" i="10"/>
  <c r="P226" i="10"/>
  <c r="O226" i="10"/>
  <c r="N226" i="10"/>
  <c r="M226" i="10"/>
  <c r="R225" i="10"/>
  <c r="Q225" i="10"/>
  <c r="O225" i="10"/>
  <c r="P225" i="10" s="1"/>
  <c r="N225" i="10"/>
  <c r="M225" i="10"/>
  <c r="R224" i="10"/>
  <c r="Q224" i="10"/>
  <c r="P224" i="10"/>
  <c r="O224" i="10"/>
  <c r="N224" i="10"/>
  <c r="M224" i="10"/>
  <c r="R223" i="10"/>
  <c r="Q223" i="10"/>
  <c r="O223" i="10"/>
  <c r="P223" i="10" s="1"/>
  <c r="N223" i="10"/>
  <c r="M223" i="10"/>
  <c r="R222" i="10"/>
  <c r="Q222" i="10"/>
  <c r="P222" i="10"/>
  <c r="O222" i="10"/>
  <c r="N222" i="10"/>
  <c r="M222" i="10"/>
  <c r="R221" i="10"/>
  <c r="Q221" i="10"/>
  <c r="O221" i="10"/>
  <c r="P221" i="10" s="1"/>
  <c r="N221" i="10"/>
  <c r="M221" i="10"/>
  <c r="R220" i="10"/>
  <c r="Q220" i="10"/>
  <c r="P220" i="10"/>
  <c r="O220" i="10"/>
  <c r="N220" i="10"/>
  <c r="M220" i="10"/>
  <c r="R219" i="10"/>
  <c r="Q219" i="10"/>
  <c r="O219" i="10"/>
  <c r="P219" i="10" s="1"/>
  <c r="N219" i="10"/>
  <c r="M219" i="10"/>
  <c r="R218" i="10"/>
  <c r="Q218" i="10"/>
  <c r="P218" i="10"/>
  <c r="O218" i="10"/>
  <c r="N218" i="10"/>
  <c r="M218" i="10"/>
  <c r="R217" i="10"/>
  <c r="Q217" i="10"/>
  <c r="O217" i="10"/>
  <c r="P217" i="10" s="1"/>
  <c r="N217" i="10"/>
  <c r="M217" i="10"/>
  <c r="R216" i="10"/>
  <c r="Q216" i="10"/>
  <c r="P216" i="10"/>
  <c r="O216" i="10"/>
  <c r="N216" i="10"/>
  <c r="M216" i="10"/>
  <c r="R215" i="10"/>
  <c r="Q215" i="10"/>
  <c r="O215" i="10"/>
  <c r="P215" i="10" s="1"/>
  <c r="N215" i="10"/>
  <c r="M215" i="10"/>
  <c r="R214" i="10"/>
  <c r="Q214" i="10"/>
  <c r="P214" i="10"/>
  <c r="O214" i="10"/>
  <c r="N214" i="10"/>
  <c r="M214" i="10"/>
  <c r="R213" i="10"/>
  <c r="Q213" i="10"/>
  <c r="O213" i="10"/>
  <c r="P213" i="10" s="1"/>
  <c r="N213" i="10"/>
  <c r="M213" i="10"/>
  <c r="R212" i="10"/>
  <c r="Q212" i="10"/>
  <c r="P212" i="10"/>
  <c r="O212" i="10"/>
  <c r="N212" i="10"/>
  <c r="M212" i="10"/>
  <c r="R211" i="10"/>
  <c r="Q211" i="10"/>
  <c r="O211" i="10"/>
  <c r="P211" i="10" s="1"/>
  <c r="N211" i="10"/>
  <c r="M211" i="10"/>
  <c r="R210" i="10"/>
  <c r="Q210" i="10"/>
  <c r="P210" i="10"/>
  <c r="O210" i="10"/>
  <c r="N210" i="10"/>
  <c r="M210" i="10"/>
  <c r="R209" i="10"/>
  <c r="Q209" i="10"/>
  <c r="O209" i="10"/>
  <c r="P209" i="10" s="1"/>
  <c r="N209" i="10"/>
  <c r="M209" i="10"/>
  <c r="R208" i="10"/>
  <c r="Q208" i="10"/>
  <c r="P208" i="10"/>
  <c r="O208" i="10"/>
  <c r="N208" i="10"/>
  <c r="M208" i="10"/>
  <c r="R207" i="10"/>
  <c r="Q207" i="10"/>
  <c r="O207" i="10"/>
  <c r="P207" i="10" s="1"/>
  <c r="N207" i="10"/>
  <c r="M207" i="10"/>
  <c r="R206" i="10"/>
  <c r="Q206" i="10"/>
  <c r="P206" i="10"/>
  <c r="O206" i="10"/>
  <c r="N206" i="10"/>
  <c r="M206" i="10"/>
  <c r="R205" i="10"/>
  <c r="Q205" i="10"/>
  <c r="O205" i="10"/>
  <c r="P205" i="10" s="1"/>
  <c r="N205" i="10"/>
  <c r="M205" i="10"/>
  <c r="R204" i="10"/>
  <c r="Q204" i="10"/>
  <c r="P204" i="10"/>
  <c r="O204" i="10"/>
  <c r="N204" i="10"/>
  <c r="M204" i="10"/>
  <c r="R203" i="10"/>
  <c r="Q203" i="10"/>
  <c r="O203" i="10"/>
  <c r="P203" i="10" s="1"/>
  <c r="N203" i="10"/>
  <c r="M203" i="10"/>
  <c r="R202" i="10"/>
  <c r="Q202" i="10"/>
  <c r="P202" i="10"/>
  <c r="O202" i="10"/>
  <c r="N202" i="10"/>
  <c r="M202" i="10"/>
  <c r="R201" i="10"/>
  <c r="Q201" i="10"/>
  <c r="O201" i="10"/>
  <c r="P201" i="10" s="1"/>
  <c r="N201" i="10"/>
  <c r="M201" i="10"/>
  <c r="R200" i="10"/>
  <c r="Q200" i="10"/>
  <c r="P200" i="10"/>
  <c r="O200" i="10"/>
  <c r="N200" i="10"/>
  <c r="M200" i="10"/>
  <c r="R199" i="10"/>
  <c r="Q199" i="10"/>
  <c r="O199" i="10"/>
  <c r="P199" i="10" s="1"/>
  <c r="N199" i="10"/>
  <c r="M199" i="10"/>
  <c r="R198" i="10"/>
  <c r="Q198" i="10"/>
  <c r="P198" i="10"/>
  <c r="O198" i="10"/>
  <c r="N198" i="10"/>
  <c r="M198" i="10"/>
  <c r="R197" i="10"/>
  <c r="Q197" i="10"/>
  <c r="O197" i="10"/>
  <c r="P197" i="10" s="1"/>
  <c r="N197" i="10"/>
  <c r="M197" i="10"/>
  <c r="R196" i="10"/>
  <c r="Q196" i="10"/>
  <c r="P196" i="10"/>
  <c r="O196" i="10"/>
  <c r="N196" i="10"/>
  <c r="M196" i="10"/>
  <c r="R195" i="10"/>
  <c r="Q195" i="10"/>
  <c r="O195" i="10"/>
  <c r="P195" i="10" s="1"/>
  <c r="N195" i="10"/>
  <c r="M195" i="10"/>
  <c r="R194" i="10"/>
  <c r="Q194" i="10"/>
  <c r="P194" i="10"/>
  <c r="O194" i="10"/>
  <c r="N194" i="10"/>
  <c r="M194" i="10"/>
  <c r="R193" i="10"/>
  <c r="Q193" i="10"/>
  <c r="O193" i="10"/>
  <c r="P193" i="10" s="1"/>
  <c r="N193" i="10"/>
  <c r="M193" i="10"/>
  <c r="R192" i="10"/>
  <c r="Q192" i="10"/>
  <c r="P192" i="10"/>
  <c r="O192" i="10"/>
  <c r="N192" i="10"/>
  <c r="M192" i="10"/>
  <c r="R191" i="10"/>
  <c r="Q191" i="10"/>
  <c r="O191" i="10"/>
  <c r="P191" i="10" s="1"/>
  <c r="N191" i="10"/>
  <c r="M191" i="10"/>
  <c r="R190" i="10"/>
  <c r="Q190" i="10"/>
  <c r="P190" i="10"/>
  <c r="O190" i="10"/>
  <c r="N190" i="10"/>
  <c r="M190" i="10"/>
  <c r="R189" i="10"/>
  <c r="Q189" i="10"/>
  <c r="O189" i="10"/>
  <c r="P189" i="10" s="1"/>
  <c r="N189" i="10"/>
  <c r="M189" i="10"/>
  <c r="R188" i="10"/>
  <c r="Q188" i="10"/>
  <c r="P188" i="10"/>
  <c r="O188" i="10"/>
  <c r="N188" i="10"/>
  <c r="M188" i="10"/>
  <c r="R187" i="10"/>
  <c r="Q187" i="10"/>
  <c r="O187" i="10"/>
  <c r="P187" i="10" s="1"/>
  <c r="N187" i="10"/>
  <c r="M187" i="10"/>
  <c r="R186" i="10"/>
  <c r="Q186" i="10"/>
  <c r="P186" i="10"/>
  <c r="O186" i="10"/>
  <c r="N186" i="10"/>
  <c r="M186" i="10"/>
  <c r="R185" i="10"/>
  <c r="Q185" i="10"/>
  <c r="O185" i="10"/>
  <c r="P185" i="10" s="1"/>
  <c r="N185" i="10"/>
  <c r="M185" i="10"/>
  <c r="R184" i="10"/>
  <c r="Q184" i="10"/>
  <c r="P184" i="10"/>
  <c r="O184" i="10"/>
  <c r="N184" i="10"/>
  <c r="M184" i="10"/>
  <c r="R183" i="10"/>
  <c r="Q183" i="10"/>
  <c r="O183" i="10"/>
  <c r="P183" i="10" s="1"/>
  <c r="N183" i="10"/>
  <c r="M183" i="10"/>
  <c r="R182" i="10"/>
  <c r="Q182" i="10"/>
  <c r="P182" i="10"/>
  <c r="O182" i="10"/>
  <c r="N182" i="10"/>
  <c r="M182" i="10"/>
  <c r="R181" i="10"/>
  <c r="Q181" i="10"/>
  <c r="O181" i="10"/>
  <c r="P181" i="10" s="1"/>
  <c r="N181" i="10"/>
  <c r="M181" i="10"/>
  <c r="R180" i="10"/>
  <c r="Q180" i="10"/>
  <c r="P180" i="10"/>
  <c r="O180" i="10"/>
  <c r="N180" i="10"/>
  <c r="M180" i="10"/>
  <c r="R179" i="10"/>
  <c r="Q179" i="10"/>
  <c r="O179" i="10"/>
  <c r="P179" i="10" s="1"/>
  <c r="N179" i="10"/>
  <c r="M179" i="10"/>
  <c r="R178" i="10"/>
  <c r="Q178" i="10"/>
  <c r="P178" i="10"/>
  <c r="O178" i="10"/>
  <c r="N178" i="10"/>
  <c r="M178" i="10"/>
  <c r="R177" i="10"/>
  <c r="Q177" i="10"/>
  <c r="O177" i="10"/>
  <c r="P177" i="10" s="1"/>
  <c r="N177" i="10"/>
  <c r="M177" i="10"/>
  <c r="R176" i="10"/>
  <c r="Q176" i="10"/>
  <c r="P176" i="10"/>
  <c r="O176" i="10"/>
  <c r="N176" i="10"/>
  <c r="M176" i="10"/>
  <c r="R175" i="10"/>
  <c r="Q175" i="10"/>
  <c r="O175" i="10"/>
  <c r="P175" i="10" s="1"/>
  <c r="N175" i="10"/>
  <c r="M175" i="10"/>
  <c r="R174" i="10"/>
  <c r="Q174" i="10"/>
  <c r="P174" i="10"/>
  <c r="O174" i="10"/>
  <c r="N174" i="10"/>
  <c r="M174" i="10"/>
  <c r="R173" i="10"/>
  <c r="Q173" i="10"/>
  <c r="O173" i="10"/>
  <c r="P173" i="10" s="1"/>
  <c r="N173" i="10"/>
  <c r="M173" i="10"/>
  <c r="R172" i="10"/>
  <c r="Q172" i="10"/>
  <c r="P172" i="10"/>
  <c r="O172" i="10"/>
  <c r="N172" i="10"/>
  <c r="M172" i="10"/>
  <c r="R171" i="10"/>
  <c r="Q171" i="10"/>
  <c r="O171" i="10"/>
  <c r="P171" i="10" s="1"/>
  <c r="N171" i="10"/>
  <c r="M171" i="10"/>
  <c r="R170" i="10"/>
  <c r="Q170" i="10"/>
  <c r="P170" i="10"/>
  <c r="O170" i="10"/>
  <c r="N170" i="10"/>
  <c r="M170" i="10"/>
  <c r="R169" i="10"/>
  <c r="Q169" i="10"/>
  <c r="O169" i="10"/>
  <c r="P169" i="10" s="1"/>
  <c r="N169" i="10"/>
  <c r="M169" i="10"/>
  <c r="R168" i="10"/>
  <c r="Q168" i="10"/>
  <c r="P168" i="10"/>
  <c r="O168" i="10"/>
  <c r="N168" i="10"/>
  <c r="M168" i="10"/>
  <c r="R167" i="10"/>
  <c r="Q167" i="10"/>
  <c r="O167" i="10"/>
  <c r="P167" i="10" s="1"/>
  <c r="N167" i="10"/>
  <c r="M167" i="10"/>
  <c r="R166" i="10"/>
  <c r="Q166" i="10"/>
  <c r="P166" i="10"/>
  <c r="O166" i="10"/>
  <c r="N166" i="10"/>
  <c r="M166" i="10"/>
  <c r="R165" i="10"/>
  <c r="Q165" i="10"/>
  <c r="O165" i="10"/>
  <c r="P165" i="10" s="1"/>
  <c r="N165" i="10"/>
  <c r="M165" i="10"/>
  <c r="R164" i="10"/>
  <c r="Q164" i="10"/>
  <c r="P164" i="10"/>
  <c r="O164" i="10"/>
  <c r="N164" i="10"/>
  <c r="M164" i="10"/>
  <c r="R163" i="10"/>
  <c r="Q163" i="10"/>
  <c r="O163" i="10"/>
  <c r="P163" i="10" s="1"/>
  <c r="N163" i="10"/>
  <c r="M163" i="10"/>
  <c r="R162" i="10"/>
  <c r="Q162" i="10"/>
  <c r="P162" i="10"/>
  <c r="O162" i="10"/>
  <c r="N162" i="10"/>
  <c r="M162" i="10"/>
  <c r="R161" i="10"/>
  <c r="Q161" i="10"/>
  <c r="O161" i="10"/>
  <c r="P161" i="10" s="1"/>
  <c r="N161" i="10"/>
  <c r="M161" i="10"/>
  <c r="R160" i="10"/>
  <c r="Q160" i="10"/>
  <c r="P160" i="10"/>
  <c r="O160" i="10"/>
  <c r="N160" i="10"/>
  <c r="M160" i="10"/>
  <c r="R159" i="10"/>
  <c r="Q159" i="10"/>
  <c r="O159" i="10"/>
  <c r="P159" i="10" s="1"/>
  <c r="N159" i="10"/>
  <c r="M159" i="10"/>
  <c r="R158" i="10"/>
  <c r="Q158" i="10"/>
  <c r="P158" i="10"/>
  <c r="O158" i="10"/>
  <c r="N158" i="10"/>
  <c r="M158" i="10"/>
  <c r="R157" i="10"/>
  <c r="Q157" i="10"/>
  <c r="O157" i="10"/>
  <c r="P157" i="10" s="1"/>
  <c r="N157" i="10"/>
  <c r="M157" i="10"/>
  <c r="R156" i="10"/>
  <c r="Q156" i="10"/>
  <c r="P156" i="10"/>
  <c r="O156" i="10"/>
  <c r="N156" i="10"/>
  <c r="M156" i="10"/>
  <c r="R155" i="10"/>
  <c r="Q155" i="10"/>
  <c r="O155" i="10"/>
  <c r="P155" i="10" s="1"/>
  <c r="N155" i="10"/>
  <c r="M155" i="10"/>
  <c r="R154" i="10"/>
  <c r="Q154" i="10"/>
  <c r="P154" i="10"/>
  <c r="O154" i="10"/>
  <c r="N154" i="10"/>
  <c r="M154" i="10"/>
  <c r="R153" i="10"/>
  <c r="Q153" i="10"/>
  <c r="O153" i="10"/>
  <c r="P153" i="10" s="1"/>
  <c r="N153" i="10"/>
  <c r="M153" i="10"/>
  <c r="R152" i="10"/>
  <c r="Q152" i="10"/>
  <c r="P152" i="10"/>
  <c r="O152" i="10"/>
  <c r="N152" i="10"/>
  <c r="M152" i="10"/>
  <c r="R151" i="10"/>
  <c r="Q151" i="10"/>
  <c r="O151" i="10"/>
  <c r="P151" i="10" s="1"/>
  <c r="N151" i="10"/>
  <c r="M151" i="10"/>
  <c r="R150" i="10"/>
  <c r="Q150" i="10"/>
  <c r="P150" i="10"/>
  <c r="O150" i="10"/>
  <c r="N150" i="10"/>
  <c r="M150" i="10"/>
  <c r="R149" i="10"/>
  <c r="Q149" i="10"/>
  <c r="O149" i="10"/>
  <c r="P149" i="10" s="1"/>
  <c r="N149" i="10"/>
  <c r="M149" i="10"/>
  <c r="R148" i="10"/>
  <c r="Q148" i="10"/>
  <c r="P148" i="10"/>
  <c r="O148" i="10"/>
  <c r="N148" i="10"/>
  <c r="M148" i="10"/>
  <c r="R147" i="10"/>
  <c r="Q147" i="10"/>
  <c r="O147" i="10"/>
  <c r="P147" i="10" s="1"/>
  <c r="N147" i="10"/>
  <c r="M147" i="10"/>
  <c r="R146" i="10"/>
  <c r="Q146" i="10"/>
  <c r="P146" i="10"/>
  <c r="O146" i="10"/>
  <c r="N146" i="10"/>
  <c r="M146" i="10"/>
  <c r="R145" i="10"/>
  <c r="Q145" i="10"/>
  <c r="O145" i="10"/>
  <c r="P145" i="10" s="1"/>
  <c r="N145" i="10"/>
  <c r="M145" i="10"/>
  <c r="R144" i="10"/>
  <c r="Q144" i="10"/>
  <c r="P144" i="10"/>
  <c r="O144" i="10"/>
  <c r="N144" i="10"/>
  <c r="M144" i="10"/>
  <c r="R143" i="10"/>
  <c r="Q143" i="10"/>
  <c r="O143" i="10"/>
  <c r="P143" i="10" s="1"/>
  <c r="N143" i="10"/>
  <c r="M143" i="10"/>
  <c r="R142" i="10"/>
  <c r="Q142" i="10"/>
  <c r="P142" i="10"/>
  <c r="O142" i="10"/>
  <c r="N142" i="10"/>
  <c r="M142" i="10"/>
  <c r="R141" i="10"/>
  <c r="Q141" i="10"/>
  <c r="O141" i="10"/>
  <c r="P141" i="10" s="1"/>
  <c r="N141" i="10"/>
  <c r="M141" i="10"/>
  <c r="R140" i="10"/>
  <c r="Q140" i="10"/>
  <c r="P140" i="10"/>
  <c r="O140" i="10"/>
  <c r="N140" i="10"/>
  <c r="M140" i="10"/>
  <c r="R139" i="10"/>
  <c r="Q139" i="10"/>
  <c r="O139" i="10"/>
  <c r="P139" i="10" s="1"/>
  <c r="N139" i="10"/>
  <c r="M139" i="10"/>
  <c r="R138" i="10"/>
  <c r="Q138" i="10"/>
  <c r="P138" i="10"/>
  <c r="O138" i="10"/>
  <c r="N138" i="10"/>
  <c r="M138" i="10"/>
  <c r="R137" i="10"/>
  <c r="Q137" i="10"/>
  <c r="O137" i="10"/>
  <c r="P137" i="10" s="1"/>
  <c r="N137" i="10"/>
  <c r="M137" i="10"/>
  <c r="R136" i="10"/>
  <c r="Q136" i="10"/>
  <c r="P136" i="10"/>
  <c r="O136" i="10"/>
  <c r="N136" i="10"/>
  <c r="M136" i="10"/>
  <c r="R135" i="10"/>
  <c r="Q135" i="10"/>
  <c r="O135" i="10"/>
  <c r="P135" i="10" s="1"/>
  <c r="N135" i="10"/>
  <c r="M135" i="10"/>
  <c r="R134" i="10"/>
  <c r="Q134" i="10"/>
  <c r="P134" i="10"/>
  <c r="O134" i="10"/>
  <c r="N134" i="10"/>
  <c r="M134" i="10"/>
  <c r="R133" i="10"/>
  <c r="Q133" i="10"/>
  <c r="O133" i="10"/>
  <c r="P133" i="10" s="1"/>
  <c r="N133" i="10"/>
  <c r="M133" i="10"/>
  <c r="R132" i="10"/>
  <c r="Q132" i="10"/>
  <c r="P132" i="10"/>
  <c r="O132" i="10"/>
  <c r="N132" i="10"/>
  <c r="M132" i="10"/>
  <c r="R131" i="10"/>
  <c r="Q131" i="10"/>
  <c r="O131" i="10"/>
  <c r="P131" i="10" s="1"/>
  <c r="N131" i="10"/>
  <c r="M131" i="10"/>
  <c r="R130" i="10"/>
  <c r="Q130" i="10"/>
  <c r="P130" i="10"/>
  <c r="O130" i="10"/>
  <c r="N130" i="10"/>
  <c r="M130" i="10"/>
  <c r="R129" i="10"/>
  <c r="Q129" i="10"/>
  <c r="O129" i="10"/>
  <c r="P129" i="10" s="1"/>
  <c r="N129" i="10"/>
  <c r="M129" i="10"/>
  <c r="R128" i="10"/>
  <c r="Q128" i="10"/>
  <c r="P128" i="10"/>
  <c r="O128" i="10"/>
  <c r="N128" i="10"/>
  <c r="M128" i="10"/>
  <c r="R127" i="10"/>
  <c r="Q127" i="10"/>
  <c r="O127" i="10"/>
  <c r="P127" i="10" s="1"/>
  <c r="N127" i="10"/>
  <c r="M127" i="10"/>
  <c r="R126" i="10"/>
  <c r="Q126" i="10"/>
  <c r="P126" i="10"/>
  <c r="O126" i="10"/>
  <c r="N126" i="10"/>
  <c r="M126" i="10"/>
  <c r="R125" i="10"/>
  <c r="Q125" i="10"/>
  <c r="O125" i="10"/>
  <c r="P125" i="10" s="1"/>
  <c r="N125" i="10"/>
  <c r="M125" i="10"/>
  <c r="R124" i="10"/>
  <c r="Q124" i="10"/>
  <c r="P124" i="10"/>
  <c r="O124" i="10"/>
  <c r="N124" i="10"/>
  <c r="M124" i="10"/>
  <c r="R123" i="10"/>
  <c r="Q123" i="10"/>
  <c r="O123" i="10"/>
  <c r="P123" i="10" s="1"/>
  <c r="N123" i="10"/>
  <c r="M123" i="10"/>
  <c r="R122" i="10"/>
  <c r="Q122" i="10"/>
  <c r="P122" i="10"/>
  <c r="O122" i="10"/>
  <c r="N122" i="10"/>
  <c r="M122" i="10"/>
  <c r="R121" i="10"/>
  <c r="Q121" i="10"/>
  <c r="O121" i="10"/>
  <c r="P121" i="10" s="1"/>
  <c r="N121" i="10"/>
  <c r="M121" i="10"/>
  <c r="R120" i="10"/>
  <c r="Q120" i="10"/>
  <c r="P120" i="10"/>
  <c r="O120" i="10"/>
  <c r="N120" i="10"/>
  <c r="M120" i="10"/>
  <c r="R119" i="10"/>
  <c r="Q119" i="10"/>
  <c r="O119" i="10"/>
  <c r="P119" i="10" s="1"/>
  <c r="N119" i="10"/>
  <c r="M119" i="10"/>
  <c r="R118" i="10"/>
  <c r="Q118" i="10"/>
  <c r="P118" i="10"/>
  <c r="O118" i="10"/>
  <c r="N118" i="10"/>
  <c r="M118" i="10"/>
  <c r="R117" i="10"/>
  <c r="Q117" i="10"/>
  <c r="O117" i="10"/>
  <c r="P117" i="10" s="1"/>
  <c r="N117" i="10"/>
  <c r="M117" i="10"/>
  <c r="R116" i="10"/>
  <c r="Q116" i="10"/>
  <c r="P116" i="10"/>
  <c r="O116" i="10"/>
  <c r="N116" i="10"/>
  <c r="M116" i="10"/>
  <c r="R115" i="10"/>
  <c r="Q115" i="10"/>
  <c r="O115" i="10"/>
  <c r="P115" i="10" s="1"/>
  <c r="N115" i="10"/>
  <c r="M115" i="10"/>
  <c r="R114" i="10"/>
  <c r="Q114" i="10"/>
  <c r="P114" i="10"/>
  <c r="O114" i="10"/>
  <c r="N114" i="10"/>
  <c r="M114" i="10"/>
  <c r="R113" i="10"/>
  <c r="Q113" i="10"/>
  <c r="O113" i="10"/>
  <c r="P113" i="10" s="1"/>
  <c r="N113" i="10"/>
  <c r="M113" i="10"/>
  <c r="R112" i="10"/>
  <c r="Q112" i="10"/>
  <c r="P112" i="10"/>
  <c r="O112" i="10"/>
  <c r="N112" i="10"/>
  <c r="M112" i="10"/>
  <c r="R111" i="10"/>
  <c r="Q111" i="10"/>
  <c r="O111" i="10"/>
  <c r="P111" i="10" s="1"/>
  <c r="N111" i="10"/>
  <c r="M111" i="10"/>
  <c r="R110" i="10"/>
  <c r="Q110" i="10"/>
  <c r="P110" i="10"/>
  <c r="O110" i="10"/>
  <c r="N110" i="10"/>
  <c r="M110" i="10"/>
  <c r="R109" i="10"/>
  <c r="Q109" i="10"/>
  <c r="O109" i="10"/>
  <c r="P109" i="10" s="1"/>
  <c r="N109" i="10"/>
  <c r="M109" i="10"/>
  <c r="R108" i="10"/>
  <c r="Q108" i="10"/>
  <c r="P108" i="10"/>
  <c r="O108" i="10"/>
  <c r="N108" i="10"/>
  <c r="M108" i="10"/>
  <c r="R107" i="10"/>
  <c r="Q107" i="10"/>
  <c r="O107" i="10"/>
  <c r="P107" i="10" s="1"/>
  <c r="N107" i="10"/>
  <c r="M107" i="10"/>
  <c r="R106" i="10"/>
  <c r="Q106" i="10"/>
  <c r="P106" i="10"/>
  <c r="O106" i="10"/>
  <c r="N106" i="10"/>
  <c r="M106" i="10"/>
  <c r="R105" i="10"/>
  <c r="Q105" i="10"/>
  <c r="O105" i="10"/>
  <c r="P105" i="10" s="1"/>
  <c r="N105" i="10"/>
  <c r="M105" i="10"/>
  <c r="R104" i="10"/>
  <c r="Q104" i="10"/>
  <c r="P104" i="10"/>
  <c r="O104" i="10"/>
  <c r="N104" i="10"/>
  <c r="M104" i="10"/>
  <c r="R103" i="10"/>
  <c r="Q103" i="10"/>
  <c r="O103" i="10"/>
  <c r="P103" i="10" s="1"/>
  <c r="N103" i="10"/>
  <c r="M103" i="10"/>
  <c r="R102" i="10"/>
  <c r="Q102" i="10"/>
  <c r="P102" i="10"/>
  <c r="O102" i="10"/>
  <c r="N102" i="10"/>
  <c r="M102" i="10"/>
  <c r="R101" i="10"/>
  <c r="Q101" i="10"/>
  <c r="O101" i="10"/>
  <c r="P101" i="10" s="1"/>
  <c r="N101" i="10"/>
  <c r="M101" i="10"/>
  <c r="R100" i="10"/>
  <c r="Q100" i="10"/>
  <c r="P100" i="10"/>
  <c r="O100" i="10"/>
  <c r="N100" i="10"/>
  <c r="M100" i="10"/>
  <c r="R99" i="10"/>
  <c r="Q99" i="10"/>
  <c r="O99" i="10"/>
  <c r="P99" i="10" s="1"/>
  <c r="N99" i="10"/>
  <c r="M99" i="10"/>
  <c r="R98" i="10"/>
  <c r="Q98" i="10"/>
  <c r="P98" i="10"/>
  <c r="O98" i="10"/>
  <c r="N98" i="10"/>
  <c r="M98" i="10"/>
  <c r="R97" i="10"/>
  <c r="Q97" i="10"/>
  <c r="O97" i="10"/>
  <c r="P97" i="10" s="1"/>
  <c r="N97" i="10"/>
  <c r="M97" i="10"/>
  <c r="R96" i="10"/>
  <c r="Q96" i="10"/>
  <c r="P96" i="10"/>
  <c r="O96" i="10"/>
  <c r="N96" i="10"/>
  <c r="M96" i="10"/>
  <c r="R95" i="10"/>
  <c r="Q95" i="10"/>
  <c r="O95" i="10"/>
  <c r="P95" i="10" s="1"/>
  <c r="N95" i="10"/>
  <c r="M95" i="10"/>
  <c r="R94" i="10"/>
  <c r="Q94" i="10"/>
  <c r="P94" i="10"/>
  <c r="O94" i="10"/>
  <c r="N94" i="10"/>
  <c r="M94" i="10"/>
  <c r="R93" i="10"/>
  <c r="Q93" i="10"/>
  <c r="O93" i="10"/>
  <c r="P93" i="10" s="1"/>
  <c r="N93" i="10"/>
  <c r="M93" i="10"/>
  <c r="R92" i="10"/>
  <c r="Q92" i="10"/>
  <c r="P92" i="10"/>
  <c r="O92" i="10"/>
  <c r="N92" i="10"/>
  <c r="M92" i="10"/>
  <c r="R91" i="10"/>
  <c r="Q91" i="10"/>
  <c r="O91" i="10"/>
  <c r="P91" i="10" s="1"/>
  <c r="N91" i="10"/>
  <c r="M91" i="10"/>
  <c r="R90" i="10"/>
  <c r="Q90" i="10"/>
  <c r="P90" i="10"/>
  <c r="O90" i="10"/>
  <c r="N90" i="10"/>
  <c r="M90" i="10"/>
  <c r="R89" i="10"/>
  <c r="Q89" i="10"/>
  <c r="O89" i="10"/>
  <c r="P89" i="10" s="1"/>
  <c r="N89" i="10"/>
  <c r="M89" i="10"/>
  <c r="R88" i="10"/>
  <c r="Q88" i="10"/>
  <c r="P88" i="10"/>
  <c r="O88" i="10"/>
  <c r="N88" i="10"/>
  <c r="M88" i="10"/>
  <c r="R87" i="10"/>
  <c r="Q87" i="10"/>
  <c r="O87" i="10"/>
  <c r="P87" i="10" s="1"/>
  <c r="N87" i="10"/>
  <c r="M87" i="10"/>
  <c r="R86" i="10"/>
  <c r="Q86" i="10"/>
  <c r="P86" i="10"/>
  <c r="O86" i="10"/>
  <c r="N86" i="10"/>
  <c r="M86" i="10"/>
  <c r="R85" i="10"/>
  <c r="Q85" i="10"/>
  <c r="O85" i="10"/>
  <c r="P85" i="10" s="1"/>
  <c r="N85" i="10"/>
  <c r="M85" i="10"/>
  <c r="R84" i="10"/>
  <c r="Q84" i="10"/>
  <c r="P84" i="10"/>
  <c r="O84" i="10"/>
  <c r="N84" i="10"/>
  <c r="M84" i="10"/>
  <c r="R83" i="10"/>
  <c r="Q83" i="10"/>
  <c r="O83" i="10"/>
  <c r="P83" i="10" s="1"/>
  <c r="N83" i="10"/>
  <c r="M83" i="10"/>
  <c r="R82" i="10"/>
  <c r="Q82" i="10"/>
  <c r="P82" i="10"/>
  <c r="O82" i="10"/>
  <c r="N82" i="10"/>
  <c r="M82" i="10"/>
  <c r="R81" i="10"/>
  <c r="Q81" i="10"/>
  <c r="O81" i="10"/>
  <c r="P81" i="10" s="1"/>
  <c r="N81" i="10"/>
  <c r="M81" i="10"/>
  <c r="R80" i="10"/>
  <c r="Q80" i="10"/>
  <c r="P80" i="10"/>
  <c r="O80" i="10"/>
  <c r="N80" i="10"/>
  <c r="M80" i="10"/>
  <c r="R79" i="10"/>
  <c r="Q79" i="10"/>
  <c r="O79" i="10"/>
  <c r="P79" i="10" s="1"/>
  <c r="N79" i="10"/>
  <c r="M79" i="10"/>
  <c r="R78" i="10"/>
  <c r="Q78" i="10"/>
  <c r="P78" i="10"/>
  <c r="O78" i="10"/>
  <c r="N78" i="10"/>
  <c r="M78" i="10"/>
  <c r="R77" i="10"/>
  <c r="Q77" i="10"/>
  <c r="O77" i="10"/>
  <c r="P77" i="10" s="1"/>
  <c r="N77" i="10"/>
  <c r="M77" i="10"/>
  <c r="R76" i="10"/>
  <c r="Q76" i="10"/>
  <c r="P76" i="10"/>
  <c r="O76" i="10"/>
  <c r="N76" i="10"/>
  <c r="M76" i="10"/>
  <c r="R75" i="10"/>
  <c r="Q75" i="10"/>
  <c r="O75" i="10"/>
  <c r="P75" i="10" s="1"/>
  <c r="N75" i="10"/>
  <c r="M75" i="10"/>
  <c r="R74" i="10"/>
  <c r="Q74" i="10"/>
  <c r="P74" i="10"/>
  <c r="O74" i="10"/>
  <c r="N74" i="10"/>
  <c r="M74" i="10"/>
  <c r="R73" i="10"/>
  <c r="Q73" i="10"/>
  <c r="O73" i="10"/>
  <c r="P73" i="10" s="1"/>
  <c r="N73" i="10"/>
  <c r="M73" i="10"/>
  <c r="R72" i="10"/>
  <c r="Q72" i="10"/>
  <c r="P72" i="10"/>
  <c r="O72" i="10"/>
  <c r="N72" i="10"/>
  <c r="M72" i="10"/>
  <c r="R71" i="10"/>
  <c r="Q71" i="10"/>
  <c r="O71" i="10"/>
  <c r="P71" i="10" s="1"/>
  <c r="N71" i="10"/>
  <c r="M71" i="10"/>
  <c r="R70" i="10"/>
  <c r="Q70" i="10"/>
  <c r="P70" i="10"/>
  <c r="O70" i="10"/>
  <c r="N70" i="10"/>
  <c r="M70" i="10"/>
  <c r="R69" i="10"/>
  <c r="Q69" i="10"/>
  <c r="O69" i="10"/>
  <c r="P69" i="10" s="1"/>
  <c r="N69" i="10"/>
  <c r="M69" i="10"/>
  <c r="R68" i="10"/>
  <c r="Q68" i="10"/>
  <c r="P68" i="10"/>
  <c r="O68" i="10"/>
  <c r="N68" i="10"/>
  <c r="M68" i="10"/>
  <c r="R67" i="10"/>
  <c r="Q67" i="10"/>
  <c r="O67" i="10"/>
  <c r="P67" i="10" s="1"/>
  <c r="N67" i="10"/>
  <c r="M67" i="10"/>
  <c r="R66" i="10"/>
  <c r="Q66" i="10"/>
  <c r="P66" i="10"/>
  <c r="O66" i="10"/>
  <c r="N66" i="10"/>
  <c r="M66" i="10"/>
  <c r="R65" i="10"/>
  <c r="Q65" i="10"/>
  <c r="O65" i="10"/>
  <c r="P65" i="10" s="1"/>
  <c r="N65" i="10"/>
  <c r="M65" i="10"/>
  <c r="R64" i="10"/>
  <c r="Q64" i="10"/>
  <c r="P64" i="10"/>
  <c r="O64" i="10"/>
  <c r="N64" i="10"/>
  <c r="M64" i="10"/>
  <c r="R63" i="10"/>
  <c r="Q63" i="10"/>
  <c r="O63" i="10"/>
  <c r="P63" i="10" s="1"/>
  <c r="N63" i="10"/>
  <c r="M63" i="10"/>
  <c r="R62" i="10"/>
  <c r="Q62" i="10"/>
  <c r="P62" i="10"/>
  <c r="O62" i="10"/>
  <c r="N62" i="10"/>
  <c r="M62" i="10"/>
  <c r="R61" i="10"/>
  <c r="Q61" i="10"/>
  <c r="O61" i="10"/>
  <c r="P61" i="10" s="1"/>
  <c r="N61" i="10"/>
  <c r="M61" i="10"/>
  <c r="R60" i="10"/>
  <c r="Q60" i="10"/>
  <c r="P60" i="10"/>
  <c r="O60" i="10"/>
  <c r="N60" i="10"/>
  <c r="M60" i="10"/>
  <c r="R59" i="10"/>
  <c r="Q59" i="10"/>
  <c r="O59" i="10"/>
  <c r="P59" i="10" s="1"/>
  <c r="N59" i="10"/>
  <c r="M59" i="10"/>
  <c r="R58" i="10"/>
  <c r="Q58" i="10"/>
  <c r="P58" i="10"/>
  <c r="O58" i="10"/>
  <c r="N58" i="10"/>
  <c r="M58" i="10"/>
  <c r="R57" i="10"/>
  <c r="Q57" i="10"/>
  <c r="O57" i="10"/>
  <c r="P57" i="10" s="1"/>
  <c r="N57" i="10"/>
  <c r="M57" i="10"/>
  <c r="R56" i="10"/>
  <c r="Q56" i="10"/>
  <c r="P56" i="10"/>
  <c r="O56" i="10"/>
  <c r="N56" i="10"/>
  <c r="M56" i="10"/>
  <c r="R55" i="10"/>
  <c r="Q55" i="10"/>
  <c r="O55" i="10"/>
  <c r="P55" i="10" s="1"/>
  <c r="N55" i="10"/>
  <c r="M55" i="10"/>
  <c r="R54" i="10"/>
  <c r="Q54" i="10"/>
  <c r="P54" i="10"/>
  <c r="O54" i="10"/>
  <c r="N54" i="10"/>
  <c r="M54" i="10"/>
  <c r="R53" i="10"/>
  <c r="Q53" i="10"/>
  <c r="O53" i="10"/>
  <c r="P53" i="10" s="1"/>
  <c r="N53" i="10"/>
  <c r="M53" i="10"/>
  <c r="R52" i="10"/>
  <c r="Q52" i="10"/>
  <c r="P52" i="10"/>
  <c r="O52" i="10"/>
  <c r="N52" i="10"/>
  <c r="M52" i="10"/>
  <c r="R51" i="10"/>
  <c r="Q51" i="10"/>
  <c r="O51" i="10"/>
  <c r="P51" i="10" s="1"/>
  <c r="N51" i="10"/>
  <c r="M51" i="10"/>
  <c r="R50" i="10"/>
  <c r="Q50" i="10"/>
  <c r="P50" i="10"/>
  <c r="O50" i="10"/>
  <c r="N50" i="10"/>
  <c r="M50" i="10"/>
  <c r="R49" i="10"/>
  <c r="Q49" i="10"/>
  <c r="O49" i="10"/>
  <c r="P49" i="10" s="1"/>
  <c r="N49" i="10"/>
  <c r="M49" i="10"/>
  <c r="R48" i="10"/>
  <c r="Q48" i="10"/>
  <c r="P48" i="10"/>
  <c r="O48" i="10"/>
  <c r="N48" i="10"/>
  <c r="M48" i="10"/>
  <c r="R47" i="10"/>
  <c r="Q47" i="10"/>
  <c r="O47" i="10"/>
  <c r="P47" i="10" s="1"/>
  <c r="N47" i="10"/>
  <c r="M47" i="10"/>
  <c r="R46" i="10"/>
  <c r="Q46" i="10"/>
  <c r="P46" i="10"/>
  <c r="O46" i="10"/>
  <c r="N46" i="10"/>
  <c r="M46" i="10"/>
  <c r="R45" i="10"/>
  <c r="Q45" i="10"/>
  <c r="O45" i="10"/>
  <c r="P45" i="10" s="1"/>
  <c r="N45" i="10"/>
  <c r="M45" i="10"/>
  <c r="R44" i="10"/>
  <c r="Q44" i="10"/>
  <c r="P44" i="10"/>
  <c r="O44" i="10"/>
  <c r="N44" i="10"/>
  <c r="M44" i="10"/>
  <c r="R43" i="10"/>
  <c r="Q43" i="10"/>
  <c r="O43" i="10"/>
  <c r="P43" i="10" s="1"/>
  <c r="N43" i="10"/>
  <c r="M43" i="10"/>
  <c r="R42" i="10"/>
  <c r="Q42" i="10"/>
  <c r="P42" i="10"/>
  <c r="O42" i="10"/>
  <c r="N42" i="10"/>
  <c r="M42" i="10"/>
  <c r="R41" i="10"/>
  <c r="Q41" i="10"/>
  <c r="O41" i="10"/>
  <c r="P41" i="10" s="1"/>
  <c r="N41" i="10"/>
  <c r="M41" i="10"/>
  <c r="R40" i="10"/>
  <c r="Q40" i="10"/>
  <c r="P40" i="10"/>
  <c r="O40" i="10"/>
  <c r="N40" i="10"/>
  <c r="M40" i="10"/>
  <c r="R39" i="10"/>
  <c r="Q39" i="10"/>
  <c r="O39" i="10"/>
  <c r="P39" i="10" s="1"/>
  <c r="N39" i="10"/>
  <c r="M39" i="10"/>
  <c r="R38" i="10"/>
  <c r="Q38" i="10"/>
  <c r="P38" i="10"/>
  <c r="O38" i="10"/>
  <c r="N38" i="10"/>
  <c r="M38" i="10"/>
  <c r="R37" i="10"/>
  <c r="Q37" i="10"/>
  <c r="O37" i="10"/>
  <c r="P37" i="10" s="1"/>
  <c r="N37" i="10"/>
  <c r="M37" i="10"/>
  <c r="R36" i="10"/>
  <c r="Q36" i="10"/>
  <c r="P36" i="10"/>
  <c r="O36" i="10"/>
  <c r="N36" i="10"/>
  <c r="M36" i="10"/>
  <c r="R35" i="10"/>
  <c r="Q35" i="10"/>
  <c r="O35" i="10"/>
  <c r="P35" i="10" s="1"/>
  <c r="N35" i="10"/>
  <c r="M35" i="10"/>
  <c r="R34" i="10"/>
  <c r="Q34" i="10"/>
  <c r="P34" i="10"/>
  <c r="O34" i="10"/>
  <c r="N34" i="10"/>
  <c r="M34" i="10"/>
  <c r="Z33" i="10"/>
  <c r="R33" i="10"/>
  <c r="Q33" i="10"/>
  <c r="P33" i="10"/>
  <c r="O33" i="10"/>
  <c r="N33" i="10"/>
  <c r="M33" i="10"/>
  <c r="Z32" i="10"/>
  <c r="R32" i="10"/>
  <c r="Q32" i="10"/>
  <c r="P32" i="10"/>
  <c r="O32" i="10"/>
  <c r="N32" i="10"/>
  <c r="M32" i="10"/>
  <c r="Z31" i="10"/>
  <c r="R31" i="10"/>
  <c r="Q31" i="10"/>
  <c r="P31" i="10"/>
  <c r="O31" i="10"/>
  <c r="N31" i="10"/>
  <c r="M31" i="10"/>
  <c r="Z30" i="10"/>
  <c r="R30" i="10"/>
  <c r="Q30" i="10"/>
  <c r="P30" i="10"/>
  <c r="O30" i="10"/>
  <c r="N30" i="10"/>
  <c r="M30" i="10"/>
  <c r="Z29" i="10"/>
  <c r="R29" i="10"/>
  <c r="Q29" i="10"/>
  <c r="P29" i="10"/>
  <c r="O29" i="10"/>
  <c r="N29" i="10"/>
  <c r="M29" i="10"/>
  <c r="Z28" i="10"/>
  <c r="R28" i="10"/>
  <c r="Q28" i="10"/>
  <c r="P28" i="10"/>
  <c r="O28" i="10"/>
  <c r="N28" i="10"/>
  <c r="M28" i="10"/>
  <c r="Z27" i="10"/>
  <c r="R27" i="10"/>
  <c r="Q27" i="10"/>
  <c r="P27" i="10"/>
  <c r="O27" i="10"/>
  <c r="N27" i="10"/>
  <c r="M27" i="10"/>
  <c r="Z26" i="10"/>
  <c r="V26" i="10"/>
  <c r="T26" i="10"/>
  <c r="R26" i="10"/>
  <c r="Q26" i="10"/>
  <c r="P26" i="10"/>
  <c r="O26" i="10"/>
  <c r="N26" i="10"/>
  <c r="M26" i="10"/>
  <c r="Z25" i="10"/>
  <c r="R25" i="10"/>
  <c r="Q25" i="10"/>
  <c r="P25" i="10"/>
  <c r="O25" i="10"/>
  <c r="N25" i="10"/>
  <c r="M25" i="10"/>
  <c r="Z24" i="10"/>
  <c r="R24" i="10"/>
  <c r="Q24" i="10"/>
  <c r="P24" i="10"/>
  <c r="O24" i="10"/>
  <c r="N24" i="10"/>
  <c r="M24" i="10"/>
  <c r="Z23" i="10"/>
  <c r="V23" i="10"/>
  <c r="T23" i="10"/>
  <c r="R23" i="10"/>
  <c r="Q23" i="10"/>
  <c r="O23" i="10"/>
  <c r="P23" i="10" s="1"/>
  <c r="N23" i="10"/>
  <c r="M23" i="10"/>
  <c r="Z22" i="10"/>
  <c r="R22" i="10"/>
  <c r="Q22" i="10"/>
  <c r="O22" i="10"/>
  <c r="P22" i="10" s="1"/>
  <c r="N22" i="10"/>
  <c r="M22" i="10"/>
  <c r="Z21" i="10"/>
  <c r="R21" i="10"/>
  <c r="Q21" i="10"/>
  <c r="O21" i="10"/>
  <c r="P21" i="10" s="1"/>
  <c r="N21" i="10"/>
  <c r="M21" i="10"/>
  <c r="Z20" i="10"/>
  <c r="V20" i="10"/>
  <c r="W20" i="10" s="1"/>
  <c r="T20" i="10"/>
  <c r="U20" i="10" s="1"/>
  <c r="R20" i="10"/>
  <c r="Q20" i="10"/>
  <c r="P20" i="10"/>
  <c r="O20" i="10"/>
  <c r="N20" i="10"/>
  <c r="M20" i="10"/>
  <c r="Z19" i="10"/>
  <c r="R19" i="10"/>
  <c r="Q19" i="10"/>
  <c r="P19" i="10"/>
  <c r="O19" i="10"/>
  <c r="N19" i="10"/>
  <c r="M19" i="10"/>
  <c r="Z18" i="10"/>
  <c r="R18" i="10"/>
  <c r="Q18" i="10"/>
  <c r="P18" i="10"/>
  <c r="O18" i="10"/>
  <c r="N18" i="10"/>
  <c r="M18" i="10"/>
  <c r="Z17" i="10"/>
  <c r="V17" i="10"/>
  <c r="R17" i="10"/>
  <c r="Q17" i="10"/>
  <c r="O17" i="10"/>
  <c r="P17" i="10" s="1"/>
  <c r="N17" i="10"/>
  <c r="M17" i="10"/>
  <c r="Z16" i="10"/>
  <c r="R16" i="10"/>
  <c r="Q16" i="10"/>
  <c r="O16" i="10"/>
  <c r="P16" i="10" s="1"/>
  <c r="N16" i="10"/>
  <c r="M16" i="10"/>
  <c r="Z15" i="10"/>
  <c r="R15" i="10"/>
  <c r="Q15" i="10"/>
  <c r="O15" i="10"/>
  <c r="P15" i="10" s="1"/>
  <c r="N15" i="10"/>
  <c r="M15" i="10"/>
  <c r="Z14" i="10"/>
  <c r="R14" i="10"/>
  <c r="Q14" i="10"/>
  <c r="O14" i="10"/>
  <c r="P14" i="10" s="1"/>
  <c r="N14" i="10"/>
  <c r="M14" i="10"/>
  <c r="Z13" i="10"/>
  <c r="R13" i="10"/>
  <c r="Q13" i="10"/>
  <c r="P13" i="10"/>
  <c r="O13" i="10"/>
  <c r="N13" i="10"/>
  <c r="M13" i="10"/>
  <c r="Z12" i="10"/>
  <c r="R12" i="10"/>
  <c r="Q12" i="10"/>
  <c r="P12" i="10"/>
  <c r="O12" i="10"/>
  <c r="N12" i="10"/>
  <c r="M12" i="10"/>
  <c r="Z11" i="10"/>
  <c r="R11" i="10"/>
  <c r="Q11" i="10"/>
  <c r="P11" i="10"/>
  <c r="O11" i="10"/>
  <c r="N11" i="10"/>
  <c r="M11" i="10"/>
  <c r="Z10" i="10"/>
  <c r="V10" i="10"/>
  <c r="R10" i="10"/>
  <c r="Q10" i="10"/>
  <c r="P10" i="10"/>
  <c r="O10" i="10"/>
  <c r="N10" i="10"/>
  <c r="M10" i="10"/>
  <c r="Z9" i="10"/>
  <c r="R9" i="10"/>
  <c r="Q9" i="10"/>
  <c r="P9" i="10"/>
  <c r="O9" i="10"/>
  <c r="N9" i="10"/>
  <c r="M9" i="10"/>
  <c r="Z8" i="10"/>
  <c r="R8" i="10"/>
  <c r="Q8" i="10"/>
  <c r="P8" i="10"/>
  <c r="O8" i="10"/>
  <c r="N8" i="10"/>
  <c r="M8" i="10"/>
  <c r="Z7" i="10"/>
  <c r="R7" i="10"/>
  <c r="Q7" i="10"/>
  <c r="P7" i="10"/>
  <c r="O7" i="10"/>
  <c r="N7" i="10"/>
  <c r="M7" i="10"/>
  <c r="Z6" i="10"/>
  <c r="R6" i="10"/>
  <c r="Q6" i="10"/>
  <c r="P6" i="10"/>
  <c r="O6" i="10"/>
  <c r="N6" i="10"/>
  <c r="M6" i="10"/>
  <c r="Z5" i="10"/>
  <c r="R5" i="10"/>
  <c r="Q5" i="10"/>
  <c r="P5" i="10"/>
  <c r="O5" i="10"/>
  <c r="N5" i="10"/>
  <c r="M5" i="10"/>
  <c r="Z4" i="10"/>
  <c r="R4" i="10"/>
  <c r="Q4" i="10"/>
  <c r="P4" i="10"/>
  <c r="O4" i="10"/>
  <c r="N4" i="10"/>
  <c r="M4" i="10"/>
  <c r="Z3" i="10"/>
  <c r="T28" i="10" s="1"/>
  <c r="T3" i="10"/>
  <c r="R3" i="10"/>
  <c r="Q3" i="10"/>
  <c r="O3" i="10"/>
  <c r="P3" i="10" s="1"/>
  <c r="N3" i="10"/>
  <c r="M3" i="10"/>
  <c r="O300" i="9"/>
  <c r="P300" i="9" s="1"/>
  <c r="R299" i="9"/>
  <c r="Q299" i="9"/>
  <c r="O299" i="9"/>
  <c r="P299" i="9" s="1"/>
  <c r="N299" i="9"/>
  <c r="R298" i="9"/>
  <c r="Q298" i="9"/>
  <c r="P298" i="9"/>
  <c r="O298" i="9"/>
  <c r="N298" i="9"/>
  <c r="R297" i="9"/>
  <c r="Q297" i="9"/>
  <c r="O297" i="9"/>
  <c r="P297" i="9" s="1"/>
  <c r="N297" i="9"/>
  <c r="R296" i="9"/>
  <c r="Q296" i="9"/>
  <c r="O296" i="9"/>
  <c r="P296" i="9" s="1"/>
  <c r="N296" i="9"/>
  <c r="R295" i="9"/>
  <c r="Q295" i="9"/>
  <c r="O295" i="9"/>
  <c r="P295" i="9" s="1"/>
  <c r="N295" i="9"/>
  <c r="R294" i="9"/>
  <c r="Q294" i="9"/>
  <c r="P294" i="9"/>
  <c r="O294" i="9"/>
  <c r="N294" i="9"/>
  <c r="R293" i="9"/>
  <c r="Q293" i="9"/>
  <c r="P293" i="9"/>
  <c r="O293" i="9"/>
  <c r="N293" i="9"/>
  <c r="R292" i="9"/>
  <c r="Q292" i="9"/>
  <c r="P292" i="9"/>
  <c r="O292" i="9"/>
  <c r="N292" i="9"/>
  <c r="R291" i="9"/>
  <c r="Q291" i="9"/>
  <c r="O291" i="9"/>
  <c r="P291" i="9" s="1"/>
  <c r="N291" i="9"/>
  <c r="R290" i="9"/>
  <c r="Q290" i="9"/>
  <c r="P290" i="9"/>
  <c r="O290" i="9"/>
  <c r="N290" i="9"/>
  <c r="R289" i="9"/>
  <c r="Q289" i="9"/>
  <c r="O289" i="9"/>
  <c r="P289" i="9" s="1"/>
  <c r="N289" i="9"/>
  <c r="R288" i="9"/>
  <c r="Q288" i="9"/>
  <c r="O288" i="9"/>
  <c r="P288" i="9" s="1"/>
  <c r="N288" i="9"/>
  <c r="R287" i="9"/>
  <c r="Q287" i="9"/>
  <c r="O287" i="9"/>
  <c r="P287" i="9" s="1"/>
  <c r="N287" i="9"/>
  <c r="R286" i="9"/>
  <c r="Q286" i="9"/>
  <c r="P286" i="9"/>
  <c r="O286" i="9"/>
  <c r="N286" i="9"/>
  <c r="R285" i="9"/>
  <c r="Q285" i="9"/>
  <c r="P285" i="9"/>
  <c r="O285" i="9"/>
  <c r="N285" i="9"/>
  <c r="R284" i="9"/>
  <c r="Q284" i="9"/>
  <c r="P284" i="9"/>
  <c r="O284" i="9"/>
  <c r="N284" i="9"/>
  <c r="R283" i="9"/>
  <c r="Q283" i="9"/>
  <c r="O283" i="9"/>
  <c r="P283" i="9" s="1"/>
  <c r="N283" i="9"/>
  <c r="R282" i="9"/>
  <c r="Q282" i="9"/>
  <c r="P282" i="9"/>
  <c r="O282" i="9"/>
  <c r="N282" i="9"/>
  <c r="R281" i="9"/>
  <c r="Q281" i="9"/>
  <c r="O281" i="9"/>
  <c r="P281" i="9" s="1"/>
  <c r="N281" i="9"/>
  <c r="R280" i="9"/>
  <c r="Q280" i="9"/>
  <c r="O280" i="9"/>
  <c r="P280" i="9" s="1"/>
  <c r="N280" i="9"/>
  <c r="R279" i="9"/>
  <c r="Q279" i="9"/>
  <c r="O279" i="9"/>
  <c r="P279" i="9" s="1"/>
  <c r="N279" i="9"/>
  <c r="R278" i="9"/>
  <c r="Q278" i="9"/>
  <c r="P278" i="9"/>
  <c r="O278" i="9"/>
  <c r="N278" i="9"/>
  <c r="R277" i="9"/>
  <c r="Q277" i="9"/>
  <c r="P277" i="9"/>
  <c r="O277" i="9"/>
  <c r="N277" i="9"/>
  <c r="R276" i="9"/>
  <c r="Q276" i="9"/>
  <c r="P276" i="9"/>
  <c r="O276" i="9"/>
  <c r="N276" i="9"/>
  <c r="R275" i="9"/>
  <c r="Q275" i="9"/>
  <c r="O275" i="9"/>
  <c r="P275" i="9" s="1"/>
  <c r="N275" i="9"/>
  <c r="R274" i="9"/>
  <c r="Q274" i="9"/>
  <c r="P274" i="9"/>
  <c r="O274" i="9"/>
  <c r="N274" i="9"/>
  <c r="R273" i="9"/>
  <c r="Q273" i="9"/>
  <c r="O273" i="9"/>
  <c r="P273" i="9" s="1"/>
  <c r="N273" i="9"/>
  <c r="R272" i="9"/>
  <c r="Q272" i="9"/>
  <c r="O272" i="9"/>
  <c r="P272" i="9" s="1"/>
  <c r="N272" i="9"/>
  <c r="R271" i="9"/>
  <c r="Q271" i="9"/>
  <c r="O271" i="9"/>
  <c r="P271" i="9" s="1"/>
  <c r="N271" i="9"/>
  <c r="R270" i="9"/>
  <c r="Q270" i="9"/>
  <c r="P270" i="9"/>
  <c r="O270" i="9"/>
  <c r="N270" i="9"/>
  <c r="R269" i="9"/>
  <c r="Q269" i="9"/>
  <c r="P269" i="9"/>
  <c r="O269" i="9"/>
  <c r="N269" i="9"/>
  <c r="R268" i="9"/>
  <c r="Q268" i="9"/>
  <c r="P268" i="9"/>
  <c r="O268" i="9"/>
  <c r="N268" i="9"/>
  <c r="R267" i="9"/>
  <c r="Q267" i="9"/>
  <c r="O267" i="9"/>
  <c r="P267" i="9" s="1"/>
  <c r="N267" i="9"/>
  <c r="R266" i="9"/>
  <c r="Q266" i="9"/>
  <c r="P266" i="9"/>
  <c r="O266" i="9"/>
  <c r="N266" i="9"/>
  <c r="R265" i="9"/>
  <c r="Q265" i="9"/>
  <c r="O265" i="9"/>
  <c r="P265" i="9" s="1"/>
  <c r="N265" i="9"/>
  <c r="R264" i="9"/>
  <c r="Q264" i="9"/>
  <c r="O264" i="9"/>
  <c r="P264" i="9" s="1"/>
  <c r="N264" i="9"/>
  <c r="R263" i="9"/>
  <c r="Q263" i="9"/>
  <c r="O263" i="9"/>
  <c r="P263" i="9" s="1"/>
  <c r="N263" i="9"/>
  <c r="R262" i="9"/>
  <c r="Q262" i="9"/>
  <c r="P262" i="9"/>
  <c r="O262" i="9"/>
  <c r="N262" i="9"/>
  <c r="R261" i="9"/>
  <c r="Q261" i="9"/>
  <c r="P261" i="9"/>
  <c r="O261" i="9"/>
  <c r="N261" i="9"/>
  <c r="R260" i="9"/>
  <c r="Q260" i="9"/>
  <c r="P260" i="9"/>
  <c r="O260" i="9"/>
  <c r="N260" i="9"/>
  <c r="R259" i="9"/>
  <c r="Q259" i="9"/>
  <c r="O259" i="9"/>
  <c r="P259" i="9" s="1"/>
  <c r="N259" i="9"/>
  <c r="R258" i="9"/>
  <c r="Q258" i="9"/>
  <c r="P258" i="9"/>
  <c r="O258" i="9"/>
  <c r="N258" i="9"/>
  <c r="M258" i="9"/>
  <c r="R257" i="9"/>
  <c r="Q257" i="9"/>
  <c r="P257" i="9"/>
  <c r="O257" i="9"/>
  <c r="N257" i="9"/>
  <c r="M257" i="9"/>
  <c r="R256" i="9"/>
  <c r="Q256" i="9"/>
  <c r="P256" i="9"/>
  <c r="O256" i="9"/>
  <c r="N256" i="9"/>
  <c r="M256" i="9"/>
  <c r="R255" i="9"/>
  <c r="Q255" i="9"/>
  <c r="O255" i="9"/>
  <c r="P255" i="9" s="1"/>
  <c r="N255" i="9"/>
  <c r="M255" i="9"/>
  <c r="R254" i="9"/>
  <c r="Q254" i="9"/>
  <c r="P254" i="9"/>
  <c r="O254" i="9"/>
  <c r="N254" i="9"/>
  <c r="M254" i="9"/>
  <c r="R253" i="9"/>
  <c r="Q253" i="9"/>
  <c r="P253" i="9"/>
  <c r="O253" i="9"/>
  <c r="N253" i="9"/>
  <c r="M253" i="9"/>
  <c r="R252" i="9"/>
  <c r="Q252" i="9"/>
  <c r="P252" i="9"/>
  <c r="O252" i="9"/>
  <c r="N252" i="9"/>
  <c r="M252" i="9"/>
  <c r="R251" i="9"/>
  <c r="Q251" i="9"/>
  <c r="O251" i="9"/>
  <c r="P251" i="9" s="1"/>
  <c r="N251" i="9"/>
  <c r="M251" i="9"/>
  <c r="R250" i="9"/>
  <c r="Q250" i="9"/>
  <c r="P250" i="9"/>
  <c r="O250" i="9"/>
  <c r="N250" i="9"/>
  <c r="M250" i="9"/>
  <c r="R249" i="9"/>
  <c r="Q249" i="9"/>
  <c r="P249" i="9"/>
  <c r="O249" i="9"/>
  <c r="N249" i="9"/>
  <c r="M249" i="9"/>
  <c r="R248" i="9"/>
  <c r="Q248" i="9"/>
  <c r="P248" i="9"/>
  <c r="O248" i="9"/>
  <c r="N248" i="9"/>
  <c r="M248" i="9"/>
  <c r="R247" i="9"/>
  <c r="Q247" i="9"/>
  <c r="O247" i="9"/>
  <c r="P247" i="9" s="1"/>
  <c r="N247" i="9"/>
  <c r="M247" i="9"/>
  <c r="R246" i="9"/>
  <c r="Q246" i="9"/>
  <c r="P246" i="9"/>
  <c r="O246" i="9"/>
  <c r="N246" i="9"/>
  <c r="M246" i="9"/>
  <c r="R245" i="9"/>
  <c r="Q245" i="9"/>
  <c r="P245" i="9"/>
  <c r="O245" i="9"/>
  <c r="N245" i="9"/>
  <c r="M245" i="9"/>
  <c r="R244" i="9"/>
  <c r="Q244" i="9"/>
  <c r="P244" i="9"/>
  <c r="O244" i="9"/>
  <c r="N244" i="9"/>
  <c r="M244" i="9"/>
  <c r="R243" i="9"/>
  <c r="Q243" i="9"/>
  <c r="O243" i="9"/>
  <c r="P243" i="9" s="1"/>
  <c r="N243" i="9"/>
  <c r="M243" i="9"/>
  <c r="R242" i="9"/>
  <c r="Q242" i="9"/>
  <c r="O242" i="9"/>
  <c r="P242" i="9" s="1"/>
  <c r="N242" i="9"/>
  <c r="M242" i="9"/>
  <c r="R241" i="9"/>
  <c r="Q241" i="9"/>
  <c r="P241" i="9"/>
  <c r="O241" i="9"/>
  <c r="N241" i="9"/>
  <c r="M241" i="9"/>
  <c r="R240" i="9"/>
  <c r="Q240" i="9"/>
  <c r="P240" i="9"/>
  <c r="O240" i="9"/>
  <c r="N240" i="9"/>
  <c r="M240" i="9"/>
  <c r="R239" i="9"/>
  <c r="Q239" i="9"/>
  <c r="O239" i="9"/>
  <c r="P239" i="9" s="1"/>
  <c r="N239" i="9"/>
  <c r="M239" i="9"/>
  <c r="R238" i="9"/>
  <c r="Q238" i="9"/>
  <c r="O238" i="9"/>
  <c r="P238" i="9" s="1"/>
  <c r="N238" i="9"/>
  <c r="M238" i="9"/>
  <c r="R237" i="9"/>
  <c r="Q237" i="9"/>
  <c r="P237" i="9"/>
  <c r="O237" i="9"/>
  <c r="N237" i="9"/>
  <c r="M237" i="9"/>
  <c r="R236" i="9"/>
  <c r="Q236" i="9"/>
  <c r="P236" i="9"/>
  <c r="O236" i="9"/>
  <c r="N236" i="9"/>
  <c r="M236" i="9"/>
  <c r="R235" i="9"/>
  <c r="Q235" i="9"/>
  <c r="O235" i="9"/>
  <c r="P235" i="9" s="1"/>
  <c r="N235" i="9"/>
  <c r="M235" i="9"/>
  <c r="R234" i="9"/>
  <c r="Q234" i="9"/>
  <c r="P234" i="9"/>
  <c r="O234" i="9"/>
  <c r="N234" i="9"/>
  <c r="M234" i="9"/>
  <c r="R233" i="9"/>
  <c r="Q233" i="9"/>
  <c r="P233" i="9"/>
  <c r="O233" i="9"/>
  <c r="N233" i="9"/>
  <c r="M233" i="9"/>
  <c r="R232" i="9"/>
  <c r="Q232" i="9"/>
  <c r="P232" i="9"/>
  <c r="O232" i="9"/>
  <c r="N232" i="9"/>
  <c r="M232" i="9"/>
  <c r="R231" i="9"/>
  <c r="Q231" i="9"/>
  <c r="O231" i="9"/>
  <c r="P231" i="9" s="1"/>
  <c r="N231" i="9"/>
  <c r="M231" i="9"/>
  <c r="R230" i="9"/>
  <c r="Q230" i="9"/>
  <c r="P230" i="9"/>
  <c r="O230" i="9"/>
  <c r="N230" i="9"/>
  <c r="M230" i="9"/>
  <c r="R229" i="9"/>
  <c r="Q229" i="9"/>
  <c r="O229" i="9"/>
  <c r="P229" i="9" s="1"/>
  <c r="N229" i="9"/>
  <c r="M229" i="9"/>
  <c r="R228" i="9"/>
  <c r="Q228" i="9"/>
  <c r="P228" i="9"/>
  <c r="O228" i="9"/>
  <c r="N228" i="9"/>
  <c r="M228" i="9"/>
  <c r="R227" i="9"/>
  <c r="Q227" i="9"/>
  <c r="O227" i="9"/>
  <c r="P227" i="9" s="1"/>
  <c r="N227" i="9"/>
  <c r="M227" i="9"/>
  <c r="R226" i="9"/>
  <c r="Q226" i="9"/>
  <c r="P226" i="9"/>
  <c r="O226" i="9"/>
  <c r="N226" i="9"/>
  <c r="M226" i="9"/>
  <c r="R225" i="9"/>
  <c r="Q225" i="9"/>
  <c r="O225" i="9"/>
  <c r="P225" i="9" s="1"/>
  <c r="N225" i="9"/>
  <c r="M225" i="9"/>
  <c r="R224" i="9"/>
  <c r="Q224" i="9"/>
  <c r="P224" i="9"/>
  <c r="O224" i="9"/>
  <c r="N224" i="9"/>
  <c r="M224" i="9"/>
  <c r="R223" i="9"/>
  <c r="Q223" i="9"/>
  <c r="O223" i="9"/>
  <c r="P223" i="9" s="1"/>
  <c r="N223" i="9"/>
  <c r="M223" i="9"/>
  <c r="R222" i="9"/>
  <c r="Q222" i="9"/>
  <c r="P222" i="9"/>
  <c r="O222" i="9"/>
  <c r="N222" i="9"/>
  <c r="M222" i="9"/>
  <c r="R221" i="9"/>
  <c r="Q221" i="9"/>
  <c r="O221" i="9"/>
  <c r="P221" i="9" s="1"/>
  <c r="N221" i="9"/>
  <c r="M221" i="9"/>
  <c r="R220" i="9"/>
  <c r="Q220" i="9"/>
  <c r="P220" i="9"/>
  <c r="O220" i="9"/>
  <c r="N220" i="9"/>
  <c r="M220" i="9"/>
  <c r="R219" i="9"/>
  <c r="Q219" i="9"/>
  <c r="O219" i="9"/>
  <c r="P219" i="9" s="1"/>
  <c r="N219" i="9"/>
  <c r="M219" i="9"/>
  <c r="R218" i="9"/>
  <c r="Q218" i="9"/>
  <c r="P218" i="9"/>
  <c r="O218" i="9"/>
  <c r="N218" i="9"/>
  <c r="M218" i="9"/>
  <c r="R217" i="9"/>
  <c r="Q217" i="9"/>
  <c r="O217" i="9"/>
  <c r="P217" i="9" s="1"/>
  <c r="N217" i="9"/>
  <c r="M217" i="9"/>
  <c r="R216" i="9"/>
  <c r="Q216" i="9"/>
  <c r="P216" i="9"/>
  <c r="O216" i="9"/>
  <c r="N216" i="9"/>
  <c r="M216" i="9"/>
  <c r="R215" i="9"/>
  <c r="Q215" i="9"/>
  <c r="O215" i="9"/>
  <c r="P215" i="9" s="1"/>
  <c r="N215" i="9"/>
  <c r="M215" i="9"/>
  <c r="R214" i="9"/>
  <c r="Q214" i="9"/>
  <c r="P214" i="9"/>
  <c r="O214" i="9"/>
  <c r="N214" i="9"/>
  <c r="M214" i="9"/>
  <c r="R213" i="9"/>
  <c r="Q213" i="9"/>
  <c r="O213" i="9"/>
  <c r="P213" i="9" s="1"/>
  <c r="N213" i="9"/>
  <c r="M213" i="9"/>
  <c r="R212" i="9"/>
  <c r="Q212" i="9"/>
  <c r="P212" i="9"/>
  <c r="O212" i="9"/>
  <c r="N212" i="9"/>
  <c r="M212" i="9"/>
  <c r="R211" i="9"/>
  <c r="Q211" i="9"/>
  <c r="O211" i="9"/>
  <c r="P211" i="9" s="1"/>
  <c r="N211" i="9"/>
  <c r="M211" i="9"/>
  <c r="R210" i="9"/>
  <c r="Q210" i="9"/>
  <c r="P210" i="9"/>
  <c r="O210" i="9"/>
  <c r="N210" i="9"/>
  <c r="M210" i="9"/>
  <c r="R209" i="9"/>
  <c r="Q209" i="9"/>
  <c r="O209" i="9"/>
  <c r="P209" i="9" s="1"/>
  <c r="N209" i="9"/>
  <c r="M209" i="9"/>
  <c r="R208" i="9"/>
  <c r="Q208" i="9"/>
  <c r="P208" i="9"/>
  <c r="O208" i="9"/>
  <c r="N208" i="9"/>
  <c r="M208" i="9"/>
  <c r="R207" i="9"/>
  <c r="Q207" i="9"/>
  <c r="O207" i="9"/>
  <c r="P207" i="9" s="1"/>
  <c r="N207" i="9"/>
  <c r="M207" i="9"/>
  <c r="R206" i="9"/>
  <c r="Q206" i="9"/>
  <c r="P206" i="9"/>
  <c r="O206" i="9"/>
  <c r="N206" i="9"/>
  <c r="M206" i="9"/>
  <c r="R205" i="9"/>
  <c r="Q205" i="9"/>
  <c r="O205" i="9"/>
  <c r="P205" i="9" s="1"/>
  <c r="N205" i="9"/>
  <c r="M205" i="9"/>
  <c r="R204" i="9"/>
  <c r="Q204" i="9"/>
  <c r="P204" i="9"/>
  <c r="O204" i="9"/>
  <c r="N204" i="9"/>
  <c r="M204" i="9"/>
  <c r="R203" i="9"/>
  <c r="Q203" i="9"/>
  <c r="O203" i="9"/>
  <c r="P203" i="9" s="1"/>
  <c r="N203" i="9"/>
  <c r="M203" i="9"/>
  <c r="R202" i="9"/>
  <c r="Q202" i="9"/>
  <c r="P202" i="9"/>
  <c r="O202" i="9"/>
  <c r="N202" i="9"/>
  <c r="M202" i="9"/>
  <c r="R201" i="9"/>
  <c r="Q201" i="9"/>
  <c r="O201" i="9"/>
  <c r="P201" i="9" s="1"/>
  <c r="N201" i="9"/>
  <c r="M201" i="9"/>
  <c r="R200" i="9"/>
  <c r="Q200" i="9"/>
  <c r="P200" i="9"/>
  <c r="O200" i="9"/>
  <c r="N200" i="9"/>
  <c r="M200" i="9"/>
  <c r="R199" i="9"/>
  <c r="Q199" i="9"/>
  <c r="O199" i="9"/>
  <c r="P199" i="9" s="1"/>
  <c r="N199" i="9"/>
  <c r="M199" i="9"/>
  <c r="R198" i="9"/>
  <c r="Q198" i="9"/>
  <c r="P198" i="9"/>
  <c r="O198" i="9"/>
  <c r="N198" i="9"/>
  <c r="M198" i="9"/>
  <c r="R197" i="9"/>
  <c r="Q197" i="9"/>
  <c r="O197" i="9"/>
  <c r="P197" i="9" s="1"/>
  <c r="N197" i="9"/>
  <c r="M197" i="9"/>
  <c r="R196" i="9"/>
  <c r="Q196" i="9"/>
  <c r="P196" i="9"/>
  <c r="O196" i="9"/>
  <c r="N196" i="9"/>
  <c r="M196" i="9"/>
  <c r="R195" i="9"/>
  <c r="Q195" i="9"/>
  <c r="O195" i="9"/>
  <c r="P195" i="9" s="1"/>
  <c r="N195" i="9"/>
  <c r="M195" i="9"/>
  <c r="R194" i="9"/>
  <c r="Q194" i="9"/>
  <c r="P194" i="9"/>
  <c r="O194" i="9"/>
  <c r="N194" i="9"/>
  <c r="M194" i="9"/>
  <c r="R193" i="9"/>
  <c r="Q193" i="9"/>
  <c r="O193" i="9"/>
  <c r="P193" i="9" s="1"/>
  <c r="N193" i="9"/>
  <c r="M193" i="9"/>
  <c r="R192" i="9"/>
  <c r="Q192" i="9"/>
  <c r="P192" i="9"/>
  <c r="O192" i="9"/>
  <c r="N192" i="9"/>
  <c r="M192" i="9"/>
  <c r="R191" i="9"/>
  <c r="Q191" i="9"/>
  <c r="O191" i="9"/>
  <c r="P191" i="9" s="1"/>
  <c r="N191" i="9"/>
  <c r="M191" i="9"/>
  <c r="R190" i="9"/>
  <c r="Q190" i="9"/>
  <c r="P190" i="9"/>
  <c r="O190" i="9"/>
  <c r="N190" i="9"/>
  <c r="M190" i="9"/>
  <c r="R189" i="9"/>
  <c r="Q189" i="9"/>
  <c r="O189" i="9"/>
  <c r="P189" i="9" s="1"/>
  <c r="N189" i="9"/>
  <c r="M189" i="9"/>
  <c r="R188" i="9"/>
  <c r="Q188" i="9"/>
  <c r="P188" i="9"/>
  <c r="O188" i="9"/>
  <c r="N188" i="9"/>
  <c r="M188" i="9"/>
  <c r="R187" i="9"/>
  <c r="Q187" i="9"/>
  <c r="O187" i="9"/>
  <c r="P187" i="9" s="1"/>
  <c r="N187" i="9"/>
  <c r="M187" i="9"/>
  <c r="R186" i="9"/>
  <c r="Q186" i="9"/>
  <c r="P186" i="9"/>
  <c r="O186" i="9"/>
  <c r="N186" i="9"/>
  <c r="M186" i="9"/>
  <c r="R185" i="9"/>
  <c r="Q185" i="9"/>
  <c r="O185" i="9"/>
  <c r="P185" i="9" s="1"/>
  <c r="N185" i="9"/>
  <c r="M185" i="9"/>
  <c r="R184" i="9"/>
  <c r="Q184" i="9"/>
  <c r="P184" i="9"/>
  <c r="O184" i="9"/>
  <c r="N184" i="9"/>
  <c r="M184" i="9"/>
  <c r="R183" i="9"/>
  <c r="Q183" i="9"/>
  <c r="O183" i="9"/>
  <c r="P183" i="9" s="1"/>
  <c r="N183" i="9"/>
  <c r="M183" i="9"/>
  <c r="R182" i="9"/>
  <c r="Q182" i="9"/>
  <c r="P182" i="9"/>
  <c r="O182" i="9"/>
  <c r="N182" i="9"/>
  <c r="M182" i="9"/>
  <c r="R181" i="9"/>
  <c r="Q181" i="9"/>
  <c r="O181" i="9"/>
  <c r="P181" i="9" s="1"/>
  <c r="N181" i="9"/>
  <c r="M181" i="9"/>
  <c r="R180" i="9"/>
  <c r="Q180" i="9"/>
  <c r="P180" i="9"/>
  <c r="O180" i="9"/>
  <c r="N180" i="9"/>
  <c r="M180" i="9"/>
  <c r="R179" i="9"/>
  <c r="Q179" i="9"/>
  <c r="O179" i="9"/>
  <c r="P179" i="9" s="1"/>
  <c r="N179" i="9"/>
  <c r="M179" i="9"/>
  <c r="R178" i="9"/>
  <c r="Q178" i="9"/>
  <c r="P178" i="9"/>
  <c r="O178" i="9"/>
  <c r="N178" i="9"/>
  <c r="M178" i="9"/>
  <c r="R177" i="9"/>
  <c r="Q177" i="9"/>
  <c r="O177" i="9"/>
  <c r="P177" i="9" s="1"/>
  <c r="N177" i="9"/>
  <c r="M177" i="9"/>
  <c r="R176" i="9"/>
  <c r="Q176" i="9"/>
  <c r="P176" i="9"/>
  <c r="O176" i="9"/>
  <c r="N176" i="9"/>
  <c r="M176" i="9"/>
  <c r="R175" i="9"/>
  <c r="Q175" i="9"/>
  <c r="O175" i="9"/>
  <c r="P175" i="9" s="1"/>
  <c r="N175" i="9"/>
  <c r="M175" i="9"/>
  <c r="R174" i="9"/>
  <c r="Q174" i="9"/>
  <c r="P174" i="9"/>
  <c r="O174" i="9"/>
  <c r="N174" i="9"/>
  <c r="M174" i="9"/>
  <c r="R173" i="9"/>
  <c r="Q173" i="9"/>
  <c r="O173" i="9"/>
  <c r="P173" i="9" s="1"/>
  <c r="N173" i="9"/>
  <c r="M173" i="9"/>
  <c r="R172" i="9"/>
  <c r="Q172" i="9"/>
  <c r="P172" i="9"/>
  <c r="O172" i="9"/>
  <c r="N172" i="9"/>
  <c r="M172" i="9"/>
  <c r="R171" i="9"/>
  <c r="Q171" i="9"/>
  <c r="O171" i="9"/>
  <c r="P171" i="9" s="1"/>
  <c r="N171" i="9"/>
  <c r="M171" i="9"/>
  <c r="R170" i="9"/>
  <c r="Q170" i="9"/>
  <c r="P170" i="9"/>
  <c r="O170" i="9"/>
  <c r="N170" i="9"/>
  <c r="M170" i="9"/>
  <c r="R169" i="9"/>
  <c r="Q169" i="9"/>
  <c r="O169" i="9"/>
  <c r="P169" i="9" s="1"/>
  <c r="N169" i="9"/>
  <c r="M169" i="9"/>
  <c r="R168" i="9"/>
  <c r="Q168" i="9"/>
  <c r="P168" i="9"/>
  <c r="O168" i="9"/>
  <c r="N168" i="9"/>
  <c r="M168" i="9"/>
  <c r="R167" i="9"/>
  <c r="Q167" i="9"/>
  <c r="O167" i="9"/>
  <c r="P167" i="9" s="1"/>
  <c r="N167" i="9"/>
  <c r="M167" i="9"/>
  <c r="R166" i="9"/>
  <c r="Q166" i="9"/>
  <c r="P166" i="9"/>
  <c r="O166" i="9"/>
  <c r="N166" i="9"/>
  <c r="M166" i="9"/>
  <c r="R165" i="9"/>
  <c r="Q165" i="9"/>
  <c r="O165" i="9"/>
  <c r="P165" i="9" s="1"/>
  <c r="N165" i="9"/>
  <c r="M165" i="9"/>
  <c r="R164" i="9"/>
  <c r="Q164" i="9"/>
  <c r="P164" i="9"/>
  <c r="O164" i="9"/>
  <c r="N164" i="9"/>
  <c r="M164" i="9"/>
  <c r="R163" i="9"/>
  <c r="Q163" i="9"/>
  <c r="O163" i="9"/>
  <c r="P163" i="9" s="1"/>
  <c r="N163" i="9"/>
  <c r="M163" i="9"/>
  <c r="R162" i="9"/>
  <c r="Q162" i="9"/>
  <c r="P162" i="9"/>
  <c r="O162" i="9"/>
  <c r="N162" i="9"/>
  <c r="M162" i="9"/>
  <c r="R161" i="9"/>
  <c r="Q161" i="9"/>
  <c r="O161" i="9"/>
  <c r="P161" i="9" s="1"/>
  <c r="N161" i="9"/>
  <c r="M161" i="9"/>
  <c r="R160" i="9"/>
  <c r="Q160" i="9"/>
  <c r="P160" i="9"/>
  <c r="O160" i="9"/>
  <c r="N160" i="9"/>
  <c r="M160" i="9"/>
  <c r="R159" i="9"/>
  <c r="Q159" i="9"/>
  <c r="O159" i="9"/>
  <c r="P159" i="9" s="1"/>
  <c r="N159" i="9"/>
  <c r="M159" i="9"/>
  <c r="R158" i="9"/>
  <c r="Q158" i="9"/>
  <c r="P158" i="9"/>
  <c r="O158" i="9"/>
  <c r="N158" i="9"/>
  <c r="M158" i="9"/>
  <c r="R157" i="9"/>
  <c r="Q157" i="9"/>
  <c r="O157" i="9"/>
  <c r="P157" i="9" s="1"/>
  <c r="N157" i="9"/>
  <c r="M157" i="9"/>
  <c r="R156" i="9"/>
  <c r="Q156" i="9"/>
  <c r="P156" i="9"/>
  <c r="O156" i="9"/>
  <c r="N156" i="9"/>
  <c r="M156" i="9"/>
  <c r="R155" i="9"/>
  <c r="Q155" i="9"/>
  <c r="O155" i="9"/>
  <c r="P155" i="9" s="1"/>
  <c r="N155" i="9"/>
  <c r="M155" i="9"/>
  <c r="R154" i="9"/>
  <c r="Q154" i="9"/>
  <c r="P154" i="9"/>
  <c r="O154" i="9"/>
  <c r="N154" i="9"/>
  <c r="M154" i="9"/>
  <c r="R153" i="9"/>
  <c r="Q153" i="9"/>
  <c r="O153" i="9"/>
  <c r="P153" i="9" s="1"/>
  <c r="N153" i="9"/>
  <c r="M153" i="9"/>
  <c r="R152" i="9"/>
  <c r="Q152" i="9"/>
  <c r="P152" i="9"/>
  <c r="O152" i="9"/>
  <c r="N152" i="9"/>
  <c r="M152" i="9"/>
  <c r="R151" i="9"/>
  <c r="Q151" i="9"/>
  <c r="O151" i="9"/>
  <c r="P151" i="9" s="1"/>
  <c r="N151" i="9"/>
  <c r="M151" i="9"/>
  <c r="R150" i="9"/>
  <c r="Q150" i="9"/>
  <c r="P150" i="9"/>
  <c r="O150" i="9"/>
  <c r="N150" i="9"/>
  <c r="M150" i="9"/>
  <c r="R149" i="9"/>
  <c r="Q149" i="9"/>
  <c r="O149" i="9"/>
  <c r="P149" i="9" s="1"/>
  <c r="N149" i="9"/>
  <c r="M149" i="9"/>
  <c r="R148" i="9"/>
  <c r="Q148" i="9"/>
  <c r="P148" i="9"/>
  <c r="O148" i="9"/>
  <c r="N148" i="9"/>
  <c r="M148" i="9"/>
  <c r="R147" i="9"/>
  <c r="Q147" i="9"/>
  <c r="O147" i="9"/>
  <c r="P147" i="9" s="1"/>
  <c r="N147" i="9"/>
  <c r="M147" i="9"/>
  <c r="R146" i="9"/>
  <c r="Q146" i="9"/>
  <c r="P146" i="9"/>
  <c r="O146" i="9"/>
  <c r="N146" i="9"/>
  <c r="M146" i="9"/>
  <c r="R145" i="9"/>
  <c r="Q145" i="9"/>
  <c r="O145" i="9"/>
  <c r="P145" i="9" s="1"/>
  <c r="N145" i="9"/>
  <c r="M145" i="9"/>
  <c r="R144" i="9"/>
  <c r="Q144" i="9"/>
  <c r="P144" i="9"/>
  <c r="O144" i="9"/>
  <c r="N144" i="9"/>
  <c r="M144" i="9"/>
  <c r="R143" i="9"/>
  <c r="Q143" i="9"/>
  <c r="O143" i="9"/>
  <c r="P143" i="9" s="1"/>
  <c r="N143" i="9"/>
  <c r="M143" i="9"/>
  <c r="R142" i="9"/>
  <c r="Q142" i="9"/>
  <c r="P142" i="9"/>
  <c r="O142" i="9"/>
  <c r="N142" i="9"/>
  <c r="M142" i="9"/>
  <c r="R141" i="9"/>
  <c r="Q141" i="9"/>
  <c r="O141" i="9"/>
  <c r="P141" i="9" s="1"/>
  <c r="N141" i="9"/>
  <c r="M141" i="9"/>
  <c r="R140" i="9"/>
  <c r="Q140" i="9"/>
  <c r="P140" i="9"/>
  <c r="O140" i="9"/>
  <c r="N140" i="9"/>
  <c r="M140" i="9"/>
  <c r="R139" i="9"/>
  <c r="Q139" i="9"/>
  <c r="O139" i="9"/>
  <c r="P139" i="9" s="1"/>
  <c r="N139" i="9"/>
  <c r="M139" i="9"/>
  <c r="R138" i="9"/>
  <c r="Q138" i="9"/>
  <c r="P138" i="9"/>
  <c r="O138" i="9"/>
  <c r="N138" i="9"/>
  <c r="M138" i="9"/>
  <c r="R137" i="9"/>
  <c r="Q137" i="9"/>
  <c r="O137" i="9"/>
  <c r="P137" i="9" s="1"/>
  <c r="N137" i="9"/>
  <c r="M137" i="9"/>
  <c r="R136" i="9"/>
  <c r="Q136" i="9"/>
  <c r="P136" i="9"/>
  <c r="O136" i="9"/>
  <c r="N136" i="9"/>
  <c r="M136" i="9"/>
  <c r="R135" i="9"/>
  <c r="Q135" i="9"/>
  <c r="O135" i="9"/>
  <c r="P135" i="9" s="1"/>
  <c r="N135" i="9"/>
  <c r="M135" i="9"/>
  <c r="R134" i="9"/>
  <c r="Q134" i="9"/>
  <c r="P134" i="9"/>
  <c r="O134" i="9"/>
  <c r="N134" i="9"/>
  <c r="M134" i="9"/>
  <c r="R133" i="9"/>
  <c r="Q133" i="9"/>
  <c r="O133" i="9"/>
  <c r="P133" i="9" s="1"/>
  <c r="N133" i="9"/>
  <c r="M133" i="9"/>
  <c r="R132" i="9"/>
  <c r="Q132" i="9"/>
  <c r="P132" i="9"/>
  <c r="O132" i="9"/>
  <c r="N132" i="9"/>
  <c r="M132" i="9"/>
  <c r="R131" i="9"/>
  <c r="Q131" i="9"/>
  <c r="O131" i="9"/>
  <c r="P131" i="9" s="1"/>
  <c r="N131" i="9"/>
  <c r="M131" i="9"/>
  <c r="R130" i="9"/>
  <c r="Q130" i="9"/>
  <c r="P130" i="9"/>
  <c r="O130" i="9"/>
  <c r="N130" i="9"/>
  <c r="M130" i="9"/>
  <c r="R129" i="9"/>
  <c r="Q129" i="9"/>
  <c r="O129" i="9"/>
  <c r="P129" i="9" s="1"/>
  <c r="N129" i="9"/>
  <c r="M129" i="9"/>
  <c r="R128" i="9"/>
  <c r="Q128" i="9"/>
  <c r="P128" i="9"/>
  <c r="O128" i="9"/>
  <c r="N128" i="9"/>
  <c r="M128" i="9"/>
  <c r="R127" i="9"/>
  <c r="Q127" i="9"/>
  <c r="O127" i="9"/>
  <c r="P127" i="9" s="1"/>
  <c r="N127" i="9"/>
  <c r="M127" i="9"/>
  <c r="R126" i="9"/>
  <c r="Q126" i="9"/>
  <c r="P126" i="9"/>
  <c r="O126" i="9"/>
  <c r="N126" i="9"/>
  <c r="M126" i="9"/>
  <c r="R125" i="9"/>
  <c r="Q125" i="9"/>
  <c r="O125" i="9"/>
  <c r="P125" i="9" s="1"/>
  <c r="N125" i="9"/>
  <c r="M125" i="9"/>
  <c r="R124" i="9"/>
  <c r="Q124" i="9"/>
  <c r="P124" i="9"/>
  <c r="O124" i="9"/>
  <c r="N124" i="9"/>
  <c r="M124" i="9"/>
  <c r="R123" i="9"/>
  <c r="Q123" i="9"/>
  <c r="O123" i="9"/>
  <c r="P123" i="9" s="1"/>
  <c r="N123" i="9"/>
  <c r="M123" i="9"/>
  <c r="R122" i="9"/>
  <c r="Q122" i="9"/>
  <c r="P122" i="9"/>
  <c r="O122" i="9"/>
  <c r="N122" i="9"/>
  <c r="M122" i="9"/>
  <c r="R121" i="9"/>
  <c r="Q121" i="9"/>
  <c r="O121" i="9"/>
  <c r="P121" i="9" s="1"/>
  <c r="N121" i="9"/>
  <c r="M121" i="9"/>
  <c r="R120" i="9"/>
  <c r="Q120" i="9"/>
  <c r="P120" i="9"/>
  <c r="O120" i="9"/>
  <c r="N120" i="9"/>
  <c r="M120" i="9"/>
  <c r="R119" i="9"/>
  <c r="Q119" i="9"/>
  <c r="O119" i="9"/>
  <c r="P119" i="9" s="1"/>
  <c r="N119" i="9"/>
  <c r="M119" i="9"/>
  <c r="R118" i="9"/>
  <c r="Q118" i="9"/>
  <c r="P118" i="9"/>
  <c r="O118" i="9"/>
  <c r="N118" i="9"/>
  <c r="M118" i="9"/>
  <c r="R117" i="9"/>
  <c r="Q117" i="9"/>
  <c r="O117" i="9"/>
  <c r="P117" i="9" s="1"/>
  <c r="N117" i="9"/>
  <c r="M117" i="9"/>
  <c r="R116" i="9"/>
  <c r="Q116" i="9"/>
  <c r="P116" i="9"/>
  <c r="O116" i="9"/>
  <c r="N116" i="9"/>
  <c r="M116" i="9"/>
  <c r="R115" i="9"/>
  <c r="Q115" i="9"/>
  <c r="O115" i="9"/>
  <c r="P115" i="9" s="1"/>
  <c r="N115" i="9"/>
  <c r="M115" i="9"/>
  <c r="R114" i="9"/>
  <c r="Q114" i="9"/>
  <c r="P114" i="9"/>
  <c r="O114" i="9"/>
  <c r="N114" i="9"/>
  <c r="M114" i="9"/>
  <c r="R113" i="9"/>
  <c r="Q113" i="9"/>
  <c r="O113" i="9"/>
  <c r="P113" i="9" s="1"/>
  <c r="N113" i="9"/>
  <c r="M113" i="9"/>
  <c r="R112" i="9"/>
  <c r="Q112" i="9"/>
  <c r="P112" i="9"/>
  <c r="O112" i="9"/>
  <c r="N112" i="9"/>
  <c r="M112" i="9"/>
  <c r="R111" i="9"/>
  <c r="Q111" i="9"/>
  <c r="O111" i="9"/>
  <c r="P111" i="9" s="1"/>
  <c r="N111" i="9"/>
  <c r="M111" i="9"/>
  <c r="R110" i="9"/>
  <c r="Q110" i="9"/>
  <c r="P110" i="9"/>
  <c r="O110" i="9"/>
  <c r="N110" i="9"/>
  <c r="M110" i="9"/>
  <c r="R109" i="9"/>
  <c r="Q109" i="9"/>
  <c r="O109" i="9"/>
  <c r="P109" i="9" s="1"/>
  <c r="N109" i="9"/>
  <c r="M109" i="9"/>
  <c r="R108" i="9"/>
  <c r="Q108" i="9"/>
  <c r="P108" i="9"/>
  <c r="O108" i="9"/>
  <c r="N108" i="9"/>
  <c r="M108" i="9"/>
  <c r="R107" i="9"/>
  <c r="Q107" i="9"/>
  <c r="O107" i="9"/>
  <c r="P107" i="9" s="1"/>
  <c r="N107" i="9"/>
  <c r="M107" i="9"/>
  <c r="R106" i="9"/>
  <c r="Q106" i="9"/>
  <c r="P106" i="9"/>
  <c r="O106" i="9"/>
  <c r="N106" i="9"/>
  <c r="M106" i="9"/>
  <c r="R105" i="9"/>
  <c r="Q105" i="9"/>
  <c r="O105" i="9"/>
  <c r="P105" i="9" s="1"/>
  <c r="N105" i="9"/>
  <c r="M105" i="9"/>
  <c r="R104" i="9"/>
  <c r="Q104" i="9"/>
  <c r="P104" i="9"/>
  <c r="O104" i="9"/>
  <c r="N104" i="9"/>
  <c r="M104" i="9"/>
  <c r="R103" i="9"/>
  <c r="Q103" i="9"/>
  <c r="O103" i="9"/>
  <c r="P103" i="9" s="1"/>
  <c r="N103" i="9"/>
  <c r="M103" i="9"/>
  <c r="R102" i="9"/>
  <c r="Q102" i="9"/>
  <c r="P102" i="9"/>
  <c r="O102" i="9"/>
  <c r="N102" i="9"/>
  <c r="M102" i="9"/>
  <c r="R101" i="9"/>
  <c r="Q101" i="9"/>
  <c r="O101" i="9"/>
  <c r="P101" i="9" s="1"/>
  <c r="N101" i="9"/>
  <c r="M101" i="9"/>
  <c r="R100" i="9"/>
  <c r="Q100" i="9"/>
  <c r="P100" i="9"/>
  <c r="O100" i="9"/>
  <c r="N100" i="9"/>
  <c r="M100" i="9"/>
  <c r="R99" i="9"/>
  <c r="Q99" i="9"/>
  <c r="O99" i="9"/>
  <c r="P99" i="9" s="1"/>
  <c r="N99" i="9"/>
  <c r="M99" i="9"/>
  <c r="R98" i="9"/>
  <c r="Q98" i="9"/>
  <c r="P98" i="9"/>
  <c r="O98" i="9"/>
  <c r="N98" i="9"/>
  <c r="M98" i="9"/>
  <c r="R97" i="9"/>
  <c r="Q97" i="9"/>
  <c r="O97" i="9"/>
  <c r="P97" i="9" s="1"/>
  <c r="N97" i="9"/>
  <c r="M97" i="9"/>
  <c r="R96" i="9"/>
  <c r="Q96" i="9"/>
  <c r="P96" i="9"/>
  <c r="O96" i="9"/>
  <c r="N96" i="9"/>
  <c r="M96" i="9"/>
  <c r="R95" i="9"/>
  <c r="Q95" i="9"/>
  <c r="O95" i="9"/>
  <c r="P95" i="9" s="1"/>
  <c r="N95" i="9"/>
  <c r="M95" i="9"/>
  <c r="R94" i="9"/>
  <c r="Q94" i="9"/>
  <c r="P94" i="9"/>
  <c r="O94" i="9"/>
  <c r="N94" i="9"/>
  <c r="M94" i="9"/>
  <c r="R93" i="9"/>
  <c r="Q93" i="9"/>
  <c r="O93" i="9"/>
  <c r="P93" i="9" s="1"/>
  <c r="N93" i="9"/>
  <c r="M93" i="9"/>
  <c r="R92" i="9"/>
  <c r="Q92" i="9"/>
  <c r="P92" i="9"/>
  <c r="O92" i="9"/>
  <c r="N92" i="9"/>
  <c r="M92" i="9"/>
  <c r="R91" i="9"/>
  <c r="Q91" i="9"/>
  <c r="O91" i="9"/>
  <c r="P91" i="9" s="1"/>
  <c r="N91" i="9"/>
  <c r="M91" i="9"/>
  <c r="R90" i="9"/>
  <c r="Q90" i="9"/>
  <c r="P90" i="9"/>
  <c r="O90" i="9"/>
  <c r="N90" i="9"/>
  <c r="M90" i="9"/>
  <c r="R89" i="9"/>
  <c r="Q89" i="9"/>
  <c r="O89" i="9"/>
  <c r="P89" i="9" s="1"/>
  <c r="N89" i="9"/>
  <c r="M89" i="9"/>
  <c r="R88" i="9"/>
  <c r="Q88" i="9"/>
  <c r="P88" i="9"/>
  <c r="O88" i="9"/>
  <c r="N88" i="9"/>
  <c r="M88" i="9"/>
  <c r="R87" i="9"/>
  <c r="Q87" i="9"/>
  <c r="O87" i="9"/>
  <c r="P87" i="9" s="1"/>
  <c r="N87" i="9"/>
  <c r="M87" i="9"/>
  <c r="R86" i="9"/>
  <c r="Q86" i="9"/>
  <c r="P86" i="9"/>
  <c r="O86" i="9"/>
  <c r="N86" i="9"/>
  <c r="M86" i="9"/>
  <c r="R85" i="9"/>
  <c r="Q85" i="9"/>
  <c r="O85" i="9"/>
  <c r="P85" i="9" s="1"/>
  <c r="N85" i="9"/>
  <c r="M85" i="9"/>
  <c r="R84" i="9"/>
  <c r="Q84" i="9"/>
  <c r="P84" i="9"/>
  <c r="O84" i="9"/>
  <c r="N84" i="9"/>
  <c r="M84" i="9"/>
  <c r="R83" i="9"/>
  <c r="Q83" i="9"/>
  <c r="O83" i="9"/>
  <c r="P83" i="9" s="1"/>
  <c r="N83" i="9"/>
  <c r="M83" i="9"/>
  <c r="R82" i="9"/>
  <c r="Q82" i="9"/>
  <c r="P82" i="9"/>
  <c r="O82" i="9"/>
  <c r="N82" i="9"/>
  <c r="M82" i="9"/>
  <c r="R81" i="9"/>
  <c r="Q81" i="9"/>
  <c r="O81" i="9"/>
  <c r="P81" i="9" s="1"/>
  <c r="N81" i="9"/>
  <c r="M81" i="9"/>
  <c r="R80" i="9"/>
  <c r="Q80" i="9"/>
  <c r="P80" i="9"/>
  <c r="O80" i="9"/>
  <c r="N80" i="9"/>
  <c r="M80" i="9"/>
  <c r="R79" i="9"/>
  <c r="Q79" i="9"/>
  <c r="O79" i="9"/>
  <c r="P79" i="9" s="1"/>
  <c r="N79" i="9"/>
  <c r="M79" i="9"/>
  <c r="R78" i="9"/>
  <c r="Q78" i="9"/>
  <c r="P78" i="9"/>
  <c r="O78" i="9"/>
  <c r="N78" i="9"/>
  <c r="M78" i="9"/>
  <c r="R77" i="9"/>
  <c r="Q77" i="9"/>
  <c r="O77" i="9"/>
  <c r="P77" i="9" s="1"/>
  <c r="N77" i="9"/>
  <c r="M77" i="9"/>
  <c r="R76" i="9"/>
  <c r="Q76" i="9"/>
  <c r="P76" i="9"/>
  <c r="O76" i="9"/>
  <c r="N76" i="9"/>
  <c r="M76" i="9"/>
  <c r="R75" i="9"/>
  <c r="Q75" i="9"/>
  <c r="O75" i="9"/>
  <c r="P75" i="9" s="1"/>
  <c r="N75" i="9"/>
  <c r="M75" i="9"/>
  <c r="R74" i="9"/>
  <c r="Q74" i="9"/>
  <c r="P74" i="9"/>
  <c r="O74" i="9"/>
  <c r="N74" i="9"/>
  <c r="M74" i="9"/>
  <c r="R73" i="9"/>
  <c r="Q73" i="9"/>
  <c r="O73" i="9"/>
  <c r="P73" i="9" s="1"/>
  <c r="N73" i="9"/>
  <c r="M73" i="9"/>
  <c r="R72" i="9"/>
  <c r="Q72" i="9"/>
  <c r="P72" i="9"/>
  <c r="O72" i="9"/>
  <c r="N72" i="9"/>
  <c r="M72" i="9"/>
  <c r="R71" i="9"/>
  <c r="Q71" i="9"/>
  <c r="O71" i="9"/>
  <c r="P71" i="9" s="1"/>
  <c r="N71" i="9"/>
  <c r="M71" i="9"/>
  <c r="R70" i="9"/>
  <c r="Q70" i="9"/>
  <c r="P70" i="9"/>
  <c r="O70" i="9"/>
  <c r="N70" i="9"/>
  <c r="M70" i="9"/>
  <c r="R69" i="9"/>
  <c r="Q69" i="9"/>
  <c r="O69" i="9"/>
  <c r="P69" i="9" s="1"/>
  <c r="N69" i="9"/>
  <c r="M69" i="9"/>
  <c r="R68" i="9"/>
  <c r="Q68" i="9"/>
  <c r="P68" i="9"/>
  <c r="O68" i="9"/>
  <c r="N68" i="9"/>
  <c r="M68" i="9"/>
  <c r="R67" i="9"/>
  <c r="Q67" i="9"/>
  <c r="O67" i="9"/>
  <c r="P67" i="9" s="1"/>
  <c r="N67" i="9"/>
  <c r="M67" i="9"/>
  <c r="R66" i="9"/>
  <c r="Q66" i="9"/>
  <c r="P66" i="9"/>
  <c r="O66" i="9"/>
  <c r="N66" i="9"/>
  <c r="M66" i="9"/>
  <c r="R65" i="9"/>
  <c r="Q65" i="9"/>
  <c r="O65" i="9"/>
  <c r="P65" i="9" s="1"/>
  <c r="N65" i="9"/>
  <c r="M65" i="9"/>
  <c r="R64" i="9"/>
  <c r="Q64" i="9"/>
  <c r="P64" i="9"/>
  <c r="O64" i="9"/>
  <c r="N64" i="9"/>
  <c r="M64" i="9"/>
  <c r="R63" i="9"/>
  <c r="Q63" i="9"/>
  <c r="O63" i="9"/>
  <c r="P63" i="9" s="1"/>
  <c r="N63" i="9"/>
  <c r="M63" i="9"/>
  <c r="R62" i="9"/>
  <c r="Q62" i="9"/>
  <c r="P62" i="9"/>
  <c r="O62" i="9"/>
  <c r="N62" i="9"/>
  <c r="M62" i="9"/>
  <c r="R61" i="9"/>
  <c r="Q61" i="9"/>
  <c r="O61" i="9"/>
  <c r="P61" i="9" s="1"/>
  <c r="N61" i="9"/>
  <c r="M61" i="9"/>
  <c r="R60" i="9"/>
  <c r="Q60" i="9"/>
  <c r="P60" i="9"/>
  <c r="O60" i="9"/>
  <c r="N60" i="9"/>
  <c r="M60" i="9"/>
  <c r="R59" i="9"/>
  <c r="Q59" i="9"/>
  <c r="O59" i="9"/>
  <c r="P59" i="9" s="1"/>
  <c r="N59" i="9"/>
  <c r="M59" i="9"/>
  <c r="R58" i="9"/>
  <c r="Q58" i="9"/>
  <c r="P58" i="9"/>
  <c r="O58" i="9"/>
  <c r="N58" i="9"/>
  <c r="M58" i="9"/>
  <c r="R57" i="9"/>
  <c r="Q57" i="9"/>
  <c r="O57" i="9"/>
  <c r="P57" i="9" s="1"/>
  <c r="N57" i="9"/>
  <c r="M57" i="9"/>
  <c r="R56" i="9"/>
  <c r="Q56" i="9"/>
  <c r="P56" i="9"/>
  <c r="O56" i="9"/>
  <c r="N56" i="9"/>
  <c r="M56" i="9"/>
  <c r="R55" i="9"/>
  <c r="Q55" i="9"/>
  <c r="O55" i="9"/>
  <c r="P55" i="9" s="1"/>
  <c r="N55" i="9"/>
  <c r="M55" i="9"/>
  <c r="R54" i="9"/>
  <c r="Q54" i="9"/>
  <c r="P54" i="9"/>
  <c r="O54" i="9"/>
  <c r="N54" i="9"/>
  <c r="M54" i="9"/>
  <c r="R53" i="9"/>
  <c r="Q53" i="9"/>
  <c r="O53" i="9"/>
  <c r="P53" i="9" s="1"/>
  <c r="N53" i="9"/>
  <c r="M53" i="9"/>
  <c r="R52" i="9"/>
  <c r="Q52" i="9"/>
  <c r="P52" i="9"/>
  <c r="O52" i="9"/>
  <c r="N52" i="9"/>
  <c r="M52" i="9"/>
  <c r="R51" i="9"/>
  <c r="Q51" i="9"/>
  <c r="P51" i="9"/>
  <c r="O51" i="9"/>
  <c r="N51" i="9"/>
  <c r="M51" i="9"/>
  <c r="R50" i="9"/>
  <c r="Q50" i="9"/>
  <c r="P50" i="9"/>
  <c r="O50" i="9"/>
  <c r="N50" i="9"/>
  <c r="M50" i="9"/>
  <c r="R49" i="9"/>
  <c r="Q49" i="9"/>
  <c r="O49" i="9"/>
  <c r="P49" i="9" s="1"/>
  <c r="N49" i="9"/>
  <c r="M49" i="9"/>
  <c r="R48" i="9"/>
  <c r="Q48" i="9"/>
  <c r="P48" i="9"/>
  <c r="O48" i="9"/>
  <c r="N48" i="9"/>
  <c r="M48" i="9"/>
  <c r="R47" i="9"/>
  <c r="Q47" i="9"/>
  <c r="O47" i="9"/>
  <c r="P47" i="9" s="1"/>
  <c r="N47" i="9"/>
  <c r="M47" i="9"/>
  <c r="R46" i="9"/>
  <c r="Q46" i="9"/>
  <c r="P46" i="9"/>
  <c r="O46" i="9"/>
  <c r="N46" i="9"/>
  <c r="M46" i="9"/>
  <c r="R45" i="9"/>
  <c r="Q45" i="9"/>
  <c r="O45" i="9"/>
  <c r="P45" i="9" s="1"/>
  <c r="N45" i="9"/>
  <c r="M45" i="9"/>
  <c r="R44" i="9"/>
  <c r="Q44" i="9"/>
  <c r="P44" i="9"/>
  <c r="O44" i="9"/>
  <c r="N44" i="9"/>
  <c r="M44" i="9"/>
  <c r="R43" i="9"/>
  <c r="Q43" i="9"/>
  <c r="O43" i="9"/>
  <c r="P43" i="9" s="1"/>
  <c r="N43" i="9"/>
  <c r="M43" i="9"/>
  <c r="R42" i="9"/>
  <c r="Q42" i="9"/>
  <c r="P42" i="9"/>
  <c r="O42" i="9"/>
  <c r="N42" i="9"/>
  <c r="M42" i="9"/>
  <c r="R41" i="9"/>
  <c r="Q41" i="9"/>
  <c r="O41" i="9"/>
  <c r="P41" i="9" s="1"/>
  <c r="N41" i="9"/>
  <c r="M41" i="9"/>
  <c r="R40" i="9"/>
  <c r="Q40" i="9"/>
  <c r="P40" i="9"/>
  <c r="O40" i="9"/>
  <c r="N40" i="9"/>
  <c r="M40" i="9"/>
  <c r="R39" i="9"/>
  <c r="Q39" i="9"/>
  <c r="O39" i="9"/>
  <c r="P39" i="9" s="1"/>
  <c r="N39" i="9"/>
  <c r="M39" i="9"/>
  <c r="R38" i="9"/>
  <c r="Q38" i="9"/>
  <c r="P38" i="9"/>
  <c r="O38" i="9"/>
  <c r="N38" i="9"/>
  <c r="M38" i="9"/>
  <c r="R37" i="9"/>
  <c r="Q37" i="9"/>
  <c r="O37" i="9"/>
  <c r="P37" i="9" s="1"/>
  <c r="N37" i="9"/>
  <c r="M37" i="9"/>
  <c r="R36" i="9"/>
  <c r="Q36" i="9"/>
  <c r="P36" i="9"/>
  <c r="O36" i="9"/>
  <c r="N36" i="9"/>
  <c r="M36" i="9"/>
  <c r="R35" i="9"/>
  <c r="Q35" i="9"/>
  <c r="O35" i="9"/>
  <c r="P35" i="9" s="1"/>
  <c r="N35" i="9"/>
  <c r="M35" i="9"/>
  <c r="R34" i="9"/>
  <c r="Q34" i="9"/>
  <c r="P34" i="9"/>
  <c r="O34" i="9"/>
  <c r="N34" i="9"/>
  <c r="M34" i="9"/>
  <c r="R33" i="9"/>
  <c r="Q33" i="9"/>
  <c r="O33" i="9"/>
  <c r="P33" i="9" s="1"/>
  <c r="N33" i="9"/>
  <c r="M33" i="9"/>
  <c r="Z32" i="9"/>
  <c r="R32" i="9"/>
  <c r="Q32" i="9"/>
  <c r="O32" i="9"/>
  <c r="P32" i="9" s="1"/>
  <c r="N32" i="9"/>
  <c r="M32" i="9"/>
  <c r="Z31" i="9"/>
  <c r="R31" i="9"/>
  <c r="Q31" i="9"/>
  <c r="O31" i="9"/>
  <c r="P31" i="9" s="1"/>
  <c r="N31" i="9"/>
  <c r="M31" i="9"/>
  <c r="Z30" i="9"/>
  <c r="R30" i="9"/>
  <c r="Q30" i="9"/>
  <c r="O30" i="9"/>
  <c r="P30" i="9" s="1"/>
  <c r="N30" i="9"/>
  <c r="M30" i="9"/>
  <c r="Z29" i="9"/>
  <c r="R29" i="9"/>
  <c r="Q29" i="9"/>
  <c r="O29" i="9"/>
  <c r="P29" i="9" s="1"/>
  <c r="N29" i="9"/>
  <c r="M29" i="9"/>
  <c r="Z28" i="9"/>
  <c r="R28" i="9"/>
  <c r="Q28" i="9"/>
  <c r="P28" i="9"/>
  <c r="O28" i="9"/>
  <c r="N28" i="9"/>
  <c r="M28" i="9"/>
  <c r="Z27" i="9"/>
  <c r="R27" i="9"/>
  <c r="Q27" i="9"/>
  <c r="O27" i="9"/>
  <c r="P27" i="9" s="1"/>
  <c r="N27" i="9"/>
  <c r="M27" i="9"/>
  <c r="Z26" i="9"/>
  <c r="V26" i="9"/>
  <c r="W26" i="9" s="1"/>
  <c r="U26" i="9"/>
  <c r="T26" i="9"/>
  <c r="R26" i="9"/>
  <c r="Q26" i="9"/>
  <c r="P26" i="9"/>
  <c r="O26" i="9"/>
  <c r="N26" i="9"/>
  <c r="M26" i="9"/>
  <c r="Z25" i="9"/>
  <c r="R25" i="9"/>
  <c r="Q25" i="9"/>
  <c r="P25" i="9"/>
  <c r="O25" i="9"/>
  <c r="N25" i="9"/>
  <c r="M25" i="9"/>
  <c r="Z24" i="9"/>
  <c r="R24" i="9"/>
  <c r="Q24" i="9"/>
  <c r="P24" i="9"/>
  <c r="O24" i="9"/>
  <c r="N24" i="9"/>
  <c r="M24" i="9"/>
  <c r="Z23" i="9"/>
  <c r="V23" i="9"/>
  <c r="W23" i="9" s="1"/>
  <c r="U23" i="9"/>
  <c r="T23" i="9"/>
  <c r="R23" i="9"/>
  <c r="Q23" i="9"/>
  <c r="P23" i="9"/>
  <c r="O23" i="9"/>
  <c r="N23" i="9"/>
  <c r="M23" i="9"/>
  <c r="Z22" i="9"/>
  <c r="R22" i="9"/>
  <c r="Q22" i="9"/>
  <c r="O22" i="9"/>
  <c r="P22" i="9" s="1"/>
  <c r="N22" i="9"/>
  <c r="M22" i="9"/>
  <c r="Z21" i="9"/>
  <c r="R21" i="9"/>
  <c r="Q21" i="9"/>
  <c r="P21" i="9"/>
  <c r="O21" i="9"/>
  <c r="N21" i="9"/>
  <c r="M21" i="9"/>
  <c r="Z20" i="9"/>
  <c r="V20" i="9"/>
  <c r="U20" i="9"/>
  <c r="T20" i="9"/>
  <c r="R20" i="9"/>
  <c r="Q20" i="9"/>
  <c r="O20" i="9"/>
  <c r="P20" i="9" s="1"/>
  <c r="N20" i="9"/>
  <c r="M20" i="9"/>
  <c r="Z19" i="9"/>
  <c r="R19" i="9"/>
  <c r="Q19" i="9"/>
  <c r="O19" i="9"/>
  <c r="P19" i="9" s="1"/>
  <c r="N19" i="9"/>
  <c r="M19" i="9"/>
  <c r="Z18" i="9"/>
  <c r="R18" i="9"/>
  <c r="Q18" i="9"/>
  <c r="O18" i="9"/>
  <c r="P18" i="9" s="1"/>
  <c r="N18" i="9"/>
  <c r="M18" i="9"/>
  <c r="Z17" i="9"/>
  <c r="R17" i="9"/>
  <c r="Q17" i="9"/>
  <c r="O17" i="9"/>
  <c r="P17" i="9" s="1"/>
  <c r="N17" i="9"/>
  <c r="M17" i="9"/>
  <c r="Z16" i="9"/>
  <c r="R16" i="9"/>
  <c r="Q16" i="9"/>
  <c r="P16" i="9"/>
  <c r="O16" i="9"/>
  <c r="N16" i="9"/>
  <c r="M16" i="9"/>
  <c r="Z15" i="9"/>
  <c r="R15" i="9"/>
  <c r="Q15" i="9"/>
  <c r="O15" i="9"/>
  <c r="P15" i="9" s="1"/>
  <c r="N15" i="9"/>
  <c r="M15" i="9"/>
  <c r="Z14" i="9"/>
  <c r="R14" i="9"/>
  <c r="Q14" i="9"/>
  <c r="P14" i="9"/>
  <c r="O14" i="9"/>
  <c r="N14" i="9"/>
  <c r="M14" i="9"/>
  <c r="Z13" i="9"/>
  <c r="R13" i="9"/>
  <c r="Q13" i="9"/>
  <c r="P13" i="9"/>
  <c r="O13" i="9"/>
  <c r="N13" i="9"/>
  <c r="M13" i="9"/>
  <c r="Z12" i="9"/>
  <c r="R12" i="9"/>
  <c r="Q12" i="9"/>
  <c r="P12" i="9"/>
  <c r="O12" i="9"/>
  <c r="N12" i="9"/>
  <c r="M12" i="9"/>
  <c r="Z11" i="9"/>
  <c r="R11" i="9"/>
  <c r="Q11" i="9"/>
  <c r="P11" i="9"/>
  <c r="O11" i="9"/>
  <c r="N11" i="9"/>
  <c r="M11" i="9"/>
  <c r="Z10" i="9"/>
  <c r="V10" i="9"/>
  <c r="T10" i="9"/>
  <c r="R10" i="9"/>
  <c r="Q10" i="9"/>
  <c r="O10" i="9"/>
  <c r="P10" i="9" s="1"/>
  <c r="N10" i="9"/>
  <c r="M10" i="9"/>
  <c r="Z9" i="9"/>
  <c r="R9" i="9"/>
  <c r="Q9" i="9"/>
  <c r="O9" i="9"/>
  <c r="P9" i="9" s="1"/>
  <c r="N9" i="9"/>
  <c r="M9" i="9"/>
  <c r="Z8" i="9"/>
  <c r="R8" i="9"/>
  <c r="Q8" i="9"/>
  <c r="O8" i="9"/>
  <c r="P8" i="9" s="1"/>
  <c r="N8" i="9"/>
  <c r="M8" i="9"/>
  <c r="Z7" i="9"/>
  <c r="R7" i="9"/>
  <c r="Q7" i="9"/>
  <c r="O7" i="9"/>
  <c r="P7" i="9" s="1"/>
  <c r="N7" i="9"/>
  <c r="M7" i="9"/>
  <c r="Z6" i="9"/>
  <c r="T6" i="9"/>
  <c r="R6" i="9"/>
  <c r="Q6" i="9"/>
  <c r="O6" i="9"/>
  <c r="P6" i="9" s="1"/>
  <c r="N6" i="9"/>
  <c r="M6" i="9"/>
  <c r="Z5" i="9"/>
  <c r="R5" i="9"/>
  <c r="Q5" i="9"/>
  <c r="O5" i="9"/>
  <c r="P5" i="9" s="1"/>
  <c r="N5" i="9"/>
  <c r="M5" i="9"/>
  <c r="Z4" i="9"/>
  <c r="R4" i="9"/>
  <c r="Q4" i="9"/>
  <c r="O4" i="9"/>
  <c r="P4" i="9" s="1"/>
  <c r="N4" i="9"/>
  <c r="M4" i="9"/>
  <c r="Z3" i="9"/>
  <c r="T3" i="9"/>
  <c r="V3" i="9" s="1"/>
  <c r="R3" i="9"/>
  <c r="Q3" i="9"/>
  <c r="O3" i="9"/>
  <c r="P3" i="9" s="1"/>
  <c r="N3" i="9"/>
  <c r="M3" i="9"/>
  <c r="O300" i="8"/>
  <c r="P300" i="8" s="1"/>
  <c r="R299" i="8"/>
  <c r="Q299" i="8"/>
  <c r="O299" i="8"/>
  <c r="P299" i="8" s="1"/>
  <c r="N299" i="8"/>
  <c r="R298" i="8"/>
  <c r="Q298" i="8"/>
  <c r="O298" i="8"/>
  <c r="P298" i="8" s="1"/>
  <c r="N298" i="8"/>
  <c r="R297" i="8"/>
  <c r="Q297" i="8"/>
  <c r="P297" i="8"/>
  <c r="O297" i="8"/>
  <c r="N297" i="8"/>
  <c r="R296" i="8"/>
  <c r="Q296" i="8"/>
  <c r="P296" i="8"/>
  <c r="O296" i="8"/>
  <c r="N296" i="8"/>
  <c r="R295" i="8"/>
  <c r="Q295" i="8"/>
  <c r="O295" i="8"/>
  <c r="P295" i="8" s="1"/>
  <c r="N295" i="8"/>
  <c r="R294" i="8"/>
  <c r="Q294" i="8"/>
  <c r="O294" i="8"/>
  <c r="P294" i="8" s="1"/>
  <c r="N294" i="8"/>
  <c r="R293" i="8"/>
  <c r="Q293" i="8"/>
  <c r="O293" i="8"/>
  <c r="P293" i="8" s="1"/>
  <c r="N293" i="8"/>
  <c r="R292" i="8"/>
  <c r="Q292" i="8"/>
  <c r="P292" i="8"/>
  <c r="O292" i="8"/>
  <c r="N292" i="8"/>
  <c r="R291" i="8"/>
  <c r="Q291" i="8"/>
  <c r="O291" i="8"/>
  <c r="P291" i="8" s="1"/>
  <c r="N291" i="8"/>
  <c r="R290" i="8"/>
  <c r="Q290" i="8"/>
  <c r="O290" i="8"/>
  <c r="P290" i="8" s="1"/>
  <c r="N290" i="8"/>
  <c r="R289" i="8"/>
  <c r="Q289" i="8"/>
  <c r="O289" i="8"/>
  <c r="P289" i="8" s="1"/>
  <c r="N289" i="8"/>
  <c r="R288" i="8"/>
  <c r="Q288" i="8"/>
  <c r="P288" i="8"/>
  <c r="O288" i="8"/>
  <c r="N288" i="8"/>
  <c r="R287" i="8"/>
  <c r="Q287" i="8"/>
  <c r="O287" i="8"/>
  <c r="P287" i="8" s="1"/>
  <c r="N287" i="8"/>
  <c r="R286" i="8"/>
  <c r="Q286" i="8"/>
  <c r="O286" i="8"/>
  <c r="P286" i="8" s="1"/>
  <c r="N286" i="8"/>
  <c r="R285" i="8"/>
  <c r="Q285" i="8"/>
  <c r="O285" i="8"/>
  <c r="P285" i="8" s="1"/>
  <c r="N285" i="8"/>
  <c r="R284" i="8"/>
  <c r="Q284" i="8"/>
  <c r="P284" i="8"/>
  <c r="O284" i="8"/>
  <c r="N284" i="8"/>
  <c r="R283" i="8"/>
  <c r="Q283" i="8"/>
  <c r="O283" i="8"/>
  <c r="P283" i="8" s="1"/>
  <c r="N283" i="8"/>
  <c r="R282" i="8"/>
  <c r="Q282" i="8"/>
  <c r="O282" i="8"/>
  <c r="P282" i="8" s="1"/>
  <c r="N282" i="8"/>
  <c r="R281" i="8"/>
  <c r="Q281" i="8"/>
  <c r="P281" i="8"/>
  <c r="O281" i="8"/>
  <c r="N281" i="8"/>
  <c r="R280" i="8"/>
  <c r="Q280" i="8"/>
  <c r="P280" i="8"/>
  <c r="O280" i="8"/>
  <c r="N280" i="8"/>
  <c r="R279" i="8"/>
  <c r="Q279" i="8"/>
  <c r="O279" i="8"/>
  <c r="P279" i="8" s="1"/>
  <c r="N279" i="8"/>
  <c r="R278" i="8"/>
  <c r="Q278" i="8"/>
  <c r="P278" i="8"/>
  <c r="O278" i="8"/>
  <c r="N278" i="8"/>
  <c r="R277" i="8"/>
  <c r="Q277" i="8"/>
  <c r="O277" i="8"/>
  <c r="P277" i="8" s="1"/>
  <c r="N277" i="8"/>
  <c r="R276" i="8"/>
  <c r="Q276" i="8"/>
  <c r="P276" i="8"/>
  <c r="O276" i="8"/>
  <c r="N276" i="8"/>
  <c r="R275" i="8"/>
  <c r="Q275" i="8"/>
  <c r="O275" i="8"/>
  <c r="P275" i="8" s="1"/>
  <c r="N275" i="8"/>
  <c r="R274" i="8"/>
  <c r="Q274" i="8"/>
  <c r="O274" i="8"/>
  <c r="P274" i="8" s="1"/>
  <c r="N274" i="8"/>
  <c r="R273" i="8"/>
  <c r="Q273" i="8"/>
  <c r="P273" i="8"/>
  <c r="O273" i="8"/>
  <c r="N273" i="8"/>
  <c r="R272" i="8"/>
  <c r="Q272" i="8"/>
  <c r="P272" i="8"/>
  <c r="O272" i="8"/>
  <c r="N272" i="8"/>
  <c r="R271" i="8"/>
  <c r="Q271" i="8"/>
  <c r="O271" i="8"/>
  <c r="P271" i="8" s="1"/>
  <c r="N271" i="8"/>
  <c r="R270" i="8"/>
  <c r="Q270" i="8"/>
  <c r="P270" i="8"/>
  <c r="O270" i="8"/>
  <c r="N270" i="8"/>
  <c r="R269" i="8"/>
  <c r="Q269" i="8"/>
  <c r="O269" i="8"/>
  <c r="P269" i="8" s="1"/>
  <c r="N269" i="8"/>
  <c r="R268" i="8"/>
  <c r="Q268" i="8"/>
  <c r="P268" i="8"/>
  <c r="O268" i="8"/>
  <c r="N268" i="8"/>
  <c r="R267" i="8"/>
  <c r="Q267" i="8"/>
  <c r="O267" i="8"/>
  <c r="P267" i="8" s="1"/>
  <c r="N267" i="8"/>
  <c r="R266" i="8"/>
  <c r="Q266" i="8"/>
  <c r="O266" i="8"/>
  <c r="P266" i="8" s="1"/>
  <c r="N266" i="8"/>
  <c r="R265" i="8"/>
  <c r="Q265" i="8"/>
  <c r="P265" i="8"/>
  <c r="O265" i="8"/>
  <c r="N265" i="8"/>
  <c r="R264" i="8"/>
  <c r="Q264" i="8"/>
  <c r="P264" i="8"/>
  <c r="O264" i="8"/>
  <c r="N264" i="8"/>
  <c r="R263" i="8"/>
  <c r="Q263" i="8"/>
  <c r="O263" i="8"/>
  <c r="P263" i="8" s="1"/>
  <c r="N263" i="8"/>
  <c r="R262" i="8"/>
  <c r="Q262" i="8"/>
  <c r="P262" i="8"/>
  <c r="O262" i="8"/>
  <c r="N262" i="8"/>
  <c r="R261" i="8"/>
  <c r="Q261" i="8"/>
  <c r="O261" i="8"/>
  <c r="P261" i="8" s="1"/>
  <c r="N261" i="8"/>
  <c r="R260" i="8"/>
  <c r="Q260" i="8"/>
  <c r="P260" i="8"/>
  <c r="O260" i="8"/>
  <c r="N260" i="8"/>
  <c r="R259" i="8"/>
  <c r="Q259" i="8"/>
  <c r="O259" i="8"/>
  <c r="P259" i="8" s="1"/>
  <c r="N259" i="8"/>
  <c r="R258" i="8"/>
  <c r="Q258" i="8"/>
  <c r="O258" i="8"/>
  <c r="P258" i="8" s="1"/>
  <c r="N258" i="8"/>
  <c r="M258" i="8"/>
  <c r="R257" i="8"/>
  <c r="Q257" i="8"/>
  <c r="P257" i="8"/>
  <c r="O257" i="8"/>
  <c r="N257" i="8"/>
  <c r="M257" i="8"/>
  <c r="R256" i="8"/>
  <c r="Q256" i="8"/>
  <c r="O256" i="8"/>
  <c r="P256" i="8" s="1"/>
  <c r="N256" i="8"/>
  <c r="M256" i="8"/>
  <c r="R255" i="8"/>
  <c r="Q255" i="8"/>
  <c r="P255" i="8"/>
  <c r="O255" i="8"/>
  <c r="N255" i="8"/>
  <c r="M255" i="8"/>
  <c r="R254" i="8"/>
  <c r="Q254" i="8"/>
  <c r="O254" i="8"/>
  <c r="P254" i="8" s="1"/>
  <c r="N254" i="8"/>
  <c r="M254" i="8"/>
  <c r="R253" i="8"/>
  <c r="Q253" i="8"/>
  <c r="P253" i="8"/>
  <c r="O253" i="8"/>
  <c r="N253" i="8"/>
  <c r="M253" i="8"/>
  <c r="R252" i="8"/>
  <c r="Q252" i="8"/>
  <c r="P252" i="8"/>
  <c r="O252" i="8"/>
  <c r="N252" i="8"/>
  <c r="M252" i="8"/>
  <c r="R251" i="8"/>
  <c r="Q251" i="8"/>
  <c r="P251" i="8"/>
  <c r="O251" i="8"/>
  <c r="N251" i="8"/>
  <c r="M251" i="8"/>
  <c r="R250" i="8"/>
  <c r="Q250" i="8"/>
  <c r="O250" i="8"/>
  <c r="P250" i="8" s="1"/>
  <c r="N250" i="8"/>
  <c r="M250" i="8"/>
  <c r="R249" i="8"/>
  <c r="Q249" i="8"/>
  <c r="P249" i="8"/>
  <c r="O249" i="8"/>
  <c r="N249" i="8"/>
  <c r="M249" i="8"/>
  <c r="R248" i="8"/>
  <c r="Q248" i="8"/>
  <c r="O248" i="8"/>
  <c r="P248" i="8" s="1"/>
  <c r="N248" i="8"/>
  <c r="M248" i="8"/>
  <c r="R247" i="8"/>
  <c r="Q247" i="8"/>
  <c r="P247" i="8"/>
  <c r="O247" i="8"/>
  <c r="N247" i="8"/>
  <c r="M247" i="8"/>
  <c r="R246" i="8"/>
  <c r="Q246" i="8"/>
  <c r="O246" i="8"/>
  <c r="P246" i="8" s="1"/>
  <c r="N246" i="8"/>
  <c r="M246" i="8"/>
  <c r="R245" i="8"/>
  <c r="Q245" i="8"/>
  <c r="P245" i="8"/>
  <c r="O245" i="8"/>
  <c r="N245" i="8"/>
  <c r="M245" i="8"/>
  <c r="R244" i="8"/>
  <c r="Q244" i="8"/>
  <c r="P244" i="8"/>
  <c r="O244" i="8"/>
  <c r="N244" i="8"/>
  <c r="M244" i="8"/>
  <c r="R243" i="8"/>
  <c r="Q243" i="8"/>
  <c r="P243" i="8"/>
  <c r="O243" i="8"/>
  <c r="N243" i="8"/>
  <c r="M243" i="8"/>
  <c r="R242" i="8"/>
  <c r="Q242" i="8"/>
  <c r="O242" i="8"/>
  <c r="P242" i="8" s="1"/>
  <c r="N242" i="8"/>
  <c r="M242" i="8"/>
  <c r="R241" i="8"/>
  <c r="Q241" i="8"/>
  <c r="P241" i="8"/>
  <c r="O241" i="8"/>
  <c r="N241" i="8"/>
  <c r="M241" i="8"/>
  <c r="R240" i="8"/>
  <c r="Q240" i="8"/>
  <c r="O240" i="8"/>
  <c r="P240" i="8" s="1"/>
  <c r="N240" i="8"/>
  <c r="M240" i="8"/>
  <c r="R239" i="8"/>
  <c r="Q239" i="8"/>
  <c r="P239" i="8"/>
  <c r="O239" i="8"/>
  <c r="N239" i="8"/>
  <c r="M239" i="8"/>
  <c r="R238" i="8"/>
  <c r="Q238" i="8"/>
  <c r="O238" i="8"/>
  <c r="P238" i="8" s="1"/>
  <c r="N238" i="8"/>
  <c r="M238" i="8"/>
  <c r="R237" i="8"/>
  <c r="Q237" i="8"/>
  <c r="P237" i="8"/>
  <c r="O237" i="8"/>
  <c r="N237" i="8"/>
  <c r="M237" i="8"/>
  <c r="R236" i="8"/>
  <c r="Q236" i="8"/>
  <c r="P236" i="8"/>
  <c r="O236" i="8"/>
  <c r="N236" i="8"/>
  <c r="M236" i="8"/>
  <c r="R235" i="8"/>
  <c r="Q235" i="8"/>
  <c r="P235" i="8"/>
  <c r="O235" i="8"/>
  <c r="N235" i="8"/>
  <c r="M235" i="8"/>
  <c r="R234" i="8"/>
  <c r="Q234" i="8"/>
  <c r="O234" i="8"/>
  <c r="P234" i="8" s="1"/>
  <c r="N234" i="8"/>
  <c r="M234" i="8"/>
  <c r="R233" i="8"/>
  <c r="Q233" i="8"/>
  <c r="P233" i="8"/>
  <c r="O233" i="8"/>
  <c r="N233" i="8"/>
  <c r="M233" i="8"/>
  <c r="R232" i="8"/>
  <c r="Q232" i="8"/>
  <c r="O232" i="8"/>
  <c r="P232" i="8" s="1"/>
  <c r="N232" i="8"/>
  <c r="M232" i="8"/>
  <c r="R231" i="8"/>
  <c r="Q231" i="8"/>
  <c r="P231" i="8"/>
  <c r="O231" i="8"/>
  <c r="N231" i="8"/>
  <c r="M231" i="8"/>
  <c r="R230" i="8"/>
  <c r="Q230" i="8"/>
  <c r="O230" i="8"/>
  <c r="P230" i="8" s="1"/>
  <c r="N230" i="8"/>
  <c r="M230" i="8"/>
  <c r="R229" i="8"/>
  <c r="Q229" i="8"/>
  <c r="P229" i="8"/>
  <c r="O229" i="8"/>
  <c r="N229" i="8"/>
  <c r="M229" i="8"/>
  <c r="R228" i="8"/>
  <c r="Q228" i="8"/>
  <c r="P228" i="8"/>
  <c r="O228" i="8"/>
  <c r="N228" i="8"/>
  <c r="M228" i="8"/>
  <c r="R227" i="8"/>
  <c r="Q227" i="8"/>
  <c r="P227" i="8"/>
  <c r="O227" i="8"/>
  <c r="N227" i="8"/>
  <c r="M227" i="8"/>
  <c r="R226" i="8"/>
  <c r="Q226" i="8"/>
  <c r="O226" i="8"/>
  <c r="P226" i="8" s="1"/>
  <c r="N226" i="8"/>
  <c r="M226" i="8"/>
  <c r="R225" i="8"/>
  <c r="Q225" i="8"/>
  <c r="P225" i="8"/>
  <c r="O225" i="8"/>
  <c r="N225" i="8"/>
  <c r="M225" i="8"/>
  <c r="R224" i="8"/>
  <c r="Q224" i="8"/>
  <c r="O224" i="8"/>
  <c r="P224" i="8" s="1"/>
  <c r="N224" i="8"/>
  <c r="M224" i="8"/>
  <c r="R223" i="8"/>
  <c r="Q223" i="8"/>
  <c r="P223" i="8"/>
  <c r="O223" i="8"/>
  <c r="N223" i="8"/>
  <c r="M223" i="8"/>
  <c r="R222" i="8"/>
  <c r="Q222" i="8"/>
  <c r="O222" i="8"/>
  <c r="P222" i="8" s="1"/>
  <c r="N222" i="8"/>
  <c r="M222" i="8"/>
  <c r="R221" i="8"/>
  <c r="Q221" i="8"/>
  <c r="P221" i="8"/>
  <c r="O221" i="8"/>
  <c r="N221" i="8"/>
  <c r="M221" i="8"/>
  <c r="R220" i="8"/>
  <c r="Q220" i="8"/>
  <c r="P220" i="8"/>
  <c r="O220" i="8"/>
  <c r="N220" i="8"/>
  <c r="M220" i="8"/>
  <c r="R219" i="8"/>
  <c r="Q219" i="8"/>
  <c r="P219" i="8"/>
  <c r="O219" i="8"/>
  <c r="N219" i="8"/>
  <c r="M219" i="8"/>
  <c r="R218" i="8"/>
  <c r="Q218" i="8"/>
  <c r="O218" i="8"/>
  <c r="P218" i="8" s="1"/>
  <c r="N218" i="8"/>
  <c r="M218" i="8"/>
  <c r="R217" i="8"/>
  <c r="Q217" i="8"/>
  <c r="P217" i="8"/>
  <c r="O217" i="8"/>
  <c r="N217" i="8"/>
  <c r="M217" i="8"/>
  <c r="R216" i="8"/>
  <c r="Q216" i="8"/>
  <c r="O216" i="8"/>
  <c r="P216" i="8" s="1"/>
  <c r="N216" i="8"/>
  <c r="M216" i="8"/>
  <c r="R215" i="8"/>
  <c r="Q215" i="8"/>
  <c r="O215" i="8"/>
  <c r="P215" i="8" s="1"/>
  <c r="N215" i="8"/>
  <c r="M215" i="8"/>
  <c r="R214" i="8"/>
  <c r="Q214" i="8"/>
  <c r="O214" i="8"/>
  <c r="P214" i="8" s="1"/>
  <c r="N214" i="8"/>
  <c r="M214" i="8"/>
  <c r="R213" i="8"/>
  <c r="Q213" i="8"/>
  <c r="P213" i="8"/>
  <c r="O213" i="8"/>
  <c r="N213" i="8"/>
  <c r="M213" i="8"/>
  <c r="R212" i="8"/>
  <c r="Q212" i="8"/>
  <c r="P212" i="8"/>
  <c r="O212" i="8"/>
  <c r="N212" i="8"/>
  <c r="M212" i="8"/>
  <c r="R211" i="8"/>
  <c r="Q211" i="8"/>
  <c r="P211" i="8"/>
  <c r="O211" i="8"/>
  <c r="N211" i="8"/>
  <c r="M211" i="8"/>
  <c r="R210" i="8"/>
  <c r="Q210" i="8"/>
  <c r="O210" i="8"/>
  <c r="P210" i="8" s="1"/>
  <c r="N210" i="8"/>
  <c r="M210" i="8"/>
  <c r="R209" i="8"/>
  <c r="Q209" i="8"/>
  <c r="P209" i="8"/>
  <c r="O209" i="8"/>
  <c r="N209" i="8"/>
  <c r="M209" i="8"/>
  <c r="R208" i="8"/>
  <c r="Q208" i="8"/>
  <c r="O208" i="8"/>
  <c r="P208" i="8" s="1"/>
  <c r="N208" i="8"/>
  <c r="M208" i="8"/>
  <c r="R207" i="8"/>
  <c r="Q207" i="8"/>
  <c r="O207" i="8"/>
  <c r="P207" i="8" s="1"/>
  <c r="N207" i="8"/>
  <c r="M207" i="8"/>
  <c r="R206" i="8"/>
  <c r="Q206" i="8"/>
  <c r="O206" i="8"/>
  <c r="P206" i="8" s="1"/>
  <c r="N206" i="8"/>
  <c r="M206" i="8"/>
  <c r="R205" i="8"/>
  <c r="Q205" i="8"/>
  <c r="P205" i="8"/>
  <c r="O205" i="8"/>
  <c r="N205" i="8"/>
  <c r="M205" i="8"/>
  <c r="R204" i="8"/>
  <c r="Q204" i="8"/>
  <c r="P204" i="8"/>
  <c r="O204" i="8"/>
  <c r="N204" i="8"/>
  <c r="M204" i="8"/>
  <c r="R203" i="8"/>
  <c r="Q203" i="8"/>
  <c r="P203" i="8"/>
  <c r="O203" i="8"/>
  <c r="N203" i="8"/>
  <c r="M203" i="8"/>
  <c r="R202" i="8"/>
  <c r="Q202" i="8"/>
  <c r="O202" i="8"/>
  <c r="P202" i="8" s="1"/>
  <c r="N202" i="8"/>
  <c r="M202" i="8"/>
  <c r="R201" i="8"/>
  <c r="Q201" i="8"/>
  <c r="P201" i="8"/>
  <c r="O201" i="8"/>
  <c r="N201" i="8"/>
  <c r="M201" i="8"/>
  <c r="R200" i="8"/>
  <c r="Q200" i="8"/>
  <c r="O200" i="8"/>
  <c r="P200" i="8" s="1"/>
  <c r="N200" i="8"/>
  <c r="M200" i="8"/>
  <c r="R199" i="8"/>
  <c r="Q199" i="8"/>
  <c r="O199" i="8"/>
  <c r="P199" i="8" s="1"/>
  <c r="N199" i="8"/>
  <c r="M199" i="8"/>
  <c r="R198" i="8"/>
  <c r="Q198" i="8"/>
  <c r="O198" i="8"/>
  <c r="P198" i="8" s="1"/>
  <c r="N198" i="8"/>
  <c r="M198" i="8"/>
  <c r="R197" i="8"/>
  <c r="Q197" i="8"/>
  <c r="P197" i="8"/>
  <c r="O197" i="8"/>
  <c r="N197" i="8"/>
  <c r="M197" i="8"/>
  <c r="R196" i="8"/>
  <c r="Q196" i="8"/>
  <c r="P196" i="8"/>
  <c r="O196" i="8"/>
  <c r="N196" i="8"/>
  <c r="M196" i="8"/>
  <c r="R195" i="8"/>
  <c r="Q195" i="8"/>
  <c r="P195" i="8"/>
  <c r="O195" i="8"/>
  <c r="N195" i="8"/>
  <c r="M195" i="8"/>
  <c r="R194" i="8"/>
  <c r="Q194" i="8"/>
  <c r="O194" i="8"/>
  <c r="P194" i="8" s="1"/>
  <c r="N194" i="8"/>
  <c r="M194" i="8"/>
  <c r="R193" i="8"/>
  <c r="Q193" i="8"/>
  <c r="P193" i="8"/>
  <c r="O193" i="8"/>
  <c r="N193" i="8"/>
  <c r="M193" i="8"/>
  <c r="R192" i="8"/>
  <c r="Q192" i="8"/>
  <c r="O192" i="8"/>
  <c r="P192" i="8" s="1"/>
  <c r="N192" i="8"/>
  <c r="M192" i="8"/>
  <c r="R191" i="8"/>
  <c r="Q191" i="8"/>
  <c r="O191" i="8"/>
  <c r="P191" i="8" s="1"/>
  <c r="N191" i="8"/>
  <c r="M191" i="8"/>
  <c r="R190" i="8"/>
  <c r="Q190" i="8"/>
  <c r="O190" i="8"/>
  <c r="P190" i="8" s="1"/>
  <c r="N190" i="8"/>
  <c r="M190" i="8"/>
  <c r="R189" i="8"/>
  <c r="Q189" i="8"/>
  <c r="P189" i="8"/>
  <c r="O189" i="8"/>
  <c r="N189" i="8"/>
  <c r="M189" i="8"/>
  <c r="R188" i="8"/>
  <c r="Q188" i="8"/>
  <c r="P188" i="8"/>
  <c r="O188" i="8"/>
  <c r="N188" i="8"/>
  <c r="M188" i="8"/>
  <c r="R187" i="8"/>
  <c r="Q187" i="8"/>
  <c r="P187" i="8"/>
  <c r="O187" i="8"/>
  <c r="N187" i="8"/>
  <c r="M187" i="8"/>
  <c r="R186" i="8"/>
  <c r="Q186" i="8"/>
  <c r="O186" i="8"/>
  <c r="P186" i="8" s="1"/>
  <c r="N186" i="8"/>
  <c r="M186" i="8"/>
  <c r="R185" i="8"/>
  <c r="Q185" i="8"/>
  <c r="O185" i="8"/>
  <c r="P185" i="8" s="1"/>
  <c r="N185" i="8"/>
  <c r="M185" i="8"/>
  <c r="R184" i="8"/>
  <c r="Q184" i="8"/>
  <c r="O184" i="8"/>
  <c r="P184" i="8" s="1"/>
  <c r="N184" i="8"/>
  <c r="M184" i="8"/>
  <c r="R183" i="8"/>
  <c r="Q183" i="8"/>
  <c r="O183" i="8"/>
  <c r="P183" i="8" s="1"/>
  <c r="N183" i="8"/>
  <c r="M183" i="8"/>
  <c r="R182" i="8"/>
  <c r="Q182" i="8"/>
  <c r="O182" i="8"/>
  <c r="P182" i="8" s="1"/>
  <c r="N182" i="8"/>
  <c r="M182" i="8"/>
  <c r="R181" i="8"/>
  <c r="Q181" i="8"/>
  <c r="O181" i="8"/>
  <c r="P181" i="8" s="1"/>
  <c r="N181" i="8"/>
  <c r="M181" i="8"/>
  <c r="R180" i="8"/>
  <c r="Q180" i="8"/>
  <c r="O180" i="8"/>
  <c r="P180" i="8" s="1"/>
  <c r="N180" i="8"/>
  <c r="M180" i="8"/>
  <c r="R179" i="8"/>
  <c r="Q179" i="8"/>
  <c r="O179" i="8"/>
  <c r="P179" i="8" s="1"/>
  <c r="N179" i="8"/>
  <c r="M179" i="8"/>
  <c r="R178" i="8"/>
  <c r="Q178" i="8"/>
  <c r="O178" i="8"/>
  <c r="P178" i="8" s="1"/>
  <c r="N178" i="8"/>
  <c r="M178" i="8"/>
  <c r="R177" i="8"/>
  <c r="Q177" i="8"/>
  <c r="O177" i="8"/>
  <c r="P177" i="8" s="1"/>
  <c r="N177" i="8"/>
  <c r="M177" i="8"/>
  <c r="R176" i="8"/>
  <c r="Q176" i="8"/>
  <c r="O176" i="8"/>
  <c r="P176" i="8" s="1"/>
  <c r="N176" i="8"/>
  <c r="M176" i="8"/>
  <c r="R175" i="8"/>
  <c r="Q175" i="8"/>
  <c r="O175" i="8"/>
  <c r="P175" i="8" s="1"/>
  <c r="N175" i="8"/>
  <c r="M175" i="8"/>
  <c r="R174" i="8"/>
  <c r="Q174" i="8"/>
  <c r="O174" i="8"/>
  <c r="P174" i="8" s="1"/>
  <c r="N174" i="8"/>
  <c r="M174" i="8"/>
  <c r="R173" i="8"/>
  <c r="Q173" i="8"/>
  <c r="O173" i="8"/>
  <c r="P173" i="8" s="1"/>
  <c r="N173" i="8"/>
  <c r="M173" i="8"/>
  <c r="R172" i="8"/>
  <c r="Q172" i="8"/>
  <c r="O172" i="8"/>
  <c r="P172" i="8" s="1"/>
  <c r="N172" i="8"/>
  <c r="M172" i="8"/>
  <c r="R171" i="8"/>
  <c r="Q171" i="8"/>
  <c r="O171" i="8"/>
  <c r="P171" i="8" s="1"/>
  <c r="N171" i="8"/>
  <c r="M171" i="8"/>
  <c r="R170" i="8"/>
  <c r="Q170" i="8"/>
  <c r="O170" i="8"/>
  <c r="P170" i="8" s="1"/>
  <c r="N170" i="8"/>
  <c r="M170" i="8"/>
  <c r="R169" i="8"/>
  <c r="Q169" i="8"/>
  <c r="O169" i="8"/>
  <c r="P169" i="8" s="1"/>
  <c r="N169" i="8"/>
  <c r="M169" i="8"/>
  <c r="R168" i="8"/>
  <c r="Q168" i="8"/>
  <c r="O168" i="8"/>
  <c r="P168" i="8" s="1"/>
  <c r="N168" i="8"/>
  <c r="M168" i="8"/>
  <c r="R167" i="8"/>
  <c r="Q167" i="8"/>
  <c r="O167" i="8"/>
  <c r="P167" i="8" s="1"/>
  <c r="N167" i="8"/>
  <c r="M167" i="8"/>
  <c r="R166" i="8"/>
  <c r="Q166" i="8"/>
  <c r="O166" i="8"/>
  <c r="P166" i="8" s="1"/>
  <c r="N166" i="8"/>
  <c r="M166" i="8"/>
  <c r="R165" i="8"/>
  <c r="Q165" i="8"/>
  <c r="O165" i="8"/>
  <c r="P165" i="8" s="1"/>
  <c r="N165" i="8"/>
  <c r="M165" i="8"/>
  <c r="R164" i="8"/>
  <c r="Q164" i="8"/>
  <c r="O164" i="8"/>
  <c r="P164" i="8" s="1"/>
  <c r="N164" i="8"/>
  <c r="M164" i="8"/>
  <c r="R163" i="8"/>
  <c r="Q163" i="8"/>
  <c r="O163" i="8"/>
  <c r="P163" i="8" s="1"/>
  <c r="N163" i="8"/>
  <c r="M163" i="8"/>
  <c r="R162" i="8"/>
  <c r="Q162" i="8"/>
  <c r="O162" i="8"/>
  <c r="P162" i="8" s="1"/>
  <c r="N162" i="8"/>
  <c r="M162" i="8"/>
  <c r="R161" i="8"/>
  <c r="Q161" i="8"/>
  <c r="O161" i="8"/>
  <c r="P161" i="8" s="1"/>
  <c r="N161" i="8"/>
  <c r="M161" i="8"/>
  <c r="R160" i="8"/>
  <c r="Q160" i="8"/>
  <c r="O160" i="8"/>
  <c r="P160" i="8" s="1"/>
  <c r="N160" i="8"/>
  <c r="M160" i="8"/>
  <c r="R159" i="8"/>
  <c r="Q159" i="8"/>
  <c r="O159" i="8"/>
  <c r="P159" i="8" s="1"/>
  <c r="N159" i="8"/>
  <c r="M159" i="8"/>
  <c r="R158" i="8"/>
  <c r="Q158" i="8"/>
  <c r="O158" i="8"/>
  <c r="P158" i="8" s="1"/>
  <c r="N158" i="8"/>
  <c r="M158" i="8"/>
  <c r="R157" i="8"/>
  <c r="Q157" i="8"/>
  <c r="O157" i="8"/>
  <c r="P157" i="8" s="1"/>
  <c r="N157" i="8"/>
  <c r="M157" i="8"/>
  <c r="R156" i="8"/>
  <c r="Q156" i="8"/>
  <c r="O156" i="8"/>
  <c r="P156" i="8" s="1"/>
  <c r="N156" i="8"/>
  <c r="M156" i="8"/>
  <c r="R155" i="8"/>
  <c r="Q155" i="8"/>
  <c r="O155" i="8"/>
  <c r="P155" i="8" s="1"/>
  <c r="N155" i="8"/>
  <c r="M155" i="8"/>
  <c r="R154" i="8"/>
  <c r="Q154" i="8"/>
  <c r="O154" i="8"/>
  <c r="P154" i="8" s="1"/>
  <c r="N154" i="8"/>
  <c r="M154" i="8"/>
  <c r="R153" i="8"/>
  <c r="Q153" i="8"/>
  <c r="O153" i="8"/>
  <c r="P153" i="8" s="1"/>
  <c r="N153" i="8"/>
  <c r="M153" i="8"/>
  <c r="R152" i="8"/>
  <c r="Q152" i="8"/>
  <c r="O152" i="8"/>
  <c r="P152" i="8" s="1"/>
  <c r="N152" i="8"/>
  <c r="M152" i="8"/>
  <c r="R151" i="8"/>
  <c r="Q151" i="8"/>
  <c r="O151" i="8"/>
  <c r="P151" i="8" s="1"/>
  <c r="N151" i="8"/>
  <c r="M151" i="8"/>
  <c r="R150" i="8"/>
  <c r="Q150" i="8"/>
  <c r="O150" i="8"/>
  <c r="P150" i="8" s="1"/>
  <c r="N150" i="8"/>
  <c r="M150" i="8"/>
  <c r="R149" i="8"/>
  <c r="Q149" i="8"/>
  <c r="O149" i="8"/>
  <c r="P149" i="8" s="1"/>
  <c r="N149" i="8"/>
  <c r="M149" i="8"/>
  <c r="R148" i="8"/>
  <c r="Q148" i="8"/>
  <c r="O148" i="8"/>
  <c r="P148" i="8" s="1"/>
  <c r="N148" i="8"/>
  <c r="M148" i="8"/>
  <c r="R147" i="8"/>
  <c r="Q147" i="8"/>
  <c r="O147" i="8"/>
  <c r="P147" i="8" s="1"/>
  <c r="N147" i="8"/>
  <c r="M147" i="8"/>
  <c r="R146" i="8"/>
  <c r="Q146" i="8"/>
  <c r="O146" i="8"/>
  <c r="P146" i="8" s="1"/>
  <c r="N146" i="8"/>
  <c r="M146" i="8"/>
  <c r="R145" i="8"/>
  <c r="Q145" i="8"/>
  <c r="O145" i="8"/>
  <c r="P145" i="8" s="1"/>
  <c r="N145" i="8"/>
  <c r="M145" i="8"/>
  <c r="R144" i="8"/>
  <c r="Q144" i="8"/>
  <c r="O144" i="8"/>
  <c r="P144" i="8" s="1"/>
  <c r="N144" i="8"/>
  <c r="M144" i="8"/>
  <c r="R143" i="8"/>
  <c r="Q143" i="8"/>
  <c r="O143" i="8"/>
  <c r="P143" i="8" s="1"/>
  <c r="N143" i="8"/>
  <c r="M143" i="8"/>
  <c r="R142" i="8"/>
  <c r="Q142" i="8"/>
  <c r="O142" i="8"/>
  <c r="P142" i="8" s="1"/>
  <c r="N142" i="8"/>
  <c r="M142" i="8"/>
  <c r="R141" i="8"/>
  <c r="Q141" i="8"/>
  <c r="O141" i="8"/>
  <c r="P141" i="8" s="1"/>
  <c r="N141" i="8"/>
  <c r="M141" i="8"/>
  <c r="R140" i="8"/>
  <c r="Q140" i="8"/>
  <c r="O140" i="8"/>
  <c r="P140" i="8" s="1"/>
  <c r="N140" i="8"/>
  <c r="M140" i="8"/>
  <c r="R139" i="8"/>
  <c r="Q139" i="8"/>
  <c r="O139" i="8"/>
  <c r="P139" i="8" s="1"/>
  <c r="N139" i="8"/>
  <c r="M139" i="8"/>
  <c r="R138" i="8"/>
  <c r="Q138" i="8"/>
  <c r="O138" i="8"/>
  <c r="P138" i="8" s="1"/>
  <c r="N138" i="8"/>
  <c r="M138" i="8"/>
  <c r="R137" i="8"/>
  <c r="Q137" i="8"/>
  <c r="O137" i="8"/>
  <c r="P137" i="8" s="1"/>
  <c r="N137" i="8"/>
  <c r="M137" i="8"/>
  <c r="R136" i="8"/>
  <c r="Q136" i="8"/>
  <c r="O136" i="8"/>
  <c r="P136" i="8" s="1"/>
  <c r="N136" i="8"/>
  <c r="M136" i="8"/>
  <c r="R135" i="8"/>
  <c r="Q135" i="8"/>
  <c r="O135" i="8"/>
  <c r="P135" i="8" s="1"/>
  <c r="N135" i="8"/>
  <c r="M135" i="8"/>
  <c r="R134" i="8"/>
  <c r="Q134" i="8"/>
  <c r="O134" i="8"/>
  <c r="P134" i="8" s="1"/>
  <c r="N134" i="8"/>
  <c r="M134" i="8"/>
  <c r="R133" i="8"/>
  <c r="Q133" i="8"/>
  <c r="O133" i="8"/>
  <c r="P133" i="8" s="1"/>
  <c r="N133" i="8"/>
  <c r="M133" i="8"/>
  <c r="R132" i="8"/>
  <c r="Q132" i="8"/>
  <c r="O132" i="8"/>
  <c r="P132" i="8" s="1"/>
  <c r="N132" i="8"/>
  <c r="M132" i="8"/>
  <c r="R131" i="8"/>
  <c r="Q131" i="8"/>
  <c r="O131" i="8"/>
  <c r="P131" i="8" s="1"/>
  <c r="N131" i="8"/>
  <c r="M131" i="8"/>
  <c r="R130" i="8"/>
  <c r="Q130" i="8"/>
  <c r="O130" i="8"/>
  <c r="P130" i="8" s="1"/>
  <c r="N130" i="8"/>
  <c r="M130" i="8"/>
  <c r="R129" i="8"/>
  <c r="Q129" i="8"/>
  <c r="O129" i="8"/>
  <c r="P129" i="8" s="1"/>
  <c r="N129" i="8"/>
  <c r="M129" i="8"/>
  <c r="R128" i="8"/>
  <c r="Q128" i="8"/>
  <c r="O128" i="8"/>
  <c r="P128" i="8" s="1"/>
  <c r="N128" i="8"/>
  <c r="M128" i="8"/>
  <c r="R127" i="8"/>
  <c r="Q127" i="8"/>
  <c r="O127" i="8"/>
  <c r="P127" i="8" s="1"/>
  <c r="N127" i="8"/>
  <c r="M127" i="8"/>
  <c r="R126" i="8"/>
  <c r="Q126" i="8"/>
  <c r="O126" i="8"/>
  <c r="P126" i="8" s="1"/>
  <c r="N126" i="8"/>
  <c r="M126" i="8"/>
  <c r="R125" i="8"/>
  <c r="Q125" i="8"/>
  <c r="O125" i="8"/>
  <c r="P125" i="8" s="1"/>
  <c r="N125" i="8"/>
  <c r="M125" i="8"/>
  <c r="R124" i="8"/>
  <c r="Q124" i="8"/>
  <c r="O124" i="8"/>
  <c r="P124" i="8" s="1"/>
  <c r="N124" i="8"/>
  <c r="M124" i="8"/>
  <c r="R123" i="8"/>
  <c r="Q123" i="8"/>
  <c r="O123" i="8"/>
  <c r="P123" i="8" s="1"/>
  <c r="N123" i="8"/>
  <c r="M123" i="8"/>
  <c r="R122" i="8"/>
  <c r="Q122" i="8"/>
  <c r="O122" i="8"/>
  <c r="P122" i="8" s="1"/>
  <c r="N122" i="8"/>
  <c r="M122" i="8"/>
  <c r="R121" i="8"/>
  <c r="Q121" i="8"/>
  <c r="O121" i="8"/>
  <c r="P121" i="8" s="1"/>
  <c r="N121" i="8"/>
  <c r="M121" i="8"/>
  <c r="R120" i="8"/>
  <c r="Q120" i="8"/>
  <c r="O120" i="8"/>
  <c r="P120" i="8" s="1"/>
  <c r="N120" i="8"/>
  <c r="M120" i="8"/>
  <c r="R119" i="8"/>
  <c r="Q119" i="8"/>
  <c r="O119" i="8"/>
  <c r="P119" i="8" s="1"/>
  <c r="N119" i="8"/>
  <c r="M119" i="8"/>
  <c r="R118" i="8"/>
  <c r="Q118" i="8"/>
  <c r="O118" i="8"/>
  <c r="P118" i="8" s="1"/>
  <c r="N118" i="8"/>
  <c r="M118" i="8"/>
  <c r="R117" i="8"/>
  <c r="Q117" i="8"/>
  <c r="O117" i="8"/>
  <c r="P117" i="8" s="1"/>
  <c r="N117" i="8"/>
  <c r="M117" i="8"/>
  <c r="R116" i="8"/>
  <c r="Q116" i="8"/>
  <c r="O116" i="8"/>
  <c r="P116" i="8" s="1"/>
  <c r="N116" i="8"/>
  <c r="M116" i="8"/>
  <c r="R115" i="8"/>
  <c r="Q115" i="8"/>
  <c r="O115" i="8"/>
  <c r="P115" i="8" s="1"/>
  <c r="N115" i="8"/>
  <c r="M115" i="8"/>
  <c r="R114" i="8"/>
  <c r="Q114" i="8"/>
  <c r="O114" i="8"/>
  <c r="P114" i="8" s="1"/>
  <c r="N114" i="8"/>
  <c r="M114" i="8"/>
  <c r="R113" i="8"/>
  <c r="Q113" i="8"/>
  <c r="O113" i="8"/>
  <c r="P113" i="8" s="1"/>
  <c r="N113" i="8"/>
  <c r="M113" i="8"/>
  <c r="R112" i="8"/>
  <c r="Q112" i="8"/>
  <c r="O112" i="8"/>
  <c r="P112" i="8" s="1"/>
  <c r="N112" i="8"/>
  <c r="M112" i="8"/>
  <c r="R111" i="8"/>
  <c r="Q111" i="8"/>
  <c r="O111" i="8"/>
  <c r="P111" i="8" s="1"/>
  <c r="N111" i="8"/>
  <c r="M111" i="8"/>
  <c r="R110" i="8"/>
  <c r="Q110" i="8"/>
  <c r="O110" i="8"/>
  <c r="P110" i="8" s="1"/>
  <c r="N110" i="8"/>
  <c r="M110" i="8"/>
  <c r="R109" i="8"/>
  <c r="Q109" i="8"/>
  <c r="O109" i="8"/>
  <c r="P109" i="8" s="1"/>
  <c r="N109" i="8"/>
  <c r="M109" i="8"/>
  <c r="R108" i="8"/>
  <c r="Q108" i="8"/>
  <c r="O108" i="8"/>
  <c r="P108" i="8" s="1"/>
  <c r="N108" i="8"/>
  <c r="M108" i="8"/>
  <c r="R107" i="8"/>
  <c r="Q107" i="8"/>
  <c r="O107" i="8"/>
  <c r="P107" i="8" s="1"/>
  <c r="N107" i="8"/>
  <c r="M107" i="8"/>
  <c r="R106" i="8"/>
  <c r="Q106" i="8"/>
  <c r="O106" i="8"/>
  <c r="P106" i="8" s="1"/>
  <c r="N106" i="8"/>
  <c r="M106" i="8"/>
  <c r="R105" i="8"/>
  <c r="Q105" i="8"/>
  <c r="O105" i="8"/>
  <c r="P105" i="8" s="1"/>
  <c r="N105" i="8"/>
  <c r="M105" i="8"/>
  <c r="R104" i="8"/>
  <c r="Q104" i="8"/>
  <c r="O104" i="8"/>
  <c r="P104" i="8" s="1"/>
  <c r="N104" i="8"/>
  <c r="M104" i="8"/>
  <c r="R103" i="8"/>
  <c r="Q103" i="8"/>
  <c r="O103" i="8"/>
  <c r="P103" i="8" s="1"/>
  <c r="N103" i="8"/>
  <c r="M103" i="8"/>
  <c r="R102" i="8"/>
  <c r="Q102" i="8"/>
  <c r="O102" i="8"/>
  <c r="P102" i="8" s="1"/>
  <c r="N102" i="8"/>
  <c r="M102" i="8"/>
  <c r="R101" i="8"/>
  <c r="Q101" i="8"/>
  <c r="O101" i="8"/>
  <c r="P101" i="8" s="1"/>
  <c r="N101" i="8"/>
  <c r="M101" i="8"/>
  <c r="R100" i="8"/>
  <c r="Q100" i="8"/>
  <c r="O100" i="8"/>
  <c r="P100" i="8" s="1"/>
  <c r="N100" i="8"/>
  <c r="M100" i="8"/>
  <c r="R99" i="8"/>
  <c r="Q99" i="8"/>
  <c r="O99" i="8"/>
  <c r="P99" i="8" s="1"/>
  <c r="N99" i="8"/>
  <c r="M99" i="8"/>
  <c r="R98" i="8"/>
  <c r="Q98" i="8"/>
  <c r="O98" i="8"/>
  <c r="P98" i="8" s="1"/>
  <c r="N98" i="8"/>
  <c r="M98" i="8"/>
  <c r="R97" i="8"/>
  <c r="Q97" i="8"/>
  <c r="O97" i="8"/>
  <c r="P97" i="8" s="1"/>
  <c r="N97" i="8"/>
  <c r="M97" i="8"/>
  <c r="R96" i="8"/>
  <c r="Q96" i="8"/>
  <c r="O96" i="8"/>
  <c r="P96" i="8" s="1"/>
  <c r="N96" i="8"/>
  <c r="M96" i="8"/>
  <c r="R95" i="8"/>
  <c r="Q95" i="8"/>
  <c r="O95" i="8"/>
  <c r="P95" i="8" s="1"/>
  <c r="N95" i="8"/>
  <c r="M95" i="8"/>
  <c r="R94" i="8"/>
  <c r="Q94" i="8"/>
  <c r="O94" i="8"/>
  <c r="P94" i="8" s="1"/>
  <c r="N94" i="8"/>
  <c r="M94" i="8"/>
  <c r="R93" i="8"/>
  <c r="Q93" i="8"/>
  <c r="O93" i="8"/>
  <c r="P93" i="8" s="1"/>
  <c r="N93" i="8"/>
  <c r="M93" i="8"/>
  <c r="R92" i="8"/>
  <c r="Q92" i="8"/>
  <c r="O92" i="8"/>
  <c r="P92" i="8" s="1"/>
  <c r="N92" i="8"/>
  <c r="M92" i="8"/>
  <c r="R91" i="8"/>
  <c r="Q91" i="8"/>
  <c r="O91" i="8"/>
  <c r="P91" i="8" s="1"/>
  <c r="N91" i="8"/>
  <c r="M91" i="8"/>
  <c r="R90" i="8"/>
  <c r="Q90" i="8"/>
  <c r="O90" i="8"/>
  <c r="P90" i="8" s="1"/>
  <c r="N90" i="8"/>
  <c r="M90" i="8"/>
  <c r="R89" i="8"/>
  <c r="Q89" i="8"/>
  <c r="O89" i="8"/>
  <c r="P89" i="8" s="1"/>
  <c r="N89" i="8"/>
  <c r="M89" i="8"/>
  <c r="R88" i="8"/>
  <c r="Q88" i="8"/>
  <c r="O88" i="8"/>
  <c r="P88" i="8" s="1"/>
  <c r="N88" i="8"/>
  <c r="M88" i="8"/>
  <c r="R87" i="8"/>
  <c r="Q87" i="8"/>
  <c r="O87" i="8"/>
  <c r="P87" i="8" s="1"/>
  <c r="N87" i="8"/>
  <c r="M87" i="8"/>
  <c r="R86" i="8"/>
  <c r="Q86" i="8"/>
  <c r="O86" i="8"/>
  <c r="P86" i="8" s="1"/>
  <c r="N86" i="8"/>
  <c r="M86" i="8"/>
  <c r="R85" i="8"/>
  <c r="Q85" i="8"/>
  <c r="O85" i="8"/>
  <c r="P85" i="8" s="1"/>
  <c r="N85" i="8"/>
  <c r="M85" i="8"/>
  <c r="R84" i="8"/>
  <c r="Q84" i="8"/>
  <c r="O84" i="8"/>
  <c r="P84" i="8" s="1"/>
  <c r="N84" i="8"/>
  <c r="M84" i="8"/>
  <c r="R83" i="8"/>
  <c r="Q83" i="8"/>
  <c r="O83" i="8"/>
  <c r="P83" i="8" s="1"/>
  <c r="N83" i="8"/>
  <c r="M83" i="8"/>
  <c r="R82" i="8"/>
  <c r="Q82" i="8"/>
  <c r="O82" i="8"/>
  <c r="P82" i="8" s="1"/>
  <c r="N82" i="8"/>
  <c r="M82" i="8"/>
  <c r="R81" i="8"/>
  <c r="Q81" i="8"/>
  <c r="O81" i="8"/>
  <c r="P81" i="8" s="1"/>
  <c r="N81" i="8"/>
  <c r="M81" i="8"/>
  <c r="R80" i="8"/>
  <c r="Q80" i="8"/>
  <c r="O80" i="8"/>
  <c r="P80" i="8" s="1"/>
  <c r="N80" i="8"/>
  <c r="M80" i="8"/>
  <c r="R79" i="8"/>
  <c r="Q79" i="8"/>
  <c r="O79" i="8"/>
  <c r="P79" i="8" s="1"/>
  <c r="N79" i="8"/>
  <c r="M79" i="8"/>
  <c r="R78" i="8"/>
  <c r="Q78" i="8"/>
  <c r="O78" i="8"/>
  <c r="P78" i="8" s="1"/>
  <c r="N78" i="8"/>
  <c r="M78" i="8"/>
  <c r="R77" i="8"/>
  <c r="Q77" i="8"/>
  <c r="O77" i="8"/>
  <c r="P77" i="8" s="1"/>
  <c r="N77" i="8"/>
  <c r="M77" i="8"/>
  <c r="R76" i="8"/>
  <c r="Q76" i="8"/>
  <c r="O76" i="8"/>
  <c r="P76" i="8" s="1"/>
  <c r="N76" i="8"/>
  <c r="M76" i="8"/>
  <c r="R75" i="8"/>
  <c r="Q75" i="8"/>
  <c r="O75" i="8"/>
  <c r="P75" i="8" s="1"/>
  <c r="N75" i="8"/>
  <c r="M75" i="8"/>
  <c r="R74" i="8"/>
  <c r="Q74" i="8"/>
  <c r="O74" i="8"/>
  <c r="P74" i="8" s="1"/>
  <c r="N74" i="8"/>
  <c r="M74" i="8"/>
  <c r="R73" i="8"/>
  <c r="Q73" i="8"/>
  <c r="O73" i="8"/>
  <c r="P73" i="8" s="1"/>
  <c r="N73" i="8"/>
  <c r="M73" i="8"/>
  <c r="R72" i="8"/>
  <c r="Q72" i="8"/>
  <c r="O72" i="8"/>
  <c r="P72" i="8" s="1"/>
  <c r="N72" i="8"/>
  <c r="M72" i="8"/>
  <c r="R71" i="8"/>
  <c r="Q71" i="8"/>
  <c r="O71" i="8"/>
  <c r="P71" i="8" s="1"/>
  <c r="N71" i="8"/>
  <c r="M71" i="8"/>
  <c r="R70" i="8"/>
  <c r="Q70" i="8"/>
  <c r="O70" i="8"/>
  <c r="P70" i="8" s="1"/>
  <c r="N70" i="8"/>
  <c r="M70" i="8"/>
  <c r="R69" i="8"/>
  <c r="Q69" i="8"/>
  <c r="O69" i="8"/>
  <c r="P69" i="8" s="1"/>
  <c r="N69" i="8"/>
  <c r="M69" i="8"/>
  <c r="R68" i="8"/>
  <c r="Q68" i="8"/>
  <c r="O68" i="8"/>
  <c r="P68" i="8" s="1"/>
  <c r="N68" i="8"/>
  <c r="M68" i="8"/>
  <c r="R67" i="8"/>
  <c r="Q67" i="8"/>
  <c r="O67" i="8"/>
  <c r="P67" i="8" s="1"/>
  <c r="N67" i="8"/>
  <c r="M67" i="8"/>
  <c r="R66" i="8"/>
  <c r="Q66" i="8"/>
  <c r="O66" i="8"/>
  <c r="P66" i="8" s="1"/>
  <c r="N66" i="8"/>
  <c r="M66" i="8"/>
  <c r="R65" i="8"/>
  <c r="Q65" i="8"/>
  <c r="O65" i="8"/>
  <c r="P65" i="8" s="1"/>
  <c r="N65" i="8"/>
  <c r="M65" i="8"/>
  <c r="R64" i="8"/>
  <c r="Q64" i="8"/>
  <c r="O64" i="8"/>
  <c r="P64" i="8" s="1"/>
  <c r="N64" i="8"/>
  <c r="M64" i="8"/>
  <c r="R63" i="8"/>
  <c r="Q63" i="8"/>
  <c r="O63" i="8"/>
  <c r="P63" i="8" s="1"/>
  <c r="N63" i="8"/>
  <c r="M63" i="8"/>
  <c r="R62" i="8"/>
  <c r="Q62" i="8"/>
  <c r="O62" i="8"/>
  <c r="P62" i="8" s="1"/>
  <c r="N62" i="8"/>
  <c r="M62" i="8"/>
  <c r="R61" i="8"/>
  <c r="Q61" i="8"/>
  <c r="O61" i="8"/>
  <c r="P61" i="8" s="1"/>
  <c r="N61" i="8"/>
  <c r="M61" i="8"/>
  <c r="R60" i="8"/>
  <c r="Q60" i="8"/>
  <c r="O60" i="8"/>
  <c r="P60" i="8" s="1"/>
  <c r="N60" i="8"/>
  <c r="M60" i="8"/>
  <c r="R59" i="8"/>
  <c r="Q59" i="8"/>
  <c r="O59" i="8"/>
  <c r="P59" i="8" s="1"/>
  <c r="N59" i="8"/>
  <c r="M59" i="8"/>
  <c r="R58" i="8"/>
  <c r="Q58" i="8"/>
  <c r="O58" i="8"/>
  <c r="P58" i="8" s="1"/>
  <c r="N58" i="8"/>
  <c r="M58" i="8"/>
  <c r="R57" i="8"/>
  <c r="Q57" i="8"/>
  <c r="O57" i="8"/>
  <c r="P57" i="8" s="1"/>
  <c r="N57" i="8"/>
  <c r="M57" i="8"/>
  <c r="R56" i="8"/>
  <c r="Q56" i="8"/>
  <c r="O56" i="8"/>
  <c r="P56" i="8" s="1"/>
  <c r="N56" i="8"/>
  <c r="M56" i="8"/>
  <c r="R55" i="8"/>
  <c r="Q55" i="8"/>
  <c r="O55" i="8"/>
  <c r="P55" i="8" s="1"/>
  <c r="N55" i="8"/>
  <c r="M55" i="8"/>
  <c r="R54" i="8"/>
  <c r="Q54" i="8"/>
  <c r="O54" i="8"/>
  <c r="P54" i="8" s="1"/>
  <c r="N54" i="8"/>
  <c r="M54" i="8"/>
  <c r="R53" i="8"/>
  <c r="Q53" i="8"/>
  <c r="O53" i="8"/>
  <c r="P53" i="8" s="1"/>
  <c r="N53" i="8"/>
  <c r="M53" i="8"/>
  <c r="R52" i="8"/>
  <c r="Q52" i="8"/>
  <c r="O52" i="8"/>
  <c r="P52" i="8" s="1"/>
  <c r="N52" i="8"/>
  <c r="M52" i="8"/>
  <c r="R51" i="8"/>
  <c r="Q51" i="8"/>
  <c r="O51" i="8"/>
  <c r="P51" i="8" s="1"/>
  <c r="N51" i="8"/>
  <c r="M51" i="8"/>
  <c r="R50" i="8"/>
  <c r="Q50" i="8"/>
  <c r="O50" i="8"/>
  <c r="P50" i="8" s="1"/>
  <c r="N50" i="8"/>
  <c r="M50" i="8"/>
  <c r="R49" i="8"/>
  <c r="Q49" i="8"/>
  <c r="O49" i="8"/>
  <c r="P49" i="8" s="1"/>
  <c r="N49" i="8"/>
  <c r="M49" i="8"/>
  <c r="R48" i="8"/>
  <c r="Q48" i="8"/>
  <c r="O48" i="8"/>
  <c r="P48" i="8" s="1"/>
  <c r="N48" i="8"/>
  <c r="M48" i="8"/>
  <c r="R47" i="8"/>
  <c r="Q47" i="8"/>
  <c r="O47" i="8"/>
  <c r="P47" i="8" s="1"/>
  <c r="N47" i="8"/>
  <c r="M47" i="8"/>
  <c r="R46" i="8"/>
  <c r="Q46" i="8"/>
  <c r="O46" i="8"/>
  <c r="P46" i="8" s="1"/>
  <c r="N46" i="8"/>
  <c r="M46" i="8"/>
  <c r="R45" i="8"/>
  <c r="Q45" i="8"/>
  <c r="O45" i="8"/>
  <c r="P45" i="8" s="1"/>
  <c r="N45" i="8"/>
  <c r="M45" i="8"/>
  <c r="R44" i="8"/>
  <c r="Q44" i="8"/>
  <c r="O44" i="8"/>
  <c r="P44" i="8" s="1"/>
  <c r="N44" i="8"/>
  <c r="M44" i="8"/>
  <c r="R43" i="8"/>
  <c r="Q43" i="8"/>
  <c r="O43" i="8"/>
  <c r="P43" i="8" s="1"/>
  <c r="N43" i="8"/>
  <c r="M43" i="8"/>
  <c r="R42" i="8"/>
  <c r="Q42" i="8"/>
  <c r="O42" i="8"/>
  <c r="P42" i="8" s="1"/>
  <c r="N42" i="8"/>
  <c r="M42" i="8"/>
  <c r="R41" i="8"/>
  <c r="Q41" i="8"/>
  <c r="O41" i="8"/>
  <c r="P41" i="8" s="1"/>
  <c r="N41" i="8"/>
  <c r="M41" i="8"/>
  <c r="R40" i="8"/>
  <c r="Q40" i="8"/>
  <c r="O40" i="8"/>
  <c r="P40" i="8" s="1"/>
  <c r="N40" i="8"/>
  <c r="M40" i="8"/>
  <c r="R39" i="8"/>
  <c r="Q39" i="8"/>
  <c r="O39" i="8"/>
  <c r="P39" i="8" s="1"/>
  <c r="N39" i="8"/>
  <c r="M39" i="8"/>
  <c r="R38" i="8"/>
  <c r="Q38" i="8"/>
  <c r="O38" i="8"/>
  <c r="P38" i="8" s="1"/>
  <c r="N38" i="8"/>
  <c r="M38" i="8"/>
  <c r="R37" i="8"/>
  <c r="Q37" i="8"/>
  <c r="O37" i="8"/>
  <c r="P37" i="8" s="1"/>
  <c r="N37" i="8"/>
  <c r="M37" i="8"/>
  <c r="R36" i="8"/>
  <c r="Q36" i="8"/>
  <c r="O36" i="8"/>
  <c r="P36" i="8" s="1"/>
  <c r="N36" i="8"/>
  <c r="M36" i="8"/>
  <c r="R35" i="8"/>
  <c r="Q35" i="8"/>
  <c r="O35" i="8"/>
  <c r="P35" i="8" s="1"/>
  <c r="N35" i="8"/>
  <c r="M35" i="8"/>
  <c r="R34" i="8"/>
  <c r="Q34" i="8"/>
  <c r="O34" i="8"/>
  <c r="P34" i="8" s="1"/>
  <c r="N34" i="8"/>
  <c r="M34" i="8"/>
  <c r="Z33" i="8"/>
  <c r="AA33" i="8" s="1"/>
  <c r="R33" i="8"/>
  <c r="Q33" i="8"/>
  <c r="O33" i="8"/>
  <c r="P33" i="8" s="1"/>
  <c r="N33" i="8"/>
  <c r="M33" i="8"/>
  <c r="Z32" i="8"/>
  <c r="AA32" i="8" s="1"/>
  <c r="R32" i="8"/>
  <c r="Q32" i="8"/>
  <c r="O32" i="8"/>
  <c r="P32" i="8" s="1"/>
  <c r="N32" i="8"/>
  <c r="M32" i="8"/>
  <c r="Z31" i="8"/>
  <c r="AA31" i="8" s="1"/>
  <c r="R31" i="8"/>
  <c r="Q31" i="8"/>
  <c r="O31" i="8"/>
  <c r="P31" i="8" s="1"/>
  <c r="N31" i="8"/>
  <c r="M31" i="8"/>
  <c r="Z30" i="8"/>
  <c r="AA30" i="8" s="1"/>
  <c r="R30" i="8"/>
  <c r="Q30" i="8"/>
  <c r="O30" i="8"/>
  <c r="P30" i="8" s="1"/>
  <c r="N30" i="8"/>
  <c r="M30" i="8"/>
  <c r="Z29" i="8"/>
  <c r="AA29" i="8" s="1"/>
  <c r="R29" i="8"/>
  <c r="Q29" i="8"/>
  <c r="O29" i="8"/>
  <c r="P29" i="8" s="1"/>
  <c r="N29" i="8"/>
  <c r="M29" i="8"/>
  <c r="Z28" i="8"/>
  <c r="AA28" i="8" s="1"/>
  <c r="R28" i="8"/>
  <c r="Q28" i="8"/>
  <c r="P28" i="8"/>
  <c r="O28" i="8"/>
  <c r="N28" i="8"/>
  <c r="M28" i="8"/>
  <c r="AA27" i="8"/>
  <c r="Z27" i="8"/>
  <c r="R27" i="8"/>
  <c r="Q27" i="8"/>
  <c r="P27" i="8"/>
  <c r="O27" i="8"/>
  <c r="N27" i="8"/>
  <c r="M27" i="8"/>
  <c r="AA26" i="8"/>
  <c r="Z26" i="8"/>
  <c r="W26" i="8"/>
  <c r="V26" i="8"/>
  <c r="U26" i="8"/>
  <c r="T26" i="8"/>
  <c r="R26" i="8"/>
  <c r="Q26" i="8"/>
  <c r="P26" i="8"/>
  <c r="O26" i="8"/>
  <c r="N26" i="8"/>
  <c r="M26" i="8"/>
  <c r="Z25" i="8"/>
  <c r="R25" i="8"/>
  <c r="Q25" i="8"/>
  <c r="P25" i="8"/>
  <c r="O25" i="8"/>
  <c r="N25" i="8"/>
  <c r="M25" i="8"/>
  <c r="Z24" i="8"/>
  <c r="R24" i="8"/>
  <c r="Q24" i="8"/>
  <c r="P24" i="8"/>
  <c r="O24" i="8"/>
  <c r="N24" i="8"/>
  <c r="M24" i="8"/>
  <c r="Z23" i="8"/>
  <c r="AA23" i="8" s="1"/>
  <c r="W23" i="8"/>
  <c r="V23" i="8"/>
  <c r="U23" i="8"/>
  <c r="T23" i="8"/>
  <c r="R23" i="8"/>
  <c r="Q23" i="8"/>
  <c r="O23" i="8"/>
  <c r="P23" i="8" s="1"/>
  <c r="N23" i="8"/>
  <c r="M23" i="8"/>
  <c r="AA22" i="8"/>
  <c r="Z22" i="8"/>
  <c r="R22" i="8"/>
  <c r="Q22" i="8"/>
  <c r="O22" i="8"/>
  <c r="P22" i="8" s="1"/>
  <c r="N22" i="8"/>
  <c r="M22" i="8"/>
  <c r="AA21" i="8"/>
  <c r="Z21" i="8"/>
  <c r="R21" i="8"/>
  <c r="Q21" i="8"/>
  <c r="O21" i="8"/>
  <c r="P21" i="8" s="1"/>
  <c r="N21" i="8"/>
  <c r="M21" i="8"/>
  <c r="AA20" i="8"/>
  <c r="Z20" i="8"/>
  <c r="W20" i="8"/>
  <c r="V20" i="8"/>
  <c r="T20" i="8"/>
  <c r="U20" i="8" s="1"/>
  <c r="R20" i="8"/>
  <c r="Q20" i="8"/>
  <c r="P20" i="8"/>
  <c r="O20" i="8"/>
  <c r="N20" i="8"/>
  <c r="M20" i="8"/>
  <c r="Z19" i="8"/>
  <c r="AA19" i="8" s="1"/>
  <c r="R19" i="8"/>
  <c r="Q19" i="8"/>
  <c r="P19" i="8"/>
  <c r="O19" i="8"/>
  <c r="N19" i="8"/>
  <c r="M19" i="8"/>
  <c r="Z18" i="8"/>
  <c r="AA18" i="8" s="1"/>
  <c r="R18" i="8"/>
  <c r="Q18" i="8"/>
  <c r="P18" i="8"/>
  <c r="O18" i="8"/>
  <c r="N18" i="8"/>
  <c r="M18" i="8"/>
  <c r="Z17" i="8"/>
  <c r="AA17" i="8" s="1"/>
  <c r="R17" i="8"/>
  <c r="Q17" i="8"/>
  <c r="O17" i="8"/>
  <c r="P17" i="8" s="1"/>
  <c r="N17" i="8"/>
  <c r="M17" i="8"/>
  <c r="AA16" i="8"/>
  <c r="Z16" i="8"/>
  <c r="R16" i="8"/>
  <c r="Q16" i="8"/>
  <c r="O16" i="8"/>
  <c r="P16" i="8" s="1"/>
  <c r="N16" i="8"/>
  <c r="M16" i="8"/>
  <c r="AA15" i="8"/>
  <c r="Z15" i="8"/>
  <c r="R15" i="8"/>
  <c r="Q15" i="8"/>
  <c r="O15" i="8"/>
  <c r="P15" i="8" s="1"/>
  <c r="N15" i="8"/>
  <c r="M15" i="8"/>
  <c r="AA14" i="8"/>
  <c r="Z14" i="8"/>
  <c r="R14" i="8"/>
  <c r="Q14" i="8"/>
  <c r="O14" i="8"/>
  <c r="P14" i="8" s="1"/>
  <c r="N14" i="8"/>
  <c r="M14" i="8"/>
  <c r="Z13" i="8"/>
  <c r="AA13" i="8" s="1"/>
  <c r="V13" i="8"/>
  <c r="AA25" i="8" s="1"/>
  <c r="R13" i="8"/>
  <c r="Q13" i="8"/>
  <c r="O13" i="8"/>
  <c r="P13" i="8" s="1"/>
  <c r="N13" i="8"/>
  <c r="M13" i="8"/>
  <c r="AA12" i="8"/>
  <c r="Z12" i="8"/>
  <c r="R12" i="8"/>
  <c r="Q12" i="8"/>
  <c r="O12" i="8"/>
  <c r="P12" i="8" s="1"/>
  <c r="N12" i="8"/>
  <c r="M12" i="8"/>
  <c r="AA11" i="8"/>
  <c r="Z11" i="8"/>
  <c r="R11" i="8"/>
  <c r="Q11" i="8"/>
  <c r="O11" i="8"/>
  <c r="P11" i="8" s="1"/>
  <c r="N11" i="8"/>
  <c r="M11" i="8"/>
  <c r="AA10" i="8"/>
  <c r="Z10" i="8"/>
  <c r="V10" i="8"/>
  <c r="R10" i="8"/>
  <c r="Q10" i="8"/>
  <c r="O10" i="8"/>
  <c r="P10" i="8" s="1"/>
  <c r="N10" i="8"/>
  <c r="M10" i="8"/>
  <c r="Z9" i="8"/>
  <c r="AA9" i="8" s="1"/>
  <c r="R9" i="8"/>
  <c r="Q9" i="8"/>
  <c r="O9" i="8"/>
  <c r="P9" i="8" s="1"/>
  <c r="N9" i="8"/>
  <c r="M9" i="8"/>
  <c r="Z8" i="8"/>
  <c r="AA8" i="8" s="1"/>
  <c r="R8" i="8"/>
  <c r="Q8" i="8"/>
  <c r="O8" i="8"/>
  <c r="P8" i="8" s="1"/>
  <c r="N8" i="8"/>
  <c r="M8" i="8"/>
  <c r="Z7" i="8"/>
  <c r="AA7" i="8" s="1"/>
  <c r="R7" i="8"/>
  <c r="Q7" i="8"/>
  <c r="O7" i="8"/>
  <c r="P7" i="8" s="1"/>
  <c r="N7" i="8"/>
  <c r="M7" i="8"/>
  <c r="Z6" i="8"/>
  <c r="AA6" i="8" s="1"/>
  <c r="R6" i="8"/>
  <c r="Q6" i="8"/>
  <c r="O6" i="8"/>
  <c r="P6" i="8" s="1"/>
  <c r="N6" i="8"/>
  <c r="M6" i="8"/>
  <c r="Z5" i="8"/>
  <c r="AA5" i="8" s="1"/>
  <c r="R5" i="8"/>
  <c r="Q5" i="8"/>
  <c r="P5" i="8"/>
  <c r="O5" i="8"/>
  <c r="N5" i="8"/>
  <c r="M5" i="8"/>
  <c r="Z4" i="8"/>
  <c r="AA4" i="8" s="1"/>
  <c r="R4" i="8"/>
  <c r="Q4" i="8"/>
  <c r="P4" i="8"/>
  <c r="O4" i="8"/>
  <c r="N4" i="8"/>
  <c r="M4" i="8"/>
  <c r="Z3" i="8"/>
  <c r="V3" i="8"/>
  <c r="T6" i="8" s="1"/>
  <c r="T10" i="8" s="1"/>
  <c r="T3" i="8"/>
  <c r="R3" i="8"/>
  <c r="Q3" i="8"/>
  <c r="P3" i="8"/>
  <c r="O3" i="8"/>
  <c r="N3" i="8"/>
  <c r="M3" i="8"/>
  <c r="P300" i="7"/>
  <c r="O300" i="7"/>
  <c r="R299" i="7"/>
  <c r="Q299" i="7"/>
  <c r="P299" i="7"/>
  <c r="O299" i="7"/>
  <c r="N299" i="7"/>
  <c r="R298" i="7"/>
  <c r="Q298" i="7"/>
  <c r="O298" i="7"/>
  <c r="P298" i="7" s="1"/>
  <c r="N298" i="7"/>
  <c r="R297" i="7"/>
  <c r="Q297" i="7"/>
  <c r="O297" i="7"/>
  <c r="P297" i="7" s="1"/>
  <c r="N297" i="7"/>
  <c r="R296" i="7"/>
  <c r="Q296" i="7"/>
  <c r="P296" i="7"/>
  <c r="O296" i="7"/>
  <c r="N296" i="7"/>
  <c r="R295" i="7"/>
  <c r="Q295" i="7"/>
  <c r="P295" i="7"/>
  <c r="O295" i="7"/>
  <c r="N295" i="7"/>
  <c r="R294" i="7"/>
  <c r="Q294" i="7"/>
  <c r="O294" i="7"/>
  <c r="P294" i="7" s="1"/>
  <c r="N294" i="7"/>
  <c r="R293" i="7"/>
  <c r="Q293" i="7"/>
  <c r="P293" i="7"/>
  <c r="O293" i="7"/>
  <c r="N293" i="7"/>
  <c r="R292" i="7"/>
  <c r="Q292" i="7"/>
  <c r="P292" i="7"/>
  <c r="O292" i="7"/>
  <c r="N292" i="7"/>
  <c r="R291" i="7"/>
  <c r="Q291" i="7"/>
  <c r="P291" i="7"/>
  <c r="O291" i="7"/>
  <c r="N291" i="7"/>
  <c r="R290" i="7"/>
  <c r="Q290" i="7"/>
  <c r="O290" i="7"/>
  <c r="P290" i="7" s="1"/>
  <c r="N290" i="7"/>
  <c r="R289" i="7"/>
  <c r="Q289" i="7"/>
  <c r="O289" i="7"/>
  <c r="P289" i="7" s="1"/>
  <c r="N289" i="7"/>
  <c r="R288" i="7"/>
  <c r="Q288" i="7"/>
  <c r="P288" i="7"/>
  <c r="O288" i="7"/>
  <c r="N288" i="7"/>
  <c r="R287" i="7"/>
  <c r="Q287" i="7"/>
  <c r="P287" i="7"/>
  <c r="O287" i="7"/>
  <c r="N287" i="7"/>
  <c r="R286" i="7"/>
  <c r="Q286" i="7"/>
  <c r="O286" i="7"/>
  <c r="P286" i="7" s="1"/>
  <c r="N286" i="7"/>
  <c r="R285" i="7"/>
  <c r="Q285" i="7"/>
  <c r="P285" i="7"/>
  <c r="O285" i="7"/>
  <c r="N285" i="7"/>
  <c r="R284" i="7"/>
  <c r="Q284" i="7"/>
  <c r="P284" i="7"/>
  <c r="O284" i="7"/>
  <c r="N284" i="7"/>
  <c r="R283" i="7"/>
  <c r="Q283" i="7"/>
  <c r="P283" i="7"/>
  <c r="O283" i="7"/>
  <c r="N283" i="7"/>
  <c r="R282" i="7"/>
  <c r="Q282" i="7"/>
  <c r="O282" i="7"/>
  <c r="P282" i="7" s="1"/>
  <c r="N282" i="7"/>
  <c r="R281" i="7"/>
  <c r="Q281" i="7"/>
  <c r="O281" i="7"/>
  <c r="P281" i="7" s="1"/>
  <c r="N281" i="7"/>
  <c r="R280" i="7"/>
  <c r="Q280" i="7"/>
  <c r="P280" i="7"/>
  <c r="O280" i="7"/>
  <c r="N280" i="7"/>
  <c r="R279" i="7"/>
  <c r="Q279" i="7"/>
  <c r="P279" i="7"/>
  <c r="O279" i="7"/>
  <c r="N279" i="7"/>
  <c r="R278" i="7"/>
  <c r="Q278" i="7"/>
  <c r="O278" i="7"/>
  <c r="P278" i="7" s="1"/>
  <c r="N278" i="7"/>
  <c r="R277" i="7"/>
  <c r="Q277" i="7"/>
  <c r="P277" i="7"/>
  <c r="O277" i="7"/>
  <c r="N277" i="7"/>
  <c r="R276" i="7"/>
  <c r="Q276" i="7"/>
  <c r="P276" i="7"/>
  <c r="O276" i="7"/>
  <c r="N276" i="7"/>
  <c r="R275" i="7"/>
  <c r="Q275" i="7"/>
  <c r="P275" i="7"/>
  <c r="O275" i="7"/>
  <c r="N275" i="7"/>
  <c r="R274" i="7"/>
  <c r="Q274" i="7"/>
  <c r="O274" i="7"/>
  <c r="P274" i="7" s="1"/>
  <c r="N274" i="7"/>
  <c r="R273" i="7"/>
  <c r="Q273" i="7"/>
  <c r="O273" i="7"/>
  <c r="P273" i="7" s="1"/>
  <c r="N273" i="7"/>
  <c r="R272" i="7"/>
  <c r="Q272" i="7"/>
  <c r="P272" i="7"/>
  <c r="O272" i="7"/>
  <c r="N272" i="7"/>
  <c r="R271" i="7"/>
  <c r="Q271" i="7"/>
  <c r="P271" i="7"/>
  <c r="O271" i="7"/>
  <c r="N271" i="7"/>
  <c r="R270" i="7"/>
  <c r="Q270" i="7"/>
  <c r="O270" i="7"/>
  <c r="P270" i="7" s="1"/>
  <c r="N270" i="7"/>
  <c r="R269" i="7"/>
  <c r="Q269" i="7"/>
  <c r="P269" i="7"/>
  <c r="O269" i="7"/>
  <c r="N269" i="7"/>
  <c r="R268" i="7"/>
  <c r="Q268" i="7"/>
  <c r="P268" i="7"/>
  <c r="O268" i="7"/>
  <c r="N268" i="7"/>
  <c r="R267" i="7"/>
  <c r="Q267" i="7"/>
  <c r="P267" i="7"/>
  <c r="O267" i="7"/>
  <c r="N267" i="7"/>
  <c r="R266" i="7"/>
  <c r="Q266" i="7"/>
  <c r="O266" i="7"/>
  <c r="P266" i="7" s="1"/>
  <c r="N266" i="7"/>
  <c r="R265" i="7"/>
  <c r="Q265" i="7"/>
  <c r="O265" i="7"/>
  <c r="P265" i="7" s="1"/>
  <c r="N265" i="7"/>
  <c r="R264" i="7"/>
  <c r="Q264" i="7"/>
  <c r="O264" i="7"/>
  <c r="P264" i="7" s="1"/>
  <c r="N264" i="7"/>
  <c r="R263" i="7"/>
  <c r="Q263" i="7"/>
  <c r="P263" i="7"/>
  <c r="O263" i="7"/>
  <c r="N263" i="7"/>
  <c r="R262" i="7"/>
  <c r="Q262" i="7"/>
  <c r="O262" i="7"/>
  <c r="P262" i="7" s="1"/>
  <c r="N262" i="7"/>
  <c r="R261" i="7"/>
  <c r="Q261" i="7"/>
  <c r="P261" i="7"/>
  <c r="O261" i="7"/>
  <c r="N261" i="7"/>
  <c r="R260" i="7"/>
  <c r="Q260" i="7"/>
  <c r="P260" i="7"/>
  <c r="O260" i="7"/>
  <c r="N260" i="7"/>
  <c r="R259" i="7"/>
  <c r="Q259" i="7"/>
  <c r="P259" i="7"/>
  <c r="O259" i="7"/>
  <c r="N259" i="7"/>
  <c r="R258" i="7"/>
  <c r="Q258" i="7"/>
  <c r="O258" i="7"/>
  <c r="P258" i="7" s="1"/>
  <c r="N258" i="7"/>
  <c r="M258" i="7"/>
  <c r="R257" i="7"/>
  <c r="Q257" i="7"/>
  <c r="P257" i="7"/>
  <c r="O257" i="7"/>
  <c r="N257" i="7"/>
  <c r="M257" i="7"/>
  <c r="R256" i="7"/>
  <c r="Q256" i="7"/>
  <c r="O256" i="7"/>
  <c r="P256" i="7" s="1"/>
  <c r="N256" i="7"/>
  <c r="M256" i="7"/>
  <c r="R255" i="7"/>
  <c r="Q255" i="7"/>
  <c r="O255" i="7"/>
  <c r="P255" i="7" s="1"/>
  <c r="N255" i="7"/>
  <c r="M255" i="7"/>
  <c r="R254" i="7"/>
  <c r="Q254" i="7"/>
  <c r="O254" i="7"/>
  <c r="P254" i="7" s="1"/>
  <c r="N254" i="7"/>
  <c r="M254" i="7"/>
  <c r="R253" i="7"/>
  <c r="Q253" i="7"/>
  <c r="O253" i="7"/>
  <c r="P253" i="7" s="1"/>
  <c r="N253" i="7"/>
  <c r="M253" i="7"/>
  <c r="R252" i="7"/>
  <c r="Q252" i="7"/>
  <c r="O252" i="7"/>
  <c r="P252" i="7" s="1"/>
  <c r="N252" i="7"/>
  <c r="M252" i="7"/>
  <c r="R251" i="7"/>
  <c r="Q251" i="7"/>
  <c r="P251" i="7"/>
  <c r="O251" i="7"/>
  <c r="N251" i="7"/>
  <c r="M251" i="7"/>
  <c r="R250" i="7"/>
  <c r="Q250" i="7"/>
  <c r="O250" i="7"/>
  <c r="P250" i="7" s="1"/>
  <c r="N250" i="7"/>
  <c r="M250" i="7"/>
  <c r="R249" i="7"/>
  <c r="Q249" i="7"/>
  <c r="P249" i="7"/>
  <c r="O249" i="7"/>
  <c r="N249" i="7"/>
  <c r="M249" i="7"/>
  <c r="R248" i="7"/>
  <c r="Q248" i="7"/>
  <c r="O248" i="7"/>
  <c r="P248" i="7" s="1"/>
  <c r="N248" i="7"/>
  <c r="M248" i="7"/>
  <c r="R247" i="7"/>
  <c r="Q247" i="7"/>
  <c r="P247" i="7"/>
  <c r="O247" i="7"/>
  <c r="N247" i="7"/>
  <c r="M247" i="7"/>
  <c r="R246" i="7"/>
  <c r="Q246" i="7"/>
  <c r="O246" i="7"/>
  <c r="P246" i="7" s="1"/>
  <c r="N246" i="7"/>
  <c r="M246" i="7"/>
  <c r="R245" i="7"/>
  <c r="Q245" i="7"/>
  <c r="P245" i="7"/>
  <c r="O245" i="7"/>
  <c r="N245" i="7"/>
  <c r="M245" i="7"/>
  <c r="R244" i="7"/>
  <c r="Q244" i="7"/>
  <c r="O244" i="7"/>
  <c r="P244" i="7" s="1"/>
  <c r="N244" i="7"/>
  <c r="M244" i="7"/>
  <c r="R243" i="7"/>
  <c r="Q243" i="7"/>
  <c r="P243" i="7"/>
  <c r="O243" i="7"/>
  <c r="N243" i="7"/>
  <c r="M243" i="7"/>
  <c r="R242" i="7"/>
  <c r="Q242" i="7"/>
  <c r="O242" i="7"/>
  <c r="P242" i="7" s="1"/>
  <c r="N242" i="7"/>
  <c r="M242" i="7"/>
  <c r="R241" i="7"/>
  <c r="Q241" i="7"/>
  <c r="O241" i="7"/>
  <c r="P241" i="7" s="1"/>
  <c r="N241" i="7"/>
  <c r="M241" i="7"/>
  <c r="R240" i="7"/>
  <c r="Q240" i="7"/>
  <c r="O240" i="7"/>
  <c r="P240" i="7" s="1"/>
  <c r="N240" i="7"/>
  <c r="M240" i="7"/>
  <c r="R239" i="7"/>
  <c r="Q239" i="7"/>
  <c r="O239" i="7"/>
  <c r="P239" i="7" s="1"/>
  <c r="N239" i="7"/>
  <c r="M239" i="7"/>
  <c r="R238" i="7"/>
  <c r="Q238" i="7"/>
  <c r="O238" i="7"/>
  <c r="P238" i="7" s="1"/>
  <c r="N238" i="7"/>
  <c r="M238" i="7"/>
  <c r="R237" i="7"/>
  <c r="Q237" i="7"/>
  <c r="O237" i="7"/>
  <c r="P237" i="7" s="1"/>
  <c r="N237" i="7"/>
  <c r="M237" i="7"/>
  <c r="R236" i="7"/>
  <c r="Q236" i="7"/>
  <c r="O236" i="7"/>
  <c r="P236" i="7" s="1"/>
  <c r="N236" i="7"/>
  <c r="M236" i="7"/>
  <c r="R235" i="7"/>
  <c r="Q235" i="7"/>
  <c r="P235" i="7"/>
  <c r="O235" i="7"/>
  <c r="N235" i="7"/>
  <c r="M235" i="7"/>
  <c r="R234" i="7"/>
  <c r="Q234" i="7"/>
  <c r="O234" i="7"/>
  <c r="P234" i="7" s="1"/>
  <c r="N234" i="7"/>
  <c r="M234" i="7"/>
  <c r="R233" i="7"/>
  <c r="Q233" i="7"/>
  <c r="P233" i="7"/>
  <c r="O233" i="7"/>
  <c r="N233" i="7"/>
  <c r="M233" i="7"/>
  <c r="R232" i="7"/>
  <c r="Q232" i="7"/>
  <c r="O232" i="7"/>
  <c r="P232" i="7" s="1"/>
  <c r="N232" i="7"/>
  <c r="M232" i="7"/>
  <c r="R231" i="7"/>
  <c r="Q231" i="7"/>
  <c r="P231" i="7"/>
  <c r="O231" i="7"/>
  <c r="N231" i="7"/>
  <c r="M231" i="7"/>
  <c r="R230" i="7"/>
  <c r="Q230" i="7"/>
  <c r="O230" i="7"/>
  <c r="P230" i="7" s="1"/>
  <c r="N230" i="7"/>
  <c r="M230" i="7"/>
  <c r="R229" i="7"/>
  <c r="Q229" i="7"/>
  <c r="O229" i="7"/>
  <c r="P229" i="7" s="1"/>
  <c r="N229" i="7"/>
  <c r="M229" i="7"/>
  <c r="R228" i="7"/>
  <c r="Q228" i="7"/>
  <c r="O228" i="7"/>
  <c r="P228" i="7" s="1"/>
  <c r="N228" i="7"/>
  <c r="M228" i="7"/>
  <c r="R227" i="7"/>
  <c r="Q227" i="7"/>
  <c r="P227" i="7"/>
  <c r="O227" i="7"/>
  <c r="N227" i="7"/>
  <c r="M227" i="7"/>
  <c r="R226" i="7"/>
  <c r="Q226" i="7"/>
  <c r="O226" i="7"/>
  <c r="P226" i="7" s="1"/>
  <c r="N226" i="7"/>
  <c r="M226" i="7"/>
  <c r="R225" i="7"/>
  <c r="Q225" i="7"/>
  <c r="O225" i="7"/>
  <c r="P225" i="7" s="1"/>
  <c r="N225" i="7"/>
  <c r="M225" i="7"/>
  <c r="R224" i="7"/>
  <c r="Q224" i="7"/>
  <c r="O224" i="7"/>
  <c r="P224" i="7" s="1"/>
  <c r="N224" i="7"/>
  <c r="M224" i="7"/>
  <c r="R223" i="7"/>
  <c r="Q223" i="7"/>
  <c r="O223" i="7"/>
  <c r="P223" i="7" s="1"/>
  <c r="N223" i="7"/>
  <c r="M223" i="7"/>
  <c r="R222" i="7"/>
  <c r="Q222" i="7"/>
  <c r="O222" i="7"/>
  <c r="P222" i="7" s="1"/>
  <c r="N222" i="7"/>
  <c r="M222" i="7"/>
  <c r="R221" i="7"/>
  <c r="Q221" i="7"/>
  <c r="O221" i="7"/>
  <c r="P221" i="7" s="1"/>
  <c r="N221" i="7"/>
  <c r="M221" i="7"/>
  <c r="R220" i="7"/>
  <c r="Q220" i="7"/>
  <c r="O220" i="7"/>
  <c r="P220" i="7" s="1"/>
  <c r="N220" i="7"/>
  <c r="M220" i="7"/>
  <c r="R219" i="7"/>
  <c r="Q219" i="7"/>
  <c r="P219" i="7"/>
  <c r="O219" i="7"/>
  <c r="N219" i="7"/>
  <c r="M219" i="7"/>
  <c r="R218" i="7"/>
  <c r="Q218" i="7"/>
  <c r="O218" i="7"/>
  <c r="P218" i="7" s="1"/>
  <c r="N218" i="7"/>
  <c r="M218" i="7"/>
  <c r="R217" i="7"/>
  <c r="Q217" i="7"/>
  <c r="P217" i="7"/>
  <c r="O217" i="7"/>
  <c r="N217" i="7"/>
  <c r="M217" i="7"/>
  <c r="R216" i="7"/>
  <c r="Q216" i="7"/>
  <c r="O216" i="7"/>
  <c r="P216" i="7" s="1"/>
  <c r="N216" i="7"/>
  <c r="M216" i="7"/>
  <c r="R215" i="7"/>
  <c r="Q215" i="7"/>
  <c r="P215" i="7"/>
  <c r="O215" i="7"/>
  <c r="N215" i="7"/>
  <c r="M215" i="7"/>
  <c r="R214" i="7"/>
  <c r="Q214" i="7"/>
  <c r="O214" i="7"/>
  <c r="P214" i="7" s="1"/>
  <c r="N214" i="7"/>
  <c r="M214" i="7"/>
  <c r="R213" i="7"/>
  <c r="Q213" i="7"/>
  <c r="O213" i="7"/>
  <c r="P213" i="7" s="1"/>
  <c r="N213" i="7"/>
  <c r="M213" i="7"/>
  <c r="R212" i="7"/>
  <c r="Q212" i="7"/>
  <c r="O212" i="7"/>
  <c r="P212" i="7" s="1"/>
  <c r="N212" i="7"/>
  <c r="M212" i="7"/>
  <c r="R211" i="7"/>
  <c r="Q211" i="7"/>
  <c r="P211" i="7"/>
  <c r="O211" i="7"/>
  <c r="N211" i="7"/>
  <c r="M211" i="7"/>
  <c r="R210" i="7"/>
  <c r="Q210" i="7"/>
  <c r="O210" i="7"/>
  <c r="P210" i="7" s="1"/>
  <c r="N210" i="7"/>
  <c r="M210" i="7"/>
  <c r="R209" i="7"/>
  <c r="Q209" i="7"/>
  <c r="O209" i="7"/>
  <c r="P209" i="7" s="1"/>
  <c r="N209" i="7"/>
  <c r="M209" i="7"/>
  <c r="R208" i="7"/>
  <c r="Q208" i="7"/>
  <c r="O208" i="7"/>
  <c r="P208" i="7" s="1"/>
  <c r="N208" i="7"/>
  <c r="M208" i="7"/>
  <c r="R207" i="7"/>
  <c r="Q207" i="7"/>
  <c r="O207" i="7"/>
  <c r="P207" i="7" s="1"/>
  <c r="N207" i="7"/>
  <c r="M207" i="7"/>
  <c r="R206" i="7"/>
  <c r="Q206" i="7"/>
  <c r="O206" i="7"/>
  <c r="P206" i="7" s="1"/>
  <c r="N206" i="7"/>
  <c r="M206" i="7"/>
  <c r="R205" i="7"/>
  <c r="Q205" i="7"/>
  <c r="O205" i="7"/>
  <c r="P205" i="7" s="1"/>
  <c r="N205" i="7"/>
  <c r="M205" i="7"/>
  <c r="R204" i="7"/>
  <c r="Q204" i="7"/>
  <c r="O204" i="7"/>
  <c r="P204" i="7" s="1"/>
  <c r="N204" i="7"/>
  <c r="M204" i="7"/>
  <c r="R203" i="7"/>
  <c r="Q203" i="7"/>
  <c r="P203" i="7"/>
  <c r="O203" i="7"/>
  <c r="N203" i="7"/>
  <c r="M203" i="7"/>
  <c r="R202" i="7"/>
  <c r="Q202" i="7"/>
  <c r="O202" i="7"/>
  <c r="P202" i="7" s="1"/>
  <c r="N202" i="7"/>
  <c r="M202" i="7"/>
  <c r="R201" i="7"/>
  <c r="Q201" i="7"/>
  <c r="P201" i="7"/>
  <c r="O201" i="7"/>
  <c r="N201" i="7"/>
  <c r="M201" i="7"/>
  <c r="R200" i="7"/>
  <c r="Q200" i="7"/>
  <c r="O200" i="7"/>
  <c r="P200" i="7" s="1"/>
  <c r="N200" i="7"/>
  <c r="M200" i="7"/>
  <c r="R199" i="7"/>
  <c r="Q199" i="7"/>
  <c r="P199" i="7"/>
  <c r="O199" i="7"/>
  <c r="N199" i="7"/>
  <c r="M199" i="7"/>
  <c r="R198" i="7"/>
  <c r="Q198" i="7"/>
  <c r="O198" i="7"/>
  <c r="P198" i="7" s="1"/>
  <c r="N198" i="7"/>
  <c r="M198" i="7"/>
  <c r="R197" i="7"/>
  <c r="Q197" i="7"/>
  <c r="O197" i="7"/>
  <c r="P197" i="7" s="1"/>
  <c r="N197" i="7"/>
  <c r="M197" i="7"/>
  <c r="R196" i="7"/>
  <c r="Q196" i="7"/>
  <c r="O196" i="7"/>
  <c r="P196" i="7" s="1"/>
  <c r="N196" i="7"/>
  <c r="M196" i="7"/>
  <c r="R195" i="7"/>
  <c r="Q195" i="7"/>
  <c r="P195" i="7"/>
  <c r="O195" i="7"/>
  <c r="N195" i="7"/>
  <c r="M195" i="7"/>
  <c r="R194" i="7"/>
  <c r="Q194" i="7"/>
  <c r="O194" i="7"/>
  <c r="P194" i="7" s="1"/>
  <c r="N194" i="7"/>
  <c r="M194" i="7"/>
  <c r="R193" i="7"/>
  <c r="Q193" i="7"/>
  <c r="O193" i="7"/>
  <c r="P193" i="7" s="1"/>
  <c r="N193" i="7"/>
  <c r="M193" i="7"/>
  <c r="R192" i="7"/>
  <c r="Q192" i="7"/>
  <c r="O192" i="7"/>
  <c r="P192" i="7" s="1"/>
  <c r="N192" i="7"/>
  <c r="M192" i="7"/>
  <c r="R191" i="7"/>
  <c r="Q191" i="7"/>
  <c r="O191" i="7"/>
  <c r="P191" i="7" s="1"/>
  <c r="N191" i="7"/>
  <c r="M191" i="7"/>
  <c r="R190" i="7"/>
  <c r="Q190" i="7"/>
  <c r="O190" i="7"/>
  <c r="P190" i="7" s="1"/>
  <c r="N190" i="7"/>
  <c r="M190" i="7"/>
  <c r="R189" i="7"/>
  <c r="Q189" i="7"/>
  <c r="O189" i="7"/>
  <c r="P189" i="7" s="1"/>
  <c r="N189" i="7"/>
  <c r="M189" i="7"/>
  <c r="R188" i="7"/>
  <c r="Q188" i="7"/>
  <c r="O188" i="7"/>
  <c r="P188" i="7" s="1"/>
  <c r="N188" i="7"/>
  <c r="M188" i="7"/>
  <c r="R187" i="7"/>
  <c r="Q187" i="7"/>
  <c r="P187" i="7"/>
  <c r="O187" i="7"/>
  <c r="N187" i="7"/>
  <c r="M187" i="7"/>
  <c r="R186" i="7"/>
  <c r="Q186" i="7"/>
  <c r="O186" i="7"/>
  <c r="P186" i="7" s="1"/>
  <c r="N186" i="7"/>
  <c r="M186" i="7"/>
  <c r="R185" i="7"/>
  <c r="Q185" i="7"/>
  <c r="P185" i="7"/>
  <c r="O185" i="7"/>
  <c r="N185" i="7"/>
  <c r="M185" i="7"/>
  <c r="R184" i="7"/>
  <c r="Q184" i="7"/>
  <c r="O184" i="7"/>
  <c r="P184" i="7" s="1"/>
  <c r="N184" i="7"/>
  <c r="M184" i="7"/>
  <c r="R183" i="7"/>
  <c r="Q183" i="7"/>
  <c r="P183" i="7"/>
  <c r="O183" i="7"/>
  <c r="N183" i="7"/>
  <c r="M183" i="7"/>
  <c r="R182" i="7"/>
  <c r="Q182" i="7"/>
  <c r="O182" i="7"/>
  <c r="P182" i="7" s="1"/>
  <c r="N182" i="7"/>
  <c r="M182" i="7"/>
  <c r="R181" i="7"/>
  <c r="Q181" i="7"/>
  <c r="O181" i="7"/>
  <c r="P181" i="7" s="1"/>
  <c r="N181" i="7"/>
  <c r="M181" i="7"/>
  <c r="R180" i="7"/>
  <c r="Q180" i="7"/>
  <c r="O180" i="7"/>
  <c r="P180" i="7" s="1"/>
  <c r="N180" i="7"/>
  <c r="M180" i="7"/>
  <c r="R179" i="7"/>
  <c r="Q179" i="7"/>
  <c r="P179" i="7"/>
  <c r="O179" i="7"/>
  <c r="N179" i="7"/>
  <c r="M179" i="7"/>
  <c r="R178" i="7"/>
  <c r="Q178" i="7"/>
  <c r="O178" i="7"/>
  <c r="P178" i="7" s="1"/>
  <c r="N178" i="7"/>
  <c r="M178" i="7"/>
  <c r="R177" i="7"/>
  <c r="Q177" i="7"/>
  <c r="O177" i="7"/>
  <c r="P177" i="7" s="1"/>
  <c r="N177" i="7"/>
  <c r="M177" i="7"/>
  <c r="R176" i="7"/>
  <c r="Q176" i="7"/>
  <c r="O176" i="7"/>
  <c r="P176" i="7" s="1"/>
  <c r="N176" i="7"/>
  <c r="M176" i="7"/>
  <c r="R175" i="7"/>
  <c r="Q175" i="7"/>
  <c r="O175" i="7"/>
  <c r="P175" i="7" s="1"/>
  <c r="N175" i="7"/>
  <c r="M175" i="7"/>
  <c r="R174" i="7"/>
  <c r="Q174" i="7"/>
  <c r="O174" i="7"/>
  <c r="P174" i="7" s="1"/>
  <c r="N174" i="7"/>
  <c r="M174" i="7"/>
  <c r="R173" i="7"/>
  <c r="Q173" i="7"/>
  <c r="O173" i="7"/>
  <c r="P173" i="7" s="1"/>
  <c r="N173" i="7"/>
  <c r="M173" i="7"/>
  <c r="R172" i="7"/>
  <c r="Q172" i="7"/>
  <c r="O172" i="7"/>
  <c r="P172" i="7" s="1"/>
  <c r="N172" i="7"/>
  <c r="M172" i="7"/>
  <c r="R171" i="7"/>
  <c r="Q171" i="7"/>
  <c r="P171" i="7"/>
  <c r="O171" i="7"/>
  <c r="N171" i="7"/>
  <c r="M171" i="7"/>
  <c r="R170" i="7"/>
  <c r="Q170" i="7"/>
  <c r="O170" i="7"/>
  <c r="P170" i="7" s="1"/>
  <c r="N170" i="7"/>
  <c r="M170" i="7"/>
  <c r="R169" i="7"/>
  <c r="Q169" i="7"/>
  <c r="P169" i="7"/>
  <c r="O169" i="7"/>
  <c r="N169" i="7"/>
  <c r="M169" i="7"/>
  <c r="R168" i="7"/>
  <c r="Q168" i="7"/>
  <c r="O168" i="7"/>
  <c r="P168" i="7" s="1"/>
  <c r="N168" i="7"/>
  <c r="M168" i="7"/>
  <c r="R167" i="7"/>
  <c r="Q167" i="7"/>
  <c r="P167" i="7"/>
  <c r="O167" i="7"/>
  <c r="N167" i="7"/>
  <c r="M167" i="7"/>
  <c r="R166" i="7"/>
  <c r="Q166" i="7"/>
  <c r="O166" i="7"/>
  <c r="P166" i="7" s="1"/>
  <c r="N166" i="7"/>
  <c r="M166" i="7"/>
  <c r="R165" i="7"/>
  <c r="Q165" i="7"/>
  <c r="O165" i="7"/>
  <c r="P165" i="7" s="1"/>
  <c r="N165" i="7"/>
  <c r="M165" i="7"/>
  <c r="R164" i="7"/>
  <c r="Q164" i="7"/>
  <c r="O164" i="7"/>
  <c r="P164" i="7" s="1"/>
  <c r="N164" i="7"/>
  <c r="M164" i="7"/>
  <c r="R163" i="7"/>
  <c r="Q163" i="7"/>
  <c r="P163" i="7"/>
  <c r="O163" i="7"/>
  <c r="N163" i="7"/>
  <c r="M163" i="7"/>
  <c r="R162" i="7"/>
  <c r="Q162" i="7"/>
  <c r="O162" i="7"/>
  <c r="P162" i="7" s="1"/>
  <c r="N162" i="7"/>
  <c r="M162" i="7"/>
  <c r="R161" i="7"/>
  <c r="Q161" i="7"/>
  <c r="P161" i="7"/>
  <c r="O161" i="7"/>
  <c r="N161" i="7"/>
  <c r="M161" i="7"/>
  <c r="R160" i="7"/>
  <c r="Q160" i="7"/>
  <c r="P160" i="7"/>
  <c r="O160" i="7"/>
  <c r="N160" i="7"/>
  <c r="M160" i="7"/>
  <c r="R159" i="7"/>
  <c r="Q159" i="7"/>
  <c r="P159" i="7"/>
  <c r="O159" i="7"/>
  <c r="N159" i="7"/>
  <c r="M159" i="7"/>
  <c r="R158" i="7"/>
  <c r="Q158" i="7"/>
  <c r="O158" i="7"/>
  <c r="P158" i="7" s="1"/>
  <c r="N158" i="7"/>
  <c r="M158" i="7"/>
  <c r="R157" i="7"/>
  <c r="Q157" i="7"/>
  <c r="P157" i="7"/>
  <c r="O157" i="7"/>
  <c r="N157" i="7"/>
  <c r="M157" i="7"/>
  <c r="R156" i="7"/>
  <c r="Q156" i="7"/>
  <c r="P156" i="7"/>
  <c r="O156" i="7"/>
  <c r="N156" i="7"/>
  <c r="M156" i="7"/>
  <c r="R155" i="7"/>
  <c r="Q155" i="7"/>
  <c r="P155" i="7"/>
  <c r="O155" i="7"/>
  <c r="N155" i="7"/>
  <c r="M155" i="7"/>
  <c r="R154" i="7"/>
  <c r="Q154" i="7"/>
  <c r="O154" i="7"/>
  <c r="P154" i="7" s="1"/>
  <c r="N154" i="7"/>
  <c r="M154" i="7"/>
  <c r="R153" i="7"/>
  <c r="Q153" i="7"/>
  <c r="P153" i="7"/>
  <c r="O153" i="7"/>
  <c r="N153" i="7"/>
  <c r="M153" i="7"/>
  <c r="R152" i="7"/>
  <c r="Q152" i="7"/>
  <c r="P152" i="7"/>
  <c r="O152" i="7"/>
  <c r="N152" i="7"/>
  <c r="M152" i="7"/>
  <c r="R151" i="7"/>
  <c r="Q151" i="7"/>
  <c r="P151" i="7"/>
  <c r="O151" i="7"/>
  <c r="N151" i="7"/>
  <c r="M151" i="7"/>
  <c r="R150" i="7"/>
  <c r="Q150" i="7"/>
  <c r="O150" i="7"/>
  <c r="P150" i="7" s="1"/>
  <c r="N150" i="7"/>
  <c r="M150" i="7"/>
  <c r="R149" i="7"/>
  <c r="Q149" i="7"/>
  <c r="P149" i="7"/>
  <c r="O149" i="7"/>
  <c r="N149" i="7"/>
  <c r="M149" i="7"/>
  <c r="R148" i="7"/>
  <c r="Q148" i="7"/>
  <c r="P148" i="7"/>
  <c r="O148" i="7"/>
  <c r="N148" i="7"/>
  <c r="M148" i="7"/>
  <c r="R147" i="7"/>
  <c r="Q147" i="7"/>
  <c r="P147" i="7"/>
  <c r="O147" i="7"/>
  <c r="N147" i="7"/>
  <c r="M147" i="7"/>
  <c r="R146" i="7"/>
  <c r="Q146" i="7"/>
  <c r="O146" i="7"/>
  <c r="P146" i="7" s="1"/>
  <c r="N146" i="7"/>
  <c r="M146" i="7"/>
  <c r="R145" i="7"/>
  <c r="Q145" i="7"/>
  <c r="P145" i="7"/>
  <c r="O145" i="7"/>
  <c r="N145" i="7"/>
  <c r="M145" i="7"/>
  <c r="R144" i="7"/>
  <c r="Q144" i="7"/>
  <c r="P144" i="7"/>
  <c r="O144" i="7"/>
  <c r="N144" i="7"/>
  <c r="M144" i="7"/>
  <c r="R143" i="7"/>
  <c r="Q143" i="7"/>
  <c r="P143" i="7"/>
  <c r="O143" i="7"/>
  <c r="N143" i="7"/>
  <c r="M143" i="7"/>
  <c r="R142" i="7"/>
  <c r="Q142" i="7"/>
  <c r="O142" i="7"/>
  <c r="P142" i="7" s="1"/>
  <c r="N142" i="7"/>
  <c r="M142" i="7"/>
  <c r="R141" i="7"/>
  <c r="Q141" i="7"/>
  <c r="P141" i="7"/>
  <c r="O141" i="7"/>
  <c r="N141" i="7"/>
  <c r="M141" i="7"/>
  <c r="R140" i="7"/>
  <c r="Q140" i="7"/>
  <c r="P140" i="7"/>
  <c r="O140" i="7"/>
  <c r="N140" i="7"/>
  <c r="M140" i="7"/>
  <c r="R139" i="7"/>
  <c r="Q139" i="7"/>
  <c r="P139" i="7"/>
  <c r="O139" i="7"/>
  <c r="N139" i="7"/>
  <c r="M139" i="7"/>
  <c r="R138" i="7"/>
  <c r="Q138" i="7"/>
  <c r="O138" i="7"/>
  <c r="P138" i="7" s="1"/>
  <c r="N138" i="7"/>
  <c r="M138" i="7"/>
  <c r="R137" i="7"/>
  <c r="Q137" i="7"/>
  <c r="P137" i="7"/>
  <c r="O137" i="7"/>
  <c r="N137" i="7"/>
  <c r="M137" i="7"/>
  <c r="R136" i="7"/>
  <c r="Q136" i="7"/>
  <c r="P136" i="7"/>
  <c r="O136" i="7"/>
  <c r="N136" i="7"/>
  <c r="M136" i="7"/>
  <c r="R135" i="7"/>
  <c r="Q135" i="7"/>
  <c r="P135" i="7"/>
  <c r="O135" i="7"/>
  <c r="N135" i="7"/>
  <c r="M135" i="7"/>
  <c r="R134" i="7"/>
  <c r="Q134" i="7"/>
  <c r="O134" i="7"/>
  <c r="P134" i="7" s="1"/>
  <c r="N134" i="7"/>
  <c r="M134" i="7"/>
  <c r="R133" i="7"/>
  <c r="Q133" i="7"/>
  <c r="P133" i="7"/>
  <c r="O133" i="7"/>
  <c r="N133" i="7"/>
  <c r="M133" i="7"/>
  <c r="R132" i="7"/>
  <c r="Q132" i="7"/>
  <c r="P132" i="7"/>
  <c r="O132" i="7"/>
  <c r="N132" i="7"/>
  <c r="M132" i="7"/>
  <c r="R131" i="7"/>
  <c r="Q131" i="7"/>
  <c r="P131" i="7"/>
  <c r="O131" i="7"/>
  <c r="N131" i="7"/>
  <c r="M131" i="7"/>
  <c r="R130" i="7"/>
  <c r="Q130" i="7"/>
  <c r="O130" i="7"/>
  <c r="P130" i="7" s="1"/>
  <c r="N130" i="7"/>
  <c r="M130" i="7"/>
  <c r="R129" i="7"/>
  <c r="Q129" i="7"/>
  <c r="P129" i="7"/>
  <c r="O129" i="7"/>
  <c r="N129" i="7"/>
  <c r="M129" i="7"/>
  <c r="R128" i="7"/>
  <c r="Q128" i="7"/>
  <c r="P128" i="7"/>
  <c r="O128" i="7"/>
  <c r="N128" i="7"/>
  <c r="M128" i="7"/>
  <c r="R127" i="7"/>
  <c r="Q127" i="7"/>
  <c r="P127" i="7"/>
  <c r="O127" i="7"/>
  <c r="N127" i="7"/>
  <c r="M127" i="7"/>
  <c r="R126" i="7"/>
  <c r="Q126" i="7"/>
  <c r="O126" i="7"/>
  <c r="P126" i="7" s="1"/>
  <c r="N126" i="7"/>
  <c r="M126" i="7"/>
  <c r="R125" i="7"/>
  <c r="Q125" i="7"/>
  <c r="P125" i="7"/>
  <c r="O125" i="7"/>
  <c r="N125" i="7"/>
  <c r="M125" i="7"/>
  <c r="R124" i="7"/>
  <c r="Q124" i="7"/>
  <c r="P124" i="7"/>
  <c r="O124" i="7"/>
  <c r="N124" i="7"/>
  <c r="M124" i="7"/>
  <c r="R123" i="7"/>
  <c r="Q123" i="7"/>
  <c r="P123" i="7"/>
  <c r="O123" i="7"/>
  <c r="N123" i="7"/>
  <c r="M123" i="7"/>
  <c r="R122" i="7"/>
  <c r="Q122" i="7"/>
  <c r="O122" i="7"/>
  <c r="P122" i="7" s="1"/>
  <c r="N122" i="7"/>
  <c r="M122" i="7"/>
  <c r="R121" i="7"/>
  <c r="Q121" i="7"/>
  <c r="P121" i="7"/>
  <c r="O121" i="7"/>
  <c r="N121" i="7"/>
  <c r="M121" i="7"/>
  <c r="R120" i="7"/>
  <c r="Q120" i="7"/>
  <c r="P120" i="7"/>
  <c r="O120" i="7"/>
  <c r="N120" i="7"/>
  <c r="M120" i="7"/>
  <c r="R119" i="7"/>
  <c r="Q119" i="7"/>
  <c r="P119" i="7"/>
  <c r="O119" i="7"/>
  <c r="N119" i="7"/>
  <c r="M119" i="7"/>
  <c r="R118" i="7"/>
  <c r="Q118" i="7"/>
  <c r="O118" i="7"/>
  <c r="P118" i="7" s="1"/>
  <c r="N118" i="7"/>
  <c r="M118" i="7"/>
  <c r="R117" i="7"/>
  <c r="Q117" i="7"/>
  <c r="P117" i="7"/>
  <c r="O117" i="7"/>
  <c r="N117" i="7"/>
  <c r="M117" i="7"/>
  <c r="R116" i="7"/>
  <c r="Q116" i="7"/>
  <c r="P116" i="7"/>
  <c r="O116" i="7"/>
  <c r="N116" i="7"/>
  <c r="M116" i="7"/>
  <c r="R115" i="7"/>
  <c r="Q115" i="7"/>
  <c r="P115" i="7"/>
  <c r="O115" i="7"/>
  <c r="N115" i="7"/>
  <c r="M115" i="7"/>
  <c r="R114" i="7"/>
  <c r="Q114" i="7"/>
  <c r="O114" i="7"/>
  <c r="P114" i="7" s="1"/>
  <c r="N114" i="7"/>
  <c r="M114" i="7"/>
  <c r="R113" i="7"/>
  <c r="Q113" i="7"/>
  <c r="P113" i="7"/>
  <c r="O113" i="7"/>
  <c r="N113" i="7"/>
  <c r="M113" i="7"/>
  <c r="R112" i="7"/>
  <c r="Q112" i="7"/>
  <c r="P112" i="7"/>
  <c r="O112" i="7"/>
  <c r="N112" i="7"/>
  <c r="M112" i="7"/>
  <c r="R111" i="7"/>
  <c r="Q111" i="7"/>
  <c r="P111" i="7"/>
  <c r="O111" i="7"/>
  <c r="N111" i="7"/>
  <c r="M111" i="7"/>
  <c r="R110" i="7"/>
  <c r="Q110" i="7"/>
  <c r="O110" i="7"/>
  <c r="P110" i="7" s="1"/>
  <c r="N110" i="7"/>
  <c r="M110" i="7"/>
  <c r="R109" i="7"/>
  <c r="Q109" i="7"/>
  <c r="P109" i="7"/>
  <c r="O109" i="7"/>
  <c r="N109" i="7"/>
  <c r="M109" i="7"/>
  <c r="R108" i="7"/>
  <c r="Q108" i="7"/>
  <c r="P108" i="7"/>
  <c r="O108" i="7"/>
  <c r="N108" i="7"/>
  <c r="M108" i="7"/>
  <c r="R107" i="7"/>
  <c r="Q107" i="7"/>
  <c r="P107" i="7"/>
  <c r="O107" i="7"/>
  <c r="N107" i="7"/>
  <c r="M107" i="7"/>
  <c r="R106" i="7"/>
  <c r="Q106" i="7"/>
  <c r="O106" i="7"/>
  <c r="P106" i="7" s="1"/>
  <c r="N106" i="7"/>
  <c r="M106" i="7"/>
  <c r="R105" i="7"/>
  <c r="Q105" i="7"/>
  <c r="P105" i="7"/>
  <c r="O105" i="7"/>
  <c r="N105" i="7"/>
  <c r="M105" i="7"/>
  <c r="R104" i="7"/>
  <c r="Q104" i="7"/>
  <c r="P104" i="7"/>
  <c r="O104" i="7"/>
  <c r="N104" i="7"/>
  <c r="M104" i="7"/>
  <c r="R103" i="7"/>
  <c r="Q103" i="7"/>
  <c r="P103" i="7"/>
  <c r="O103" i="7"/>
  <c r="N103" i="7"/>
  <c r="M103" i="7"/>
  <c r="R102" i="7"/>
  <c r="Q102" i="7"/>
  <c r="O102" i="7"/>
  <c r="P102" i="7" s="1"/>
  <c r="N102" i="7"/>
  <c r="M102" i="7"/>
  <c r="R101" i="7"/>
  <c r="Q101" i="7"/>
  <c r="P101" i="7"/>
  <c r="O101" i="7"/>
  <c r="N101" i="7"/>
  <c r="M101" i="7"/>
  <c r="R100" i="7"/>
  <c r="Q100" i="7"/>
  <c r="P100" i="7"/>
  <c r="O100" i="7"/>
  <c r="N100" i="7"/>
  <c r="M100" i="7"/>
  <c r="R99" i="7"/>
  <c r="Q99" i="7"/>
  <c r="P99" i="7"/>
  <c r="O99" i="7"/>
  <c r="N99" i="7"/>
  <c r="M99" i="7"/>
  <c r="R98" i="7"/>
  <c r="Q98" i="7"/>
  <c r="O98" i="7"/>
  <c r="P98" i="7" s="1"/>
  <c r="N98" i="7"/>
  <c r="M98" i="7"/>
  <c r="R97" i="7"/>
  <c r="Q97" i="7"/>
  <c r="P97" i="7"/>
  <c r="O97" i="7"/>
  <c r="N97" i="7"/>
  <c r="M97" i="7"/>
  <c r="R96" i="7"/>
  <c r="Q96" i="7"/>
  <c r="P96" i="7"/>
  <c r="O96" i="7"/>
  <c r="N96" i="7"/>
  <c r="M96" i="7"/>
  <c r="R95" i="7"/>
  <c r="Q95" i="7"/>
  <c r="P95" i="7"/>
  <c r="O95" i="7"/>
  <c r="N95" i="7"/>
  <c r="M95" i="7"/>
  <c r="R94" i="7"/>
  <c r="Q94" i="7"/>
  <c r="O94" i="7"/>
  <c r="P94" i="7" s="1"/>
  <c r="N94" i="7"/>
  <c r="M94" i="7"/>
  <c r="R93" i="7"/>
  <c r="Q93" i="7"/>
  <c r="P93" i="7"/>
  <c r="O93" i="7"/>
  <c r="N93" i="7"/>
  <c r="M93" i="7"/>
  <c r="R92" i="7"/>
  <c r="Q92" i="7"/>
  <c r="P92" i="7"/>
  <c r="O92" i="7"/>
  <c r="N92" i="7"/>
  <c r="M92" i="7"/>
  <c r="R91" i="7"/>
  <c r="Q91" i="7"/>
  <c r="P91" i="7"/>
  <c r="O91" i="7"/>
  <c r="N91" i="7"/>
  <c r="M91" i="7"/>
  <c r="R90" i="7"/>
  <c r="Q90" i="7"/>
  <c r="O90" i="7"/>
  <c r="P90" i="7" s="1"/>
  <c r="N90" i="7"/>
  <c r="M90" i="7"/>
  <c r="R89" i="7"/>
  <c r="Q89" i="7"/>
  <c r="P89" i="7"/>
  <c r="O89" i="7"/>
  <c r="N89" i="7"/>
  <c r="M89" i="7"/>
  <c r="R88" i="7"/>
  <c r="Q88" i="7"/>
  <c r="P88" i="7"/>
  <c r="O88" i="7"/>
  <c r="N88" i="7"/>
  <c r="M88" i="7"/>
  <c r="R87" i="7"/>
  <c r="Q87" i="7"/>
  <c r="P87" i="7"/>
  <c r="O87" i="7"/>
  <c r="N87" i="7"/>
  <c r="M87" i="7"/>
  <c r="R86" i="7"/>
  <c r="Q86" i="7"/>
  <c r="O86" i="7"/>
  <c r="P86" i="7" s="1"/>
  <c r="N86" i="7"/>
  <c r="M86" i="7"/>
  <c r="R85" i="7"/>
  <c r="Q85" i="7"/>
  <c r="P85" i="7"/>
  <c r="O85" i="7"/>
  <c r="N85" i="7"/>
  <c r="M85" i="7"/>
  <c r="R84" i="7"/>
  <c r="Q84" i="7"/>
  <c r="P84" i="7"/>
  <c r="O84" i="7"/>
  <c r="N84" i="7"/>
  <c r="M84" i="7"/>
  <c r="R83" i="7"/>
  <c r="Q83" i="7"/>
  <c r="P83" i="7"/>
  <c r="O83" i="7"/>
  <c r="N83" i="7"/>
  <c r="M83" i="7"/>
  <c r="R82" i="7"/>
  <c r="Q82" i="7"/>
  <c r="O82" i="7"/>
  <c r="P82" i="7" s="1"/>
  <c r="N82" i="7"/>
  <c r="M82" i="7"/>
  <c r="R81" i="7"/>
  <c r="Q81" i="7"/>
  <c r="P81" i="7"/>
  <c r="O81" i="7"/>
  <c r="N81" i="7"/>
  <c r="M81" i="7"/>
  <c r="R80" i="7"/>
  <c r="Q80" i="7"/>
  <c r="P80" i="7"/>
  <c r="O80" i="7"/>
  <c r="N80" i="7"/>
  <c r="M80" i="7"/>
  <c r="R79" i="7"/>
  <c r="Q79" i="7"/>
  <c r="P79" i="7"/>
  <c r="O79" i="7"/>
  <c r="N79" i="7"/>
  <c r="M79" i="7"/>
  <c r="R78" i="7"/>
  <c r="Q78" i="7"/>
  <c r="O78" i="7"/>
  <c r="P78" i="7" s="1"/>
  <c r="N78" i="7"/>
  <c r="M78" i="7"/>
  <c r="R77" i="7"/>
  <c r="Q77" i="7"/>
  <c r="P77" i="7"/>
  <c r="O77" i="7"/>
  <c r="N77" i="7"/>
  <c r="M77" i="7"/>
  <c r="R76" i="7"/>
  <c r="Q76" i="7"/>
  <c r="P76" i="7"/>
  <c r="O76" i="7"/>
  <c r="N76" i="7"/>
  <c r="M76" i="7"/>
  <c r="R75" i="7"/>
  <c r="Q75" i="7"/>
  <c r="P75" i="7"/>
  <c r="O75" i="7"/>
  <c r="N75" i="7"/>
  <c r="M75" i="7"/>
  <c r="R74" i="7"/>
  <c r="Q74" i="7"/>
  <c r="O74" i="7"/>
  <c r="P74" i="7" s="1"/>
  <c r="N74" i="7"/>
  <c r="M74" i="7"/>
  <c r="R73" i="7"/>
  <c r="Q73" i="7"/>
  <c r="P73" i="7"/>
  <c r="O73" i="7"/>
  <c r="N73" i="7"/>
  <c r="M73" i="7"/>
  <c r="R72" i="7"/>
  <c r="Q72" i="7"/>
  <c r="P72" i="7"/>
  <c r="O72" i="7"/>
  <c r="N72" i="7"/>
  <c r="M72" i="7"/>
  <c r="R71" i="7"/>
  <c r="Q71" i="7"/>
  <c r="P71" i="7"/>
  <c r="O71" i="7"/>
  <c r="N71" i="7"/>
  <c r="M71" i="7"/>
  <c r="R70" i="7"/>
  <c r="Q70" i="7"/>
  <c r="O70" i="7"/>
  <c r="P70" i="7" s="1"/>
  <c r="N70" i="7"/>
  <c r="M70" i="7"/>
  <c r="R69" i="7"/>
  <c r="Q69" i="7"/>
  <c r="P69" i="7"/>
  <c r="O69" i="7"/>
  <c r="N69" i="7"/>
  <c r="M69" i="7"/>
  <c r="R68" i="7"/>
  <c r="Q68" i="7"/>
  <c r="P68" i="7"/>
  <c r="O68" i="7"/>
  <c r="N68" i="7"/>
  <c r="M68" i="7"/>
  <c r="R67" i="7"/>
  <c r="Q67" i="7"/>
  <c r="P67" i="7"/>
  <c r="O67" i="7"/>
  <c r="N67" i="7"/>
  <c r="M67" i="7"/>
  <c r="R66" i="7"/>
  <c r="Q66" i="7"/>
  <c r="O66" i="7"/>
  <c r="P66" i="7" s="1"/>
  <c r="N66" i="7"/>
  <c r="M66" i="7"/>
  <c r="R65" i="7"/>
  <c r="Q65" i="7"/>
  <c r="P65" i="7"/>
  <c r="O65" i="7"/>
  <c r="N65" i="7"/>
  <c r="M65" i="7"/>
  <c r="R64" i="7"/>
  <c r="Q64" i="7"/>
  <c r="P64" i="7"/>
  <c r="O64" i="7"/>
  <c r="N64" i="7"/>
  <c r="M64" i="7"/>
  <c r="R63" i="7"/>
  <c r="Q63" i="7"/>
  <c r="P63" i="7"/>
  <c r="O63" i="7"/>
  <c r="N63" i="7"/>
  <c r="M63" i="7"/>
  <c r="R62" i="7"/>
  <c r="Q62" i="7"/>
  <c r="O62" i="7"/>
  <c r="P62" i="7" s="1"/>
  <c r="N62" i="7"/>
  <c r="M62" i="7"/>
  <c r="R61" i="7"/>
  <c r="Q61" i="7"/>
  <c r="P61" i="7"/>
  <c r="O61" i="7"/>
  <c r="N61" i="7"/>
  <c r="M61" i="7"/>
  <c r="R60" i="7"/>
  <c r="Q60" i="7"/>
  <c r="P60" i="7"/>
  <c r="O60" i="7"/>
  <c r="N60" i="7"/>
  <c r="M60" i="7"/>
  <c r="R59" i="7"/>
  <c r="Q59" i="7"/>
  <c r="P59" i="7"/>
  <c r="O59" i="7"/>
  <c r="N59" i="7"/>
  <c r="M59" i="7"/>
  <c r="R58" i="7"/>
  <c r="Q58" i="7"/>
  <c r="O58" i="7"/>
  <c r="P58" i="7" s="1"/>
  <c r="N58" i="7"/>
  <c r="M58" i="7"/>
  <c r="R57" i="7"/>
  <c r="Q57" i="7"/>
  <c r="P57" i="7"/>
  <c r="O57" i="7"/>
  <c r="N57" i="7"/>
  <c r="M57" i="7"/>
  <c r="R56" i="7"/>
  <c r="Q56" i="7"/>
  <c r="P56" i="7"/>
  <c r="O56" i="7"/>
  <c r="N56" i="7"/>
  <c r="M56" i="7"/>
  <c r="R55" i="7"/>
  <c r="Q55" i="7"/>
  <c r="P55" i="7"/>
  <c r="O55" i="7"/>
  <c r="N55" i="7"/>
  <c r="M55" i="7"/>
  <c r="R54" i="7"/>
  <c r="Q54" i="7"/>
  <c r="O54" i="7"/>
  <c r="P54" i="7" s="1"/>
  <c r="N54" i="7"/>
  <c r="M54" i="7"/>
  <c r="R53" i="7"/>
  <c r="Q53" i="7"/>
  <c r="P53" i="7"/>
  <c r="O53" i="7"/>
  <c r="N53" i="7"/>
  <c r="M53" i="7"/>
  <c r="R52" i="7"/>
  <c r="Q52" i="7"/>
  <c r="P52" i="7"/>
  <c r="O52" i="7"/>
  <c r="N52" i="7"/>
  <c r="M52" i="7"/>
  <c r="R51" i="7"/>
  <c r="Q51" i="7"/>
  <c r="P51" i="7"/>
  <c r="O51" i="7"/>
  <c r="N51" i="7"/>
  <c r="M51" i="7"/>
  <c r="R50" i="7"/>
  <c r="Q50" i="7"/>
  <c r="O50" i="7"/>
  <c r="P50" i="7" s="1"/>
  <c r="N50" i="7"/>
  <c r="M50" i="7"/>
  <c r="R49" i="7"/>
  <c r="Q49" i="7"/>
  <c r="P49" i="7"/>
  <c r="O49" i="7"/>
  <c r="N49" i="7"/>
  <c r="M49" i="7"/>
  <c r="R48" i="7"/>
  <c r="Q48" i="7"/>
  <c r="P48" i="7"/>
  <c r="O48" i="7"/>
  <c r="N48" i="7"/>
  <c r="M48" i="7"/>
  <c r="R47" i="7"/>
  <c r="Q47" i="7"/>
  <c r="P47" i="7"/>
  <c r="O47" i="7"/>
  <c r="N47" i="7"/>
  <c r="M47" i="7"/>
  <c r="R46" i="7"/>
  <c r="Q46" i="7"/>
  <c r="O46" i="7"/>
  <c r="P46" i="7" s="1"/>
  <c r="N46" i="7"/>
  <c r="M46" i="7"/>
  <c r="R45" i="7"/>
  <c r="Q45" i="7"/>
  <c r="P45" i="7"/>
  <c r="O45" i="7"/>
  <c r="N45" i="7"/>
  <c r="M45" i="7"/>
  <c r="R44" i="7"/>
  <c r="Q44" i="7"/>
  <c r="P44" i="7"/>
  <c r="O44" i="7"/>
  <c r="N44" i="7"/>
  <c r="M44" i="7"/>
  <c r="R43" i="7"/>
  <c r="Q43" i="7"/>
  <c r="P43" i="7"/>
  <c r="O43" i="7"/>
  <c r="N43" i="7"/>
  <c r="M43" i="7"/>
  <c r="R42" i="7"/>
  <c r="Q42" i="7"/>
  <c r="O42" i="7"/>
  <c r="P42" i="7" s="1"/>
  <c r="N42" i="7"/>
  <c r="M42" i="7"/>
  <c r="R41" i="7"/>
  <c r="Q41" i="7"/>
  <c r="P41" i="7"/>
  <c r="O41" i="7"/>
  <c r="N41" i="7"/>
  <c r="M41" i="7"/>
  <c r="R40" i="7"/>
  <c r="Q40" i="7"/>
  <c r="P40" i="7"/>
  <c r="O40" i="7"/>
  <c r="N40" i="7"/>
  <c r="M40" i="7"/>
  <c r="R39" i="7"/>
  <c r="Q39" i="7"/>
  <c r="P39" i="7"/>
  <c r="O39" i="7"/>
  <c r="N39" i="7"/>
  <c r="M39" i="7"/>
  <c r="R38" i="7"/>
  <c r="Q38" i="7"/>
  <c r="O38" i="7"/>
  <c r="P38" i="7" s="1"/>
  <c r="N38" i="7"/>
  <c r="M38" i="7"/>
  <c r="R37" i="7"/>
  <c r="Q37" i="7"/>
  <c r="P37" i="7"/>
  <c r="O37" i="7"/>
  <c r="N37" i="7"/>
  <c r="M37" i="7"/>
  <c r="R36" i="7"/>
  <c r="Q36" i="7"/>
  <c r="P36" i="7"/>
  <c r="O36" i="7"/>
  <c r="N36" i="7"/>
  <c r="M36" i="7"/>
  <c r="R35" i="7"/>
  <c r="Q35" i="7"/>
  <c r="P35" i="7"/>
  <c r="O35" i="7"/>
  <c r="N35" i="7"/>
  <c r="M35" i="7"/>
  <c r="R34" i="7"/>
  <c r="Q34" i="7"/>
  <c r="O34" i="7"/>
  <c r="P34" i="7" s="1"/>
  <c r="N34" i="7"/>
  <c r="M34" i="7"/>
  <c r="R33" i="7"/>
  <c r="Q33" i="7"/>
  <c r="P33" i="7"/>
  <c r="O33" i="7"/>
  <c r="N33" i="7"/>
  <c r="M33" i="7"/>
  <c r="R32" i="7"/>
  <c r="Q32" i="7"/>
  <c r="P32" i="7"/>
  <c r="O32" i="7"/>
  <c r="N32" i="7"/>
  <c r="M32" i="7"/>
  <c r="R31" i="7"/>
  <c r="Q31" i="7"/>
  <c r="P31" i="7"/>
  <c r="O31" i="7"/>
  <c r="N31" i="7"/>
  <c r="M31" i="7"/>
  <c r="Z30" i="7"/>
  <c r="R30" i="7"/>
  <c r="Q30" i="7"/>
  <c r="P30" i="7"/>
  <c r="O30" i="7"/>
  <c r="N30" i="7"/>
  <c r="M30" i="7"/>
  <c r="Z29" i="7"/>
  <c r="R29" i="7"/>
  <c r="Q29" i="7"/>
  <c r="P29" i="7"/>
  <c r="O29" i="7"/>
  <c r="N29" i="7"/>
  <c r="M29" i="7"/>
  <c r="Z28" i="7"/>
  <c r="R28" i="7"/>
  <c r="Q28" i="7"/>
  <c r="O28" i="7"/>
  <c r="P28" i="7" s="1"/>
  <c r="N28" i="7"/>
  <c r="M28" i="7"/>
  <c r="Z27" i="7"/>
  <c r="R27" i="7"/>
  <c r="Q27" i="7"/>
  <c r="O27" i="7"/>
  <c r="P27" i="7" s="1"/>
  <c r="N27" i="7"/>
  <c r="M27" i="7"/>
  <c r="Z26" i="7"/>
  <c r="W26" i="7"/>
  <c r="V26" i="7"/>
  <c r="T26" i="7"/>
  <c r="U26" i="7" s="1"/>
  <c r="R26" i="7"/>
  <c r="Q26" i="7"/>
  <c r="P26" i="7"/>
  <c r="O26" i="7"/>
  <c r="N26" i="7"/>
  <c r="M26" i="7"/>
  <c r="Z25" i="7"/>
  <c r="AA25" i="7" s="1"/>
  <c r="R25" i="7"/>
  <c r="Q25" i="7"/>
  <c r="P25" i="7"/>
  <c r="O25" i="7"/>
  <c r="N25" i="7"/>
  <c r="M25" i="7"/>
  <c r="Z24" i="7"/>
  <c r="AA24" i="7" s="1"/>
  <c r="R24" i="7"/>
  <c r="Q24" i="7"/>
  <c r="P24" i="7"/>
  <c r="O24" i="7"/>
  <c r="N24" i="7"/>
  <c r="M24" i="7"/>
  <c r="Z23" i="7"/>
  <c r="AA23" i="7" s="1"/>
  <c r="V23" i="7"/>
  <c r="W23" i="7" s="1"/>
  <c r="T23" i="7"/>
  <c r="R23" i="7"/>
  <c r="Q23" i="7"/>
  <c r="O23" i="7"/>
  <c r="P23" i="7" s="1"/>
  <c r="N23" i="7"/>
  <c r="M23" i="7"/>
  <c r="Z22" i="7"/>
  <c r="R22" i="7"/>
  <c r="Q22" i="7"/>
  <c r="O22" i="7"/>
  <c r="P22" i="7" s="1"/>
  <c r="N22" i="7"/>
  <c r="M22" i="7"/>
  <c r="Z21" i="7"/>
  <c r="AA21" i="7" s="1"/>
  <c r="R21" i="7"/>
  <c r="Q21" i="7"/>
  <c r="O21" i="7"/>
  <c r="P21" i="7" s="1"/>
  <c r="N21" i="7"/>
  <c r="M21" i="7"/>
  <c r="Z20" i="7"/>
  <c r="AA20" i="7" s="1"/>
  <c r="W20" i="7"/>
  <c r="V20" i="7"/>
  <c r="T20" i="7"/>
  <c r="U20" i="7" s="1"/>
  <c r="R20" i="7"/>
  <c r="Q20" i="7"/>
  <c r="O20" i="7"/>
  <c r="P20" i="7" s="1"/>
  <c r="N20" i="7"/>
  <c r="M20" i="7"/>
  <c r="Z19" i="7"/>
  <c r="AA19" i="7" s="1"/>
  <c r="R19" i="7"/>
  <c r="Q19" i="7"/>
  <c r="O19" i="7"/>
  <c r="P19" i="7" s="1"/>
  <c r="N19" i="7"/>
  <c r="M19" i="7"/>
  <c r="Z18" i="7"/>
  <c r="AA18" i="7" s="1"/>
  <c r="R18" i="7"/>
  <c r="Q18" i="7"/>
  <c r="O18" i="7"/>
  <c r="P18" i="7" s="1"/>
  <c r="N18" i="7"/>
  <c r="M18" i="7"/>
  <c r="Z17" i="7"/>
  <c r="AA17" i="7" s="1"/>
  <c r="R17" i="7"/>
  <c r="Q17" i="7"/>
  <c r="O17" i="7"/>
  <c r="P17" i="7" s="1"/>
  <c r="N17" i="7"/>
  <c r="M17" i="7"/>
  <c r="Z16" i="7"/>
  <c r="AA16" i="7" s="1"/>
  <c r="R16" i="7"/>
  <c r="Q16" i="7"/>
  <c r="O16" i="7"/>
  <c r="P16" i="7" s="1"/>
  <c r="N16" i="7"/>
  <c r="M16" i="7"/>
  <c r="Z15" i="7"/>
  <c r="AA15" i="7" s="1"/>
  <c r="R15" i="7"/>
  <c r="Q15" i="7"/>
  <c r="O15" i="7"/>
  <c r="P15" i="7" s="1"/>
  <c r="N15" i="7"/>
  <c r="M15" i="7"/>
  <c r="Z14" i="7"/>
  <c r="AA14" i="7" s="1"/>
  <c r="R14" i="7"/>
  <c r="Q14" i="7"/>
  <c r="O14" i="7"/>
  <c r="P14" i="7" s="1"/>
  <c r="N14" i="7"/>
  <c r="M14" i="7"/>
  <c r="Z13" i="7"/>
  <c r="AA13" i="7" s="1"/>
  <c r="V13" i="7"/>
  <c r="AA9" i="7" s="1"/>
  <c r="R13" i="7"/>
  <c r="Q13" i="7"/>
  <c r="P13" i="7"/>
  <c r="O13" i="7"/>
  <c r="N13" i="7"/>
  <c r="M13" i="7"/>
  <c r="Z12" i="7"/>
  <c r="AA12" i="7" s="1"/>
  <c r="R12" i="7"/>
  <c r="Q12" i="7"/>
  <c r="P12" i="7"/>
  <c r="O12" i="7"/>
  <c r="N12" i="7"/>
  <c r="M12" i="7"/>
  <c r="Z11" i="7"/>
  <c r="AA11" i="7" s="1"/>
  <c r="R11" i="7"/>
  <c r="Q11" i="7"/>
  <c r="P11" i="7"/>
  <c r="O11" i="7"/>
  <c r="N11" i="7"/>
  <c r="M11" i="7"/>
  <c r="Z10" i="7"/>
  <c r="AA10" i="7" s="1"/>
  <c r="V10" i="7"/>
  <c r="R10" i="7"/>
  <c r="Q10" i="7"/>
  <c r="P10" i="7"/>
  <c r="O10" i="7"/>
  <c r="N10" i="7"/>
  <c r="M10" i="7"/>
  <c r="Z9" i="7"/>
  <c r="R9" i="7"/>
  <c r="Q9" i="7"/>
  <c r="P9" i="7"/>
  <c r="O9" i="7"/>
  <c r="N9" i="7"/>
  <c r="M9" i="7"/>
  <c r="Z8" i="7"/>
  <c r="R8" i="7"/>
  <c r="Q8" i="7"/>
  <c r="P8" i="7"/>
  <c r="O8" i="7"/>
  <c r="N8" i="7"/>
  <c r="M8" i="7"/>
  <c r="Z7" i="7"/>
  <c r="R7" i="7"/>
  <c r="Q7" i="7"/>
  <c r="P7" i="7"/>
  <c r="O7" i="7"/>
  <c r="N7" i="7"/>
  <c r="M7" i="7"/>
  <c r="Z6" i="7"/>
  <c r="R6" i="7"/>
  <c r="Q6" i="7"/>
  <c r="O6" i="7"/>
  <c r="P6" i="7" s="1"/>
  <c r="N6" i="7"/>
  <c r="M6" i="7"/>
  <c r="Z5" i="7"/>
  <c r="AA5" i="7" s="1"/>
  <c r="R5" i="7"/>
  <c r="Q5" i="7"/>
  <c r="O5" i="7"/>
  <c r="P5" i="7" s="1"/>
  <c r="N5" i="7"/>
  <c r="M5" i="7"/>
  <c r="Z4" i="7"/>
  <c r="AA4" i="7" s="1"/>
  <c r="R4" i="7"/>
  <c r="Q4" i="7"/>
  <c r="O4" i="7"/>
  <c r="P4" i="7" s="1"/>
  <c r="N4" i="7"/>
  <c r="M4" i="7"/>
  <c r="Z3" i="7"/>
  <c r="AA3" i="7" s="1"/>
  <c r="T3" i="7"/>
  <c r="V3" i="7" s="1"/>
  <c r="T6" i="7" s="1"/>
  <c r="T10" i="7" s="1"/>
  <c r="R3" i="7"/>
  <c r="Q3" i="7"/>
  <c r="P3" i="7"/>
  <c r="O3" i="7"/>
  <c r="N3" i="7"/>
  <c r="M3" i="7"/>
  <c r="O300" i="6"/>
  <c r="P300" i="6" s="1"/>
  <c r="R299" i="6"/>
  <c r="Q299" i="6"/>
  <c r="P299" i="6"/>
  <c r="O299" i="6"/>
  <c r="N299" i="6"/>
  <c r="R298" i="6"/>
  <c r="Q298" i="6"/>
  <c r="P298" i="6"/>
  <c r="O298" i="6"/>
  <c r="N298" i="6"/>
  <c r="R297" i="6"/>
  <c r="Q297" i="6"/>
  <c r="O297" i="6"/>
  <c r="P297" i="6" s="1"/>
  <c r="N297" i="6"/>
  <c r="R296" i="6"/>
  <c r="Q296" i="6"/>
  <c r="O296" i="6"/>
  <c r="P296" i="6" s="1"/>
  <c r="N296" i="6"/>
  <c r="R295" i="6"/>
  <c r="Q295" i="6"/>
  <c r="O295" i="6"/>
  <c r="P295" i="6" s="1"/>
  <c r="N295" i="6"/>
  <c r="R294" i="6"/>
  <c r="Q294" i="6"/>
  <c r="P294" i="6"/>
  <c r="O294" i="6"/>
  <c r="N294" i="6"/>
  <c r="R293" i="6"/>
  <c r="Q293" i="6"/>
  <c r="O293" i="6"/>
  <c r="P293" i="6" s="1"/>
  <c r="N293" i="6"/>
  <c r="R292" i="6"/>
  <c r="Q292" i="6"/>
  <c r="P292" i="6"/>
  <c r="O292" i="6"/>
  <c r="N292" i="6"/>
  <c r="R291" i="6"/>
  <c r="Q291" i="6"/>
  <c r="P291" i="6"/>
  <c r="O291" i="6"/>
  <c r="N291" i="6"/>
  <c r="R290" i="6"/>
  <c r="Q290" i="6"/>
  <c r="P290" i="6"/>
  <c r="O290" i="6"/>
  <c r="N290" i="6"/>
  <c r="R289" i="6"/>
  <c r="Q289" i="6"/>
  <c r="O289" i="6"/>
  <c r="P289" i="6" s="1"/>
  <c r="N289" i="6"/>
  <c r="R288" i="6"/>
  <c r="Q288" i="6"/>
  <c r="O288" i="6"/>
  <c r="P288" i="6" s="1"/>
  <c r="N288" i="6"/>
  <c r="R287" i="6"/>
  <c r="Q287" i="6"/>
  <c r="O287" i="6"/>
  <c r="P287" i="6" s="1"/>
  <c r="N287" i="6"/>
  <c r="R286" i="6"/>
  <c r="Q286" i="6"/>
  <c r="P286" i="6"/>
  <c r="O286" i="6"/>
  <c r="N286" i="6"/>
  <c r="R285" i="6"/>
  <c r="Q285" i="6"/>
  <c r="O285" i="6"/>
  <c r="P285" i="6" s="1"/>
  <c r="N285" i="6"/>
  <c r="R284" i="6"/>
  <c r="Q284" i="6"/>
  <c r="P284" i="6"/>
  <c r="O284" i="6"/>
  <c r="N284" i="6"/>
  <c r="R283" i="6"/>
  <c r="Q283" i="6"/>
  <c r="P283" i="6"/>
  <c r="O283" i="6"/>
  <c r="N283" i="6"/>
  <c r="R282" i="6"/>
  <c r="Q282" i="6"/>
  <c r="P282" i="6"/>
  <c r="O282" i="6"/>
  <c r="N282" i="6"/>
  <c r="R281" i="6"/>
  <c r="Q281" i="6"/>
  <c r="O281" i="6"/>
  <c r="P281" i="6" s="1"/>
  <c r="N281" i="6"/>
  <c r="R280" i="6"/>
  <c r="Q280" i="6"/>
  <c r="O280" i="6"/>
  <c r="P280" i="6" s="1"/>
  <c r="N280" i="6"/>
  <c r="R279" i="6"/>
  <c r="Q279" i="6"/>
  <c r="O279" i="6"/>
  <c r="P279" i="6" s="1"/>
  <c r="N279" i="6"/>
  <c r="R278" i="6"/>
  <c r="Q278" i="6"/>
  <c r="P278" i="6"/>
  <c r="O278" i="6"/>
  <c r="N278" i="6"/>
  <c r="R277" i="6"/>
  <c r="Q277" i="6"/>
  <c r="O277" i="6"/>
  <c r="P277" i="6" s="1"/>
  <c r="N277" i="6"/>
  <c r="R276" i="6"/>
  <c r="Q276" i="6"/>
  <c r="P276" i="6"/>
  <c r="O276" i="6"/>
  <c r="N276" i="6"/>
  <c r="R275" i="6"/>
  <c r="Q275" i="6"/>
  <c r="P275" i="6"/>
  <c r="O275" i="6"/>
  <c r="N275" i="6"/>
  <c r="R274" i="6"/>
  <c r="Q274" i="6"/>
  <c r="P274" i="6"/>
  <c r="O274" i="6"/>
  <c r="N274" i="6"/>
  <c r="R273" i="6"/>
  <c r="Q273" i="6"/>
  <c r="O273" i="6"/>
  <c r="P273" i="6" s="1"/>
  <c r="N273" i="6"/>
  <c r="R272" i="6"/>
  <c r="Q272" i="6"/>
  <c r="O272" i="6"/>
  <c r="P272" i="6" s="1"/>
  <c r="N272" i="6"/>
  <c r="R271" i="6"/>
  <c r="Q271" i="6"/>
  <c r="O271" i="6"/>
  <c r="P271" i="6" s="1"/>
  <c r="N271" i="6"/>
  <c r="R270" i="6"/>
  <c r="Q270" i="6"/>
  <c r="P270" i="6"/>
  <c r="O270" i="6"/>
  <c r="N270" i="6"/>
  <c r="R269" i="6"/>
  <c r="Q269" i="6"/>
  <c r="O269" i="6"/>
  <c r="P269" i="6" s="1"/>
  <c r="N269" i="6"/>
  <c r="R268" i="6"/>
  <c r="Q268" i="6"/>
  <c r="P268" i="6"/>
  <c r="O268" i="6"/>
  <c r="N268" i="6"/>
  <c r="R267" i="6"/>
  <c r="Q267" i="6"/>
  <c r="P267" i="6"/>
  <c r="O267" i="6"/>
  <c r="N267" i="6"/>
  <c r="R266" i="6"/>
  <c r="Q266" i="6"/>
  <c r="P266" i="6"/>
  <c r="O266" i="6"/>
  <c r="N266" i="6"/>
  <c r="R265" i="6"/>
  <c r="Q265" i="6"/>
  <c r="O265" i="6"/>
  <c r="P265" i="6" s="1"/>
  <c r="N265" i="6"/>
  <c r="R264" i="6"/>
  <c r="Q264" i="6"/>
  <c r="O264" i="6"/>
  <c r="P264" i="6" s="1"/>
  <c r="N264" i="6"/>
  <c r="R263" i="6"/>
  <c r="Q263" i="6"/>
  <c r="O263" i="6"/>
  <c r="P263" i="6" s="1"/>
  <c r="N263" i="6"/>
  <c r="R262" i="6"/>
  <c r="Q262" i="6"/>
  <c r="P262" i="6"/>
  <c r="O262" i="6"/>
  <c r="N262" i="6"/>
  <c r="R261" i="6"/>
  <c r="Q261" i="6"/>
  <c r="O261" i="6"/>
  <c r="P261" i="6" s="1"/>
  <c r="N261" i="6"/>
  <c r="R260" i="6"/>
  <c r="Q260" i="6"/>
  <c r="P260" i="6"/>
  <c r="O260" i="6"/>
  <c r="N260" i="6"/>
  <c r="R259" i="6"/>
  <c r="Q259" i="6"/>
  <c r="P259" i="6"/>
  <c r="O259" i="6"/>
  <c r="N259" i="6"/>
  <c r="R258" i="6"/>
  <c r="Q258" i="6"/>
  <c r="P258" i="6"/>
  <c r="O258" i="6"/>
  <c r="N258" i="6"/>
  <c r="M258" i="6"/>
  <c r="R257" i="6"/>
  <c r="Q257" i="6"/>
  <c r="P257" i="6"/>
  <c r="O257" i="6"/>
  <c r="N257" i="6"/>
  <c r="M257" i="6"/>
  <c r="R256" i="6"/>
  <c r="Q256" i="6"/>
  <c r="P256" i="6"/>
  <c r="O256" i="6"/>
  <c r="N256" i="6"/>
  <c r="M256" i="6"/>
  <c r="R255" i="6"/>
  <c r="Q255" i="6"/>
  <c r="O255" i="6"/>
  <c r="P255" i="6" s="1"/>
  <c r="N255" i="6"/>
  <c r="M255" i="6"/>
  <c r="R254" i="6"/>
  <c r="Q254" i="6"/>
  <c r="P254" i="6"/>
  <c r="O254" i="6"/>
  <c r="N254" i="6"/>
  <c r="M254" i="6"/>
  <c r="R253" i="6"/>
  <c r="Q253" i="6"/>
  <c r="P253" i="6"/>
  <c r="O253" i="6"/>
  <c r="N253" i="6"/>
  <c r="M253" i="6"/>
  <c r="R252" i="6"/>
  <c r="Q252" i="6"/>
  <c r="P252" i="6"/>
  <c r="O252" i="6"/>
  <c r="N252" i="6"/>
  <c r="M252" i="6"/>
  <c r="R251" i="6"/>
  <c r="Q251" i="6"/>
  <c r="O251" i="6"/>
  <c r="P251" i="6" s="1"/>
  <c r="N251" i="6"/>
  <c r="M251" i="6"/>
  <c r="R250" i="6"/>
  <c r="Q250" i="6"/>
  <c r="P250" i="6"/>
  <c r="O250" i="6"/>
  <c r="N250" i="6"/>
  <c r="M250" i="6"/>
  <c r="R249" i="6"/>
  <c r="Q249" i="6"/>
  <c r="P249" i="6"/>
  <c r="O249" i="6"/>
  <c r="N249" i="6"/>
  <c r="M249" i="6"/>
  <c r="R248" i="6"/>
  <c r="Q248" i="6"/>
  <c r="P248" i="6"/>
  <c r="O248" i="6"/>
  <c r="N248" i="6"/>
  <c r="M248" i="6"/>
  <c r="R247" i="6"/>
  <c r="Q247" i="6"/>
  <c r="O247" i="6"/>
  <c r="P247" i="6" s="1"/>
  <c r="N247" i="6"/>
  <c r="M247" i="6"/>
  <c r="R246" i="6"/>
  <c r="Q246" i="6"/>
  <c r="P246" i="6"/>
  <c r="O246" i="6"/>
  <c r="N246" i="6"/>
  <c r="M246" i="6"/>
  <c r="R245" i="6"/>
  <c r="Q245" i="6"/>
  <c r="P245" i="6"/>
  <c r="O245" i="6"/>
  <c r="N245" i="6"/>
  <c r="M245" i="6"/>
  <c r="R244" i="6"/>
  <c r="Q244" i="6"/>
  <c r="P244" i="6"/>
  <c r="O244" i="6"/>
  <c r="N244" i="6"/>
  <c r="M244" i="6"/>
  <c r="R243" i="6"/>
  <c r="Q243" i="6"/>
  <c r="O243" i="6"/>
  <c r="P243" i="6" s="1"/>
  <c r="N243" i="6"/>
  <c r="M243" i="6"/>
  <c r="R242" i="6"/>
  <c r="Q242" i="6"/>
  <c r="P242" i="6"/>
  <c r="O242" i="6"/>
  <c r="N242" i="6"/>
  <c r="M242" i="6"/>
  <c r="R241" i="6"/>
  <c r="Q241" i="6"/>
  <c r="P241" i="6"/>
  <c r="O241" i="6"/>
  <c r="N241" i="6"/>
  <c r="M241" i="6"/>
  <c r="R240" i="6"/>
  <c r="Q240" i="6"/>
  <c r="P240" i="6"/>
  <c r="O240" i="6"/>
  <c r="N240" i="6"/>
  <c r="M240" i="6"/>
  <c r="R239" i="6"/>
  <c r="Q239" i="6"/>
  <c r="O239" i="6"/>
  <c r="P239" i="6" s="1"/>
  <c r="N239" i="6"/>
  <c r="M239" i="6"/>
  <c r="R238" i="6"/>
  <c r="Q238" i="6"/>
  <c r="P238" i="6"/>
  <c r="O238" i="6"/>
  <c r="N238" i="6"/>
  <c r="M238" i="6"/>
  <c r="R237" i="6"/>
  <c r="Q237" i="6"/>
  <c r="P237" i="6"/>
  <c r="O237" i="6"/>
  <c r="N237" i="6"/>
  <c r="M237" i="6"/>
  <c r="R236" i="6"/>
  <c r="Q236" i="6"/>
  <c r="P236" i="6"/>
  <c r="O236" i="6"/>
  <c r="N236" i="6"/>
  <c r="M236" i="6"/>
  <c r="R235" i="6"/>
  <c r="Q235" i="6"/>
  <c r="O235" i="6"/>
  <c r="P235" i="6" s="1"/>
  <c r="N235" i="6"/>
  <c r="M235" i="6"/>
  <c r="R234" i="6"/>
  <c r="Q234" i="6"/>
  <c r="P234" i="6"/>
  <c r="O234" i="6"/>
  <c r="N234" i="6"/>
  <c r="M234" i="6"/>
  <c r="R233" i="6"/>
  <c r="Q233" i="6"/>
  <c r="P233" i="6"/>
  <c r="O233" i="6"/>
  <c r="N233" i="6"/>
  <c r="M233" i="6"/>
  <c r="R232" i="6"/>
  <c r="Q232" i="6"/>
  <c r="P232" i="6"/>
  <c r="O232" i="6"/>
  <c r="N232" i="6"/>
  <c r="M232" i="6"/>
  <c r="R231" i="6"/>
  <c r="Q231" i="6"/>
  <c r="O231" i="6"/>
  <c r="P231" i="6" s="1"/>
  <c r="N231" i="6"/>
  <c r="M231" i="6"/>
  <c r="R230" i="6"/>
  <c r="Q230" i="6"/>
  <c r="P230" i="6"/>
  <c r="O230" i="6"/>
  <c r="N230" i="6"/>
  <c r="M230" i="6"/>
  <c r="R229" i="6"/>
  <c r="Q229" i="6"/>
  <c r="P229" i="6"/>
  <c r="O229" i="6"/>
  <c r="N229" i="6"/>
  <c r="M229" i="6"/>
  <c r="R228" i="6"/>
  <c r="Q228" i="6"/>
  <c r="P228" i="6"/>
  <c r="O228" i="6"/>
  <c r="N228" i="6"/>
  <c r="M228" i="6"/>
  <c r="R227" i="6"/>
  <c r="Q227" i="6"/>
  <c r="O227" i="6"/>
  <c r="P227" i="6" s="1"/>
  <c r="N227" i="6"/>
  <c r="M227" i="6"/>
  <c r="R226" i="6"/>
  <c r="Q226" i="6"/>
  <c r="P226" i="6"/>
  <c r="O226" i="6"/>
  <c r="N226" i="6"/>
  <c r="M226" i="6"/>
  <c r="R225" i="6"/>
  <c r="Q225" i="6"/>
  <c r="P225" i="6"/>
  <c r="O225" i="6"/>
  <c r="N225" i="6"/>
  <c r="M225" i="6"/>
  <c r="R224" i="6"/>
  <c r="Q224" i="6"/>
  <c r="P224" i="6"/>
  <c r="O224" i="6"/>
  <c r="N224" i="6"/>
  <c r="M224" i="6"/>
  <c r="R223" i="6"/>
  <c r="Q223" i="6"/>
  <c r="O223" i="6"/>
  <c r="P223" i="6" s="1"/>
  <c r="N223" i="6"/>
  <c r="M223" i="6"/>
  <c r="R222" i="6"/>
  <c r="Q222" i="6"/>
  <c r="P222" i="6"/>
  <c r="O222" i="6"/>
  <c r="N222" i="6"/>
  <c r="M222" i="6"/>
  <c r="R221" i="6"/>
  <c r="Q221" i="6"/>
  <c r="P221" i="6"/>
  <c r="O221" i="6"/>
  <c r="N221" i="6"/>
  <c r="M221" i="6"/>
  <c r="R220" i="6"/>
  <c r="Q220" i="6"/>
  <c r="P220" i="6"/>
  <c r="O220" i="6"/>
  <c r="N220" i="6"/>
  <c r="M220" i="6"/>
  <c r="R219" i="6"/>
  <c r="Q219" i="6"/>
  <c r="O219" i="6"/>
  <c r="P219" i="6" s="1"/>
  <c r="N219" i="6"/>
  <c r="M219" i="6"/>
  <c r="R218" i="6"/>
  <c r="Q218" i="6"/>
  <c r="P218" i="6"/>
  <c r="O218" i="6"/>
  <c r="N218" i="6"/>
  <c r="M218" i="6"/>
  <c r="R217" i="6"/>
  <c r="Q217" i="6"/>
  <c r="P217" i="6"/>
  <c r="O217" i="6"/>
  <c r="N217" i="6"/>
  <c r="M217" i="6"/>
  <c r="R216" i="6"/>
  <c r="Q216" i="6"/>
  <c r="P216" i="6"/>
  <c r="O216" i="6"/>
  <c r="N216" i="6"/>
  <c r="M216" i="6"/>
  <c r="R215" i="6"/>
  <c r="Q215" i="6"/>
  <c r="O215" i="6"/>
  <c r="P215" i="6" s="1"/>
  <c r="N215" i="6"/>
  <c r="M215" i="6"/>
  <c r="R214" i="6"/>
  <c r="Q214" i="6"/>
  <c r="P214" i="6"/>
  <c r="O214" i="6"/>
  <c r="N214" i="6"/>
  <c r="M214" i="6"/>
  <c r="R213" i="6"/>
  <c r="Q213" i="6"/>
  <c r="P213" i="6"/>
  <c r="O213" i="6"/>
  <c r="N213" i="6"/>
  <c r="M213" i="6"/>
  <c r="R212" i="6"/>
  <c r="Q212" i="6"/>
  <c r="P212" i="6"/>
  <c r="O212" i="6"/>
  <c r="N212" i="6"/>
  <c r="M212" i="6"/>
  <c r="R211" i="6"/>
  <c r="Q211" i="6"/>
  <c r="O211" i="6"/>
  <c r="P211" i="6" s="1"/>
  <c r="N211" i="6"/>
  <c r="M211" i="6"/>
  <c r="R210" i="6"/>
  <c r="Q210" i="6"/>
  <c r="P210" i="6"/>
  <c r="O210" i="6"/>
  <c r="N210" i="6"/>
  <c r="M210" i="6"/>
  <c r="R209" i="6"/>
  <c r="Q209" i="6"/>
  <c r="P209" i="6"/>
  <c r="O209" i="6"/>
  <c r="N209" i="6"/>
  <c r="M209" i="6"/>
  <c r="R208" i="6"/>
  <c r="Q208" i="6"/>
  <c r="P208" i="6"/>
  <c r="O208" i="6"/>
  <c r="N208" i="6"/>
  <c r="M208" i="6"/>
  <c r="R207" i="6"/>
  <c r="Q207" i="6"/>
  <c r="O207" i="6"/>
  <c r="P207" i="6" s="1"/>
  <c r="N207" i="6"/>
  <c r="M207" i="6"/>
  <c r="R206" i="6"/>
  <c r="Q206" i="6"/>
  <c r="P206" i="6"/>
  <c r="O206" i="6"/>
  <c r="N206" i="6"/>
  <c r="M206" i="6"/>
  <c r="R205" i="6"/>
  <c r="Q205" i="6"/>
  <c r="P205" i="6"/>
  <c r="O205" i="6"/>
  <c r="N205" i="6"/>
  <c r="M205" i="6"/>
  <c r="R204" i="6"/>
  <c r="Q204" i="6"/>
  <c r="P204" i="6"/>
  <c r="O204" i="6"/>
  <c r="N204" i="6"/>
  <c r="M204" i="6"/>
  <c r="R203" i="6"/>
  <c r="Q203" i="6"/>
  <c r="O203" i="6"/>
  <c r="P203" i="6" s="1"/>
  <c r="N203" i="6"/>
  <c r="M203" i="6"/>
  <c r="R202" i="6"/>
  <c r="Q202" i="6"/>
  <c r="P202" i="6"/>
  <c r="O202" i="6"/>
  <c r="N202" i="6"/>
  <c r="M202" i="6"/>
  <c r="R201" i="6"/>
  <c r="Q201" i="6"/>
  <c r="P201" i="6"/>
  <c r="O201" i="6"/>
  <c r="N201" i="6"/>
  <c r="M201" i="6"/>
  <c r="R200" i="6"/>
  <c r="Q200" i="6"/>
  <c r="P200" i="6"/>
  <c r="O200" i="6"/>
  <c r="N200" i="6"/>
  <c r="M200" i="6"/>
  <c r="R199" i="6"/>
  <c r="Q199" i="6"/>
  <c r="O199" i="6"/>
  <c r="P199" i="6" s="1"/>
  <c r="N199" i="6"/>
  <c r="M199" i="6"/>
  <c r="R198" i="6"/>
  <c r="Q198" i="6"/>
  <c r="P198" i="6"/>
  <c r="O198" i="6"/>
  <c r="N198" i="6"/>
  <c r="M198" i="6"/>
  <c r="R197" i="6"/>
  <c r="Q197" i="6"/>
  <c r="P197" i="6"/>
  <c r="O197" i="6"/>
  <c r="N197" i="6"/>
  <c r="M197" i="6"/>
  <c r="R196" i="6"/>
  <c r="Q196" i="6"/>
  <c r="P196" i="6"/>
  <c r="O196" i="6"/>
  <c r="N196" i="6"/>
  <c r="M196" i="6"/>
  <c r="R195" i="6"/>
  <c r="Q195" i="6"/>
  <c r="O195" i="6"/>
  <c r="P195" i="6" s="1"/>
  <c r="N195" i="6"/>
  <c r="M195" i="6"/>
  <c r="R194" i="6"/>
  <c r="Q194" i="6"/>
  <c r="P194" i="6"/>
  <c r="O194" i="6"/>
  <c r="N194" i="6"/>
  <c r="M194" i="6"/>
  <c r="R193" i="6"/>
  <c r="Q193" i="6"/>
  <c r="P193" i="6"/>
  <c r="O193" i="6"/>
  <c r="N193" i="6"/>
  <c r="M193" i="6"/>
  <c r="R192" i="6"/>
  <c r="Q192" i="6"/>
  <c r="P192" i="6"/>
  <c r="O192" i="6"/>
  <c r="N192" i="6"/>
  <c r="M192" i="6"/>
  <c r="R191" i="6"/>
  <c r="Q191" i="6"/>
  <c r="O191" i="6"/>
  <c r="P191" i="6" s="1"/>
  <c r="N191" i="6"/>
  <c r="M191" i="6"/>
  <c r="R190" i="6"/>
  <c r="Q190" i="6"/>
  <c r="P190" i="6"/>
  <c r="O190" i="6"/>
  <c r="N190" i="6"/>
  <c r="M190" i="6"/>
  <c r="R189" i="6"/>
  <c r="Q189" i="6"/>
  <c r="P189" i="6"/>
  <c r="O189" i="6"/>
  <c r="N189" i="6"/>
  <c r="M189" i="6"/>
  <c r="R188" i="6"/>
  <c r="Q188" i="6"/>
  <c r="P188" i="6"/>
  <c r="O188" i="6"/>
  <c r="N188" i="6"/>
  <c r="M188" i="6"/>
  <c r="R187" i="6"/>
  <c r="Q187" i="6"/>
  <c r="O187" i="6"/>
  <c r="P187" i="6" s="1"/>
  <c r="N187" i="6"/>
  <c r="M187" i="6"/>
  <c r="R186" i="6"/>
  <c r="Q186" i="6"/>
  <c r="P186" i="6"/>
  <c r="O186" i="6"/>
  <c r="N186" i="6"/>
  <c r="M186" i="6"/>
  <c r="R185" i="6"/>
  <c r="Q185" i="6"/>
  <c r="P185" i="6"/>
  <c r="O185" i="6"/>
  <c r="N185" i="6"/>
  <c r="M185" i="6"/>
  <c r="R184" i="6"/>
  <c r="Q184" i="6"/>
  <c r="P184" i="6"/>
  <c r="O184" i="6"/>
  <c r="N184" i="6"/>
  <c r="M184" i="6"/>
  <c r="R183" i="6"/>
  <c r="Q183" i="6"/>
  <c r="O183" i="6"/>
  <c r="P183" i="6" s="1"/>
  <c r="N183" i="6"/>
  <c r="M183" i="6"/>
  <c r="R182" i="6"/>
  <c r="Q182" i="6"/>
  <c r="P182" i="6"/>
  <c r="O182" i="6"/>
  <c r="N182" i="6"/>
  <c r="M182" i="6"/>
  <c r="R181" i="6"/>
  <c r="Q181" i="6"/>
  <c r="P181" i="6"/>
  <c r="O181" i="6"/>
  <c r="N181" i="6"/>
  <c r="M181" i="6"/>
  <c r="R180" i="6"/>
  <c r="Q180" i="6"/>
  <c r="P180" i="6"/>
  <c r="O180" i="6"/>
  <c r="N180" i="6"/>
  <c r="M180" i="6"/>
  <c r="R179" i="6"/>
  <c r="Q179" i="6"/>
  <c r="O179" i="6"/>
  <c r="P179" i="6" s="1"/>
  <c r="N179" i="6"/>
  <c r="M179" i="6"/>
  <c r="R178" i="6"/>
  <c r="Q178" i="6"/>
  <c r="P178" i="6"/>
  <c r="O178" i="6"/>
  <c r="N178" i="6"/>
  <c r="M178" i="6"/>
  <c r="R177" i="6"/>
  <c r="Q177" i="6"/>
  <c r="P177" i="6"/>
  <c r="O177" i="6"/>
  <c r="N177" i="6"/>
  <c r="M177" i="6"/>
  <c r="R176" i="6"/>
  <c r="Q176" i="6"/>
  <c r="P176" i="6"/>
  <c r="O176" i="6"/>
  <c r="N176" i="6"/>
  <c r="M176" i="6"/>
  <c r="R175" i="6"/>
  <c r="Q175" i="6"/>
  <c r="O175" i="6"/>
  <c r="P175" i="6" s="1"/>
  <c r="N175" i="6"/>
  <c r="M175" i="6"/>
  <c r="R174" i="6"/>
  <c r="Q174" i="6"/>
  <c r="P174" i="6"/>
  <c r="O174" i="6"/>
  <c r="N174" i="6"/>
  <c r="M174" i="6"/>
  <c r="R173" i="6"/>
  <c r="Q173" i="6"/>
  <c r="P173" i="6"/>
  <c r="O173" i="6"/>
  <c r="N173" i="6"/>
  <c r="M173" i="6"/>
  <c r="R172" i="6"/>
  <c r="Q172" i="6"/>
  <c r="P172" i="6"/>
  <c r="O172" i="6"/>
  <c r="N172" i="6"/>
  <c r="M172" i="6"/>
  <c r="R171" i="6"/>
  <c r="Q171" i="6"/>
  <c r="O171" i="6"/>
  <c r="P171" i="6" s="1"/>
  <c r="N171" i="6"/>
  <c r="M171" i="6"/>
  <c r="R170" i="6"/>
  <c r="Q170" i="6"/>
  <c r="P170" i="6"/>
  <c r="O170" i="6"/>
  <c r="N170" i="6"/>
  <c r="M170" i="6"/>
  <c r="R169" i="6"/>
  <c r="Q169" i="6"/>
  <c r="P169" i="6"/>
  <c r="O169" i="6"/>
  <c r="N169" i="6"/>
  <c r="M169" i="6"/>
  <c r="R168" i="6"/>
  <c r="Q168" i="6"/>
  <c r="P168" i="6"/>
  <c r="O168" i="6"/>
  <c r="N168" i="6"/>
  <c r="M168" i="6"/>
  <c r="R167" i="6"/>
  <c r="Q167" i="6"/>
  <c r="O167" i="6"/>
  <c r="P167" i="6" s="1"/>
  <c r="N167" i="6"/>
  <c r="M167" i="6"/>
  <c r="R166" i="6"/>
  <c r="Q166" i="6"/>
  <c r="P166" i="6"/>
  <c r="O166" i="6"/>
  <c r="N166" i="6"/>
  <c r="M166" i="6"/>
  <c r="R165" i="6"/>
  <c r="Q165" i="6"/>
  <c r="P165" i="6"/>
  <c r="O165" i="6"/>
  <c r="N165" i="6"/>
  <c r="M165" i="6"/>
  <c r="R164" i="6"/>
  <c r="Q164" i="6"/>
  <c r="P164" i="6"/>
  <c r="O164" i="6"/>
  <c r="N164" i="6"/>
  <c r="M164" i="6"/>
  <c r="R163" i="6"/>
  <c r="Q163" i="6"/>
  <c r="O163" i="6"/>
  <c r="P163" i="6" s="1"/>
  <c r="N163" i="6"/>
  <c r="M163" i="6"/>
  <c r="R162" i="6"/>
  <c r="Q162" i="6"/>
  <c r="P162" i="6"/>
  <c r="O162" i="6"/>
  <c r="N162" i="6"/>
  <c r="M162" i="6"/>
  <c r="R161" i="6"/>
  <c r="Q161" i="6"/>
  <c r="P161" i="6"/>
  <c r="O161" i="6"/>
  <c r="N161" i="6"/>
  <c r="M161" i="6"/>
  <c r="R160" i="6"/>
  <c r="Q160" i="6"/>
  <c r="P160" i="6"/>
  <c r="O160" i="6"/>
  <c r="N160" i="6"/>
  <c r="M160" i="6"/>
  <c r="R159" i="6"/>
  <c r="Q159" i="6"/>
  <c r="O159" i="6"/>
  <c r="P159" i="6" s="1"/>
  <c r="N159" i="6"/>
  <c r="M159" i="6"/>
  <c r="R158" i="6"/>
  <c r="Q158" i="6"/>
  <c r="P158" i="6"/>
  <c r="O158" i="6"/>
  <c r="N158" i="6"/>
  <c r="M158" i="6"/>
  <c r="R157" i="6"/>
  <c r="Q157" i="6"/>
  <c r="P157" i="6"/>
  <c r="O157" i="6"/>
  <c r="N157" i="6"/>
  <c r="M157" i="6"/>
  <c r="R156" i="6"/>
  <c r="Q156" i="6"/>
  <c r="P156" i="6"/>
  <c r="O156" i="6"/>
  <c r="N156" i="6"/>
  <c r="M156" i="6"/>
  <c r="R155" i="6"/>
  <c r="Q155" i="6"/>
  <c r="O155" i="6"/>
  <c r="P155" i="6" s="1"/>
  <c r="N155" i="6"/>
  <c r="M155" i="6"/>
  <c r="R154" i="6"/>
  <c r="Q154" i="6"/>
  <c r="P154" i="6"/>
  <c r="O154" i="6"/>
  <c r="N154" i="6"/>
  <c r="M154" i="6"/>
  <c r="R153" i="6"/>
  <c r="Q153" i="6"/>
  <c r="P153" i="6"/>
  <c r="O153" i="6"/>
  <c r="N153" i="6"/>
  <c r="M153" i="6"/>
  <c r="R152" i="6"/>
  <c r="Q152" i="6"/>
  <c r="P152" i="6"/>
  <c r="O152" i="6"/>
  <c r="N152" i="6"/>
  <c r="M152" i="6"/>
  <c r="R151" i="6"/>
  <c r="Q151" i="6"/>
  <c r="O151" i="6"/>
  <c r="P151" i="6" s="1"/>
  <c r="N151" i="6"/>
  <c r="M151" i="6"/>
  <c r="R150" i="6"/>
  <c r="Q150" i="6"/>
  <c r="P150" i="6"/>
  <c r="O150" i="6"/>
  <c r="N150" i="6"/>
  <c r="M150" i="6"/>
  <c r="R149" i="6"/>
  <c r="Q149" i="6"/>
  <c r="P149" i="6"/>
  <c r="O149" i="6"/>
  <c r="N149" i="6"/>
  <c r="M149" i="6"/>
  <c r="R148" i="6"/>
  <c r="Q148" i="6"/>
  <c r="P148" i="6"/>
  <c r="O148" i="6"/>
  <c r="N148" i="6"/>
  <c r="M148" i="6"/>
  <c r="R147" i="6"/>
  <c r="Q147" i="6"/>
  <c r="O147" i="6"/>
  <c r="P147" i="6" s="1"/>
  <c r="N147" i="6"/>
  <c r="M147" i="6"/>
  <c r="R146" i="6"/>
  <c r="Q146" i="6"/>
  <c r="P146" i="6"/>
  <c r="O146" i="6"/>
  <c r="N146" i="6"/>
  <c r="M146" i="6"/>
  <c r="R145" i="6"/>
  <c r="Q145" i="6"/>
  <c r="P145" i="6"/>
  <c r="O145" i="6"/>
  <c r="N145" i="6"/>
  <c r="M145" i="6"/>
  <c r="R144" i="6"/>
  <c r="Q144" i="6"/>
  <c r="P144" i="6"/>
  <c r="O144" i="6"/>
  <c r="N144" i="6"/>
  <c r="M144" i="6"/>
  <c r="R143" i="6"/>
  <c r="Q143" i="6"/>
  <c r="O143" i="6"/>
  <c r="P143" i="6" s="1"/>
  <c r="N143" i="6"/>
  <c r="M143" i="6"/>
  <c r="R142" i="6"/>
  <c r="Q142" i="6"/>
  <c r="P142" i="6"/>
  <c r="O142" i="6"/>
  <c r="N142" i="6"/>
  <c r="M142" i="6"/>
  <c r="R141" i="6"/>
  <c r="Q141" i="6"/>
  <c r="P141" i="6"/>
  <c r="O141" i="6"/>
  <c r="N141" i="6"/>
  <c r="M141" i="6"/>
  <c r="R140" i="6"/>
  <c r="Q140" i="6"/>
  <c r="P140" i="6"/>
  <c r="O140" i="6"/>
  <c r="N140" i="6"/>
  <c r="M140" i="6"/>
  <c r="R139" i="6"/>
  <c r="Q139" i="6"/>
  <c r="O139" i="6"/>
  <c r="P139" i="6" s="1"/>
  <c r="N139" i="6"/>
  <c r="M139" i="6"/>
  <c r="R138" i="6"/>
  <c r="Q138" i="6"/>
  <c r="P138" i="6"/>
  <c r="O138" i="6"/>
  <c r="N138" i="6"/>
  <c r="M138" i="6"/>
  <c r="R137" i="6"/>
  <c r="Q137" i="6"/>
  <c r="P137" i="6"/>
  <c r="O137" i="6"/>
  <c r="N137" i="6"/>
  <c r="M137" i="6"/>
  <c r="R136" i="6"/>
  <c r="Q136" i="6"/>
  <c r="P136" i="6"/>
  <c r="O136" i="6"/>
  <c r="N136" i="6"/>
  <c r="M136" i="6"/>
  <c r="R135" i="6"/>
  <c r="Q135" i="6"/>
  <c r="O135" i="6"/>
  <c r="P135" i="6" s="1"/>
  <c r="N135" i="6"/>
  <c r="M135" i="6"/>
  <c r="R134" i="6"/>
  <c r="Q134" i="6"/>
  <c r="P134" i="6"/>
  <c r="O134" i="6"/>
  <c r="N134" i="6"/>
  <c r="M134" i="6"/>
  <c r="R133" i="6"/>
  <c r="Q133" i="6"/>
  <c r="P133" i="6"/>
  <c r="O133" i="6"/>
  <c r="N133" i="6"/>
  <c r="M133" i="6"/>
  <c r="R132" i="6"/>
  <c r="Q132" i="6"/>
  <c r="P132" i="6"/>
  <c r="O132" i="6"/>
  <c r="N132" i="6"/>
  <c r="M132" i="6"/>
  <c r="R131" i="6"/>
  <c r="Q131" i="6"/>
  <c r="O131" i="6"/>
  <c r="P131" i="6" s="1"/>
  <c r="N131" i="6"/>
  <c r="M131" i="6"/>
  <c r="R130" i="6"/>
  <c r="Q130" i="6"/>
  <c r="P130" i="6"/>
  <c r="O130" i="6"/>
  <c r="N130" i="6"/>
  <c r="M130" i="6"/>
  <c r="R129" i="6"/>
  <c r="Q129" i="6"/>
  <c r="P129" i="6"/>
  <c r="O129" i="6"/>
  <c r="N129" i="6"/>
  <c r="M129" i="6"/>
  <c r="R128" i="6"/>
  <c r="Q128" i="6"/>
  <c r="P128" i="6"/>
  <c r="O128" i="6"/>
  <c r="N128" i="6"/>
  <c r="M128" i="6"/>
  <c r="R127" i="6"/>
  <c r="Q127" i="6"/>
  <c r="O127" i="6"/>
  <c r="P127" i="6" s="1"/>
  <c r="N127" i="6"/>
  <c r="M127" i="6"/>
  <c r="R126" i="6"/>
  <c r="Q126" i="6"/>
  <c r="P126" i="6"/>
  <c r="O126" i="6"/>
  <c r="N126" i="6"/>
  <c r="M126" i="6"/>
  <c r="R125" i="6"/>
  <c r="Q125" i="6"/>
  <c r="P125" i="6"/>
  <c r="O125" i="6"/>
  <c r="N125" i="6"/>
  <c r="M125" i="6"/>
  <c r="R124" i="6"/>
  <c r="Q124" i="6"/>
  <c r="P124" i="6"/>
  <c r="O124" i="6"/>
  <c r="N124" i="6"/>
  <c r="M124" i="6"/>
  <c r="R123" i="6"/>
  <c r="Q123" i="6"/>
  <c r="O123" i="6"/>
  <c r="P123" i="6" s="1"/>
  <c r="N123" i="6"/>
  <c r="M123" i="6"/>
  <c r="R122" i="6"/>
  <c r="Q122" i="6"/>
  <c r="P122" i="6"/>
  <c r="O122" i="6"/>
  <c r="N122" i="6"/>
  <c r="M122" i="6"/>
  <c r="R121" i="6"/>
  <c r="Q121" i="6"/>
  <c r="P121" i="6"/>
  <c r="O121" i="6"/>
  <c r="N121" i="6"/>
  <c r="M121" i="6"/>
  <c r="R120" i="6"/>
  <c r="Q120" i="6"/>
  <c r="P120" i="6"/>
  <c r="O120" i="6"/>
  <c r="N120" i="6"/>
  <c r="M120" i="6"/>
  <c r="R119" i="6"/>
  <c r="Q119" i="6"/>
  <c r="O119" i="6"/>
  <c r="P119" i="6" s="1"/>
  <c r="N119" i="6"/>
  <c r="M119" i="6"/>
  <c r="R118" i="6"/>
  <c r="Q118" i="6"/>
  <c r="P118" i="6"/>
  <c r="O118" i="6"/>
  <c r="N118" i="6"/>
  <c r="M118" i="6"/>
  <c r="R117" i="6"/>
  <c r="Q117" i="6"/>
  <c r="P117" i="6"/>
  <c r="O117" i="6"/>
  <c r="N117" i="6"/>
  <c r="M117" i="6"/>
  <c r="R116" i="6"/>
  <c r="Q116" i="6"/>
  <c r="P116" i="6"/>
  <c r="O116" i="6"/>
  <c r="N116" i="6"/>
  <c r="M116" i="6"/>
  <c r="R115" i="6"/>
  <c r="Q115" i="6"/>
  <c r="O115" i="6"/>
  <c r="P115" i="6" s="1"/>
  <c r="N115" i="6"/>
  <c r="M115" i="6"/>
  <c r="R114" i="6"/>
  <c r="Q114" i="6"/>
  <c r="P114" i="6"/>
  <c r="O114" i="6"/>
  <c r="N114" i="6"/>
  <c r="M114" i="6"/>
  <c r="R113" i="6"/>
  <c r="Q113" i="6"/>
  <c r="P113" i="6"/>
  <c r="O113" i="6"/>
  <c r="N113" i="6"/>
  <c r="M113" i="6"/>
  <c r="R112" i="6"/>
  <c r="Q112" i="6"/>
  <c r="P112" i="6"/>
  <c r="O112" i="6"/>
  <c r="N112" i="6"/>
  <c r="M112" i="6"/>
  <c r="R111" i="6"/>
  <c r="Q111" i="6"/>
  <c r="O111" i="6"/>
  <c r="P111" i="6" s="1"/>
  <c r="N111" i="6"/>
  <c r="M111" i="6"/>
  <c r="R110" i="6"/>
  <c r="Q110" i="6"/>
  <c r="P110" i="6"/>
  <c r="O110" i="6"/>
  <c r="N110" i="6"/>
  <c r="M110" i="6"/>
  <c r="R109" i="6"/>
  <c r="Q109" i="6"/>
  <c r="P109" i="6"/>
  <c r="O109" i="6"/>
  <c r="N109" i="6"/>
  <c r="M109" i="6"/>
  <c r="R108" i="6"/>
  <c r="Q108" i="6"/>
  <c r="P108" i="6"/>
  <c r="O108" i="6"/>
  <c r="N108" i="6"/>
  <c r="M108" i="6"/>
  <c r="R107" i="6"/>
  <c r="Q107" i="6"/>
  <c r="O107" i="6"/>
  <c r="P107" i="6" s="1"/>
  <c r="N107" i="6"/>
  <c r="M107" i="6"/>
  <c r="R106" i="6"/>
  <c r="Q106" i="6"/>
  <c r="P106" i="6"/>
  <c r="O106" i="6"/>
  <c r="N106" i="6"/>
  <c r="M106" i="6"/>
  <c r="R105" i="6"/>
  <c r="Q105" i="6"/>
  <c r="P105" i="6"/>
  <c r="O105" i="6"/>
  <c r="N105" i="6"/>
  <c r="M105" i="6"/>
  <c r="R104" i="6"/>
  <c r="Q104" i="6"/>
  <c r="P104" i="6"/>
  <c r="O104" i="6"/>
  <c r="N104" i="6"/>
  <c r="M104" i="6"/>
  <c r="R103" i="6"/>
  <c r="Q103" i="6"/>
  <c r="O103" i="6"/>
  <c r="P103" i="6" s="1"/>
  <c r="N103" i="6"/>
  <c r="M103" i="6"/>
  <c r="R102" i="6"/>
  <c r="Q102" i="6"/>
  <c r="P102" i="6"/>
  <c r="O102" i="6"/>
  <c r="N102" i="6"/>
  <c r="M102" i="6"/>
  <c r="R101" i="6"/>
  <c r="Q101" i="6"/>
  <c r="P101" i="6"/>
  <c r="O101" i="6"/>
  <c r="N101" i="6"/>
  <c r="M101" i="6"/>
  <c r="R100" i="6"/>
  <c r="Q100" i="6"/>
  <c r="P100" i="6"/>
  <c r="O100" i="6"/>
  <c r="N100" i="6"/>
  <c r="M100" i="6"/>
  <c r="R99" i="6"/>
  <c r="Q99" i="6"/>
  <c r="O99" i="6"/>
  <c r="P99" i="6" s="1"/>
  <c r="N99" i="6"/>
  <c r="M99" i="6"/>
  <c r="R98" i="6"/>
  <c r="Q98" i="6"/>
  <c r="P98" i="6"/>
  <c r="O98" i="6"/>
  <c r="N98" i="6"/>
  <c r="M98" i="6"/>
  <c r="R97" i="6"/>
  <c r="Q97" i="6"/>
  <c r="P97" i="6"/>
  <c r="O97" i="6"/>
  <c r="N97" i="6"/>
  <c r="M97" i="6"/>
  <c r="R96" i="6"/>
  <c r="Q96" i="6"/>
  <c r="P96" i="6"/>
  <c r="O96" i="6"/>
  <c r="N96" i="6"/>
  <c r="M96" i="6"/>
  <c r="R95" i="6"/>
  <c r="Q95" i="6"/>
  <c r="O95" i="6"/>
  <c r="P95" i="6" s="1"/>
  <c r="N95" i="6"/>
  <c r="M95" i="6"/>
  <c r="R94" i="6"/>
  <c r="Q94" i="6"/>
  <c r="P94" i="6"/>
  <c r="O94" i="6"/>
  <c r="N94" i="6"/>
  <c r="M94" i="6"/>
  <c r="R93" i="6"/>
  <c r="Q93" i="6"/>
  <c r="P93" i="6"/>
  <c r="O93" i="6"/>
  <c r="N93" i="6"/>
  <c r="M93" i="6"/>
  <c r="R92" i="6"/>
  <c r="Q92" i="6"/>
  <c r="P92" i="6"/>
  <c r="O92" i="6"/>
  <c r="N92" i="6"/>
  <c r="M92" i="6"/>
  <c r="R91" i="6"/>
  <c r="Q91" i="6"/>
  <c r="O91" i="6"/>
  <c r="P91" i="6" s="1"/>
  <c r="N91" i="6"/>
  <c r="M91" i="6"/>
  <c r="R90" i="6"/>
  <c r="Q90" i="6"/>
  <c r="P90" i="6"/>
  <c r="O90" i="6"/>
  <c r="N90" i="6"/>
  <c r="M90" i="6"/>
  <c r="R89" i="6"/>
  <c r="Q89" i="6"/>
  <c r="P89" i="6"/>
  <c r="O89" i="6"/>
  <c r="N89" i="6"/>
  <c r="M89" i="6"/>
  <c r="R88" i="6"/>
  <c r="Q88" i="6"/>
  <c r="P88" i="6"/>
  <c r="O88" i="6"/>
  <c r="N88" i="6"/>
  <c r="M88" i="6"/>
  <c r="R87" i="6"/>
  <c r="Q87" i="6"/>
  <c r="O87" i="6"/>
  <c r="P87" i="6" s="1"/>
  <c r="N87" i="6"/>
  <c r="M87" i="6"/>
  <c r="R86" i="6"/>
  <c r="Q86" i="6"/>
  <c r="P86" i="6"/>
  <c r="O86" i="6"/>
  <c r="N86" i="6"/>
  <c r="M86" i="6"/>
  <c r="R85" i="6"/>
  <c r="Q85" i="6"/>
  <c r="P85" i="6"/>
  <c r="O85" i="6"/>
  <c r="N85" i="6"/>
  <c r="M85" i="6"/>
  <c r="R84" i="6"/>
  <c r="Q84" i="6"/>
  <c r="P84" i="6"/>
  <c r="O84" i="6"/>
  <c r="N84" i="6"/>
  <c r="M84" i="6"/>
  <c r="R83" i="6"/>
  <c r="Q83" i="6"/>
  <c r="O83" i="6"/>
  <c r="P83" i="6" s="1"/>
  <c r="N83" i="6"/>
  <c r="M83" i="6"/>
  <c r="R82" i="6"/>
  <c r="Q82" i="6"/>
  <c r="P82" i="6"/>
  <c r="O82" i="6"/>
  <c r="N82" i="6"/>
  <c r="M82" i="6"/>
  <c r="R81" i="6"/>
  <c r="Q81" i="6"/>
  <c r="P81" i="6"/>
  <c r="O81" i="6"/>
  <c r="N81" i="6"/>
  <c r="M81" i="6"/>
  <c r="R80" i="6"/>
  <c r="Q80" i="6"/>
  <c r="P80" i="6"/>
  <c r="O80" i="6"/>
  <c r="N80" i="6"/>
  <c r="M80" i="6"/>
  <c r="R79" i="6"/>
  <c r="Q79" i="6"/>
  <c r="O79" i="6"/>
  <c r="P79" i="6" s="1"/>
  <c r="N79" i="6"/>
  <c r="M79" i="6"/>
  <c r="R78" i="6"/>
  <c r="Q78" i="6"/>
  <c r="P78" i="6"/>
  <c r="O78" i="6"/>
  <c r="N78" i="6"/>
  <c r="M78" i="6"/>
  <c r="R77" i="6"/>
  <c r="Q77" i="6"/>
  <c r="P77" i="6"/>
  <c r="O77" i="6"/>
  <c r="N77" i="6"/>
  <c r="M77" i="6"/>
  <c r="R76" i="6"/>
  <c r="Q76" i="6"/>
  <c r="P76" i="6"/>
  <c r="O76" i="6"/>
  <c r="N76" i="6"/>
  <c r="M76" i="6"/>
  <c r="R75" i="6"/>
  <c r="Q75" i="6"/>
  <c r="O75" i="6"/>
  <c r="P75" i="6" s="1"/>
  <c r="N75" i="6"/>
  <c r="M75" i="6"/>
  <c r="R74" i="6"/>
  <c r="Q74" i="6"/>
  <c r="P74" i="6"/>
  <c r="O74" i="6"/>
  <c r="N74" i="6"/>
  <c r="M74" i="6"/>
  <c r="R73" i="6"/>
  <c r="Q73" i="6"/>
  <c r="P73" i="6"/>
  <c r="O73" i="6"/>
  <c r="N73" i="6"/>
  <c r="M73" i="6"/>
  <c r="R72" i="6"/>
  <c r="Q72" i="6"/>
  <c r="P72" i="6"/>
  <c r="O72" i="6"/>
  <c r="N72" i="6"/>
  <c r="M72" i="6"/>
  <c r="R71" i="6"/>
  <c r="Q71" i="6"/>
  <c r="O71" i="6"/>
  <c r="P71" i="6" s="1"/>
  <c r="N71" i="6"/>
  <c r="M71" i="6"/>
  <c r="R70" i="6"/>
  <c r="Q70" i="6"/>
  <c r="P70" i="6"/>
  <c r="O70" i="6"/>
  <c r="N70" i="6"/>
  <c r="M70" i="6"/>
  <c r="R69" i="6"/>
  <c r="Q69" i="6"/>
  <c r="P69" i="6"/>
  <c r="O69" i="6"/>
  <c r="N69" i="6"/>
  <c r="M69" i="6"/>
  <c r="R68" i="6"/>
  <c r="Q68" i="6"/>
  <c r="P68" i="6"/>
  <c r="O68" i="6"/>
  <c r="N68" i="6"/>
  <c r="M68" i="6"/>
  <c r="R67" i="6"/>
  <c r="Q67" i="6"/>
  <c r="O67" i="6"/>
  <c r="P67" i="6" s="1"/>
  <c r="N67" i="6"/>
  <c r="M67" i="6"/>
  <c r="R66" i="6"/>
  <c r="Q66" i="6"/>
  <c r="P66" i="6"/>
  <c r="O66" i="6"/>
  <c r="N66" i="6"/>
  <c r="M66" i="6"/>
  <c r="R65" i="6"/>
  <c r="Q65" i="6"/>
  <c r="P65" i="6"/>
  <c r="O65" i="6"/>
  <c r="N65" i="6"/>
  <c r="M65" i="6"/>
  <c r="R64" i="6"/>
  <c r="Q64" i="6"/>
  <c r="P64" i="6"/>
  <c r="O64" i="6"/>
  <c r="N64" i="6"/>
  <c r="M64" i="6"/>
  <c r="R63" i="6"/>
  <c r="Q63" i="6"/>
  <c r="O63" i="6"/>
  <c r="P63" i="6" s="1"/>
  <c r="N63" i="6"/>
  <c r="M63" i="6"/>
  <c r="R62" i="6"/>
  <c r="Q62" i="6"/>
  <c r="P62" i="6"/>
  <c r="O62" i="6"/>
  <c r="N62" i="6"/>
  <c r="M62" i="6"/>
  <c r="R61" i="6"/>
  <c r="Q61" i="6"/>
  <c r="P61" i="6"/>
  <c r="O61" i="6"/>
  <c r="N61" i="6"/>
  <c r="M61" i="6"/>
  <c r="R60" i="6"/>
  <c r="Q60" i="6"/>
  <c r="P60" i="6"/>
  <c r="O60" i="6"/>
  <c r="N60" i="6"/>
  <c r="M60" i="6"/>
  <c r="R59" i="6"/>
  <c r="Q59" i="6"/>
  <c r="O59" i="6"/>
  <c r="P59" i="6" s="1"/>
  <c r="N59" i="6"/>
  <c r="M59" i="6"/>
  <c r="R58" i="6"/>
  <c r="Q58" i="6"/>
  <c r="P58" i="6"/>
  <c r="O58" i="6"/>
  <c r="N58" i="6"/>
  <c r="M58" i="6"/>
  <c r="R57" i="6"/>
  <c r="Q57" i="6"/>
  <c r="P57" i="6"/>
  <c r="O57" i="6"/>
  <c r="N57" i="6"/>
  <c r="M57" i="6"/>
  <c r="R56" i="6"/>
  <c r="Q56" i="6"/>
  <c r="P56" i="6"/>
  <c r="O56" i="6"/>
  <c r="N56" i="6"/>
  <c r="M56" i="6"/>
  <c r="R55" i="6"/>
  <c r="Q55" i="6"/>
  <c r="O55" i="6"/>
  <c r="P55" i="6" s="1"/>
  <c r="N55" i="6"/>
  <c r="M55" i="6"/>
  <c r="R54" i="6"/>
  <c r="Q54" i="6"/>
  <c r="P54" i="6"/>
  <c r="O54" i="6"/>
  <c r="N54" i="6"/>
  <c r="M54" i="6"/>
  <c r="R53" i="6"/>
  <c r="Q53" i="6"/>
  <c r="P53" i="6"/>
  <c r="O53" i="6"/>
  <c r="N53" i="6"/>
  <c r="M53" i="6"/>
  <c r="R52" i="6"/>
  <c r="Q52" i="6"/>
  <c r="P52" i="6"/>
  <c r="O52" i="6"/>
  <c r="N52" i="6"/>
  <c r="M52" i="6"/>
  <c r="R51" i="6"/>
  <c r="Q51" i="6"/>
  <c r="O51" i="6"/>
  <c r="P51" i="6" s="1"/>
  <c r="N51" i="6"/>
  <c r="M51" i="6"/>
  <c r="R50" i="6"/>
  <c r="Q50" i="6"/>
  <c r="P50" i="6"/>
  <c r="O50" i="6"/>
  <c r="N50" i="6"/>
  <c r="M50" i="6"/>
  <c r="R49" i="6"/>
  <c r="Q49" i="6"/>
  <c r="P49" i="6"/>
  <c r="O49" i="6"/>
  <c r="N49" i="6"/>
  <c r="M49" i="6"/>
  <c r="R48" i="6"/>
  <c r="Q48" i="6"/>
  <c r="P48" i="6"/>
  <c r="O48" i="6"/>
  <c r="N48" i="6"/>
  <c r="M48" i="6"/>
  <c r="R47" i="6"/>
  <c r="Q47" i="6"/>
  <c r="O47" i="6"/>
  <c r="P47" i="6" s="1"/>
  <c r="N47" i="6"/>
  <c r="M47" i="6"/>
  <c r="R46" i="6"/>
  <c r="Q46" i="6"/>
  <c r="P46" i="6"/>
  <c r="O46" i="6"/>
  <c r="N46" i="6"/>
  <c r="M46" i="6"/>
  <c r="R45" i="6"/>
  <c r="Q45" i="6"/>
  <c r="P45" i="6"/>
  <c r="O45" i="6"/>
  <c r="N45" i="6"/>
  <c r="M45" i="6"/>
  <c r="R44" i="6"/>
  <c r="Q44" i="6"/>
  <c r="P44" i="6"/>
  <c r="O44" i="6"/>
  <c r="N44" i="6"/>
  <c r="M44" i="6"/>
  <c r="R43" i="6"/>
  <c r="Q43" i="6"/>
  <c r="O43" i="6"/>
  <c r="P43" i="6" s="1"/>
  <c r="N43" i="6"/>
  <c r="M43" i="6"/>
  <c r="R42" i="6"/>
  <c r="Q42" i="6"/>
  <c r="P42" i="6"/>
  <c r="O42" i="6"/>
  <c r="N42" i="6"/>
  <c r="M42" i="6"/>
  <c r="R41" i="6"/>
  <c r="Q41" i="6"/>
  <c r="P41" i="6"/>
  <c r="O41" i="6"/>
  <c r="N41" i="6"/>
  <c r="M41" i="6"/>
  <c r="R40" i="6"/>
  <c r="Q40" i="6"/>
  <c r="P40" i="6"/>
  <c r="O40" i="6"/>
  <c r="N40" i="6"/>
  <c r="M40" i="6"/>
  <c r="R39" i="6"/>
  <c r="Q39" i="6"/>
  <c r="O39" i="6"/>
  <c r="P39" i="6" s="1"/>
  <c r="N39" i="6"/>
  <c r="M39" i="6"/>
  <c r="R38" i="6"/>
  <c r="Q38" i="6"/>
  <c r="P38" i="6"/>
  <c r="O38" i="6"/>
  <c r="N38" i="6"/>
  <c r="M38" i="6"/>
  <c r="R37" i="6"/>
  <c r="Q37" i="6"/>
  <c r="P37" i="6"/>
  <c r="O37" i="6"/>
  <c r="N37" i="6"/>
  <c r="M37" i="6"/>
  <c r="R36" i="6"/>
  <c r="Q36" i="6"/>
  <c r="P36" i="6"/>
  <c r="O36" i="6"/>
  <c r="N36" i="6"/>
  <c r="M36" i="6"/>
  <c r="R35" i="6"/>
  <c r="Q35" i="6"/>
  <c r="O35" i="6"/>
  <c r="P35" i="6" s="1"/>
  <c r="N35" i="6"/>
  <c r="M35" i="6"/>
  <c r="R34" i="6"/>
  <c r="Q34" i="6"/>
  <c r="P34" i="6"/>
  <c r="O34" i="6"/>
  <c r="N34" i="6"/>
  <c r="M34" i="6"/>
  <c r="Z33" i="6"/>
  <c r="R33" i="6"/>
  <c r="Q33" i="6"/>
  <c r="P33" i="6"/>
  <c r="O33" i="6"/>
  <c r="N33" i="6"/>
  <c r="M33" i="6"/>
  <c r="Z32" i="6"/>
  <c r="R32" i="6"/>
  <c r="Q32" i="6"/>
  <c r="P32" i="6"/>
  <c r="O32" i="6"/>
  <c r="N32" i="6"/>
  <c r="M32" i="6"/>
  <c r="Z31" i="6"/>
  <c r="R31" i="6"/>
  <c r="Q31" i="6"/>
  <c r="P31" i="6"/>
  <c r="O31" i="6"/>
  <c r="N31" i="6"/>
  <c r="M31" i="6"/>
  <c r="Z30" i="6"/>
  <c r="R30" i="6"/>
  <c r="Q30" i="6"/>
  <c r="P30" i="6"/>
  <c r="O30" i="6"/>
  <c r="N30" i="6"/>
  <c r="M30" i="6"/>
  <c r="Z29" i="6"/>
  <c r="R29" i="6"/>
  <c r="Q29" i="6"/>
  <c r="P29" i="6"/>
  <c r="O29" i="6"/>
  <c r="N29" i="6"/>
  <c r="M29" i="6"/>
  <c r="Z28" i="6"/>
  <c r="R28" i="6"/>
  <c r="Q28" i="6"/>
  <c r="O28" i="6"/>
  <c r="P28" i="6" s="1"/>
  <c r="N28" i="6"/>
  <c r="M28" i="6"/>
  <c r="Z27" i="6"/>
  <c r="AA27" i="6" s="1"/>
  <c r="R27" i="6"/>
  <c r="Q27" i="6"/>
  <c r="O27" i="6"/>
  <c r="P27" i="6" s="1"/>
  <c r="N27" i="6"/>
  <c r="M27" i="6"/>
  <c r="Z26" i="6"/>
  <c r="V26" i="6"/>
  <c r="W26" i="6" s="1"/>
  <c r="T26" i="6"/>
  <c r="U26" i="6" s="1"/>
  <c r="R26" i="6"/>
  <c r="Q26" i="6"/>
  <c r="O26" i="6"/>
  <c r="P26" i="6" s="1"/>
  <c r="N26" i="6"/>
  <c r="M26" i="6"/>
  <c r="Z25" i="6"/>
  <c r="R25" i="6"/>
  <c r="Q25" i="6"/>
  <c r="O25" i="6"/>
  <c r="P25" i="6" s="1"/>
  <c r="N25" i="6"/>
  <c r="M25" i="6"/>
  <c r="Z24" i="6"/>
  <c r="R24" i="6"/>
  <c r="Q24" i="6"/>
  <c r="O24" i="6"/>
  <c r="P24" i="6" s="1"/>
  <c r="N24" i="6"/>
  <c r="M24" i="6"/>
  <c r="Z23" i="6"/>
  <c r="V23" i="6"/>
  <c r="T23" i="6"/>
  <c r="U23" i="6" s="1"/>
  <c r="R23" i="6"/>
  <c r="Q23" i="6"/>
  <c r="O23" i="6"/>
  <c r="P23" i="6" s="1"/>
  <c r="N23" i="6"/>
  <c r="M23" i="6"/>
  <c r="Z22" i="6"/>
  <c r="R22" i="6"/>
  <c r="Q22" i="6"/>
  <c r="O22" i="6"/>
  <c r="P22" i="6" s="1"/>
  <c r="N22" i="6"/>
  <c r="M22" i="6"/>
  <c r="Z21" i="6"/>
  <c r="AA21" i="6" s="1"/>
  <c r="R21" i="6"/>
  <c r="Q21" i="6"/>
  <c r="O21" i="6"/>
  <c r="P21" i="6" s="1"/>
  <c r="N21" i="6"/>
  <c r="M21" i="6"/>
  <c r="Z20" i="6"/>
  <c r="V20" i="6"/>
  <c r="W20" i="6" s="1"/>
  <c r="T20" i="6"/>
  <c r="U20" i="6" s="1"/>
  <c r="R20" i="6"/>
  <c r="Q20" i="6"/>
  <c r="O20" i="6"/>
  <c r="P20" i="6" s="1"/>
  <c r="N20" i="6"/>
  <c r="M20" i="6"/>
  <c r="Z19" i="6"/>
  <c r="R19" i="6"/>
  <c r="Q19" i="6"/>
  <c r="O19" i="6"/>
  <c r="P19" i="6" s="1"/>
  <c r="N19" i="6"/>
  <c r="M19" i="6"/>
  <c r="Z18" i="6"/>
  <c r="R18" i="6"/>
  <c r="Q18" i="6"/>
  <c r="O18" i="6"/>
  <c r="P18" i="6" s="1"/>
  <c r="N18" i="6"/>
  <c r="M18" i="6"/>
  <c r="Z17" i="6"/>
  <c r="R17" i="6"/>
  <c r="Q17" i="6"/>
  <c r="O17" i="6"/>
  <c r="P17" i="6" s="1"/>
  <c r="N17" i="6"/>
  <c r="M17" i="6"/>
  <c r="Z16" i="6"/>
  <c r="AA16" i="6" s="1"/>
  <c r="R16" i="6"/>
  <c r="Q16" i="6"/>
  <c r="O16" i="6"/>
  <c r="P16" i="6" s="1"/>
  <c r="N16" i="6"/>
  <c r="M16" i="6"/>
  <c r="Z15" i="6"/>
  <c r="R15" i="6"/>
  <c r="Q15" i="6"/>
  <c r="O15" i="6"/>
  <c r="P15" i="6" s="1"/>
  <c r="N15" i="6"/>
  <c r="M15" i="6"/>
  <c r="Z14" i="6"/>
  <c r="R14" i="6"/>
  <c r="Q14" i="6"/>
  <c r="O14" i="6"/>
  <c r="P14" i="6" s="1"/>
  <c r="N14" i="6"/>
  <c r="M14" i="6"/>
  <c r="Z13" i="6"/>
  <c r="R13" i="6"/>
  <c r="Q13" i="6"/>
  <c r="P13" i="6"/>
  <c r="O13" i="6"/>
  <c r="N13" i="6"/>
  <c r="M13" i="6"/>
  <c r="Z12" i="6"/>
  <c r="R12" i="6"/>
  <c r="Q12" i="6"/>
  <c r="P12" i="6"/>
  <c r="O12" i="6"/>
  <c r="N12" i="6"/>
  <c r="M12" i="6"/>
  <c r="Z11" i="6"/>
  <c r="R11" i="6"/>
  <c r="Q11" i="6"/>
  <c r="P11" i="6"/>
  <c r="O11" i="6"/>
  <c r="N11" i="6"/>
  <c r="M11" i="6"/>
  <c r="Z10" i="6"/>
  <c r="V10" i="6"/>
  <c r="R10" i="6"/>
  <c r="Q10" i="6"/>
  <c r="O10" i="6"/>
  <c r="P10" i="6" s="1"/>
  <c r="N10" i="6"/>
  <c r="M10" i="6"/>
  <c r="Z9" i="6"/>
  <c r="R9" i="6"/>
  <c r="Q9" i="6"/>
  <c r="O9" i="6"/>
  <c r="P9" i="6" s="1"/>
  <c r="N9" i="6"/>
  <c r="M9" i="6"/>
  <c r="Z8" i="6"/>
  <c r="R8" i="6"/>
  <c r="Q8" i="6"/>
  <c r="O8" i="6"/>
  <c r="P8" i="6" s="1"/>
  <c r="N8" i="6"/>
  <c r="M8" i="6"/>
  <c r="Z7" i="6"/>
  <c r="R7" i="6"/>
  <c r="Q7" i="6"/>
  <c r="O7" i="6"/>
  <c r="P7" i="6" s="1"/>
  <c r="N7" i="6"/>
  <c r="M7" i="6"/>
  <c r="Z6" i="6"/>
  <c r="AA6" i="6" s="1"/>
  <c r="T6" i="6"/>
  <c r="T10" i="6" s="1"/>
  <c r="R6" i="6"/>
  <c r="Q6" i="6"/>
  <c r="O6" i="6"/>
  <c r="P6" i="6" s="1"/>
  <c r="N6" i="6"/>
  <c r="M6" i="6"/>
  <c r="Z5" i="6"/>
  <c r="AA5" i="6" s="1"/>
  <c r="R5" i="6"/>
  <c r="Q5" i="6"/>
  <c r="O5" i="6"/>
  <c r="P5" i="6" s="1"/>
  <c r="N5" i="6"/>
  <c r="M5" i="6"/>
  <c r="Z4" i="6"/>
  <c r="R4" i="6"/>
  <c r="Q4" i="6"/>
  <c r="O4" i="6"/>
  <c r="P4" i="6" s="1"/>
  <c r="N4" i="6"/>
  <c r="M4" i="6"/>
  <c r="Z3" i="6"/>
  <c r="V17" i="6" s="1"/>
  <c r="V3" i="6"/>
  <c r="T3" i="6"/>
  <c r="V13" i="6" s="1"/>
  <c r="R3" i="6"/>
  <c r="Q3" i="6"/>
  <c r="P3" i="6"/>
  <c r="O3" i="6"/>
  <c r="N3" i="6"/>
  <c r="M3" i="6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D31" i="5"/>
  <c r="E31" i="5" s="1"/>
  <c r="C31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D30" i="5"/>
  <c r="E30" i="5" s="1"/>
  <c r="C30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D29" i="5"/>
  <c r="E29" i="5" s="1"/>
  <c r="C29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D28" i="5"/>
  <c r="E28" i="5" s="1"/>
  <c r="C28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D27" i="5"/>
  <c r="E27" i="5" s="1"/>
  <c r="C27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D26" i="5"/>
  <c r="E26" i="5" s="1"/>
  <c r="C26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D25" i="5"/>
  <c r="E25" i="5" s="1"/>
  <c r="C25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D24" i="5"/>
  <c r="E24" i="5" s="1"/>
  <c r="C24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D23" i="5"/>
  <c r="E23" i="5" s="1"/>
  <c r="C23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D22" i="5"/>
  <c r="E22" i="5" s="1"/>
  <c r="C22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D21" i="5"/>
  <c r="E21" i="5" s="1"/>
  <c r="C21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D20" i="5"/>
  <c r="E20" i="5" s="1"/>
  <c r="C20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D19" i="5"/>
  <c r="E19" i="5" s="1"/>
  <c r="C19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D18" i="5"/>
  <c r="E18" i="5" s="1"/>
  <c r="C18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E17" i="5"/>
  <c r="D17" i="5"/>
  <c r="C17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D16" i="5"/>
  <c r="E16" i="5" s="1"/>
  <c r="C16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D15" i="5"/>
  <c r="E15" i="5" s="1"/>
  <c r="C15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D14" i="5"/>
  <c r="E14" i="5" s="1"/>
  <c r="C14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D13" i="5"/>
  <c r="E13" i="5" s="1"/>
  <c r="C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D12" i="5"/>
  <c r="E12" i="5" s="1"/>
  <c r="C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D11" i="5"/>
  <c r="E11" i="5" s="1"/>
  <c r="C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D10" i="5"/>
  <c r="E10" i="5" s="1"/>
  <c r="C10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D9" i="5"/>
  <c r="E9" i="5" s="1"/>
  <c r="C9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D8" i="5"/>
  <c r="E8" i="5" s="1"/>
  <c r="C8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7" i="5"/>
  <c r="E7" i="5" s="1"/>
  <c r="C7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D6" i="5"/>
  <c r="E6" i="5" s="1"/>
  <c r="C6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D5" i="5"/>
  <c r="E5" i="5" s="1"/>
  <c r="C5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D4" i="5"/>
  <c r="E4" i="5" s="1"/>
  <c r="C4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D3" i="5"/>
  <c r="E3" i="5" s="1"/>
  <c r="C3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D2" i="5"/>
  <c r="E2" i="5" s="1"/>
  <c r="C2" i="5"/>
  <c r="F73" i="4"/>
  <c r="G73" i="4" s="1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G68" i="4" s="1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G62" i="4" s="1"/>
  <c r="E62" i="4"/>
  <c r="D62" i="4"/>
  <c r="C62" i="4"/>
  <c r="F61" i="4"/>
  <c r="G61" i="4" s="1"/>
  <c r="E61" i="4"/>
  <c r="D61" i="4"/>
  <c r="C61" i="4"/>
  <c r="F60" i="4"/>
  <c r="E60" i="4"/>
  <c r="D60" i="4"/>
  <c r="C60" i="4"/>
  <c r="F59" i="4"/>
  <c r="E59" i="4"/>
  <c r="D59" i="4"/>
  <c r="C59" i="4"/>
  <c r="F58" i="4"/>
  <c r="G58" i="4" s="1"/>
  <c r="E58" i="4"/>
  <c r="D58" i="4"/>
  <c r="C58" i="4"/>
  <c r="F57" i="4"/>
  <c r="G57" i="4" s="1"/>
  <c r="E57" i="4"/>
  <c r="D57" i="4"/>
  <c r="C57" i="4"/>
  <c r="G56" i="4"/>
  <c r="F56" i="4"/>
  <c r="E56" i="4"/>
  <c r="D56" i="4"/>
  <c r="C56" i="4"/>
  <c r="F55" i="4"/>
  <c r="G55" i="4" s="1"/>
  <c r="E55" i="4"/>
  <c r="D55" i="4"/>
  <c r="C55" i="4"/>
  <c r="F54" i="4"/>
  <c r="G54" i="4" s="1"/>
  <c r="E54" i="4"/>
  <c r="D54" i="4"/>
  <c r="C54" i="4"/>
  <c r="G53" i="4"/>
  <c r="F53" i="4"/>
  <c r="E53" i="4"/>
  <c r="D53" i="4"/>
  <c r="C53" i="4"/>
  <c r="F52" i="4"/>
  <c r="G52" i="4" s="1"/>
  <c r="E52" i="4"/>
  <c r="D52" i="4"/>
  <c r="C52" i="4"/>
  <c r="F51" i="4"/>
  <c r="G51" i="4" s="1"/>
  <c r="E51" i="4"/>
  <c r="D51" i="4"/>
  <c r="C51" i="4"/>
  <c r="F50" i="4"/>
  <c r="E50" i="4"/>
  <c r="D50" i="4"/>
  <c r="C50" i="4"/>
  <c r="F49" i="4"/>
  <c r="G49" i="4" s="1"/>
  <c r="E49" i="4"/>
  <c r="D49" i="4"/>
  <c r="C49" i="4"/>
  <c r="G48" i="4"/>
  <c r="F48" i="4"/>
  <c r="E48" i="4"/>
  <c r="D48" i="4"/>
  <c r="C48" i="4"/>
  <c r="F47" i="4"/>
  <c r="G47" i="4" s="1"/>
  <c r="E47" i="4"/>
  <c r="D47" i="4"/>
  <c r="C47" i="4"/>
  <c r="F46" i="4"/>
  <c r="G46" i="4" s="1"/>
  <c r="E46" i="4"/>
  <c r="D46" i="4"/>
  <c r="C46" i="4"/>
  <c r="G45" i="4"/>
  <c r="F45" i="4"/>
  <c r="E45" i="4"/>
  <c r="D45" i="4"/>
  <c r="C45" i="4"/>
  <c r="F44" i="4"/>
  <c r="G44" i="4" s="1"/>
  <c r="E44" i="4"/>
  <c r="D44" i="4"/>
  <c r="C44" i="4"/>
  <c r="F43" i="4"/>
  <c r="G43" i="4" s="1"/>
  <c r="E43" i="4"/>
  <c r="D43" i="4"/>
  <c r="C43" i="4"/>
  <c r="F42" i="4"/>
  <c r="G42" i="4" s="1"/>
  <c r="E42" i="4"/>
  <c r="D42" i="4"/>
  <c r="C42" i="4"/>
  <c r="F41" i="4"/>
  <c r="G41" i="4" s="1"/>
  <c r="E41" i="4"/>
  <c r="D41" i="4"/>
  <c r="C41" i="4"/>
  <c r="F40" i="4"/>
  <c r="G40" i="4" s="1"/>
  <c r="E40" i="4"/>
  <c r="D40" i="4"/>
  <c r="C40" i="4"/>
  <c r="F39" i="4"/>
  <c r="G39" i="4" s="1"/>
  <c r="E39" i="4"/>
  <c r="D39" i="4"/>
  <c r="C39" i="4"/>
  <c r="F38" i="4"/>
  <c r="E38" i="4"/>
  <c r="D38" i="4"/>
  <c r="C38" i="4"/>
  <c r="F37" i="4"/>
  <c r="G37" i="4" s="1"/>
  <c r="E37" i="4"/>
  <c r="D37" i="4"/>
  <c r="C37" i="4"/>
  <c r="F36" i="4"/>
  <c r="E36" i="4"/>
  <c r="D36" i="4"/>
  <c r="C36" i="4"/>
  <c r="F35" i="4"/>
  <c r="G35" i="4" s="1"/>
  <c r="E35" i="4"/>
  <c r="D35" i="4"/>
  <c r="C35" i="4"/>
  <c r="F34" i="4"/>
  <c r="E34" i="4"/>
  <c r="D34" i="4"/>
  <c r="C34" i="4"/>
  <c r="F33" i="4"/>
  <c r="G33" i="4" s="1"/>
  <c r="E33" i="4"/>
  <c r="D33" i="4"/>
  <c r="C33" i="4"/>
  <c r="F32" i="4"/>
  <c r="G32" i="4" s="1"/>
  <c r="E32" i="4"/>
  <c r="D32" i="4"/>
  <c r="C32" i="4"/>
  <c r="F31" i="4"/>
  <c r="G31" i="4" s="1"/>
  <c r="E31" i="4"/>
  <c r="D31" i="4"/>
  <c r="C31" i="4"/>
  <c r="F30" i="4"/>
  <c r="G30" i="4" s="1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F27" i="4"/>
  <c r="G27" i="4" s="1"/>
  <c r="E27" i="4"/>
  <c r="D27" i="4"/>
  <c r="C27" i="4"/>
  <c r="F26" i="4"/>
  <c r="G26" i="4" s="1"/>
  <c r="E26" i="4"/>
  <c r="D26" i="4"/>
  <c r="C26" i="4"/>
  <c r="F25" i="4"/>
  <c r="G25" i="4" s="1"/>
  <c r="E25" i="4"/>
  <c r="D25" i="4"/>
  <c r="C25" i="4"/>
  <c r="F24" i="4"/>
  <c r="G24" i="4" s="1"/>
  <c r="E24" i="4"/>
  <c r="D24" i="4"/>
  <c r="C24" i="4"/>
  <c r="F23" i="4"/>
  <c r="G23" i="4" s="1"/>
  <c r="E23" i="4"/>
  <c r="D23" i="4"/>
  <c r="C23" i="4"/>
  <c r="F22" i="4"/>
  <c r="G22" i="4" s="1"/>
  <c r="E22" i="4"/>
  <c r="D22" i="4"/>
  <c r="C22" i="4"/>
  <c r="F21" i="4"/>
  <c r="G21" i="4" s="1"/>
  <c r="E21" i="4"/>
  <c r="D21" i="4"/>
  <c r="C21" i="4"/>
  <c r="F20" i="4"/>
  <c r="G20" i="4" s="1"/>
  <c r="E20" i="4"/>
  <c r="D20" i="4"/>
  <c r="C20" i="4"/>
  <c r="F19" i="4"/>
  <c r="G19" i="4" s="1"/>
  <c r="E19" i="4"/>
  <c r="D19" i="4"/>
  <c r="C19" i="4"/>
  <c r="F18" i="4"/>
  <c r="G18" i="4" s="1"/>
  <c r="E18" i="4"/>
  <c r="D18" i="4"/>
  <c r="C18" i="4"/>
  <c r="F17" i="4"/>
  <c r="G17" i="4" s="1"/>
  <c r="E17" i="4"/>
  <c r="D17" i="4"/>
  <c r="C17" i="4"/>
  <c r="F16" i="4"/>
  <c r="G16" i="4" s="1"/>
  <c r="E16" i="4"/>
  <c r="D16" i="4"/>
  <c r="C16" i="4"/>
  <c r="F15" i="4"/>
  <c r="G15" i="4" s="1"/>
  <c r="E15" i="4"/>
  <c r="D15" i="4"/>
  <c r="C15" i="4"/>
  <c r="F14" i="4"/>
  <c r="G14" i="4" s="1"/>
  <c r="E14" i="4"/>
  <c r="D14" i="4"/>
  <c r="C14" i="4"/>
  <c r="F13" i="4"/>
  <c r="G13" i="4" s="1"/>
  <c r="E13" i="4"/>
  <c r="D13" i="4"/>
  <c r="C13" i="4"/>
  <c r="F12" i="4"/>
  <c r="G12" i="4" s="1"/>
  <c r="E12" i="4"/>
  <c r="D12" i="4"/>
  <c r="C12" i="4"/>
  <c r="F11" i="4"/>
  <c r="G11" i="4" s="1"/>
  <c r="E11" i="4"/>
  <c r="D11" i="4"/>
  <c r="C11" i="4"/>
  <c r="F10" i="4"/>
  <c r="G10" i="4" s="1"/>
  <c r="E10" i="4"/>
  <c r="D10" i="4"/>
  <c r="C10" i="4"/>
  <c r="F9" i="4"/>
  <c r="G9" i="4" s="1"/>
  <c r="E9" i="4"/>
  <c r="D9" i="4"/>
  <c r="C9" i="4"/>
  <c r="F8" i="4"/>
  <c r="G8" i="4" s="1"/>
  <c r="E8" i="4"/>
  <c r="D8" i="4"/>
  <c r="C8" i="4"/>
  <c r="F7" i="4"/>
  <c r="G7" i="4" s="1"/>
  <c r="E7" i="4"/>
  <c r="D7" i="4"/>
  <c r="C7" i="4"/>
  <c r="F6" i="4"/>
  <c r="G6" i="4" s="1"/>
  <c r="E6" i="4"/>
  <c r="D6" i="4"/>
  <c r="C6" i="4"/>
  <c r="F5" i="4"/>
  <c r="G5" i="4" s="1"/>
  <c r="E5" i="4"/>
  <c r="D5" i="4"/>
  <c r="C5" i="4"/>
  <c r="G4" i="4"/>
  <c r="F4" i="4"/>
  <c r="E4" i="4"/>
  <c r="D4" i="4"/>
  <c r="C4" i="4"/>
  <c r="F3" i="4"/>
  <c r="G3" i="4" s="1"/>
  <c r="E3" i="4"/>
  <c r="D3" i="4"/>
  <c r="C3" i="4"/>
  <c r="F2" i="4"/>
  <c r="E2" i="4"/>
  <c r="D2" i="4"/>
  <c r="C2" i="4"/>
  <c r="C75" i="4" s="1"/>
  <c r="H1000" i="3"/>
  <c r="A1000" i="3" s="1"/>
  <c r="G1000" i="3"/>
  <c r="F1000" i="3"/>
  <c r="E1000" i="3"/>
  <c r="D1000" i="3"/>
  <c r="H999" i="3"/>
  <c r="A999" i="3" s="1"/>
  <c r="G999" i="3"/>
  <c r="F999" i="3"/>
  <c r="E999" i="3"/>
  <c r="D999" i="3"/>
  <c r="H998" i="3"/>
  <c r="A998" i="3" s="1"/>
  <c r="G998" i="3"/>
  <c r="F998" i="3"/>
  <c r="E998" i="3"/>
  <c r="D998" i="3"/>
  <c r="H997" i="3"/>
  <c r="A997" i="3" s="1"/>
  <c r="G997" i="3"/>
  <c r="F997" i="3"/>
  <c r="E997" i="3"/>
  <c r="D997" i="3"/>
  <c r="H996" i="3"/>
  <c r="A996" i="3" s="1"/>
  <c r="G996" i="3"/>
  <c r="F996" i="3"/>
  <c r="E996" i="3"/>
  <c r="D996" i="3"/>
  <c r="H995" i="3"/>
  <c r="A995" i="3" s="1"/>
  <c r="G995" i="3"/>
  <c r="F995" i="3"/>
  <c r="E995" i="3"/>
  <c r="D995" i="3"/>
  <c r="H994" i="3"/>
  <c r="A994" i="3" s="1"/>
  <c r="G994" i="3"/>
  <c r="F994" i="3"/>
  <c r="E994" i="3"/>
  <c r="D994" i="3"/>
  <c r="H993" i="3"/>
  <c r="A993" i="3" s="1"/>
  <c r="G993" i="3"/>
  <c r="F993" i="3"/>
  <c r="E993" i="3"/>
  <c r="D993" i="3"/>
  <c r="H992" i="3"/>
  <c r="A992" i="3" s="1"/>
  <c r="G992" i="3"/>
  <c r="F992" i="3"/>
  <c r="E992" i="3"/>
  <c r="D992" i="3"/>
  <c r="H991" i="3"/>
  <c r="A991" i="3" s="1"/>
  <c r="G991" i="3"/>
  <c r="F991" i="3"/>
  <c r="E991" i="3"/>
  <c r="D991" i="3"/>
  <c r="H990" i="3"/>
  <c r="A990" i="3" s="1"/>
  <c r="G990" i="3"/>
  <c r="F990" i="3"/>
  <c r="E990" i="3"/>
  <c r="D990" i="3"/>
  <c r="H989" i="3"/>
  <c r="A989" i="3" s="1"/>
  <c r="G989" i="3"/>
  <c r="F989" i="3"/>
  <c r="E989" i="3"/>
  <c r="D989" i="3"/>
  <c r="H988" i="3"/>
  <c r="A988" i="3" s="1"/>
  <c r="G988" i="3"/>
  <c r="F988" i="3"/>
  <c r="E988" i="3"/>
  <c r="D988" i="3"/>
  <c r="H987" i="3"/>
  <c r="A987" i="3" s="1"/>
  <c r="G987" i="3"/>
  <c r="F987" i="3"/>
  <c r="E987" i="3"/>
  <c r="D987" i="3"/>
  <c r="H986" i="3"/>
  <c r="A986" i="3" s="1"/>
  <c r="G986" i="3"/>
  <c r="F986" i="3"/>
  <c r="E986" i="3"/>
  <c r="D986" i="3"/>
  <c r="H985" i="3"/>
  <c r="A985" i="3" s="1"/>
  <c r="G985" i="3"/>
  <c r="F985" i="3"/>
  <c r="E985" i="3"/>
  <c r="D985" i="3"/>
  <c r="H984" i="3"/>
  <c r="A984" i="3" s="1"/>
  <c r="G984" i="3"/>
  <c r="F984" i="3"/>
  <c r="E984" i="3"/>
  <c r="D984" i="3"/>
  <c r="H983" i="3"/>
  <c r="A983" i="3" s="1"/>
  <c r="G983" i="3"/>
  <c r="F983" i="3"/>
  <c r="E983" i="3"/>
  <c r="D983" i="3"/>
  <c r="H982" i="3"/>
  <c r="A982" i="3" s="1"/>
  <c r="G982" i="3"/>
  <c r="F982" i="3"/>
  <c r="E982" i="3"/>
  <c r="D982" i="3"/>
  <c r="H981" i="3"/>
  <c r="G981" i="3"/>
  <c r="F981" i="3"/>
  <c r="E981" i="3"/>
  <c r="D981" i="3"/>
  <c r="A981" i="3"/>
  <c r="H980" i="3"/>
  <c r="A980" i="3" s="1"/>
  <c r="G980" i="3"/>
  <c r="F980" i="3"/>
  <c r="E980" i="3"/>
  <c r="D980" i="3"/>
  <c r="H979" i="3"/>
  <c r="A979" i="3" s="1"/>
  <c r="G979" i="3"/>
  <c r="F979" i="3"/>
  <c r="E979" i="3"/>
  <c r="D979" i="3"/>
  <c r="H978" i="3"/>
  <c r="G978" i="3"/>
  <c r="F978" i="3"/>
  <c r="E978" i="3"/>
  <c r="D978" i="3"/>
  <c r="A978" i="3"/>
  <c r="H977" i="3"/>
  <c r="A977" i="3" s="1"/>
  <c r="G977" i="3"/>
  <c r="F977" i="3"/>
  <c r="E977" i="3"/>
  <c r="D977" i="3"/>
  <c r="H976" i="3"/>
  <c r="A976" i="3" s="1"/>
  <c r="G976" i="3"/>
  <c r="F976" i="3"/>
  <c r="E976" i="3"/>
  <c r="D976" i="3"/>
  <c r="H975" i="3"/>
  <c r="A975" i="3" s="1"/>
  <c r="G975" i="3"/>
  <c r="F975" i="3"/>
  <c r="E975" i="3"/>
  <c r="D975" i="3"/>
  <c r="H974" i="3"/>
  <c r="A974" i="3" s="1"/>
  <c r="G974" i="3"/>
  <c r="F974" i="3"/>
  <c r="E974" i="3"/>
  <c r="D974" i="3"/>
  <c r="H973" i="3"/>
  <c r="A973" i="3" s="1"/>
  <c r="G973" i="3"/>
  <c r="F973" i="3"/>
  <c r="E973" i="3"/>
  <c r="D973" i="3"/>
  <c r="H972" i="3"/>
  <c r="A972" i="3" s="1"/>
  <c r="G972" i="3"/>
  <c r="F972" i="3"/>
  <c r="E972" i="3"/>
  <c r="D972" i="3"/>
  <c r="H971" i="3"/>
  <c r="A971" i="3" s="1"/>
  <c r="G971" i="3"/>
  <c r="F971" i="3"/>
  <c r="E971" i="3"/>
  <c r="D971" i="3"/>
  <c r="H970" i="3"/>
  <c r="A970" i="3" s="1"/>
  <c r="G970" i="3"/>
  <c r="F970" i="3"/>
  <c r="E970" i="3"/>
  <c r="D970" i="3"/>
  <c r="H969" i="3"/>
  <c r="A969" i="3" s="1"/>
  <c r="G969" i="3"/>
  <c r="F969" i="3"/>
  <c r="E969" i="3"/>
  <c r="D969" i="3"/>
  <c r="H968" i="3"/>
  <c r="A968" i="3" s="1"/>
  <c r="G968" i="3"/>
  <c r="F968" i="3"/>
  <c r="E968" i="3"/>
  <c r="D968" i="3"/>
  <c r="H967" i="3"/>
  <c r="A967" i="3" s="1"/>
  <c r="G967" i="3"/>
  <c r="F967" i="3"/>
  <c r="E967" i="3"/>
  <c r="D967" i="3"/>
  <c r="H966" i="3"/>
  <c r="A966" i="3" s="1"/>
  <c r="G966" i="3"/>
  <c r="F966" i="3"/>
  <c r="E966" i="3"/>
  <c r="D966" i="3"/>
  <c r="H965" i="3"/>
  <c r="A965" i="3" s="1"/>
  <c r="G965" i="3"/>
  <c r="F965" i="3"/>
  <c r="E965" i="3"/>
  <c r="D965" i="3"/>
  <c r="H964" i="3"/>
  <c r="A964" i="3" s="1"/>
  <c r="G964" i="3"/>
  <c r="F964" i="3"/>
  <c r="E964" i="3"/>
  <c r="D964" i="3"/>
  <c r="H963" i="3"/>
  <c r="A963" i="3" s="1"/>
  <c r="G963" i="3"/>
  <c r="F963" i="3"/>
  <c r="E963" i="3"/>
  <c r="D963" i="3"/>
  <c r="H962" i="3"/>
  <c r="A962" i="3" s="1"/>
  <c r="G962" i="3"/>
  <c r="F962" i="3"/>
  <c r="E962" i="3"/>
  <c r="D962" i="3"/>
  <c r="H961" i="3"/>
  <c r="A961" i="3" s="1"/>
  <c r="G961" i="3"/>
  <c r="F961" i="3"/>
  <c r="E961" i="3"/>
  <c r="D961" i="3"/>
  <c r="H960" i="3"/>
  <c r="A960" i="3" s="1"/>
  <c r="G960" i="3"/>
  <c r="F960" i="3"/>
  <c r="E960" i="3"/>
  <c r="D960" i="3"/>
  <c r="H959" i="3"/>
  <c r="A959" i="3" s="1"/>
  <c r="G959" i="3"/>
  <c r="F959" i="3"/>
  <c r="E959" i="3"/>
  <c r="D959" i="3"/>
  <c r="H958" i="3"/>
  <c r="A958" i="3" s="1"/>
  <c r="G958" i="3"/>
  <c r="F958" i="3"/>
  <c r="E958" i="3"/>
  <c r="D958" i="3"/>
  <c r="H957" i="3"/>
  <c r="A957" i="3" s="1"/>
  <c r="G957" i="3"/>
  <c r="F957" i="3"/>
  <c r="E957" i="3"/>
  <c r="D957" i="3"/>
  <c r="H956" i="3"/>
  <c r="A956" i="3" s="1"/>
  <c r="G956" i="3"/>
  <c r="F956" i="3"/>
  <c r="E956" i="3"/>
  <c r="D956" i="3"/>
  <c r="H955" i="3"/>
  <c r="A955" i="3" s="1"/>
  <c r="G955" i="3"/>
  <c r="F955" i="3"/>
  <c r="E955" i="3"/>
  <c r="D955" i="3"/>
  <c r="H954" i="3"/>
  <c r="A954" i="3" s="1"/>
  <c r="G954" i="3"/>
  <c r="F954" i="3"/>
  <c r="E954" i="3"/>
  <c r="D954" i="3"/>
  <c r="H953" i="3"/>
  <c r="A953" i="3" s="1"/>
  <c r="G953" i="3"/>
  <c r="F953" i="3"/>
  <c r="E953" i="3"/>
  <c r="D953" i="3"/>
  <c r="H952" i="3"/>
  <c r="A952" i="3" s="1"/>
  <c r="G952" i="3"/>
  <c r="F952" i="3"/>
  <c r="E952" i="3"/>
  <c r="D952" i="3"/>
  <c r="H951" i="3"/>
  <c r="A951" i="3" s="1"/>
  <c r="G951" i="3"/>
  <c r="F951" i="3"/>
  <c r="E951" i="3"/>
  <c r="D951" i="3"/>
  <c r="H950" i="3"/>
  <c r="A950" i="3" s="1"/>
  <c r="G950" i="3"/>
  <c r="F950" i="3"/>
  <c r="E950" i="3"/>
  <c r="D950" i="3"/>
  <c r="H949" i="3"/>
  <c r="A949" i="3" s="1"/>
  <c r="G949" i="3"/>
  <c r="F949" i="3"/>
  <c r="E949" i="3"/>
  <c r="D949" i="3"/>
  <c r="H948" i="3"/>
  <c r="A948" i="3" s="1"/>
  <c r="G948" i="3"/>
  <c r="F948" i="3"/>
  <c r="E948" i="3"/>
  <c r="D948" i="3"/>
  <c r="H947" i="3"/>
  <c r="A947" i="3" s="1"/>
  <c r="G947" i="3"/>
  <c r="F947" i="3"/>
  <c r="E947" i="3"/>
  <c r="D947" i="3"/>
  <c r="H946" i="3"/>
  <c r="A946" i="3" s="1"/>
  <c r="G946" i="3"/>
  <c r="F946" i="3"/>
  <c r="E946" i="3"/>
  <c r="D946" i="3"/>
  <c r="H945" i="3"/>
  <c r="A945" i="3" s="1"/>
  <c r="G945" i="3"/>
  <c r="F945" i="3"/>
  <c r="E945" i="3"/>
  <c r="D945" i="3"/>
  <c r="H944" i="3"/>
  <c r="A944" i="3" s="1"/>
  <c r="G944" i="3"/>
  <c r="F944" i="3"/>
  <c r="E944" i="3"/>
  <c r="D944" i="3"/>
  <c r="H943" i="3"/>
  <c r="A943" i="3" s="1"/>
  <c r="G943" i="3"/>
  <c r="F943" i="3"/>
  <c r="E943" i="3"/>
  <c r="D943" i="3"/>
  <c r="H942" i="3"/>
  <c r="A942" i="3" s="1"/>
  <c r="G942" i="3"/>
  <c r="F942" i="3"/>
  <c r="E942" i="3"/>
  <c r="D942" i="3"/>
  <c r="H941" i="3"/>
  <c r="A941" i="3" s="1"/>
  <c r="G941" i="3"/>
  <c r="F941" i="3"/>
  <c r="E941" i="3"/>
  <c r="D941" i="3"/>
  <c r="H940" i="3"/>
  <c r="A940" i="3" s="1"/>
  <c r="G940" i="3"/>
  <c r="F940" i="3"/>
  <c r="E940" i="3"/>
  <c r="D940" i="3"/>
  <c r="H939" i="3"/>
  <c r="A939" i="3" s="1"/>
  <c r="G939" i="3"/>
  <c r="F939" i="3"/>
  <c r="E939" i="3"/>
  <c r="D939" i="3"/>
  <c r="H938" i="3"/>
  <c r="A938" i="3" s="1"/>
  <c r="G938" i="3"/>
  <c r="F938" i="3"/>
  <c r="E938" i="3"/>
  <c r="D938" i="3"/>
  <c r="H937" i="3"/>
  <c r="A937" i="3" s="1"/>
  <c r="G937" i="3"/>
  <c r="F937" i="3"/>
  <c r="E937" i="3"/>
  <c r="D937" i="3"/>
  <c r="H936" i="3"/>
  <c r="A936" i="3" s="1"/>
  <c r="G936" i="3"/>
  <c r="F936" i="3"/>
  <c r="E936" i="3"/>
  <c r="D936" i="3"/>
  <c r="H935" i="3"/>
  <c r="A935" i="3" s="1"/>
  <c r="G935" i="3"/>
  <c r="F935" i="3"/>
  <c r="E935" i="3"/>
  <c r="D935" i="3"/>
  <c r="H934" i="3"/>
  <c r="A934" i="3" s="1"/>
  <c r="G934" i="3"/>
  <c r="F934" i="3"/>
  <c r="E934" i="3"/>
  <c r="D934" i="3"/>
  <c r="H933" i="3"/>
  <c r="A933" i="3" s="1"/>
  <c r="G933" i="3"/>
  <c r="F933" i="3"/>
  <c r="E933" i="3"/>
  <c r="D933" i="3"/>
  <c r="H932" i="3"/>
  <c r="A932" i="3" s="1"/>
  <c r="G932" i="3"/>
  <c r="F932" i="3"/>
  <c r="E932" i="3"/>
  <c r="D932" i="3"/>
  <c r="H931" i="3"/>
  <c r="A931" i="3" s="1"/>
  <c r="G931" i="3"/>
  <c r="F931" i="3"/>
  <c r="E931" i="3"/>
  <c r="D931" i="3"/>
  <c r="H930" i="3"/>
  <c r="A930" i="3" s="1"/>
  <c r="G930" i="3"/>
  <c r="F930" i="3"/>
  <c r="E930" i="3"/>
  <c r="D930" i="3"/>
  <c r="H929" i="3"/>
  <c r="A929" i="3" s="1"/>
  <c r="G929" i="3"/>
  <c r="F929" i="3"/>
  <c r="E929" i="3"/>
  <c r="D929" i="3"/>
  <c r="H928" i="3"/>
  <c r="A928" i="3" s="1"/>
  <c r="G928" i="3"/>
  <c r="F928" i="3"/>
  <c r="E928" i="3"/>
  <c r="D928" i="3"/>
  <c r="H927" i="3"/>
  <c r="A927" i="3" s="1"/>
  <c r="G927" i="3"/>
  <c r="F927" i="3"/>
  <c r="E927" i="3"/>
  <c r="D927" i="3"/>
  <c r="H926" i="3"/>
  <c r="A926" i="3" s="1"/>
  <c r="G926" i="3"/>
  <c r="F926" i="3"/>
  <c r="E926" i="3"/>
  <c r="D926" i="3"/>
  <c r="H925" i="3"/>
  <c r="G925" i="3"/>
  <c r="F925" i="3"/>
  <c r="E925" i="3"/>
  <c r="D925" i="3"/>
  <c r="A925" i="3"/>
  <c r="H924" i="3"/>
  <c r="A924" i="3" s="1"/>
  <c r="G924" i="3"/>
  <c r="F924" i="3"/>
  <c r="E924" i="3"/>
  <c r="D924" i="3"/>
  <c r="H923" i="3"/>
  <c r="A923" i="3" s="1"/>
  <c r="G923" i="3"/>
  <c r="F923" i="3"/>
  <c r="E923" i="3"/>
  <c r="D923" i="3"/>
  <c r="H922" i="3"/>
  <c r="A922" i="3" s="1"/>
  <c r="G922" i="3"/>
  <c r="F922" i="3"/>
  <c r="E922" i="3"/>
  <c r="D922" i="3"/>
  <c r="H921" i="3"/>
  <c r="A921" i="3" s="1"/>
  <c r="G921" i="3"/>
  <c r="F921" i="3"/>
  <c r="E921" i="3"/>
  <c r="D921" i="3"/>
  <c r="H920" i="3"/>
  <c r="A920" i="3" s="1"/>
  <c r="G920" i="3"/>
  <c r="F920" i="3"/>
  <c r="E920" i="3"/>
  <c r="D920" i="3"/>
  <c r="H919" i="3"/>
  <c r="A919" i="3" s="1"/>
  <c r="G919" i="3"/>
  <c r="F919" i="3"/>
  <c r="E919" i="3"/>
  <c r="D919" i="3"/>
  <c r="H918" i="3"/>
  <c r="A918" i="3" s="1"/>
  <c r="G918" i="3"/>
  <c r="F918" i="3"/>
  <c r="E918" i="3"/>
  <c r="D918" i="3"/>
  <c r="H917" i="3"/>
  <c r="A917" i="3" s="1"/>
  <c r="G917" i="3"/>
  <c r="F917" i="3"/>
  <c r="E917" i="3"/>
  <c r="D917" i="3"/>
  <c r="H916" i="3"/>
  <c r="A916" i="3" s="1"/>
  <c r="G916" i="3"/>
  <c r="F916" i="3"/>
  <c r="E916" i="3"/>
  <c r="D916" i="3"/>
  <c r="H915" i="3"/>
  <c r="A915" i="3" s="1"/>
  <c r="G915" i="3"/>
  <c r="F915" i="3"/>
  <c r="E915" i="3"/>
  <c r="D915" i="3"/>
  <c r="H914" i="3"/>
  <c r="A914" i="3" s="1"/>
  <c r="G914" i="3"/>
  <c r="F914" i="3"/>
  <c r="E914" i="3"/>
  <c r="D914" i="3"/>
  <c r="H913" i="3"/>
  <c r="A913" i="3" s="1"/>
  <c r="G913" i="3"/>
  <c r="F913" i="3"/>
  <c r="E913" i="3"/>
  <c r="D913" i="3"/>
  <c r="H912" i="3"/>
  <c r="A912" i="3" s="1"/>
  <c r="G912" i="3"/>
  <c r="F912" i="3"/>
  <c r="E912" i="3"/>
  <c r="D912" i="3"/>
  <c r="H911" i="3"/>
  <c r="A911" i="3" s="1"/>
  <c r="G911" i="3"/>
  <c r="F911" i="3"/>
  <c r="E911" i="3"/>
  <c r="D911" i="3"/>
  <c r="H910" i="3"/>
  <c r="A910" i="3" s="1"/>
  <c r="G910" i="3"/>
  <c r="F910" i="3"/>
  <c r="E910" i="3"/>
  <c r="D910" i="3"/>
  <c r="H909" i="3"/>
  <c r="A909" i="3" s="1"/>
  <c r="G909" i="3"/>
  <c r="F909" i="3"/>
  <c r="E909" i="3"/>
  <c r="D909" i="3"/>
  <c r="H908" i="3"/>
  <c r="A908" i="3" s="1"/>
  <c r="G908" i="3"/>
  <c r="F908" i="3"/>
  <c r="E908" i="3"/>
  <c r="D908" i="3"/>
  <c r="H907" i="3"/>
  <c r="A907" i="3" s="1"/>
  <c r="G907" i="3"/>
  <c r="F907" i="3"/>
  <c r="E907" i="3"/>
  <c r="D907" i="3"/>
  <c r="H906" i="3"/>
  <c r="A906" i="3" s="1"/>
  <c r="G906" i="3"/>
  <c r="F906" i="3"/>
  <c r="E906" i="3"/>
  <c r="D906" i="3"/>
  <c r="H905" i="3"/>
  <c r="A905" i="3" s="1"/>
  <c r="G905" i="3"/>
  <c r="F905" i="3"/>
  <c r="E905" i="3"/>
  <c r="D905" i="3"/>
  <c r="H904" i="3"/>
  <c r="A904" i="3" s="1"/>
  <c r="G904" i="3"/>
  <c r="F904" i="3"/>
  <c r="E904" i="3"/>
  <c r="D904" i="3"/>
  <c r="H903" i="3"/>
  <c r="A903" i="3" s="1"/>
  <c r="G903" i="3"/>
  <c r="F903" i="3"/>
  <c r="E903" i="3"/>
  <c r="D903" i="3"/>
  <c r="H902" i="3"/>
  <c r="A902" i="3" s="1"/>
  <c r="G902" i="3"/>
  <c r="F902" i="3"/>
  <c r="E902" i="3"/>
  <c r="D902" i="3"/>
  <c r="H901" i="3"/>
  <c r="A901" i="3" s="1"/>
  <c r="G901" i="3"/>
  <c r="F901" i="3"/>
  <c r="E901" i="3"/>
  <c r="D901" i="3"/>
  <c r="H900" i="3"/>
  <c r="A900" i="3" s="1"/>
  <c r="G900" i="3"/>
  <c r="F900" i="3"/>
  <c r="E900" i="3"/>
  <c r="D900" i="3"/>
  <c r="H899" i="3"/>
  <c r="A899" i="3" s="1"/>
  <c r="G899" i="3"/>
  <c r="F899" i="3"/>
  <c r="E899" i="3"/>
  <c r="D899" i="3"/>
  <c r="H898" i="3"/>
  <c r="A898" i="3" s="1"/>
  <c r="G898" i="3"/>
  <c r="F898" i="3"/>
  <c r="E898" i="3"/>
  <c r="D898" i="3"/>
  <c r="H897" i="3"/>
  <c r="A897" i="3" s="1"/>
  <c r="G897" i="3"/>
  <c r="F897" i="3"/>
  <c r="E897" i="3"/>
  <c r="D897" i="3"/>
  <c r="H896" i="3"/>
  <c r="A896" i="3" s="1"/>
  <c r="G896" i="3"/>
  <c r="F896" i="3"/>
  <c r="E896" i="3"/>
  <c r="D896" i="3"/>
  <c r="H895" i="3"/>
  <c r="A895" i="3" s="1"/>
  <c r="G895" i="3"/>
  <c r="F895" i="3"/>
  <c r="E895" i="3"/>
  <c r="D895" i="3"/>
  <c r="H894" i="3"/>
  <c r="A894" i="3" s="1"/>
  <c r="G894" i="3"/>
  <c r="F894" i="3"/>
  <c r="E894" i="3"/>
  <c r="D894" i="3"/>
  <c r="H893" i="3"/>
  <c r="A893" i="3" s="1"/>
  <c r="G893" i="3"/>
  <c r="F893" i="3"/>
  <c r="E893" i="3"/>
  <c r="D893" i="3"/>
  <c r="H892" i="3"/>
  <c r="A892" i="3" s="1"/>
  <c r="G892" i="3"/>
  <c r="F892" i="3"/>
  <c r="E892" i="3"/>
  <c r="D892" i="3"/>
  <c r="H891" i="3"/>
  <c r="A891" i="3" s="1"/>
  <c r="G891" i="3"/>
  <c r="F891" i="3"/>
  <c r="E891" i="3"/>
  <c r="D891" i="3"/>
  <c r="H890" i="3"/>
  <c r="A890" i="3" s="1"/>
  <c r="G890" i="3"/>
  <c r="F890" i="3"/>
  <c r="E890" i="3"/>
  <c r="D890" i="3"/>
  <c r="H889" i="3"/>
  <c r="A889" i="3" s="1"/>
  <c r="G889" i="3"/>
  <c r="F889" i="3"/>
  <c r="E889" i="3"/>
  <c r="D889" i="3"/>
  <c r="H888" i="3"/>
  <c r="A888" i="3" s="1"/>
  <c r="G888" i="3"/>
  <c r="F888" i="3"/>
  <c r="E888" i="3"/>
  <c r="D888" i="3"/>
  <c r="H887" i="3"/>
  <c r="A887" i="3" s="1"/>
  <c r="G887" i="3"/>
  <c r="F887" i="3"/>
  <c r="E887" i="3"/>
  <c r="D887" i="3"/>
  <c r="H886" i="3"/>
  <c r="A886" i="3" s="1"/>
  <c r="G886" i="3"/>
  <c r="F886" i="3"/>
  <c r="E886" i="3"/>
  <c r="D886" i="3"/>
  <c r="H885" i="3"/>
  <c r="A885" i="3" s="1"/>
  <c r="G885" i="3"/>
  <c r="F885" i="3"/>
  <c r="E885" i="3"/>
  <c r="D885" i="3"/>
  <c r="H884" i="3"/>
  <c r="A884" i="3" s="1"/>
  <c r="G884" i="3"/>
  <c r="F884" i="3"/>
  <c r="E884" i="3"/>
  <c r="D884" i="3"/>
  <c r="H883" i="3"/>
  <c r="A883" i="3" s="1"/>
  <c r="G883" i="3"/>
  <c r="F883" i="3"/>
  <c r="E883" i="3"/>
  <c r="D883" i="3"/>
  <c r="H882" i="3"/>
  <c r="A882" i="3" s="1"/>
  <c r="G882" i="3"/>
  <c r="F882" i="3"/>
  <c r="E882" i="3"/>
  <c r="D882" i="3"/>
  <c r="H881" i="3"/>
  <c r="A881" i="3" s="1"/>
  <c r="G881" i="3"/>
  <c r="F881" i="3"/>
  <c r="E881" i="3"/>
  <c r="D881" i="3"/>
  <c r="H880" i="3"/>
  <c r="A880" i="3" s="1"/>
  <c r="G880" i="3"/>
  <c r="F880" i="3"/>
  <c r="E880" i="3"/>
  <c r="D880" i="3"/>
  <c r="H879" i="3"/>
  <c r="A879" i="3" s="1"/>
  <c r="G879" i="3"/>
  <c r="F879" i="3"/>
  <c r="E879" i="3"/>
  <c r="D879" i="3"/>
  <c r="H878" i="3"/>
  <c r="A878" i="3" s="1"/>
  <c r="G878" i="3"/>
  <c r="F878" i="3"/>
  <c r="E878" i="3"/>
  <c r="D878" i="3"/>
  <c r="H877" i="3"/>
  <c r="A877" i="3" s="1"/>
  <c r="G877" i="3"/>
  <c r="F877" i="3"/>
  <c r="E877" i="3"/>
  <c r="D877" i="3"/>
  <c r="H876" i="3"/>
  <c r="A876" i="3" s="1"/>
  <c r="G876" i="3"/>
  <c r="F876" i="3"/>
  <c r="E876" i="3"/>
  <c r="D876" i="3"/>
  <c r="H875" i="3"/>
  <c r="A875" i="3" s="1"/>
  <c r="G875" i="3"/>
  <c r="F875" i="3"/>
  <c r="E875" i="3"/>
  <c r="D875" i="3"/>
  <c r="H874" i="3"/>
  <c r="A874" i="3" s="1"/>
  <c r="G874" i="3"/>
  <c r="F874" i="3"/>
  <c r="E874" i="3"/>
  <c r="D874" i="3"/>
  <c r="H873" i="3"/>
  <c r="A873" i="3" s="1"/>
  <c r="G873" i="3"/>
  <c r="F873" i="3"/>
  <c r="E873" i="3"/>
  <c r="D873" i="3"/>
  <c r="H872" i="3"/>
  <c r="A872" i="3" s="1"/>
  <c r="G872" i="3"/>
  <c r="F872" i="3"/>
  <c r="E872" i="3"/>
  <c r="D872" i="3"/>
  <c r="H871" i="3"/>
  <c r="A871" i="3" s="1"/>
  <c r="G871" i="3"/>
  <c r="F871" i="3"/>
  <c r="E871" i="3"/>
  <c r="D871" i="3"/>
  <c r="H870" i="3"/>
  <c r="A870" i="3" s="1"/>
  <c r="G870" i="3"/>
  <c r="F870" i="3"/>
  <c r="E870" i="3"/>
  <c r="D870" i="3"/>
  <c r="H869" i="3"/>
  <c r="A869" i="3" s="1"/>
  <c r="G869" i="3"/>
  <c r="F869" i="3"/>
  <c r="E869" i="3"/>
  <c r="D869" i="3"/>
  <c r="H868" i="3"/>
  <c r="A868" i="3" s="1"/>
  <c r="G868" i="3"/>
  <c r="F868" i="3"/>
  <c r="E868" i="3"/>
  <c r="D868" i="3"/>
  <c r="H867" i="3"/>
  <c r="A867" i="3" s="1"/>
  <c r="G867" i="3"/>
  <c r="F867" i="3"/>
  <c r="E867" i="3"/>
  <c r="D867" i="3"/>
  <c r="H866" i="3"/>
  <c r="G866" i="3"/>
  <c r="F866" i="3"/>
  <c r="E866" i="3"/>
  <c r="D866" i="3"/>
  <c r="A866" i="3"/>
  <c r="H865" i="3"/>
  <c r="A865" i="3" s="1"/>
  <c r="G865" i="3"/>
  <c r="F865" i="3"/>
  <c r="E865" i="3"/>
  <c r="D865" i="3"/>
  <c r="H864" i="3"/>
  <c r="A864" i="3" s="1"/>
  <c r="G864" i="3"/>
  <c r="F864" i="3"/>
  <c r="E864" i="3"/>
  <c r="D864" i="3"/>
  <c r="H863" i="3"/>
  <c r="A863" i="3" s="1"/>
  <c r="G863" i="3"/>
  <c r="F863" i="3"/>
  <c r="E863" i="3"/>
  <c r="D863" i="3"/>
  <c r="H862" i="3"/>
  <c r="A862" i="3" s="1"/>
  <c r="G862" i="3"/>
  <c r="F862" i="3"/>
  <c r="E862" i="3"/>
  <c r="D862" i="3"/>
  <c r="H861" i="3"/>
  <c r="A861" i="3" s="1"/>
  <c r="G861" i="3"/>
  <c r="F861" i="3"/>
  <c r="E861" i="3"/>
  <c r="D861" i="3"/>
  <c r="H860" i="3"/>
  <c r="A860" i="3" s="1"/>
  <c r="G860" i="3"/>
  <c r="F860" i="3"/>
  <c r="E860" i="3"/>
  <c r="D860" i="3"/>
  <c r="H859" i="3"/>
  <c r="A859" i="3" s="1"/>
  <c r="G859" i="3"/>
  <c r="F859" i="3"/>
  <c r="E859" i="3"/>
  <c r="D859" i="3"/>
  <c r="H858" i="3"/>
  <c r="G858" i="3"/>
  <c r="F858" i="3"/>
  <c r="E858" i="3"/>
  <c r="D858" i="3"/>
  <c r="A858" i="3"/>
  <c r="H857" i="3"/>
  <c r="A857" i="3" s="1"/>
  <c r="G857" i="3"/>
  <c r="F857" i="3"/>
  <c r="E857" i="3"/>
  <c r="D857" i="3"/>
  <c r="H856" i="3"/>
  <c r="A856" i="3" s="1"/>
  <c r="G856" i="3"/>
  <c r="F856" i="3"/>
  <c r="E856" i="3"/>
  <c r="D856" i="3"/>
  <c r="H855" i="3"/>
  <c r="A855" i="3" s="1"/>
  <c r="G855" i="3"/>
  <c r="F855" i="3"/>
  <c r="E855" i="3"/>
  <c r="D855" i="3"/>
  <c r="H854" i="3"/>
  <c r="A854" i="3" s="1"/>
  <c r="G854" i="3"/>
  <c r="F854" i="3"/>
  <c r="E854" i="3"/>
  <c r="D854" i="3"/>
  <c r="H853" i="3"/>
  <c r="A853" i="3" s="1"/>
  <c r="G853" i="3"/>
  <c r="F853" i="3"/>
  <c r="E853" i="3"/>
  <c r="D853" i="3"/>
  <c r="H852" i="3"/>
  <c r="A852" i="3" s="1"/>
  <c r="G852" i="3"/>
  <c r="F852" i="3"/>
  <c r="E852" i="3"/>
  <c r="D852" i="3"/>
  <c r="H851" i="3"/>
  <c r="A851" i="3" s="1"/>
  <c r="G851" i="3"/>
  <c r="F851" i="3"/>
  <c r="E851" i="3"/>
  <c r="D851" i="3"/>
  <c r="H850" i="3"/>
  <c r="A850" i="3" s="1"/>
  <c r="G850" i="3"/>
  <c r="F850" i="3"/>
  <c r="E850" i="3"/>
  <c r="D850" i="3"/>
  <c r="H849" i="3"/>
  <c r="A849" i="3" s="1"/>
  <c r="G849" i="3"/>
  <c r="F849" i="3"/>
  <c r="E849" i="3"/>
  <c r="D849" i="3"/>
  <c r="H848" i="3"/>
  <c r="A848" i="3" s="1"/>
  <c r="G848" i="3"/>
  <c r="F848" i="3"/>
  <c r="E848" i="3"/>
  <c r="D848" i="3"/>
  <c r="H847" i="3"/>
  <c r="A847" i="3" s="1"/>
  <c r="G847" i="3"/>
  <c r="F847" i="3"/>
  <c r="E847" i="3"/>
  <c r="D847" i="3"/>
  <c r="H846" i="3"/>
  <c r="A846" i="3" s="1"/>
  <c r="G846" i="3"/>
  <c r="F846" i="3"/>
  <c r="E846" i="3"/>
  <c r="D846" i="3"/>
  <c r="H845" i="3"/>
  <c r="A845" i="3" s="1"/>
  <c r="G845" i="3"/>
  <c r="F845" i="3"/>
  <c r="E845" i="3"/>
  <c r="D845" i="3"/>
  <c r="H844" i="3"/>
  <c r="A844" i="3" s="1"/>
  <c r="G844" i="3"/>
  <c r="F844" i="3"/>
  <c r="E844" i="3"/>
  <c r="D844" i="3"/>
  <c r="H843" i="3"/>
  <c r="A843" i="3" s="1"/>
  <c r="G843" i="3"/>
  <c r="F843" i="3"/>
  <c r="E843" i="3"/>
  <c r="D843" i="3"/>
  <c r="H842" i="3"/>
  <c r="A842" i="3" s="1"/>
  <c r="G842" i="3"/>
  <c r="F842" i="3"/>
  <c r="E842" i="3"/>
  <c r="D842" i="3"/>
  <c r="H841" i="3"/>
  <c r="A841" i="3" s="1"/>
  <c r="G841" i="3"/>
  <c r="F841" i="3"/>
  <c r="E841" i="3"/>
  <c r="D841" i="3"/>
  <c r="H840" i="3"/>
  <c r="A840" i="3" s="1"/>
  <c r="G840" i="3"/>
  <c r="F840" i="3"/>
  <c r="E840" i="3"/>
  <c r="D840" i="3"/>
  <c r="H839" i="3"/>
  <c r="A839" i="3" s="1"/>
  <c r="G839" i="3"/>
  <c r="F839" i="3"/>
  <c r="E839" i="3"/>
  <c r="D839" i="3"/>
  <c r="H838" i="3"/>
  <c r="A838" i="3" s="1"/>
  <c r="G838" i="3"/>
  <c r="F838" i="3"/>
  <c r="E838" i="3"/>
  <c r="D838" i="3"/>
  <c r="H837" i="3"/>
  <c r="A837" i="3" s="1"/>
  <c r="G837" i="3"/>
  <c r="F837" i="3"/>
  <c r="E837" i="3"/>
  <c r="D837" i="3"/>
  <c r="H836" i="3"/>
  <c r="A836" i="3" s="1"/>
  <c r="G836" i="3"/>
  <c r="F836" i="3"/>
  <c r="E836" i="3"/>
  <c r="D836" i="3"/>
  <c r="H835" i="3"/>
  <c r="A835" i="3" s="1"/>
  <c r="G835" i="3"/>
  <c r="F835" i="3"/>
  <c r="E835" i="3"/>
  <c r="D835" i="3"/>
  <c r="H834" i="3"/>
  <c r="A834" i="3" s="1"/>
  <c r="G834" i="3"/>
  <c r="F834" i="3"/>
  <c r="E834" i="3"/>
  <c r="D834" i="3"/>
  <c r="H833" i="3"/>
  <c r="A833" i="3" s="1"/>
  <c r="G833" i="3"/>
  <c r="F833" i="3"/>
  <c r="E833" i="3"/>
  <c r="D833" i="3"/>
  <c r="H832" i="3"/>
  <c r="A832" i="3" s="1"/>
  <c r="G832" i="3"/>
  <c r="F832" i="3"/>
  <c r="E832" i="3"/>
  <c r="D832" i="3"/>
  <c r="H831" i="3"/>
  <c r="A831" i="3" s="1"/>
  <c r="G831" i="3"/>
  <c r="F831" i="3"/>
  <c r="E831" i="3"/>
  <c r="D831" i="3"/>
  <c r="H830" i="3"/>
  <c r="A830" i="3" s="1"/>
  <c r="G830" i="3"/>
  <c r="F830" i="3"/>
  <c r="E830" i="3"/>
  <c r="D830" i="3"/>
  <c r="H829" i="3"/>
  <c r="A829" i="3" s="1"/>
  <c r="G829" i="3"/>
  <c r="F829" i="3"/>
  <c r="E829" i="3"/>
  <c r="D829" i="3"/>
  <c r="H828" i="3"/>
  <c r="A828" i="3" s="1"/>
  <c r="G828" i="3"/>
  <c r="F828" i="3"/>
  <c r="E828" i="3"/>
  <c r="D828" i="3"/>
  <c r="H827" i="3"/>
  <c r="A827" i="3" s="1"/>
  <c r="G827" i="3"/>
  <c r="F827" i="3"/>
  <c r="E827" i="3"/>
  <c r="D827" i="3"/>
  <c r="H826" i="3"/>
  <c r="A826" i="3" s="1"/>
  <c r="G826" i="3"/>
  <c r="F826" i="3"/>
  <c r="E826" i="3"/>
  <c r="D826" i="3"/>
  <c r="H825" i="3"/>
  <c r="A825" i="3" s="1"/>
  <c r="G825" i="3"/>
  <c r="F825" i="3"/>
  <c r="E825" i="3"/>
  <c r="D825" i="3"/>
  <c r="H824" i="3"/>
  <c r="A824" i="3" s="1"/>
  <c r="G824" i="3"/>
  <c r="F824" i="3"/>
  <c r="E824" i="3"/>
  <c r="D824" i="3"/>
  <c r="H823" i="3"/>
  <c r="A823" i="3" s="1"/>
  <c r="G823" i="3"/>
  <c r="F823" i="3"/>
  <c r="E823" i="3"/>
  <c r="D823" i="3"/>
  <c r="H822" i="3"/>
  <c r="A822" i="3" s="1"/>
  <c r="G822" i="3"/>
  <c r="F822" i="3"/>
  <c r="E822" i="3"/>
  <c r="D822" i="3"/>
  <c r="H821" i="3"/>
  <c r="A821" i="3" s="1"/>
  <c r="G821" i="3"/>
  <c r="F821" i="3"/>
  <c r="E821" i="3"/>
  <c r="D821" i="3"/>
  <c r="H820" i="3"/>
  <c r="A820" i="3" s="1"/>
  <c r="G820" i="3"/>
  <c r="F820" i="3"/>
  <c r="E820" i="3"/>
  <c r="D820" i="3"/>
  <c r="H819" i="3"/>
  <c r="A819" i="3" s="1"/>
  <c r="G819" i="3"/>
  <c r="F819" i="3"/>
  <c r="E819" i="3"/>
  <c r="D819" i="3"/>
  <c r="H818" i="3"/>
  <c r="A818" i="3" s="1"/>
  <c r="G818" i="3"/>
  <c r="F818" i="3"/>
  <c r="E818" i="3"/>
  <c r="D818" i="3"/>
  <c r="H817" i="3"/>
  <c r="A817" i="3" s="1"/>
  <c r="G817" i="3"/>
  <c r="F817" i="3"/>
  <c r="E817" i="3"/>
  <c r="D817" i="3"/>
  <c r="H816" i="3"/>
  <c r="A816" i="3" s="1"/>
  <c r="G816" i="3"/>
  <c r="F816" i="3"/>
  <c r="E816" i="3"/>
  <c r="D816" i="3"/>
  <c r="H815" i="3"/>
  <c r="A815" i="3" s="1"/>
  <c r="G815" i="3"/>
  <c r="F815" i="3"/>
  <c r="E815" i="3"/>
  <c r="D815" i="3"/>
  <c r="H814" i="3"/>
  <c r="A814" i="3" s="1"/>
  <c r="G814" i="3"/>
  <c r="F814" i="3"/>
  <c r="E814" i="3"/>
  <c r="D814" i="3"/>
  <c r="H813" i="3"/>
  <c r="A813" i="3" s="1"/>
  <c r="G813" i="3"/>
  <c r="F813" i="3"/>
  <c r="E813" i="3"/>
  <c r="D813" i="3"/>
  <c r="H812" i="3"/>
  <c r="A812" i="3" s="1"/>
  <c r="G812" i="3"/>
  <c r="F812" i="3"/>
  <c r="E812" i="3"/>
  <c r="D812" i="3"/>
  <c r="H811" i="3"/>
  <c r="A811" i="3" s="1"/>
  <c r="G811" i="3"/>
  <c r="F811" i="3"/>
  <c r="E811" i="3"/>
  <c r="D811" i="3"/>
  <c r="H810" i="3"/>
  <c r="A810" i="3" s="1"/>
  <c r="G810" i="3"/>
  <c r="F810" i="3"/>
  <c r="E810" i="3"/>
  <c r="D810" i="3"/>
  <c r="H809" i="3"/>
  <c r="A809" i="3" s="1"/>
  <c r="G809" i="3"/>
  <c r="F809" i="3"/>
  <c r="E809" i="3"/>
  <c r="D809" i="3"/>
  <c r="H808" i="3"/>
  <c r="A808" i="3" s="1"/>
  <c r="G808" i="3"/>
  <c r="F808" i="3"/>
  <c r="E808" i="3"/>
  <c r="D808" i="3"/>
  <c r="H807" i="3"/>
  <c r="A807" i="3" s="1"/>
  <c r="G807" i="3"/>
  <c r="F807" i="3"/>
  <c r="E807" i="3"/>
  <c r="D807" i="3"/>
  <c r="H806" i="3"/>
  <c r="A806" i="3" s="1"/>
  <c r="G806" i="3"/>
  <c r="F806" i="3"/>
  <c r="E806" i="3"/>
  <c r="D806" i="3"/>
  <c r="H805" i="3"/>
  <c r="A805" i="3" s="1"/>
  <c r="G805" i="3"/>
  <c r="F805" i="3"/>
  <c r="E805" i="3"/>
  <c r="D805" i="3"/>
  <c r="H804" i="3"/>
  <c r="A804" i="3" s="1"/>
  <c r="G804" i="3"/>
  <c r="F804" i="3"/>
  <c r="E804" i="3"/>
  <c r="D804" i="3"/>
  <c r="H803" i="3"/>
  <c r="A803" i="3" s="1"/>
  <c r="G803" i="3"/>
  <c r="F803" i="3"/>
  <c r="E803" i="3"/>
  <c r="D803" i="3"/>
  <c r="H802" i="3"/>
  <c r="A802" i="3" s="1"/>
  <c r="G802" i="3"/>
  <c r="F802" i="3"/>
  <c r="E802" i="3"/>
  <c r="D802" i="3"/>
  <c r="H801" i="3"/>
  <c r="A801" i="3" s="1"/>
  <c r="G801" i="3"/>
  <c r="F801" i="3"/>
  <c r="E801" i="3"/>
  <c r="D801" i="3"/>
  <c r="H800" i="3"/>
  <c r="A800" i="3" s="1"/>
  <c r="G800" i="3"/>
  <c r="F800" i="3"/>
  <c r="E800" i="3"/>
  <c r="D800" i="3"/>
  <c r="H799" i="3"/>
  <c r="A799" i="3" s="1"/>
  <c r="G799" i="3"/>
  <c r="F799" i="3"/>
  <c r="E799" i="3"/>
  <c r="D799" i="3"/>
  <c r="H798" i="3"/>
  <c r="A798" i="3" s="1"/>
  <c r="G798" i="3"/>
  <c r="F798" i="3"/>
  <c r="E798" i="3"/>
  <c r="D798" i="3"/>
  <c r="H797" i="3"/>
  <c r="A797" i="3" s="1"/>
  <c r="G797" i="3"/>
  <c r="F797" i="3"/>
  <c r="E797" i="3"/>
  <c r="D797" i="3"/>
  <c r="H796" i="3"/>
  <c r="A796" i="3" s="1"/>
  <c r="G796" i="3"/>
  <c r="F796" i="3"/>
  <c r="E796" i="3"/>
  <c r="D796" i="3"/>
  <c r="H795" i="3"/>
  <c r="A795" i="3" s="1"/>
  <c r="G795" i="3"/>
  <c r="F795" i="3"/>
  <c r="E795" i="3"/>
  <c r="D795" i="3"/>
  <c r="H794" i="3"/>
  <c r="A794" i="3" s="1"/>
  <c r="G794" i="3"/>
  <c r="F794" i="3"/>
  <c r="E794" i="3"/>
  <c r="D794" i="3"/>
  <c r="H793" i="3"/>
  <c r="A793" i="3" s="1"/>
  <c r="G793" i="3"/>
  <c r="F793" i="3"/>
  <c r="E793" i="3"/>
  <c r="D793" i="3"/>
  <c r="H792" i="3"/>
  <c r="A792" i="3" s="1"/>
  <c r="G792" i="3"/>
  <c r="F792" i="3"/>
  <c r="E792" i="3"/>
  <c r="D792" i="3"/>
  <c r="H791" i="3"/>
  <c r="A791" i="3" s="1"/>
  <c r="G791" i="3"/>
  <c r="F791" i="3"/>
  <c r="E791" i="3"/>
  <c r="D791" i="3"/>
  <c r="H790" i="3"/>
  <c r="A790" i="3" s="1"/>
  <c r="G790" i="3"/>
  <c r="F790" i="3"/>
  <c r="E790" i="3"/>
  <c r="D790" i="3"/>
  <c r="H789" i="3"/>
  <c r="A789" i="3" s="1"/>
  <c r="G789" i="3"/>
  <c r="F789" i="3"/>
  <c r="E789" i="3"/>
  <c r="D789" i="3"/>
  <c r="H788" i="3"/>
  <c r="A788" i="3" s="1"/>
  <c r="G788" i="3"/>
  <c r="F788" i="3"/>
  <c r="E788" i="3"/>
  <c r="D788" i="3"/>
  <c r="H787" i="3"/>
  <c r="A787" i="3" s="1"/>
  <c r="G787" i="3"/>
  <c r="F787" i="3"/>
  <c r="E787" i="3"/>
  <c r="D787" i="3"/>
  <c r="H786" i="3"/>
  <c r="A786" i="3" s="1"/>
  <c r="G786" i="3"/>
  <c r="F786" i="3"/>
  <c r="E786" i="3"/>
  <c r="D786" i="3"/>
  <c r="H785" i="3"/>
  <c r="A785" i="3" s="1"/>
  <c r="G785" i="3"/>
  <c r="F785" i="3"/>
  <c r="E785" i="3"/>
  <c r="D785" i="3"/>
  <c r="H784" i="3"/>
  <c r="A784" i="3" s="1"/>
  <c r="G784" i="3"/>
  <c r="F784" i="3"/>
  <c r="E784" i="3"/>
  <c r="D784" i="3"/>
  <c r="H783" i="3"/>
  <c r="A783" i="3" s="1"/>
  <c r="G783" i="3"/>
  <c r="F783" i="3"/>
  <c r="E783" i="3"/>
  <c r="D783" i="3"/>
  <c r="H782" i="3"/>
  <c r="A782" i="3" s="1"/>
  <c r="G782" i="3"/>
  <c r="F782" i="3"/>
  <c r="E782" i="3"/>
  <c r="D782" i="3"/>
  <c r="H781" i="3"/>
  <c r="A781" i="3" s="1"/>
  <c r="G781" i="3"/>
  <c r="F781" i="3"/>
  <c r="E781" i="3"/>
  <c r="D781" i="3"/>
  <c r="H780" i="3"/>
  <c r="A780" i="3" s="1"/>
  <c r="G780" i="3"/>
  <c r="F780" i="3"/>
  <c r="E780" i="3"/>
  <c r="D780" i="3"/>
  <c r="H779" i="3"/>
  <c r="A779" i="3" s="1"/>
  <c r="G779" i="3"/>
  <c r="F779" i="3"/>
  <c r="E779" i="3"/>
  <c r="D779" i="3"/>
  <c r="H778" i="3"/>
  <c r="A778" i="3" s="1"/>
  <c r="G778" i="3"/>
  <c r="F778" i="3"/>
  <c r="E778" i="3"/>
  <c r="D778" i="3"/>
  <c r="H777" i="3"/>
  <c r="A777" i="3" s="1"/>
  <c r="G777" i="3"/>
  <c r="F777" i="3"/>
  <c r="E777" i="3"/>
  <c r="D777" i="3"/>
  <c r="H776" i="3"/>
  <c r="A776" i="3" s="1"/>
  <c r="G776" i="3"/>
  <c r="F776" i="3"/>
  <c r="E776" i="3"/>
  <c r="D776" i="3"/>
  <c r="H775" i="3"/>
  <c r="A775" i="3" s="1"/>
  <c r="G775" i="3"/>
  <c r="F775" i="3"/>
  <c r="E775" i="3"/>
  <c r="D775" i="3"/>
  <c r="H774" i="3"/>
  <c r="A774" i="3" s="1"/>
  <c r="G774" i="3"/>
  <c r="F774" i="3"/>
  <c r="E774" i="3"/>
  <c r="D774" i="3"/>
  <c r="H773" i="3"/>
  <c r="A773" i="3" s="1"/>
  <c r="G773" i="3"/>
  <c r="F773" i="3"/>
  <c r="E773" i="3"/>
  <c r="D773" i="3"/>
  <c r="H772" i="3"/>
  <c r="A772" i="3" s="1"/>
  <c r="G772" i="3"/>
  <c r="F772" i="3"/>
  <c r="E772" i="3"/>
  <c r="D772" i="3"/>
  <c r="H771" i="3"/>
  <c r="A771" i="3" s="1"/>
  <c r="G771" i="3"/>
  <c r="F771" i="3"/>
  <c r="E771" i="3"/>
  <c r="D771" i="3"/>
  <c r="H770" i="3"/>
  <c r="A770" i="3" s="1"/>
  <c r="G770" i="3"/>
  <c r="F770" i="3"/>
  <c r="E770" i="3"/>
  <c r="D770" i="3"/>
  <c r="H769" i="3"/>
  <c r="A769" i="3" s="1"/>
  <c r="G769" i="3"/>
  <c r="F769" i="3"/>
  <c r="E769" i="3"/>
  <c r="D769" i="3"/>
  <c r="H768" i="3"/>
  <c r="A768" i="3" s="1"/>
  <c r="G768" i="3"/>
  <c r="F768" i="3"/>
  <c r="E768" i="3"/>
  <c r="D768" i="3"/>
  <c r="H767" i="3"/>
  <c r="A767" i="3" s="1"/>
  <c r="G767" i="3"/>
  <c r="F767" i="3"/>
  <c r="E767" i="3"/>
  <c r="D767" i="3"/>
  <c r="H766" i="3"/>
  <c r="A766" i="3" s="1"/>
  <c r="G766" i="3"/>
  <c r="F766" i="3"/>
  <c r="E766" i="3"/>
  <c r="D766" i="3"/>
  <c r="H765" i="3"/>
  <c r="A765" i="3" s="1"/>
  <c r="G765" i="3"/>
  <c r="F765" i="3"/>
  <c r="E765" i="3"/>
  <c r="D765" i="3"/>
  <c r="H764" i="3"/>
  <c r="G764" i="3"/>
  <c r="F764" i="3"/>
  <c r="E764" i="3"/>
  <c r="D764" i="3"/>
  <c r="A764" i="3"/>
  <c r="H763" i="3"/>
  <c r="A763" i="3" s="1"/>
  <c r="G763" i="3"/>
  <c r="F763" i="3"/>
  <c r="E763" i="3"/>
  <c r="D763" i="3"/>
  <c r="H762" i="3"/>
  <c r="A762" i="3" s="1"/>
  <c r="G762" i="3"/>
  <c r="F762" i="3"/>
  <c r="E762" i="3"/>
  <c r="D762" i="3"/>
  <c r="H761" i="3"/>
  <c r="G761" i="3"/>
  <c r="F761" i="3"/>
  <c r="E761" i="3"/>
  <c r="D761" i="3"/>
  <c r="A761" i="3"/>
  <c r="H760" i="3"/>
  <c r="A760" i="3" s="1"/>
  <c r="G760" i="3"/>
  <c r="F760" i="3"/>
  <c r="E760" i="3"/>
  <c r="D760" i="3"/>
  <c r="H759" i="3"/>
  <c r="A759" i="3" s="1"/>
  <c r="G759" i="3"/>
  <c r="F759" i="3"/>
  <c r="E759" i="3"/>
  <c r="D759" i="3"/>
  <c r="H758" i="3"/>
  <c r="A758" i="3" s="1"/>
  <c r="G758" i="3"/>
  <c r="F758" i="3"/>
  <c r="E758" i="3"/>
  <c r="D758" i="3"/>
  <c r="H757" i="3"/>
  <c r="A757" i="3" s="1"/>
  <c r="G757" i="3"/>
  <c r="F757" i="3"/>
  <c r="E757" i="3"/>
  <c r="D757" i="3"/>
  <c r="H756" i="3"/>
  <c r="A756" i="3" s="1"/>
  <c r="G756" i="3"/>
  <c r="F756" i="3"/>
  <c r="E756" i="3"/>
  <c r="D756" i="3"/>
  <c r="H755" i="3"/>
  <c r="A755" i="3" s="1"/>
  <c r="G755" i="3"/>
  <c r="F755" i="3"/>
  <c r="E755" i="3"/>
  <c r="D755" i="3"/>
  <c r="H754" i="3"/>
  <c r="A754" i="3" s="1"/>
  <c r="G754" i="3"/>
  <c r="F754" i="3"/>
  <c r="E754" i="3"/>
  <c r="D754" i="3"/>
  <c r="H753" i="3"/>
  <c r="A753" i="3" s="1"/>
  <c r="G753" i="3"/>
  <c r="F753" i="3"/>
  <c r="E753" i="3"/>
  <c r="D753" i="3"/>
  <c r="H752" i="3"/>
  <c r="A752" i="3" s="1"/>
  <c r="G752" i="3"/>
  <c r="F752" i="3"/>
  <c r="E752" i="3"/>
  <c r="D752" i="3"/>
  <c r="H751" i="3"/>
  <c r="A751" i="3" s="1"/>
  <c r="G751" i="3"/>
  <c r="F751" i="3"/>
  <c r="E751" i="3"/>
  <c r="D751" i="3"/>
  <c r="H750" i="3"/>
  <c r="A750" i="3" s="1"/>
  <c r="G750" i="3"/>
  <c r="F750" i="3"/>
  <c r="E750" i="3"/>
  <c r="D750" i="3"/>
  <c r="H749" i="3"/>
  <c r="A749" i="3" s="1"/>
  <c r="G749" i="3"/>
  <c r="F749" i="3"/>
  <c r="E749" i="3"/>
  <c r="D749" i="3"/>
  <c r="H748" i="3"/>
  <c r="A748" i="3" s="1"/>
  <c r="G748" i="3"/>
  <c r="F748" i="3"/>
  <c r="E748" i="3"/>
  <c r="D748" i="3"/>
  <c r="H747" i="3"/>
  <c r="A747" i="3" s="1"/>
  <c r="G747" i="3"/>
  <c r="F747" i="3"/>
  <c r="E747" i="3"/>
  <c r="D747" i="3"/>
  <c r="H746" i="3"/>
  <c r="A746" i="3" s="1"/>
  <c r="G746" i="3"/>
  <c r="F746" i="3"/>
  <c r="E746" i="3"/>
  <c r="D746" i="3"/>
  <c r="H745" i="3"/>
  <c r="A745" i="3" s="1"/>
  <c r="G745" i="3"/>
  <c r="F745" i="3"/>
  <c r="E745" i="3"/>
  <c r="D745" i="3"/>
  <c r="H744" i="3"/>
  <c r="A744" i="3" s="1"/>
  <c r="G744" i="3"/>
  <c r="F744" i="3"/>
  <c r="E744" i="3"/>
  <c r="D744" i="3"/>
  <c r="H743" i="3"/>
  <c r="G743" i="3"/>
  <c r="F743" i="3"/>
  <c r="E743" i="3"/>
  <c r="D743" i="3"/>
  <c r="A743" i="3"/>
  <c r="H742" i="3"/>
  <c r="A742" i="3" s="1"/>
  <c r="G742" i="3"/>
  <c r="F742" i="3"/>
  <c r="E742" i="3"/>
  <c r="D742" i="3"/>
  <c r="H741" i="3"/>
  <c r="A741" i="3" s="1"/>
  <c r="G741" i="3"/>
  <c r="F741" i="3"/>
  <c r="E741" i="3"/>
  <c r="D741" i="3"/>
  <c r="H740" i="3"/>
  <c r="G740" i="3"/>
  <c r="F740" i="3"/>
  <c r="E740" i="3"/>
  <c r="D740" i="3"/>
  <c r="A740" i="3"/>
  <c r="H739" i="3"/>
  <c r="A739" i="3" s="1"/>
  <c r="G739" i="3"/>
  <c r="F739" i="3"/>
  <c r="E739" i="3"/>
  <c r="D739" i="3"/>
  <c r="H738" i="3"/>
  <c r="A738" i="3" s="1"/>
  <c r="G738" i="3"/>
  <c r="F738" i="3"/>
  <c r="E738" i="3"/>
  <c r="D738" i="3"/>
  <c r="H737" i="3"/>
  <c r="G737" i="3"/>
  <c r="F737" i="3"/>
  <c r="E737" i="3"/>
  <c r="D737" i="3"/>
  <c r="A737" i="3"/>
  <c r="H736" i="3"/>
  <c r="A736" i="3" s="1"/>
  <c r="G736" i="3"/>
  <c r="F736" i="3"/>
  <c r="E736" i="3"/>
  <c r="D736" i="3"/>
  <c r="H735" i="3"/>
  <c r="A735" i="3" s="1"/>
  <c r="G735" i="3"/>
  <c r="F735" i="3"/>
  <c r="E735" i="3"/>
  <c r="D735" i="3"/>
  <c r="H734" i="3"/>
  <c r="A734" i="3" s="1"/>
  <c r="G734" i="3"/>
  <c r="F734" i="3"/>
  <c r="E734" i="3"/>
  <c r="D734" i="3"/>
  <c r="H733" i="3"/>
  <c r="A733" i="3" s="1"/>
  <c r="G733" i="3"/>
  <c r="F733" i="3"/>
  <c r="E733" i="3"/>
  <c r="D733" i="3"/>
  <c r="H732" i="3"/>
  <c r="A732" i="3" s="1"/>
  <c r="G732" i="3"/>
  <c r="F732" i="3"/>
  <c r="E732" i="3"/>
  <c r="D732" i="3"/>
  <c r="H731" i="3"/>
  <c r="A731" i="3" s="1"/>
  <c r="G731" i="3"/>
  <c r="F731" i="3"/>
  <c r="E731" i="3"/>
  <c r="D731" i="3"/>
  <c r="H730" i="3"/>
  <c r="A730" i="3" s="1"/>
  <c r="G730" i="3"/>
  <c r="F730" i="3"/>
  <c r="E730" i="3"/>
  <c r="D730" i="3"/>
  <c r="H729" i="3"/>
  <c r="A729" i="3" s="1"/>
  <c r="G729" i="3"/>
  <c r="F729" i="3"/>
  <c r="E729" i="3"/>
  <c r="D729" i="3"/>
  <c r="H728" i="3"/>
  <c r="A728" i="3" s="1"/>
  <c r="G728" i="3"/>
  <c r="F728" i="3"/>
  <c r="E728" i="3"/>
  <c r="D728" i="3"/>
  <c r="H727" i="3"/>
  <c r="A727" i="3" s="1"/>
  <c r="G727" i="3"/>
  <c r="F727" i="3"/>
  <c r="E727" i="3"/>
  <c r="D727" i="3"/>
  <c r="H726" i="3"/>
  <c r="A726" i="3" s="1"/>
  <c r="G726" i="3"/>
  <c r="F726" i="3"/>
  <c r="E726" i="3"/>
  <c r="D726" i="3"/>
  <c r="H725" i="3"/>
  <c r="A725" i="3" s="1"/>
  <c r="G725" i="3"/>
  <c r="F725" i="3"/>
  <c r="E725" i="3"/>
  <c r="D725" i="3"/>
  <c r="H724" i="3"/>
  <c r="G724" i="3"/>
  <c r="F724" i="3"/>
  <c r="E724" i="3"/>
  <c r="D724" i="3"/>
  <c r="A724" i="3"/>
  <c r="H723" i="3"/>
  <c r="A723" i="3" s="1"/>
  <c r="G723" i="3"/>
  <c r="F723" i="3"/>
  <c r="E723" i="3"/>
  <c r="D723" i="3"/>
  <c r="H722" i="3"/>
  <c r="A722" i="3" s="1"/>
  <c r="G722" i="3"/>
  <c r="F722" i="3"/>
  <c r="E722" i="3"/>
  <c r="D722" i="3"/>
  <c r="H721" i="3"/>
  <c r="A721" i="3" s="1"/>
  <c r="G721" i="3"/>
  <c r="F721" i="3"/>
  <c r="E721" i="3"/>
  <c r="D721" i="3"/>
  <c r="H720" i="3"/>
  <c r="A720" i="3" s="1"/>
  <c r="G720" i="3"/>
  <c r="F720" i="3"/>
  <c r="E720" i="3"/>
  <c r="D720" i="3"/>
  <c r="H719" i="3"/>
  <c r="A719" i="3" s="1"/>
  <c r="G719" i="3"/>
  <c r="F719" i="3"/>
  <c r="E719" i="3"/>
  <c r="D719" i="3"/>
  <c r="H718" i="3"/>
  <c r="A718" i="3" s="1"/>
  <c r="G718" i="3"/>
  <c r="F718" i="3"/>
  <c r="E718" i="3"/>
  <c r="D718" i="3"/>
  <c r="H717" i="3"/>
  <c r="A717" i="3" s="1"/>
  <c r="G717" i="3"/>
  <c r="F717" i="3"/>
  <c r="E717" i="3"/>
  <c r="D717" i="3"/>
  <c r="H716" i="3"/>
  <c r="G716" i="3"/>
  <c r="F716" i="3"/>
  <c r="E716" i="3"/>
  <c r="D716" i="3"/>
  <c r="A716" i="3"/>
  <c r="H715" i="3"/>
  <c r="A715" i="3" s="1"/>
  <c r="G715" i="3"/>
  <c r="F715" i="3"/>
  <c r="E715" i="3"/>
  <c r="D715" i="3"/>
  <c r="H714" i="3"/>
  <c r="A714" i="3" s="1"/>
  <c r="G714" i="3"/>
  <c r="F714" i="3"/>
  <c r="E714" i="3"/>
  <c r="D714" i="3"/>
  <c r="H713" i="3"/>
  <c r="A713" i="3" s="1"/>
  <c r="G713" i="3"/>
  <c r="F713" i="3"/>
  <c r="E713" i="3"/>
  <c r="D713" i="3"/>
  <c r="H712" i="3"/>
  <c r="A712" i="3" s="1"/>
  <c r="G712" i="3"/>
  <c r="F712" i="3"/>
  <c r="E712" i="3"/>
  <c r="D712" i="3"/>
  <c r="H711" i="3"/>
  <c r="A711" i="3" s="1"/>
  <c r="G711" i="3"/>
  <c r="F711" i="3"/>
  <c r="E711" i="3"/>
  <c r="D711" i="3"/>
  <c r="H710" i="3"/>
  <c r="A710" i="3" s="1"/>
  <c r="G710" i="3"/>
  <c r="F710" i="3"/>
  <c r="E710" i="3"/>
  <c r="D710" i="3"/>
  <c r="H709" i="3"/>
  <c r="A709" i="3" s="1"/>
  <c r="G709" i="3"/>
  <c r="F709" i="3"/>
  <c r="E709" i="3"/>
  <c r="D709" i="3"/>
  <c r="H708" i="3"/>
  <c r="A708" i="3" s="1"/>
  <c r="G708" i="3"/>
  <c r="F708" i="3"/>
  <c r="E708" i="3"/>
  <c r="D708" i="3"/>
  <c r="H707" i="3"/>
  <c r="A707" i="3" s="1"/>
  <c r="G707" i="3"/>
  <c r="F707" i="3"/>
  <c r="E707" i="3"/>
  <c r="D707" i="3"/>
  <c r="H706" i="3"/>
  <c r="A706" i="3" s="1"/>
  <c r="G706" i="3"/>
  <c r="F706" i="3"/>
  <c r="E706" i="3"/>
  <c r="D706" i="3"/>
  <c r="H705" i="3"/>
  <c r="A705" i="3" s="1"/>
  <c r="G705" i="3"/>
  <c r="F705" i="3"/>
  <c r="E705" i="3"/>
  <c r="D705" i="3"/>
  <c r="H704" i="3"/>
  <c r="A704" i="3" s="1"/>
  <c r="G704" i="3"/>
  <c r="F704" i="3"/>
  <c r="E704" i="3"/>
  <c r="D704" i="3"/>
  <c r="H703" i="3"/>
  <c r="G703" i="3"/>
  <c r="F703" i="3"/>
  <c r="E703" i="3"/>
  <c r="D703" i="3"/>
  <c r="A703" i="3"/>
  <c r="H702" i="3"/>
  <c r="G702" i="3"/>
  <c r="F702" i="3"/>
  <c r="E702" i="3"/>
  <c r="D702" i="3"/>
  <c r="A702" i="3"/>
  <c r="H701" i="3"/>
  <c r="A701" i="3" s="1"/>
  <c r="G701" i="3"/>
  <c r="F701" i="3"/>
  <c r="E701" i="3"/>
  <c r="D701" i="3"/>
  <c r="H700" i="3"/>
  <c r="A700" i="3" s="1"/>
  <c r="G700" i="3"/>
  <c r="F700" i="3"/>
  <c r="E700" i="3"/>
  <c r="D700" i="3"/>
  <c r="H699" i="3"/>
  <c r="A699" i="3" s="1"/>
  <c r="G699" i="3"/>
  <c r="F699" i="3"/>
  <c r="E699" i="3"/>
  <c r="D699" i="3"/>
  <c r="H698" i="3"/>
  <c r="A698" i="3" s="1"/>
  <c r="G698" i="3"/>
  <c r="F698" i="3"/>
  <c r="E698" i="3"/>
  <c r="D698" i="3"/>
  <c r="H697" i="3"/>
  <c r="A697" i="3" s="1"/>
  <c r="G697" i="3"/>
  <c r="F697" i="3"/>
  <c r="E697" i="3"/>
  <c r="D697" i="3"/>
  <c r="H696" i="3"/>
  <c r="A696" i="3" s="1"/>
  <c r="G696" i="3"/>
  <c r="F696" i="3"/>
  <c r="E696" i="3"/>
  <c r="D696" i="3"/>
  <c r="H695" i="3"/>
  <c r="A695" i="3" s="1"/>
  <c r="G695" i="3"/>
  <c r="F695" i="3"/>
  <c r="E695" i="3"/>
  <c r="D695" i="3"/>
  <c r="H694" i="3"/>
  <c r="A694" i="3" s="1"/>
  <c r="G694" i="3"/>
  <c r="F694" i="3"/>
  <c r="E694" i="3"/>
  <c r="D694" i="3"/>
  <c r="H693" i="3"/>
  <c r="A693" i="3" s="1"/>
  <c r="G693" i="3"/>
  <c r="F693" i="3"/>
  <c r="E693" i="3"/>
  <c r="D693" i="3"/>
  <c r="H692" i="3"/>
  <c r="A692" i="3" s="1"/>
  <c r="G692" i="3"/>
  <c r="F692" i="3"/>
  <c r="E692" i="3"/>
  <c r="D692" i="3"/>
  <c r="H691" i="3"/>
  <c r="A691" i="3" s="1"/>
  <c r="G691" i="3"/>
  <c r="F691" i="3"/>
  <c r="E691" i="3"/>
  <c r="D691" i="3"/>
  <c r="H690" i="3"/>
  <c r="A690" i="3" s="1"/>
  <c r="G690" i="3"/>
  <c r="F690" i="3"/>
  <c r="E690" i="3"/>
  <c r="D690" i="3"/>
  <c r="H689" i="3"/>
  <c r="A689" i="3" s="1"/>
  <c r="G689" i="3"/>
  <c r="F689" i="3"/>
  <c r="E689" i="3"/>
  <c r="D689" i="3"/>
  <c r="H688" i="3"/>
  <c r="A688" i="3" s="1"/>
  <c r="G688" i="3"/>
  <c r="F688" i="3"/>
  <c r="E688" i="3"/>
  <c r="D688" i="3"/>
  <c r="H687" i="3"/>
  <c r="A687" i="3" s="1"/>
  <c r="G687" i="3"/>
  <c r="F687" i="3"/>
  <c r="E687" i="3"/>
  <c r="D687" i="3"/>
  <c r="H686" i="3"/>
  <c r="A686" i="3" s="1"/>
  <c r="G686" i="3"/>
  <c r="F686" i="3"/>
  <c r="E686" i="3"/>
  <c r="D686" i="3"/>
  <c r="H685" i="3"/>
  <c r="A685" i="3" s="1"/>
  <c r="G685" i="3"/>
  <c r="F685" i="3"/>
  <c r="E685" i="3"/>
  <c r="D685" i="3"/>
  <c r="H684" i="3"/>
  <c r="A684" i="3" s="1"/>
  <c r="G684" i="3"/>
  <c r="F684" i="3"/>
  <c r="E684" i="3"/>
  <c r="D684" i="3"/>
  <c r="H683" i="3"/>
  <c r="A683" i="3" s="1"/>
  <c r="G683" i="3"/>
  <c r="F683" i="3"/>
  <c r="E683" i="3"/>
  <c r="D683" i="3"/>
  <c r="H682" i="3"/>
  <c r="A682" i="3" s="1"/>
  <c r="G682" i="3"/>
  <c r="F682" i="3"/>
  <c r="E682" i="3"/>
  <c r="D682" i="3"/>
  <c r="H681" i="3"/>
  <c r="A681" i="3" s="1"/>
  <c r="G681" i="3"/>
  <c r="F681" i="3"/>
  <c r="E681" i="3"/>
  <c r="D681" i="3"/>
  <c r="H680" i="3"/>
  <c r="A680" i="3" s="1"/>
  <c r="G680" i="3"/>
  <c r="F680" i="3"/>
  <c r="E680" i="3"/>
  <c r="D680" i="3"/>
  <c r="H679" i="3"/>
  <c r="A679" i="3" s="1"/>
  <c r="G679" i="3"/>
  <c r="F679" i="3"/>
  <c r="E679" i="3"/>
  <c r="D679" i="3"/>
  <c r="H678" i="3"/>
  <c r="A678" i="3" s="1"/>
  <c r="G678" i="3"/>
  <c r="F678" i="3"/>
  <c r="E678" i="3"/>
  <c r="D678" i="3"/>
  <c r="H677" i="3"/>
  <c r="A677" i="3" s="1"/>
  <c r="G677" i="3"/>
  <c r="F677" i="3"/>
  <c r="E677" i="3"/>
  <c r="D677" i="3"/>
  <c r="H676" i="3"/>
  <c r="A676" i="3" s="1"/>
  <c r="G676" i="3"/>
  <c r="F676" i="3"/>
  <c r="E676" i="3"/>
  <c r="D676" i="3"/>
  <c r="H675" i="3"/>
  <c r="A675" i="3" s="1"/>
  <c r="G675" i="3"/>
  <c r="F675" i="3"/>
  <c r="E675" i="3"/>
  <c r="D675" i="3"/>
  <c r="H674" i="3"/>
  <c r="A674" i="3" s="1"/>
  <c r="G674" i="3"/>
  <c r="F674" i="3"/>
  <c r="E674" i="3"/>
  <c r="D674" i="3"/>
  <c r="H673" i="3"/>
  <c r="A673" i="3" s="1"/>
  <c r="G673" i="3"/>
  <c r="F673" i="3"/>
  <c r="E673" i="3"/>
  <c r="D673" i="3"/>
  <c r="H672" i="3"/>
  <c r="A672" i="3" s="1"/>
  <c r="G672" i="3"/>
  <c r="F672" i="3"/>
  <c r="E672" i="3"/>
  <c r="D672" i="3"/>
  <c r="H671" i="3"/>
  <c r="A671" i="3" s="1"/>
  <c r="G671" i="3"/>
  <c r="F671" i="3"/>
  <c r="E671" i="3"/>
  <c r="D671" i="3"/>
  <c r="H670" i="3"/>
  <c r="A670" i="3" s="1"/>
  <c r="G670" i="3"/>
  <c r="F670" i="3"/>
  <c r="E670" i="3"/>
  <c r="D670" i="3"/>
  <c r="H669" i="3"/>
  <c r="A669" i="3" s="1"/>
  <c r="G669" i="3"/>
  <c r="F669" i="3"/>
  <c r="E669" i="3"/>
  <c r="D669" i="3"/>
  <c r="H668" i="3"/>
  <c r="A668" i="3" s="1"/>
  <c r="G668" i="3"/>
  <c r="F668" i="3"/>
  <c r="E668" i="3"/>
  <c r="D668" i="3"/>
  <c r="H667" i="3"/>
  <c r="A667" i="3" s="1"/>
  <c r="G667" i="3"/>
  <c r="F667" i="3"/>
  <c r="E667" i="3"/>
  <c r="D667" i="3"/>
  <c r="H666" i="3"/>
  <c r="A666" i="3" s="1"/>
  <c r="G666" i="3"/>
  <c r="F666" i="3"/>
  <c r="E666" i="3"/>
  <c r="D666" i="3"/>
  <c r="H665" i="3"/>
  <c r="A665" i="3" s="1"/>
  <c r="G665" i="3"/>
  <c r="F665" i="3"/>
  <c r="E665" i="3"/>
  <c r="D665" i="3"/>
  <c r="H664" i="3"/>
  <c r="A664" i="3" s="1"/>
  <c r="G664" i="3"/>
  <c r="F664" i="3"/>
  <c r="E664" i="3"/>
  <c r="D664" i="3"/>
  <c r="H663" i="3"/>
  <c r="A663" i="3" s="1"/>
  <c r="G663" i="3"/>
  <c r="F663" i="3"/>
  <c r="E663" i="3"/>
  <c r="D663" i="3"/>
  <c r="H662" i="3"/>
  <c r="A662" i="3" s="1"/>
  <c r="G662" i="3"/>
  <c r="F662" i="3"/>
  <c r="E662" i="3"/>
  <c r="D662" i="3"/>
  <c r="H661" i="3"/>
  <c r="A661" i="3" s="1"/>
  <c r="G661" i="3"/>
  <c r="F661" i="3"/>
  <c r="E661" i="3"/>
  <c r="D661" i="3"/>
  <c r="H660" i="3"/>
  <c r="A660" i="3" s="1"/>
  <c r="G660" i="3"/>
  <c r="F660" i="3"/>
  <c r="E660" i="3"/>
  <c r="D660" i="3"/>
  <c r="H659" i="3"/>
  <c r="A659" i="3" s="1"/>
  <c r="G659" i="3"/>
  <c r="F659" i="3"/>
  <c r="E659" i="3"/>
  <c r="D659" i="3"/>
  <c r="H658" i="3"/>
  <c r="A658" i="3" s="1"/>
  <c r="G658" i="3"/>
  <c r="F658" i="3"/>
  <c r="E658" i="3"/>
  <c r="D658" i="3"/>
  <c r="H657" i="3"/>
  <c r="A657" i="3" s="1"/>
  <c r="G657" i="3"/>
  <c r="F657" i="3"/>
  <c r="E657" i="3"/>
  <c r="D657" i="3"/>
  <c r="H656" i="3"/>
  <c r="A656" i="3" s="1"/>
  <c r="G656" i="3"/>
  <c r="F656" i="3"/>
  <c r="E656" i="3"/>
  <c r="D656" i="3"/>
  <c r="H655" i="3"/>
  <c r="A655" i="3" s="1"/>
  <c r="G655" i="3"/>
  <c r="F655" i="3"/>
  <c r="E655" i="3"/>
  <c r="D655" i="3"/>
  <c r="H654" i="3"/>
  <c r="A654" i="3" s="1"/>
  <c r="G654" i="3"/>
  <c r="F654" i="3"/>
  <c r="E654" i="3"/>
  <c r="D654" i="3"/>
  <c r="H653" i="3"/>
  <c r="A653" i="3" s="1"/>
  <c r="G653" i="3"/>
  <c r="F653" i="3"/>
  <c r="E653" i="3"/>
  <c r="D653" i="3"/>
  <c r="H652" i="3"/>
  <c r="A652" i="3" s="1"/>
  <c r="G652" i="3"/>
  <c r="F652" i="3"/>
  <c r="E652" i="3"/>
  <c r="D652" i="3"/>
  <c r="H651" i="3"/>
  <c r="A651" i="3" s="1"/>
  <c r="G651" i="3"/>
  <c r="F651" i="3"/>
  <c r="E651" i="3"/>
  <c r="D651" i="3"/>
  <c r="H650" i="3"/>
  <c r="A650" i="3" s="1"/>
  <c r="G650" i="3"/>
  <c r="F650" i="3"/>
  <c r="E650" i="3"/>
  <c r="D650" i="3"/>
  <c r="H649" i="3"/>
  <c r="A649" i="3" s="1"/>
  <c r="G649" i="3"/>
  <c r="F649" i="3"/>
  <c r="E649" i="3"/>
  <c r="D649" i="3"/>
  <c r="H648" i="3"/>
  <c r="A648" i="3" s="1"/>
  <c r="G648" i="3"/>
  <c r="F648" i="3"/>
  <c r="E648" i="3"/>
  <c r="D648" i="3"/>
  <c r="H647" i="3"/>
  <c r="A647" i="3" s="1"/>
  <c r="G647" i="3"/>
  <c r="F647" i="3"/>
  <c r="E647" i="3"/>
  <c r="D647" i="3"/>
  <c r="H646" i="3"/>
  <c r="A646" i="3" s="1"/>
  <c r="G646" i="3"/>
  <c r="F646" i="3"/>
  <c r="E646" i="3"/>
  <c r="D646" i="3"/>
  <c r="H645" i="3"/>
  <c r="A645" i="3" s="1"/>
  <c r="G645" i="3"/>
  <c r="F645" i="3"/>
  <c r="E645" i="3"/>
  <c r="D645" i="3"/>
  <c r="H644" i="3"/>
  <c r="A644" i="3" s="1"/>
  <c r="G644" i="3"/>
  <c r="F644" i="3"/>
  <c r="E644" i="3"/>
  <c r="D644" i="3"/>
  <c r="H643" i="3"/>
  <c r="A643" i="3" s="1"/>
  <c r="G643" i="3"/>
  <c r="F643" i="3"/>
  <c r="E643" i="3"/>
  <c r="D643" i="3"/>
  <c r="H642" i="3"/>
  <c r="A642" i="3" s="1"/>
  <c r="G642" i="3"/>
  <c r="F642" i="3"/>
  <c r="E642" i="3"/>
  <c r="D642" i="3"/>
  <c r="H641" i="3"/>
  <c r="A641" i="3" s="1"/>
  <c r="G641" i="3"/>
  <c r="F641" i="3"/>
  <c r="E641" i="3"/>
  <c r="D641" i="3"/>
  <c r="H640" i="3"/>
  <c r="A640" i="3" s="1"/>
  <c r="G640" i="3"/>
  <c r="F640" i="3"/>
  <c r="E640" i="3"/>
  <c r="D640" i="3"/>
  <c r="H639" i="3"/>
  <c r="A639" i="3" s="1"/>
  <c r="G639" i="3"/>
  <c r="F639" i="3"/>
  <c r="E639" i="3"/>
  <c r="D639" i="3"/>
  <c r="H638" i="3"/>
  <c r="A638" i="3" s="1"/>
  <c r="G638" i="3"/>
  <c r="F638" i="3"/>
  <c r="E638" i="3"/>
  <c r="D638" i="3"/>
  <c r="H637" i="3"/>
  <c r="A637" i="3" s="1"/>
  <c r="G637" i="3"/>
  <c r="F637" i="3"/>
  <c r="E637" i="3"/>
  <c r="D637" i="3"/>
  <c r="H636" i="3"/>
  <c r="A636" i="3" s="1"/>
  <c r="G636" i="3"/>
  <c r="F636" i="3"/>
  <c r="E636" i="3"/>
  <c r="D636" i="3"/>
  <c r="H635" i="3"/>
  <c r="A635" i="3" s="1"/>
  <c r="G635" i="3"/>
  <c r="F635" i="3"/>
  <c r="E635" i="3"/>
  <c r="D635" i="3"/>
  <c r="H634" i="3"/>
  <c r="A634" i="3" s="1"/>
  <c r="G634" i="3"/>
  <c r="F634" i="3"/>
  <c r="E634" i="3"/>
  <c r="D634" i="3"/>
  <c r="H633" i="3"/>
  <c r="A633" i="3" s="1"/>
  <c r="G633" i="3"/>
  <c r="F633" i="3"/>
  <c r="E633" i="3"/>
  <c r="D633" i="3"/>
  <c r="H632" i="3"/>
  <c r="A632" i="3" s="1"/>
  <c r="G632" i="3"/>
  <c r="F632" i="3"/>
  <c r="E632" i="3"/>
  <c r="D632" i="3"/>
  <c r="H631" i="3"/>
  <c r="A631" i="3" s="1"/>
  <c r="G631" i="3"/>
  <c r="F631" i="3"/>
  <c r="E631" i="3"/>
  <c r="D631" i="3"/>
  <c r="H630" i="3"/>
  <c r="A630" i="3" s="1"/>
  <c r="G630" i="3"/>
  <c r="F630" i="3"/>
  <c r="E630" i="3"/>
  <c r="D630" i="3"/>
  <c r="H629" i="3"/>
  <c r="A629" i="3" s="1"/>
  <c r="G629" i="3"/>
  <c r="F629" i="3"/>
  <c r="E629" i="3"/>
  <c r="D629" i="3"/>
  <c r="H628" i="3"/>
  <c r="A628" i="3" s="1"/>
  <c r="G628" i="3"/>
  <c r="F628" i="3"/>
  <c r="E628" i="3"/>
  <c r="D628" i="3"/>
  <c r="H627" i="3"/>
  <c r="A627" i="3" s="1"/>
  <c r="G627" i="3"/>
  <c r="F627" i="3"/>
  <c r="E627" i="3"/>
  <c r="D627" i="3"/>
  <c r="H626" i="3"/>
  <c r="A626" i="3" s="1"/>
  <c r="G626" i="3"/>
  <c r="F626" i="3"/>
  <c r="E626" i="3"/>
  <c r="D626" i="3"/>
  <c r="H625" i="3"/>
  <c r="A625" i="3" s="1"/>
  <c r="G625" i="3"/>
  <c r="F625" i="3"/>
  <c r="E625" i="3"/>
  <c r="D625" i="3"/>
  <c r="H624" i="3"/>
  <c r="A624" i="3" s="1"/>
  <c r="G624" i="3"/>
  <c r="F624" i="3"/>
  <c r="E624" i="3"/>
  <c r="D624" i="3"/>
  <c r="H623" i="3"/>
  <c r="A623" i="3" s="1"/>
  <c r="G623" i="3"/>
  <c r="F623" i="3"/>
  <c r="E623" i="3"/>
  <c r="D623" i="3"/>
  <c r="H622" i="3"/>
  <c r="A622" i="3" s="1"/>
  <c r="G622" i="3"/>
  <c r="F622" i="3"/>
  <c r="E622" i="3"/>
  <c r="D622" i="3"/>
  <c r="H621" i="3"/>
  <c r="A621" i="3" s="1"/>
  <c r="G621" i="3"/>
  <c r="F621" i="3"/>
  <c r="E621" i="3"/>
  <c r="D621" i="3"/>
  <c r="H620" i="3"/>
  <c r="A620" i="3" s="1"/>
  <c r="G620" i="3"/>
  <c r="F620" i="3"/>
  <c r="E620" i="3"/>
  <c r="D620" i="3"/>
  <c r="H619" i="3"/>
  <c r="A619" i="3" s="1"/>
  <c r="G619" i="3"/>
  <c r="F619" i="3"/>
  <c r="E619" i="3"/>
  <c r="D619" i="3"/>
  <c r="H618" i="3"/>
  <c r="A618" i="3" s="1"/>
  <c r="G618" i="3"/>
  <c r="F618" i="3"/>
  <c r="E618" i="3"/>
  <c r="D618" i="3"/>
  <c r="H617" i="3"/>
  <c r="A617" i="3" s="1"/>
  <c r="G617" i="3"/>
  <c r="F617" i="3"/>
  <c r="E617" i="3"/>
  <c r="D617" i="3"/>
  <c r="H616" i="3"/>
  <c r="A616" i="3" s="1"/>
  <c r="G616" i="3"/>
  <c r="F616" i="3"/>
  <c r="E616" i="3"/>
  <c r="D616" i="3"/>
  <c r="H615" i="3"/>
  <c r="A615" i="3" s="1"/>
  <c r="G615" i="3"/>
  <c r="F615" i="3"/>
  <c r="E615" i="3"/>
  <c r="D615" i="3"/>
  <c r="H614" i="3"/>
  <c r="A614" i="3" s="1"/>
  <c r="G614" i="3"/>
  <c r="F614" i="3"/>
  <c r="E614" i="3"/>
  <c r="D614" i="3"/>
  <c r="H613" i="3"/>
  <c r="A613" i="3" s="1"/>
  <c r="G613" i="3"/>
  <c r="F613" i="3"/>
  <c r="E613" i="3"/>
  <c r="D613" i="3"/>
  <c r="H612" i="3"/>
  <c r="A612" i="3" s="1"/>
  <c r="G612" i="3"/>
  <c r="F612" i="3"/>
  <c r="E612" i="3"/>
  <c r="D612" i="3"/>
  <c r="H611" i="3"/>
  <c r="A611" i="3" s="1"/>
  <c r="G611" i="3"/>
  <c r="F611" i="3"/>
  <c r="E611" i="3"/>
  <c r="D611" i="3"/>
  <c r="H610" i="3"/>
  <c r="A610" i="3" s="1"/>
  <c r="G610" i="3"/>
  <c r="F610" i="3"/>
  <c r="E610" i="3"/>
  <c r="D610" i="3"/>
  <c r="H609" i="3"/>
  <c r="A609" i="3" s="1"/>
  <c r="G609" i="3"/>
  <c r="F609" i="3"/>
  <c r="E609" i="3"/>
  <c r="D609" i="3"/>
  <c r="H608" i="3"/>
  <c r="A608" i="3" s="1"/>
  <c r="G608" i="3"/>
  <c r="F608" i="3"/>
  <c r="E608" i="3"/>
  <c r="D608" i="3"/>
  <c r="H607" i="3"/>
  <c r="A607" i="3" s="1"/>
  <c r="G607" i="3"/>
  <c r="F607" i="3"/>
  <c r="E607" i="3"/>
  <c r="D607" i="3"/>
  <c r="H606" i="3"/>
  <c r="A606" i="3" s="1"/>
  <c r="G606" i="3"/>
  <c r="F606" i="3"/>
  <c r="E606" i="3"/>
  <c r="D606" i="3"/>
  <c r="H605" i="3"/>
  <c r="A605" i="3" s="1"/>
  <c r="G605" i="3"/>
  <c r="F605" i="3"/>
  <c r="E605" i="3"/>
  <c r="D605" i="3"/>
  <c r="H604" i="3"/>
  <c r="A604" i="3" s="1"/>
  <c r="G604" i="3"/>
  <c r="F604" i="3"/>
  <c r="E604" i="3"/>
  <c r="D604" i="3"/>
  <c r="H603" i="3"/>
  <c r="A603" i="3" s="1"/>
  <c r="G603" i="3"/>
  <c r="F603" i="3"/>
  <c r="E603" i="3"/>
  <c r="D603" i="3"/>
  <c r="H602" i="3"/>
  <c r="A602" i="3" s="1"/>
  <c r="G602" i="3"/>
  <c r="F602" i="3"/>
  <c r="E602" i="3"/>
  <c r="D602" i="3"/>
  <c r="H601" i="3"/>
  <c r="A601" i="3" s="1"/>
  <c r="G601" i="3"/>
  <c r="F601" i="3"/>
  <c r="E601" i="3"/>
  <c r="D601" i="3"/>
  <c r="H600" i="3"/>
  <c r="A600" i="3" s="1"/>
  <c r="G600" i="3"/>
  <c r="F600" i="3"/>
  <c r="E600" i="3"/>
  <c r="D600" i="3"/>
  <c r="H599" i="3"/>
  <c r="A599" i="3" s="1"/>
  <c r="G599" i="3"/>
  <c r="F599" i="3"/>
  <c r="E599" i="3"/>
  <c r="D599" i="3"/>
  <c r="H598" i="3"/>
  <c r="A598" i="3" s="1"/>
  <c r="G598" i="3"/>
  <c r="F598" i="3"/>
  <c r="E598" i="3"/>
  <c r="D598" i="3"/>
  <c r="H597" i="3"/>
  <c r="A597" i="3" s="1"/>
  <c r="G597" i="3"/>
  <c r="F597" i="3"/>
  <c r="E597" i="3"/>
  <c r="D597" i="3"/>
  <c r="H596" i="3"/>
  <c r="A596" i="3" s="1"/>
  <c r="G596" i="3"/>
  <c r="F596" i="3"/>
  <c r="E596" i="3"/>
  <c r="D596" i="3"/>
  <c r="H595" i="3"/>
  <c r="A595" i="3" s="1"/>
  <c r="G595" i="3"/>
  <c r="F595" i="3"/>
  <c r="E595" i="3"/>
  <c r="D595" i="3"/>
  <c r="H594" i="3"/>
  <c r="A594" i="3" s="1"/>
  <c r="G594" i="3"/>
  <c r="F594" i="3"/>
  <c r="E594" i="3"/>
  <c r="D594" i="3"/>
  <c r="H593" i="3"/>
  <c r="G593" i="3"/>
  <c r="F593" i="3"/>
  <c r="E593" i="3"/>
  <c r="D593" i="3"/>
  <c r="A593" i="3"/>
  <c r="H592" i="3"/>
  <c r="A592" i="3" s="1"/>
  <c r="G592" i="3"/>
  <c r="F592" i="3"/>
  <c r="E592" i="3"/>
  <c r="D592" i="3"/>
  <c r="H591" i="3"/>
  <c r="A591" i="3" s="1"/>
  <c r="G591" i="3"/>
  <c r="F591" i="3"/>
  <c r="E591" i="3"/>
  <c r="D591" i="3"/>
  <c r="H590" i="3"/>
  <c r="G590" i="3"/>
  <c r="F590" i="3"/>
  <c r="E590" i="3"/>
  <c r="D590" i="3"/>
  <c r="A590" i="3"/>
  <c r="H589" i="3"/>
  <c r="A589" i="3" s="1"/>
  <c r="G589" i="3"/>
  <c r="F589" i="3"/>
  <c r="E589" i="3"/>
  <c r="D589" i="3"/>
  <c r="H588" i="3"/>
  <c r="A588" i="3" s="1"/>
  <c r="G588" i="3"/>
  <c r="F588" i="3"/>
  <c r="E588" i="3"/>
  <c r="D588" i="3"/>
  <c r="H587" i="3"/>
  <c r="A587" i="3" s="1"/>
  <c r="G587" i="3"/>
  <c r="F587" i="3"/>
  <c r="E587" i="3"/>
  <c r="D587" i="3"/>
  <c r="H586" i="3"/>
  <c r="A586" i="3" s="1"/>
  <c r="G586" i="3"/>
  <c r="F586" i="3"/>
  <c r="E586" i="3"/>
  <c r="D586" i="3"/>
  <c r="H585" i="3"/>
  <c r="A585" i="3" s="1"/>
  <c r="G585" i="3"/>
  <c r="F585" i="3"/>
  <c r="E585" i="3"/>
  <c r="D585" i="3"/>
  <c r="H584" i="3"/>
  <c r="A584" i="3" s="1"/>
  <c r="G584" i="3"/>
  <c r="F584" i="3"/>
  <c r="E584" i="3"/>
  <c r="D584" i="3"/>
  <c r="H583" i="3"/>
  <c r="A583" i="3" s="1"/>
  <c r="G583" i="3"/>
  <c r="F583" i="3"/>
  <c r="E583" i="3"/>
  <c r="D583" i="3"/>
  <c r="H582" i="3"/>
  <c r="A582" i="3" s="1"/>
  <c r="G582" i="3"/>
  <c r="F582" i="3"/>
  <c r="E582" i="3"/>
  <c r="D582" i="3"/>
  <c r="H581" i="3"/>
  <c r="A581" i="3" s="1"/>
  <c r="G581" i="3"/>
  <c r="F581" i="3"/>
  <c r="E581" i="3"/>
  <c r="D581" i="3"/>
  <c r="H580" i="3"/>
  <c r="A580" i="3" s="1"/>
  <c r="G580" i="3"/>
  <c r="F580" i="3"/>
  <c r="E580" i="3"/>
  <c r="D580" i="3"/>
  <c r="H579" i="3"/>
  <c r="A579" i="3" s="1"/>
  <c r="G579" i="3"/>
  <c r="F579" i="3"/>
  <c r="E579" i="3"/>
  <c r="D579" i="3"/>
  <c r="H578" i="3"/>
  <c r="A578" i="3" s="1"/>
  <c r="G578" i="3"/>
  <c r="F578" i="3"/>
  <c r="E578" i="3"/>
  <c r="D578" i="3"/>
  <c r="H577" i="3"/>
  <c r="A577" i="3" s="1"/>
  <c r="G577" i="3"/>
  <c r="F577" i="3"/>
  <c r="E577" i="3"/>
  <c r="D577" i="3"/>
  <c r="H576" i="3"/>
  <c r="A576" i="3" s="1"/>
  <c r="G576" i="3"/>
  <c r="F576" i="3"/>
  <c r="E576" i="3"/>
  <c r="D576" i="3"/>
  <c r="H575" i="3"/>
  <c r="A575" i="3" s="1"/>
  <c r="G575" i="3"/>
  <c r="F575" i="3"/>
  <c r="E575" i="3"/>
  <c r="D575" i="3"/>
  <c r="H574" i="3"/>
  <c r="A574" i="3" s="1"/>
  <c r="G574" i="3"/>
  <c r="F574" i="3"/>
  <c r="E574" i="3"/>
  <c r="D574" i="3"/>
  <c r="H573" i="3"/>
  <c r="A573" i="3" s="1"/>
  <c r="G573" i="3"/>
  <c r="F573" i="3"/>
  <c r="E573" i="3"/>
  <c r="D573" i="3"/>
  <c r="H572" i="3"/>
  <c r="A572" i="3" s="1"/>
  <c r="G572" i="3"/>
  <c r="F572" i="3"/>
  <c r="E572" i="3"/>
  <c r="D572" i="3"/>
  <c r="H571" i="3"/>
  <c r="A571" i="3" s="1"/>
  <c r="G571" i="3"/>
  <c r="F571" i="3"/>
  <c r="E571" i="3"/>
  <c r="D571" i="3"/>
  <c r="H570" i="3"/>
  <c r="A570" i="3" s="1"/>
  <c r="G570" i="3"/>
  <c r="F570" i="3"/>
  <c r="E570" i="3"/>
  <c r="D570" i="3"/>
  <c r="H569" i="3"/>
  <c r="A569" i="3" s="1"/>
  <c r="G569" i="3"/>
  <c r="F569" i="3"/>
  <c r="E569" i="3"/>
  <c r="D569" i="3"/>
  <c r="H568" i="3"/>
  <c r="A568" i="3" s="1"/>
  <c r="G568" i="3"/>
  <c r="F568" i="3"/>
  <c r="E568" i="3"/>
  <c r="D568" i="3"/>
  <c r="H567" i="3"/>
  <c r="A567" i="3" s="1"/>
  <c r="G567" i="3"/>
  <c r="F567" i="3"/>
  <c r="E567" i="3"/>
  <c r="D567" i="3"/>
  <c r="H566" i="3"/>
  <c r="A566" i="3" s="1"/>
  <c r="G566" i="3"/>
  <c r="F566" i="3"/>
  <c r="E566" i="3"/>
  <c r="D566" i="3"/>
  <c r="H565" i="3"/>
  <c r="A565" i="3" s="1"/>
  <c r="G565" i="3"/>
  <c r="F565" i="3"/>
  <c r="E565" i="3"/>
  <c r="D565" i="3"/>
  <c r="H564" i="3"/>
  <c r="A564" i="3" s="1"/>
  <c r="G564" i="3"/>
  <c r="F564" i="3"/>
  <c r="E564" i="3"/>
  <c r="D564" i="3"/>
  <c r="H563" i="3"/>
  <c r="A563" i="3" s="1"/>
  <c r="G563" i="3"/>
  <c r="F563" i="3"/>
  <c r="E563" i="3"/>
  <c r="D563" i="3"/>
  <c r="H562" i="3"/>
  <c r="A562" i="3" s="1"/>
  <c r="G562" i="3"/>
  <c r="F562" i="3"/>
  <c r="E562" i="3"/>
  <c r="D562" i="3"/>
  <c r="H561" i="3"/>
  <c r="A561" i="3" s="1"/>
  <c r="G561" i="3"/>
  <c r="F561" i="3"/>
  <c r="E561" i="3"/>
  <c r="D561" i="3"/>
  <c r="H560" i="3"/>
  <c r="A560" i="3" s="1"/>
  <c r="G560" i="3"/>
  <c r="F560" i="3"/>
  <c r="E560" i="3"/>
  <c r="D560" i="3"/>
  <c r="H559" i="3"/>
  <c r="A559" i="3" s="1"/>
  <c r="G559" i="3"/>
  <c r="F559" i="3"/>
  <c r="E559" i="3"/>
  <c r="D559" i="3"/>
  <c r="H558" i="3"/>
  <c r="A558" i="3" s="1"/>
  <c r="G558" i="3"/>
  <c r="F558" i="3"/>
  <c r="E558" i="3"/>
  <c r="D558" i="3"/>
  <c r="H557" i="3"/>
  <c r="A557" i="3" s="1"/>
  <c r="G557" i="3"/>
  <c r="F557" i="3"/>
  <c r="E557" i="3"/>
  <c r="D557" i="3"/>
  <c r="H556" i="3"/>
  <c r="A556" i="3" s="1"/>
  <c r="G556" i="3"/>
  <c r="F556" i="3"/>
  <c r="E556" i="3"/>
  <c r="D556" i="3"/>
  <c r="H555" i="3"/>
  <c r="A555" i="3" s="1"/>
  <c r="G555" i="3"/>
  <c r="F555" i="3"/>
  <c r="E555" i="3"/>
  <c r="D555" i="3"/>
  <c r="H554" i="3"/>
  <c r="A554" i="3" s="1"/>
  <c r="G554" i="3"/>
  <c r="F554" i="3"/>
  <c r="E554" i="3"/>
  <c r="D554" i="3"/>
  <c r="H553" i="3"/>
  <c r="A553" i="3" s="1"/>
  <c r="G553" i="3"/>
  <c r="F553" i="3"/>
  <c r="E553" i="3"/>
  <c r="D553" i="3"/>
  <c r="H552" i="3"/>
  <c r="A552" i="3" s="1"/>
  <c r="G552" i="3"/>
  <c r="F552" i="3"/>
  <c r="E552" i="3"/>
  <c r="D552" i="3"/>
  <c r="H551" i="3"/>
  <c r="A551" i="3" s="1"/>
  <c r="G551" i="3"/>
  <c r="F551" i="3"/>
  <c r="E551" i="3"/>
  <c r="D551" i="3"/>
  <c r="H550" i="3"/>
  <c r="A550" i="3" s="1"/>
  <c r="G550" i="3"/>
  <c r="F550" i="3"/>
  <c r="E550" i="3"/>
  <c r="D550" i="3"/>
  <c r="H549" i="3"/>
  <c r="A549" i="3" s="1"/>
  <c r="G549" i="3"/>
  <c r="F549" i="3"/>
  <c r="E549" i="3"/>
  <c r="D549" i="3"/>
  <c r="H548" i="3"/>
  <c r="A548" i="3" s="1"/>
  <c r="G548" i="3"/>
  <c r="F548" i="3"/>
  <c r="E548" i="3"/>
  <c r="D548" i="3"/>
  <c r="H547" i="3"/>
  <c r="A547" i="3" s="1"/>
  <c r="G547" i="3"/>
  <c r="F547" i="3"/>
  <c r="E547" i="3"/>
  <c r="D547" i="3"/>
  <c r="H546" i="3"/>
  <c r="A546" i="3" s="1"/>
  <c r="G546" i="3"/>
  <c r="F546" i="3"/>
  <c r="E546" i="3"/>
  <c r="D546" i="3"/>
  <c r="H545" i="3"/>
  <c r="A545" i="3" s="1"/>
  <c r="G545" i="3"/>
  <c r="F545" i="3"/>
  <c r="E545" i="3"/>
  <c r="D545" i="3"/>
  <c r="H544" i="3"/>
  <c r="A544" i="3" s="1"/>
  <c r="G544" i="3"/>
  <c r="F544" i="3"/>
  <c r="E544" i="3"/>
  <c r="D544" i="3"/>
  <c r="H543" i="3"/>
  <c r="A543" i="3" s="1"/>
  <c r="G543" i="3"/>
  <c r="F543" i="3"/>
  <c r="E543" i="3"/>
  <c r="D543" i="3"/>
  <c r="H542" i="3"/>
  <c r="G542" i="3"/>
  <c r="F542" i="3"/>
  <c r="E542" i="3"/>
  <c r="D542" i="3"/>
  <c r="A542" i="3"/>
  <c r="H541" i="3"/>
  <c r="A541" i="3" s="1"/>
  <c r="G541" i="3"/>
  <c r="F541" i="3"/>
  <c r="E541" i="3"/>
  <c r="D541" i="3"/>
  <c r="H540" i="3"/>
  <c r="A540" i="3" s="1"/>
  <c r="G540" i="3"/>
  <c r="F540" i="3"/>
  <c r="E540" i="3"/>
  <c r="D540" i="3"/>
  <c r="H539" i="3"/>
  <c r="G539" i="3"/>
  <c r="F539" i="3"/>
  <c r="E539" i="3"/>
  <c r="D539" i="3"/>
  <c r="A539" i="3"/>
  <c r="H538" i="3"/>
  <c r="A538" i="3" s="1"/>
  <c r="G538" i="3"/>
  <c r="F538" i="3"/>
  <c r="E538" i="3"/>
  <c r="D538" i="3"/>
  <c r="H537" i="3"/>
  <c r="A537" i="3" s="1"/>
  <c r="G537" i="3"/>
  <c r="F537" i="3"/>
  <c r="E537" i="3"/>
  <c r="D537" i="3"/>
  <c r="H536" i="3"/>
  <c r="A536" i="3" s="1"/>
  <c r="G536" i="3"/>
  <c r="F536" i="3"/>
  <c r="E536" i="3"/>
  <c r="D536" i="3"/>
  <c r="H535" i="3"/>
  <c r="A535" i="3" s="1"/>
  <c r="G535" i="3"/>
  <c r="F535" i="3"/>
  <c r="E535" i="3"/>
  <c r="D535" i="3"/>
  <c r="H534" i="3"/>
  <c r="A534" i="3" s="1"/>
  <c r="G534" i="3"/>
  <c r="F534" i="3"/>
  <c r="E534" i="3"/>
  <c r="D534" i="3"/>
  <c r="H533" i="3"/>
  <c r="A533" i="3" s="1"/>
  <c r="G533" i="3"/>
  <c r="F533" i="3"/>
  <c r="E533" i="3"/>
  <c r="D533" i="3"/>
  <c r="H532" i="3"/>
  <c r="A532" i="3" s="1"/>
  <c r="G532" i="3"/>
  <c r="F532" i="3"/>
  <c r="E532" i="3"/>
  <c r="D532" i="3"/>
  <c r="H531" i="3"/>
  <c r="A531" i="3" s="1"/>
  <c r="G531" i="3"/>
  <c r="F531" i="3"/>
  <c r="E531" i="3"/>
  <c r="D531" i="3"/>
  <c r="H530" i="3"/>
  <c r="A530" i="3" s="1"/>
  <c r="G530" i="3"/>
  <c r="F530" i="3"/>
  <c r="E530" i="3"/>
  <c r="D530" i="3"/>
  <c r="H529" i="3"/>
  <c r="A529" i="3" s="1"/>
  <c r="G529" i="3"/>
  <c r="F529" i="3"/>
  <c r="E529" i="3"/>
  <c r="D529" i="3"/>
  <c r="H528" i="3"/>
  <c r="A528" i="3" s="1"/>
  <c r="G528" i="3"/>
  <c r="F528" i="3"/>
  <c r="E528" i="3"/>
  <c r="D528" i="3"/>
  <c r="H527" i="3"/>
  <c r="A527" i="3" s="1"/>
  <c r="G527" i="3"/>
  <c r="F527" i="3"/>
  <c r="E527" i="3"/>
  <c r="D527" i="3"/>
  <c r="H526" i="3"/>
  <c r="A526" i="3" s="1"/>
  <c r="G526" i="3"/>
  <c r="F526" i="3"/>
  <c r="E526" i="3"/>
  <c r="D526" i="3"/>
  <c r="H525" i="3"/>
  <c r="A525" i="3" s="1"/>
  <c r="G525" i="3"/>
  <c r="F525" i="3"/>
  <c r="E525" i="3"/>
  <c r="D525" i="3"/>
  <c r="H524" i="3"/>
  <c r="A524" i="3" s="1"/>
  <c r="G524" i="3"/>
  <c r="F524" i="3"/>
  <c r="E524" i="3"/>
  <c r="D524" i="3"/>
  <c r="H523" i="3"/>
  <c r="A523" i="3" s="1"/>
  <c r="G523" i="3"/>
  <c r="F523" i="3"/>
  <c r="E523" i="3"/>
  <c r="D523" i="3"/>
  <c r="H522" i="3"/>
  <c r="A522" i="3" s="1"/>
  <c r="G522" i="3"/>
  <c r="F522" i="3"/>
  <c r="E522" i="3"/>
  <c r="D522" i="3"/>
  <c r="H521" i="3"/>
  <c r="G521" i="3"/>
  <c r="F521" i="3"/>
  <c r="E521" i="3"/>
  <c r="D521" i="3"/>
  <c r="A521" i="3"/>
  <c r="H520" i="3"/>
  <c r="A520" i="3" s="1"/>
  <c r="G520" i="3"/>
  <c r="F520" i="3"/>
  <c r="E520" i="3"/>
  <c r="D520" i="3"/>
  <c r="H519" i="3"/>
  <c r="A519" i="3" s="1"/>
  <c r="G519" i="3"/>
  <c r="F519" i="3"/>
  <c r="E519" i="3"/>
  <c r="D519" i="3"/>
  <c r="H518" i="3"/>
  <c r="A518" i="3" s="1"/>
  <c r="G518" i="3"/>
  <c r="F518" i="3"/>
  <c r="E518" i="3"/>
  <c r="D518" i="3"/>
  <c r="H517" i="3"/>
  <c r="A517" i="3" s="1"/>
  <c r="G517" i="3"/>
  <c r="F517" i="3"/>
  <c r="E517" i="3"/>
  <c r="D517" i="3"/>
  <c r="H516" i="3"/>
  <c r="A516" i="3" s="1"/>
  <c r="G516" i="3"/>
  <c r="F516" i="3"/>
  <c r="E516" i="3"/>
  <c r="D516" i="3"/>
  <c r="H515" i="3"/>
  <c r="A515" i="3" s="1"/>
  <c r="G515" i="3"/>
  <c r="F515" i="3"/>
  <c r="E515" i="3"/>
  <c r="D515" i="3"/>
  <c r="H514" i="3"/>
  <c r="A514" i="3" s="1"/>
  <c r="G514" i="3"/>
  <c r="F514" i="3"/>
  <c r="E514" i="3"/>
  <c r="D514" i="3"/>
  <c r="H513" i="3"/>
  <c r="A513" i="3" s="1"/>
  <c r="G513" i="3"/>
  <c r="F513" i="3"/>
  <c r="E513" i="3"/>
  <c r="D513" i="3"/>
  <c r="H512" i="3"/>
  <c r="A512" i="3" s="1"/>
  <c r="G512" i="3"/>
  <c r="F512" i="3"/>
  <c r="E512" i="3"/>
  <c r="D512" i="3"/>
  <c r="H511" i="3"/>
  <c r="A511" i="3" s="1"/>
  <c r="G511" i="3"/>
  <c r="F511" i="3"/>
  <c r="E511" i="3"/>
  <c r="D511" i="3"/>
  <c r="H510" i="3"/>
  <c r="G510" i="3"/>
  <c r="F510" i="3"/>
  <c r="E510" i="3"/>
  <c r="D510" i="3"/>
  <c r="A510" i="3"/>
  <c r="H509" i="3"/>
  <c r="A509" i="3" s="1"/>
  <c r="G509" i="3"/>
  <c r="F509" i="3"/>
  <c r="E509" i="3"/>
  <c r="D509" i="3"/>
  <c r="H508" i="3"/>
  <c r="A508" i="3" s="1"/>
  <c r="G508" i="3"/>
  <c r="F508" i="3"/>
  <c r="E508" i="3"/>
  <c r="D508" i="3"/>
  <c r="H507" i="3"/>
  <c r="G507" i="3"/>
  <c r="F507" i="3"/>
  <c r="E507" i="3"/>
  <c r="D507" i="3"/>
  <c r="A507" i="3"/>
  <c r="H506" i="3"/>
  <c r="A506" i="3" s="1"/>
  <c r="G506" i="3"/>
  <c r="F506" i="3"/>
  <c r="E506" i="3"/>
  <c r="D506" i="3"/>
  <c r="H505" i="3"/>
  <c r="A505" i="3" s="1"/>
  <c r="G505" i="3"/>
  <c r="F505" i="3"/>
  <c r="E505" i="3"/>
  <c r="D505" i="3"/>
  <c r="H504" i="3"/>
  <c r="A504" i="3" s="1"/>
  <c r="G504" i="3"/>
  <c r="F504" i="3"/>
  <c r="E504" i="3"/>
  <c r="D504" i="3"/>
  <c r="H503" i="3"/>
  <c r="A503" i="3" s="1"/>
  <c r="G503" i="3"/>
  <c r="F503" i="3"/>
  <c r="E503" i="3"/>
  <c r="D503" i="3"/>
  <c r="H502" i="3"/>
  <c r="A502" i="3" s="1"/>
  <c r="G502" i="3"/>
  <c r="F502" i="3"/>
  <c r="E502" i="3"/>
  <c r="D502" i="3"/>
  <c r="H501" i="3"/>
  <c r="A501" i="3" s="1"/>
  <c r="G501" i="3"/>
  <c r="F501" i="3"/>
  <c r="E501" i="3"/>
  <c r="D501" i="3"/>
  <c r="H500" i="3"/>
  <c r="A500" i="3" s="1"/>
  <c r="G500" i="3"/>
  <c r="F500" i="3"/>
  <c r="E500" i="3"/>
  <c r="D500" i="3"/>
  <c r="H499" i="3"/>
  <c r="A499" i="3" s="1"/>
  <c r="G499" i="3"/>
  <c r="F499" i="3"/>
  <c r="E499" i="3"/>
  <c r="D499" i="3"/>
  <c r="H498" i="3"/>
  <c r="A498" i="3" s="1"/>
  <c r="G498" i="3"/>
  <c r="F498" i="3"/>
  <c r="E498" i="3"/>
  <c r="D498" i="3"/>
  <c r="H497" i="3"/>
  <c r="A497" i="3" s="1"/>
  <c r="G497" i="3"/>
  <c r="F497" i="3"/>
  <c r="E497" i="3"/>
  <c r="D497" i="3"/>
  <c r="H496" i="3"/>
  <c r="A496" i="3" s="1"/>
  <c r="G496" i="3"/>
  <c r="F496" i="3"/>
  <c r="E496" i="3"/>
  <c r="D496" i="3"/>
  <c r="H495" i="3"/>
  <c r="A495" i="3" s="1"/>
  <c r="G495" i="3"/>
  <c r="F495" i="3"/>
  <c r="E495" i="3"/>
  <c r="D495" i="3"/>
  <c r="H494" i="3"/>
  <c r="A494" i="3" s="1"/>
  <c r="G494" i="3"/>
  <c r="F494" i="3"/>
  <c r="E494" i="3"/>
  <c r="D494" i="3"/>
  <c r="H493" i="3"/>
  <c r="A493" i="3" s="1"/>
  <c r="G493" i="3"/>
  <c r="F493" i="3"/>
  <c r="E493" i="3"/>
  <c r="D493" i="3"/>
  <c r="H492" i="3"/>
  <c r="A492" i="3" s="1"/>
  <c r="G492" i="3"/>
  <c r="F492" i="3"/>
  <c r="E492" i="3"/>
  <c r="D492" i="3"/>
  <c r="H491" i="3"/>
  <c r="A491" i="3" s="1"/>
  <c r="G491" i="3"/>
  <c r="F491" i="3"/>
  <c r="E491" i="3"/>
  <c r="D491" i="3"/>
  <c r="H490" i="3"/>
  <c r="A490" i="3" s="1"/>
  <c r="G490" i="3"/>
  <c r="F490" i="3"/>
  <c r="E490" i="3"/>
  <c r="D490" i="3"/>
  <c r="H489" i="3"/>
  <c r="G489" i="3"/>
  <c r="F489" i="3"/>
  <c r="E489" i="3"/>
  <c r="D489" i="3"/>
  <c r="A489" i="3"/>
  <c r="H488" i="3"/>
  <c r="A488" i="3" s="1"/>
  <c r="G488" i="3"/>
  <c r="F488" i="3"/>
  <c r="E488" i="3"/>
  <c r="D488" i="3"/>
  <c r="H487" i="3"/>
  <c r="A487" i="3" s="1"/>
  <c r="G487" i="3"/>
  <c r="F487" i="3"/>
  <c r="E487" i="3"/>
  <c r="D487" i="3"/>
  <c r="H486" i="3"/>
  <c r="G486" i="3"/>
  <c r="F486" i="3"/>
  <c r="E486" i="3"/>
  <c r="D486" i="3"/>
  <c r="A486" i="3"/>
  <c r="H485" i="3"/>
  <c r="A485" i="3" s="1"/>
  <c r="G485" i="3"/>
  <c r="F485" i="3"/>
  <c r="E485" i="3"/>
  <c r="D485" i="3"/>
  <c r="H484" i="3"/>
  <c r="A484" i="3" s="1"/>
  <c r="G484" i="3"/>
  <c r="F484" i="3"/>
  <c r="E484" i="3"/>
  <c r="D484" i="3"/>
  <c r="H483" i="3"/>
  <c r="G483" i="3"/>
  <c r="F483" i="3"/>
  <c r="E483" i="3"/>
  <c r="D483" i="3"/>
  <c r="A483" i="3"/>
  <c r="H482" i="3"/>
  <c r="A482" i="3" s="1"/>
  <c r="G482" i="3"/>
  <c r="F482" i="3"/>
  <c r="E482" i="3"/>
  <c r="D482" i="3"/>
  <c r="H481" i="3"/>
  <c r="A481" i="3" s="1"/>
  <c r="G481" i="3"/>
  <c r="F481" i="3"/>
  <c r="E481" i="3"/>
  <c r="D481" i="3"/>
  <c r="H480" i="3"/>
  <c r="A480" i="3" s="1"/>
  <c r="G480" i="3"/>
  <c r="F480" i="3"/>
  <c r="E480" i="3"/>
  <c r="D480" i="3"/>
  <c r="H479" i="3"/>
  <c r="A479" i="3" s="1"/>
  <c r="G479" i="3"/>
  <c r="F479" i="3"/>
  <c r="E479" i="3"/>
  <c r="D479" i="3"/>
  <c r="H478" i="3"/>
  <c r="A478" i="3" s="1"/>
  <c r="G478" i="3"/>
  <c r="F478" i="3"/>
  <c r="E478" i="3"/>
  <c r="D478" i="3"/>
  <c r="H477" i="3"/>
  <c r="A477" i="3" s="1"/>
  <c r="G477" i="3"/>
  <c r="F477" i="3"/>
  <c r="E477" i="3"/>
  <c r="D477" i="3"/>
  <c r="H476" i="3"/>
  <c r="A476" i="3" s="1"/>
  <c r="G476" i="3"/>
  <c r="F476" i="3"/>
  <c r="E476" i="3"/>
  <c r="D476" i="3"/>
  <c r="H475" i="3"/>
  <c r="A475" i="3" s="1"/>
  <c r="G475" i="3"/>
  <c r="F475" i="3"/>
  <c r="E475" i="3"/>
  <c r="D475" i="3"/>
  <c r="H474" i="3"/>
  <c r="A474" i="3" s="1"/>
  <c r="G474" i="3"/>
  <c r="F474" i="3"/>
  <c r="E474" i="3"/>
  <c r="D474" i="3"/>
  <c r="H473" i="3"/>
  <c r="G473" i="3"/>
  <c r="F473" i="3"/>
  <c r="E473" i="3"/>
  <c r="D473" i="3"/>
  <c r="A473" i="3"/>
  <c r="H472" i="3"/>
  <c r="A472" i="3" s="1"/>
  <c r="G472" i="3"/>
  <c r="F472" i="3"/>
  <c r="E472" i="3"/>
  <c r="D472" i="3"/>
  <c r="H471" i="3"/>
  <c r="A471" i="3" s="1"/>
  <c r="G471" i="3"/>
  <c r="F471" i="3"/>
  <c r="E471" i="3"/>
  <c r="D471" i="3"/>
  <c r="H470" i="3"/>
  <c r="G470" i="3"/>
  <c r="F470" i="3"/>
  <c r="E470" i="3"/>
  <c r="D470" i="3"/>
  <c r="A470" i="3"/>
  <c r="H469" i="3"/>
  <c r="A469" i="3" s="1"/>
  <c r="G469" i="3"/>
  <c r="F469" i="3"/>
  <c r="E469" i="3"/>
  <c r="D469" i="3"/>
  <c r="H468" i="3"/>
  <c r="A468" i="3" s="1"/>
  <c r="G468" i="3"/>
  <c r="F468" i="3"/>
  <c r="E468" i="3"/>
  <c r="D468" i="3"/>
  <c r="H467" i="3"/>
  <c r="G467" i="3"/>
  <c r="F467" i="3"/>
  <c r="E467" i="3"/>
  <c r="D467" i="3"/>
  <c r="A467" i="3"/>
  <c r="H466" i="3"/>
  <c r="A466" i="3" s="1"/>
  <c r="G466" i="3"/>
  <c r="F466" i="3"/>
  <c r="E466" i="3"/>
  <c r="D466" i="3"/>
  <c r="H465" i="3"/>
  <c r="A465" i="3" s="1"/>
  <c r="G465" i="3"/>
  <c r="F465" i="3"/>
  <c r="E465" i="3"/>
  <c r="D465" i="3"/>
  <c r="H464" i="3"/>
  <c r="A464" i="3" s="1"/>
  <c r="G464" i="3"/>
  <c r="F464" i="3"/>
  <c r="E464" i="3"/>
  <c r="D464" i="3"/>
  <c r="H463" i="3"/>
  <c r="A463" i="3" s="1"/>
  <c r="G463" i="3"/>
  <c r="F463" i="3"/>
  <c r="E463" i="3"/>
  <c r="D463" i="3"/>
  <c r="H462" i="3"/>
  <c r="A462" i="3" s="1"/>
  <c r="G462" i="3"/>
  <c r="F462" i="3"/>
  <c r="E462" i="3"/>
  <c r="D462" i="3"/>
  <c r="H461" i="3"/>
  <c r="A461" i="3" s="1"/>
  <c r="G461" i="3"/>
  <c r="F461" i="3"/>
  <c r="E461" i="3"/>
  <c r="D461" i="3"/>
  <c r="H460" i="3"/>
  <c r="A460" i="3" s="1"/>
  <c r="G460" i="3"/>
  <c r="F460" i="3"/>
  <c r="E460" i="3"/>
  <c r="D460" i="3"/>
  <c r="H459" i="3"/>
  <c r="A459" i="3" s="1"/>
  <c r="G459" i="3"/>
  <c r="F459" i="3"/>
  <c r="E459" i="3"/>
  <c r="D459" i="3"/>
  <c r="H458" i="3"/>
  <c r="A458" i="3" s="1"/>
  <c r="G458" i="3"/>
  <c r="F458" i="3"/>
  <c r="E458" i="3"/>
  <c r="D458" i="3"/>
  <c r="H457" i="3"/>
  <c r="A457" i="3" s="1"/>
  <c r="G457" i="3"/>
  <c r="F457" i="3"/>
  <c r="E457" i="3"/>
  <c r="D457" i="3"/>
  <c r="H456" i="3"/>
  <c r="A456" i="3" s="1"/>
  <c r="G456" i="3"/>
  <c r="F456" i="3"/>
  <c r="E456" i="3"/>
  <c r="D456" i="3"/>
  <c r="H455" i="3"/>
  <c r="A455" i="3" s="1"/>
  <c r="G455" i="3"/>
  <c r="F455" i="3"/>
  <c r="E455" i="3"/>
  <c r="D455" i="3"/>
  <c r="H454" i="3"/>
  <c r="A454" i="3" s="1"/>
  <c r="G454" i="3"/>
  <c r="F454" i="3"/>
  <c r="E454" i="3"/>
  <c r="D454" i="3"/>
  <c r="H453" i="3"/>
  <c r="A453" i="3" s="1"/>
  <c r="G453" i="3"/>
  <c r="F453" i="3"/>
  <c r="E453" i="3"/>
  <c r="D453" i="3"/>
  <c r="H452" i="3"/>
  <c r="A452" i="3" s="1"/>
  <c r="G452" i="3"/>
  <c r="F452" i="3"/>
  <c r="E452" i="3"/>
  <c r="D452" i="3"/>
  <c r="H451" i="3"/>
  <c r="A451" i="3" s="1"/>
  <c r="G451" i="3"/>
  <c r="F451" i="3"/>
  <c r="E451" i="3"/>
  <c r="D451" i="3"/>
  <c r="H450" i="3"/>
  <c r="A450" i="3" s="1"/>
  <c r="G450" i="3"/>
  <c r="F450" i="3"/>
  <c r="E450" i="3"/>
  <c r="D450" i="3"/>
  <c r="H449" i="3"/>
  <c r="A449" i="3" s="1"/>
  <c r="G449" i="3"/>
  <c r="F449" i="3"/>
  <c r="E449" i="3"/>
  <c r="D449" i="3"/>
  <c r="H448" i="3"/>
  <c r="A448" i="3" s="1"/>
  <c r="G448" i="3"/>
  <c r="F448" i="3"/>
  <c r="E448" i="3"/>
  <c r="D448" i="3"/>
  <c r="H447" i="3"/>
  <c r="G447" i="3"/>
  <c r="F447" i="3"/>
  <c r="E447" i="3"/>
  <c r="D447" i="3"/>
  <c r="A447" i="3"/>
  <c r="H446" i="3"/>
  <c r="A446" i="3" s="1"/>
  <c r="G446" i="3"/>
  <c r="F446" i="3"/>
  <c r="E446" i="3"/>
  <c r="D446" i="3"/>
  <c r="H445" i="3"/>
  <c r="A445" i="3" s="1"/>
  <c r="G445" i="3"/>
  <c r="F445" i="3"/>
  <c r="E445" i="3"/>
  <c r="D445" i="3"/>
  <c r="H444" i="3"/>
  <c r="A444" i="3" s="1"/>
  <c r="G444" i="3"/>
  <c r="F444" i="3"/>
  <c r="E444" i="3"/>
  <c r="D444" i="3"/>
  <c r="H443" i="3"/>
  <c r="A443" i="3" s="1"/>
  <c r="G443" i="3"/>
  <c r="F443" i="3"/>
  <c r="E443" i="3"/>
  <c r="D443" i="3"/>
  <c r="H442" i="3"/>
  <c r="A442" i="3" s="1"/>
  <c r="G442" i="3"/>
  <c r="F442" i="3"/>
  <c r="E442" i="3"/>
  <c r="D442" i="3"/>
  <c r="H441" i="3"/>
  <c r="A441" i="3" s="1"/>
  <c r="G441" i="3"/>
  <c r="F441" i="3"/>
  <c r="E441" i="3"/>
  <c r="D441" i="3"/>
  <c r="H440" i="3"/>
  <c r="A440" i="3" s="1"/>
  <c r="G440" i="3"/>
  <c r="F440" i="3"/>
  <c r="E440" i="3"/>
  <c r="D440" i="3"/>
  <c r="H439" i="3"/>
  <c r="A439" i="3" s="1"/>
  <c r="G439" i="3"/>
  <c r="F439" i="3"/>
  <c r="E439" i="3"/>
  <c r="D439" i="3"/>
  <c r="H438" i="3"/>
  <c r="A438" i="3" s="1"/>
  <c r="G438" i="3"/>
  <c r="F438" i="3"/>
  <c r="E438" i="3"/>
  <c r="D438" i="3"/>
  <c r="H437" i="3"/>
  <c r="A437" i="3" s="1"/>
  <c r="G437" i="3"/>
  <c r="F437" i="3"/>
  <c r="E437" i="3"/>
  <c r="D437" i="3"/>
  <c r="H436" i="3"/>
  <c r="A436" i="3" s="1"/>
  <c r="G436" i="3"/>
  <c r="F436" i="3"/>
  <c r="E436" i="3"/>
  <c r="D436" i="3"/>
  <c r="H435" i="3"/>
  <c r="A435" i="3" s="1"/>
  <c r="G435" i="3"/>
  <c r="F435" i="3"/>
  <c r="E435" i="3"/>
  <c r="D435" i="3"/>
  <c r="H434" i="3"/>
  <c r="A434" i="3" s="1"/>
  <c r="G434" i="3"/>
  <c r="F434" i="3"/>
  <c r="E434" i="3"/>
  <c r="D434" i="3"/>
  <c r="H433" i="3"/>
  <c r="A433" i="3" s="1"/>
  <c r="G433" i="3"/>
  <c r="F433" i="3"/>
  <c r="E433" i="3"/>
  <c r="D433" i="3"/>
  <c r="H432" i="3"/>
  <c r="A432" i="3" s="1"/>
  <c r="G432" i="3"/>
  <c r="F432" i="3"/>
  <c r="E432" i="3"/>
  <c r="D432" i="3"/>
  <c r="H431" i="3"/>
  <c r="A431" i="3" s="1"/>
  <c r="G431" i="3"/>
  <c r="F431" i="3"/>
  <c r="E431" i="3"/>
  <c r="D431" i="3"/>
  <c r="H430" i="3"/>
  <c r="A430" i="3" s="1"/>
  <c r="G430" i="3"/>
  <c r="F430" i="3"/>
  <c r="E430" i="3"/>
  <c r="D430" i="3"/>
  <c r="H429" i="3"/>
  <c r="A429" i="3" s="1"/>
  <c r="G429" i="3"/>
  <c r="F429" i="3"/>
  <c r="E429" i="3"/>
  <c r="D429" i="3"/>
  <c r="H428" i="3"/>
  <c r="A428" i="3" s="1"/>
  <c r="G428" i="3"/>
  <c r="F428" i="3"/>
  <c r="E428" i="3"/>
  <c r="D428" i="3"/>
  <c r="H427" i="3"/>
  <c r="A427" i="3" s="1"/>
  <c r="G427" i="3"/>
  <c r="F427" i="3"/>
  <c r="E427" i="3"/>
  <c r="D427" i="3"/>
  <c r="H426" i="3"/>
  <c r="A426" i="3" s="1"/>
  <c r="G426" i="3"/>
  <c r="F426" i="3"/>
  <c r="E426" i="3"/>
  <c r="D426" i="3"/>
  <c r="H425" i="3"/>
  <c r="A425" i="3" s="1"/>
  <c r="G425" i="3"/>
  <c r="F425" i="3"/>
  <c r="E425" i="3"/>
  <c r="D425" i="3"/>
  <c r="H424" i="3"/>
  <c r="A424" i="3" s="1"/>
  <c r="G424" i="3"/>
  <c r="F424" i="3"/>
  <c r="E424" i="3"/>
  <c r="D424" i="3"/>
  <c r="H423" i="3"/>
  <c r="A423" i="3" s="1"/>
  <c r="G423" i="3"/>
  <c r="F423" i="3"/>
  <c r="E423" i="3"/>
  <c r="D423" i="3"/>
  <c r="H422" i="3"/>
  <c r="A422" i="3" s="1"/>
  <c r="G422" i="3"/>
  <c r="F422" i="3"/>
  <c r="E422" i="3"/>
  <c r="D422" i="3"/>
  <c r="H421" i="3"/>
  <c r="A421" i="3" s="1"/>
  <c r="G421" i="3"/>
  <c r="F421" i="3"/>
  <c r="E421" i="3"/>
  <c r="D421" i="3"/>
  <c r="H420" i="3"/>
  <c r="A420" i="3" s="1"/>
  <c r="G420" i="3"/>
  <c r="F420" i="3"/>
  <c r="E420" i="3"/>
  <c r="D420" i="3"/>
  <c r="H419" i="3"/>
  <c r="A419" i="3" s="1"/>
  <c r="G419" i="3"/>
  <c r="F419" i="3"/>
  <c r="E419" i="3"/>
  <c r="D419" i="3"/>
  <c r="H418" i="3"/>
  <c r="A418" i="3" s="1"/>
  <c r="G418" i="3"/>
  <c r="F418" i="3"/>
  <c r="E418" i="3"/>
  <c r="D418" i="3"/>
  <c r="H417" i="3"/>
  <c r="A417" i="3" s="1"/>
  <c r="G417" i="3"/>
  <c r="F417" i="3"/>
  <c r="E417" i="3"/>
  <c r="D417" i="3"/>
  <c r="H416" i="3"/>
  <c r="A416" i="3" s="1"/>
  <c r="G416" i="3"/>
  <c r="F416" i="3"/>
  <c r="E416" i="3"/>
  <c r="D416" i="3"/>
  <c r="H415" i="3"/>
  <c r="A415" i="3" s="1"/>
  <c r="G415" i="3"/>
  <c r="F415" i="3"/>
  <c r="E415" i="3"/>
  <c r="D415" i="3"/>
  <c r="H414" i="3"/>
  <c r="A414" i="3" s="1"/>
  <c r="G414" i="3"/>
  <c r="F414" i="3"/>
  <c r="E414" i="3"/>
  <c r="D414" i="3"/>
  <c r="H413" i="3"/>
  <c r="A413" i="3" s="1"/>
  <c r="G413" i="3"/>
  <c r="F413" i="3"/>
  <c r="E413" i="3"/>
  <c r="D413" i="3"/>
  <c r="H412" i="3"/>
  <c r="A412" i="3" s="1"/>
  <c r="G412" i="3"/>
  <c r="F412" i="3"/>
  <c r="E412" i="3"/>
  <c r="D412" i="3"/>
  <c r="H411" i="3"/>
  <c r="A411" i="3" s="1"/>
  <c r="G411" i="3"/>
  <c r="F411" i="3"/>
  <c r="E411" i="3"/>
  <c r="D411" i="3"/>
  <c r="H410" i="3"/>
  <c r="A410" i="3" s="1"/>
  <c r="G410" i="3"/>
  <c r="F410" i="3"/>
  <c r="E410" i="3"/>
  <c r="D410" i="3"/>
  <c r="H409" i="3"/>
  <c r="A409" i="3" s="1"/>
  <c r="G409" i="3"/>
  <c r="F409" i="3"/>
  <c r="E409" i="3"/>
  <c r="D409" i="3"/>
  <c r="H408" i="3"/>
  <c r="A408" i="3" s="1"/>
  <c r="G408" i="3"/>
  <c r="F408" i="3"/>
  <c r="E408" i="3"/>
  <c r="D408" i="3"/>
  <c r="H407" i="3"/>
  <c r="A407" i="3" s="1"/>
  <c r="G407" i="3"/>
  <c r="F407" i="3"/>
  <c r="E407" i="3"/>
  <c r="D407" i="3"/>
  <c r="H406" i="3"/>
  <c r="A406" i="3" s="1"/>
  <c r="G406" i="3"/>
  <c r="F406" i="3"/>
  <c r="E406" i="3"/>
  <c r="D406" i="3"/>
  <c r="H405" i="3"/>
  <c r="A405" i="3" s="1"/>
  <c r="G405" i="3"/>
  <c r="F405" i="3"/>
  <c r="E405" i="3"/>
  <c r="D405" i="3"/>
  <c r="H404" i="3"/>
  <c r="A404" i="3" s="1"/>
  <c r="G404" i="3"/>
  <c r="F404" i="3"/>
  <c r="E404" i="3"/>
  <c r="D404" i="3"/>
  <c r="H403" i="3"/>
  <c r="A403" i="3" s="1"/>
  <c r="G403" i="3"/>
  <c r="F403" i="3"/>
  <c r="E403" i="3"/>
  <c r="D403" i="3"/>
  <c r="H402" i="3"/>
  <c r="A402" i="3" s="1"/>
  <c r="G402" i="3"/>
  <c r="F402" i="3"/>
  <c r="E402" i="3"/>
  <c r="D402" i="3"/>
  <c r="H401" i="3"/>
  <c r="A401" i="3" s="1"/>
  <c r="G401" i="3"/>
  <c r="F401" i="3"/>
  <c r="E401" i="3"/>
  <c r="D401" i="3"/>
  <c r="H400" i="3"/>
  <c r="A400" i="3" s="1"/>
  <c r="G400" i="3"/>
  <c r="F400" i="3"/>
  <c r="E400" i="3"/>
  <c r="D400" i="3"/>
  <c r="H399" i="3"/>
  <c r="A399" i="3" s="1"/>
  <c r="G399" i="3"/>
  <c r="F399" i="3"/>
  <c r="E399" i="3"/>
  <c r="D399" i="3"/>
  <c r="H398" i="3"/>
  <c r="A398" i="3" s="1"/>
  <c r="G398" i="3"/>
  <c r="F398" i="3"/>
  <c r="E398" i="3"/>
  <c r="D398" i="3"/>
  <c r="H397" i="3"/>
  <c r="A397" i="3" s="1"/>
  <c r="G397" i="3"/>
  <c r="F397" i="3"/>
  <c r="E397" i="3"/>
  <c r="D397" i="3"/>
  <c r="H396" i="3"/>
  <c r="A396" i="3" s="1"/>
  <c r="G396" i="3"/>
  <c r="F396" i="3"/>
  <c r="E396" i="3"/>
  <c r="D396" i="3"/>
  <c r="H395" i="3"/>
  <c r="A395" i="3" s="1"/>
  <c r="G395" i="3"/>
  <c r="F395" i="3"/>
  <c r="E395" i="3"/>
  <c r="D395" i="3"/>
  <c r="H394" i="3"/>
  <c r="A394" i="3" s="1"/>
  <c r="G394" i="3"/>
  <c r="F394" i="3"/>
  <c r="E394" i="3"/>
  <c r="D394" i="3"/>
  <c r="H393" i="3"/>
  <c r="A393" i="3" s="1"/>
  <c r="G393" i="3"/>
  <c r="F393" i="3"/>
  <c r="E393" i="3"/>
  <c r="D393" i="3"/>
  <c r="H392" i="3"/>
  <c r="A392" i="3" s="1"/>
  <c r="G392" i="3"/>
  <c r="F392" i="3"/>
  <c r="E392" i="3"/>
  <c r="D392" i="3"/>
  <c r="H391" i="3"/>
  <c r="A391" i="3" s="1"/>
  <c r="G391" i="3"/>
  <c r="F391" i="3"/>
  <c r="E391" i="3"/>
  <c r="D391" i="3"/>
  <c r="H390" i="3"/>
  <c r="A390" i="3" s="1"/>
  <c r="G390" i="3"/>
  <c r="F390" i="3"/>
  <c r="E390" i="3"/>
  <c r="D390" i="3"/>
  <c r="H389" i="3"/>
  <c r="A389" i="3" s="1"/>
  <c r="G389" i="3"/>
  <c r="F389" i="3"/>
  <c r="E389" i="3"/>
  <c r="D389" i="3"/>
  <c r="H388" i="3"/>
  <c r="A388" i="3" s="1"/>
  <c r="G388" i="3"/>
  <c r="F388" i="3"/>
  <c r="E388" i="3"/>
  <c r="D388" i="3"/>
  <c r="H387" i="3"/>
  <c r="A387" i="3" s="1"/>
  <c r="G387" i="3"/>
  <c r="F387" i="3"/>
  <c r="E387" i="3"/>
  <c r="D387" i="3"/>
  <c r="H386" i="3"/>
  <c r="A386" i="3" s="1"/>
  <c r="G386" i="3"/>
  <c r="F386" i="3"/>
  <c r="E386" i="3"/>
  <c r="D386" i="3"/>
  <c r="H385" i="3"/>
  <c r="A385" i="3" s="1"/>
  <c r="G385" i="3"/>
  <c r="F385" i="3"/>
  <c r="E385" i="3"/>
  <c r="D385" i="3"/>
  <c r="H384" i="3"/>
  <c r="A384" i="3" s="1"/>
  <c r="G384" i="3"/>
  <c r="F384" i="3"/>
  <c r="E384" i="3"/>
  <c r="D384" i="3"/>
  <c r="H383" i="3"/>
  <c r="A383" i="3" s="1"/>
  <c r="G383" i="3"/>
  <c r="F383" i="3"/>
  <c r="E383" i="3"/>
  <c r="D383" i="3"/>
  <c r="H382" i="3"/>
  <c r="A382" i="3" s="1"/>
  <c r="G382" i="3"/>
  <c r="F382" i="3"/>
  <c r="E382" i="3"/>
  <c r="D382" i="3"/>
  <c r="H381" i="3"/>
  <c r="A381" i="3" s="1"/>
  <c r="G381" i="3"/>
  <c r="F381" i="3"/>
  <c r="E381" i="3"/>
  <c r="D381" i="3"/>
  <c r="H380" i="3"/>
  <c r="A380" i="3" s="1"/>
  <c r="G380" i="3"/>
  <c r="F380" i="3"/>
  <c r="E380" i="3"/>
  <c r="D380" i="3"/>
  <c r="H379" i="3"/>
  <c r="A379" i="3" s="1"/>
  <c r="G379" i="3"/>
  <c r="F379" i="3"/>
  <c r="E379" i="3"/>
  <c r="D379" i="3"/>
  <c r="H378" i="3"/>
  <c r="A378" i="3" s="1"/>
  <c r="G378" i="3"/>
  <c r="F378" i="3"/>
  <c r="E378" i="3"/>
  <c r="D378" i="3"/>
  <c r="H377" i="3"/>
  <c r="A377" i="3" s="1"/>
  <c r="G377" i="3"/>
  <c r="F377" i="3"/>
  <c r="E377" i="3"/>
  <c r="D377" i="3"/>
  <c r="H376" i="3"/>
  <c r="A376" i="3" s="1"/>
  <c r="G376" i="3"/>
  <c r="F376" i="3"/>
  <c r="E376" i="3"/>
  <c r="D376" i="3"/>
  <c r="H375" i="3"/>
  <c r="A375" i="3" s="1"/>
  <c r="G375" i="3"/>
  <c r="F375" i="3"/>
  <c r="E375" i="3"/>
  <c r="D375" i="3"/>
  <c r="H374" i="3"/>
  <c r="A374" i="3" s="1"/>
  <c r="G374" i="3"/>
  <c r="F374" i="3"/>
  <c r="E374" i="3"/>
  <c r="D374" i="3"/>
  <c r="H373" i="3"/>
  <c r="A373" i="3" s="1"/>
  <c r="G373" i="3"/>
  <c r="F373" i="3"/>
  <c r="E373" i="3"/>
  <c r="D373" i="3"/>
  <c r="H372" i="3"/>
  <c r="A372" i="3" s="1"/>
  <c r="G372" i="3"/>
  <c r="F372" i="3"/>
  <c r="E372" i="3"/>
  <c r="D372" i="3"/>
  <c r="H371" i="3"/>
  <c r="A371" i="3" s="1"/>
  <c r="G371" i="3"/>
  <c r="F371" i="3"/>
  <c r="E371" i="3"/>
  <c r="D371" i="3"/>
  <c r="H370" i="3"/>
  <c r="A370" i="3" s="1"/>
  <c r="G370" i="3"/>
  <c r="F370" i="3"/>
  <c r="E370" i="3"/>
  <c r="D370" i="3"/>
  <c r="H369" i="3"/>
  <c r="A369" i="3" s="1"/>
  <c r="G369" i="3"/>
  <c r="F369" i="3"/>
  <c r="E369" i="3"/>
  <c r="D369" i="3"/>
  <c r="H368" i="3"/>
  <c r="A368" i="3" s="1"/>
  <c r="G368" i="3"/>
  <c r="F368" i="3"/>
  <c r="E368" i="3"/>
  <c r="D368" i="3"/>
  <c r="H367" i="3"/>
  <c r="A367" i="3" s="1"/>
  <c r="G367" i="3"/>
  <c r="F367" i="3"/>
  <c r="E367" i="3"/>
  <c r="D367" i="3"/>
  <c r="H366" i="3"/>
  <c r="A366" i="3" s="1"/>
  <c r="G366" i="3"/>
  <c r="F366" i="3"/>
  <c r="E366" i="3"/>
  <c r="D366" i="3"/>
  <c r="H365" i="3"/>
  <c r="A365" i="3" s="1"/>
  <c r="G365" i="3"/>
  <c r="F365" i="3"/>
  <c r="E365" i="3"/>
  <c r="D365" i="3"/>
  <c r="H364" i="3"/>
  <c r="A364" i="3" s="1"/>
  <c r="G364" i="3"/>
  <c r="F364" i="3"/>
  <c r="E364" i="3"/>
  <c r="D364" i="3"/>
  <c r="H363" i="3"/>
  <c r="A363" i="3" s="1"/>
  <c r="G363" i="3"/>
  <c r="F363" i="3"/>
  <c r="E363" i="3"/>
  <c r="D363" i="3"/>
  <c r="H362" i="3"/>
  <c r="A362" i="3" s="1"/>
  <c r="G362" i="3"/>
  <c r="F362" i="3"/>
  <c r="E362" i="3"/>
  <c r="D362" i="3"/>
  <c r="H361" i="3"/>
  <c r="A361" i="3" s="1"/>
  <c r="G361" i="3"/>
  <c r="F361" i="3"/>
  <c r="E361" i="3"/>
  <c r="D361" i="3"/>
  <c r="H360" i="3"/>
  <c r="A360" i="3" s="1"/>
  <c r="G360" i="3"/>
  <c r="F360" i="3"/>
  <c r="E360" i="3"/>
  <c r="D360" i="3"/>
  <c r="H359" i="3"/>
  <c r="A359" i="3" s="1"/>
  <c r="G359" i="3"/>
  <c r="F359" i="3"/>
  <c r="E359" i="3"/>
  <c r="D359" i="3"/>
  <c r="H358" i="3"/>
  <c r="A358" i="3" s="1"/>
  <c r="G358" i="3"/>
  <c r="F358" i="3"/>
  <c r="E358" i="3"/>
  <c r="D358" i="3"/>
  <c r="H357" i="3"/>
  <c r="A357" i="3" s="1"/>
  <c r="G357" i="3"/>
  <c r="F357" i="3"/>
  <c r="E357" i="3"/>
  <c r="D357" i="3"/>
  <c r="H356" i="3"/>
  <c r="A356" i="3" s="1"/>
  <c r="G356" i="3"/>
  <c r="F356" i="3"/>
  <c r="E356" i="3"/>
  <c r="D356" i="3"/>
  <c r="H355" i="3"/>
  <c r="A355" i="3" s="1"/>
  <c r="G355" i="3"/>
  <c r="F355" i="3"/>
  <c r="E355" i="3"/>
  <c r="D355" i="3"/>
  <c r="H354" i="3"/>
  <c r="A354" i="3" s="1"/>
  <c r="G354" i="3"/>
  <c r="F354" i="3"/>
  <c r="E354" i="3"/>
  <c r="D354" i="3"/>
  <c r="H353" i="3"/>
  <c r="A353" i="3" s="1"/>
  <c r="G353" i="3"/>
  <c r="F353" i="3"/>
  <c r="E353" i="3"/>
  <c r="D353" i="3"/>
  <c r="H352" i="3"/>
  <c r="A352" i="3" s="1"/>
  <c r="G352" i="3"/>
  <c r="F352" i="3"/>
  <c r="E352" i="3"/>
  <c r="D352" i="3"/>
  <c r="H351" i="3"/>
  <c r="A351" i="3" s="1"/>
  <c r="G351" i="3"/>
  <c r="F351" i="3"/>
  <c r="E351" i="3"/>
  <c r="D351" i="3"/>
  <c r="H350" i="3"/>
  <c r="A350" i="3" s="1"/>
  <c r="G350" i="3"/>
  <c r="F350" i="3"/>
  <c r="E350" i="3"/>
  <c r="D350" i="3"/>
  <c r="H349" i="3"/>
  <c r="A349" i="3" s="1"/>
  <c r="G349" i="3"/>
  <c r="F349" i="3"/>
  <c r="E349" i="3"/>
  <c r="D349" i="3"/>
  <c r="H348" i="3"/>
  <c r="A348" i="3" s="1"/>
  <c r="G348" i="3"/>
  <c r="F348" i="3"/>
  <c r="E348" i="3"/>
  <c r="D348" i="3"/>
  <c r="H347" i="3"/>
  <c r="A347" i="3" s="1"/>
  <c r="G347" i="3"/>
  <c r="F347" i="3"/>
  <c r="E347" i="3"/>
  <c r="D347" i="3"/>
  <c r="H346" i="3"/>
  <c r="A346" i="3" s="1"/>
  <c r="G346" i="3"/>
  <c r="F346" i="3"/>
  <c r="E346" i="3"/>
  <c r="D346" i="3"/>
  <c r="H345" i="3"/>
  <c r="A345" i="3" s="1"/>
  <c r="G345" i="3"/>
  <c r="F345" i="3"/>
  <c r="E345" i="3"/>
  <c r="D345" i="3"/>
  <c r="H344" i="3"/>
  <c r="G344" i="3"/>
  <c r="F344" i="3"/>
  <c r="E344" i="3"/>
  <c r="D344" i="3"/>
  <c r="A344" i="3"/>
  <c r="H343" i="3"/>
  <c r="A343" i="3" s="1"/>
  <c r="G343" i="3"/>
  <c r="F343" i="3"/>
  <c r="E343" i="3"/>
  <c r="D343" i="3"/>
  <c r="H342" i="3"/>
  <c r="A342" i="3" s="1"/>
  <c r="G342" i="3"/>
  <c r="F342" i="3"/>
  <c r="E342" i="3"/>
  <c r="D342" i="3"/>
  <c r="H341" i="3"/>
  <c r="A341" i="3" s="1"/>
  <c r="G341" i="3"/>
  <c r="F341" i="3"/>
  <c r="E341" i="3"/>
  <c r="D341" i="3"/>
  <c r="H340" i="3"/>
  <c r="A340" i="3" s="1"/>
  <c r="G340" i="3"/>
  <c r="F340" i="3"/>
  <c r="E340" i="3"/>
  <c r="D340" i="3"/>
  <c r="H339" i="3"/>
  <c r="A339" i="3" s="1"/>
  <c r="G339" i="3"/>
  <c r="F339" i="3"/>
  <c r="E339" i="3"/>
  <c r="D339" i="3"/>
  <c r="H338" i="3"/>
  <c r="G338" i="3"/>
  <c r="F338" i="3"/>
  <c r="E338" i="3"/>
  <c r="D338" i="3"/>
  <c r="A338" i="3"/>
  <c r="H337" i="3"/>
  <c r="A337" i="3" s="1"/>
  <c r="G337" i="3"/>
  <c r="F337" i="3"/>
  <c r="E337" i="3"/>
  <c r="D337" i="3"/>
  <c r="H336" i="3"/>
  <c r="A336" i="3" s="1"/>
  <c r="G336" i="3"/>
  <c r="F336" i="3"/>
  <c r="E336" i="3"/>
  <c r="D336" i="3"/>
  <c r="H335" i="3"/>
  <c r="A335" i="3" s="1"/>
  <c r="G335" i="3"/>
  <c r="F335" i="3"/>
  <c r="E335" i="3"/>
  <c r="D335" i="3"/>
  <c r="H334" i="3"/>
  <c r="A334" i="3" s="1"/>
  <c r="G334" i="3"/>
  <c r="F334" i="3"/>
  <c r="E334" i="3"/>
  <c r="D334" i="3"/>
  <c r="H333" i="3"/>
  <c r="A333" i="3" s="1"/>
  <c r="G333" i="3"/>
  <c r="F333" i="3"/>
  <c r="E333" i="3"/>
  <c r="D333" i="3"/>
  <c r="H332" i="3"/>
  <c r="A332" i="3" s="1"/>
  <c r="G332" i="3"/>
  <c r="F332" i="3"/>
  <c r="E332" i="3"/>
  <c r="D332" i="3"/>
  <c r="H331" i="3"/>
  <c r="A331" i="3" s="1"/>
  <c r="G331" i="3"/>
  <c r="F331" i="3"/>
  <c r="E331" i="3"/>
  <c r="D331" i="3"/>
  <c r="H330" i="3"/>
  <c r="A330" i="3" s="1"/>
  <c r="G330" i="3"/>
  <c r="F330" i="3"/>
  <c r="E330" i="3"/>
  <c r="D330" i="3"/>
  <c r="H329" i="3"/>
  <c r="A329" i="3" s="1"/>
  <c r="G329" i="3"/>
  <c r="F329" i="3"/>
  <c r="E329" i="3"/>
  <c r="D329" i="3"/>
  <c r="H328" i="3"/>
  <c r="A328" i="3" s="1"/>
  <c r="G328" i="3"/>
  <c r="F328" i="3"/>
  <c r="E328" i="3"/>
  <c r="D328" i="3"/>
  <c r="H327" i="3"/>
  <c r="A327" i="3" s="1"/>
  <c r="G327" i="3"/>
  <c r="F327" i="3"/>
  <c r="E327" i="3"/>
  <c r="D327" i="3"/>
  <c r="H326" i="3"/>
  <c r="A326" i="3" s="1"/>
  <c r="G326" i="3"/>
  <c r="F326" i="3"/>
  <c r="E326" i="3"/>
  <c r="D326" i="3"/>
  <c r="H325" i="3"/>
  <c r="A325" i="3" s="1"/>
  <c r="G325" i="3"/>
  <c r="F325" i="3"/>
  <c r="E325" i="3"/>
  <c r="D325" i="3"/>
  <c r="H324" i="3"/>
  <c r="A324" i="3" s="1"/>
  <c r="G324" i="3"/>
  <c r="F324" i="3"/>
  <c r="E324" i="3"/>
  <c r="D324" i="3"/>
  <c r="H323" i="3"/>
  <c r="A323" i="3" s="1"/>
  <c r="G323" i="3"/>
  <c r="F323" i="3"/>
  <c r="E323" i="3"/>
  <c r="D323" i="3"/>
  <c r="H322" i="3"/>
  <c r="A322" i="3" s="1"/>
  <c r="G322" i="3"/>
  <c r="F322" i="3"/>
  <c r="E322" i="3"/>
  <c r="D322" i="3"/>
  <c r="H321" i="3"/>
  <c r="A321" i="3" s="1"/>
  <c r="G321" i="3"/>
  <c r="F321" i="3"/>
  <c r="E321" i="3"/>
  <c r="D321" i="3"/>
  <c r="H320" i="3"/>
  <c r="A320" i="3" s="1"/>
  <c r="G320" i="3"/>
  <c r="F320" i="3"/>
  <c r="E320" i="3"/>
  <c r="D320" i="3"/>
  <c r="H319" i="3"/>
  <c r="A319" i="3" s="1"/>
  <c r="G319" i="3"/>
  <c r="F319" i="3"/>
  <c r="E319" i="3"/>
  <c r="D319" i="3"/>
  <c r="H318" i="3"/>
  <c r="A318" i="3" s="1"/>
  <c r="G318" i="3"/>
  <c r="F318" i="3"/>
  <c r="E318" i="3"/>
  <c r="D318" i="3"/>
  <c r="H317" i="3"/>
  <c r="A317" i="3" s="1"/>
  <c r="G317" i="3"/>
  <c r="F317" i="3"/>
  <c r="E317" i="3"/>
  <c r="D317" i="3"/>
  <c r="H316" i="3"/>
  <c r="A316" i="3" s="1"/>
  <c r="G316" i="3"/>
  <c r="F316" i="3"/>
  <c r="E316" i="3"/>
  <c r="D316" i="3"/>
  <c r="H315" i="3"/>
  <c r="A315" i="3" s="1"/>
  <c r="G315" i="3"/>
  <c r="F315" i="3"/>
  <c r="E315" i="3"/>
  <c r="D315" i="3"/>
  <c r="H314" i="3"/>
  <c r="A314" i="3" s="1"/>
  <c r="G314" i="3"/>
  <c r="F314" i="3"/>
  <c r="E314" i="3"/>
  <c r="D314" i="3"/>
  <c r="H313" i="3"/>
  <c r="A313" i="3" s="1"/>
  <c r="G313" i="3"/>
  <c r="F313" i="3"/>
  <c r="E313" i="3"/>
  <c r="D313" i="3"/>
  <c r="H312" i="3"/>
  <c r="A312" i="3" s="1"/>
  <c r="G312" i="3"/>
  <c r="F312" i="3"/>
  <c r="E312" i="3"/>
  <c r="D312" i="3"/>
  <c r="H311" i="3"/>
  <c r="A311" i="3" s="1"/>
  <c r="G311" i="3"/>
  <c r="F311" i="3"/>
  <c r="E311" i="3"/>
  <c r="D311" i="3"/>
  <c r="H310" i="3"/>
  <c r="A310" i="3" s="1"/>
  <c r="G310" i="3"/>
  <c r="F310" i="3"/>
  <c r="E310" i="3"/>
  <c r="D310" i="3"/>
  <c r="H309" i="3"/>
  <c r="A309" i="3" s="1"/>
  <c r="G309" i="3"/>
  <c r="F309" i="3"/>
  <c r="E309" i="3"/>
  <c r="D309" i="3"/>
  <c r="H308" i="3"/>
  <c r="A308" i="3" s="1"/>
  <c r="G308" i="3"/>
  <c r="F308" i="3"/>
  <c r="E308" i="3"/>
  <c r="D308" i="3"/>
  <c r="H307" i="3"/>
  <c r="A307" i="3" s="1"/>
  <c r="G307" i="3"/>
  <c r="F307" i="3"/>
  <c r="E307" i="3"/>
  <c r="D307" i="3"/>
  <c r="H306" i="3"/>
  <c r="A306" i="3" s="1"/>
  <c r="G306" i="3"/>
  <c r="F306" i="3"/>
  <c r="E306" i="3"/>
  <c r="D306" i="3"/>
  <c r="H305" i="3"/>
  <c r="A305" i="3" s="1"/>
  <c r="G305" i="3"/>
  <c r="F305" i="3"/>
  <c r="E305" i="3"/>
  <c r="D305" i="3"/>
  <c r="H304" i="3"/>
  <c r="A304" i="3" s="1"/>
  <c r="G304" i="3"/>
  <c r="F304" i="3"/>
  <c r="E304" i="3"/>
  <c r="D304" i="3"/>
  <c r="H303" i="3"/>
  <c r="G303" i="3"/>
  <c r="F303" i="3"/>
  <c r="E303" i="3"/>
  <c r="D303" i="3"/>
  <c r="A303" i="3"/>
  <c r="H302" i="3"/>
  <c r="A302" i="3" s="1"/>
  <c r="G302" i="3"/>
  <c r="F302" i="3"/>
  <c r="E302" i="3"/>
  <c r="D302" i="3"/>
  <c r="H301" i="3"/>
  <c r="A301" i="3" s="1"/>
  <c r="G301" i="3"/>
  <c r="F301" i="3"/>
  <c r="E301" i="3"/>
  <c r="D301" i="3"/>
  <c r="H300" i="3"/>
  <c r="G300" i="3"/>
  <c r="F300" i="3"/>
  <c r="E300" i="3"/>
  <c r="D300" i="3"/>
  <c r="A300" i="3"/>
  <c r="H299" i="3"/>
  <c r="A299" i="3" s="1"/>
  <c r="G299" i="3"/>
  <c r="F299" i="3"/>
  <c r="E299" i="3"/>
  <c r="D299" i="3"/>
  <c r="H298" i="3"/>
  <c r="A298" i="3" s="1"/>
  <c r="G298" i="3"/>
  <c r="F298" i="3"/>
  <c r="E298" i="3"/>
  <c r="D298" i="3"/>
  <c r="H297" i="3"/>
  <c r="A297" i="3" s="1"/>
  <c r="G297" i="3"/>
  <c r="F297" i="3"/>
  <c r="E297" i="3"/>
  <c r="D297" i="3"/>
  <c r="H296" i="3"/>
  <c r="A296" i="3" s="1"/>
  <c r="G296" i="3"/>
  <c r="F296" i="3"/>
  <c r="E296" i="3"/>
  <c r="D296" i="3"/>
  <c r="H295" i="3"/>
  <c r="A295" i="3" s="1"/>
  <c r="G295" i="3"/>
  <c r="F295" i="3"/>
  <c r="E295" i="3"/>
  <c r="D295" i="3"/>
  <c r="H294" i="3"/>
  <c r="A294" i="3" s="1"/>
  <c r="G294" i="3"/>
  <c r="F294" i="3"/>
  <c r="E294" i="3"/>
  <c r="D294" i="3"/>
  <c r="H293" i="3"/>
  <c r="A293" i="3" s="1"/>
  <c r="G293" i="3"/>
  <c r="F293" i="3"/>
  <c r="E293" i="3"/>
  <c r="D293" i="3"/>
  <c r="H292" i="3"/>
  <c r="A292" i="3" s="1"/>
  <c r="G292" i="3"/>
  <c r="F292" i="3"/>
  <c r="E292" i="3"/>
  <c r="D292" i="3"/>
  <c r="H291" i="3"/>
  <c r="A291" i="3" s="1"/>
  <c r="G291" i="3"/>
  <c r="F291" i="3"/>
  <c r="E291" i="3"/>
  <c r="D291" i="3"/>
  <c r="H290" i="3"/>
  <c r="A290" i="3" s="1"/>
  <c r="G290" i="3"/>
  <c r="F290" i="3"/>
  <c r="E290" i="3"/>
  <c r="D290" i="3"/>
  <c r="H289" i="3"/>
  <c r="A289" i="3" s="1"/>
  <c r="G289" i="3"/>
  <c r="F289" i="3"/>
  <c r="E289" i="3"/>
  <c r="D289" i="3"/>
  <c r="H288" i="3"/>
  <c r="A288" i="3" s="1"/>
  <c r="G288" i="3"/>
  <c r="F288" i="3"/>
  <c r="E288" i="3"/>
  <c r="D288" i="3"/>
  <c r="H287" i="3"/>
  <c r="A287" i="3" s="1"/>
  <c r="G287" i="3"/>
  <c r="F287" i="3"/>
  <c r="E287" i="3"/>
  <c r="D287" i="3"/>
  <c r="H286" i="3"/>
  <c r="A286" i="3" s="1"/>
  <c r="G286" i="3"/>
  <c r="F286" i="3"/>
  <c r="E286" i="3"/>
  <c r="D286" i="3"/>
  <c r="H285" i="3"/>
  <c r="A285" i="3" s="1"/>
  <c r="G285" i="3"/>
  <c r="F285" i="3"/>
  <c r="E285" i="3"/>
  <c r="D285" i="3"/>
  <c r="H284" i="3"/>
  <c r="A284" i="3" s="1"/>
  <c r="G284" i="3"/>
  <c r="F284" i="3"/>
  <c r="E284" i="3"/>
  <c r="D284" i="3"/>
  <c r="H283" i="3"/>
  <c r="G283" i="3"/>
  <c r="F283" i="3"/>
  <c r="E283" i="3"/>
  <c r="D283" i="3"/>
  <c r="A283" i="3"/>
  <c r="H282" i="3"/>
  <c r="A282" i="3" s="1"/>
  <c r="G282" i="3"/>
  <c r="F282" i="3"/>
  <c r="E282" i="3"/>
  <c r="D282" i="3"/>
  <c r="H281" i="3"/>
  <c r="A281" i="3" s="1"/>
  <c r="G281" i="3"/>
  <c r="F281" i="3"/>
  <c r="E281" i="3"/>
  <c r="D281" i="3"/>
  <c r="H280" i="3"/>
  <c r="A280" i="3" s="1"/>
  <c r="G280" i="3"/>
  <c r="F280" i="3"/>
  <c r="E280" i="3"/>
  <c r="D280" i="3"/>
  <c r="H279" i="3"/>
  <c r="A279" i="3" s="1"/>
  <c r="G279" i="3"/>
  <c r="F279" i="3"/>
  <c r="E279" i="3"/>
  <c r="D279" i="3"/>
  <c r="H278" i="3"/>
  <c r="A278" i="3" s="1"/>
  <c r="G278" i="3"/>
  <c r="F278" i="3"/>
  <c r="E278" i="3"/>
  <c r="D278" i="3"/>
  <c r="H277" i="3"/>
  <c r="A277" i="3" s="1"/>
  <c r="G277" i="3"/>
  <c r="F277" i="3"/>
  <c r="E277" i="3"/>
  <c r="D277" i="3"/>
  <c r="H276" i="3"/>
  <c r="A276" i="3" s="1"/>
  <c r="G276" i="3"/>
  <c r="F276" i="3"/>
  <c r="E276" i="3"/>
  <c r="D276" i="3"/>
  <c r="H275" i="3"/>
  <c r="A275" i="3" s="1"/>
  <c r="G275" i="3"/>
  <c r="F275" i="3"/>
  <c r="E275" i="3"/>
  <c r="D275" i="3"/>
  <c r="H274" i="3"/>
  <c r="A274" i="3" s="1"/>
  <c r="G274" i="3"/>
  <c r="F274" i="3"/>
  <c r="E274" i="3"/>
  <c r="D274" i="3"/>
  <c r="H273" i="3"/>
  <c r="A273" i="3" s="1"/>
  <c r="G273" i="3"/>
  <c r="F273" i="3"/>
  <c r="E273" i="3"/>
  <c r="D273" i="3"/>
  <c r="H272" i="3"/>
  <c r="A272" i="3" s="1"/>
  <c r="G272" i="3"/>
  <c r="F272" i="3"/>
  <c r="E272" i="3"/>
  <c r="D272" i="3"/>
  <c r="H271" i="3"/>
  <c r="A271" i="3" s="1"/>
  <c r="G271" i="3"/>
  <c r="F271" i="3"/>
  <c r="E271" i="3"/>
  <c r="D271" i="3"/>
  <c r="H270" i="3"/>
  <c r="A270" i="3" s="1"/>
  <c r="G270" i="3"/>
  <c r="F270" i="3"/>
  <c r="E270" i="3"/>
  <c r="D270" i="3"/>
  <c r="H269" i="3"/>
  <c r="A269" i="3" s="1"/>
  <c r="G269" i="3"/>
  <c r="F269" i="3"/>
  <c r="E269" i="3"/>
  <c r="D269" i="3"/>
  <c r="H268" i="3"/>
  <c r="A268" i="3" s="1"/>
  <c r="G268" i="3"/>
  <c r="F268" i="3"/>
  <c r="E268" i="3"/>
  <c r="D268" i="3"/>
  <c r="H267" i="3"/>
  <c r="A267" i="3" s="1"/>
  <c r="G267" i="3"/>
  <c r="F267" i="3"/>
  <c r="E267" i="3"/>
  <c r="D267" i="3"/>
  <c r="H266" i="3"/>
  <c r="A266" i="3" s="1"/>
  <c r="G266" i="3"/>
  <c r="F266" i="3"/>
  <c r="E266" i="3"/>
  <c r="D266" i="3"/>
  <c r="H265" i="3"/>
  <c r="A265" i="3" s="1"/>
  <c r="G265" i="3"/>
  <c r="F265" i="3"/>
  <c r="E265" i="3"/>
  <c r="D265" i="3"/>
  <c r="H264" i="3"/>
  <c r="A264" i="3" s="1"/>
  <c r="G264" i="3"/>
  <c r="F264" i="3"/>
  <c r="E264" i="3"/>
  <c r="D264" i="3"/>
  <c r="H263" i="3"/>
  <c r="A263" i="3" s="1"/>
  <c r="G263" i="3"/>
  <c r="F263" i="3"/>
  <c r="E263" i="3"/>
  <c r="D263" i="3"/>
  <c r="H262" i="3"/>
  <c r="A262" i="3" s="1"/>
  <c r="G262" i="3"/>
  <c r="F262" i="3"/>
  <c r="E262" i="3"/>
  <c r="D262" i="3"/>
  <c r="H261" i="3"/>
  <c r="G261" i="3"/>
  <c r="F261" i="3"/>
  <c r="E261" i="3"/>
  <c r="D261" i="3"/>
  <c r="A261" i="3"/>
  <c r="H260" i="3"/>
  <c r="A260" i="3" s="1"/>
  <c r="G260" i="3"/>
  <c r="F260" i="3"/>
  <c r="E260" i="3"/>
  <c r="D260" i="3"/>
  <c r="H259" i="3"/>
  <c r="A259" i="3" s="1"/>
  <c r="G259" i="3"/>
  <c r="F259" i="3"/>
  <c r="E259" i="3"/>
  <c r="D259" i="3"/>
  <c r="H258" i="3"/>
  <c r="A258" i="3" s="1"/>
  <c r="G258" i="3"/>
  <c r="F258" i="3"/>
  <c r="E258" i="3"/>
  <c r="D258" i="3"/>
  <c r="H257" i="3"/>
  <c r="A257" i="3" s="1"/>
  <c r="G257" i="3"/>
  <c r="F257" i="3"/>
  <c r="E257" i="3"/>
  <c r="D257" i="3"/>
  <c r="H256" i="3"/>
  <c r="A256" i="3" s="1"/>
  <c r="G256" i="3"/>
  <c r="F256" i="3"/>
  <c r="E256" i="3"/>
  <c r="D256" i="3"/>
  <c r="H255" i="3"/>
  <c r="A255" i="3" s="1"/>
  <c r="G255" i="3"/>
  <c r="F255" i="3"/>
  <c r="E255" i="3"/>
  <c r="D255" i="3"/>
  <c r="H254" i="3"/>
  <c r="A254" i="3" s="1"/>
  <c r="G254" i="3"/>
  <c r="F254" i="3"/>
  <c r="E254" i="3"/>
  <c r="D254" i="3"/>
  <c r="H253" i="3"/>
  <c r="A253" i="3" s="1"/>
  <c r="G253" i="3"/>
  <c r="F253" i="3"/>
  <c r="E253" i="3"/>
  <c r="D253" i="3"/>
  <c r="H252" i="3"/>
  <c r="A252" i="3" s="1"/>
  <c r="G252" i="3"/>
  <c r="F252" i="3"/>
  <c r="E252" i="3"/>
  <c r="D252" i="3"/>
  <c r="H251" i="3"/>
  <c r="A251" i="3" s="1"/>
  <c r="G251" i="3"/>
  <c r="F251" i="3"/>
  <c r="E251" i="3"/>
  <c r="D251" i="3"/>
  <c r="H250" i="3"/>
  <c r="A250" i="3" s="1"/>
  <c r="G250" i="3"/>
  <c r="F250" i="3"/>
  <c r="E250" i="3"/>
  <c r="D250" i="3"/>
  <c r="H249" i="3"/>
  <c r="A249" i="3" s="1"/>
  <c r="G249" i="3"/>
  <c r="F249" i="3"/>
  <c r="E249" i="3"/>
  <c r="D249" i="3"/>
  <c r="H248" i="3"/>
  <c r="A248" i="3" s="1"/>
  <c r="G248" i="3"/>
  <c r="F248" i="3"/>
  <c r="E248" i="3"/>
  <c r="D248" i="3"/>
  <c r="H247" i="3"/>
  <c r="A247" i="3" s="1"/>
  <c r="G247" i="3"/>
  <c r="F247" i="3"/>
  <c r="E247" i="3"/>
  <c r="D247" i="3"/>
  <c r="H246" i="3"/>
  <c r="G246" i="3"/>
  <c r="F246" i="3"/>
  <c r="E246" i="3"/>
  <c r="D246" i="3"/>
  <c r="A246" i="3"/>
  <c r="H245" i="3"/>
  <c r="A245" i="3" s="1"/>
  <c r="G245" i="3"/>
  <c r="F245" i="3"/>
  <c r="E245" i="3"/>
  <c r="D245" i="3"/>
  <c r="H244" i="3"/>
  <c r="A244" i="3" s="1"/>
  <c r="G244" i="3"/>
  <c r="F244" i="3"/>
  <c r="E244" i="3"/>
  <c r="D244" i="3"/>
  <c r="H243" i="3"/>
  <c r="G243" i="3"/>
  <c r="F243" i="3"/>
  <c r="E243" i="3"/>
  <c r="D243" i="3"/>
  <c r="A243" i="3"/>
  <c r="H242" i="3"/>
  <c r="A242" i="3" s="1"/>
  <c r="G242" i="3"/>
  <c r="F242" i="3"/>
  <c r="E242" i="3"/>
  <c r="D242" i="3"/>
  <c r="H241" i="3"/>
  <c r="A241" i="3" s="1"/>
  <c r="G241" i="3"/>
  <c r="F241" i="3"/>
  <c r="E241" i="3"/>
  <c r="D241" i="3"/>
  <c r="H240" i="3"/>
  <c r="A240" i="3" s="1"/>
  <c r="G240" i="3"/>
  <c r="F240" i="3"/>
  <c r="E240" i="3"/>
  <c r="D240" i="3"/>
  <c r="H239" i="3"/>
  <c r="A239" i="3" s="1"/>
  <c r="G239" i="3"/>
  <c r="F239" i="3"/>
  <c r="E239" i="3"/>
  <c r="D239" i="3"/>
  <c r="H238" i="3"/>
  <c r="A238" i="3" s="1"/>
  <c r="G238" i="3"/>
  <c r="F238" i="3"/>
  <c r="E238" i="3"/>
  <c r="D238" i="3"/>
  <c r="H237" i="3"/>
  <c r="A237" i="3" s="1"/>
  <c r="G237" i="3"/>
  <c r="F237" i="3"/>
  <c r="E237" i="3"/>
  <c r="D237" i="3"/>
  <c r="H236" i="3"/>
  <c r="A236" i="3" s="1"/>
  <c r="G236" i="3"/>
  <c r="F236" i="3"/>
  <c r="E236" i="3"/>
  <c r="D236" i="3"/>
  <c r="H235" i="3"/>
  <c r="A235" i="3" s="1"/>
  <c r="G235" i="3"/>
  <c r="F235" i="3"/>
  <c r="E235" i="3"/>
  <c r="D235" i="3"/>
  <c r="H234" i="3"/>
  <c r="A234" i="3" s="1"/>
  <c r="G234" i="3"/>
  <c r="F234" i="3"/>
  <c r="E234" i="3"/>
  <c r="D234" i="3"/>
  <c r="H233" i="3"/>
  <c r="A233" i="3" s="1"/>
  <c r="G233" i="3"/>
  <c r="F233" i="3"/>
  <c r="E233" i="3"/>
  <c r="D233" i="3"/>
  <c r="H232" i="3"/>
  <c r="A232" i="3" s="1"/>
  <c r="G232" i="3"/>
  <c r="F232" i="3"/>
  <c r="E232" i="3"/>
  <c r="D232" i="3"/>
  <c r="H231" i="3"/>
  <c r="A231" i="3" s="1"/>
  <c r="G231" i="3"/>
  <c r="F231" i="3"/>
  <c r="E231" i="3"/>
  <c r="D231" i="3"/>
  <c r="H230" i="3"/>
  <c r="A230" i="3" s="1"/>
  <c r="G230" i="3"/>
  <c r="F230" i="3"/>
  <c r="E230" i="3"/>
  <c r="D230" i="3"/>
  <c r="H229" i="3"/>
  <c r="G229" i="3"/>
  <c r="F229" i="3"/>
  <c r="E229" i="3"/>
  <c r="D229" i="3"/>
  <c r="A229" i="3"/>
  <c r="H228" i="3"/>
  <c r="A228" i="3" s="1"/>
  <c r="G228" i="3"/>
  <c r="F228" i="3"/>
  <c r="E228" i="3"/>
  <c r="D228" i="3"/>
  <c r="H227" i="3"/>
  <c r="A227" i="3" s="1"/>
  <c r="G227" i="3"/>
  <c r="F227" i="3"/>
  <c r="E227" i="3"/>
  <c r="D227" i="3"/>
  <c r="H226" i="3"/>
  <c r="G226" i="3"/>
  <c r="F226" i="3"/>
  <c r="E226" i="3"/>
  <c r="D226" i="3"/>
  <c r="A226" i="3"/>
  <c r="H225" i="3"/>
  <c r="A225" i="3" s="1"/>
  <c r="G225" i="3"/>
  <c r="F225" i="3"/>
  <c r="E225" i="3"/>
  <c r="D225" i="3"/>
  <c r="H224" i="3"/>
  <c r="A224" i="3" s="1"/>
  <c r="G224" i="3"/>
  <c r="F224" i="3"/>
  <c r="E224" i="3"/>
  <c r="D224" i="3"/>
  <c r="H223" i="3"/>
  <c r="G223" i="3"/>
  <c r="F223" i="3"/>
  <c r="E223" i="3"/>
  <c r="D223" i="3"/>
  <c r="A223" i="3"/>
  <c r="H222" i="3"/>
  <c r="A222" i="3" s="1"/>
  <c r="G222" i="3"/>
  <c r="F222" i="3"/>
  <c r="E222" i="3"/>
  <c r="D222" i="3"/>
  <c r="H221" i="3"/>
  <c r="A221" i="3" s="1"/>
  <c r="G221" i="3"/>
  <c r="F221" i="3"/>
  <c r="E221" i="3"/>
  <c r="D221" i="3"/>
  <c r="H220" i="3"/>
  <c r="A220" i="3" s="1"/>
  <c r="G220" i="3"/>
  <c r="F220" i="3"/>
  <c r="E220" i="3"/>
  <c r="D220" i="3"/>
  <c r="H219" i="3"/>
  <c r="A219" i="3" s="1"/>
  <c r="G219" i="3"/>
  <c r="F219" i="3"/>
  <c r="E219" i="3"/>
  <c r="D219" i="3"/>
  <c r="H218" i="3"/>
  <c r="A218" i="3" s="1"/>
  <c r="G218" i="3"/>
  <c r="F218" i="3"/>
  <c r="E218" i="3"/>
  <c r="D218" i="3"/>
  <c r="H217" i="3"/>
  <c r="A217" i="3" s="1"/>
  <c r="G217" i="3"/>
  <c r="F217" i="3"/>
  <c r="E217" i="3"/>
  <c r="D217" i="3"/>
  <c r="H216" i="3"/>
  <c r="A216" i="3" s="1"/>
  <c r="G216" i="3"/>
  <c r="F216" i="3"/>
  <c r="E216" i="3"/>
  <c r="D216" i="3"/>
  <c r="H215" i="3"/>
  <c r="A215" i="3" s="1"/>
  <c r="G215" i="3"/>
  <c r="F215" i="3"/>
  <c r="E215" i="3"/>
  <c r="D215" i="3"/>
  <c r="H214" i="3"/>
  <c r="A214" i="3" s="1"/>
  <c r="G214" i="3"/>
  <c r="F214" i="3"/>
  <c r="E214" i="3"/>
  <c r="D214" i="3"/>
  <c r="H213" i="3"/>
  <c r="A213" i="3" s="1"/>
  <c r="G213" i="3"/>
  <c r="F213" i="3"/>
  <c r="E213" i="3"/>
  <c r="D213" i="3"/>
  <c r="H212" i="3"/>
  <c r="A212" i="3" s="1"/>
  <c r="G212" i="3"/>
  <c r="F212" i="3"/>
  <c r="E212" i="3"/>
  <c r="D212" i="3"/>
  <c r="H211" i="3"/>
  <c r="A211" i="3" s="1"/>
  <c r="G211" i="3"/>
  <c r="F211" i="3"/>
  <c r="E211" i="3"/>
  <c r="D211" i="3"/>
  <c r="H210" i="3"/>
  <c r="A210" i="3" s="1"/>
  <c r="G210" i="3"/>
  <c r="F210" i="3"/>
  <c r="E210" i="3"/>
  <c r="D210" i="3"/>
  <c r="H209" i="3"/>
  <c r="A209" i="3" s="1"/>
  <c r="G209" i="3"/>
  <c r="F209" i="3"/>
  <c r="E209" i="3"/>
  <c r="D209" i="3"/>
  <c r="H208" i="3"/>
  <c r="A208" i="3" s="1"/>
  <c r="G208" i="3"/>
  <c r="F208" i="3"/>
  <c r="E208" i="3"/>
  <c r="D208" i="3"/>
  <c r="H207" i="3"/>
  <c r="A207" i="3" s="1"/>
  <c r="G207" i="3"/>
  <c r="F207" i="3"/>
  <c r="E207" i="3"/>
  <c r="D207" i="3"/>
  <c r="H206" i="3"/>
  <c r="A206" i="3" s="1"/>
  <c r="G206" i="3"/>
  <c r="F206" i="3"/>
  <c r="E206" i="3"/>
  <c r="D206" i="3"/>
  <c r="H205" i="3"/>
  <c r="A205" i="3" s="1"/>
  <c r="G205" i="3"/>
  <c r="F205" i="3"/>
  <c r="E205" i="3"/>
  <c r="D205" i="3"/>
  <c r="H204" i="3"/>
  <c r="A204" i="3" s="1"/>
  <c r="G204" i="3"/>
  <c r="F204" i="3"/>
  <c r="E204" i="3"/>
  <c r="D204" i="3"/>
  <c r="H203" i="3"/>
  <c r="A203" i="3" s="1"/>
  <c r="G203" i="3"/>
  <c r="F203" i="3"/>
  <c r="E203" i="3"/>
  <c r="D203" i="3"/>
  <c r="H202" i="3"/>
  <c r="A202" i="3" s="1"/>
  <c r="G202" i="3"/>
  <c r="F202" i="3"/>
  <c r="E202" i="3"/>
  <c r="D202" i="3"/>
  <c r="H201" i="3"/>
  <c r="A201" i="3" s="1"/>
  <c r="G201" i="3"/>
  <c r="F201" i="3"/>
  <c r="E201" i="3"/>
  <c r="D201" i="3"/>
  <c r="H200" i="3"/>
  <c r="A200" i="3" s="1"/>
  <c r="G200" i="3"/>
  <c r="F200" i="3"/>
  <c r="E200" i="3"/>
  <c r="D200" i="3"/>
  <c r="H199" i="3"/>
  <c r="A199" i="3" s="1"/>
  <c r="G199" i="3"/>
  <c r="F199" i="3"/>
  <c r="E199" i="3"/>
  <c r="D199" i="3"/>
  <c r="H198" i="3"/>
  <c r="A198" i="3" s="1"/>
  <c r="G198" i="3"/>
  <c r="F198" i="3"/>
  <c r="E198" i="3"/>
  <c r="D198" i="3"/>
  <c r="H197" i="3"/>
  <c r="A197" i="3" s="1"/>
  <c r="G197" i="3"/>
  <c r="F197" i="3"/>
  <c r="E197" i="3"/>
  <c r="D197" i="3"/>
  <c r="H196" i="3"/>
  <c r="A196" i="3" s="1"/>
  <c r="G196" i="3"/>
  <c r="F196" i="3"/>
  <c r="E196" i="3"/>
  <c r="D196" i="3"/>
  <c r="H195" i="3"/>
  <c r="A195" i="3" s="1"/>
  <c r="G195" i="3"/>
  <c r="F195" i="3"/>
  <c r="E195" i="3"/>
  <c r="D195" i="3"/>
  <c r="H194" i="3"/>
  <c r="A194" i="3" s="1"/>
  <c r="G194" i="3"/>
  <c r="F194" i="3"/>
  <c r="E194" i="3"/>
  <c r="D194" i="3"/>
  <c r="H193" i="3"/>
  <c r="A193" i="3" s="1"/>
  <c r="G193" i="3"/>
  <c r="F193" i="3"/>
  <c r="E193" i="3"/>
  <c r="D193" i="3"/>
  <c r="H192" i="3"/>
  <c r="A192" i="3" s="1"/>
  <c r="G192" i="3"/>
  <c r="F192" i="3"/>
  <c r="E192" i="3"/>
  <c r="D192" i="3"/>
  <c r="H191" i="3"/>
  <c r="A191" i="3" s="1"/>
  <c r="G191" i="3"/>
  <c r="F191" i="3"/>
  <c r="E191" i="3"/>
  <c r="D191" i="3"/>
  <c r="H190" i="3"/>
  <c r="A190" i="3" s="1"/>
  <c r="G190" i="3"/>
  <c r="F190" i="3"/>
  <c r="E190" i="3"/>
  <c r="D190" i="3"/>
  <c r="H189" i="3"/>
  <c r="G189" i="3"/>
  <c r="F189" i="3"/>
  <c r="E189" i="3"/>
  <c r="D189" i="3"/>
  <c r="A189" i="3"/>
  <c r="H188" i="3"/>
  <c r="A188" i="3" s="1"/>
  <c r="G188" i="3"/>
  <c r="F188" i="3"/>
  <c r="E188" i="3"/>
  <c r="D188" i="3"/>
  <c r="H187" i="3"/>
  <c r="A187" i="3" s="1"/>
  <c r="G187" i="3"/>
  <c r="F187" i="3"/>
  <c r="E187" i="3"/>
  <c r="D187" i="3"/>
  <c r="H186" i="3"/>
  <c r="A186" i="3" s="1"/>
  <c r="G186" i="3"/>
  <c r="F186" i="3"/>
  <c r="E186" i="3"/>
  <c r="D186" i="3"/>
  <c r="H185" i="3"/>
  <c r="A185" i="3" s="1"/>
  <c r="G185" i="3"/>
  <c r="F185" i="3"/>
  <c r="E185" i="3"/>
  <c r="D185" i="3"/>
  <c r="H184" i="3"/>
  <c r="A184" i="3" s="1"/>
  <c r="G184" i="3"/>
  <c r="F184" i="3"/>
  <c r="E184" i="3"/>
  <c r="D184" i="3"/>
  <c r="H183" i="3"/>
  <c r="A183" i="3" s="1"/>
  <c r="G183" i="3"/>
  <c r="F183" i="3"/>
  <c r="E183" i="3"/>
  <c r="D183" i="3"/>
  <c r="H182" i="3"/>
  <c r="A182" i="3" s="1"/>
  <c r="G182" i="3"/>
  <c r="F182" i="3"/>
  <c r="E182" i="3"/>
  <c r="D182" i="3"/>
  <c r="H181" i="3"/>
  <c r="A181" i="3" s="1"/>
  <c r="G181" i="3"/>
  <c r="F181" i="3"/>
  <c r="E181" i="3"/>
  <c r="D181" i="3"/>
  <c r="H180" i="3"/>
  <c r="A180" i="3" s="1"/>
  <c r="G180" i="3"/>
  <c r="F180" i="3"/>
  <c r="E180" i="3"/>
  <c r="D180" i="3"/>
  <c r="H179" i="3"/>
  <c r="A179" i="3" s="1"/>
  <c r="G179" i="3"/>
  <c r="F179" i="3"/>
  <c r="E179" i="3"/>
  <c r="D179" i="3"/>
  <c r="H178" i="3"/>
  <c r="A178" i="3" s="1"/>
  <c r="G178" i="3"/>
  <c r="F178" i="3"/>
  <c r="E178" i="3"/>
  <c r="D178" i="3"/>
  <c r="H177" i="3"/>
  <c r="A177" i="3" s="1"/>
  <c r="G177" i="3"/>
  <c r="F177" i="3"/>
  <c r="E177" i="3"/>
  <c r="D177" i="3"/>
  <c r="H176" i="3"/>
  <c r="A176" i="3" s="1"/>
  <c r="G176" i="3"/>
  <c r="F176" i="3"/>
  <c r="E176" i="3"/>
  <c r="D176" i="3"/>
  <c r="H175" i="3"/>
  <c r="A175" i="3" s="1"/>
  <c r="G175" i="3"/>
  <c r="F175" i="3"/>
  <c r="E175" i="3"/>
  <c r="D175" i="3"/>
  <c r="H174" i="3"/>
  <c r="A174" i="3" s="1"/>
  <c r="G174" i="3"/>
  <c r="F174" i="3"/>
  <c r="E174" i="3"/>
  <c r="D174" i="3"/>
  <c r="H173" i="3"/>
  <c r="A173" i="3" s="1"/>
  <c r="G173" i="3"/>
  <c r="F173" i="3"/>
  <c r="E173" i="3"/>
  <c r="D173" i="3"/>
  <c r="H172" i="3"/>
  <c r="A172" i="3" s="1"/>
  <c r="G172" i="3"/>
  <c r="F172" i="3"/>
  <c r="E172" i="3"/>
  <c r="D172" i="3"/>
  <c r="H171" i="3"/>
  <c r="A171" i="3" s="1"/>
  <c r="G171" i="3"/>
  <c r="F171" i="3"/>
  <c r="E171" i="3"/>
  <c r="D171" i="3"/>
  <c r="H170" i="3"/>
  <c r="A170" i="3" s="1"/>
  <c r="G170" i="3"/>
  <c r="F170" i="3"/>
  <c r="E170" i="3"/>
  <c r="D170" i="3"/>
  <c r="H169" i="3"/>
  <c r="A169" i="3" s="1"/>
  <c r="G169" i="3"/>
  <c r="F169" i="3"/>
  <c r="E169" i="3"/>
  <c r="D169" i="3"/>
  <c r="H168" i="3"/>
  <c r="A168" i="3" s="1"/>
  <c r="G168" i="3"/>
  <c r="F168" i="3"/>
  <c r="E168" i="3"/>
  <c r="D168" i="3"/>
  <c r="H167" i="3"/>
  <c r="A167" i="3" s="1"/>
  <c r="G167" i="3"/>
  <c r="F167" i="3"/>
  <c r="E167" i="3"/>
  <c r="D167" i="3"/>
  <c r="H166" i="3"/>
  <c r="A166" i="3" s="1"/>
  <c r="G166" i="3"/>
  <c r="F166" i="3"/>
  <c r="E166" i="3"/>
  <c r="D166" i="3"/>
  <c r="H165" i="3"/>
  <c r="G165" i="3"/>
  <c r="F165" i="3"/>
  <c r="E165" i="3"/>
  <c r="D165" i="3"/>
  <c r="A165" i="3"/>
  <c r="H164" i="3"/>
  <c r="A164" i="3" s="1"/>
  <c r="G164" i="3"/>
  <c r="F164" i="3"/>
  <c r="E164" i="3"/>
  <c r="D164" i="3"/>
  <c r="H163" i="3"/>
  <c r="A163" i="3" s="1"/>
  <c r="G163" i="3"/>
  <c r="F163" i="3"/>
  <c r="E163" i="3"/>
  <c r="D163" i="3"/>
  <c r="H162" i="3"/>
  <c r="G162" i="3"/>
  <c r="F162" i="3"/>
  <c r="E162" i="3"/>
  <c r="D162" i="3"/>
  <c r="A162" i="3"/>
  <c r="H161" i="3"/>
  <c r="A161" i="3" s="1"/>
  <c r="G161" i="3"/>
  <c r="F161" i="3"/>
  <c r="E161" i="3"/>
  <c r="D161" i="3"/>
  <c r="H160" i="3"/>
  <c r="A160" i="3" s="1"/>
  <c r="G160" i="3"/>
  <c r="F160" i="3"/>
  <c r="E160" i="3"/>
  <c r="D160" i="3"/>
  <c r="H159" i="3"/>
  <c r="A159" i="3" s="1"/>
  <c r="G159" i="3"/>
  <c r="F159" i="3"/>
  <c r="E159" i="3"/>
  <c r="D159" i="3"/>
  <c r="H158" i="3"/>
  <c r="A158" i="3" s="1"/>
  <c r="G158" i="3"/>
  <c r="F158" i="3"/>
  <c r="E158" i="3"/>
  <c r="D158" i="3"/>
  <c r="H157" i="3"/>
  <c r="A157" i="3" s="1"/>
  <c r="G157" i="3"/>
  <c r="F157" i="3"/>
  <c r="E157" i="3"/>
  <c r="D157" i="3"/>
  <c r="H156" i="3"/>
  <c r="A156" i="3" s="1"/>
  <c r="G156" i="3"/>
  <c r="F156" i="3"/>
  <c r="E156" i="3"/>
  <c r="D156" i="3"/>
  <c r="H155" i="3"/>
  <c r="A155" i="3" s="1"/>
  <c r="G155" i="3"/>
  <c r="F155" i="3"/>
  <c r="E155" i="3"/>
  <c r="D155" i="3"/>
  <c r="H154" i="3"/>
  <c r="A154" i="3" s="1"/>
  <c r="G154" i="3"/>
  <c r="F154" i="3"/>
  <c r="E154" i="3"/>
  <c r="D154" i="3"/>
  <c r="H153" i="3"/>
  <c r="A153" i="3" s="1"/>
  <c r="G153" i="3"/>
  <c r="F153" i="3"/>
  <c r="E153" i="3"/>
  <c r="D153" i="3"/>
  <c r="H152" i="3"/>
  <c r="A152" i="3" s="1"/>
  <c r="G152" i="3"/>
  <c r="F152" i="3"/>
  <c r="E152" i="3"/>
  <c r="D152" i="3"/>
  <c r="H151" i="3"/>
  <c r="A151" i="3" s="1"/>
  <c r="G151" i="3"/>
  <c r="F151" i="3"/>
  <c r="E151" i="3"/>
  <c r="D151" i="3"/>
  <c r="H150" i="3"/>
  <c r="A150" i="3" s="1"/>
  <c r="G150" i="3"/>
  <c r="F150" i="3"/>
  <c r="E150" i="3"/>
  <c r="D150" i="3"/>
  <c r="H149" i="3"/>
  <c r="A149" i="3" s="1"/>
  <c r="G149" i="3"/>
  <c r="F149" i="3"/>
  <c r="E149" i="3"/>
  <c r="D149" i="3"/>
  <c r="H148" i="3"/>
  <c r="A148" i="3" s="1"/>
  <c r="G148" i="3"/>
  <c r="F148" i="3"/>
  <c r="E148" i="3"/>
  <c r="D148" i="3"/>
  <c r="H147" i="3"/>
  <c r="A147" i="3" s="1"/>
  <c r="G147" i="3"/>
  <c r="F147" i="3"/>
  <c r="E147" i="3"/>
  <c r="D147" i="3"/>
  <c r="H146" i="3"/>
  <c r="A146" i="3" s="1"/>
  <c r="G146" i="3"/>
  <c r="F146" i="3"/>
  <c r="E146" i="3"/>
  <c r="D146" i="3"/>
  <c r="H145" i="3"/>
  <c r="A145" i="3" s="1"/>
  <c r="G145" i="3"/>
  <c r="F145" i="3"/>
  <c r="E145" i="3"/>
  <c r="D145" i="3"/>
  <c r="H144" i="3"/>
  <c r="A144" i="3" s="1"/>
  <c r="G144" i="3"/>
  <c r="F144" i="3"/>
  <c r="E144" i="3"/>
  <c r="D144" i="3"/>
  <c r="H143" i="3"/>
  <c r="A143" i="3" s="1"/>
  <c r="G143" i="3"/>
  <c r="F143" i="3"/>
  <c r="E143" i="3"/>
  <c r="D143" i="3"/>
  <c r="H142" i="3"/>
  <c r="A142" i="3" s="1"/>
  <c r="G142" i="3"/>
  <c r="F142" i="3"/>
  <c r="E142" i="3"/>
  <c r="D142" i="3"/>
  <c r="H141" i="3"/>
  <c r="A141" i="3" s="1"/>
  <c r="G141" i="3"/>
  <c r="F141" i="3"/>
  <c r="E141" i="3"/>
  <c r="D141" i="3"/>
  <c r="H140" i="3"/>
  <c r="A140" i="3" s="1"/>
  <c r="G140" i="3"/>
  <c r="F140" i="3"/>
  <c r="E140" i="3"/>
  <c r="D140" i="3"/>
  <c r="H139" i="3"/>
  <c r="A139" i="3" s="1"/>
  <c r="G139" i="3"/>
  <c r="F139" i="3"/>
  <c r="E139" i="3"/>
  <c r="D139" i="3"/>
  <c r="H138" i="3"/>
  <c r="A138" i="3" s="1"/>
  <c r="G138" i="3"/>
  <c r="F138" i="3"/>
  <c r="E138" i="3"/>
  <c r="D138" i="3"/>
  <c r="H137" i="3"/>
  <c r="A137" i="3" s="1"/>
  <c r="G137" i="3"/>
  <c r="F137" i="3"/>
  <c r="E137" i="3"/>
  <c r="D137" i="3"/>
  <c r="H136" i="3"/>
  <c r="A136" i="3" s="1"/>
  <c r="G136" i="3"/>
  <c r="F136" i="3"/>
  <c r="E136" i="3"/>
  <c r="D136" i="3"/>
  <c r="H135" i="3"/>
  <c r="A135" i="3" s="1"/>
  <c r="G135" i="3"/>
  <c r="F135" i="3"/>
  <c r="E135" i="3"/>
  <c r="D135" i="3"/>
  <c r="H134" i="3"/>
  <c r="A134" i="3" s="1"/>
  <c r="G134" i="3"/>
  <c r="F134" i="3"/>
  <c r="E134" i="3"/>
  <c r="D134" i="3"/>
  <c r="H133" i="3"/>
  <c r="A133" i="3" s="1"/>
  <c r="G133" i="3"/>
  <c r="F133" i="3"/>
  <c r="E133" i="3"/>
  <c r="D133" i="3"/>
  <c r="H132" i="3"/>
  <c r="A132" i="3" s="1"/>
  <c r="G132" i="3"/>
  <c r="F132" i="3"/>
  <c r="E132" i="3"/>
  <c r="D132" i="3"/>
  <c r="H131" i="3"/>
  <c r="A131" i="3" s="1"/>
  <c r="G131" i="3"/>
  <c r="F131" i="3"/>
  <c r="E131" i="3"/>
  <c r="D131" i="3"/>
  <c r="H130" i="3"/>
  <c r="A130" i="3" s="1"/>
  <c r="G130" i="3"/>
  <c r="F130" i="3"/>
  <c r="E130" i="3"/>
  <c r="D130" i="3"/>
  <c r="H129" i="3"/>
  <c r="A129" i="3" s="1"/>
  <c r="G129" i="3"/>
  <c r="F129" i="3"/>
  <c r="E129" i="3"/>
  <c r="D129" i="3"/>
  <c r="H128" i="3"/>
  <c r="A128" i="3" s="1"/>
  <c r="G128" i="3"/>
  <c r="F128" i="3"/>
  <c r="E128" i="3"/>
  <c r="D128" i="3"/>
  <c r="H127" i="3"/>
  <c r="A127" i="3" s="1"/>
  <c r="G127" i="3"/>
  <c r="F127" i="3"/>
  <c r="E127" i="3"/>
  <c r="D127" i="3"/>
  <c r="H126" i="3"/>
  <c r="A126" i="3" s="1"/>
  <c r="G126" i="3"/>
  <c r="F126" i="3"/>
  <c r="E126" i="3"/>
  <c r="D126" i="3"/>
  <c r="H125" i="3"/>
  <c r="A125" i="3" s="1"/>
  <c r="G125" i="3"/>
  <c r="F125" i="3"/>
  <c r="E125" i="3"/>
  <c r="D125" i="3"/>
  <c r="H124" i="3"/>
  <c r="A124" i="3" s="1"/>
  <c r="G124" i="3"/>
  <c r="F124" i="3"/>
  <c r="E124" i="3"/>
  <c r="D124" i="3"/>
  <c r="H123" i="3"/>
  <c r="A123" i="3" s="1"/>
  <c r="G123" i="3"/>
  <c r="F123" i="3"/>
  <c r="E123" i="3"/>
  <c r="D123" i="3"/>
  <c r="H122" i="3"/>
  <c r="A122" i="3" s="1"/>
  <c r="G122" i="3"/>
  <c r="F122" i="3"/>
  <c r="E122" i="3"/>
  <c r="D122" i="3"/>
  <c r="H121" i="3"/>
  <c r="A121" i="3" s="1"/>
  <c r="G121" i="3"/>
  <c r="F121" i="3"/>
  <c r="E121" i="3"/>
  <c r="D121" i="3"/>
  <c r="H120" i="3"/>
  <c r="A120" i="3" s="1"/>
  <c r="G120" i="3"/>
  <c r="F120" i="3"/>
  <c r="E120" i="3"/>
  <c r="D120" i="3"/>
  <c r="H119" i="3"/>
  <c r="A119" i="3" s="1"/>
  <c r="G119" i="3"/>
  <c r="F119" i="3"/>
  <c r="E119" i="3"/>
  <c r="D119" i="3"/>
  <c r="H118" i="3"/>
  <c r="A118" i="3" s="1"/>
  <c r="G118" i="3"/>
  <c r="F118" i="3"/>
  <c r="E118" i="3"/>
  <c r="D118" i="3"/>
  <c r="H117" i="3"/>
  <c r="A117" i="3" s="1"/>
  <c r="G117" i="3"/>
  <c r="F117" i="3"/>
  <c r="E117" i="3"/>
  <c r="D117" i="3"/>
  <c r="H116" i="3"/>
  <c r="A116" i="3" s="1"/>
  <c r="G116" i="3"/>
  <c r="F116" i="3"/>
  <c r="E116" i="3"/>
  <c r="D116" i="3"/>
  <c r="H115" i="3"/>
  <c r="A115" i="3" s="1"/>
  <c r="G115" i="3"/>
  <c r="F115" i="3"/>
  <c r="E115" i="3"/>
  <c r="D115" i="3"/>
  <c r="H114" i="3"/>
  <c r="A114" i="3" s="1"/>
  <c r="G114" i="3"/>
  <c r="F114" i="3"/>
  <c r="E114" i="3"/>
  <c r="D114" i="3"/>
  <c r="H113" i="3"/>
  <c r="A113" i="3" s="1"/>
  <c r="G113" i="3"/>
  <c r="F113" i="3"/>
  <c r="E113" i="3"/>
  <c r="D113" i="3"/>
  <c r="H112" i="3"/>
  <c r="A112" i="3" s="1"/>
  <c r="G112" i="3"/>
  <c r="F112" i="3"/>
  <c r="E112" i="3"/>
  <c r="D112" i="3"/>
  <c r="H111" i="3"/>
  <c r="A111" i="3" s="1"/>
  <c r="G111" i="3"/>
  <c r="F111" i="3"/>
  <c r="E111" i="3"/>
  <c r="D111" i="3"/>
  <c r="H110" i="3"/>
  <c r="A110" i="3" s="1"/>
  <c r="G110" i="3"/>
  <c r="F110" i="3"/>
  <c r="E110" i="3"/>
  <c r="D110" i="3"/>
  <c r="H109" i="3"/>
  <c r="A109" i="3" s="1"/>
  <c r="G109" i="3"/>
  <c r="F109" i="3"/>
  <c r="E109" i="3"/>
  <c r="D109" i="3"/>
  <c r="H108" i="3"/>
  <c r="A108" i="3" s="1"/>
  <c r="G108" i="3"/>
  <c r="F108" i="3"/>
  <c r="E108" i="3"/>
  <c r="D108" i="3"/>
  <c r="H107" i="3"/>
  <c r="A107" i="3" s="1"/>
  <c r="G107" i="3"/>
  <c r="F107" i="3"/>
  <c r="E107" i="3"/>
  <c r="D107" i="3"/>
  <c r="H106" i="3"/>
  <c r="A106" i="3" s="1"/>
  <c r="G106" i="3"/>
  <c r="F106" i="3"/>
  <c r="E106" i="3"/>
  <c r="D106" i="3"/>
  <c r="H105" i="3"/>
  <c r="A105" i="3" s="1"/>
  <c r="G105" i="3"/>
  <c r="F105" i="3"/>
  <c r="E105" i="3"/>
  <c r="D105" i="3"/>
  <c r="H104" i="3"/>
  <c r="A104" i="3" s="1"/>
  <c r="G104" i="3"/>
  <c r="F104" i="3"/>
  <c r="E104" i="3"/>
  <c r="D104" i="3"/>
  <c r="H103" i="3"/>
  <c r="A103" i="3" s="1"/>
  <c r="G103" i="3"/>
  <c r="F103" i="3"/>
  <c r="E103" i="3"/>
  <c r="D103" i="3"/>
  <c r="H102" i="3"/>
  <c r="A102" i="3" s="1"/>
  <c r="G102" i="3"/>
  <c r="F102" i="3"/>
  <c r="E102" i="3"/>
  <c r="D102" i="3"/>
  <c r="H101" i="3"/>
  <c r="A101" i="3" s="1"/>
  <c r="G101" i="3"/>
  <c r="F101" i="3"/>
  <c r="E101" i="3"/>
  <c r="D101" i="3"/>
  <c r="H100" i="3"/>
  <c r="A100" i="3" s="1"/>
  <c r="G100" i="3"/>
  <c r="F100" i="3"/>
  <c r="E100" i="3"/>
  <c r="D100" i="3"/>
  <c r="H99" i="3"/>
  <c r="A99" i="3" s="1"/>
  <c r="G99" i="3"/>
  <c r="F99" i="3"/>
  <c r="E99" i="3"/>
  <c r="D99" i="3"/>
  <c r="H98" i="3"/>
  <c r="A98" i="3" s="1"/>
  <c r="G98" i="3"/>
  <c r="F98" i="3"/>
  <c r="E98" i="3"/>
  <c r="D98" i="3"/>
  <c r="H97" i="3"/>
  <c r="A97" i="3" s="1"/>
  <c r="G97" i="3"/>
  <c r="F97" i="3"/>
  <c r="E97" i="3"/>
  <c r="D97" i="3"/>
  <c r="H96" i="3"/>
  <c r="A96" i="3" s="1"/>
  <c r="G96" i="3"/>
  <c r="F96" i="3"/>
  <c r="E96" i="3"/>
  <c r="D96" i="3"/>
  <c r="H95" i="3"/>
  <c r="A95" i="3" s="1"/>
  <c r="G95" i="3"/>
  <c r="F95" i="3"/>
  <c r="E95" i="3"/>
  <c r="D95" i="3"/>
  <c r="H94" i="3"/>
  <c r="A94" i="3" s="1"/>
  <c r="G94" i="3"/>
  <c r="F94" i="3"/>
  <c r="E94" i="3"/>
  <c r="D94" i="3"/>
  <c r="H93" i="3"/>
  <c r="A93" i="3" s="1"/>
  <c r="G93" i="3"/>
  <c r="F93" i="3"/>
  <c r="E93" i="3"/>
  <c r="D93" i="3"/>
  <c r="H92" i="3"/>
  <c r="A92" i="3" s="1"/>
  <c r="G92" i="3"/>
  <c r="F92" i="3"/>
  <c r="E92" i="3"/>
  <c r="D92" i="3"/>
  <c r="H91" i="3"/>
  <c r="A91" i="3" s="1"/>
  <c r="G91" i="3"/>
  <c r="F91" i="3"/>
  <c r="E91" i="3"/>
  <c r="D91" i="3"/>
  <c r="H90" i="3"/>
  <c r="A90" i="3" s="1"/>
  <c r="G90" i="3"/>
  <c r="F90" i="3"/>
  <c r="E90" i="3"/>
  <c r="D90" i="3"/>
  <c r="H89" i="3"/>
  <c r="A89" i="3" s="1"/>
  <c r="G89" i="3"/>
  <c r="F89" i="3"/>
  <c r="E89" i="3"/>
  <c r="D89" i="3"/>
  <c r="H88" i="3"/>
  <c r="A88" i="3" s="1"/>
  <c r="G88" i="3"/>
  <c r="F88" i="3"/>
  <c r="E88" i="3"/>
  <c r="D88" i="3"/>
  <c r="H87" i="3"/>
  <c r="A87" i="3" s="1"/>
  <c r="G87" i="3"/>
  <c r="F87" i="3"/>
  <c r="E87" i="3"/>
  <c r="D87" i="3"/>
  <c r="H86" i="3"/>
  <c r="A86" i="3" s="1"/>
  <c r="G86" i="3"/>
  <c r="F86" i="3"/>
  <c r="E86" i="3"/>
  <c r="D86" i="3"/>
  <c r="H85" i="3"/>
  <c r="A85" i="3" s="1"/>
  <c r="G85" i="3"/>
  <c r="F85" i="3"/>
  <c r="E85" i="3"/>
  <c r="D85" i="3"/>
  <c r="H84" i="3"/>
  <c r="A84" i="3" s="1"/>
  <c r="G84" i="3"/>
  <c r="F84" i="3"/>
  <c r="E84" i="3"/>
  <c r="D84" i="3"/>
  <c r="H83" i="3"/>
  <c r="A83" i="3" s="1"/>
  <c r="G83" i="3"/>
  <c r="F83" i="3"/>
  <c r="E83" i="3"/>
  <c r="D83" i="3"/>
  <c r="H82" i="3"/>
  <c r="A82" i="3" s="1"/>
  <c r="G82" i="3"/>
  <c r="F82" i="3"/>
  <c r="E82" i="3"/>
  <c r="D82" i="3"/>
  <c r="H81" i="3"/>
  <c r="A81" i="3" s="1"/>
  <c r="G81" i="3"/>
  <c r="F81" i="3"/>
  <c r="E81" i="3"/>
  <c r="D81" i="3"/>
  <c r="H80" i="3"/>
  <c r="A80" i="3" s="1"/>
  <c r="G80" i="3"/>
  <c r="F80" i="3"/>
  <c r="E80" i="3"/>
  <c r="D80" i="3"/>
  <c r="H79" i="3"/>
  <c r="A79" i="3" s="1"/>
  <c r="G79" i="3"/>
  <c r="F79" i="3"/>
  <c r="E79" i="3"/>
  <c r="D79" i="3"/>
  <c r="H78" i="3"/>
  <c r="A78" i="3" s="1"/>
  <c r="G78" i="3"/>
  <c r="F78" i="3"/>
  <c r="E78" i="3"/>
  <c r="D78" i="3"/>
  <c r="H77" i="3"/>
  <c r="A77" i="3" s="1"/>
  <c r="G77" i="3"/>
  <c r="F77" i="3"/>
  <c r="E77" i="3"/>
  <c r="D77" i="3"/>
  <c r="H76" i="3"/>
  <c r="A76" i="3" s="1"/>
  <c r="G76" i="3"/>
  <c r="F76" i="3"/>
  <c r="E76" i="3"/>
  <c r="D76" i="3"/>
  <c r="H75" i="3"/>
  <c r="A75" i="3" s="1"/>
  <c r="G75" i="3"/>
  <c r="F75" i="3"/>
  <c r="E75" i="3"/>
  <c r="D75" i="3"/>
  <c r="H74" i="3"/>
  <c r="A74" i="3" s="1"/>
  <c r="G74" i="3"/>
  <c r="F74" i="3"/>
  <c r="E74" i="3"/>
  <c r="D74" i="3"/>
  <c r="H73" i="3"/>
  <c r="A73" i="3" s="1"/>
  <c r="G73" i="3"/>
  <c r="F73" i="3"/>
  <c r="E73" i="3"/>
  <c r="D73" i="3"/>
  <c r="H72" i="3"/>
  <c r="A72" i="3" s="1"/>
  <c r="G72" i="3"/>
  <c r="F72" i="3"/>
  <c r="E72" i="3"/>
  <c r="D72" i="3"/>
  <c r="H71" i="3"/>
  <c r="A71" i="3" s="1"/>
  <c r="G71" i="3"/>
  <c r="F71" i="3"/>
  <c r="E71" i="3"/>
  <c r="D71" i="3"/>
  <c r="H70" i="3"/>
  <c r="A70" i="3" s="1"/>
  <c r="G70" i="3"/>
  <c r="F70" i="3"/>
  <c r="E70" i="3"/>
  <c r="D70" i="3"/>
  <c r="H69" i="3"/>
  <c r="A69" i="3" s="1"/>
  <c r="G69" i="3"/>
  <c r="F69" i="3"/>
  <c r="E69" i="3"/>
  <c r="D69" i="3"/>
  <c r="H68" i="3"/>
  <c r="A68" i="3" s="1"/>
  <c r="G68" i="3"/>
  <c r="F68" i="3"/>
  <c r="E68" i="3"/>
  <c r="D68" i="3"/>
  <c r="H67" i="3"/>
  <c r="A67" i="3" s="1"/>
  <c r="G67" i="3"/>
  <c r="F67" i="3"/>
  <c r="E67" i="3"/>
  <c r="D67" i="3"/>
  <c r="H66" i="3"/>
  <c r="A66" i="3" s="1"/>
  <c r="G66" i="3"/>
  <c r="F66" i="3"/>
  <c r="E66" i="3"/>
  <c r="D66" i="3"/>
  <c r="H65" i="3"/>
  <c r="A65" i="3" s="1"/>
  <c r="G65" i="3"/>
  <c r="F65" i="3"/>
  <c r="E65" i="3"/>
  <c r="D65" i="3"/>
  <c r="H64" i="3"/>
  <c r="A64" i="3" s="1"/>
  <c r="G64" i="3"/>
  <c r="F64" i="3"/>
  <c r="E64" i="3"/>
  <c r="D64" i="3"/>
  <c r="H63" i="3"/>
  <c r="A63" i="3" s="1"/>
  <c r="G63" i="3"/>
  <c r="F63" i="3"/>
  <c r="E63" i="3"/>
  <c r="D63" i="3"/>
  <c r="H62" i="3"/>
  <c r="A62" i="3" s="1"/>
  <c r="G62" i="3"/>
  <c r="F62" i="3"/>
  <c r="E62" i="3"/>
  <c r="D62" i="3"/>
  <c r="H61" i="3"/>
  <c r="A61" i="3" s="1"/>
  <c r="G61" i="3"/>
  <c r="F61" i="3"/>
  <c r="E61" i="3"/>
  <c r="D61" i="3"/>
  <c r="H60" i="3"/>
  <c r="A60" i="3" s="1"/>
  <c r="G60" i="3"/>
  <c r="F60" i="3"/>
  <c r="E60" i="3"/>
  <c r="D60" i="3"/>
  <c r="H59" i="3"/>
  <c r="A59" i="3" s="1"/>
  <c r="G59" i="3"/>
  <c r="F59" i="3"/>
  <c r="E59" i="3"/>
  <c r="D59" i="3"/>
  <c r="H58" i="3"/>
  <c r="A58" i="3" s="1"/>
  <c r="G58" i="3"/>
  <c r="F58" i="3"/>
  <c r="E58" i="3"/>
  <c r="D58" i="3"/>
  <c r="H57" i="3"/>
  <c r="A57" i="3" s="1"/>
  <c r="G57" i="3"/>
  <c r="F57" i="3"/>
  <c r="E57" i="3"/>
  <c r="D57" i="3"/>
  <c r="H56" i="3"/>
  <c r="A56" i="3" s="1"/>
  <c r="G56" i="3"/>
  <c r="F56" i="3"/>
  <c r="E56" i="3"/>
  <c r="D56" i="3"/>
  <c r="H55" i="3"/>
  <c r="A55" i="3" s="1"/>
  <c r="G55" i="3"/>
  <c r="F55" i="3"/>
  <c r="E55" i="3"/>
  <c r="D55" i="3"/>
  <c r="H54" i="3"/>
  <c r="A54" i="3" s="1"/>
  <c r="G54" i="3"/>
  <c r="F54" i="3"/>
  <c r="E54" i="3"/>
  <c r="D54" i="3"/>
  <c r="H53" i="3"/>
  <c r="A53" i="3" s="1"/>
  <c r="G53" i="3"/>
  <c r="F53" i="3"/>
  <c r="E53" i="3"/>
  <c r="D53" i="3"/>
  <c r="H52" i="3"/>
  <c r="A52" i="3" s="1"/>
  <c r="G52" i="3"/>
  <c r="F52" i="3"/>
  <c r="E52" i="3"/>
  <c r="D52" i="3"/>
  <c r="H51" i="3"/>
  <c r="A51" i="3" s="1"/>
  <c r="G51" i="3"/>
  <c r="F51" i="3"/>
  <c r="E51" i="3"/>
  <c r="D51" i="3"/>
  <c r="H50" i="3"/>
  <c r="A50" i="3" s="1"/>
  <c r="G50" i="3"/>
  <c r="F50" i="3"/>
  <c r="E50" i="3"/>
  <c r="D50" i="3"/>
  <c r="H49" i="3"/>
  <c r="A49" i="3" s="1"/>
  <c r="G49" i="3"/>
  <c r="F49" i="3"/>
  <c r="E49" i="3"/>
  <c r="D49" i="3"/>
  <c r="H48" i="3"/>
  <c r="A48" i="3" s="1"/>
  <c r="G48" i="3"/>
  <c r="F48" i="3"/>
  <c r="E48" i="3"/>
  <c r="D48" i="3"/>
  <c r="H47" i="3"/>
  <c r="A47" i="3" s="1"/>
  <c r="G47" i="3"/>
  <c r="F47" i="3"/>
  <c r="E47" i="3"/>
  <c r="D47" i="3"/>
  <c r="H46" i="3"/>
  <c r="A46" i="3" s="1"/>
  <c r="G46" i="3"/>
  <c r="F46" i="3"/>
  <c r="E46" i="3"/>
  <c r="D46" i="3"/>
  <c r="H45" i="3"/>
  <c r="A45" i="3" s="1"/>
  <c r="G45" i="3"/>
  <c r="F45" i="3"/>
  <c r="E45" i="3"/>
  <c r="D45" i="3"/>
  <c r="H44" i="3"/>
  <c r="A44" i="3" s="1"/>
  <c r="G44" i="3"/>
  <c r="F44" i="3"/>
  <c r="E44" i="3"/>
  <c r="D44" i="3"/>
  <c r="H43" i="3"/>
  <c r="A43" i="3" s="1"/>
  <c r="G43" i="3"/>
  <c r="F43" i="3"/>
  <c r="E43" i="3"/>
  <c r="D43" i="3"/>
  <c r="H42" i="3"/>
  <c r="G42" i="3"/>
  <c r="F42" i="3"/>
  <c r="E42" i="3"/>
  <c r="D42" i="3"/>
  <c r="A42" i="3"/>
  <c r="H41" i="3"/>
  <c r="A41" i="3" s="1"/>
  <c r="G41" i="3"/>
  <c r="F41" i="3"/>
  <c r="E41" i="3"/>
  <c r="D41" i="3"/>
  <c r="H40" i="3"/>
  <c r="A40" i="3" s="1"/>
  <c r="G40" i="3"/>
  <c r="F40" i="3"/>
  <c r="E40" i="3"/>
  <c r="D40" i="3"/>
  <c r="H39" i="3"/>
  <c r="G39" i="3"/>
  <c r="F39" i="3"/>
  <c r="E39" i="3"/>
  <c r="D39" i="3"/>
  <c r="A39" i="3"/>
  <c r="H38" i="3"/>
  <c r="A38" i="3" s="1"/>
  <c r="G38" i="3"/>
  <c r="F38" i="3"/>
  <c r="E38" i="3"/>
  <c r="D38" i="3"/>
  <c r="H37" i="3"/>
  <c r="A37" i="3" s="1"/>
  <c r="G37" i="3"/>
  <c r="F37" i="3"/>
  <c r="E37" i="3"/>
  <c r="D37" i="3"/>
  <c r="H36" i="3"/>
  <c r="A36" i="3" s="1"/>
  <c r="G36" i="3"/>
  <c r="F36" i="3"/>
  <c r="E36" i="3"/>
  <c r="D36" i="3"/>
  <c r="H35" i="3"/>
  <c r="A35" i="3" s="1"/>
  <c r="G35" i="3"/>
  <c r="F35" i="3"/>
  <c r="E35" i="3"/>
  <c r="D35" i="3"/>
  <c r="H34" i="3"/>
  <c r="A34" i="3" s="1"/>
  <c r="G34" i="3"/>
  <c r="F34" i="3"/>
  <c r="E34" i="3"/>
  <c r="D34" i="3"/>
  <c r="H33" i="3"/>
  <c r="A33" i="3" s="1"/>
  <c r="G33" i="3"/>
  <c r="F33" i="3"/>
  <c r="E33" i="3"/>
  <c r="D33" i="3"/>
  <c r="H32" i="3"/>
  <c r="A32" i="3" s="1"/>
  <c r="G32" i="3"/>
  <c r="F32" i="3"/>
  <c r="E32" i="3"/>
  <c r="D32" i="3"/>
  <c r="H31" i="3"/>
  <c r="A31" i="3" s="1"/>
  <c r="G31" i="3"/>
  <c r="F31" i="3"/>
  <c r="E31" i="3"/>
  <c r="D31" i="3"/>
  <c r="H30" i="3"/>
  <c r="A30" i="3" s="1"/>
  <c r="G30" i="3"/>
  <c r="F30" i="3"/>
  <c r="E30" i="3"/>
  <c r="D30" i="3"/>
  <c r="H29" i="3"/>
  <c r="A29" i="3" s="1"/>
  <c r="G29" i="3"/>
  <c r="F29" i="3"/>
  <c r="E29" i="3"/>
  <c r="D29" i="3"/>
  <c r="H28" i="3"/>
  <c r="A28" i="3" s="1"/>
  <c r="G28" i="3"/>
  <c r="F28" i="3"/>
  <c r="E28" i="3"/>
  <c r="D28" i="3"/>
  <c r="H27" i="3"/>
  <c r="A27" i="3" s="1"/>
  <c r="G27" i="3"/>
  <c r="F27" i="3"/>
  <c r="E27" i="3"/>
  <c r="D27" i="3"/>
  <c r="H26" i="3"/>
  <c r="A26" i="3" s="1"/>
  <c r="G26" i="3"/>
  <c r="F26" i="3"/>
  <c r="E26" i="3"/>
  <c r="D26" i="3"/>
  <c r="H25" i="3"/>
  <c r="A25" i="3" s="1"/>
  <c r="G25" i="3"/>
  <c r="F25" i="3"/>
  <c r="E25" i="3"/>
  <c r="D25" i="3"/>
  <c r="H24" i="3"/>
  <c r="A24" i="3" s="1"/>
  <c r="G24" i="3"/>
  <c r="F24" i="3"/>
  <c r="E24" i="3"/>
  <c r="D24" i="3"/>
  <c r="H23" i="3"/>
  <c r="A23" i="3" s="1"/>
  <c r="G23" i="3"/>
  <c r="F23" i="3"/>
  <c r="E23" i="3"/>
  <c r="D23" i="3"/>
  <c r="H22" i="3"/>
  <c r="A22" i="3" s="1"/>
  <c r="G22" i="3"/>
  <c r="F22" i="3"/>
  <c r="E22" i="3"/>
  <c r="D22" i="3"/>
  <c r="H21" i="3"/>
  <c r="A21" i="3" s="1"/>
  <c r="G21" i="3"/>
  <c r="F21" i="3"/>
  <c r="E21" i="3"/>
  <c r="D21" i="3"/>
  <c r="H20" i="3"/>
  <c r="A20" i="3" s="1"/>
  <c r="G20" i="3"/>
  <c r="F20" i="3"/>
  <c r="E20" i="3"/>
  <c r="D20" i="3"/>
  <c r="H19" i="3"/>
  <c r="A19" i="3" s="1"/>
  <c r="G19" i="3"/>
  <c r="F19" i="3"/>
  <c r="E19" i="3"/>
  <c r="D19" i="3"/>
  <c r="H18" i="3"/>
  <c r="A18" i="3" s="1"/>
  <c r="G18" i="3"/>
  <c r="F18" i="3"/>
  <c r="E18" i="3"/>
  <c r="D18" i="3"/>
  <c r="H17" i="3"/>
  <c r="A17" i="3" s="1"/>
  <c r="G17" i="3"/>
  <c r="F17" i="3"/>
  <c r="E17" i="3"/>
  <c r="D17" i="3"/>
  <c r="H16" i="3"/>
  <c r="A16" i="3" s="1"/>
  <c r="G16" i="3"/>
  <c r="F16" i="3"/>
  <c r="E16" i="3"/>
  <c r="D16" i="3"/>
  <c r="H15" i="3"/>
  <c r="A15" i="3" s="1"/>
  <c r="G15" i="3"/>
  <c r="F15" i="3"/>
  <c r="E15" i="3"/>
  <c r="D15" i="3"/>
  <c r="H14" i="3"/>
  <c r="A14" i="3" s="1"/>
  <c r="G14" i="3"/>
  <c r="F14" i="3"/>
  <c r="E14" i="3"/>
  <c r="D14" i="3"/>
  <c r="H13" i="3"/>
  <c r="A13" i="3" s="1"/>
  <c r="G13" i="3"/>
  <c r="F13" i="3"/>
  <c r="E13" i="3"/>
  <c r="D13" i="3"/>
  <c r="H12" i="3"/>
  <c r="A12" i="3" s="1"/>
  <c r="G12" i="3"/>
  <c r="F12" i="3"/>
  <c r="E12" i="3"/>
  <c r="D12" i="3"/>
  <c r="H11" i="3"/>
  <c r="A11" i="3" s="1"/>
  <c r="G11" i="3"/>
  <c r="F11" i="3"/>
  <c r="E11" i="3"/>
  <c r="D11" i="3"/>
  <c r="H10" i="3"/>
  <c r="A10" i="3" s="1"/>
  <c r="G10" i="3"/>
  <c r="F10" i="3"/>
  <c r="E10" i="3"/>
  <c r="D10" i="3"/>
  <c r="H9" i="3"/>
  <c r="A9" i="3" s="1"/>
  <c r="G9" i="3"/>
  <c r="F9" i="3"/>
  <c r="E9" i="3"/>
  <c r="D9" i="3"/>
  <c r="H8" i="3"/>
  <c r="A8" i="3" s="1"/>
  <c r="G8" i="3"/>
  <c r="F8" i="3"/>
  <c r="E8" i="3"/>
  <c r="D8" i="3"/>
  <c r="H7" i="3"/>
  <c r="A7" i="3" s="1"/>
  <c r="G7" i="3"/>
  <c r="F7" i="3"/>
  <c r="E7" i="3"/>
  <c r="D7" i="3"/>
  <c r="H6" i="3"/>
  <c r="A6" i="3" s="1"/>
  <c r="G6" i="3"/>
  <c r="F6" i="3"/>
  <c r="E6" i="3"/>
  <c r="D6" i="3"/>
  <c r="H5" i="3"/>
  <c r="A5" i="3" s="1"/>
  <c r="G5" i="3"/>
  <c r="F5" i="3"/>
  <c r="E5" i="3"/>
  <c r="D5" i="3"/>
  <c r="H4" i="3"/>
  <c r="A4" i="3" s="1"/>
  <c r="G4" i="3"/>
  <c r="F4" i="3"/>
  <c r="E4" i="3"/>
  <c r="D4" i="3"/>
  <c r="H3" i="3"/>
  <c r="A3" i="3" s="1"/>
  <c r="G3" i="3"/>
  <c r="F3" i="3"/>
  <c r="E3" i="3"/>
  <c r="D3" i="3"/>
  <c r="H2" i="3"/>
  <c r="A2" i="3" s="1"/>
  <c r="G2" i="3"/>
  <c r="F2" i="3"/>
  <c r="E2" i="3"/>
  <c r="D2" i="3"/>
  <c r="E12" i="1"/>
  <c r="D12" i="1"/>
  <c r="C12" i="1"/>
  <c r="C10" i="1"/>
  <c r="E10" i="1" s="1"/>
  <c r="E9" i="1"/>
  <c r="D9" i="1"/>
  <c r="C9" i="1"/>
  <c r="C8" i="1"/>
  <c r="E8" i="1" s="1"/>
  <c r="C5" i="1"/>
  <c r="D5" i="1" s="1"/>
  <c r="E4" i="1"/>
  <c r="D4" i="1"/>
  <c r="C4" i="1"/>
  <c r="C3" i="1"/>
  <c r="D3" i="1" s="1"/>
  <c r="C2" i="1"/>
  <c r="E2" i="1" s="1"/>
  <c r="E75" i="4" l="1"/>
  <c r="G34" i="4"/>
  <c r="G38" i="4"/>
  <c r="AA20" i="15"/>
  <c r="AB20" i="15" s="1"/>
  <c r="N3" i="15"/>
  <c r="G50" i="4"/>
  <c r="G59" i="4"/>
  <c r="AB21" i="15"/>
  <c r="AB33" i="15"/>
  <c r="AB27" i="15"/>
  <c r="W3" i="15"/>
  <c r="U5" i="15" s="1"/>
  <c r="AB32" i="15"/>
  <c r="AB26" i="15"/>
  <c r="AB25" i="15"/>
  <c r="AB19" i="15"/>
  <c r="AB31" i="15"/>
  <c r="AB24" i="15"/>
  <c r="AB18" i="15"/>
  <c r="O6" i="15"/>
  <c r="AB12" i="15"/>
  <c r="P14" i="15"/>
  <c r="Q14" i="15" s="1"/>
  <c r="AB30" i="15"/>
  <c r="AB17" i="15"/>
  <c r="AB4" i="15"/>
  <c r="P6" i="15"/>
  <c r="AB29" i="15"/>
  <c r="AB23" i="15"/>
  <c r="B3" i="3"/>
  <c r="B19" i="3"/>
  <c r="B49" i="3"/>
  <c r="B54" i="3"/>
  <c r="B56" i="3"/>
  <c r="B74" i="3"/>
  <c r="B76" i="3"/>
  <c r="B113" i="3"/>
  <c r="B118" i="3"/>
  <c r="B120" i="3"/>
  <c r="B138" i="3"/>
  <c r="B140" i="3"/>
  <c r="B177" i="3"/>
  <c r="B182" i="3"/>
  <c r="B184" i="3"/>
  <c r="B202" i="3"/>
  <c r="B204" i="3"/>
  <c r="B241" i="3"/>
  <c r="B246" i="3"/>
  <c r="B248" i="3"/>
  <c r="B266" i="3"/>
  <c r="B268" i="3"/>
  <c r="B285" i="3"/>
  <c r="B305" i="3"/>
  <c r="B439" i="3"/>
  <c r="B503" i="3"/>
  <c r="B5" i="3"/>
  <c r="B20" i="3"/>
  <c r="B25" i="3"/>
  <c r="B30" i="3"/>
  <c r="B32" i="3"/>
  <c r="B50" i="3"/>
  <c r="B52" i="3"/>
  <c r="B89" i="3"/>
  <c r="B94" i="3"/>
  <c r="B96" i="3"/>
  <c r="B114" i="3"/>
  <c r="B116" i="3"/>
  <c r="B153" i="3"/>
  <c r="B158" i="3"/>
  <c r="B160" i="3"/>
  <c r="B178" i="3"/>
  <c r="B180" i="3"/>
  <c r="B217" i="3"/>
  <c r="B222" i="3"/>
  <c r="B224" i="3"/>
  <c r="B242" i="3"/>
  <c r="B244" i="3"/>
  <c r="B276" i="3"/>
  <c r="B289" i="3"/>
  <c r="B291" i="3"/>
  <c r="B301" i="3"/>
  <c r="B308" i="3"/>
  <c r="B311" i="3"/>
  <c r="B368" i="3"/>
  <c r="B15" i="3"/>
  <c r="B26" i="3"/>
  <c r="B28" i="3"/>
  <c r="B65" i="3"/>
  <c r="B70" i="3"/>
  <c r="B72" i="3"/>
  <c r="B90" i="3"/>
  <c r="B92" i="3"/>
  <c r="B129" i="3"/>
  <c r="B134" i="3"/>
  <c r="B136" i="3"/>
  <c r="B154" i="3"/>
  <c r="B156" i="3"/>
  <c r="B193" i="3"/>
  <c r="B198" i="3"/>
  <c r="B200" i="3"/>
  <c r="B218" i="3"/>
  <c r="B220" i="3"/>
  <c r="B257" i="3"/>
  <c r="B262" i="3"/>
  <c r="B264" i="3"/>
  <c r="B287" i="3"/>
  <c r="B314" i="3"/>
  <c r="B334" i="3"/>
  <c r="B988" i="3"/>
  <c r="B986" i="3"/>
  <c r="B954" i="3"/>
  <c r="B922" i="3"/>
  <c r="B890" i="3"/>
  <c r="B858" i="3"/>
  <c r="B826" i="3"/>
  <c r="B794" i="3"/>
  <c r="B547" i="3"/>
  <c r="B539" i="3"/>
  <c r="B531" i="3"/>
  <c r="B523" i="3"/>
  <c r="B515" i="3"/>
  <c r="B507" i="3"/>
  <c r="B499" i="3"/>
  <c r="B491" i="3"/>
  <c r="B483" i="3"/>
  <c r="B475" i="3"/>
  <c r="B467" i="3"/>
  <c r="B459" i="3"/>
  <c r="B451" i="3"/>
  <c r="B443" i="3"/>
  <c r="B435" i="3"/>
  <c r="B427" i="3"/>
  <c r="B419" i="3"/>
  <c r="B411" i="3"/>
  <c r="B403" i="3"/>
  <c r="B395" i="3"/>
  <c r="B387" i="3"/>
  <c r="B994" i="3"/>
  <c r="B979" i="3"/>
  <c r="B964" i="3"/>
  <c r="B919" i="3"/>
  <c r="B875" i="3"/>
  <c r="B834" i="3"/>
  <c r="B812" i="3"/>
  <c r="B808" i="3"/>
  <c r="B793" i="3"/>
  <c r="B786" i="3"/>
  <c r="B752" i="3"/>
  <c r="B733" i="3"/>
  <c r="B722" i="3"/>
  <c r="B688" i="3"/>
  <c r="B669" i="3"/>
  <c r="B658" i="3"/>
  <c r="B347" i="3"/>
  <c r="B868" i="3"/>
  <c r="B760" i="3"/>
  <c r="B696" i="3"/>
  <c r="B543" i="3"/>
  <c r="B530" i="3"/>
  <c r="B517" i="3"/>
  <c r="B496" i="3"/>
  <c r="B479" i="3"/>
  <c r="B466" i="3"/>
  <c r="B453" i="3"/>
  <c r="B432" i="3"/>
  <c r="B415" i="3"/>
  <c r="B402" i="3"/>
  <c r="B389" i="3"/>
  <c r="B371" i="3"/>
  <c r="B353" i="3"/>
  <c r="B341" i="3"/>
  <c r="B335" i="3"/>
  <c r="B330" i="3"/>
  <c r="B312" i="3"/>
  <c r="B306" i="3"/>
  <c r="B300" i="3"/>
  <c r="B898" i="3"/>
  <c r="B331" i="3"/>
  <c r="B932" i="3"/>
  <c r="B802" i="3"/>
  <c r="B355" i="3"/>
  <c r="B996" i="3"/>
  <c r="B977" i="3"/>
  <c r="B962" i="3"/>
  <c r="B940" i="3"/>
  <c r="B936" i="3"/>
  <c r="B921" i="3"/>
  <c r="B910" i="3"/>
  <c r="B895" i="3"/>
  <c r="B851" i="3"/>
  <c r="B836" i="3"/>
  <c r="B791" i="3"/>
  <c r="B784" i="3"/>
  <c r="B765" i="3"/>
  <c r="B720" i="3"/>
  <c r="B701" i="3"/>
  <c r="B656" i="3"/>
  <c r="B315" i="3"/>
  <c r="B971" i="3"/>
  <c r="B930" i="3"/>
  <c r="B908" i="3"/>
  <c r="B889" i="3"/>
  <c r="B804" i="3"/>
  <c r="B744" i="3"/>
  <c r="B725" i="3"/>
  <c r="B680" i="3"/>
  <c r="B661" i="3"/>
  <c r="B546" i="3"/>
  <c r="B533" i="3"/>
  <c r="B512" i="3"/>
  <c r="B482" i="3"/>
  <c r="B469" i="3"/>
  <c r="B448" i="3"/>
  <c r="B418" i="3"/>
  <c r="B405" i="3"/>
  <c r="B384" i="3"/>
  <c r="B357" i="3"/>
  <c r="B323" i="3"/>
  <c r="B907" i="3"/>
  <c r="B900" i="3"/>
  <c r="B653" i="3"/>
  <c r="B378" i="3"/>
  <c r="B325" i="3"/>
  <c r="B290" i="3"/>
  <c r="B278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959" i="3"/>
  <c r="B881" i="3"/>
  <c r="B855" i="3"/>
  <c r="B825" i="3"/>
  <c r="B728" i="3"/>
  <c r="B709" i="3"/>
  <c r="B637" i="3"/>
  <c r="B634" i="3"/>
  <c r="B621" i="3"/>
  <c r="B618" i="3"/>
  <c r="B605" i="3"/>
  <c r="B602" i="3"/>
  <c r="B589" i="3"/>
  <c r="B586" i="3"/>
  <c r="B573" i="3"/>
  <c r="B570" i="3"/>
  <c r="B557" i="3"/>
  <c r="B554" i="3"/>
  <c r="B490" i="3"/>
  <c r="B426" i="3"/>
  <c r="B379" i="3"/>
  <c r="B339" i="3"/>
  <c r="B985" i="3"/>
  <c r="B866" i="3"/>
  <c r="B781" i="3"/>
  <c r="B706" i="3"/>
  <c r="B541" i="3"/>
  <c r="B528" i="3"/>
  <c r="B511" i="3"/>
  <c r="B477" i="3"/>
  <c r="B464" i="3"/>
  <c r="B447" i="3"/>
  <c r="B413" i="3"/>
  <c r="B400" i="3"/>
  <c r="B383" i="3"/>
  <c r="B322" i="3"/>
  <c r="B297" i="3"/>
  <c r="B292" i="3"/>
  <c r="B7" i="3"/>
  <c r="B327" i="3"/>
  <c r="B915" i="3"/>
  <c r="B840" i="3"/>
  <c r="B814" i="3"/>
  <c r="B811" i="3"/>
  <c r="B762" i="3"/>
  <c r="B736" i="3"/>
  <c r="B664" i="3"/>
  <c r="B645" i="3"/>
  <c r="B498" i="3"/>
  <c r="B434" i="3"/>
  <c r="B362" i="3"/>
  <c r="B345" i="3"/>
  <c r="B281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3" i="3"/>
  <c r="B1000" i="3"/>
  <c r="B844" i="3"/>
  <c r="B717" i="3"/>
  <c r="B642" i="3"/>
  <c r="B629" i="3"/>
  <c r="B626" i="3"/>
  <c r="B613" i="3"/>
  <c r="B610" i="3"/>
  <c r="B597" i="3"/>
  <c r="B594" i="3"/>
  <c r="B581" i="3"/>
  <c r="B578" i="3"/>
  <c r="B565" i="3"/>
  <c r="B562" i="3"/>
  <c r="B549" i="3"/>
  <c r="B485" i="3"/>
  <c r="B421" i="3"/>
  <c r="B373" i="3"/>
  <c r="B363" i="3"/>
  <c r="B303" i="3"/>
  <c r="B2" i="3"/>
  <c r="B773" i="3"/>
  <c r="B337" i="3"/>
  <c r="B329" i="3"/>
  <c r="B319" i="3"/>
  <c r="B299" i="3"/>
  <c r="B294" i="3"/>
  <c r="B288" i="3"/>
  <c r="B283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974" i="3"/>
  <c r="B951" i="3"/>
  <c r="B799" i="3"/>
  <c r="B770" i="3"/>
  <c r="B698" i="3"/>
  <c r="B672" i="3"/>
  <c r="B520" i="3"/>
  <c r="B456" i="3"/>
  <c r="B392" i="3"/>
  <c r="B333" i="3"/>
  <c r="B10" i="3"/>
  <c r="B9" i="3"/>
  <c r="B21" i="3"/>
  <c r="B41" i="3"/>
  <c r="B46" i="3"/>
  <c r="B48" i="3"/>
  <c r="B66" i="3"/>
  <c r="B68" i="3"/>
  <c r="B105" i="3"/>
  <c r="B110" i="3"/>
  <c r="B112" i="3"/>
  <c r="B130" i="3"/>
  <c r="B132" i="3"/>
  <c r="B169" i="3"/>
  <c r="B174" i="3"/>
  <c r="B176" i="3"/>
  <c r="B194" i="3"/>
  <c r="B196" i="3"/>
  <c r="B233" i="3"/>
  <c r="B238" i="3"/>
  <c r="B240" i="3"/>
  <c r="B258" i="3"/>
  <c r="B260" i="3"/>
  <c r="B317" i="3"/>
  <c r="B16" i="3"/>
  <c r="B4" i="3"/>
  <c r="B22" i="3"/>
  <c r="B42" i="3"/>
  <c r="B44" i="3"/>
  <c r="B81" i="3"/>
  <c r="B86" i="3"/>
  <c r="B88" i="3"/>
  <c r="B106" i="3"/>
  <c r="B108" i="3"/>
  <c r="B145" i="3"/>
  <c r="B150" i="3"/>
  <c r="B152" i="3"/>
  <c r="B170" i="3"/>
  <c r="B172" i="3"/>
  <c r="B209" i="3"/>
  <c r="B214" i="3"/>
  <c r="B216" i="3"/>
  <c r="B234" i="3"/>
  <c r="B236" i="3"/>
  <c r="B273" i="3"/>
  <c r="B321" i="3"/>
  <c r="B14" i="3"/>
  <c r="B17" i="3"/>
  <c r="B57" i="3"/>
  <c r="B62" i="3"/>
  <c r="B64" i="3"/>
  <c r="B82" i="3"/>
  <c r="B84" i="3"/>
  <c r="B121" i="3"/>
  <c r="B126" i="3"/>
  <c r="B128" i="3"/>
  <c r="B146" i="3"/>
  <c r="B148" i="3"/>
  <c r="B185" i="3"/>
  <c r="B190" i="3"/>
  <c r="B192" i="3"/>
  <c r="B210" i="3"/>
  <c r="B212" i="3"/>
  <c r="B249" i="3"/>
  <c r="B254" i="3"/>
  <c r="B256" i="3"/>
  <c r="B274" i="3"/>
  <c r="B286" i="3"/>
  <c r="B296" i="3"/>
  <c r="B326" i="3"/>
  <c r="B336" i="3"/>
  <c r="B8" i="3"/>
  <c r="B12" i="3"/>
  <c r="B6" i="3"/>
  <c r="B18" i="3"/>
  <c r="B23" i="3"/>
  <c r="B33" i="3"/>
  <c r="B38" i="3"/>
  <c r="B40" i="3"/>
  <c r="B58" i="3"/>
  <c r="B60" i="3"/>
  <c r="B97" i="3"/>
  <c r="B102" i="3"/>
  <c r="B104" i="3"/>
  <c r="B122" i="3"/>
  <c r="B124" i="3"/>
  <c r="B161" i="3"/>
  <c r="B166" i="3"/>
  <c r="B168" i="3"/>
  <c r="B186" i="3"/>
  <c r="B188" i="3"/>
  <c r="B225" i="3"/>
  <c r="B230" i="3"/>
  <c r="B232" i="3"/>
  <c r="B250" i="3"/>
  <c r="B252" i="3"/>
  <c r="B279" i="3"/>
  <c r="B284" i="3"/>
  <c r="B309" i="3"/>
  <c r="B11" i="3"/>
  <c r="B24" i="3"/>
  <c r="B34" i="3"/>
  <c r="B36" i="3"/>
  <c r="B73" i="3"/>
  <c r="B78" i="3"/>
  <c r="B80" i="3"/>
  <c r="B98" i="3"/>
  <c r="B100" i="3"/>
  <c r="B137" i="3"/>
  <c r="B142" i="3"/>
  <c r="B144" i="3"/>
  <c r="B162" i="3"/>
  <c r="B164" i="3"/>
  <c r="B201" i="3"/>
  <c r="B206" i="3"/>
  <c r="B208" i="3"/>
  <c r="B226" i="3"/>
  <c r="B228" i="3"/>
  <c r="B265" i="3"/>
  <c r="B270" i="3"/>
  <c r="B272" i="3"/>
  <c r="B280" i="3"/>
  <c r="B282" i="3"/>
  <c r="B344" i="3"/>
  <c r="B367" i="3"/>
  <c r="E5" i="1"/>
  <c r="D8" i="1"/>
  <c r="B304" i="3"/>
  <c r="B316" i="3"/>
  <c r="B318" i="3"/>
  <c r="B380" i="3"/>
  <c r="B394" i="3"/>
  <c r="B444" i="3"/>
  <c r="B458" i="3"/>
  <c r="B508" i="3"/>
  <c r="B522" i="3"/>
  <c r="B648" i="3"/>
  <c r="B651" i="3"/>
  <c r="B674" i="3"/>
  <c r="B677" i="3"/>
  <c r="B690" i="3"/>
  <c r="B693" i="3"/>
  <c r="B721" i="3"/>
  <c r="B724" i="3"/>
  <c r="B792" i="3"/>
  <c r="B817" i="3"/>
  <c r="B820" i="3"/>
  <c r="B848" i="3"/>
  <c r="B863" i="3"/>
  <c r="B876" i="3"/>
  <c r="B903" i="3"/>
  <c r="B929" i="3"/>
  <c r="B947" i="3"/>
  <c r="B953" i="3"/>
  <c r="B976" i="3"/>
  <c r="B346" i="3"/>
  <c r="B348" i="3"/>
  <c r="B356" i="3"/>
  <c r="B365" i="3"/>
  <c r="B372" i="3"/>
  <c r="B397" i="3"/>
  <c r="B407" i="3"/>
  <c r="B410" i="3"/>
  <c r="B420" i="3"/>
  <c r="B437" i="3"/>
  <c r="B461" i="3"/>
  <c r="B471" i="3"/>
  <c r="B474" i="3"/>
  <c r="B484" i="3"/>
  <c r="B501" i="3"/>
  <c r="B525" i="3"/>
  <c r="B535" i="3"/>
  <c r="B538" i="3"/>
  <c r="B548" i="3"/>
  <c r="B564" i="3"/>
  <c r="B580" i="3"/>
  <c r="B596" i="3"/>
  <c r="B612" i="3"/>
  <c r="B628" i="3"/>
  <c r="B649" i="3"/>
  <c r="B668" i="3"/>
  <c r="B694" i="3"/>
  <c r="B766" i="3"/>
  <c r="B768" i="3"/>
  <c r="B775" i="3"/>
  <c r="B778" i="3"/>
  <c r="B818" i="3"/>
  <c r="B843" i="3"/>
  <c r="B846" i="3"/>
  <c r="B874" i="3"/>
  <c r="B924" i="3"/>
  <c r="B997" i="3"/>
  <c r="E3" i="1"/>
  <c r="B307" i="3"/>
  <c r="B328" i="3"/>
  <c r="B354" i="3"/>
  <c r="B375" i="3"/>
  <c r="B386" i="3"/>
  <c r="B391" i="3"/>
  <c r="B423" i="3"/>
  <c r="B431" i="3"/>
  <c r="B438" i="3"/>
  <c r="B440" i="3"/>
  <c r="B450" i="3"/>
  <c r="B455" i="3"/>
  <c r="B487" i="3"/>
  <c r="B495" i="3"/>
  <c r="B502" i="3"/>
  <c r="B504" i="3"/>
  <c r="B514" i="3"/>
  <c r="B519" i="3"/>
  <c r="B551" i="3"/>
  <c r="B567" i="3"/>
  <c r="B583" i="3"/>
  <c r="B599" i="3"/>
  <c r="B615" i="3"/>
  <c r="B631" i="3"/>
  <c r="B663" i="3"/>
  <c r="B719" i="3"/>
  <c r="B743" i="3"/>
  <c r="B787" i="3"/>
  <c r="B790" i="3"/>
  <c r="B813" i="3"/>
  <c r="B822" i="3"/>
  <c r="B837" i="3"/>
  <c r="B849" i="3"/>
  <c r="B869" i="3"/>
  <c r="B872" i="3"/>
  <c r="B878" i="3"/>
  <c r="B887" i="3"/>
  <c r="B904" i="3"/>
  <c r="B925" i="3"/>
  <c r="B927" i="3"/>
  <c r="B972" i="3"/>
  <c r="D2" i="1"/>
  <c r="D10" i="1"/>
  <c r="B293" i="3"/>
  <c r="B298" i="3"/>
  <c r="B302" i="3"/>
  <c r="B360" i="3"/>
  <c r="B416" i="3"/>
  <c r="B429" i="3"/>
  <c r="B480" i="3"/>
  <c r="B493" i="3"/>
  <c r="B544" i="3"/>
  <c r="B560" i="3"/>
  <c r="B576" i="3"/>
  <c r="B592" i="3"/>
  <c r="B608" i="3"/>
  <c r="B624" i="3"/>
  <c r="B640" i="3"/>
  <c r="B647" i="3"/>
  <c r="B650" i="3"/>
  <c r="B666" i="3"/>
  <c r="B687" i="3"/>
  <c r="B712" i="3"/>
  <c r="B715" i="3"/>
  <c r="B738" i="3"/>
  <c r="B741" i="3"/>
  <c r="B754" i="3"/>
  <c r="B757" i="3"/>
  <c r="B785" i="3"/>
  <c r="B788" i="3"/>
  <c r="B816" i="3"/>
  <c r="B819" i="3"/>
  <c r="B888" i="3"/>
  <c r="B918" i="3"/>
  <c r="B944" i="3"/>
  <c r="B970" i="3"/>
  <c r="B361" i="3"/>
  <c r="B364" i="3"/>
  <c r="B369" i="3"/>
  <c r="B399" i="3"/>
  <c r="B404" i="3"/>
  <c r="B412" i="3"/>
  <c r="B417" i="3"/>
  <c r="B430" i="3"/>
  <c r="B463" i="3"/>
  <c r="B468" i="3"/>
  <c r="B476" i="3"/>
  <c r="B481" i="3"/>
  <c r="B494" i="3"/>
  <c r="B527" i="3"/>
  <c r="B532" i="3"/>
  <c r="B540" i="3"/>
  <c r="B545" i="3"/>
  <c r="B659" i="3"/>
  <c r="B682" i="3"/>
  <c r="B685" i="3"/>
  <c r="B713" i="3"/>
  <c r="B732" i="3"/>
  <c r="B758" i="3"/>
  <c r="B807" i="3"/>
  <c r="B911" i="3"/>
  <c r="B913" i="3"/>
  <c r="B942" i="3"/>
  <c r="B965" i="3"/>
  <c r="B968" i="3"/>
  <c r="B989" i="3"/>
  <c r="B991" i="3"/>
  <c r="B343" i="3"/>
  <c r="B351" i="3"/>
  <c r="B381" i="3"/>
  <c r="B442" i="3"/>
  <c r="B445" i="3"/>
  <c r="B506" i="3"/>
  <c r="B509" i="3"/>
  <c r="B556" i="3"/>
  <c r="B572" i="3"/>
  <c r="B588" i="3"/>
  <c r="B604" i="3"/>
  <c r="B620" i="3"/>
  <c r="B636" i="3"/>
  <c r="B657" i="3"/>
  <c r="B660" i="3"/>
  <c r="B727" i="3"/>
  <c r="B783" i="3"/>
  <c r="B829" i="3"/>
  <c r="B831" i="3"/>
  <c r="B859" i="3"/>
  <c r="B864" i="3"/>
  <c r="B880" i="3"/>
  <c r="B886" i="3"/>
  <c r="B937" i="3"/>
  <c r="B939" i="3"/>
  <c r="B945" i="3"/>
  <c r="B963" i="3"/>
  <c r="B980" i="3"/>
  <c r="B313" i="3"/>
  <c r="B349" i="3"/>
  <c r="B359" i="3"/>
  <c r="B366" i="3"/>
  <c r="B370" i="3"/>
  <c r="B408" i="3"/>
  <c r="B428" i="3"/>
  <c r="B472" i="3"/>
  <c r="B492" i="3"/>
  <c r="B536" i="3"/>
  <c r="B559" i="3"/>
  <c r="B575" i="3"/>
  <c r="B591" i="3"/>
  <c r="B607" i="3"/>
  <c r="B623" i="3"/>
  <c r="B639" i="3"/>
  <c r="B702" i="3"/>
  <c r="B704" i="3"/>
  <c r="B711" i="3"/>
  <c r="B714" i="3"/>
  <c r="B730" i="3"/>
  <c r="B751" i="3"/>
  <c r="B776" i="3"/>
  <c r="B779" i="3"/>
  <c r="B805" i="3"/>
  <c r="B857" i="3"/>
  <c r="B862" i="3"/>
  <c r="B883" i="3"/>
  <c r="B909" i="3"/>
  <c r="B978" i="3"/>
  <c r="B983" i="3"/>
  <c r="B295" i="3"/>
  <c r="B320" i="3"/>
  <c r="B332" i="3"/>
  <c r="B338" i="3"/>
  <c r="B342" i="3"/>
  <c r="B350" i="3"/>
  <c r="B352" i="3"/>
  <c r="B376" i="3"/>
  <c r="B396" i="3"/>
  <c r="B409" i="3"/>
  <c r="B424" i="3"/>
  <c r="B460" i="3"/>
  <c r="B473" i="3"/>
  <c r="B488" i="3"/>
  <c r="B524" i="3"/>
  <c r="B537" i="3"/>
  <c r="B552" i="3"/>
  <c r="B568" i="3"/>
  <c r="B584" i="3"/>
  <c r="B600" i="3"/>
  <c r="B616" i="3"/>
  <c r="B632" i="3"/>
  <c r="B655" i="3"/>
  <c r="B679" i="3"/>
  <c r="B723" i="3"/>
  <c r="B746" i="3"/>
  <c r="B749" i="3"/>
  <c r="B777" i="3"/>
  <c r="B803" i="3"/>
  <c r="B823" i="3"/>
  <c r="B853" i="3"/>
  <c r="B902" i="3"/>
  <c r="B933" i="3"/>
  <c r="B950" i="3"/>
  <c r="B955" i="3"/>
  <c r="B310" i="3"/>
  <c r="B340" i="3"/>
  <c r="B374" i="3"/>
  <c r="B388" i="3"/>
  <c r="B401" i="3"/>
  <c r="B422" i="3"/>
  <c r="B452" i="3"/>
  <c r="B465" i="3"/>
  <c r="B486" i="3"/>
  <c r="B516" i="3"/>
  <c r="B529" i="3"/>
  <c r="B550" i="3"/>
  <c r="B558" i="3"/>
  <c r="B566" i="3"/>
  <c r="B574" i="3"/>
  <c r="B582" i="3"/>
  <c r="B590" i="3"/>
  <c r="B598" i="3"/>
  <c r="B606" i="3"/>
  <c r="B614" i="3"/>
  <c r="B622" i="3"/>
  <c r="B630" i="3"/>
  <c r="B638" i="3"/>
  <c r="B646" i="3"/>
  <c r="B665" i="3"/>
  <c r="B667" i="3"/>
  <c r="B676" i="3"/>
  <c r="B695" i="3"/>
  <c r="B710" i="3"/>
  <c r="B729" i="3"/>
  <c r="B731" i="3"/>
  <c r="B740" i="3"/>
  <c r="B759" i="3"/>
  <c r="B774" i="3"/>
  <c r="B806" i="3"/>
  <c r="B815" i="3"/>
  <c r="B828" i="3"/>
  <c r="B833" i="3"/>
  <c r="B841" i="3"/>
  <c r="B867" i="3"/>
  <c r="B882" i="3"/>
  <c r="B884" i="3"/>
  <c r="B917" i="3"/>
  <c r="B926" i="3"/>
  <c r="B928" i="3"/>
  <c r="B952" i="3"/>
  <c r="B967" i="3"/>
  <c r="B973" i="3"/>
  <c r="B982" i="3"/>
  <c r="B993" i="3"/>
  <c r="B377" i="3"/>
  <c r="B382" i="3"/>
  <c r="B425" i="3"/>
  <c r="B446" i="3"/>
  <c r="B489" i="3"/>
  <c r="B510" i="3"/>
  <c r="B553" i="3"/>
  <c r="B555" i="3"/>
  <c r="B561" i="3"/>
  <c r="B563" i="3"/>
  <c r="B569" i="3"/>
  <c r="B571" i="3"/>
  <c r="B577" i="3"/>
  <c r="B579" i="3"/>
  <c r="B585" i="3"/>
  <c r="B587" i="3"/>
  <c r="B593" i="3"/>
  <c r="B595" i="3"/>
  <c r="B601" i="3"/>
  <c r="B603" i="3"/>
  <c r="B609" i="3"/>
  <c r="B611" i="3"/>
  <c r="B617" i="3"/>
  <c r="B619" i="3"/>
  <c r="B625" i="3"/>
  <c r="B627" i="3"/>
  <c r="B633" i="3"/>
  <c r="B635" i="3"/>
  <c r="B641" i="3"/>
  <c r="B643" i="3"/>
  <c r="B652" i="3"/>
  <c r="B671" i="3"/>
  <c r="B686" i="3"/>
  <c r="B705" i="3"/>
  <c r="B707" i="3"/>
  <c r="B716" i="3"/>
  <c r="B735" i="3"/>
  <c r="B750" i="3"/>
  <c r="B769" i="3"/>
  <c r="B771" i="3"/>
  <c r="B780" i="3"/>
  <c r="B795" i="3"/>
  <c r="B810" i="3"/>
  <c r="B838" i="3"/>
  <c r="B847" i="3"/>
  <c r="B854" i="3"/>
  <c r="B860" i="3"/>
  <c r="B865" i="3"/>
  <c r="B873" i="3"/>
  <c r="B899" i="3"/>
  <c r="B914" i="3"/>
  <c r="B916" i="3"/>
  <c r="B949" i="3"/>
  <c r="B958" i="3"/>
  <c r="B960" i="3"/>
  <c r="B998" i="3"/>
  <c r="B390" i="3"/>
  <c r="B433" i="3"/>
  <c r="B454" i="3"/>
  <c r="B497" i="3"/>
  <c r="B518" i="3"/>
  <c r="B644" i="3"/>
  <c r="B678" i="3"/>
  <c r="B697" i="3"/>
  <c r="B699" i="3"/>
  <c r="B708" i="3"/>
  <c r="B742" i="3"/>
  <c r="B761" i="3"/>
  <c r="B763" i="3"/>
  <c r="B772" i="3"/>
  <c r="B789" i="3"/>
  <c r="B798" i="3"/>
  <c r="B800" i="3"/>
  <c r="B824" i="3"/>
  <c r="B839" i="3"/>
  <c r="B845" i="3"/>
  <c r="B861" i="3"/>
  <c r="B891" i="3"/>
  <c r="B906" i="3"/>
  <c r="B934" i="3"/>
  <c r="B943" i="3"/>
  <c r="B956" i="3"/>
  <c r="B961" i="3"/>
  <c r="B969" i="3"/>
  <c r="B984" i="3"/>
  <c r="B999" i="3"/>
  <c r="B398" i="3"/>
  <c r="B441" i="3"/>
  <c r="B462" i="3"/>
  <c r="B505" i="3"/>
  <c r="B526" i="3"/>
  <c r="B670" i="3"/>
  <c r="B689" i="3"/>
  <c r="B691" i="3"/>
  <c r="B700" i="3"/>
  <c r="B734" i="3"/>
  <c r="B753" i="3"/>
  <c r="B755" i="3"/>
  <c r="B764" i="3"/>
  <c r="B796" i="3"/>
  <c r="B801" i="3"/>
  <c r="B809" i="3"/>
  <c r="B835" i="3"/>
  <c r="B850" i="3"/>
  <c r="B852" i="3"/>
  <c r="B885" i="3"/>
  <c r="B894" i="3"/>
  <c r="B896" i="3"/>
  <c r="B920" i="3"/>
  <c r="B935" i="3"/>
  <c r="B941" i="3"/>
  <c r="B957" i="3"/>
  <c r="B995" i="3"/>
  <c r="B324" i="3"/>
  <c r="B358" i="3"/>
  <c r="B385" i="3"/>
  <c r="B406" i="3"/>
  <c r="B436" i="3"/>
  <c r="B449" i="3"/>
  <c r="B470" i="3"/>
  <c r="B500" i="3"/>
  <c r="B513" i="3"/>
  <c r="B534" i="3"/>
  <c r="B662" i="3"/>
  <c r="B681" i="3"/>
  <c r="B683" i="3"/>
  <c r="B692" i="3"/>
  <c r="B726" i="3"/>
  <c r="B745" i="3"/>
  <c r="B747" i="3"/>
  <c r="B756" i="3"/>
  <c r="B797" i="3"/>
  <c r="B827" i="3"/>
  <c r="B842" i="3"/>
  <c r="B870" i="3"/>
  <c r="B879" i="3"/>
  <c r="B892" i="3"/>
  <c r="B897" i="3"/>
  <c r="B905" i="3"/>
  <c r="B931" i="3"/>
  <c r="B946" i="3"/>
  <c r="B948" i="3"/>
  <c r="B987" i="3"/>
  <c r="B393" i="3"/>
  <c r="B414" i="3"/>
  <c r="B457" i="3"/>
  <c r="B478" i="3"/>
  <c r="B521" i="3"/>
  <c r="B542" i="3"/>
  <c r="B654" i="3"/>
  <c r="B673" i="3"/>
  <c r="B675" i="3"/>
  <c r="B684" i="3"/>
  <c r="B703" i="3"/>
  <c r="B718" i="3"/>
  <c r="B737" i="3"/>
  <c r="B739" i="3"/>
  <c r="B748" i="3"/>
  <c r="B767" i="3"/>
  <c r="B782" i="3"/>
  <c r="B821" i="3"/>
  <c r="B830" i="3"/>
  <c r="B832" i="3"/>
  <c r="B856" i="3"/>
  <c r="B871" i="3"/>
  <c r="B877" i="3"/>
  <c r="B893" i="3"/>
  <c r="B901" i="3"/>
  <c r="B912" i="3"/>
  <c r="B923" i="3"/>
  <c r="B938" i="3"/>
  <c r="B966" i="3"/>
  <c r="B975" i="3"/>
  <c r="B990" i="3"/>
  <c r="B992" i="3"/>
  <c r="AA12" i="6"/>
  <c r="AA11" i="6"/>
  <c r="AA10" i="6"/>
  <c r="AA4" i="6"/>
  <c r="AA31" i="6"/>
  <c r="G2" i="4"/>
  <c r="AA8" i="6"/>
  <c r="AA14" i="6"/>
  <c r="AA18" i="6"/>
  <c r="AA24" i="6"/>
  <c r="AA30" i="6"/>
  <c r="AA29" i="6"/>
  <c r="AA7" i="6"/>
  <c r="AA13" i="6"/>
  <c r="AA17" i="6"/>
  <c r="AA22" i="6"/>
  <c r="AA23" i="6"/>
  <c r="AA28" i="6"/>
  <c r="B981" i="3"/>
  <c r="D75" i="4"/>
  <c r="AA33" i="6"/>
  <c r="AA9" i="6"/>
  <c r="AA15" i="6"/>
  <c r="AA19" i="6"/>
  <c r="AA20" i="6"/>
  <c r="AA25" i="6"/>
  <c r="AA26" i="6"/>
  <c r="AA32" i="6"/>
  <c r="W23" i="6"/>
  <c r="T17" i="7"/>
  <c r="U17" i="7" s="1"/>
  <c r="T28" i="7"/>
  <c r="G36" i="4"/>
  <c r="G60" i="4"/>
  <c r="AA3" i="6"/>
  <c r="AA22" i="7"/>
  <c r="U23" i="7"/>
  <c r="AA26" i="7"/>
  <c r="AA27" i="7"/>
  <c r="V17" i="7"/>
  <c r="AA28" i="7"/>
  <c r="AA29" i="7"/>
  <c r="AA30" i="7"/>
  <c r="V17" i="8"/>
  <c r="T17" i="6"/>
  <c r="U17" i="6" s="1"/>
  <c r="T28" i="6"/>
  <c r="AA6" i="7"/>
  <c r="AA7" i="7"/>
  <c r="AA8" i="7"/>
  <c r="V17" i="9"/>
  <c r="T28" i="9"/>
  <c r="T17" i="9"/>
  <c r="U17" i="9" s="1"/>
  <c r="AA3" i="8"/>
  <c r="AA24" i="8"/>
  <c r="W20" i="9"/>
  <c r="T17" i="8"/>
  <c r="U17" i="8" s="1"/>
  <c r="T28" i="8"/>
  <c r="AA32" i="9"/>
  <c r="W26" i="10"/>
  <c r="U26" i="10"/>
  <c r="W23" i="10"/>
  <c r="U23" i="10"/>
  <c r="AA9" i="11"/>
  <c r="AA8" i="11"/>
  <c r="AA7" i="11"/>
  <c r="AA6" i="11"/>
  <c r="AA25" i="11"/>
  <c r="AA24" i="11"/>
  <c r="AA23" i="11"/>
  <c r="AA19" i="11"/>
  <c r="AA5" i="11"/>
  <c r="AA4" i="11"/>
  <c r="AA32" i="11"/>
  <c r="AA31" i="11"/>
  <c r="AA30" i="11"/>
  <c r="AA29" i="11"/>
  <c r="AA28" i="11"/>
  <c r="AA27" i="11"/>
  <c r="AA26" i="11"/>
  <c r="AA22" i="11"/>
  <c r="AA21" i="11"/>
  <c r="AA20" i="11"/>
  <c r="AA16" i="11"/>
  <c r="AA15" i="11"/>
  <c r="AA14" i="11"/>
  <c r="AA13" i="11"/>
  <c r="V13" i="9"/>
  <c r="V3" i="10"/>
  <c r="T6" i="10" s="1"/>
  <c r="V13" i="10"/>
  <c r="AA4" i="10" s="1"/>
  <c r="T17" i="11"/>
  <c r="U17" i="11" s="1"/>
  <c r="T28" i="11"/>
  <c r="AA3" i="10"/>
  <c r="U23" i="11"/>
  <c r="W20" i="12"/>
  <c r="W26" i="12"/>
  <c r="T17" i="12"/>
  <c r="T28" i="12"/>
  <c r="V3" i="11"/>
  <c r="T6" i="11" s="1"/>
  <c r="T17" i="10"/>
  <c r="U17" i="10" s="1"/>
  <c r="V17" i="12"/>
  <c r="W17" i="12" s="1"/>
  <c r="U20" i="11"/>
  <c r="U26" i="11"/>
  <c r="T17" i="13"/>
  <c r="T28" i="13"/>
  <c r="T17" i="14"/>
  <c r="AA6" i="14"/>
  <c r="V17" i="13"/>
  <c r="W17" i="13" s="1"/>
  <c r="U20" i="14"/>
  <c r="T28" i="14"/>
  <c r="V17" i="14"/>
  <c r="W17" i="14" s="1"/>
  <c r="R6" i="15"/>
  <c r="AB11" i="15"/>
  <c r="O18" i="15"/>
  <c r="P3" i="15"/>
  <c r="Q3" i="15" s="1"/>
  <c r="O3" i="15"/>
  <c r="S3" i="15"/>
  <c r="S4" i="15" s="1"/>
  <c r="R3" i="15"/>
  <c r="R4" i="15" s="1"/>
  <c r="P8" i="15"/>
  <c r="O8" i="15"/>
  <c r="S8" i="15"/>
  <c r="R8" i="15"/>
  <c r="AB13" i="15"/>
  <c r="AB16" i="15"/>
  <c r="AB7" i="15"/>
  <c r="AB14" i="15"/>
  <c r="AB10" i="15"/>
  <c r="AB5" i="15"/>
  <c r="O4" i="15"/>
  <c r="N8" i="15"/>
  <c r="O12" i="15"/>
  <c r="P17" i="15"/>
  <c r="Q17" i="15" s="1"/>
  <c r="O17" i="15"/>
  <c r="S17" i="15"/>
  <c r="S18" i="15" s="1"/>
  <c r="R17" i="15"/>
  <c r="AA6" i="16"/>
  <c r="V17" i="16"/>
  <c r="T17" i="16"/>
  <c r="U17" i="16" s="1"/>
  <c r="AB3" i="15"/>
  <c r="U12" i="15"/>
  <c r="W12" i="15"/>
  <c r="N17" i="15"/>
  <c r="AB15" i="15"/>
  <c r="R18" i="15"/>
  <c r="W23" i="16"/>
  <c r="U23" i="16"/>
  <c r="P4" i="15"/>
  <c r="O5" i="15"/>
  <c r="O10" i="15"/>
  <c r="O13" i="15"/>
  <c r="N14" i="15"/>
  <c r="AA11" i="16"/>
  <c r="AA13" i="16"/>
  <c r="P5" i="15"/>
  <c r="P10" i="15"/>
  <c r="Q10" i="15" s="1"/>
  <c r="O14" i="15"/>
  <c r="AA21" i="16"/>
  <c r="P7" i="15"/>
  <c r="Q7" i="15" s="1"/>
  <c r="P12" i="15"/>
  <c r="Q12" i="15" s="1"/>
  <c r="R14" i="15"/>
  <c r="P16" i="15"/>
  <c r="Q16" i="15" s="1"/>
  <c r="P18" i="15"/>
  <c r="R15" i="15"/>
  <c r="AA25" i="16"/>
  <c r="V17" i="17"/>
  <c r="W17" i="17" s="1"/>
  <c r="T28" i="17"/>
  <c r="T17" i="17"/>
  <c r="AA3" i="17"/>
  <c r="AA26" i="16"/>
  <c r="AA32" i="16"/>
  <c r="AA31" i="16"/>
  <c r="AA30" i="16"/>
  <c r="AA29" i="16"/>
  <c r="AA28" i="16"/>
  <c r="AA27" i="16"/>
  <c r="AA20" i="16"/>
  <c r="AA14" i="16"/>
  <c r="U20" i="16"/>
  <c r="U23" i="17"/>
  <c r="AA25" i="17"/>
  <c r="AA28" i="17"/>
  <c r="U26" i="16"/>
  <c r="AA19" i="17"/>
  <c r="AA22" i="17"/>
  <c r="AA24" i="17"/>
  <c r="AA21" i="17"/>
  <c r="AA23" i="17"/>
  <c r="AA26" i="17"/>
  <c r="AA27" i="17"/>
  <c r="AA17" i="16"/>
  <c r="AA24" i="16"/>
  <c r="AA17" i="17"/>
  <c r="AA33" i="17"/>
  <c r="AA23" i="16"/>
  <c r="AA9" i="17"/>
  <c r="AA30" i="17"/>
  <c r="V3" i="17"/>
  <c r="T6" i="17" s="1"/>
  <c r="U26" i="17"/>
  <c r="F75" i="4" l="1"/>
  <c r="X12" i="15"/>
  <c r="U8" i="15"/>
  <c r="C11" i="1"/>
  <c r="W17" i="9"/>
  <c r="W17" i="6"/>
  <c r="T10" i="17"/>
  <c r="C13" i="1"/>
  <c r="AA27" i="9"/>
  <c r="AA26" i="9"/>
  <c r="AA22" i="9"/>
  <c r="AA21" i="9"/>
  <c r="AA25" i="9"/>
  <c r="AA24" i="9"/>
  <c r="AA23" i="9"/>
  <c r="AA17" i="9"/>
  <c r="AA18" i="9"/>
  <c r="AA12" i="9"/>
  <c r="AA11" i="9"/>
  <c r="AA10" i="9"/>
  <c r="AA4" i="9"/>
  <c r="AA16" i="9"/>
  <c r="W17" i="16"/>
  <c r="U17" i="14"/>
  <c r="W17" i="11"/>
  <c r="AA14" i="9"/>
  <c r="Q18" i="15"/>
  <c r="T10" i="11"/>
  <c r="C7" i="1"/>
  <c r="AA18" i="10"/>
  <c r="AA17" i="10"/>
  <c r="AA30" i="9"/>
  <c r="K11" i="3"/>
  <c r="L10" i="3"/>
  <c r="J24" i="3"/>
  <c r="J20" i="3"/>
  <c r="J16" i="3"/>
  <c r="K10" i="3"/>
  <c r="L9" i="3"/>
  <c r="K9" i="3"/>
  <c r="L8" i="3"/>
  <c r="J23" i="3"/>
  <c r="J19" i="3"/>
  <c r="K8" i="3"/>
  <c r="L7" i="3"/>
  <c r="K7" i="3"/>
  <c r="L6" i="3"/>
  <c r="K5" i="3"/>
  <c r="L4" i="3"/>
  <c r="J22" i="3"/>
  <c r="J18" i="3"/>
  <c r="K6" i="3"/>
  <c r="L5" i="3"/>
  <c r="K3" i="3"/>
  <c r="L12" i="3"/>
  <c r="J25" i="3"/>
  <c r="J21" i="3"/>
  <c r="J17" i="3"/>
  <c r="K12" i="3"/>
  <c r="L11" i="3"/>
  <c r="K4" i="3"/>
  <c r="L3" i="3"/>
  <c r="AA31" i="9"/>
  <c r="U17" i="12"/>
  <c r="U17" i="17"/>
  <c r="U17" i="13"/>
  <c r="W17" i="10"/>
  <c r="AA10" i="10"/>
  <c r="AA12" i="10"/>
  <c r="AA20" i="9"/>
  <c r="AA3" i="9"/>
  <c r="W17" i="7"/>
  <c r="Q8" i="15"/>
  <c r="AA19" i="10"/>
  <c r="AA5" i="10"/>
  <c r="AA15" i="9"/>
  <c r="AA7" i="9"/>
  <c r="AA13" i="9"/>
  <c r="AA6" i="9"/>
  <c r="AA29" i="9"/>
  <c r="AA9" i="9"/>
  <c r="AA19" i="9"/>
  <c r="AA27" i="10"/>
  <c r="AA26" i="10"/>
  <c r="AA22" i="10"/>
  <c r="AA21" i="10"/>
  <c r="AA20" i="10"/>
  <c r="AA16" i="10"/>
  <c r="AA15" i="10"/>
  <c r="AA14" i="10"/>
  <c r="AA13" i="10"/>
  <c r="AA25" i="10"/>
  <c r="AA24" i="10"/>
  <c r="AA23" i="10"/>
  <c r="AA9" i="10"/>
  <c r="AA8" i="10"/>
  <c r="AA7" i="10"/>
  <c r="AA6" i="10"/>
  <c r="AA33" i="10"/>
  <c r="AA32" i="10"/>
  <c r="AA31" i="10"/>
  <c r="AA30" i="10"/>
  <c r="AA29" i="10"/>
  <c r="AA28" i="10"/>
  <c r="AA5" i="9"/>
  <c r="V12" i="15"/>
  <c r="Q4" i="15"/>
  <c r="Q5" i="15" s="1"/>
  <c r="Q6" i="15" s="1"/>
  <c r="T10" i="10"/>
  <c r="C6" i="1"/>
  <c r="AA11" i="10"/>
  <c r="AA28" i="9"/>
  <c r="AA8" i="9"/>
  <c r="W17" i="8"/>
  <c r="D11" i="1" l="1"/>
  <c r="E11" i="1"/>
  <c r="K20" i="3"/>
  <c r="L20" i="3"/>
  <c r="L18" i="3"/>
  <c r="K18" i="3"/>
  <c r="K24" i="3"/>
  <c r="L24" i="3"/>
  <c r="L23" i="3"/>
  <c r="K23" i="3"/>
  <c r="L21" i="3"/>
  <c r="K21" i="3"/>
  <c r="L25" i="3"/>
  <c r="K25" i="3"/>
  <c r="D13" i="1"/>
  <c r="E13" i="1"/>
  <c r="L22" i="3"/>
  <c r="K22" i="3"/>
  <c r="L17" i="3"/>
  <c r="K17" i="3"/>
  <c r="E6" i="1"/>
  <c r="D6" i="1"/>
  <c r="L19" i="3"/>
  <c r="K19" i="3"/>
  <c r="K16" i="3"/>
  <c r="L16" i="3"/>
  <c r="D7" i="1"/>
  <c r="E7" i="1"/>
</calcChain>
</file>

<file path=xl/sharedStrings.xml><?xml version="1.0" encoding="utf-8"?>
<sst xmlns="http://schemas.openxmlformats.org/spreadsheetml/2006/main" count="955" uniqueCount="399">
  <si>
    <t>Mês</t>
  </si>
  <si>
    <t>Início</t>
  </si>
  <si>
    <t>P/L</t>
  </si>
  <si>
    <t>Final</t>
  </si>
  <si>
    <t>Roi</t>
  </si>
  <si>
    <t>Saque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</si>
  <si>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</si>
  <si>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</si>
  <si>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</si>
  <si>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</si>
  <si>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</si>
  <si>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</si>
  <si>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</si>
  <si>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</si>
  <si>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</si>
  <si>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</si>
  <si>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</si>
  <si>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</si>
  <si>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COEFICIENTE</t>
  </si>
  <si>
    <t>ORDEM</t>
  </si>
  <si>
    <t>TIMES</t>
  </si>
  <si>
    <t>MANDANTE</t>
  </si>
  <si>
    <t>VISITANTE</t>
  </si>
  <si>
    <t>GREENS</t>
  </si>
  <si>
    <t>REDS</t>
  </si>
  <si>
    <t>PROFIT/LOSS</t>
  </si>
  <si>
    <t>TIMES MAIS LUCRATIVOS</t>
  </si>
  <si>
    <t>Ajax II</t>
  </si>
  <si>
    <t>RANKING</t>
  </si>
  <si>
    <t>TIME</t>
  </si>
  <si>
    <t>Wisła Płock</t>
  </si>
  <si>
    <t>Anyang</t>
  </si>
  <si>
    <t>Monza</t>
  </si>
  <si>
    <t>Mjällby</t>
  </si>
  <si>
    <t>Kalmar</t>
  </si>
  <si>
    <t>Boavista FC</t>
  </si>
  <si>
    <t>Pau</t>
  </si>
  <si>
    <t>Fénix</t>
  </si>
  <si>
    <t>Temperley</t>
  </si>
  <si>
    <t>Patriotas Boyacá</t>
  </si>
  <si>
    <t>Delfin SC</t>
  </si>
  <si>
    <t>Forest Green Rovers</t>
  </si>
  <si>
    <t>TIMES MENOS LUCRATIVOS</t>
  </si>
  <si>
    <t>Santiago Wanderers</t>
  </si>
  <si>
    <t>Envigado</t>
  </si>
  <si>
    <t>Universitario de Vinto</t>
  </si>
  <si>
    <t>Heracles</t>
  </si>
  <si>
    <t>Górnik Zabrze</t>
  </si>
  <si>
    <t>Jeonnam Dragons</t>
  </si>
  <si>
    <t>Atalanta</t>
  </si>
  <si>
    <t>IFK Göteborg</t>
  </si>
  <si>
    <t>Varberg</t>
  </si>
  <si>
    <t>Paços de Ferreira</t>
  </si>
  <si>
    <t>Saint-Étienne</t>
  </si>
  <si>
    <t>Plaza Colonia</t>
  </si>
  <si>
    <t>Ferro Carril Oeste</t>
  </si>
  <si>
    <t>La Equidad</t>
  </si>
  <si>
    <t>Técnico Universitario</t>
  </si>
  <si>
    <t>Accrington Stanley</t>
  </si>
  <si>
    <t>Melipilla</t>
  </si>
  <si>
    <t>Rionegro Águilas</t>
  </si>
  <si>
    <t>Independiente Petrolero</t>
  </si>
  <si>
    <t>Fenerbahce</t>
  </si>
  <si>
    <t>Feynoord</t>
  </si>
  <si>
    <t>Flamengo</t>
  </si>
  <si>
    <t>Flora</t>
  </si>
  <si>
    <t>Galatasaray</t>
  </si>
  <si>
    <t>Gremio</t>
  </si>
  <si>
    <t>Guangzhou Evergrande</t>
  </si>
  <si>
    <t>H. Beer Sheva</t>
  </si>
  <si>
    <t>Inter Milan</t>
  </si>
  <si>
    <t>Internacional</t>
  </si>
  <si>
    <t>Juventus</t>
  </si>
  <si>
    <t>Lazio</t>
  </si>
  <si>
    <t>Legia W</t>
  </si>
  <si>
    <t>Lekhwiya SC</t>
  </si>
  <si>
    <t>Levadia</t>
  </si>
  <si>
    <t>Linfield</t>
  </si>
  <si>
    <t>Liverpool</t>
  </si>
  <si>
    <t>Ludogorets</t>
  </si>
  <si>
    <t xml:space="preserve">Lyon </t>
  </si>
  <si>
    <t>Maccabi Tel Aviv</t>
  </si>
  <si>
    <t>Malmo FF</t>
  </si>
  <si>
    <t>Man City</t>
  </si>
  <si>
    <t>Man Utd</t>
  </si>
  <si>
    <t>Molde</t>
  </si>
  <si>
    <t>Monaco</t>
  </si>
  <si>
    <t>Napoli</t>
  </si>
  <si>
    <t xml:space="preserve">Nice </t>
  </si>
  <si>
    <t>Olympiakos Piraeus</t>
  </si>
  <si>
    <t>Palmeiras</t>
  </si>
  <si>
    <t>Panathinaikos</t>
  </si>
  <si>
    <t>Paris St-G</t>
  </si>
  <si>
    <t>Partizan</t>
  </si>
  <si>
    <t>Persipura Jayapura</t>
  </si>
  <si>
    <t>Plzen</t>
  </si>
  <si>
    <t>Porto</t>
  </si>
  <si>
    <t>PSV</t>
  </si>
  <si>
    <t>Rangers</t>
  </si>
  <si>
    <t>RB Leipzig</t>
  </si>
  <si>
    <t xml:space="preserve">Real Madrid </t>
  </si>
  <si>
    <t>Rijeka</t>
  </si>
  <si>
    <t>Roma</t>
  </si>
  <si>
    <t>Rosenborg</t>
  </si>
  <si>
    <t>Salzburg</t>
  </si>
  <si>
    <t>Santos</t>
  </si>
  <si>
    <t>Sevilla</t>
  </si>
  <si>
    <t>Shakhtar Donetsk</t>
  </si>
  <si>
    <t>Shandong Luneng</t>
  </si>
  <si>
    <t>Shanghai SIPG</t>
  </si>
  <si>
    <t>Slavia Prague</t>
  </si>
  <si>
    <t>Sparta Prague</t>
  </si>
  <si>
    <t>Spartak Moscow</t>
  </si>
  <si>
    <t>Sporting</t>
  </si>
  <si>
    <t>Tottenham</t>
  </si>
  <si>
    <t>Young Boys</t>
  </si>
  <si>
    <t>Zenit Petersburg</t>
  </si>
  <si>
    <t>Bahia</t>
  </si>
  <si>
    <t>Alaves</t>
  </si>
  <si>
    <t>Real Sociedad</t>
  </si>
  <si>
    <t>Betis</t>
  </si>
  <si>
    <t>Emelec</t>
  </si>
  <si>
    <t>LDU</t>
  </si>
  <si>
    <t>San Jose</t>
  </si>
  <si>
    <t>San Lorenzo</t>
  </si>
  <si>
    <t>Deportivo Lara</t>
  </si>
  <si>
    <t>Huracan</t>
  </si>
  <si>
    <t>Cruzeiro</t>
  </si>
  <si>
    <t>Penarol</t>
  </si>
  <si>
    <t>Fluminense</t>
  </si>
  <si>
    <t>Fortaleza</t>
  </si>
  <si>
    <t>Atlético GO</t>
  </si>
  <si>
    <t>São Paulo</t>
  </si>
  <si>
    <t>RB Bragantino</t>
  </si>
  <si>
    <t>Coritiba</t>
  </si>
  <si>
    <t>Goiás</t>
  </si>
  <si>
    <t>Vasco</t>
  </si>
  <si>
    <t>St Pauli</t>
  </si>
  <si>
    <t>Ceará</t>
  </si>
  <si>
    <t>Hamburgo</t>
  </si>
  <si>
    <t>Dresden</t>
  </si>
  <si>
    <t>Wurzburger</t>
  </si>
  <si>
    <t>Hannover</t>
  </si>
  <si>
    <t>Colo Colo</t>
  </si>
  <si>
    <t>Athletico PR</t>
  </si>
  <si>
    <t>Ucrânia</t>
  </si>
  <si>
    <t>França</t>
  </si>
  <si>
    <t>Alemanha</t>
  </si>
  <si>
    <t>Espanha</t>
  </si>
  <si>
    <t>Macedônia</t>
  </si>
  <si>
    <t>Armenia</t>
  </si>
  <si>
    <t>Bélgica</t>
  </si>
  <si>
    <t>Portugal</t>
  </si>
  <si>
    <t>Croácia</t>
  </si>
  <si>
    <t>Islândia</t>
  </si>
  <si>
    <t>Geórgia</t>
  </si>
  <si>
    <t>Finlandia</t>
  </si>
  <si>
    <t>Irlanda</t>
  </si>
  <si>
    <t>Suíça</t>
  </si>
  <si>
    <t>Inglaterra</t>
  </si>
  <si>
    <t>Suécia</t>
  </si>
  <si>
    <t>Dinamarca</t>
  </si>
  <si>
    <t xml:space="preserve">Sport Recife </t>
  </si>
  <si>
    <t xml:space="preserve"> America MG</t>
  </si>
  <si>
    <t>Sao Paulo</t>
  </si>
  <si>
    <t>Juventude</t>
  </si>
  <si>
    <t>Radnički Kragujevac</t>
  </si>
  <si>
    <t>Chindia Târgovişte</t>
  </si>
  <si>
    <t>Gimnasia Mendoza</t>
  </si>
  <si>
    <t>Club Atlético Güemes</t>
  </si>
  <si>
    <t>Estudiantes Río Cuarto</t>
  </si>
  <si>
    <t>Santa Fe</t>
  </si>
  <si>
    <t>PAS Giannina</t>
  </si>
  <si>
    <t>CD Feirense</t>
  </si>
  <si>
    <t>CFR Cluj</t>
  </si>
  <si>
    <t>Huracán</t>
  </si>
  <si>
    <t>Independiente Medellín</t>
  </si>
  <si>
    <t>Atlético Tucumán</t>
  </si>
  <si>
    <t>Cerro Porteño</t>
  </si>
  <si>
    <t>Aurora</t>
  </si>
  <si>
    <t>Ulsan</t>
  </si>
  <si>
    <t>Hibernian</t>
  </si>
  <si>
    <t>Municipal Vinto</t>
  </si>
  <si>
    <t>Tepatitlán de Morelos</t>
  </si>
  <si>
    <t>Almagro</t>
  </si>
  <si>
    <t>Chapecoense</t>
  </si>
  <si>
    <t>Radnički Niš</t>
  </si>
  <si>
    <t>U Craiova 1948</t>
  </si>
  <si>
    <t>Norrköping</t>
  </si>
  <si>
    <t>Atlanta</t>
  </si>
  <si>
    <t>Deportivo Santamarina</t>
  </si>
  <si>
    <t>Tristán Suárez</t>
  </si>
  <si>
    <t>Sacachispas</t>
  </si>
  <si>
    <t>Alianza Petrolera</t>
  </si>
  <si>
    <t>Atromitos</t>
  </si>
  <si>
    <t>CD Trofense</t>
  </si>
  <si>
    <t>UTA Arad</t>
  </si>
  <si>
    <t>Argentinos Juniors</t>
  </si>
  <si>
    <t>Unión Magdalena</t>
  </si>
  <si>
    <t>Racing Club</t>
  </si>
  <si>
    <t>Nacional Asunción</t>
  </si>
  <si>
    <t>Pohang Steelers</t>
  </si>
  <si>
    <t>Dundee United</t>
  </si>
  <si>
    <t>Nacional Potosí</t>
  </si>
  <si>
    <t>Cancún</t>
  </si>
  <si>
    <t>Sampaio Corrêa</t>
  </si>
  <si>
    <t>Deportivo Pereira</t>
  </si>
  <si>
    <t>PAÍS</t>
  </si>
  <si>
    <t>COMPETIÇÃO</t>
  </si>
  <si>
    <t>Mercados</t>
  </si>
  <si>
    <t>Green</t>
  </si>
  <si>
    <t>Red</t>
  </si>
  <si>
    <t>Profit / Loss</t>
  </si>
  <si>
    <t>Total</t>
  </si>
  <si>
    <t>COMPETIÇÕES</t>
  </si>
  <si>
    <t>alemanha_A</t>
  </si>
  <si>
    <t>alemanha_B</t>
  </si>
  <si>
    <t>Argentina</t>
  </si>
  <si>
    <t>argentino_A</t>
  </si>
  <si>
    <t>argentino_B</t>
  </si>
  <si>
    <t>austria</t>
  </si>
  <si>
    <t>austria_A</t>
  </si>
  <si>
    <t>belgica</t>
  </si>
  <si>
    <t>belgica_A</t>
  </si>
  <si>
    <t>bulgaria</t>
  </si>
  <si>
    <t>bulgaria_A</t>
  </si>
  <si>
    <t>chile</t>
  </si>
  <si>
    <t>chile_A</t>
  </si>
  <si>
    <t>china</t>
  </si>
  <si>
    <t>china_A</t>
  </si>
  <si>
    <t>colombia</t>
  </si>
  <si>
    <t>colombia_A</t>
  </si>
  <si>
    <t>colombia_B</t>
  </si>
  <si>
    <t>dinamarca</t>
  </si>
  <si>
    <t>dinamarca_A</t>
  </si>
  <si>
    <t>equito</t>
  </si>
  <si>
    <t>egito_A</t>
  </si>
  <si>
    <t>croacia</t>
  </si>
  <si>
    <t>croacia_A</t>
  </si>
  <si>
    <t>escocia</t>
  </si>
  <si>
    <t>escocia_A</t>
  </si>
  <si>
    <t>grecia</t>
  </si>
  <si>
    <t>grecia_A</t>
  </si>
  <si>
    <t>hungria</t>
  </si>
  <si>
    <t>hungria_A</t>
  </si>
  <si>
    <t>japao</t>
  </si>
  <si>
    <t>japao_A</t>
  </si>
  <si>
    <t>japao_B</t>
  </si>
  <si>
    <t>korea_A</t>
  </si>
  <si>
    <t>korea_B</t>
  </si>
  <si>
    <t>mexico_A</t>
  </si>
  <si>
    <t>mexico_B</t>
  </si>
  <si>
    <t>noruega_A</t>
  </si>
  <si>
    <t>polonia_A</t>
  </si>
  <si>
    <t>republica_tcheca_A</t>
  </si>
  <si>
    <t>romenia_A</t>
  </si>
  <si>
    <t>servia_A</t>
  </si>
  <si>
    <t>tunisia_A</t>
  </si>
  <si>
    <t>uruguai_A</t>
  </si>
  <si>
    <t>uruguai_B</t>
  </si>
  <si>
    <t>brasileiro_A</t>
  </si>
  <si>
    <t>brasileiro_B</t>
  </si>
  <si>
    <t>brasileiro_C</t>
  </si>
  <si>
    <t>brasileiro_D</t>
  </si>
  <si>
    <t>espanha_A</t>
  </si>
  <si>
    <t>espanha_B</t>
  </si>
  <si>
    <t>EUA</t>
  </si>
  <si>
    <t>MLS_USA</t>
  </si>
  <si>
    <t>USA_B</t>
  </si>
  <si>
    <t>franca_A</t>
  </si>
  <si>
    <t>franca_B</t>
  </si>
  <si>
    <t>Holanda</t>
  </si>
  <si>
    <t>holanda_A</t>
  </si>
  <si>
    <t>holanda_B</t>
  </si>
  <si>
    <t>inglaterra_A</t>
  </si>
  <si>
    <t>inglaterra_B</t>
  </si>
  <si>
    <t>inglaterra_one</t>
  </si>
  <si>
    <t>inglaterra_two</t>
  </si>
  <si>
    <t>inglaterra_nacional</t>
  </si>
  <si>
    <t>italia_A</t>
  </si>
  <si>
    <t>italia_B</t>
  </si>
  <si>
    <t>portugal_A</t>
  </si>
  <si>
    <t>portugal_B</t>
  </si>
  <si>
    <t>Rússia</t>
  </si>
  <si>
    <t>Campeonato Russo</t>
  </si>
  <si>
    <t>suecia_A</t>
  </si>
  <si>
    <t>Turquia</t>
  </si>
  <si>
    <t>turquia_A</t>
  </si>
  <si>
    <t>equador</t>
  </si>
  <si>
    <t>equador_A</t>
  </si>
  <si>
    <t>bolivia</t>
  </si>
  <si>
    <t>bolivia_A</t>
  </si>
  <si>
    <t>paraguai_A</t>
  </si>
  <si>
    <t>peru_A</t>
  </si>
  <si>
    <t>Copa América</t>
  </si>
  <si>
    <t>Europa</t>
  </si>
  <si>
    <t>Champions League</t>
  </si>
  <si>
    <t>Europa League</t>
  </si>
  <si>
    <t>Supercopa da Europa</t>
  </si>
  <si>
    <t>Eliminatórias Europa</t>
  </si>
  <si>
    <t>Nations League</t>
  </si>
  <si>
    <t>Eurocopa</t>
  </si>
  <si>
    <t>Mundo</t>
  </si>
  <si>
    <t>Mundial Interclubes</t>
  </si>
  <si>
    <t>Copa do Mundo</t>
  </si>
  <si>
    <t>Copa das Confederações</t>
  </si>
  <si>
    <t>Amistosos</t>
  </si>
  <si>
    <t>AFC Champions League</t>
  </si>
  <si>
    <t>OUTROS</t>
  </si>
  <si>
    <t>RESTO DO MUNDO</t>
  </si>
  <si>
    <t>TOTAIS</t>
  </si>
  <si>
    <t>Métodos</t>
  </si>
  <si>
    <t>Stake</t>
  </si>
  <si>
    <t>N°</t>
  </si>
  <si>
    <t>%</t>
  </si>
  <si>
    <t>Jan/21</t>
  </si>
  <si>
    <t>Fev/21</t>
  </si>
  <si>
    <t>Mar/21</t>
  </si>
  <si>
    <t>Abri/21</t>
  </si>
  <si>
    <t>Mai/21</t>
  </si>
  <si>
    <t>Jun/21</t>
  </si>
  <si>
    <t>Julh/21</t>
  </si>
  <si>
    <t>Ago/21</t>
  </si>
  <si>
    <t>Set/21</t>
  </si>
  <si>
    <t>Out/21</t>
  </si>
  <si>
    <t>Nov/21</t>
  </si>
  <si>
    <t>Dez/21</t>
  </si>
  <si>
    <t>UNDER 4,5</t>
  </si>
  <si>
    <t>LAY HOME</t>
  </si>
  <si>
    <t>OVER 0.5 HT</t>
  </si>
  <si>
    <t>LTD OVER O,5 HT</t>
  </si>
  <si>
    <t>LTD OVER 2515</t>
  </si>
  <si>
    <t>DUPLA HIPOTESE X2</t>
  </si>
  <si>
    <t>DUPLA HIPOTESE X1</t>
  </si>
  <si>
    <t>HANDICAP +0,75</t>
  </si>
  <si>
    <t>OVER 0.5 FT</t>
  </si>
  <si>
    <t>UNDER 0,5 FT</t>
  </si>
  <si>
    <t>LTD JONNY</t>
  </si>
  <si>
    <t>Método Extra 03</t>
  </si>
  <si>
    <t>Método Extra 04</t>
  </si>
  <si>
    <t>Método Extra 05</t>
  </si>
  <si>
    <t>Método Extra 06</t>
  </si>
  <si>
    <t>Método Extra 07</t>
  </si>
  <si>
    <t>Método Extra 08</t>
  </si>
  <si>
    <t>Método Extra 09</t>
  </si>
  <si>
    <t>Método Extra 10</t>
  </si>
  <si>
    <t>Método Extra 11</t>
  </si>
  <si>
    <t>Método Extra 12</t>
  </si>
  <si>
    <t>Janeiro 2022</t>
  </si>
  <si>
    <t>Gols</t>
  </si>
  <si>
    <t>Resultado</t>
  </si>
  <si>
    <t>Banca</t>
  </si>
  <si>
    <t>Dias</t>
  </si>
  <si>
    <t>Data</t>
  </si>
  <si>
    <t>Competição</t>
  </si>
  <si>
    <t>Mandante</t>
  </si>
  <si>
    <t>Visitante</t>
  </si>
  <si>
    <t>Forma de Trabalho</t>
  </si>
  <si>
    <t>Placar</t>
  </si>
  <si>
    <t>Entrada</t>
  </si>
  <si>
    <t>FN</t>
  </si>
  <si>
    <t>CN</t>
  </si>
  <si>
    <t>FBP</t>
  </si>
  <si>
    <t>CBP</t>
  </si>
  <si>
    <t>Roi/Entrada</t>
  </si>
  <si>
    <t>Roi / Stake</t>
  </si>
  <si>
    <t>Roi / Banca</t>
  </si>
  <si>
    <t>Acumulado</t>
  </si>
  <si>
    <t>Acumulo Mês</t>
  </si>
  <si>
    <t>Acumulo Banca</t>
  </si>
  <si>
    <t>Atual</t>
  </si>
  <si>
    <t>P&amp;L</t>
  </si>
  <si>
    <t>ROI</t>
  </si>
  <si>
    <t>Lucro</t>
  </si>
  <si>
    <t>Gestão</t>
  </si>
  <si>
    <t>Gols - Geral</t>
  </si>
  <si>
    <t>Favor</t>
  </si>
  <si>
    <t>Contra</t>
  </si>
  <si>
    <t>Gols - Bolas Paradas</t>
  </si>
  <si>
    <t>Dias / Trabalho</t>
  </si>
  <si>
    <t>Fevereiro 2022</t>
  </si>
  <si>
    <t>Março 2022</t>
  </si>
  <si>
    <t>Abril 2022</t>
  </si>
  <si>
    <t>Maio 2022</t>
  </si>
  <si>
    <t>Junho 2022</t>
  </si>
  <si>
    <t>Julho 2022</t>
  </si>
  <si>
    <t>Agosto 2022</t>
  </si>
  <si>
    <t>Setembro 2022</t>
  </si>
  <si>
    <t>Outubro 2022</t>
  </si>
  <si>
    <t>LAY</t>
  </si>
  <si>
    <t>BACK</t>
  </si>
  <si>
    <t>Egito_A</t>
  </si>
  <si>
    <t>Aswan FC</t>
  </si>
  <si>
    <t>Al Ittihad</t>
  </si>
  <si>
    <t>AS Eupen</t>
  </si>
  <si>
    <t>OH Leuven</t>
  </si>
  <si>
    <t>Novembro 2022</t>
  </si>
  <si>
    <t>ODDS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</si>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</sst>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-[$$-409]* #,##0.00_ ;_-[$$-409]* \-#,##0.00\ ;_-[$$-409]* &quot;-&quot;??_ ;_-@_ "/>
    <numFmt numFmtId="165" formatCode="[$$ ]#,##0.00"/>
    <numFmt numFmtId="166" formatCode="0.00000"/>
    <numFmt numFmtId="167" formatCode="[$-416]d\-mmm"/>
    <numFmt numFmtId="168" formatCode="&quot;$&quot;#,##0.00"/>
    <numFmt numFmtId="169" formatCode="[$£ ]#,##0.00"/>
    <numFmt numFmtId="170" formatCode="[$$]#,##0.00"/>
    <numFmt numFmtId="171" formatCode="dd&quot;/&quot;mm&quot;/&quot;yy"/>
    <numFmt numFmtId="172" formatCode="dd&quot;/&quot;mm"/>
    <numFmt numFmtId="173" formatCode="d&quot;-&quot;mmm"/>
    <numFmt numFmtId="174" formatCode="d/m/yyyy"/>
  </numFmts>
  <fonts count="29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b/>
      <sz val="9"/>
      <color rgb="FF434343"/>
      <name val="Arial"/>
    </font>
    <font>
      <b/>
      <sz val="9"/>
      <color rgb="FF000000"/>
      <name val="Arial"/>
    </font>
    <font>
      <b/>
      <sz val="9"/>
      <color rgb="FF548135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548135"/>
      <name val="Calibri"/>
    </font>
    <font>
      <b/>
      <sz val="11"/>
      <color rgb="FFD81A1A"/>
      <name val="Calibri"/>
    </font>
    <font>
      <sz val="9"/>
      <name val="Arial"/>
    </font>
    <font>
      <b/>
      <sz val="10"/>
      <color rgb="FF434343"/>
      <name val="Calibri"/>
    </font>
    <font>
      <sz val="10"/>
      <color rgb="FF000000"/>
      <name val="Calibri"/>
    </font>
    <font>
      <b/>
      <sz val="9"/>
      <color rgb="FF434343"/>
      <name val="Calibri"/>
    </font>
    <font>
      <b/>
      <sz val="8"/>
      <color rgb="FF434343"/>
      <name val="Arial"/>
    </font>
    <font>
      <sz val="9"/>
      <color rgb="FF434343"/>
      <name val="Arial"/>
    </font>
    <font>
      <sz val="9"/>
      <color rgb="FFC53929"/>
      <name val="Arial"/>
    </font>
    <font>
      <sz val="9"/>
      <color rgb="FF666666"/>
      <name val="Arial"/>
    </font>
    <font>
      <b/>
      <sz val="11"/>
      <color rgb="FF434343"/>
      <name val="Arial"/>
    </font>
    <font>
      <b/>
      <sz val="12"/>
      <color rgb="FF434343"/>
      <name val="Arial"/>
    </font>
    <font>
      <b/>
      <sz val="9"/>
      <color rgb="FF38761D"/>
      <name val="Arial"/>
    </font>
    <font>
      <b/>
      <sz val="8"/>
      <name val="Arial"/>
    </font>
    <font>
      <b/>
      <sz val="8"/>
      <color rgb="FF38761D"/>
      <name val="Arial"/>
    </font>
    <font>
      <b/>
      <sz val="8"/>
      <color rgb="FF990000"/>
      <name val="Arial"/>
    </font>
    <font>
      <b/>
      <sz val="9"/>
      <name val="Arial"/>
    </font>
    <font>
      <sz val="9"/>
      <color rgb="FF0B8043"/>
      <name val="Arial"/>
    </font>
    <font>
      <sz val="10"/>
      <color rgb="FF434343"/>
      <name val="Calibri"/>
    </font>
    <font>
      <sz val="9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5F5F5"/>
        <bgColor rgb="FFF5F5F5"/>
      </patternFill>
    </fill>
  </fills>
  <borders count="44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/>
      <right/>
      <top style="thin">
        <color rgb="FFF3F3F3"/>
      </top>
      <bottom/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 style="thin">
        <color rgb="FFFCF5E8"/>
      </left>
      <right style="thin">
        <color rgb="FFFCF5E8"/>
      </right>
      <top style="thick">
        <color rgb="FFFFFFFF"/>
      </top>
      <bottom style="thick">
        <color rgb="FFFFFFFF"/>
      </bottom>
      <diagonal/>
    </border>
    <border>
      <left/>
      <right/>
      <top style="dotted">
        <color rgb="FFFFFFFF"/>
      </top>
      <bottom style="dotted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FCF5E8"/>
      </left>
      <right style="thin">
        <color rgb="FFFCF5E8"/>
      </right>
      <top style="thick">
        <color rgb="FFFFFFFF"/>
      </top>
      <bottom/>
      <diagonal/>
    </border>
    <border>
      <left style="dotted">
        <color rgb="FFFCF5E8"/>
      </left>
      <right style="dotted">
        <color rgb="FFFCF5E8"/>
      </right>
      <top style="dotted">
        <color rgb="FFFFFFFF"/>
      </top>
      <bottom style="dotted">
        <color rgb="FFFFFFFF"/>
      </bottom>
      <diagonal/>
    </border>
    <border>
      <left/>
      <right/>
      <top/>
      <bottom/>
      <diagonal/>
    </border>
    <border>
      <left style="thin">
        <color rgb="FFFCF5E8"/>
      </left>
      <right style="thin">
        <color rgb="FFFCF5E8"/>
      </right>
      <top/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 style="dotted">
        <color rgb="FFFCF5E8"/>
      </left>
      <right style="dotted">
        <color rgb="FFFCF5E8"/>
      </right>
      <top style="dotted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3F3F3"/>
      </right>
      <top/>
      <bottom style="thick">
        <color rgb="FFFFFFFF"/>
      </bottom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5" fontId="6" fillId="0" borderId="13" xfId="0" applyNumberFormat="1" applyFont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6" fillId="0" borderId="0" xfId="0" applyNumberFormat="1" applyFont="1"/>
    <xf numFmtId="165" fontId="6" fillId="6" borderId="0" xfId="0" applyNumberFormat="1" applyFont="1" applyFill="1"/>
    <xf numFmtId="165" fontId="6" fillId="5" borderId="0" xfId="0" applyNumberFormat="1" applyFont="1" applyFill="1"/>
    <xf numFmtId="167" fontId="12" fillId="2" borderId="1" xfId="0" applyNumberFormat="1" applyFont="1" applyFill="1" applyBorder="1" applyAlignment="1">
      <alignment horizontal="center" vertical="center"/>
    </xf>
    <xf numFmtId="167" fontId="12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right" vertical="center"/>
    </xf>
    <xf numFmtId="164" fontId="12" fillId="4" borderId="18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7" fontId="12" fillId="5" borderId="1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18" xfId="0" applyNumberFormat="1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2" fillId="5" borderId="12" xfId="0" applyFont="1" applyFill="1" applyBorder="1" applyAlignment="1">
      <alignment horizontal="right" vertical="center"/>
    </xf>
    <xf numFmtId="0" fontId="12" fillId="4" borderId="21" xfId="0" applyFont="1" applyFill="1" applyBorder="1" applyAlignment="1">
      <alignment horizontal="center" vertical="center"/>
    </xf>
    <xf numFmtId="164" fontId="12" fillId="4" borderId="10" xfId="0" applyNumberFormat="1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right" vertical="center"/>
    </xf>
    <xf numFmtId="0" fontId="12" fillId="5" borderId="23" xfId="0" applyFont="1" applyFill="1" applyBorder="1" applyAlignment="1">
      <alignment horizontal="center" vertical="center"/>
    </xf>
    <xf numFmtId="164" fontId="12" fillId="5" borderId="10" xfId="0" applyNumberFormat="1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167" fontId="12" fillId="4" borderId="12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right"/>
    </xf>
    <xf numFmtId="164" fontId="13" fillId="4" borderId="1" xfId="0" applyNumberFormat="1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right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right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right" vertical="center"/>
    </xf>
    <xf numFmtId="167" fontId="12" fillId="4" borderId="27" xfId="0" applyNumberFormat="1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right" vertical="center"/>
    </xf>
    <xf numFmtId="0" fontId="12" fillId="5" borderId="17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right" vertical="center"/>
    </xf>
    <xf numFmtId="0" fontId="12" fillId="5" borderId="29" xfId="0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left" vertical="center"/>
    </xf>
    <xf numFmtId="168" fontId="14" fillId="4" borderId="33" xfId="0" applyNumberFormat="1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164" fontId="14" fillId="4" borderId="33" xfId="0" applyNumberFormat="1" applyFont="1" applyFill="1" applyBorder="1" applyAlignment="1">
      <alignment horizontal="center" vertical="center"/>
    </xf>
    <xf numFmtId="10" fontId="14" fillId="4" borderId="33" xfId="0" applyNumberFormat="1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left" vertical="center"/>
    </xf>
    <xf numFmtId="168" fontId="14" fillId="5" borderId="33" xfId="0" applyNumberFormat="1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 vertical="center"/>
    </xf>
    <xf numFmtId="164" fontId="14" fillId="5" borderId="33" xfId="0" applyNumberFormat="1" applyFont="1" applyFill="1" applyBorder="1" applyAlignment="1">
      <alignment horizontal="center" vertical="center"/>
    </xf>
    <xf numFmtId="10" fontId="14" fillId="5" borderId="33" xfId="0" applyNumberFormat="1" applyFont="1" applyFill="1" applyBorder="1" applyAlignment="1">
      <alignment horizontal="center" vertical="center"/>
    </xf>
    <xf numFmtId="169" fontId="11" fillId="5" borderId="0" xfId="0" applyNumberFormat="1" applyFont="1" applyFill="1" applyAlignment="1">
      <alignment horizontal="center" vertical="center"/>
    </xf>
    <xf numFmtId="0" fontId="2" fillId="5" borderId="0" xfId="0" applyFont="1" applyFill="1"/>
    <xf numFmtId="170" fontId="3" fillId="2" borderId="41" xfId="0" applyNumberFormat="1" applyFont="1" applyFill="1" applyBorder="1" applyAlignment="1">
      <alignment horizontal="center" vertical="center"/>
    </xf>
    <xf numFmtId="170" fontId="3" fillId="2" borderId="42" xfId="0" applyNumberFormat="1" applyFont="1" applyFill="1" applyBorder="1" applyAlignment="1">
      <alignment horizontal="center" vertical="center"/>
    </xf>
    <xf numFmtId="171" fontId="3" fillId="4" borderId="36" xfId="0" applyNumberFormat="1" applyFont="1" applyFill="1" applyBorder="1" applyAlignment="1">
      <alignment horizontal="center" vertical="center"/>
    </xf>
    <xf numFmtId="171" fontId="3" fillId="4" borderId="33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165" fontId="3" fillId="4" borderId="33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 wrapText="1"/>
    </xf>
    <xf numFmtId="170" fontId="3" fillId="4" borderId="36" xfId="0" applyNumberFormat="1" applyFont="1" applyFill="1" applyBorder="1" applyAlignment="1">
      <alignment horizontal="center" vertical="center"/>
    </xf>
    <xf numFmtId="165" fontId="3" fillId="4" borderId="36" xfId="0" applyNumberFormat="1" applyFont="1" applyFill="1" applyBorder="1" applyAlignment="1">
      <alignment horizontal="center" vertical="center"/>
    </xf>
    <xf numFmtId="172" fontId="3" fillId="4" borderId="33" xfId="0" applyNumberFormat="1" applyFont="1" applyFill="1" applyBorder="1" applyAlignment="1">
      <alignment horizontal="center" vertical="center"/>
    </xf>
    <xf numFmtId="165" fontId="16" fillId="4" borderId="33" xfId="0" applyNumberFormat="1" applyFont="1" applyFill="1" applyBorder="1" applyAlignment="1">
      <alignment horizontal="center" vertical="center"/>
    </xf>
    <xf numFmtId="171" fontId="11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169" fontId="11" fillId="6" borderId="0" xfId="0" applyNumberFormat="1" applyFont="1" applyFill="1" applyAlignment="1">
      <alignment horizontal="center" vertical="center"/>
    </xf>
    <xf numFmtId="165" fontId="17" fillId="6" borderId="0" xfId="0" applyNumberFormat="1" applyFont="1" applyFill="1" applyAlignment="1">
      <alignment horizontal="center" vertical="center"/>
    </xf>
    <xf numFmtId="3" fontId="11" fillId="6" borderId="0" xfId="0" applyNumberFormat="1" applyFont="1" applyFill="1" applyAlignment="1">
      <alignment horizontal="center" vertical="center"/>
    </xf>
    <xf numFmtId="10" fontId="11" fillId="6" borderId="0" xfId="0" applyNumberFormat="1" applyFont="1" applyFill="1" applyAlignment="1">
      <alignment horizontal="center" vertical="center"/>
    </xf>
    <xf numFmtId="165" fontId="18" fillId="6" borderId="0" xfId="0" applyNumberFormat="1" applyFont="1" applyFill="1" applyAlignment="1">
      <alignment horizontal="center" vertical="center"/>
    </xf>
    <xf numFmtId="172" fontId="11" fillId="6" borderId="0" xfId="0" applyNumberFormat="1" applyFont="1" applyFill="1" applyAlignment="1">
      <alignment horizontal="center" vertical="center"/>
    </xf>
    <xf numFmtId="2" fontId="11" fillId="6" borderId="0" xfId="0" applyNumberFormat="1" applyFont="1" applyFill="1" applyAlignment="1">
      <alignment horizontal="center" vertical="center"/>
    </xf>
    <xf numFmtId="3" fontId="23" fillId="4" borderId="1" xfId="0" applyNumberFormat="1" applyFont="1" applyFill="1" applyBorder="1" applyAlignment="1">
      <alignment horizontal="center" vertical="center"/>
    </xf>
    <xf numFmtId="10" fontId="23" fillId="4" borderId="1" xfId="0" applyNumberFormat="1" applyFont="1" applyFill="1" applyBorder="1" applyAlignment="1">
      <alignment horizontal="center" vertical="center"/>
    </xf>
    <xf numFmtId="3" fontId="24" fillId="4" borderId="1" xfId="0" applyNumberFormat="1" applyFont="1" applyFill="1" applyBorder="1" applyAlignment="1">
      <alignment horizontal="center" vertical="center"/>
    </xf>
    <xf numFmtId="10" fontId="24" fillId="4" borderId="2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173" fontId="11" fillId="6" borderId="0" xfId="0" applyNumberFormat="1" applyFont="1" applyFill="1" applyAlignment="1">
      <alignment horizontal="center" vertical="center"/>
    </xf>
    <xf numFmtId="171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3" fontId="11" fillId="0" borderId="0" xfId="0" applyNumberFormat="1" applyFont="1" applyAlignment="1">
      <alignment horizontal="center" vertical="center"/>
    </xf>
    <xf numFmtId="172" fontId="11" fillId="0" borderId="0" xfId="0" applyNumberFormat="1" applyFont="1" applyAlignment="1">
      <alignment horizontal="center" vertical="center"/>
    </xf>
    <xf numFmtId="3" fontId="17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71" fontId="11" fillId="9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72" fontId="11" fillId="0" borderId="8" xfId="0" applyNumberFormat="1" applyFont="1" applyBorder="1" applyAlignment="1">
      <alignment horizontal="center" vertical="center"/>
    </xf>
    <xf numFmtId="165" fontId="26" fillId="6" borderId="0" xfId="0" applyNumberFormat="1" applyFont="1" applyFill="1" applyAlignment="1">
      <alignment horizontal="center" vertical="center"/>
    </xf>
    <xf numFmtId="14" fontId="11" fillId="6" borderId="0" xfId="0" applyNumberFormat="1" applyFont="1" applyFill="1" applyAlignment="1">
      <alignment horizontal="center" vertical="center"/>
    </xf>
    <xf numFmtId="165" fontId="6" fillId="6" borderId="13" xfId="0" applyNumberFormat="1" applyFont="1" applyFill="1" applyBorder="1" applyAlignment="1">
      <alignment vertical="top"/>
    </xf>
    <xf numFmtId="0" fontId="6" fillId="6" borderId="0" xfId="0" applyFont="1" applyFill="1"/>
    <xf numFmtId="4" fontId="11" fillId="6" borderId="0" xfId="0" applyNumberFormat="1" applyFont="1" applyFill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5" fontId="11" fillId="10" borderId="0" xfId="0" applyNumberFormat="1" applyFont="1" applyFill="1" applyAlignment="1">
      <alignment horizontal="left" vertical="center"/>
    </xf>
    <xf numFmtId="165" fontId="11" fillId="10" borderId="0" xfId="0" applyNumberFormat="1" applyFont="1" applyFill="1" applyAlignment="1">
      <alignment horizontal="center" vertical="center"/>
    </xf>
    <xf numFmtId="165" fontId="28" fillId="10" borderId="0" xfId="0" applyNumberFormat="1" applyFont="1" applyFill="1"/>
    <xf numFmtId="165" fontId="28" fillId="6" borderId="0" xfId="0" applyNumberFormat="1" applyFont="1" applyFill="1" applyAlignment="1">
      <alignment horizontal="center"/>
    </xf>
    <xf numFmtId="174" fontId="11" fillId="0" borderId="0" xfId="0" applyNumberFormat="1" applyFont="1" applyAlignment="1">
      <alignment horizontal="center" vertical="center"/>
    </xf>
    <xf numFmtId="165" fontId="16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/>
    </xf>
    <xf numFmtId="2" fontId="11" fillId="6" borderId="0" xfId="0" applyNumberFormat="1" applyFont="1" applyFill="1" applyAlignment="1">
      <alignment horizontal="center"/>
    </xf>
    <xf numFmtId="174" fontId="11" fillId="9" borderId="0" xfId="0" applyNumberFormat="1" applyFont="1" applyFill="1" applyAlignment="1">
      <alignment horizontal="center" vertical="center"/>
    </xf>
    <xf numFmtId="165" fontId="28" fillId="6" borderId="0" xfId="0" applyNumberFormat="1" applyFont="1" applyFill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4" fontId="3" fillId="4" borderId="36" xfId="0" applyNumberFormat="1" applyFont="1" applyFill="1" applyBorder="1" applyAlignment="1">
      <alignment horizontal="center" vertical="center"/>
    </xf>
    <xf numFmtId="0" fontId="15" fillId="4" borderId="36" xfId="0" applyFont="1" applyFill="1" applyBorder="1" applyAlignment="1">
      <alignment horizontal="center" vertical="center" wrapText="1"/>
    </xf>
    <xf numFmtId="171" fontId="11" fillId="6" borderId="43" xfId="0" applyNumberFormat="1" applyFont="1" applyFill="1" applyBorder="1" applyAlignment="1">
      <alignment horizontal="center" vertical="center"/>
    </xf>
    <xf numFmtId="165" fontId="6" fillId="6" borderId="43" xfId="0" applyNumberFormat="1" applyFont="1" applyFill="1" applyBorder="1"/>
    <xf numFmtId="169" fontId="11" fillId="6" borderId="43" xfId="0" applyNumberFormat="1" applyFont="1" applyFill="1" applyBorder="1" applyAlignment="1">
      <alignment horizontal="center" vertical="center"/>
    </xf>
    <xf numFmtId="4" fontId="11" fillId="6" borderId="43" xfId="0" applyNumberFormat="1" applyFont="1" applyFill="1" applyBorder="1" applyAlignment="1">
      <alignment horizontal="center" vertical="center"/>
    </xf>
    <xf numFmtId="165" fontId="11" fillId="6" borderId="43" xfId="0" applyNumberFormat="1" applyFont="1" applyFill="1" applyBorder="1" applyAlignment="1">
      <alignment horizontal="center" vertical="center"/>
    </xf>
    <xf numFmtId="165" fontId="17" fillId="6" borderId="43" xfId="0" applyNumberFormat="1" applyFont="1" applyFill="1" applyBorder="1" applyAlignment="1">
      <alignment horizontal="center" vertical="center"/>
    </xf>
    <xf numFmtId="3" fontId="11" fillId="6" borderId="43" xfId="0" applyNumberFormat="1" applyFont="1" applyFill="1" applyBorder="1" applyAlignment="1">
      <alignment horizontal="center" vertical="center"/>
    </xf>
    <xf numFmtId="10" fontId="11" fillId="6" borderId="43" xfId="0" applyNumberFormat="1" applyFont="1" applyFill="1" applyBorder="1" applyAlignment="1">
      <alignment horizontal="center" vertical="center"/>
    </xf>
    <xf numFmtId="0" fontId="0" fillId="0" borderId="43" xfId="0" applyBorder="1"/>
    <xf numFmtId="0" fontId="6" fillId="6" borderId="43" xfId="0" applyFont="1" applyFill="1" applyBorder="1"/>
    <xf numFmtId="20" fontId="11" fillId="6" borderId="43" xfId="0" applyNumberFormat="1" applyFont="1" applyFill="1" applyBorder="1" applyAlignment="1">
      <alignment horizontal="center" vertical="center"/>
    </xf>
    <xf numFmtId="169" fontId="6" fillId="6" borderId="43" xfId="0" applyNumberFormat="1" applyFont="1" applyFill="1" applyBorder="1"/>
    <xf numFmtId="165" fontId="26" fillId="6" borderId="43" xfId="0" applyNumberFormat="1" applyFont="1" applyFill="1" applyBorder="1" applyAlignment="1">
      <alignment horizontal="center" vertical="center"/>
    </xf>
    <xf numFmtId="2" fontId="11" fillId="6" borderId="43" xfId="0" applyNumberFormat="1" applyFont="1" applyFill="1" applyBorder="1" applyAlignment="1">
      <alignment horizontal="center" vertical="center"/>
    </xf>
    <xf numFmtId="171" fontId="11" fillId="0" borderId="43" xfId="0" applyNumberFormat="1" applyFont="1" applyBorder="1" applyAlignment="1">
      <alignment horizontal="center" vertical="center"/>
    </xf>
    <xf numFmtId="165" fontId="6" fillId="0" borderId="43" xfId="0" applyNumberFormat="1" applyFont="1" applyBorder="1"/>
    <xf numFmtId="3" fontId="11" fillId="0" borderId="43" xfId="0" applyNumberFormat="1" applyFont="1" applyBorder="1" applyAlignment="1">
      <alignment horizontal="center" vertical="center"/>
    </xf>
    <xf numFmtId="10" fontId="11" fillId="0" borderId="43" xfId="0" applyNumberFormat="1" applyFont="1" applyBorder="1" applyAlignment="1">
      <alignment horizontal="center" vertical="center"/>
    </xf>
    <xf numFmtId="165" fontId="11" fillId="0" borderId="43" xfId="0" applyNumberFormat="1" applyFont="1" applyBorder="1" applyAlignment="1">
      <alignment horizontal="center" vertical="center"/>
    </xf>
    <xf numFmtId="3" fontId="17" fillId="6" borderId="43" xfId="0" applyNumberFormat="1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171" fontId="11" fillId="9" borderId="43" xfId="0" applyNumberFormat="1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67" fontId="12" fillId="4" borderId="11" xfId="0" applyNumberFormat="1" applyFont="1" applyFill="1" applyBorder="1" applyAlignment="1">
      <alignment horizontal="center" vertical="center"/>
    </xf>
    <xf numFmtId="164" fontId="13" fillId="4" borderId="10" xfId="0" applyNumberFormat="1" applyFont="1" applyFill="1" applyBorder="1" applyAlignment="1">
      <alignment horizontal="center" vertical="center"/>
    </xf>
    <xf numFmtId="167" fontId="12" fillId="5" borderId="10" xfId="0" applyNumberFormat="1" applyFont="1" applyFill="1" applyBorder="1" applyAlignment="1">
      <alignment horizontal="center" vertical="center"/>
    </xf>
    <xf numFmtId="164" fontId="14" fillId="3" borderId="36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165" fontId="20" fillId="4" borderId="0" xfId="0" applyNumberFormat="1" applyFont="1" applyFill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170" fontId="3" fillId="2" borderId="40" xfId="0" applyNumberFormat="1" applyFont="1" applyFill="1" applyBorder="1" applyAlignment="1">
      <alignment horizontal="center" vertical="center"/>
    </xf>
    <xf numFmtId="171" fontId="3" fillId="4" borderId="36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10" fontId="21" fillId="4" borderId="4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vertical="center"/>
    </xf>
    <xf numFmtId="165" fontId="21" fillId="4" borderId="4" xfId="0" applyNumberFormat="1" applyFont="1" applyFill="1" applyBorder="1" applyAlignment="1">
      <alignment horizontal="center" vertical="center"/>
    </xf>
    <xf numFmtId="10" fontId="21" fillId="4" borderId="2" xfId="0" applyNumberFormat="1" applyFont="1" applyFill="1" applyBorder="1" applyAlignment="1">
      <alignment horizontal="center" vertical="center"/>
    </xf>
    <xf numFmtId="165" fontId="21" fillId="4" borderId="2" xfId="0" applyNumberFormat="1" applyFont="1" applyFill="1" applyBorder="1" applyAlignment="1">
      <alignment horizontal="center" vertical="center"/>
    </xf>
    <xf numFmtId="0" fontId="2" fillId="4" borderId="29" xfId="0" applyFont="1" applyFill="1" applyBorder="1" applyAlignment="1"/>
    <xf numFmtId="0" fontId="2" fillId="4" borderId="3" xfId="0" applyFont="1" applyFill="1" applyBorder="1" applyAlignment="1"/>
    <xf numFmtId="0" fontId="0" fillId="0" borderId="0" xfId="0" applyAlignment="1"/>
    <xf numFmtId="0" fontId="2" fillId="4" borderId="17" xfId="0" applyFont="1" applyFill="1" applyBorder="1" applyAlignment="1"/>
    <xf numFmtId="0" fontId="2" fillId="4" borderId="5" xfId="0" applyFont="1" applyFill="1" applyBorder="1" applyAlignment="1"/>
    <xf numFmtId="0" fontId="2" fillId="5" borderId="27" xfId="0" applyFont="1" applyFill="1" applyBorder="1" applyAlignment="1"/>
    <xf numFmtId="0" fontId="2" fillId="5" borderId="6" xfId="0" applyFont="1" applyFill="1" applyBorder="1" applyAlignment="1"/>
    <xf numFmtId="0" fontId="2" fillId="4" borderId="27" xfId="0" applyFont="1" applyFill="1" applyBorder="1" applyAlignment="1"/>
    <xf numFmtId="0" fontId="2" fillId="4" borderId="6" xfId="0" applyFont="1" applyFill="1" applyBorder="1" applyAlignment="1"/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22" xfId="0" applyFont="1" applyFill="1" applyBorder="1" applyAlignment="1"/>
    <xf numFmtId="0" fontId="2" fillId="5" borderId="9" xfId="0" applyFont="1" applyFill="1" applyBorder="1" applyAlignment="1"/>
    <xf numFmtId="0" fontId="2" fillId="4" borderId="11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/>
    <xf numFmtId="0" fontId="6" fillId="6" borderId="25" xfId="0" applyFont="1" applyFill="1" applyBorder="1" applyAlignment="1">
      <alignment horizontal="center" vertical="center"/>
    </xf>
    <xf numFmtId="0" fontId="2" fillId="3" borderId="15" xfId="0" applyFont="1" applyFill="1" applyBorder="1" applyAlignment="1"/>
    <xf numFmtId="0" fontId="2" fillId="0" borderId="16" xfId="0" applyFont="1" applyBorder="1" applyAlignment="1"/>
    <xf numFmtId="0" fontId="2" fillId="0" borderId="29" xfId="0" applyFont="1" applyBorder="1" applyAlignment="1"/>
    <xf numFmtId="0" fontId="2" fillId="0" borderId="3" xfId="0" applyFont="1" applyBorder="1" applyAlignment="1"/>
    <xf numFmtId="0" fontId="2" fillId="0" borderId="15" xfId="0" applyFont="1" applyBorder="1" applyAlignment="1"/>
    <xf numFmtId="0" fontId="2" fillId="4" borderId="15" xfId="0" applyFont="1" applyFill="1" applyBorder="1" applyAlignment="1"/>
    <xf numFmtId="0" fontId="2" fillId="5" borderId="15" xfId="0" applyFont="1" applyFill="1" applyBorder="1" applyAlignment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/>
    <xf numFmtId="0" fontId="12" fillId="4" borderId="18" xfId="0" applyFont="1" applyFill="1" applyBorder="1" applyAlignment="1">
      <alignment horizontal="center" vertical="center"/>
    </xf>
    <xf numFmtId="0" fontId="2" fillId="0" borderId="17" xfId="0" applyFont="1" applyBorder="1" applyAlignment="1"/>
    <xf numFmtId="0" fontId="2" fillId="0" borderId="5" xfId="0" applyFont="1" applyBorder="1" applyAlignment="1"/>
    <xf numFmtId="0" fontId="12" fillId="4" borderId="25" xfId="0" applyFont="1" applyFill="1" applyBorder="1" applyAlignment="1">
      <alignment horizontal="center" vertical="center"/>
    </xf>
    <xf numFmtId="164" fontId="12" fillId="4" borderId="21" xfId="0" applyNumberFormat="1" applyFont="1" applyFill="1" applyBorder="1" applyAlignment="1">
      <alignment horizontal="center" vertical="center"/>
    </xf>
    <xf numFmtId="0" fontId="2" fillId="0" borderId="27" xfId="0" applyFont="1" applyBorder="1" applyAlignment="1"/>
    <xf numFmtId="0" fontId="2" fillId="0" borderId="6" xfId="0" applyFont="1" applyBorder="1" applyAlignment="1"/>
    <xf numFmtId="0" fontId="12" fillId="5" borderId="25" xfId="0" applyFont="1" applyFill="1" applyBorder="1" applyAlignment="1">
      <alignment horizontal="center" vertical="center"/>
    </xf>
    <xf numFmtId="164" fontId="12" fillId="5" borderId="21" xfId="0" applyNumberFormat="1" applyFont="1" applyFill="1" applyBorder="1" applyAlignment="1">
      <alignment horizontal="center" vertical="center"/>
    </xf>
    <xf numFmtId="0" fontId="2" fillId="0" borderId="8" xfId="0" applyFont="1" applyBorder="1" applyAlignment="1"/>
    <xf numFmtId="0" fontId="2" fillId="0" borderId="22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8" fillId="3" borderId="22" xfId="0" applyFont="1" applyFill="1" applyBorder="1" applyAlignment="1">
      <alignment vertical="center"/>
    </xf>
    <xf numFmtId="0" fontId="2" fillId="0" borderId="30" xfId="0" applyFont="1" applyBorder="1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12" fillId="2" borderId="33" xfId="0" applyFont="1" applyFill="1" applyBorder="1" applyAlignment="1">
      <alignment horizontal="center" vertical="center"/>
    </xf>
    <xf numFmtId="49" fontId="12" fillId="2" borderId="33" xfId="0" applyNumberFormat="1" applyFont="1" applyFill="1" applyBorder="1" applyAlignment="1">
      <alignment horizontal="center" vertical="center"/>
    </xf>
    <xf numFmtId="167" fontId="12" fillId="2" borderId="33" xfId="0" applyNumberFormat="1" applyFont="1" applyFill="1" applyBorder="1" applyAlignment="1">
      <alignment horizontal="center" vertical="center"/>
    </xf>
    <xf numFmtId="167" fontId="12" fillId="3" borderId="33" xfId="0" applyNumberFormat="1" applyFont="1" applyFill="1" applyBorder="1" applyAlignment="1">
      <alignment horizontal="center" vertical="center"/>
    </xf>
    <xf numFmtId="49" fontId="12" fillId="2" borderId="34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/>
    <xf numFmtId="0" fontId="2" fillId="5" borderId="37" xfId="0" applyFont="1" applyFill="1" applyBorder="1" applyAlignment="1"/>
    <xf numFmtId="0" fontId="2" fillId="4" borderId="37" xfId="0" applyFont="1" applyFill="1" applyBorder="1" applyAlignment="1"/>
    <xf numFmtId="0" fontId="2" fillId="5" borderId="38" xfId="0" applyFont="1" applyFill="1" applyBorder="1" applyAlignment="1"/>
    <xf numFmtId="0" fontId="2" fillId="0" borderId="39" xfId="0" applyFont="1" applyBorder="1" applyAlignment="1"/>
    <xf numFmtId="0" fontId="2" fillId="0" borderId="35" xfId="0" applyFont="1" applyBorder="1" applyAlignment="1"/>
    <xf numFmtId="0" fontId="2" fillId="0" borderId="41" xfId="0" applyFont="1" applyBorder="1" applyAlignment="1"/>
    <xf numFmtId="0" fontId="2" fillId="0" borderId="42" xfId="0" applyFont="1" applyBorder="1" applyAlignment="1"/>
    <xf numFmtId="0" fontId="2" fillId="6" borderId="38" xfId="0" applyFont="1" applyFill="1" applyBorder="1" applyAlignment="1"/>
    <xf numFmtId="0" fontId="2" fillId="6" borderId="35" xfId="0" applyFont="1" applyFill="1" applyBorder="1" applyAlignment="1"/>
    <xf numFmtId="165" fontId="19" fillId="4" borderId="27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/>
    <xf numFmtId="0" fontId="2" fillId="6" borderId="11" xfId="0" applyFont="1" applyFill="1" applyBorder="1" applyAlignment="1"/>
    <xf numFmtId="0" fontId="2" fillId="6" borderId="8" xfId="0" applyFont="1" applyFill="1" applyBorder="1" applyAlignment="1"/>
    <xf numFmtId="0" fontId="2" fillId="6" borderId="9" xfId="0" applyFont="1" applyFill="1" applyBorder="1" applyAlignment="1"/>
    <xf numFmtId="0" fontId="2" fillId="6" borderId="29" xfId="0" applyFont="1" applyFill="1" applyBorder="1" applyAlignment="1"/>
    <xf numFmtId="0" fontId="2" fillId="6" borderId="3" xfId="0" applyFont="1" applyFill="1" applyBorder="1" applyAlignment="1"/>
    <xf numFmtId="0" fontId="2" fillId="6" borderId="5" xfId="0" applyFont="1" applyFill="1" applyBorder="1" applyAlignment="1"/>
    <xf numFmtId="172" fontId="11" fillId="0" borderId="27" xfId="0" applyNumberFormat="1" applyFont="1" applyBorder="1" applyAlignment="1">
      <alignment horizontal="center" vertical="center"/>
    </xf>
    <xf numFmtId="172" fontId="11" fillId="0" borderId="22" xfId="0" applyNumberFormat="1" applyFont="1" applyBorder="1" applyAlignment="1">
      <alignment horizontal="center" vertical="center"/>
    </xf>
    <xf numFmtId="0" fontId="2" fillId="6" borderId="12" xfId="0" applyFont="1" applyFill="1" applyBorder="1" applyAlignment="1"/>
    <xf numFmtId="0" fontId="27" fillId="10" borderId="25" xfId="0" applyFont="1" applyFill="1" applyBorder="1" applyAlignment="1">
      <alignment horizontal="left" vertical="center"/>
    </xf>
  </cellXfs>
  <cellStyles count="1">
    <cellStyle name="Normal" xfId="0" builtinId="0"/>
  </cellStyles>
  <dxfs count="312"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4343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</dxfs>
  <tableStyles count="72">
    <tableStyle name="Equipes-style" pivot="0" count="2" xr9:uid="{00000000-0011-0000-FFFF-FFFF00000000}">
      <tableStyleElement type="firstRowStripe" dxfId="311"/>
      <tableStyleElement type="secondRowStripe" dxfId="310"/>
    </tableStyle>
    <tableStyle name="Equipes-style 2" pivot="0" count="2" xr9:uid="{00000000-0011-0000-FFFF-FFFF01000000}">
      <tableStyleElement type="firstRowStripe" dxfId="309"/>
      <tableStyleElement type="secondRowStripe" dxfId="308"/>
    </tableStyle>
    <tableStyle name="01-style" pivot="0" count="2" xr9:uid="{00000000-0011-0000-FFFF-FFFF02000000}">
      <tableStyleElement type="firstRowStripe" dxfId="307"/>
      <tableStyleElement type="secondRowStripe" dxfId="306"/>
    </tableStyle>
    <tableStyle name="01-style 2" pivot="0" count="2" xr9:uid="{00000000-0011-0000-FFFF-FFFF03000000}">
      <tableStyleElement type="firstRowStripe" dxfId="305"/>
      <tableStyleElement type="secondRowStripe" dxfId="304"/>
    </tableStyle>
    <tableStyle name="01-style 3" pivot="0" count="2" xr9:uid="{00000000-0011-0000-FFFF-FFFF04000000}">
      <tableStyleElement type="firstRowStripe" dxfId="303"/>
      <tableStyleElement type="secondRowStripe" dxfId="302"/>
    </tableStyle>
    <tableStyle name="01-style 4" pivot="0" count="2" xr9:uid="{00000000-0011-0000-FFFF-FFFF05000000}">
      <tableStyleElement type="firstRowStripe" dxfId="301"/>
      <tableStyleElement type="secondRowStripe" dxfId="300"/>
    </tableStyle>
    <tableStyle name="01-style 5" pivot="0" count="2" xr9:uid="{00000000-0011-0000-FFFF-FFFF06000000}">
      <tableStyleElement type="firstRowStripe" dxfId="299"/>
      <tableStyleElement type="secondRowStripe" dxfId="298"/>
    </tableStyle>
    <tableStyle name="01-style 6" pivot="0" count="2" xr9:uid="{00000000-0011-0000-FFFF-FFFF07000000}">
      <tableStyleElement type="firstRowStripe" dxfId="297"/>
      <tableStyleElement type="secondRowStripe" dxfId="296"/>
    </tableStyle>
    <tableStyle name="02-style" pivot="0" count="2" xr9:uid="{00000000-0011-0000-FFFF-FFFF08000000}">
      <tableStyleElement type="firstRowStripe" dxfId="295"/>
      <tableStyleElement type="secondRowStripe" dxfId="294"/>
    </tableStyle>
    <tableStyle name="02-style 2" pivot="0" count="2" xr9:uid="{00000000-0011-0000-FFFF-FFFF09000000}">
      <tableStyleElement type="firstRowStripe" dxfId="293"/>
      <tableStyleElement type="secondRowStripe" dxfId="292"/>
    </tableStyle>
    <tableStyle name="02-style 3" pivot="0" count="2" xr9:uid="{00000000-0011-0000-FFFF-FFFF0A000000}">
      <tableStyleElement type="firstRowStripe" dxfId="291"/>
      <tableStyleElement type="secondRowStripe" dxfId="290"/>
    </tableStyle>
    <tableStyle name="02-style 4" pivot="0" count="2" xr9:uid="{00000000-0011-0000-FFFF-FFFF0B000000}">
      <tableStyleElement type="firstRowStripe" dxfId="289"/>
      <tableStyleElement type="secondRowStripe" dxfId="288"/>
    </tableStyle>
    <tableStyle name="02-style 5" pivot="0" count="2" xr9:uid="{00000000-0011-0000-FFFF-FFFF0C000000}">
      <tableStyleElement type="firstRowStripe" dxfId="287"/>
      <tableStyleElement type="secondRowStripe" dxfId="286"/>
    </tableStyle>
    <tableStyle name="02-style 6" pivot="0" count="2" xr9:uid="{00000000-0011-0000-FFFF-FFFF0D000000}">
      <tableStyleElement type="firstRowStripe" dxfId="285"/>
      <tableStyleElement type="secondRowStripe" dxfId="284"/>
    </tableStyle>
    <tableStyle name="03-style" pivot="0" count="2" xr9:uid="{00000000-0011-0000-FFFF-FFFF0E000000}">
      <tableStyleElement type="firstRowStripe" dxfId="283"/>
      <tableStyleElement type="secondRowStripe" dxfId="282"/>
    </tableStyle>
    <tableStyle name="03-style 2" pivot="0" count="2" xr9:uid="{00000000-0011-0000-FFFF-FFFF0F000000}">
      <tableStyleElement type="firstRowStripe" dxfId="281"/>
      <tableStyleElement type="secondRowStripe" dxfId="280"/>
    </tableStyle>
    <tableStyle name="03-style 3" pivot="0" count="2" xr9:uid="{00000000-0011-0000-FFFF-FFFF10000000}">
      <tableStyleElement type="firstRowStripe" dxfId="279"/>
      <tableStyleElement type="secondRowStripe" dxfId="278"/>
    </tableStyle>
    <tableStyle name="03-style 4" pivot="0" count="2" xr9:uid="{00000000-0011-0000-FFFF-FFFF11000000}">
      <tableStyleElement type="firstRowStripe" dxfId="277"/>
      <tableStyleElement type="secondRowStripe" dxfId="276"/>
    </tableStyle>
    <tableStyle name="03-style 5" pivot="0" count="2" xr9:uid="{00000000-0011-0000-FFFF-FFFF12000000}">
      <tableStyleElement type="firstRowStripe" dxfId="275"/>
      <tableStyleElement type="secondRowStripe" dxfId="274"/>
    </tableStyle>
    <tableStyle name="03-style 6" pivot="0" count="2" xr9:uid="{00000000-0011-0000-FFFF-FFFF13000000}">
      <tableStyleElement type="firstRowStripe" dxfId="273"/>
      <tableStyleElement type="secondRowStripe" dxfId="272"/>
    </tableStyle>
    <tableStyle name="04-style" pivot="0" count="2" xr9:uid="{00000000-0011-0000-FFFF-FFFF14000000}">
      <tableStyleElement type="firstRowStripe" dxfId="271"/>
      <tableStyleElement type="secondRowStripe" dxfId="270"/>
    </tableStyle>
    <tableStyle name="04-style 2" pivot="0" count="2" xr9:uid="{00000000-0011-0000-FFFF-FFFF15000000}">
      <tableStyleElement type="firstRowStripe" dxfId="269"/>
      <tableStyleElement type="secondRowStripe" dxfId="268"/>
    </tableStyle>
    <tableStyle name="04-style 3" pivot="0" count="2" xr9:uid="{00000000-0011-0000-FFFF-FFFF16000000}">
      <tableStyleElement type="firstRowStripe" dxfId="267"/>
      <tableStyleElement type="secondRowStripe" dxfId="266"/>
    </tableStyle>
    <tableStyle name="04-style 4" pivot="0" count="2" xr9:uid="{00000000-0011-0000-FFFF-FFFF17000000}">
      <tableStyleElement type="firstRowStripe" dxfId="265"/>
      <tableStyleElement type="secondRowStripe" dxfId="264"/>
    </tableStyle>
    <tableStyle name="04-style 5" pivot="0" count="2" xr9:uid="{00000000-0011-0000-FFFF-FFFF18000000}">
      <tableStyleElement type="firstRowStripe" dxfId="263"/>
      <tableStyleElement type="secondRowStripe" dxfId="262"/>
    </tableStyle>
    <tableStyle name="04-style 6" pivot="0" count="2" xr9:uid="{00000000-0011-0000-FFFF-FFFF19000000}">
      <tableStyleElement type="firstRowStripe" dxfId="261"/>
      <tableStyleElement type="secondRowStripe" dxfId="260"/>
    </tableStyle>
    <tableStyle name="05-style" pivot="0" count="2" xr9:uid="{00000000-0011-0000-FFFF-FFFF1A000000}">
      <tableStyleElement type="firstRowStripe" dxfId="259"/>
      <tableStyleElement type="secondRowStripe" dxfId="258"/>
    </tableStyle>
    <tableStyle name="05-style 2" pivot="0" count="2" xr9:uid="{00000000-0011-0000-FFFF-FFFF1B000000}">
      <tableStyleElement type="firstRowStripe" dxfId="257"/>
      <tableStyleElement type="secondRowStripe" dxfId="256"/>
    </tableStyle>
    <tableStyle name="05-style 3" pivot="0" count="2" xr9:uid="{00000000-0011-0000-FFFF-FFFF1C000000}">
      <tableStyleElement type="firstRowStripe" dxfId="255"/>
      <tableStyleElement type="secondRowStripe" dxfId="254"/>
    </tableStyle>
    <tableStyle name="05-style 4" pivot="0" count="2" xr9:uid="{00000000-0011-0000-FFFF-FFFF1D000000}">
      <tableStyleElement type="firstRowStripe" dxfId="253"/>
      <tableStyleElement type="secondRowStripe" dxfId="252"/>
    </tableStyle>
    <tableStyle name="05-style 5" pivot="0" count="2" xr9:uid="{00000000-0011-0000-FFFF-FFFF1E000000}">
      <tableStyleElement type="firstRowStripe" dxfId="251"/>
      <tableStyleElement type="secondRowStripe" dxfId="250"/>
    </tableStyle>
    <tableStyle name="05-style 6" pivot="0" count="2" xr9:uid="{00000000-0011-0000-FFFF-FFFF1F000000}">
      <tableStyleElement type="firstRowStripe" dxfId="249"/>
      <tableStyleElement type="secondRowStripe" dxfId="248"/>
    </tableStyle>
    <tableStyle name="06-style" pivot="0" count="2" xr9:uid="{00000000-0011-0000-FFFF-FFFF20000000}">
      <tableStyleElement type="firstRowStripe" dxfId="247"/>
      <tableStyleElement type="secondRowStripe" dxfId="246"/>
    </tableStyle>
    <tableStyle name="06-style 2" pivot="0" count="2" xr9:uid="{00000000-0011-0000-FFFF-FFFF21000000}">
      <tableStyleElement type="firstRowStripe" dxfId="245"/>
      <tableStyleElement type="secondRowStripe" dxfId="244"/>
    </tableStyle>
    <tableStyle name="06-style 3" pivot="0" count="2" xr9:uid="{00000000-0011-0000-FFFF-FFFF22000000}">
      <tableStyleElement type="firstRowStripe" dxfId="243"/>
      <tableStyleElement type="secondRowStripe" dxfId="242"/>
    </tableStyle>
    <tableStyle name="06-style 4" pivot="0" count="2" xr9:uid="{00000000-0011-0000-FFFF-FFFF23000000}">
      <tableStyleElement type="firstRowStripe" dxfId="241"/>
      <tableStyleElement type="secondRowStripe" dxfId="240"/>
    </tableStyle>
    <tableStyle name="06-style 5" pivot="0" count="2" xr9:uid="{00000000-0011-0000-FFFF-FFFF24000000}">
      <tableStyleElement type="firstRowStripe" dxfId="239"/>
      <tableStyleElement type="secondRowStripe" dxfId="238"/>
    </tableStyle>
    <tableStyle name="06-style 6" pivot="0" count="2" xr9:uid="{00000000-0011-0000-FFFF-FFFF25000000}">
      <tableStyleElement type="firstRowStripe" dxfId="237"/>
      <tableStyleElement type="secondRowStripe" dxfId="236"/>
    </tableStyle>
    <tableStyle name="07-style" pivot="0" count="2" xr9:uid="{00000000-0011-0000-FFFF-FFFF26000000}">
      <tableStyleElement type="firstRowStripe" dxfId="235"/>
      <tableStyleElement type="secondRowStripe" dxfId="234"/>
    </tableStyle>
    <tableStyle name="07-style 2" pivot="0" count="2" xr9:uid="{00000000-0011-0000-FFFF-FFFF27000000}">
      <tableStyleElement type="firstRowStripe" dxfId="233"/>
      <tableStyleElement type="secondRowStripe" dxfId="232"/>
    </tableStyle>
    <tableStyle name="07-style 3" pivot="0" count="2" xr9:uid="{00000000-0011-0000-FFFF-FFFF28000000}">
      <tableStyleElement type="firstRowStripe" dxfId="231"/>
      <tableStyleElement type="secondRowStripe" dxfId="230"/>
    </tableStyle>
    <tableStyle name="07-style 4" pivot="0" count="2" xr9:uid="{00000000-0011-0000-FFFF-FFFF29000000}">
      <tableStyleElement type="firstRowStripe" dxfId="229"/>
      <tableStyleElement type="secondRowStripe" dxfId="228"/>
    </tableStyle>
    <tableStyle name="07-style 5" pivot="0" count="2" xr9:uid="{00000000-0011-0000-FFFF-FFFF2A000000}">
      <tableStyleElement type="firstRowStripe" dxfId="227"/>
      <tableStyleElement type="secondRowStripe" dxfId="226"/>
    </tableStyle>
    <tableStyle name="07-style 6" pivot="0" count="2" xr9:uid="{00000000-0011-0000-FFFF-FFFF2B000000}">
      <tableStyleElement type="firstRowStripe" dxfId="225"/>
      <tableStyleElement type="secondRowStripe" dxfId="224"/>
    </tableStyle>
    <tableStyle name="08-style" pivot="0" count="2" xr9:uid="{00000000-0011-0000-FFFF-FFFF2C000000}">
      <tableStyleElement type="firstRowStripe" dxfId="223"/>
      <tableStyleElement type="secondRowStripe" dxfId="222"/>
    </tableStyle>
    <tableStyle name="08-style 2" pivot="0" count="2" xr9:uid="{00000000-0011-0000-FFFF-FFFF2D000000}">
      <tableStyleElement type="firstRowStripe" dxfId="221"/>
      <tableStyleElement type="secondRowStripe" dxfId="220"/>
    </tableStyle>
    <tableStyle name="08-style 3" pivot="0" count="2" xr9:uid="{00000000-0011-0000-FFFF-FFFF2E000000}">
      <tableStyleElement type="firstRowStripe" dxfId="219"/>
      <tableStyleElement type="secondRowStripe" dxfId="218"/>
    </tableStyle>
    <tableStyle name="08-style 4" pivot="0" count="2" xr9:uid="{00000000-0011-0000-FFFF-FFFF2F000000}">
      <tableStyleElement type="firstRowStripe" dxfId="217"/>
      <tableStyleElement type="secondRowStripe" dxfId="216"/>
    </tableStyle>
    <tableStyle name="08-style 5" pivot="0" count="2" xr9:uid="{00000000-0011-0000-FFFF-FFFF30000000}">
      <tableStyleElement type="firstRowStripe" dxfId="215"/>
      <tableStyleElement type="secondRowStripe" dxfId="214"/>
    </tableStyle>
    <tableStyle name="08-style 6" pivot="0" count="2" xr9:uid="{00000000-0011-0000-FFFF-FFFF31000000}">
      <tableStyleElement type="firstRowStripe" dxfId="213"/>
      <tableStyleElement type="secondRowStripe" dxfId="212"/>
    </tableStyle>
    <tableStyle name="09-style" pivot="0" count="2" xr9:uid="{00000000-0011-0000-FFFF-FFFF32000000}">
      <tableStyleElement type="firstRowStripe" dxfId="211"/>
      <tableStyleElement type="secondRowStripe" dxfId="210"/>
    </tableStyle>
    <tableStyle name="09-style 2" pivot="0" count="2" xr9:uid="{00000000-0011-0000-FFFF-FFFF33000000}">
      <tableStyleElement type="firstRowStripe" dxfId="209"/>
      <tableStyleElement type="secondRowStripe" dxfId="208"/>
    </tableStyle>
    <tableStyle name="09-style 3" pivot="0" count="2" xr9:uid="{00000000-0011-0000-FFFF-FFFF34000000}">
      <tableStyleElement type="firstRowStripe" dxfId="207"/>
      <tableStyleElement type="secondRowStripe" dxfId="206"/>
    </tableStyle>
    <tableStyle name="09-style 4" pivot="0" count="2" xr9:uid="{00000000-0011-0000-FFFF-FFFF35000000}">
      <tableStyleElement type="firstRowStripe" dxfId="205"/>
      <tableStyleElement type="secondRowStripe" dxfId="204"/>
    </tableStyle>
    <tableStyle name="09-style 5" pivot="0" count="2" xr9:uid="{00000000-0011-0000-FFFF-FFFF36000000}">
      <tableStyleElement type="firstRowStripe" dxfId="203"/>
      <tableStyleElement type="secondRowStripe" dxfId="202"/>
    </tableStyle>
    <tableStyle name="09-style 6" pivot="0" count="2" xr9:uid="{00000000-0011-0000-FFFF-FFFF37000000}">
      <tableStyleElement type="firstRowStripe" dxfId="201"/>
      <tableStyleElement type="secondRowStripe" dxfId="200"/>
    </tableStyle>
    <tableStyle name="10-style" pivot="0" count="2" xr9:uid="{00000000-0011-0000-FFFF-FFFF38000000}">
      <tableStyleElement type="firstRowStripe" dxfId="199"/>
      <tableStyleElement type="secondRowStripe" dxfId="198"/>
    </tableStyle>
    <tableStyle name="10-style 2" pivot="0" count="2" xr9:uid="{00000000-0011-0000-FFFF-FFFF39000000}">
      <tableStyleElement type="firstRowStripe" dxfId="197"/>
      <tableStyleElement type="secondRowStripe" dxfId="196"/>
    </tableStyle>
    <tableStyle name="10-style 3" pivot="0" count="2" xr9:uid="{00000000-0011-0000-FFFF-FFFF3A000000}">
      <tableStyleElement type="firstRowStripe" dxfId="195"/>
      <tableStyleElement type="secondRowStripe" dxfId="194"/>
    </tableStyle>
    <tableStyle name="10-style 4" pivot="0" count="2" xr9:uid="{00000000-0011-0000-FFFF-FFFF3B000000}">
      <tableStyleElement type="firstRowStripe" dxfId="193"/>
      <tableStyleElement type="secondRowStripe" dxfId="192"/>
    </tableStyle>
    <tableStyle name="11-style" pivot="0" count="2" xr9:uid="{00000000-0011-0000-FFFF-FFFF3C000000}">
      <tableStyleElement type="firstRowStripe" dxfId="191"/>
      <tableStyleElement type="secondRowStripe" dxfId="190"/>
    </tableStyle>
    <tableStyle name="11-style 2" pivot="0" count="2" xr9:uid="{00000000-0011-0000-FFFF-FFFF3D000000}">
      <tableStyleElement type="firstRowStripe" dxfId="189"/>
      <tableStyleElement type="secondRowStripe" dxfId="188"/>
    </tableStyle>
    <tableStyle name="11-style 3" pivot="0" count="2" xr9:uid="{00000000-0011-0000-FFFF-FFFF3E000000}">
      <tableStyleElement type="firstRowStripe" dxfId="187"/>
      <tableStyleElement type="secondRowStripe" dxfId="186"/>
    </tableStyle>
    <tableStyle name="11-style 4" pivot="0" count="2" xr9:uid="{00000000-0011-0000-FFFF-FFFF3F000000}">
      <tableStyleElement type="firstRowStripe" dxfId="185"/>
      <tableStyleElement type="secondRowStripe" dxfId="184"/>
    </tableStyle>
    <tableStyle name="11-style 5" pivot="0" count="2" xr9:uid="{00000000-0011-0000-FFFF-FFFF40000000}">
      <tableStyleElement type="firstRowStripe" dxfId="183"/>
      <tableStyleElement type="secondRowStripe" dxfId="182"/>
    </tableStyle>
    <tableStyle name="11-style 6" pivot="0" count="2" xr9:uid="{00000000-0011-0000-FFFF-FFFF41000000}">
      <tableStyleElement type="firstRowStripe" dxfId="181"/>
      <tableStyleElement type="secondRowStripe" dxfId="180"/>
    </tableStyle>
    <tableStyle name="12-style" pivot="0" count="2" xr9:uid="{00000000-0011-0000-FFFF-FFFF42000000}">
      <tableStyleElement type="firstRowStripe" dxfId="179"/>
      <tableStyleElement type="secondRowStripe" dxfId="178"/>
    </tableStyle>
    <tableStyle name="12-style 2" pivot="0" count="2" xr9:uid="{00000000-0011-0000-FFFF-FFFF43000000}">
      <tableStyleElement type="firstRowStripe" dxfId="177"/>
      <tableStyleElement type="secondRowStripe" dxfId="176"/>
    </tableStyle>
    <tableStyle name="12-style 3" pivot="0" count="2" xr9:uid="{00000000-0011-0000-FFFF-FFFF44000000}">
      <tableStyleElement type="firstRowStripe" dxfId="175"/>
      <tableStyleElement type="secondRowStripe" dxfId="174"/>
    </tableStyle>
    <tableStyle name="12-style 4" pivot="0" count="2" xr9:uid="{00000000-0011-0000-FFFF-FFFF45000000}">
      <tableStyleElement type="firstRowStripe" dxfId="173"/>
      <tableStyleElement type="secondRowStripe" dxfId="172"/>
    </tableStyle>
    <tableStyle name="12-style 5" pivot="0" count="2" xr9:uid="{00000000-0011-0000-FFFF-FFFF46000000}">
      <tableStyleElement type="firstRowStripe" dxfId="171"/>
      <tableStyleElement type="secondRowStripe" dxfId="170"/>
    </tableStyle>
    <tableStyle name="12-style 6" pivot="0" count="2" xr9:uid="{00000000-0011-0000-FFFF-FFFF47000000}">
      <tableStyleElement type="firstRowStripe" dxfId="169"/>
      <tableStyleElement type="secondRowStripe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2289851529160742"/>
          <c:y val="0.10635964912280702"/>
          <c:w val="0.84466905227596034"/>
          <c:h val="0.735206940778481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2B3-4472-979E-AB4AACC1383F}"/>
              </c:ext>
            </c:extLst>
          </c:dPt>
          <c:cat>
            <c:strRef>
              <c:f>'Painel '!$A$2:$A$13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'Painel '!$C$2:$C$13</c:f>
              <c:numCache>
                <c:formatCode>[$$ 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B3-4472-979E-AB4AACC1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454702"/>
        <c:axId val="71860977"/>
      </c:barChart>
      <c:catAx>
        <c:axId val="112945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1860977"/>
        <c:crosses val="autoZero"/>
        <c:auto val="1"/>
        <c:lblAlgn val="ctr"/>
        <c:lblOffset val="100"/>
        <c:noMultiLvlLbl val="1"/>
      </c:catAx>
      <c:valAx>
        <c:axId val="7186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[$$ 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94547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Crescimento de Outubro em %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'10'!$Q$1:$Q$2</c:f>
              <c:strCache>
                <c:ptCount val="2"/>
                <c:pt idx="1">
                  <c:v>Acumulado</c:v>
                </c:pt>
              </c:strCache>
            </c:strRef>
          </c:tx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'10'!$Q$3:$Q$260</c:f>
              <c:numCache>
                <c:formatCode>0.00%</c:formatCode>
                <c:ptCount val="258"/>
                <c:pt idx="0">
                  <c:v>0.18933749999999999</c:v>
                </c:pt>
                <c:pt idx="1">
                  <c:v>0.88933749999999989</c:v>
                </c:pt>
                <c:pt idx="2">
                  <c:v>0.73155625000000002</c:v>
                </c:pt>
                <c:pt idx="3">
                  <c:v>2.4815562500000001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3-44A2-8BD4-AC16164C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66521"/>
        <c:axId val="1495591026"/>
      </c:areaChart>
      <c:catAx>
        <c:axId val="813166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000" b="0" i="0">
                <a:solidFill>
                  <a:srgbClr val="666666"/>
                </a:solidFill>
                <a:latin typeface="Roboto"/>
              </a:defRPr>
            </a:pPr>
            <a:endParaRPr lang="en-US"/>
          </a:p>
        </c:txPr>
        <c:crossAx val="1495591026"/>
        <c:crosses val="autoZero"/>
        <c:auto val="1"/>
        <c:lblAlgn val="ctr"/>
        <c:lblOffset val="100"/>
        <c:noMultiLvlLbl val="1"/>
      </c:catAx>
      <c:valAx>
        <c:axId val="149559102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31665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4793389153587444"/>
          <c:y val="2.9655172413793104E-2"/>
          <c:w val="0.8114270950112108"/>
          <c:h val="0.89551724137931032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7E3-4A60-9DFC-6862BECF17FC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C7E3-4A60-9DFC-6862BECF17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Camp!$A$2:$A$73</c:f>
              <c:strCache>
                <c:ptCount val="72"/>
                <c:pt idx="0">
                  <c:v>alemanha_A</c:v>
                </c:pt>
                <c:pt idx="1">
                  <c:v>alemanha_B</c:v>
                </c:pt>
                <c:pt idx="2">
                  <c:v>Argentina</c:v>
                </c:pt>
                <c:pt idx="3">
                  <c:v>Argentina</c:v>
                </c:pt>
                <c:pt idx="4">
                  <c:v>austria</c:v>
                </c:pt>
                <c:pt idx="5">
                  <c:v>belgica</c:v>
                </c:pt>
                <c:pt idx="6">
                  <c:v>bulgaria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colombia</c:v>
                </c:pt>
                <c:pt idx="11">
                  <c:v>dinamarca</c:v>
                </c:pt>
                <c:pt idx="12">
                  <c:v>equito</c:v>
                </c:pt>
                <c:pt idx="13">
                  <c:v>croacia</c:v>
                </c:pt>
                <c:pt idx="14">
                  <c:v>escocia</c:v>
                </c:pt>
                <c:pt idx="15">
                  <c:v>grecia</c:v>
                </c:pt>
                <c:pt idx="16">
                  <c:v>hungria</c:v>
                </c:pt>
                <c:pt idx="17">
                  <c:v>japao</c:v>
                </c:pt>
                <c:pt idx="18">
                  <c:v>japao_B</c:v>
                </c:pt>
                <c:pt idx="19">
                  <c:v>korea_A</c:v>
                </c:pt>
                <c:pt idx="20">
                  <c:v>korea_B</c:v>
                </c:pt>
                <c:pt idx="21">
                  <c:v>mexico_A</c:v>
                </c:pt>
                <c:pt idx="22">
                  <c:v>mexico_B</c:v>
                </c:pt>
                <c:pt idx="23">
                  <c:v>noruega_A</c:v>
                </c:pt>
                <c:pt idx="24">
                  <c:v>polonia_A</c:v>
                </c:pt>
                <c:pt idx="25">
                  <c:v>republica_tcheca_A</c:v>
                </c:pt>
                <c:pt idx="26">
                  <c:v>romenia_A</c:v>
                </c:pt>
                <c:pt idx="27">
                  <c:v>servia_A</c:v>
                </c:pt>
                <c:pt idx="28">
                  <c:v>tunisia_A</c:v>
                </c:pt>
                <c:pt idx="29">
                  <c:v>uruguai_A</c:v>
                </c:pt>
                <c:pt idx="30">
                  <c:v>uruguai_B</c:v>
                </c:pt>
                <c:pt idx="31">
                  <c:v>brasileiro_A</c:v>
                </c:pt>
                <c:pt idx="32">
                  <c:v>brasileiro_B</c:v>
                </c:pt>
                <c:pt idx="33">
                  <c:v>brasileiro_C</c:v>
                </c:pt>
                <c:pt idx="34">
                  <c:v>brasileiro_D</c:v>
                </c:pt>
                <c:pt idx="35">
                  <c:v>espanha_A</c:v>
                </c:pt>
                <c:pt idx="36">
                  <c:v>espanha_B</c:v>
                </c:pt>
                <c:pt idx="37">
                  <c:v>EUA</c:v>
                </c:pt>
                <c:pt idx="38">
                  <c:v>EUA</c:v>
                </c:pt>
                <c:pt idx="39">
                  <c:v>franca_A</c:v>
                </c:pt>
                <c:pt idx="40">
                  <c:v>franca_B</c:v>
                </c:pt>
                <c:pt idx="41">
                  <c:v>Holanda</c:v>
                </c:pt>
                <c:pt idx="42">
                  <c:v>Holanda</c:v>
                </c:pt>
                <c:pt idx="43">
                  <c:v>inglaterra_A</c:v>
                </c:pt>
                <c:pt idx="44">
                  <c:v>inglaterra_B</c:v>
                </c:pt>
                <c:pt idx="45">
                  <c:v>inglaterra_one</c:v>
                </c:pt>
                <c:pt idx="46">
                  <c:v>inglaterra_two</c:v>
                </c:pt>
                <c:pt idx="47">
                  <c:v>inglaterra_nacional</c:v>
                </c:pt>
                <c:pt idx="48">
                  <c:v>italia_A</c:v>
                </c:pt>
                <c:pt idx="49">
                  <c:v>italia_B</c:v>
                </c:pt>
                <c:pt idx="50">
                  <c:v>portugal_A</c:v>
                </c:pt>
                <c:pt idx="51">
                  <c:v>portugal_B</c:v>
                </c:pt>
                <c:pt idx="52">
                  <c:v>Rússia</c:v>
                </c:pt>
                <c:pt idx="53">
                  <c:v>Suécia</c:v>
                </c:pt>
                <c:pt idx="54">
                  <c:v>Turquia</c:v>
                </c:pt>
                <c:pt idx="55">
                  <c:v>equador</c:v>
                </c:pt>
                <c:pt idx="56">
                  <c:v>bolivia</c:v>
                </c:pt>
                <c:pt idx="57">
                  <c:v>paraguai_A</c:v>
                </c:pt>
                <c:pt idx="58">
                  <c:v>peru_A</c:v>
                </c:pt>
                <c:pt idx="60">
                  <c:v>Europa</c:v>
                </c:pt>
                <c:pt idx="66">
                  <c:v>Mundo</c:v>
                </c:pt>
                <c:pt idx="71">
                  <c:v>OUTROS</c:v>
                </c:pt>
              </c:strCache>
            </c:strRef>
          </c:cat>
          <c:val>
            <c:numRef>
              <c:f>Camp!$G$2:$G$73</c:f>
              <c:numCache>
                <c:formatCode>_-[$$-409]* #,##0.00_ ;_-[$$-409]* \-#,##0.00\ ;_-[$$-409]* "-"??_ ;_-@_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477.66562500000003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266.80124999999998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0</c:v>
                </c:pt>
                <c:pt idx="7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7E3-4A60-9DFC-6862BECF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71725"/>
        <c:axId val="1592890403"/>
      </c:barChart>
      <c:catAx>
        <c:axId val="2905717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2890403"/>
        <c:crosses val="autoZero"/>
        <c:auto val="1"/>
        <c:lblAlgn val="ctr"/>
        <c:lblOffset val="100"/>
        <c:noMultiLvlLbl val="1"/>
      </c:catAx>
      <c:valAx>
        <c:axId val="1592890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057172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333375</xdr:rowOff>
    </xdr:from>
    <xdr:ext cx="6667500" cy="43434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60</xdr:row>
      <xdr:rowOff>276225</xdr:rowOff>
    </xdr:from>
    <xdr:ext cx="5753100" cy="360045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</xdr:row>
      <xdr:rowOff>0</xdr:rowOff>
    </xdr:from>
    <xdr:ext cx="8496300" cy="690562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2:H1000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Equip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54:B54" headerRowCount="0">
  <tableColumns count="2">
    <tableColumn id="1" xr3:uid="{00000000-0010-0000-0900-000001000000}" name="Column1"/>
    <tableColumn id="2" xr3:uid="{00000000-0010-0000-0900-000002000000}" name="Column2"/>
  </tableColumns>
  <tableStyleInfo name="02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54:I54" headerRowCount="0">
  <tableColumns count="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</tableColumns>
  <tableStyleInfo name="02-style 3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56:B173" headerRowCount="0">
  <tableColumns count="2">
    <tableColumn id="1" xr3:uid="{00000000-0010-0000-0B00-000001000000}" name="Column1"/>
    <tableColumn id="2" xr3:uid="{00000000-0010-0000-0B00-000002000000}" name="Column2"/>
  </tableColumns>
  <tableStyleInfo name="02-style 4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56:I64" headerRowCount="0">
  <tableColumns count="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</tableColumns>
  <tableStyleInfo name="02-style 5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C65:I173" headerRowCount="0">
  <tableColumns count="7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</tableColumns>
  <tableStyleInfo name="02-style 6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52:I52" headerRowCount="0">
  <tableColumns count="9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</tableColumns>
  <tableStyleInfo name="03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54:B54" headerRowCount="0">
  <tableColumns count="2">
    <tableColumn id="1" xr3:uid="{00000000-0010-0000-0F00-000001000000}" name="Column1"/>
    <tableColumn id="2" xr3:uid="{00000000-0010-0000-0F00-000002000000}" name="Column2"/>
  </tableColumns>
  <tableStyleInfo name="03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54:I54" headerRowCount="0">
  <tableColumns count="7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</tableColumns>
  <tableStyleInfo name="03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56:B173" headerRowCount="0">
  <tableColumns count="2">
    <tableColumn id="1" xr3:uid="{00000000-0010-0000-1100-000001000000}" name="Column1"/>
    <tableColumn id="2" xr3:uid="{00000000-0010-0000-1100-000002000000}" name="Column2"/>
  </tableColumns>
  <tableStyleInfo name="03-style 4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56:I64" headerRowCount="0">
  <tableColumns count="7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</tableColumns>
  <tableStyleInfo name="03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15:L25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Equipes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C65:I173" headerRowCount="0">
  <tableColumns count="7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</tableColumns>
  <tableStyleInfo name="03-style 6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52:I52" headerRowCount="0">
  <tableColumns count="9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</tableColumns>
  <tableStyleInfo name="04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54:B54" headerRowCount="0">
  <tableColumns count="2">
    <tableColumn id="1" xr3:uid="{00000000-0010-0000-1500-000001000000}" name="Column1"/>
    <tableColumn id="2" xr3:uid="{00000000-0010-0000-1500-000002000000}" name="Column2"/>
  </tableColumns>
  <tableStyleInfo name="04-style 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54:I54" headerRowCount="0">
  <tableColumns count="7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</tableColumns>
  <tableStyleInfo name="04-style 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56:B173" headerRowCount="0">
  <tableColumns count="2">
    <tableColumn id="1" xr3:uid="{00000000-0010-0000-1700-000001000000}" name="Column1"/>
    <tableColumn id="2" xr3:uid="{00000000-0010-0000-1700-000002000000}" name="Column2"/>
  </tableColumns>
  <tableStyleInfo name="04-style 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56:I64" headerRowCount="0">
  <tableColumns count="7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  <tableColumn id="5" xr3:uid="{00000000-0010-0000-1800-000005000000}" name="Column5"/>
    <tableColumn id="6" xr3:uid="{00000000-0010-0000-1800-000006000000}" name="Column6"/>
    <tableColumn id="7" xr3:uid="{00000000-0010-0000-1800-000007000000}" name="Column7"/>
  </tableColumns>
  <tableStyleInfo name="04-style 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C65:I173" headerRowCount="0">
  <tableColumns count="7">
    <tableColumn id="1" xr3:uid="{00000000-0010-0000-1900-000001000000}" name="Column1"/>
    <tableColumn id="2" xr3:uid="{00000000-0010-0000-1900-000002000000}" name="Column2"/>
    <tableColumn id="3" xr3:uid="{00000000-0010-0000-1900-000003000000}" name="Column3"/>
    <tableColumn id="4" xr3:uid="{00000000-0010-0000-1900-000004000000}" name="Column4"/>
    <tableColumn id="5" xr3:uid="{00000000-0010-0000-1900-000005000000}" name="Column5"/>
    <tableColumn id="6" xr3:uid="{00000000-0010-0000-1900-000006000000}" name="Column6"/>
    <tableColumn id="7" xr3:uid="{00000000-0010-0000-1900-000007000000}" name="Column7"/>
  </tableColumns>
  <tableStyleInfo name="04-style 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52:I52" headerRowCount="0">
  <tableColumns count="9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  <tableColumn id="5" xr3:uid="{00000000-0010-0000-1A00-000005000000}" name="Column5"/>
    <tableColumn id="6" xr3:uid="{00000000-0010-0000-1A00-000006000000}" name="Column6"/>
    <tableColumn id="7" xr3:uid="{00000000-0010-0000-1A00-000007000000}" name="Column7"/>
    <tableColumn id="8" xr3:uid="{00000000-0010-0000-1A00-000008000000}" name="Column8"/>
    <tableColumn id="9" xr3:uid="{00000000-0010-0000-1A00-000009000000}" name="Column9"/>
  </tableColumns>
  <tableStyleInfo name="05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54:B54" headerRowCount="0">
  <tableColumns count="2">
    <tableColumn id="1" xr3:uid="{00000000-0010-0000-1B00-000001000000}" name="Column1"/>
    <tableColumn id="2" xr3:uid="{00000000-0010-0000-1B00-000002000000}" name="Column2"/>
  </tableColumns>
  <tableStyleInfo name="05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C54:I54" headerRowCount="0">
  <tableColumns count="7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  <tableColumn id="5" xr3:uid="{00000000-0010-0000-1C00-000005000000}" name="Column5"/>
    <tableColumn id="6" xr3:uid="{00000000-0010-0000-1C00-000006000000}" name="Column6"/>
    <tableColumn id="7" xr3:uid="{00000000-0010-0000-1C00-000007000000}" name="Column7"/>
  </tableColumns>
  <tableStyleInfo name="05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2:I52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01-style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56:B173" headerRowCount="0">
  <tableColumns count="2">
    <tableColumn id="1" xr3:uid="{00000000-0010-0000-1D00-000001000000}" name="Column1"/>
    <tableColumn id="2" xr3:uid="{00000000-0010-0000-1D00-000002000000}" name="Column2"/>
  </tableColumns>
  <tableStyleInfo name="05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C56:I64" headerRowCount="0">
  <tableColumns count="7">
    <tableColumn id="1" xr3:uid="{00000000-0010-0000-1E00-000001000000}" name="Column1"/>
    <tableColumn id="2" xr3:uid="{00000000-0010-0000-1E00-000002000000}" name="Column2"/>
    <tableColumn id="3" xr3:uid="{00000000-0010-0000-1E00-000003000000}" name="Column3"/>
    <tableColumn id="4" xr3:uid="{00000000-0010-0000-1E00-000004000000}" name="Column4"/>
    <tableColumn id="5" xr3:uid="{00000000-0010-0000-1E00-000005000000}" name="Column5"/>
    <tableColumn id="6" xr3:uid="{00000000-0010-0000-1E00-000006000000}" name="Column6"/>
    <tableColumn id="7" xr3:uid="{00000000-0010-0000-1E00-000007000000}" name="Column7"/>
  </tableColumns>
  <tableStyleInfo name="05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C65:I173" headerRowCount="0">
  <tableColumns count="7">
    <tableColumn id="1" xr3:uid="{00000000-0010-0000-1F00-000001000000}" name="Column1"/>
    <tableColumn id="2" xr3:uid="{00000000-0010-0000-1F00-000002000000}" name="Column2"/>
    <tableColumn id="3" xr3:uid="{00000000-0010-0000-1F00-000003000000}" name="Column3"/>
    <tableColumn id="4" xr3:uid="{00000000-0010-0000-1F00-000004000000}" name="Column4"/>
    <tableColumn id="5" xr3:uid="{00000000-0010-0000-1F00-000005000000}" name="Column5"/>
    <tableColumn id="6" xr3:uid="{00000000-0010-0000-1F00-000006000000}" name="Column6"/>
    <tableColumn id="7" xr3:uid="{00000000-0010-0000-1F00-000007000000}" name="Column7"/>
  </tableColumns>
  <tableStyleInfo name="05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A52:I52" headerRowCount="0">
  <tableColumns count="9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  <tableColumn id="5" xr3:uid="{00000000-0010-0000-2000-000005000000}" name="Column5"/>
    <tableColumn id="6" xr3:uid="{00000000-0010-0000-2000-000006000000}" name="Column6"/>
    <tableColumn id="7" xr3:uid="{00000000-0010-0000-2000-000007000000}" name="Column7"/>
    <tableColumn id="8" xr3:uid="{00000000-0010-0000-2000-000008000000}" name="Column8"/>
    <tableColumn id="9" xr3:uid="{00000000-0010-0000-2000-000009000000}" name="Column9"/>
  </tableColumns>
  <tableStyleInfo name="06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54:B54" headerRowCount="0">
  <tableColumns count="2">
    <tableColumn id="1" xr3:uid="{00000000-0010-0000-2100-000001000000}" name="Column1"/>
    <tableColumn id="2" xr3:uid="{00000000-0010-0000-2100-000002000000}" name="Column2"/>
  </tableColumns>
  <tableStyleInfo name="06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C54:I54" headerRowCount="0">
  <tableColumns count="7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  <tableColumn id="5" xr3:uid="{00000000-0010-0000-2200-000005000000}" name="Column5"/>
    <tableColumn id="6" xr3:uid="{00000000-0010-0000-2200-000006000000}" name="Column6"/>
    <tableColumn id="7" xr3:uid="{00000000-0010-0000-2200-000007000000}" name="Column7"/>
  </tableColumns>
  <tableStyleInfo name="06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A56:B173" headerRowCount="0">
  <tableColumns count="2">
    <tableColumn id="1" xr3:uid="{00000000-0010-0000-2300-000001000000}" name="Column1"/>
    <tableColumn id="2" xr3:uid="{00000000-0010-0000-2300-000002000000}" name="Column2"/>
  </tableColumns>
  <tableStyleInfo name="06-style 4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C56:I64" headerRowCount="0">
  <tableColumns count="7">
    <tableColumn id="1" xr3:uid="{00000000-0010-0000-2400-000001000000}" name="Column1"/>
    <tableColumn id="2" xr3:uid="{00000000-0010-0000-2400-000002000000}" name="Column2"/>
    <tableColumn id="3" xr3:uid="{00000000-0010-0000-2400-000003000000}" name="Column3"/>
    <tableColumn id="4" xr3:uid="{00000000-0010-0000-2400-000004000000}" name="Column4"/>
    <tableColumn id="5" xr3:uid="{00000000-0010-0000-2400-000005000000}" name="Column5"/>
    <tableColumn id="6" xr3:uid="{00000000-0010-0000-2400-000006000000}" name="Column6"/>
    <tableColumn id="7" xr3:uid="{00000000-0010-0000-2400-000007000000}" name="Column7"/>
  </tableColumns>
  <tableStyleInfo name="06-style 5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C65:I173" headerRowCount="0">
  <tableColumns count="7">
    <tableColumn id="1" xr3:uid="{00000000-0010-0000-2500-000001000000}" name="Column1"/>
    <tableColumn id="2" xr3:uid="{00000000-0010-0000-2500-000002000000}" name="Column2"/>
    <tableColumn id="3" xr3:uid="{00000000-0010-0000-2500-000003000000}" name="Column3"/>
    <tableColumn id="4" xr3:uid="{00000000-0010-0000-2500-000004000000}" name="Column4"/>
    <tableColumn id="5" xr3:uid="{00000000-0010-0000-2500-000005000000}" name="Column5"/>
    <tableColumn id="6" xr3:uid="{00000000-0010-0000-2500-000006000000}" name="Column6"/>
    <tableColumn id="7" xr3:uid="{00000000-0010-0000-2500-000007000000}" name="Column7"/>
  </tableColumns>
  <tableStyleInfo name="06-style 6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A52:I52" headerRowCount="0">
  <tableColumns count="9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  <tableColumn id="6" xr3:uid="{00000000-0010-0000-2600-000006000000}" name="Column6"/>
    <tableColumn id="7" xr3:uid="{00000000-0010-0000-2600-000007000000}" name="Column7"/>
    <tableColumn id="8" xr3:uid="{00000000-0010-0000-2600-000008000000}" name="Column8"/>
    <tableColumn id="9" xr3:uid="{00000000-0010-0000-2600-000009000000}" name="Column9"/>
  </tableColumns>
  <tableStyleInfo name="07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54:B54" headerRowCount="0">
  <tableColumns count="2">
    <tableColumn id="1" xr3:uid="{00000000-0010-0000-0300-000001000000}" name="Column1"/>
    <tableColumn id="2" xr3:uid="{00000000-0010-0000-0300-000002000000}" name="Column2"/>
  </tableColumns>
  <tableStyleInfo name="01-style 2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A54:B54" headerRowCount="0">
  <tableColumns count="2">
    <tableColumn id="1" xr3:uid="{00000000-0010-0000-2700-000001000000}" name="Column1"/>
    <tableColumn id="2" xr3:uid="{00000000-0010-0000-2700-000002000000}" name="Column2"/>
  </tableColumns>
  <tableStyleInfo name="07-style 2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C54:I54" headerRowCount="0">
  <tableColumns count="7">
    <tableColumn id="1" xr3:uid="{00000000-0010-0000-2800-000001000000}" name="Column1"/>
    <tableColumn id="2" xr3:uid="{00000000-0010-0000-2800-000002000000}" name="Column2"/>
    <tableColumn id="3" xr3:uid="{00000000-0010-0000-2800-000003000000}" name="Column3"/>
    <tableColumn id="4" xr3:uid="{00000000-0010-0000-2800-000004000000}" name="Column4"/>
    <tableColumn id="5" xr3:uid="{00000000-0010-0000-2800-000005000000}" name="Column5"/>
    <tableColumn id="6" xr3:uid="{00000000-0010-0000-2800-000006000000}" name="Column6"/>
    <tableColumn id="7" xr3:uid="{00000000-0010-0000-2800-000007000000}" name="Column7"/>
  </tableColumns>
  <tableStyleInfo name="07-style 3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A56:B173" headerRowCount="0">
  <tableColumns count="2">
    <tableColumn id="1" xr3:uid="{00000000-0010-0000-2900-000001000000}" name="Column1"/>
    <tableColumn id="2" xr3:uid="{00000000-0010-0000-2900-000002000000}" name="Column2"/>
  </tableColumns>
  <tableStyleInfo name="07-style 4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C56:I64" headerRowCount="0">
  <tableColumns count="7">
    <tableColumn id="1" xr3:uid="{00000000-0010-0000-2A00-000001000000}" name="Column1"/>
    <tableColumn id="2" xr3:uid="{00000000-0010-0000-2A00-000002000000}" name="Column2"/>
    <tableColumn id="3" xr3:uid="{00000000-0010-0000-2A00-000003000000}" name="Column3"/>
    <tableColumn id="4" xr3:uid="{00000000-0010-0000-2A00-000004000000}" name="Column4"/>
    <tableColumn id="5" xr3:uid="{00000000-0010-0000-2A00-000005000000}" name="Column5"/>
    <tableColumn id="6" xr3:uid="{00000000-0010-0000-2A00-000006000000}" name="Column6"/>
    <tableColumn id="7" xr3:uid="{00000000-0010-0000-2A00-000007000000}" name="Column7"/>
  </tableColumns>
  <tableStyleInfo name="07-style 5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C65:I173" headerRowCount="0">
  <tableColumns count="7">
    <tableColumn id="1" xr3:uid="{00000000-0010-0000-2B00-000001000000}" name="Column1"/>
    <tableColumn id="2" xr3:uid="{00000000-0010-0000-2B00-000002000000}" name="Column2"/>
    <tableColumn id="3" xr3:uid="{00000000-0010-0000-2B00-000003000000}" name="Column3"/>
    <tableColumn id="4" xr3:uid="{00000000-0010-0000-2B00-000004000000}" name="Column4"/>
    <tableColumn id="5" xr3:uid="{00000000-0010-0000-2B00-000005000000}" name="Column5"/>
    <tableColumn id="6" xr3:uid="{00000000-0010-0000-2B00-000006000000}" name="Column6"/>
    <tableColumn id="7" xr3:uid="{00000000-0010-0000-2B00-000007000000}" name="Column7"/>
  </tableColumns>
  <tableStyleInfo name="07-style 6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A52:I52" headerRowCount="0">
  <tableColumns count="9">
    <tableColumn id="1" xr3:uid="{00000000-0010-0000-2C00-000001000000}" name="Column1"/>
    <tableColumn id="2" xr3:uid="{00000000-0010-0000-2C00-000002000000}" name="Column2"/>
    <tableColumn id="3" xr3:uid="{00000000-0010-0000-2C00-000003000000}" name="Column3"/>
    <tableColumn id="4" xr3:uid="{00000000-0010-0000-2C00-000004000000}" name="Column4"/>
    <tableColumn id="5" xr3:uid="{00000000-0010-0000-2C00-000005000000}" name="Column5"/>
    <tableColumn id="6" xr3:uid="{00000000-0010-0000-2C00-000006000000}" name="Column6"/>
    <tableColumn id="7" xr3:uid="{00000000-0010-0000-2C00-000007000000}" name="Column7"/>
    <tableColumn id="8" xr3:uid="{00000000-0010-0000-2C00-000008000000}" name="Column8"/>
    <tableColumn id="9" xr3:uid="{00000000-0010-0000-2C00-000009000000}" name="Column9"/>
  </tableColumns>
  <tableStyleInfo name="08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A54:B54" headerRowCount="0">
  <tableColumns count="2">
    <tableColumn id="1" xr3:uid="{00000000-0010-0000-2D00-000001000000}" name="Column1"/>
    <tableColumn id="2" xr3:uid="{00000000-0010-0000-2D00-000002000000}" name="Column2"/>
  </tableColumns>
  <tableStyleInfo name="08-style 2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C54:I54" headerRowCount="0">
  <tableColumns count="7">
    <tableColumn id="1" xr3:uid="{00000000-0010-0000-2E00-000001000000}" name="Column1"/>
    <tableColumn id="2" xr3:uid="{00000000-0010-0000-2E00-000002000000}" name="Column2"/>
    <tableColumn id="3" xr3:uid="{00000000-0010-0000-2E00-000003000000}" name="Column3"/>
    <tableColumn id="4" xr3:uid="{00000000-0010-0000-2E00-000004000000}" name="Column4"/>
    <tableColumn id="5" xr3:uid="{00000000-0010-0000-2E00-000005000000}" name="Column5"/>
    <tableColumn id="6" xr3:uid="{00000000-0010-0000-2E00-000006000000}" name="Column6"/>
    <tableColumn id="7" xr3:uid="{00000000-0010-0000-2E00-000007000000}" name="Column7"/>
  </tableColumns>
  <tableStyleInfo name="08-style 3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A56:B173" headerRowCount="0">
  <tableColumns count="2">
    <tableColumn id="1" xr3:uid="{00000000-0010-0000-2F00-000001000000}" name="Column1"/>
    <tableColumn id="2" xr3:uid="{00000000-0010-0000-2F00-000002000000}" name="Column2"/>
  </tableColumns>
  <tableStyleInfo name="08-style 4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C56:I64" headerRowCount="0">
  <tableColumns count="7">
    <tableColumn id="1" xr3:uid="{00000000-0010-0000-3000-000001000000}" name="Column1"/>
    <tableColumn id="2" xr3:uid="{00000000-0010-0000-3000-000002000000}" name="Column2"/>
    <tableColumn id="3" xr3:uid="{00000000-0010-0000-3000-000003000000}" name="Column3"/>
    <tableColumn id="4" xr3:uid="{00000000-0010-0000-3000-000004000000}" name="Column4"/>
    <tableColumn id="5" xr3:uid="{00000000-0010-0000-3000-000005000000}" name="Column5"/>
    <tableColumn id="6" xr3:uid="{00000000-0010-0000-3000-000006000000}" name="Column6"/>
    <tableColumn id="7" xr3:uid="{00000000-0010-0000-3000-000007000000}" name="Column7"/>
  </tableColumns>
  <tableStyleInfo name="08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54:I54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01-style 3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C65:I173" headerRowCount="0">
  <tableColumns count="7">
    <tableColumn id="1" xr3:uid="{00000000-0010-0000-3100-000001000000}" name="Column1"/>
    <tableColumn id="2" xr3:uid="{00000000-0010-0000-3100-000002000000}" name="Column2"/>
    <tableColumn id="3" xr3:uid="{00000000-0010-0000-3100-000003000000}" name="Column3"/>
    <tableColumn id="4" xr3:uid="{00000000-0010-0000-3100-000004000000}" name="Column4"/>
    <tableColumn id="5" xr3:uid="{00000000-0010-0000-3100-000005000000}" name="Column5"/>
    <tableColumn id="6" xr3:uid="{00000000-0010-0000-3100-000006000000}" name="Column6"/>
    <tableColumn id="7" xr3:uid="{00000000-0010-0000-3100-000007000000}" name="Column7"/>
  </tableColumns>
  <tableStyleInfo name="08-style 6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A52:I52" headerRowCount="0">
  <tableColumns count="9">
    <tableColumn id="1" xr3:uid="{00000000-0010-0000-3200-000001000000}" name="Column1"/>
    <tableColumn id="2" xr3:uid="{00000000-0010-0000-3200-000002000000}" name="Column2"/>
    <tableColumn id="3" xr3:uid="{00000000-0010-0000-3200-000003000000}" name="Column3"/>
    <tableColumn id="4" xr3:uid="{00000000-0010-0000-3200-000004000000}" name="Column4"/>
    <tableColumn id="5" xr3:uid="{00000000-0010-0000-3200-000005000000}" name="Column5"/>
    <tableColumn id="6" xr3:uid="{00000000-0010-0000-3200-000006000000}" name="Column6"/>
    <tableColumn id="7" xr3:uid="{00000000-0010-0000-3200-000007000000}" name="Column7"/>
    <tableColumn id="8" xr3:uid="{00000000-0010-0000-3200-000008000000}" name="Column8"/>
    <tableColumn id="9" xr3:uid="{00000000-0010-0000-3200-000009000000}" name="Column9"/>
  </tableColumns>
  <tableStyleInfo name="09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52" displayName="Table_52" ref="A54:B54" headerRowCount="0">
  <tableColumns count="2">
    <tableColumn id="1" xr3:uid="{00000000-0010-0000-3300-000001000000}" name="Column1"/>
    <tableColumn id="2" xr3:uid="{00000000-0010-0000-3300-000002000000}" name="Column2"/>
  </tableColumns>
  <tableStyleInfo name="09-style 2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C54:I54" headerRowCount="0">
  <tableColumns count="7">
    <tableColumn id="1" xr3:uid="{00000000-0010-0000-3400-000001000000}" name="Column1"/>
    <tableColumn id="2" xr3:uid="{00000000-0010-0000-3400-000002000000}" name="Column2"/>
    <tableColumn id="3" xr3:uid="{00000000-0010-0000-3400-000003000000}" name="Column3"/>
    <tableColumn id="4" xr3:uid="{00000000-0010-0000-3400-000004000000}" name="Column4"/>
    <tableColumn id="5" xr3:uid="{00000000-0010-0000-3400-000005000000}" name="Column5"/>
    <tableColumn id="6" xr3:uid="{00000000-0010-0000-3400-000006000000}" name="Column6"/>
    <tableColumn id="7" xr3:uid="{00000000-0010-0000-3400-000007000000}" name="Column7"/>
  </tableColumns>
  <tableStyleInfo name="09-style 3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A56:B173" headerRowCount="0">
  <tableColumns count="2">
    <tableColumn id="1" xr3:uid="{00000000-0010-0000-3500-000001000000}" name="Column1"/>
    <tableColumn id="2" xr3:uid="{00000000-0010-0000-3500-000002000000}" name="Column2"/>
  </tableColumns>
  <tableStyleInfo name="09-style 4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C56:I64" headerRowCount="0">
  <tableColumns count="7">
    <tableColumn id="1" xr3:uid="{00000000-0010-0000-3600-000001000000}" name="Column1"/>
    <tableColumn id="2" xr3:uid="{00000000-0010-0000-3600-000002000000}" name="Column2"/>
    <tableColumn id="3" xr3:uid="{00000000-0010-0000-3600-000003000000}" name="Column3"/>
    <tableColumn id="4" xr3:uid="{00000000-0010-0000-3600-000004000000}" name="Column4"/>
    <tableColumn id="5" xr3:uid="{00000000-0010-0000-3600-000005000000}" name="Column5"/>
    <tableColumn id="6" xr3:uid="{00000000-0010-0000-3600-000006000000}" name="Column6"/>
    <tableColumn id="7" xr3:uid="{00000000-0010-0000-3600-000007000000}" name="Column7"/>
  </tableColumns>
  <tableStyleInfo name="09-style 5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C65:I173" headerRowCount="0">
  <tableColumns count="7">
    <tableColumn id="1" xr3:uid="{00000000-0010-0000-3700-000001000000}" name="Column1"/>
    <tableColumn id="2" xr3:uid="{00000000-0010-0000-3700-000002000000}" name="Column2"/>
    <tableColumn id="3" xr3:uid="{00000000-0010-0000-3700-000003000000}" name="Column3"/>
    <tableColumn id="4" xr3:uid="{00000000-0010-0000-3700-000004000000}" name="Column4"/>
    <tableColumn id="5" xr3:uid="{00000000-0010-0000-3700-000005000000}" name="Column5"/>
    <tableColumn id="6" xr3:uid="{00000000-0010-0000-3700-000006000000}" name="Column6"/>
    <tableColumn id="7" xr3:uid="{00000000-0010-0000-3700-000007000000}" name="Column7"/>
  </tableColumns>
  <tableStyleInfo name="09-style 6" showFirstColumn="1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A26:J26" headerRowCount="0" headerRowDxfId="35" totalsRowDxfId="34">
  <tableColumns count="10">
    <tableColumn id="1" xr3:uid="{00000000-0010-0000-3800-000001000000}" name="Column1" dataDxfId="33"/>
    <tableColumn id="2" xr3:uid="{00000000-0010-0000-3800-000002000000}" name="Column2" dataDxfId="32"/>
    <tableColumn id="3" xr3:uid="{00000000-0010-0000-3800-000003000000}" name="Column3" dataDxfId="31"/>
    <tableColumn id="4" xr3:uid="{00000000-0010-0000-3800-000004000000}" name="Column4" dataDxfId="30"/>
    <tableColumn id="5" xr3:uid="{00000000-0010-0000-3800-000005000000}" name="Column5" dataDxfId="29"/>
    <tableColumn id="6" xr3:uid="{00000000-0010-0000-3800-000006000000}" name="Column6" dataDxfId="28"/>
    <tableColumn id="7" xr3:uid="{00000000-0010-0000-3800-000007000000}" name="Column7" dataDxfId="27"/>
    <tableColumn id="8" xr3:uid="{00000000-0010-0000-3800-000008000000}" name="Column8" dataDxfId="26"/>
    <tableColumn id="9" xr3:uid="{00000000-0010-0000-3800-000009000000}" name="Column9" dataDxfId="25"/>
    <tableColumn id="10" xr3:uid="{00000000-0010-0000-3800-00000A000000}" name="Column10" dataDxfId="24"/>
  </tableColumns>
  <tableStyleInfo name="10-style" showFirstColumn="1" showLastColumn="1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A28:B133" headerRowCount="0">
  <tableColumns count="2">
    <tableColumn id="1" xr3:uid="{00000000-0010-0000-3900-000001000000}" name="Column1"/>
    <tableColumn id="2" xr3:uid="{00000000-0010-0000-3900-000002000000}" name="Column2"/>
  </tableColumns>
  <tableStyleInfo name="10-style 2" showFirstColumn="1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C28:J35" headerRowCount="0">
  <tableColumns count="8">
    <tableColumn id="1" xr3:uid="{00000000-0010-0000-3A00-000001000000}" name="Column1"/>
    <tableColumn id="2" xr3:uid="{00000000-0010-0000-3A00-000002000000}" name="Column2"/>
    <tableColumn id="3" xr3:uid="{00000000-0010-0000-3A00-000003000000}" name="Column3"/>
    <tableColumn id="4" xr3:uid="{00000000-0010-0000-3A00-000004000000}" name="Column4"/>
    <tableColumn id="5" xr3:uid="{00000000-0010-0000-3A00-000005000000}" name="Column5"/>
    <tableColumn id="6" xr3:uid="{00000000-0010-0000-3A00-000006000000}" name="Column6"/>
    <tableColumn id="7" xr3:uid="{00000000-0010-0000-3A00-000007000000}" name="Column7"/>
    <tableColumn id="8" xr3:uid="{00000000-0010-0000-3A00-000008000000}" name="Column8"/>
  </tableColumns>
  <tableStyleInfo name="10-style 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56:B173" headerRowCount="0">
  <tableColumns count="2">
    <tableColumn id="1" xr3:uid="{00000000-0010-0000-0500-000001000000}" name="Column1"/>
    <tableColumn id="2" xr3:uid="{00000000-0010-0000-0500-000002000000}" name="Column2"/>
  </tableColumns>
  <tableStyleInfo name="01-style 4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C36:J133" headerRowCount="0">
  <tableColumns count="8">
    <tableColumn id="1" xr3:uid="{00000000-0010-0000-3B00-000001000000}" name="Column1"/>
    <tableColumn id="2" xr3:uid="{00000000-0010-0000-3B00-000002000000}" name="Column2"/>
    <tableColumn id="3" xr3:uid="{00000000-0010-0000-3B00-000003000000}" name="Column3"/>
    <tableColumn id="4" xr3:uid="{00000000-0010-0000-3B00-000004000000}" name="Column4"/>
    <tableColumn id="5" xr3:uid="{00000000-0010-0000-3B00-000005000000}" name="Column5"/>
    <tableColumn id="6" xr3:uid="{00000000-0010-0000-3B00-000006000000}" name="Column6"/>
    <tableColumn id="7" xr3:uid="{00000000-0010-0000-3B00-000007000000}" name="Column7"/>
    <tableColumn id="8" xr3:uid="{00000000-0010-0000-3B00-000008000000}" name="Column8"/>
  </tableColumns>
  <tableStyleInfo name="10-style 4" showFirstColumn="1" showLastColumn="1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A52:I52" headerRowCount="0">
  <tableColumns count="9">
    <tableColumn id="1" xr3:uid="{00000000-0010-0000-3C00-000001000000}" name="Column1"/>
    <tableColumn id="2" xr3:uid="{00000000-0010-0000-3C00-000002000000}" name="Column2"/>
    <tableColumn id="3" xr3:uid="{00000000-0010-0000-3C00-000003000000}" name="Column3"/>
    <tableColumn id="4" xr3:uid="{00000000-0010-0000-3C00-000004000000}" name="Column4"/>
    <tableColumn id="5" xr3:uid="{00000000-0010-0000-3C00-000005000000}" name="Column5"/>
    <tableColumn id="6" xr3:uid="{00000000-0010-0000-3C00-000006000000}" name="Column6"/>
    <tableColumn id="7" xr3:uid="{00000000-0010-0000-3C00-000007000000}" name="Column7"/>
    <tableColumn id="8" xr3:uid="{00000000-0010-0000-3C00-000008000000}" name="Column8"/>
    <tableColumn id="9" xr3:uid="{00000000-0010-0000-3C00-000009000000}" name="Column9"/>
  </tableColumns>
  <tableStyleInfo name="11-style" showFirstColumn="1" showLastColumn="1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A54:B54" headerRowCount="0">
  <tableColumns count="2">
    <tableColumn id="1" xr3:uid="{00000000-0010-0000-3D00-000001000000}" name="Column1"/>
    <tableColumn id="2" xr3:uid="{00000000-0010-0000-3D00-000002000000}" name="Column2"/>
  </tableColumns>
  <tableStyleInfo name="11-style 2" showFirstColumn="1" showLastColumn="1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C54:I54" headerRowCount="0">
  <tableColumns count="7">
    <tableColumn id="1" xr3:uid="{00000000-0010-0000-3E00-000001000000}" name="Column1"/>
    <tableColumn id="2" xr3:uid="{00000000-0010-0000-3E00-000002000000}" name="Column2"/>
    <tableColumn id="3" xr3:uid="{00000000-0010-0000-3E00-000003000000}" name="Column3"/>
    <tableColumn id="4" xr3:uid="{00000000-0010-0000-3E00-000004000000}" name="Column4"/>
    <tableColumn id="5" xr3:uid="{00000000-0010-0000-3E00-000005000000}" name="Column5"/>
    <tableColumn id="6" xr3:uid="{00000000-0010-0000-3E00-000006000000}" name="Column6"/>
    <tableColumn id="7" xr3:uid="{00000000-0010-0000-3E00-000007000000}" name="Column7"/>
  </tableColumns>
  <tableStyleInfo name="11-style 3" showFirstColumn="1" showLastColumn="1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A56:B173" headerRowCount="0">
  <tableColumns count="2">
    <tableColumn id="1" xr3:uid="{00000000-0010-0000-3F00-000001000000}" name="Column1"/>
    <tableColumn id="2" xr3:uid="{00000000-0010-0000-3F00-000002000000}" name="Column2"/>
  </tableColumns>
  <tableStyleInfo name="11-style 4" showFirstColumn="1" showLastColumn="1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_65" displayName="Table_65" ref="C56:I64" headerRowCount="0">
  <tableColumns count="7">
    <tableColumn id="1" xr3:uid="{00000000-0010-0000-4000-000001000000}" name="Column1"/>
    <tableColumn id="2" xr3:uid="{00000000-0010-0000-4000-000002000000}" name="Column2"/>
    <tableColumn id="3" xr3:uid="{00000000-0010-0000-4000-000003000000}" name="Column3"/>
    <tableColumn id="4" xr3:uid="{00000000-0010-0000-4000-000004000000}" name="Column4"/>
    <tableColumn id="5" xr3:uid="{00000000-0010-0000-4000-000005000000}" name="Column5"/>
    <tableColumn id="6" xr3:uid="{00000000-0010-0000-4000-000006000000}" name="Column6"/>
    <tableColumn id="7" xr3:uid="{00000000-0010-0000-4000-000007000000}" name="Column7"/>
  </tableColumns>
  <tableStyleInfo name="11-style 5" showFirstColumn="1" showLastColumn="1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_66" displayName="Table_66" ref="C65:I208" headerRowCount="0">
  <tableColumns count="7">
    <tableColumn id="1" xr3:uid="{00000000-0010-0000-4100-000001000000}" name="Column1"/>
    <tableColumn id="2" xr3:uid="{00000000-0010-0000-4100-000002000000}" name="Column2"/>
    <tableColumn id="3" xr3:uid="{00000000-0010-0000-4100-000003000000}" name="Column3"/>
    <tableColumn id="4" xr3:uid="{00000000-0010-0000-4100-000004000000}" name="Column4"/>
    <tableColumn id="5" xr3:uid="{00000000-0010-0000-4100-000005000000}" name="Column5"/>
    <tableColumn id="6" xr3:uid="{00000000-0010-0000-4100-000006000000}" name="Column6"/>
    <tableColumn id="7" xr3:uid="{00000000-0010-0000-4100-000007000000}" name="Column7"/>
  </tableColumns>
  <tableStyleInfo name="11-style 6" showFirstColumn="1" showLastColumn="1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_67" displayName="Table_67" ref="A52:I52" headerRowCount="0">
  <tableColumns count="9">
    <tableColumn id="1" xr3:uid="{00000000-0010-0000-4200-000001000000}" name="Column1"/>
    <tableColumn id="2" xr3:uid="{00000000-0010-0000-4200-000002000000}" name="Column2"/>
    <tableColumn id="3" xr3:uid="{00000000-0010-0000-4200-000003000000}" name="Column3"/>
    <tableColumn id="4" xr3:uid="{00000000-0010-0000-4200-000004000000}" name="Column4"/>
    <tableColumn id="5" xr3:uid="{00000000-0010-0000-4200-000005000000}" name="Column5"/>
    <tableColumn id="6" xr3:uid="{00000000-0010-0000-4200-000006000000}" name="Column6"/>
    <tableColumn id="7" xr3:uid="{00000000-0010-0000-4200-000007000000}" name="Column7"/>
    <tableColumn id="8" xr3:uid="{00000000-0010-0000-4200-000008000000}" name="Column8"/>
    <tableColumn id="9" xr3:uid="{00000000-0010-0000-4200-000009000000}" name="Column9"/>
  </tableColumns>
  <tableStyleInfo name="12-style" showFirstColumn="1" showLastColumn="1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_68" displayName="Table_68" ref="A54:B54" headerRowCount="0">
  <tableColumns count="2">
    <tableColumn id="1" xr3:uid="{00000000-0010-0000-4300-000001000000}" name="Column1"/>
    <tableColumn id="2" xr3:uid="{00000000-0010-0000-4300-000002000000}" name="Column2"/>
  </tableColumns>
  <tableStyleInfo name="12-style 2" showFirstColumn="1" showLastColumn="1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69" displayName="Table_69" ref="C54:I54" headerRowCount="0">
  <tableColumns count="7">
    <tableColumn id="1" xr3:uid="{00000000-0010-0000-4400-000001000000}" name="Column1"/>
    <tableColumn id="2" xr3:uid="{00000000-0010-0000-4400-000002000000}" name="Column2"/>
    <tableColumn id="3" xr3:uid="{00000000-0010-0000-4400-000003000000}" name="Column3"/>
    <tableColumn id="4" xr3:uid="{00000000-0010-0000-4400-000004000000}" name="Column4"/>
    <tableColumn id="5" xr3:uid="{00000000-0010-0000-4400-000005000000}" name="Column5"/>
    <tableColumn id="6" xr3:uid="{00000000-0010-0000-4400-000006000000}" name="Column6"/>
    <tableColumn id="7" xr3:uid="{00000000-0010-0000-4400-000007000000}" name="Column7"/>
  </tableColumns>
  <tableStyleInfo name="12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56:I64" headerRowCount="0">
  <tableColumns count="7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</tableColumns>
  <tableStyleInfo name="01-style 5" showFirstColumn="1" showLastColumn="1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70" displayName="Table_70" ref="A56:B173" headerRowCount="0">
  <tableColumns count="2">
    <tableColumn id="1" xr3:uid="{00000000-0010-0000-4500-000001000000}" name="Column1"/>
    <tableColumn id="2" xr3:uid="{00000000-0010-0000-4500-000002000000}" name="Column2"/>
  </tableColumns>
  <tableStyleInfo name="12-style 4" showFirstColumn="1" showLastColumn="1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_71" displayName="Table_71" ref="C56:I64" headerRowCount="0">
  <tableColumns count="7">
    <tableColumn id="1" xr3:uid="{00000000-0010-0000-4600-000001000000}" name="Column1"/>
    <tableColumn id="2" xr3:uid="{00000000-0010-0000-4600-000002000000}" name="Column2"/>
    <tableColumn id="3" xr3:uid="{00000000-0010-0000-4600-000003000000}" name="Column3"/>
    <tableColumn id="4" xr3:uid="{00000000-0010-0000-4600-000004000000}" name="Column4"/>
    <tableColumn id="5" xr3:uid="{00000000-0010-0000-4600-000005000000}" name="Column5"/>
    <tableColumn id="6" xr3:uid="{00000000-0010-0000-4600-000006000000}" name="Column6"/>
    <tableColumn id="7" xr3:uid="{00000000-0010-0000-4600-000007000000}" name="Column7"/>
  </tableColumns>
  <tableStyleInfo name="12-style 5" showFirstColumn="1" showLastColumn="1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_72" displayName="Table_72" ref="C65:I173" headerRowCount="0">
  <tableColumns count="7">
    <tableColumn id="1" xr3:uid="{00000000-0010-0000-4700-000001000000}" name="Column1"/>
    <tableColumn id="2" xr3:uid="{00000000-0010-0000-4700-000002000000}" name="Column2"/>
    <tableColumn id="3" xr3:uid="{00000000-0010-0000-4700-000003000000}" name="Column3"/>
    <tableColumn id="4" xr3:uid="{00000000-0010-0000-4700-000004000000}" name="Column4"/>
    <tableColumn id="5" xr3:uid="{00000000-0010-0000-4700-000005000000}" name="Column5"/>
    <tableColumn id="6" xr3:uid="{00000000-0010-0000-4700-000006000000}" name="Column6"/>
    <tableColumn id="7" xr3:uid="{00000000-0010-0000-4700-000007000000}" name="Column7"/>
  </tableColumns>
  <tableStyleInfo name="12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65:I173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01-style 6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52:I52" headerRowCount="0">
  <tableColumns count="9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</tableColumns>
  <tableStyleInfo name="02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table" Target="../tables/table57.xml"/><Relationship Id="rId4" Type="http://schemas.openxmlformats.org/officeDocument/2006/relationships/table" Target="../tables/table6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343D"/>
    <outlinePr summaryBelow="0" summaryRight="0"/>
  </sheetPr>
  <dimension ref="A1:L14"/>
  <sheetViews>
    <sheetView topLeftCell="A5" workbookViewId="0">
      <selection activeCell="D12" sqref="D12"/>
    </sheetView>
  </sheetViews>
  <sheetFormatPr defaultColWidth="15.140625" defaultRowHeight="15" customHeight="1"/>
  <cols>
    <col min="1" max="1" width="14.7109375" customWidth="1"/>
    <col min="2" max="2" width="13" customWidth="1"/>
    <col min="3" max="4" width="14.28515625" customWidth="1"/>
    <col min="5" max="5" width="12" customWidth="1"/>
    <col min="6" max="6" width="14.7109375" customWidth="1"/>
    <col min="7" max="7" width="5.42578125" customWidth="1"/>
    <col min="8" max="12" width="17.5703125" customWidth="1"/>
  </cols>
  <sheetData>
    <row r="1" spans="1:12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73"/>
      <c r="H1" s="174">
        <v>2022</v>
      </c>
      <c r="I1" s="210"/>
      <c r="J1" s="210"/>
      <c r="K1" s="210"/>
      <c r="L1" s="211"/>
    </row>
    <row r="2" spans="1:12" ht="28.5" customHeight="1">
      <c r="A2" s="3" t="s">
        <v>6</v>
      </c>
      <c r="B2" s="4"/>
      <c r="C2" s="4">
        <f>'01'!T6</f>
        <v>0</v>
      </c>
      <c r="D2" s="4">
        <f t="shared" ref="D2:D13" si="0">B2+C2</f>
        <v>0</v>
      </c>
      <c r="E2" s="5" t="e">
        <f t="shared" ref="E2:E13" si="1">IF(C2="0%",,C2/B2)</f>
        <v>#DIV/0!</v>
      </c>
      <c r="F2" s="6">
        <v>0</v>
      </c>
      <c r="G2" s="212"/>
      <c r="H2" s="175"/>
      <c r="I2" s="213"/>
      <c r="J2" s="213"/>
      <c r="K2" s="213"/>
      <c r="L2" s="214"/>
    </row>
    <row r="3" spans="1:12" ht="28.5" customHeight="1">
      <c r="A3" s="7" t="s">
        <v>7</v>
      </c>
      <c r="B3" s="8"/>
      <c r="C3" s="8">
        <f>'02'!T6</f>
        <v>0</v>
      </c>
      <c r="D3" s="8">
        <f t="shared" si="0"/>
        <v>0</v>
      </c>
      <c r="E3" s="9" t="e">
        <f t="shared" si="1"/>
        <v>#DIV/0!</v>
      </c>
      <c r="F3" s="10">
        <v>0</v>
      </c>
      <c r="G3" s="212"/>
      <c r="H3" s="215"/>
      <c r="I3" s="212"/>
      <c r="J3" s="212"/>
      <c r="K3" s="212"/>
      <c r="L3" s="216"/>
    </row>
    <row r="4" spans="1:12" ht="28.5" customHeight="1">
      <c r="A4" s="3" t="s">
        <v>8</v>
      </c>
      <c r="B4" s="4"/>
      <c r="C4" s="4">
        <f>'03'!T6</f>
        <v>0</v>
      </c>
      <c r="D4" s="4">
        <f t="shared" si="0"/>
        <v>0</v>
      </c>
      <c r="E4" s="5" t="e">
        <f t="shared" si="1"/>
        <v>#DIV/0!</v>
      </c>
      <c r="F4" s="6">
        <v>0</v>
      </c>
      <c r="G4" s="212"/>
      <c r="H4" s="217"/>
      <c r="I4" s="212"/>
      <c r="J4" s="212"/>
      <c r="K4" s="212"/>
      <c r="L4" s="218"/>
    </row>
    <row r="5" spans="1:12" ht="28.5" customHeight="1">
      <c r="A5" s="7" t="s">
        <v>9</v>
      </c>
      <c r="B5" s="8"/>
      <c r="C5" s="8">
        <f>'04'!T6</f>
        <v>0</v>
      </c>
      <c r="D5" s="8">
        <f t="shared" si="0"/>
        <v>0</v>
      </c>
      <c r="E5" s="9" t="e">
        <f t="shared" si="1"/>
        <v>#DIV/0!</v>
      </c>
      <c r="F5" s="10">
        <v>0</v>
      </c>
      <c r="G5" s="212"/>
      <c r="H5" s="215"/>
      <c r="I5" s="212"/>
      <c r="J5" s="212"/>
      <c r="K5" s="212"/>
      <c r="L5" s="216"/>
    </row>
    <row r="6" spans="1:12" ht="28.5" customHeight="1">
      <c r="A6" s="3" t="s">
        <v>10</v>
      </c>
      <c r="B6" s="4"/>
      <c r="C6" s="4">
        <f>'05'!T6</f>
        <v>0</v>
      </c>
      <c r="D6" s="4">
        <f t="shared" si="0"/>
        <v>0</v>
      </c>
      <c r="E6" s="5" t="e">
        <f t="shared" si="1"/>
        <v>#DIV/0!</v>
      </c>
      <c r="F6" s="6">
        <v>0</v>
      </c>
      <c r="G6" s="212"/>
      <c r="H6" s="217"/>
      <c r="I6" s="212"/>
      <c r="J6" s="212"/>
      <c r="K6" s="212"/>
      <c r="L6" s="218"/>
    </row>
    <row r="7" spans="1:12" ht="28.5" customHeight="1">
      <c r="A7" s="7" t="s">
        <v>11</v>
      </c>
      <c r="B7" s="8"/>
      <c r="C7" s="8">
        <f>'06'!T6</f>
        <v>0</v>
      </c>
      <c r="D7" s="8">
        <f t="shared" si="0"/>
        <v>0</v>
      </c>
      <c r="E7" s="9" t="e">
        <f t="shared" si="1"/>
        <v>#DIV/0!</v>
      </c>
      <c r="F7" s="10">
        <v>0</v>
      </c>
      <c r="G7" s="212"/>
      <c r="H7" s="215"/>
      <c r="I7" s="212"/>
      <c r="J7" s="212"/>
      <c r="K7" s="212"/>
      <c r="L7" s="216"/>
    </row>
    <row r="8" spans="1:12" ht="28.5" customHeight="1">
      <c r="A8" s="3" t="s">
        <v>12</v>
      </c>
      <c r="B8" s="4"/>
      <c r="C8" s="4">
        <f>'07'!T6</f>
        <v>0</v>
      </c>
      <c r="D8" s="4">
        <f t="shared" si="0"/>
        <v>0</v>
      </c>
      <c r="E8" s="5" t="e">
        <f t="shared" si="1"/>
        <v>#DIV/0!</v>
      </c>
      <c r="F8" s="6">
        <v>0</v>
      </c>
      <c r="G8" s="212"/>
      <c r="H8" s="217"/>
      <c r="I8" s="212"/>
      <c r="J8" s="212"/>
      <c r="K8" s="212"/>
      <c r="L8" s="218"/>
    </row>
    <row r="9" spans="1:12" ht="28.5" customHeight="1">
      <c r="A9" s="7" t="s">
        <v>13</v>
      </c>
      <c r="B9" s="8"/>
      <c r="C9" s="8">
        <f>'08'!T6</f>
        <v>0</v>
      </c>
      <c r="D9" s="8">
        <f t="shared" si="0"/>
        <v>0</v>
      </c>
      <c r="E9" s="9" t="e">
        <f t="shared" si="1"/>
        <v>#DIV/0!</v>
      </c>
      <c r="F9" s="10">
        <v>0</v>
      </c>
      <c r="G9" s="212"/>
      <c r="H9" s="215"/>
      <c r="I9" s="212"/>
      <c r="J9" s="212"/>
      <c r="K9" s="212"/>
      <c r="L9" s="216"/>
    </row>
    <row r="10" spans="1:12" ht="28.5" customHeight="1">
      <c r="A10" s="3" t="s">
        <v>14</v>
      </c>
      <c r="B10" s="4"/>
      <c r="C10" s="4">
        <f>'09'!T6</f>
        <v>0</v>
      </c>
      <c r="D10" s="4">
        <f t="shared" si="0"/>
        <v>0</v>
      </c>
      <c r="E10" s="5" t="e">
        <f t="shared" si="1"/>
        <v>#DIV/0!</v>
      </c>
      <c r="F10" s="6">
        <v>0</v>
      </c>
      <c r="G10" s="212"/>
      <c r="H10" s="217"/>
      <c r="I10" s="212"/>
      <c r="J10" s="212"/>
      <c r="K10" s="212"/>
      <c r="L10" s="218"/>
    </row>
    <row r="11" spans="1:12" ht="28.5" customHeight="1">
      <c r="A11" s="7" t="s">
        <v>15</v>
      </c>
      <c r="B11" s="8">
        <v>300</v>
      </c>
      <c r="C11" s="8" t="e">
        <f>'10'!U5</f>
        <v>#DIV/0!</v>
      </c>
      <c r="D11" s="8" t="e">
        <f t="shared" si="0"/>
        <v>#DIV/0!</v>
      </c>
      <c r="E11" s="9" t="e">
        <f t="shared" si="1"/>
        <v>#DIV/0!</v>
      </c>
      <c r="F11" s="10">
        <v>0</v>
      </c>
      <c r="G11" s="212"/>
      <c r="H11" s="215"/>
      <c r="I11" s="212"/>
      <c r="J11" s="212"/>
      <c r="K11" s="212"/>
      <c r="L11" s="216"/>
    </row>
    <row r="12" spans="1:12" ht="28.5" customHeight="1">
      <c r="A12" s="3" t="s">
        <v>16</v>
      </c>
      <c r="B12" s="4"/>
      <c r="C12" s="4">
        <f>'11'!T6</f>
        <v>0</v>
      </c>
      <c r="D12" s="4">
        <f t="shared" si="0"/>
        <v>0</v>
      </c>
      <c r="E12" s="5" t="e">
        <f t="shared" si="1"/>
        <v>#DIV/0!</v>
      </c>
      <c r="F12" s="6">
        <v>0</v>
      </c>
      <c r="G12" s="212"/>
      <c r="H12" s="217"/>
      <c r="I12" s="212"/>
      <c r="J12" s="212"/>
      <c r="K12" s="212"/>
      <c r="L12" s="218"/>
    </row>
    <row r="13" spans="1:12" ht="28.5" customHeight="1">
      <c r="A13" s="7" t="s">
        <v>17</v>
      </c>
      <c r="B13" s="8"/>
      <c r="C13" s="8">
        <f>'12'!T6</f>
        <v>0</v>
      </c>
      <c r="D13" s="8">
        <f t="shared" si="0"/>
        <v>0</v>
      </c>
      <c r="E13" s="9" t="e">
        <f t="shared" si="1"/>
        <v>#DIV/0!</v>
      </c>
      <c r="F13" s="10">
        <v>0</v>
      </c>
      <c r="G13" s="219"/>
      <c r="H13" s="220"/>
      <c r="I13" s="221"/>
      <c r="J13" s="221"/>
      <c r="K13" s="221"/>
      <c r="L13" s="222"/>
    </row>
    <row r="14" spans="1:12" ht="24.75" customHeight="1">
      <c r="A14" s="176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</row>
  </sheetData>
  <mergeCells count="4">
    <mergeCell ref="G1:G13"/>
    <mergeCell ref="H1:L1"/>
    <mergeCell ref="H2:L13"/>
    <mergeCell ref="A14:L14"/>
  </mergeCells>
  <conditionalFormatting sqref="C2:C13">
    <cfRule type="cellIs" dxfId="167" priority="1" operator="greaterThan">
      <formula>0</formula>
    </cfRule>
  </conditionalFormatting>
  <conditionalFormatting sqref="C2:C13">
    <cfRule type="cellIs" dxfId="166" priority="2" operator="lessThan">
      <formula>0</formula>
    </cfRule>
  </conditionalFormatting>
  <conditionalFormatting sqref="E2:E13">
    <cfRule type="cellIs" dxfId="165" priority="3" operator="greaterThan">
      <formula>0</formula>
    </cfRule>
  </conditionalFormatting>
  <conditionalFormatting sqref="E2:E13">
    <cfRule type="cellIs" dxfId="164" priority="4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383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'!B6</f>
        <v>0</v>
      </c>
      <c r="U3" s="271"/>
      <c r="V3" s="270">
        <f>T3+(SUM(H3:H299))</f>
        <v>0</v>
      </c>
      <c r="W3" s="271"/>
      <c r="X3" s="206"/>
      <c r="Y3" s="109">
        <v>44682</v>
      </c>
      <c r="Z3" s="103">
        <f t="shared" ref="Z3:Z33" si="2">SUMIF($A$3:$A$299,Y3,$H$3:$H$299)</f>
        <v>0</v>
      </c>
      <c r="AA3" s="107" t="e">
        <f t="shared" ref="AA3:AA33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44683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44684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44685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44686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44687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44688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44689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44690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44691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44692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44693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44694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44695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44696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44697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44698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44699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44700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44701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44702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44703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44704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44705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44706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44707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44708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44709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44710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44711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>
        <v>44712</v>
      </c>
      <c r="Z33" s="103">
        <f t="shared" si="2"/>
        <v>0</v>
      </c>
      <c r="AA33" s="107" t="e">
        <f t="shared" si="3"/>
        <v>#DIV/0!</v>
      </c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107" priority="1">
      <formula>LEN(TRIM(I3))&gt;0</formula>
    </cfRule>
  </conditionalFormatting>
  <conditionalFormatting sqref="J3:J300 L3:L300">
    <cfRule type="notContainsBlanks" dxfId="106" priority="2">
      <formula>LEN(TRIM(J3))&gt;0</formula>
    </cfRule>
  </conditionalFormatting>
  <conditionalFormatting sqref="Z3:AA33">
    <cfRule type="cellIs" dxfId="105" priority="3" operator="greaterThan">
      <formula>0</formula>
    </cfRule>
  </conditionalFormatting>
  <conditionalFormatting sqref="Z3:AA33">
    <cfRule type="cellIs" dxfId="104" priority="4" operator="lessThan">
      <formula>0</formula>
    </cfRule>
  </conditionalFormatting>
  <conditionalFormatting sqref="H3:H300 M4:M34 N4:N45 O4:P300 M36:M55 N53:N267 M69:M96 N279:N292">
    <cfRule type="cellIs" dxfId="103" priority="5" operator="greaterThan">
      <formula>0</formula>
    </cfRule>
  </conditionalFormatting>
  <conditionalFormatting sqref="H3:H300 M4:M34 N4:N45 O4:P300 M36:M55 N53:N267 M69:M96 N279:N292">
    <cfRule type="cellIs" dxfId="102" priority="6" operator="lessThan">
      <formula>0</formula>
    </cfRule>
  </conditionalFormatting>
  <conditionalFormatting sqref="T10:U11 V10 T13:W14">
    <cfRule type="cellIs" dxfId="101" priority="7" operator="lessThan">
      <formula>0</formula>
    </cfRule>
  </conditionalFormatting>
  <conditionalFormatting sqref="M3:N300 O3:P3 O6:P300">
    <cfRule type="cellIs" dxfId="100" priority="8" operator="greaterThan">
      <formula>0</formula>
    </cfRule>
  </conditionalFormatting>
  <conditionalFormatting sqref="M3:N300 O3:P3 O6:P300">
    <cfRule type="cellIs" dxfId="99" priority="9" operator="lessThan">
      <formula>0</formula>
    </cfRule>
  </conditionalFormatting>
  <conditionalFormatting sqref="T6:W8">
    <cfRule type="cellIs" dxfId="98" priority="10" operator="greaterThan">
      <formula>0</formula>
    </cfRule>
  </conditionalFormatting>
  <conditionalFormatting sqref="T6:W8">
    <cfRule type="cellIs" dxfId="97" priority="11" operator="lessThan">
      <formula>0</formula>
    </cfRule>
  </conditionalFormatting>
  <conditionalFormatting sqref="H2:H300">
    <cfRule type="cellIs" dxfId="96" priority="12" operator="equal">
      <formula>0</formula>
    </cfRule>
  </conditionalFormatting>
  <dataValidations count="1">
    <dataValidation type="list" allowBlank="1" sqref="A3:A300" xr:uid="{00000000-0002-0000-09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9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9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9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384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'!B7</f>
        <v>0</v>
      </c>
      <c r="U3" s="271"/>
      <c r="V3" s="270">
        <f>T3+(SUM(H3:H299))</f>
        <v>0</v>
      </c>
      <c r="W3" s="271"/>
      <c r="X3" s="206"/>
      <c r="Y3" s="109">
        <v>44713</v>
      </c>
      <c r="Z3" s="103">
        <f t="shared" ref="Z3:Z32" si="2">SUMIF($A$3:$A$299,Y3,$H$3:$H$299)</f>
        <v>0</v>
      </c>
      <c r="AA3" s="107" t="e">
        <f t="shared" ref="AA3:AA32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44714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44715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44716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44717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44718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44719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44720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44721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44722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44723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44724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44725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44726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44727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44728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44729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44730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44731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44732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44733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44734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44735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44736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44737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44738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44739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44740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44741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44742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/>
      <c r="Z33" s="103"/>
      <c r="AA33" s="107"/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95" priority="1">
      <formula>LEN(TRIM(I3))&gt;0</formula>
    </cfRule>
  </conditionalFormatting>
  <conditionalFormatting sqref="J3:J300 L3:L300">
    <cfRule type="notContainsBlanks" dxfId="94" priority="2">
      <formula>LEN(TRIM(J3))&gt;0</formula>
    </cfRule>
  </conditionalFormatting>
  <conditionalFormatting sqref="Z3:AA33">
    <cfRule type="cellIs" dxfId="93" priority="3" operator="greaterThan">
      <formula>0</formula>
    </cfRule>
  </conditionalFormatting>
  <conditionalFormatting sqref="Z3:AA33">
    <cfRule type="cellIs" dxfId="92" priority="4" operator="lessThan">
      <formula>0</formula>
    </cfRule>
  </conditionalFormatting>
  <conditionalFormatting sqref="H3:H300 M4:M34 N4:N45 O4:P300 M36:M55 N53:N267 M69:M96 N279:N292">
    <cfRule type="cellIs" dxfId="91" priority="5" operator="greaterThan">
      <formula>0</formula>
    </cfRule>
  </conditionalFormatting>
  <conditionalFormatting sqref="H3:H300 M4:M34 N4:N45 O4:P300 M36:M55 N53:N267 M69:M96 N279:N292">
    <cfRule type="cellIs" dxfId="90" priority="6" operator="lessThan">
      <formula>0</formula>
    </cfRule>
  </conditionalFormatting>
  <conditionalFormatting sqref="T10:U11 V10 T13:W14">
    <cfRule type="cellIs" dxfId="89" priority="7" operator="lessThan">
      <formula>0</formula>
    </cfRule>
  </conditionalFormatting>
  <conditionalFormatting sqref="M3:N300 O3:P3 O6:P300">
    <cfRule type="cellIs" dxfId="88" priority="8" operator="greaterThan">
      <formula>0</formula>
    </cfRule>
  </conditionalFormatting>
  <conditionalFormatting sqref="M3:N300 O3:P3 O6:P300">
    <cfRule type="cellIs" dxfId="87" priority="9" operator="lessThan">
      <formula>0</formula>
    </cfRule>
  </conditionalFormatting>
  <conditionalFormatting sqref="T6:W8">
    <cfRule type="cellIs" dxfId="86" priority="10" operator="greaterThan">
      <formula>0</formula>
    </cfRule>
  </conditionalFormatting>
  <conditionalFormatting sqref="T6:W8">
    <cfRule type="cellIs" dxfId="85" priority="11" operator="lessThan">
      <formula>0</formula>
    </cfRule>
  </conditionalFormatting>
  <conditionalFormatting sqref="H2:H300">
    <cfRule type="cellIs" dxfId="84" priority="12" operator="equal">
      <formula>0</formula>
    </cfRule>
  </conditionalFormatting>
  <dataValidations count="1">
    <dataValidation type="list" allowBlank="1" sqref="A3:A300" xr:uid="{00000000-0002-0000-0A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A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A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A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385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'!B8</f>
        <v>0</v>
      </c>
      <c r="U3" s="271"/>
      <c r="V3" s="270">
        <f>T3+(SUM(H3:H299))</f>
        <v>0</v>
      </c>
      <c r="W3" s="271"/>
      <c r="X3" s="206"/>
      <c r="Y3" s="109">
        <v>44743</v>
      </c>
      <c r="Z3" s="103">
        <f t="shared" ref="Z3:Z33" si="2">SUMIF($A$3:$A$299,Y3,$H$3:$H$299)</f>
        <v>0</v>
      </c>
      <c r="AA3" s="107" t="e">
        <f t="shared" ref="AA3:AA33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44744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44745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44746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44747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44748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44749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44750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44751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44752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44753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44754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44755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44756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44757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44758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44759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44760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44761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44762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44763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44764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44765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44766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44767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44768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44769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44770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44771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44772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>
        <v>44773</v>
      </c>
      <c r="Z33" s="103">
        <f t="shared" si="2"/>
        <v>0</v>
      </c>
      <c r="AA33" s="107" t="e">
        <f t="shared" si="3"/>
        <v>#DIV/0!</v>
      </c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83" priority="1">
      <formula>LEN(TRIM(I3))&gt;0</formula>
    </cfRule>
  </conditionalFormatting>
  <conditionalFormatting sqref="J3:J300 L3:L300">
    <cfRule type="notContainsBlanks" dxfId="82" priority="2">
      <formula>LEN(TRIM(J3))&gt;0</formula>
    </cfRule>
  </conditionalFormatting>
  <conditionalFormatting sqref="Z3:AA33">
    <cfRule type="cellIs" dxfId="81" priority="3" operator="greaterThan">
      <formula>0</formula>
    </cfRule>
  </conditionalFormatting>
  <conditionalFormatting sqref="Z3:AA33">
    <cfRule type="cellIs" dxfId="80" priority="4" operator="lessThan">
      <formula>0</formula>
    </cfRule>
  </conditionalFormatting>
  <conditionalFormatting sqref="H3:H300 M4:M34 N4:N45 O4:P300 M36:M55 N53:N267 M69:M96 N279:N292">
    <cfRule type="cellIs" dxfId="79" priority="5" operator="greaterThan">
      <formula>0</formula>
    </cfRule>
  </conditionalFormatting>
  <conditionalFormatting sqref="H3:H300 M4:M34 N4:N45 O4:P300 M36:M55 N53:N267 M69:M96 N279:N292">
    <cfRule type="cellIs" dxfId="78" priority="6" operator="lessThan">
      <formula>0</formula>
    </cfRule>
  </conditionalFormatting>
  <conditionalFormatting sqref="T10:U11 V10 T13:W14">
    <cfRule type="cellIs" dxfId="77" priority="7" operator="lessThan">
      <formula>0</formula>
    </cfRule>
  </conditionalFormatting>
  <conditionalFormatting sqref="M3:N300 O3:P3 O6:P300">
    <cfRule type="cellIs" dxfId="76" priority="8" operator="greaterThan">
      <formula>0</formula>
    </cfRule>
  </conditionalFormatting>
  <conditionalFormatting sqref="M3:N300 O3:P3 O6:P300">
    <cfRule type="cellIs" dxfId="75" priority="9" operator="lessThan">
      <formula>0</formula>
    </cfRule>
  </conditionalFormatting>
  <conditionalFormatting sqref="T6:W8">
    <cfRule type="cellIs" dxfId="74" priority="10" operator="greaterThan">
      <formula>0</formula>
    </cfRule>
  </conditionalFormatting>
  <conditionalFormatting sqref="T6:W8">
    <cfRule type="cellIs" dxfId="73" priority="11" operator="lessThan">
      <formula>0</formula>
    </cfRule>
  </conditionalFormatting>
  <conditionalFormatting sqref="H2:H300">
    <cfRule type="cellIs" dxfId="72" priority="12" operator="equal">
      <formula>0</formula>
    </cfRule>
  </conditionalFormatting>
  <dataValidations count="1">
    <dataValidation type="list" allowBlank="1" sqref="A3:A300" xr:uid="{00000000-0002-0000-0B00-000002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B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B00-000001000000}">
          <x14:formula1>
            <xm:f>Camp!$B$2:$B$73</xm:f>
          </x14:formula1>
          <xm:sqref>B3:B300</xm:sqref>
        </x14:dataValidation>
        <x14:dataValidation type="list" allowBlank="1" showDropDown="1" xr:uid="{00000000-0002-0000-0B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386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'!B9</f>
        <v>0</v>
      </c>
      <c r="U3" s="271"/>
      <c r="V3" s="270">
        <f>T3+(SUM(H3:H299))</f>
        <v>0</v>
      </c>
      <c r="W3" s="271"/>
      <c r="X3" s="206"/>
      <c r="Y3" s="109">
        <v>44774</v>
      </c>
      <c r="Z3" s="103">
        <f t="shared" ref="Z3:Z33" si="2">SUMIF($A$3:$A$299,Y3,$H$3:$H$299)</f>
        <v>0</v>
      </c>
      <c r="AA3" s="107" t="e">
        <f t="shared" ref="AA3:AA33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44775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44776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44777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44778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44779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44780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44781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44782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44783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44784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44785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44786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44787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44788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44789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44790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44791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44792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44793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44794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44795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44796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44797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44798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44799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44800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44801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44802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44803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>
        <v>44804</v>
      </c>
      <c r="Z33" s="103">
        <f t="shared" si="2"/>
        <v>0</v>
      </c>
      <c r="AA33" s="107" t="e">
        <f t="shared" si="3"/>
        <v>#DIV/0!</v>
      </c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71" priority="1">
      <formula>LEN(TRIM(I3))&gt;0</formula>
    </cfRule>
  </conditionalFormatting>
  <conditionalFormatting sqref="J3:J300 L3:L300">
    <cfRule type="notContainsBlanks" dxfId="70" priority="2">
      <formula>LEN(TRIM(J3))&gt;0</formula>
    </cfRule>
  </conditionalFormatting>
  <conditionalFormatting sqref="Z3:AA33">
    <cfRule type="cellIs" dxfId="69" priority="3" operator="greaterThan">
      <formula>0</formula>
    </cfRule>
  </conditionalFormatting>
  <conditionalFormatting sqref="Z3:AA33">
    <cfRule type="cellIs" dxfId="68" priority="4" operator="lessThan">
      <formula>0</formula>
    </cfRule>
  </conditionalFormatting>
  <conditionalFormatting sqref="H3:H300 M4:M34 N4:N45 O4:P300 M36:M55 N53:N267 M69:M96 N279:N292">
    <cfRule type="cellIs" dxfId="67" priority="5" operator="greaterThan">
      <formula>0</formula>
    </cfRule>
  </conditionalFormatting>
  <conditionalFormatting sqref="H3:H300 M4:M34 N4:N45 O4:P300 M36:M55 N53:N267 M69:M96 N279:N292">
    <cfRule type="cellIs" dxfId="66" priority="6" operator="lessThan">
      <formula>0</formula>
    </cfRule>
  </conditionalFormatting>
  <conditionalFormatting sqref="T10:U11 V10 T13:W14">
    <cfRule type="cellIs" dxfId="65" priority="7" operator="lessThan">
      <formula>0</formula>
    </cfRule>
  </conditionalFormatting>
  <conditionalFormatting sqref="M3:N300 O3:P3 O6:P300">
    <cfRule type="cellIs" dxfId="64" priority="8" operator="greaterThan">
      <formula>0</formula>
    </cfRule>
  </conditionalFormatting>
  <conditionalFormatting sqref="M3:N300 O3:P3 O6:P300">
    <cfRule type="cellIs" dxfId="63" priority="9" operator="lessThan">
      <formula>0</formula>
    </cfRule>
  </conditionalFormatting>
  <conditionalFormatting sqref="T6:W8">
    <cfRule type="cellIs" dxfId="62" priority="10" operator="greaterThan">
      <formula>0</formula>
    </cfRule>
  </conditionalFormatting>
  <conditionalFormatting sqref="T6:W8">
    <cfRule type="cellIs" dxfId="61" priority="11" operator="lessThan">
      <formula>0</formula>
    </cfRule>
  </conditionalFormatting>
  <conditionalFormatting sqref="H2:H300">
    <cfRule type="cellIs" dxfId="60" priority="12" operator="equal">
      <formula>0</formula>
    </cfRule>
  </conditionalFormatting>
  <dataValidations count="1">
    <dataValidation type="list" allowBlank="1" sqref="A3:A300" xr:uid="{00000000-0002-0000-0C00-000002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C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C00-000001000000}">
          <x14:formula1>
            <xm:f>Camp!$B$2:$B$73</xm:f>
          </x14:formula1>
          <xm:sqref>B3:B300</xm:sqref>
        </x14:dataValidation>
        <x14:dataValidation type="list" allowBlank="1" showDropDown="1" xr:uid="{00000000-0002-0000-0C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387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31"/>
      <c r="B3" s="132"/>
      <c r="C3" s="132"/>
      <c r="D3" s="132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'!B10</f>
        <v>0</v>
      </c>
      <c r="U3" s="271"/>
      <c r="V3" s="270">
        <f>T3+(SUM(H3:H299))</f>
        <v>0</v>
      </c>
      <c r="W3" s="271"/>
      <c r="X3" s="206"/>
      <c r="Y3" s="109">
        <v>44805</v>
      </c>
      <c r="Z3" s="103">
        <f t="shared" ref="Z3:Z32" si="2">SUMIF($A$3:$A$299,Y3,$H$3:$H$299)</f>
        <v>0</v>
      </c>
      <c r="AA3" s="107">
        <f t="shared" ref="AA3:AA32" si="3">Z3/$V$13</f>
        <v>0</v>
      </c>
    </row>
    <row r="4" spans="1:27" ht="18" customHeight="1">
      <c r="A4" s="131"/>
      <c r="B4" s="132"/>
      <c r="C4" s="132"/>
      <c r="D4" s="132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44806</v>
      </c>
      <c r="Z4" s="103">
        <f t="shared" si="2"/>
        <v>0</v>
      </c>
      <c r="AA4" s="107">
        <f t="shared" si="3"/>
        <v>0</v>
      </c>
    </row>
    <row r="5" spans="1:27" ht="18" customHeight="1">
      <c r="A5" s="131"/>
      <c r="B5" s="132"/>
      <c r="C5" s="132"/>
      <c r="D5" s="132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44807</v>
      </c>
      <c r="Z5" s="103">
        <f t="shared" si="2"/>
        <v>0</v>
      </c>
      <c r="AA5" s="107">
        <f t="shared" si="3"/>
        <v>0</v>
      </c>
    </row>
    <row r="6" spans="1:27" ht="18" customHeight="1">
      <c r="A6" s="131"/>
      <c r="B6" s="132"/>
      <c r="C6" s="132"/>
      <c r="D6" s="132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44808</v>
      </c>
      <c r="Z6" s="103">
        <f t="shared" si="2"/>
        <v>0</v>
      </c>
      <c r="AA6" s="107">
        <f t="shared" si="3"/>
        <v>0</v>
      </c>
    </row>
    <row r="7" spans="1:27" ht="18" customHeight="1">
      <c r="A7" s="131"/>
      <c r="B7" s="132"/>
      <c r="C7" s="132"/>
      <c r="D7" s="132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44809</v>
      </c>
      <c r="Z7" s="103">
        <f t="shared" si="2"/>
        <v>0</v>
      </c>
      <c r="AA7" s="107">
        <f t="shared" si="3"/>
        <v>0</v>
      </c>
    </row>
    <row r="8" spans="1:27" ht="18" customHeight="1">
      <c r="A8" s="131"/>
      <c r="B8" s="132"/>
      <c r="C8" s="132"/>
      <c r="D8" s="132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44810</v>
      </c>
      <c r="Z8" s="103">
        <f t="shared" si="2"/>
        <v>0</v>
      </c>
      <c r="AA8" s="107">
        <f t="shared" si="3"/>
        <v>0</v>
      </c>
    </row>
    <row r="9" spans="1:27" ht="18" customHeight="1">
      <c r="A9" s="131"/>
      <c r="B9" s="132"/>
      <c r="C9" s="132"/>
      <c r="D9" s="132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44811</v>
      </c>
      <c r="Z9" s="103">
        <f t="shared" si="2"/>
        <v>0</v>
      </c>
      <c r="AA9" s="107">
        <f t="shared" si="3"/>
        <v>0</v>
      </c>
    </row>
    <row r="10" spans="1:27" ht="18" customHeight="1">
      <c r="A10" s="131"/>
      <c r="B10" s="132"/>
      <c r="C10" s="132"/>
      <c r="D10" s="132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44812</v>
      </c>
      <c r="Z10" s="103">
        <f t="shared" si="2"/>
        <v>0</v>
      </c>
      <c r="AA10" s="107">
        <f t="shared" si="3"/>
        <v>0</v>
      </c>
    </row>
    <row r="11" spans="1:27" ht="18" customHeight="1">
      <c r="A11" s="131"/>
      <c r="B11" s="132"/>
      <c r="C11" s="132"/>
      <c r="D11" s="132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44813</v>
      </c>
      <c r="Z11" s="103">
        <f t="shared" si="2"/>
        <v>0</v>
      </c>
      <c r="AA11" s="107">
        <f t="shared" si="3"/>
        <v>0</v>
      </c>
    </row>
    <row r="12" spans="1:27" ht="18" customHeight="1">
      <c r="A12" s="131"/>
      <c r="B12" s="132"/>
      <c r="C12" s="132"/>
      <c r="D12" s="132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44814</v>
      </c>
      <c r="Z12" s="103">
        <f t="shared" si="2"/>
        <v>0</v>
      </c>
      <c r="AA12" s="107">
        <f t="shared" si="3"/>
        <v>0</v>
      </c>
    </row>
    <row r="13" spans="1:27" ht="18" customHeight="1">
      <c r="A13" s="131"/>
      <c r="B13" s="132"/>
      <c r="C13" s="132"/>
      <c r="D13" s="132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0.1</v>
      </c>
      <c r="U13" s="277"/>
      <c r="V13" s="207">
        <v>100</v>
      </c>
      <c r="W13" s="277"/>
      <c r="X13" s="272"/>
      <c r="Y13" s="109">
        <v>44815</v>
      </c>
      <c r="Z13" s="103">
        <f t="shared" si="2"/>
        <v>0</v>
      </c>
      <c r="AA13" s="107">
        <f t="shared" si="3"/>
        <v>0</v>
      </c>
    </row>
    <row r="14" spans="1:27" ht="18" customHeight="1">
      <c r="A14" s="131"/>
      <c r="B14" s="132"/>
      <c r="C14" s="132"/>
      <c r="D14" s="132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44816</v>
      </c>
      <c r="Z14" s="103">
        <f t="shared" si="2"/>
        <v>0</v>
      </c>
      <c r="AA14" s="107">
        <f t="shared" si="3"/>
        <v>0</v>
      </c>
    </row>
    <row r="15" spans="1:27" ht="18" customHeight="1">
      <c r="A15" s="102"/>
      <c r="B15" s="132"/>
      <c r="C15" s="132"/>
      <c r="D15" s="132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44817</v>
      </c>
      <c r="Z15" s="103">
        <f t="shared" si="2"/>
        <v>0</v>
      </c>
      <c r="AA15" s="107">
        <f t="shared" si="3"/>
        <v>0</v>
      </c>
    </row>
    <row r="16" spans="1:27" ht="18" customHeight="1">
      <c r="A16" s="102"/>
      <c r="B16" s="132"/>
      <c r="C16" s="132"/>
      <c r="D16" s="132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44818</v>
      </c>
      <c r="Z16" s="103">
        <f t="shared" si="2"/>
        <v>0</v>
      </c>
      <c r="AA16" s="107">
        <f t="shared" si="3"/>
        <v>0</v>
      </c>
    </row>
    <row r="17" spans="1:27" ht="18" customHeight="1">
      <c r="A17" s="102"/>
      <c r="B17" s="132"/>
      <c r="C17" s="132"/>
      <c r="D17" s="132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44819</v>
      </c>
      <c r="Z17" s="103">
        <f t="shared" si="2"/>
        <v>0</v>
      </c>
      <c r="AA17" s="107">
        <f t="shared" si="3"/>
        <v>0</v>
      </c>
    </row>
    <row r="18" spans="1:27" ht="18" customHeight="1">
      <c r="A18" s="102"/>
      <c r="B18" s="132"/>
      <c r="C18" s="132"/>
      <c r="D18" s="132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44820</v>
      </c>
      <c r="Z18" s="103">
        <f t="shared" si="2"/>
        <v>0</v>
      </c>
      <c r="AA18" s="107">
        <f t="shared" si="3"/>
        <v>0</v>
      </c>
    </row>
    <row r="19" spans="1:27" ht="18" customHeight="1">
      <c r="A19" s="102"/>
      <c r="B19" s="132"/>
      <c r="C19" s="132"/>
      <c r="D19" s="132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44821</v>
      </c>
      <c r="Z19" s="103">
        <f t="shared" si="2"/>
        <v>0</v>
      </c>
      <c r="AA19" s="107">
        <f t="shared" si="3"/>
        <v>0</v>
      </c>
    </row>
    <row r="20" spans="1:27" ht="18" customHeight="1">
      <c r="A20" s="102"/>
      <c r="B20" s="33"/>
      <c r="C20" s="33"/>
      <c r="D20" s="3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44822</v>
      </c>
      <c r="Z20" s="103">
        <f t="shared" si="2"/>
        <v>0</v>
      </c>
      <c r="AA20" s="107">
        <f t="shared" si="3"/>
        <v>0</v>
      </c>
    </row>
    <row r="21" spans="1:27" ht="18" customHeight="1">
      <c r="A21" s="102"/>
      <c r="B21" s="33"/>
      <c r="C21" s="33"/>
      <c r="D21" s="3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44823</v>
      </c>
      <c r="Z21" s="103">
        <f t="shared" si="2"/>
        <v>0</v>
      </c>
      <c r="AA21" s="107">
        <f t="shared" si="3"/>
        <v>0</v>
      </c>
    </row>
    <row r="22" spans="1:27" ht="18" customHeight="1">
      <c r="A22" s="102"/>
      <c r="B22" s="33"/>
      <c r="C22" s="33"/>
      <c r="D22" s="3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44824</v>
      </c>
      <c r="Z22" s="103">
        <f t="shared" si="2"/>
        <v>0</v>
      </c>
      <c r="AA22" s="107">
        <f t="shared" si="3"/>
        <v>0</v>
      </c>
    </row>
    <row r="23" spans="1:27" ht="18" customHeight="1">
      <c r="A23" s="102"/>
      <c r="B23" s="33"/>
      <c r="C23" s="33"/>
      <c r="D23" s="133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44825</v>
      </c>
      <c r="Z23" s="103">
        <f t="shared" si="2"/>
        <v>0</v>
      </c>
      <c r="AA23" s="107">
        <f t="shared" si="3"/>
        <v>0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44826</v>
      </c>
      <c r="Z24" s="103">
        <f t="shared" si="2"/>
        <v>0</v>
      </c>
      <c r="AA24" s="107">
        <f t="shared" si="3"/>
        <v>0</v>
      </c>
    </row>
    <row r="25" spans="1:27" ht="18" customHeight="1">
      <c r="A25" s="102"/>
      <c r="B25" s="33"/>
      <c r="C25" s="133"/>
      <c r="D25" s="133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44827</v>
      </c>
      <c r="Z25" s="103">
        <f t="shared" si="2"/>
        <v>0</v>
      </c>
      <c r="AA25" s="107">
        <f t="shared" si="3"/>
        <v>0</v>
      </c>
    </row>
    <row r="26" spans="1:27" ht="18" customHeight="1">
      <c r="A26" s="102"/>
      <c r="B26" s="33"/>
      <c r="C26" s="133"/>
      <c r="D26" s="133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44828</v>
      </c>
      <c r="Z26" s="103">
        <f t="shared" si="2"/>
        <v>0</v>
      </c>
      <c r="AA26" s="107">
        <f t="shared" si="3"/>
        <v>0</v>
      </c>
    </row>
    <row r="27" spans="1:27" ht="18" customHeight="1">
      <c r="A27" s="102"/>
      <c r="B27" s="33"/>
      <c r="C27" s="133"/>
      <c r="D27" s="133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44829</v>
      </c>
      <c r="Z27" s="103">
        <f t="shared" si="2"/>
        <v>0</v>
      </c>
      <c r="AA27" s="107">
        <f t="shared" si="3"/>
        <v>0</v>
      </c>
    </row>
    <row r="28" spans="1:27" ht="18" customHeight="1">
      <c r="A28" s="102"/>
      <c r="B28" s="132"/>
      <c r="C28" s="132"/>
      <c r="D28" s="132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44830</v>
      </c>
      <c r="Z28" s="103">
        <f t="shared" si="2"/>
        <v>0</v>
      </c>
      <c r="AA28" s="107">
        <f t="shared" si="3"/>
        <v>0</v>
      </c>
    </row>
    <row r="29" spans="1:27" ht="18" customHeight="1">
      <c r="A29" s="102"/>
      <c r="B29" s="132"/>
      <c r="C29" s="132"/>
      <c r="D29" s="132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44831</v>
      </c>
      <c r="Z29" s="103">
        <f t="shared" si="2"/>
        <v>0</v>
      </c>
      <c r="AA29" s="107">
        <f t="shared" si="3"/>
        <v>0</v>
      </c>
    </row>
    <row r="30" spans="1:27" ht="18" customHeight="1">
      <c r="A30" s="102"/>
      <c r="B30" s="132"/>
      <c r="C30" s="132"/>
      <c r="D30" s="132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44832</v>
      </c>
      <c r="Z30" s="103">
        <f t="shared" si="2"/>
        <v>0</v>
      </c>
      <c r="AA30" s="107">
        <f t="shared" si="3"/>
        <v>0</v>
      </c>
    </row>
    <row r="31" spans="1:27" ht="18" customHeight="1">
      <c r="A31" s="102"/>
      <c r="B31" s="132"/>
      <c r="C31" s="132"/>
      <c r="D31" s="132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44833</v>
      </c>
      <c r="Z31" s="103">
        <f t="shared" si="2"/>
        <v>0</v>
      </c>
      <c r="AA31" s="107">
        <f t="shared" si="3"/>
        <v>0</v>
      </c>
    </row>
    <row r="32" spans="1:27" ht="18" customHeight="1">
      <c r="A32" s="102"/>
      <c r="B32" s="132"/>
      <c r="C32" s="132"/>
      <c r="D32" s="132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44834</v>
      </c>
      <c r="Z32" s="103">
        <f t="shared" si="2"/>
        <v>0</v>
      </c>
      <c r="AA32" s="107">
        <f t="shared" si="3"/>
        <v>0</v>
      </c>
    </row>
    <row r="33" spans="1:27" ht="18" customHeight="1">
      <c r="A33" s="102"/>
      <c r="B33" s="132"/>
      <c r="C33" s="132"/>
      <c r="D33" s="132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/>
      <c r="Z33" s="103"/>
      <c r="AA33" s="107"/>
    </row>
    <row r="34" spans="1:27" ht="18" customHeight="1">
      <c r="A34" s="102"/>
      <c r="B34" s="132"/>
      <c r="C34" s="132"/>
      <c r="D34" s="132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32"/>
      <c r="C35" s="132"/>
      <c r="D35" s="132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32"/>
      <c r="C36" s="132"/>
      <c r="D36" s="132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32"/>
      <c r="C37" s="132"/>
      <c r="D37" s="132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32"/>
      <c r="C38" s="132"/>
      <c r="D38" s="132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32"/>
      <c r="C39" s="132"/>
      <c r="D39" s="132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32"/>
      <c r="C40" s="132"/>
      <c r="D40" s="132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32"/>
      <c r="C41" s="132"/>
      <c r="D41" s="132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32"/>
      <c r="C42" s="132"/>
      <c r="D42" s="132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32"/>
      <c r="C43" s="132"/>
      <c r="D43" s="132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32"/>
      <c r="C44" s="132"/>
      <c r="D44" s="132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32"/>
      <c r="C45" s="132"/>
      <c r="D45" s="132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32"/>
      <c r="C46" s="132"/>
      <c r="D46" s="132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32"/>
      <c r="C47" s="132"/>
      <c r="D47" s="132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32"/>
      <c r="C48" s="132"/>
      <c r="D48" s="132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32"/>
      <c r="C49" s="132"/>
      <c r="D49" s="132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32"/>
      <c r="C50" s="132"/>
      <c r="D50" s="132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32"/>
      <c r="C51" s="132"/>
      <c r="D51" s="132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7"/>
      <c r="C52" s="17"/>
      <c r="D52" s="17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32"/>
      <c r="C53" s="132"/>
      <c r="D53" s="132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7"/>
      <c r="C54" s="17"/>
      <c r="D54" s="17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59" priority="1">
      <formula>LEN(TRIM(I3))&gt;0</formula>
    </cfRule>
  </conditionalFormatting>
  <conditionalFormatting sqref="J3:J300 L3:L300">
    <cfRule type="notContainsBlanks" dxfId="58" priority="2">
      <formula>LEN(TRIM(J3))&gt;0</formula>
    </cfRule>
  </conditionalFormatting>
  <conditionalFormatting sqref="Z3:AA33">
    <cfRule type="cellIs" dxfId="57" priority="3" operator="greaterThan">
      <formula>0</formula>
    </cfRule>
  </conditionalFormatting>
  <conditionalFormatting sqref="Z3:AA33">
    <cfRule type="cellIs" dxfId="56" priority="4" operator="lessThan">
      <formula>0</formula>
    </cfRule>
  </conditionalFormatting>
  <conditionalFormatting sqref="H3:H300 M4:M34 N4:N45 O4:P300 M36:M55 N53:N267 M69:M96 N279:N292">
    <cfRule type="cellIs" dxfId="55" priority="5" operator="greaterThan">
      <formula>0</formula>
    </cfRule>
  </conditionalFormatting>
  <conditionalFormatting sqref="H3:H300 M4:M34 N4:N45 O4:P300 M36:M55 N53:N267 M69:M96 N279:N292">
    <cfRule type="cellIs" dxfId="54" priority="6" operator="lessThan">
      <formula>0</formula>
    </cfRule>
  </conditionalFormatting>
  <conditionalFormatting sqref="T10:U11 V10 T13:W14">
    <cfRule type="cellIs" dxfId="53" priority="7" operator="lessThan">
      <formula>0</formula>
    </cfRule>
  </conditionalFormatting>
  <conditionalFormatting sqref="M3:N300 O3:P3 O6:P300">
    <cfRule type="cellIs" dxfId="52" priority="8" operator="greaterThan">
      <formula>0</formula>
    </cfRule>
  </conditionalFormatting>
  <conditionalFormatting sqref="M3:N300 O3:P3 O6:P300">
    <cfRule type="cellIs" dxfId="51" priority="9" operator="lessThan">
      <formula>0</formula>
    </cfRule>
  </conditionalFormatting>
  <conditionalFormatting sqref="T6:W8">
    <cfRule type="cellIs" dxfId="50" priority="10" operator="greaterThan">
      <formula>0</formula>
    </cfRule>
  </conditionalFormatting>
  <conditionalFormatting sqref="T6:W8">
    <cfRule type="cellIs" dxfId="49" priority="11" operator="lessThan">
      <formula>0</formula>
    </cfRule>
  </conditionalFormatting>
  <conditionalFormatting sqref="H2:H300">
    <cfRule type="cellIs" dxfId="48" priority="12" operator="equal">
      <formula>0</formula>
    </cfRule>
  </conditionalFormatting>
  <dataValidations count="1">
    <dataValidation type="list" allowBlank="1" sqref="A3:A300" xr:uid="{00000000-0002-0000-0D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D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D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D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B260"/>
  <sheetViews>
    <sheetView tabSelected="1" topLeftCell="C2" workbookViewId="0">
      <selection activeCell="H3" sqref="H3"/>
    </sheetView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7" width="11" customWidth="1"/>
    <col min="8" max="8" width="11.42578125" customWidth="1"/>
    <col min="9" max="9" width="12.85546875" customWidth="1"/>
    <col min="10" max="13" width="4.140625" customWidth="1"/>
    <col min="14" max="14" width="10" customWidth="1"/>
    <col min="15" max="17" width="9" customWidth="1"/>
    <col min="18" max="18" width="11.7109375" hidden="1" customWidth="1"/>
    <col min="19" max="19" width="12.42578125" hidden="1" customWidth="1"/>
    <col min="20" max="20" width="1.42578125" customWidth="1"/>
    <col min="21" max="24" width="6.7109375" customWidth="1"/>
    <col min="25" max="25" width="1.42578125" customWidth="1"/>
    <col min="26" max="26" width="8.28515625" customWidth="1"/>
    <col min="27" max="27" width="9.85546875" customWidth="1"/>
    <col min="28" max="28" width="9.5703125" customWidth="1"/>
  </cols>
  <sheetData>
    <row r="1" spans="1:28" ht="20.25" customHeight="1" thickBot="1">
      <c r="A1" s="200" t="s">
        <v>388</v>
      </c>
      <c r="B1" s="264"/>
      <c r="C1" s="264"/>
      <c r="D1" s="264"/>
      <c r="E1" s="264"/>
      <c r="F1" s="264"/>
      <c r="G1" s="264"/>
      <c r="H1" s="264"/>
      <c r="I1" s="265"/>
      <c r="J1" s="201" t="s">
        <v>349</v>
      </c>
      <c r="K1" s="266"/>
      <c r="L1" s="266"/>
      <c r="M1" s="267"/>
      <c r="N1" s="202" t="s">
        <v>350</v>
      </c>
      <c r="O1" s="266"/>
      <c r="P1" s="266"/>
      <c r="Q1" s="266"/>
      <c r="R1" s="91"/>
      <c r="S1" s="92"/>
      <c r="T1" s="203"/>
      <c r="U1" s="204" t="s">
        <v>351</v>
      </c>
      <c r="V1" s="266"/>
      <c r="W1" s="266"/>
      <c r="X1" s="267"/>
      <c r="Y1" s="203"/>
      <c r="Z1" s="195" t="s">
        <v>352</v>
      </c>
      <c r="AA1" s="264"/>
      <c r="AB1" s="265"/>
    </row>
    <row r="2" spans="1:28" ht="20.25" customHeight="1" thickBot="1">
      <c r="A2" s="93" t="s">
        <v>353</v>
      </c>
      <c r="B2" s="147" t="s">
        <v>354</v>
      </c>
      <c r="C2" s="99" t="s">
        <v>355</v>
      </c>
      <c r="D2" s="99" t="s">
        <v>356</v>
      </c>
      <c r="E2" s="147" t="s">
        <v>357</v>
      </c>
      <c r="F2" s="148" t="s">
        <v>389</v>
      </c>
      <c r="G2" s="148" t="s">
        <v>390</v>
      </c>
      <c r="H2" s="99" t="s">
        <v>359</v>
      </c>
      <c r="I2" s="99" t="s">
        <v>350</v>
      </c>
      <c r="J2" s="149" t="s">
        <v>360</v>
      </c>
      <c r="K2" s="149" t="s">
        <v>361</v>
      </c>
      <c r="L2" s="149" t="s">
        <v>362</v>
      </c>
      <c r="M2" s="149" t="s">
        <v>363</v>
      </c>
      <c r="N2" s="98" t="s">
        <v>364</v>
      </c>
      <c r="O2" s="98" t="s">
        <v>365</v>
      </c>
      <c r="P2" s="98" t="s">
        <v>366</v>
      </c>
      <c r="Q2" s="98" t="s">
        <v>367</v>
      </c>
      <c r="R2" s="99" t="s">
        <v>368</v>
      </c>
      <c r="S2" s="99" t="s">
        <v>369</v>
      </c>
      <c r="T2" s="268"/>
      <c r="U2" s="195" t="s">
        <v>1</v>
      </c>
      <c r="V2" s="269"/>
      <c r="W2" s="195" t="s">
        <v>370</v>
      </c>
      <c r="X2" s="269"/>
      <c r="Y2" s="268"/>
      <c r="Z2" s="100" t="s">
        <v>353</v>
      </c>
      <c r="AA2" s="101" t="s">
        <v>371</v>
      </c>
      <c r="AB2" s="95" t="s">
        <v>372</v>
      </c>
    </row>
    <row r="3" spans="1:28" ht="18" customHeight="1" thickTop="1">
      <c r="A3" s="150">
        <v>44852</v>
      </c>
      <c r="B3" s="151" t="s">
        <v>391</v>
      </c>
      <c r="C3" s="151" t="s">
        <v>392</v>
      </c>
      <c r="D3" s="151" t="s">
        <v>393</v>
      </c>
      <c r="E3" s="152" t="s">
        <v>337</v>
      </c>
      <c r="F3" s="153">
        <v>3.1</v>
      </c>
      <c r="G3" s="153">
        <v>4</v>
      </c>
      <c r="H3" s="154">
        <v>270</v>
      </c>
      <c r="I3" s="155">
        <f>H3*(1-F3/G3) * 93.5%</f>
        <v>56.801249999999996</v>
      </c>
      <c r="J3" s="156"/>
      <c r="K3" s="156"/>
      <c r="L3" s="156"/>
      <c r="M3" s="156"/>
      <c r="N3" s="157">
        <f t="shared" ref="N3:N218" si="0">IF(I3="","",I3/H3)</f>
        <v>0.21037499999999998</v>
      </c>
      <c r="O3" s="157">
        <f t="shared" ref="O3:O257" si="1">IF(I3="","",I3/$W$10)</f>
        <v>3.7867499999999996</v>
      </c>
      <c r="P3" s="157">
        <f>IF(I3="","",I3/U3)</f>
        <v>0.18933749999999999</v>
      </c>
      <c r="Q3" s="107">
        <f>IF(P3="","",P3)</f>
        <v>0.18933749999999999</v>
      </c>
      <c r="R3" s="108">
        <f>IF(I3="","",I3)</f>
        <v>56.801249999999996</v>
      </c>
      <c r="S3" s="108">
        <f>IF(I3="","",U3+I3)</f>
        <v>356.80124999999998</v>
      </c>
      <c r="T3" s="196"/>
      <c r="U3" s="270">
        <f>'Painel '!B11</f>
        <v>300</v>
      </c>
      <c r="V3" s="271"/>
      <c r="W3" s="270" t="e">
        <f>U3+(SUM(I3:I259))</f>
        <v>#DIV/0!</v>
      </c>
      <c r="X3" s="271"/>
      <c r="Y3" s="206"/>
      <c r="Z3" s="109">
        <v>44835</v>
      </c>
      <c r="AA3" s="103">
        <f t="shared" ref="AA3:AA16" si="2">SUMIF($A$3:$A$259,Z3,$I$3:$I$259)</f>
        <v>0</v>
      </c>
      <c r="AB3" s="107">
        <f t="shared" ref="AB3:AB16" si="3">AA3/$W$10</f>
        <v>0</v>
      </c>
    </row>
    <row r="4" spans="1:28" ht="18" customHeight="1">
      <c r="A4" s="150">
        <v>44852</v>
      </c>
      <c r="B4" s="151" t="s">
        <v>391</v>
      </c>
      <c r="C4" s="151" t="s">
        <v>392</v>
      </c>
      <c r="D4" s="151" t="s">
        <v>393</v>
      </c>
      <c r="E4" s="152" t="s">
        <v>336</v>
      </c>
      <c r="F4" s="153"/>
      <c r="G4" s="153">
        <v>8</v>
      </c>
      <c r="H4" s="154">
        <v>30</v>
      </c>
      <c r="I4" s="155">
        <f>G4*H4-H4</f>
        <v>210</v>
      </c>
      <c r="J4" s="156"/>
      <c r="K4" s="158"/>
      <c r="L4" s="158"/>
      <c r="M4" s="158"/>
      <c r="N4" s="157">
        <f t="shared" si="0"/>
        <v>7</v>
      </c>
      <c r="O4" s="157">
        <f t="shared" si="1"/>
        <v>14</v>
      </c>
      <c r="P4" s="157">
        <f t="shared" ref="P4:P258" si="4">IF(I4="","",I4/$U$3)</f>
        <v>0.7</v>
      </c>
      <c r="Q4" s="107">
        <f t="shared" ref="Q4:Q27" si="5">IF(P4="","",Q3+P4)</f>
        <v>0.88933749999999989</v>
      </c>
      <c r="R4" s="108">
        <f>IF(I4="","",I4+R3)</f>
        <v>266.80124999999998</v>
      </c>
      <c r="S4" s="108">
        <f>IF(I4="","",I4+S3)</f>
        <v>566.80124999999998</v>
      </c>
      <c r="T4" s="272"/>
      <c r="U4" s="273"/>
      <c r="V4" s="274"/>
      <c r="W4" s="273"/>
      <c r="X4" s="274"/>
      <c r="Y4" s="272"/>
      <c r="Z4" s="109">
        <v>44836</v>
      </c>
      <c r="AA4" s="103">
        <f t="shared" si="2"/>
        <v>0</v>
      </c>
      <c r="AB4" s="107">
        <f t="shared" si="3"/>
        <v>0</v>
      </c>
    </row>
    <row r="5" spans="1:28" ht="18" customHeight="1">
      <c r="A5" s="150">
        <v>44852</v>
      </c>
      <c r="B5" s="151" t="s">
        <v>223</v>
      </c>
      <c r="C5" s="151" t="s">
        <v>394</v>
      </c>
      <c r="D5" s="151" t="s">
        <v>395</v>
      </c>
      <c r="E5" s="152" t="s">
        <v>337</v>
      </c>
      <c r="F5" s="153">
        <v>3.8</v>
      </c>
      <c r="G5" s="153">
        <v>3.2</v>
      </c>
      <c r="H5" s="154">
        <v>270</v>
      </c>
      <c r="I5" s="155">
        <f>H5*(1-F5/G5) * 93.5%</f>
        <v>-47.334374999999952</v>
      </c>
      <c r="J5" s="156"/>
      <c r="K5" s="156"/>
      <c r="L5" s="156"/>
      <c r="M5" s="156"/>
      <c r="N5" s="157">
        <f t="shared" si="0"/>
        <v>-0.17531249999999982</v>
      </c>
      <c r="O5" s="157">
        <f t="shared" si="1"/>
        <v>-3.1556249999999966</v>
      </c>
      <c r="P5" s="157">
        <f t="shared" si="4"/>
        <v>-0.15778124999999985</v>
      </c>
      <c r="Q5" s="107">
        <f t="shared" si="5"/>
        <v>0.73155625000000002</v>
      </c>
      <c r="R5" s="108" t="e">
        <f>IF(I5="","",I5+#REF!)</f>
        <v>#REF!</v>
      </c>
      <c r="S5" s="108" t="e">
        <f>IF(I5="","",I5+#REF!)</f>
        <v>#REF!</v>
      </c>
      <c r="T5" s="272"/>
      <c r="U5" s="198" t="e">
        <f>SUM(W3-U3)</f>
        <v>#DIV/0!</v>
      </c>
      <c r="V5" s="212"/>
      <c r="W5" s="212"/>
      <c r="X5" s="212"/>
      <c r="Y5" s="272"/>
      <c r="Z5" s="109">
        <v>44837</v>
      </c>
      <c r="AA5" s="103">
        <f t="shared" si="2"/>
        <v>0</v>
      </c>
      <c r="AB5" s="107">
        <f t="shared" si="3"/>
        <v>0</v>
      </c>
    </row>
    <row r="6" spans="1:28" ht="18" customHeight="1">
      <c r="A6" s="150">
        <v>44852</v>
      </c>
      <c r="B6" s="151" t="s">
        <v>223</v>
      </c>
      <c r="C6" s="151" t="s">
        <v>394</v>
      </c>
      <c r="D6" s="151" t="s">
        <v>395</v>
      </c>
      <c r="E6" s="152" t="s">
        <v>336</v>
      </c>
      <c r="F6" s="153"/>
      <c r="G6" s="153">
        <v>18.5</v>
      </c>
      <c r="H6" s="154">
        <v>30</v>
      </c>
      <c r="I6" s="155">
        <f>G6*H6-H6</f>
        <v>525</v>
      </c>
      <c r="J6" s="156"/>
      <c r="K6" s="156"/>
      <c r="L6" s="156"/>
      <c r="M6" s="156"/>
      <c r="N6" s="157">
        <f t="shared" si="0"/>
        <v>17.5</v>
      </c>
      <c r="O6" s="157">
        <f t="shared" si="1"/>
        <v>35</v>
      </c>
      <c r="P6" s="157">
        <f t="shared" si="4"/>
        <v>1.75</v>
      </c>
      <c r="Q6" s="107">
        <f t="shared" si="5"/>
        <v>2.4815562500000001</v>
      </c>
      <c r="R6" s="108" t="e">
        <f t="shared" ref="R6:R7" si="6">IF(I6="","",I6+R5)</f>
        <v>#REF!</v>
      </c>
      <c r="S6" s="108" t="e">
        <f t="shared" ref="S6:S7" si="7">IF(I6="","",I6+S5)</f>
        <v>#REF!</v>
      </c>
      <c r="T6" s="272"/>
      <c r="U6" s="212"/>
      <c r="V6" s="212"/>
      <c r="W6" s="212"/>
      <c r="X6" s="212"/>
      <c r="Y6" s="272"/>
      <c r="Z6" s="109">
        <v>44838</v>
      </c>
      <c r="AA6" s="103">
        <f t="shared" si="2"/>
        <v>0</v>
      </c>
      <c r="AB6" s="107">
        <f t="shared" si="3"/>
        <v>0</v>
      </c>
    </row>
    <row r="7" spans="1:28" ht="18" customHeight="1">
      <c r="A7" s="150"/>
      <c r="B7" s="151"/>
      <c r="C7" s="151"/>
      <c r="D7" s="151"/>
      <c r="E7" s="152"/>
      <c r="F7" s="153"/>
      <c r="G7" s="153"/>
      <c r="H7" s="154">
        <v>270</v>
      </c>
      <c r="I7" s="155" t="e">
        <f>H7*(1-F7/G7) * 93.5%</f>
        <v>#DIV/0!</v>
      </c>
      <c r="J7" s="156"/>
      <c r="K7" s="156"/>
      <c r="L7" s="156"/>
      <c r="M7" s="156"/>
      <c r="N7" s="157" t="e">
        <f t="shared" si="0"/>
        <v>#DIV/0!</v>
      </c>
      <c r="O7" s="157" t="e">
        <f t="shared" si="1"/>
        <v>#DIV/0!</v>
      </c>
      <c r="P7" s="157" t="e">
        <f t="shared" si="4"/>
        <v>#DIV/0!</v>
      </c>
      <c r="Q7" s="107" t="e">
        <f t="shared" si="5"/>
        <v>#DIV/0!</v>
      </c>
      <c r="R7" s="108" t="e">
        <f t="shared" si="6"/>
        <v>#DIV/0!</v>
      </c>
      <c r="S7" s="108" t="e">
        <f t="shared" si="7"/>
        <v>#DIV/0!</v>
      </c>
      <c r="T7" s="272"/>
      <c r="U7" s="212"/>
      <c r="V7" s="212"/>
      <c r="W7" s="212"/>
      <c r="X7" s="212"/>
      <c r="Y7" s="272"/>
      <c r="Z7" s="109">
        <v>44839</v>
      </c>
      <c r="AA7" s="103">
        <f t="shared" si="2"/>
        <v>0</v>
      </c>
      <c r="AB7" s="107">
        <f t="shared" si="3"/>
        <v>0</v>
      </c>
    </row>
    <row r="8" spans="1:28" ht="18" customHeight="1">
      <c r="A8" s="150"/>
      <c r="B8" s="151"/>
      <c r="C8" s="151"/>
      <c r="D8" s="151"/>
      <c r="E8" s="158"/>
      <c r="F8" s="153"/>
      <c r="G8" s="153"/>
      <c r="H8" s="154">
        <v>30</v>
      </c>
      <c r="I8" s="155">
        <f>G8*H8-H8</f>
        <v>-30</v>
      </c>
      <c r="J8" s="156"/>
      <c r="K8" s="156"/>
      <c r="L8" s="156"/>
      <c r="M8" s="156"/>
      <c r="N8" s="157">
        <f t="shared" si="0"/>
        <v>-1</v>
      </c>
      <c r="O8" s="157">
        <f t="shared" si="1"/>
        <v>-2</v>
      </c>
      <c r="P8" s="157">
        <f t="shared" si="4"/>
        <v>-0.1</v>
      </c>
      <c r="Q8" s="107" t="e">
        <f t="shared" si="5"/>
        <v>#DIV/0!</v>
      </c>
      <c r="R8" s="108" t="e">
        <f>IF(I8="","",I8+#REF!)</f>
        <v>#REF!</v>
      </c>
      <c r="S8" s="108" t="e">
        <f>IF(I8="","",I8+#REF!)</f>
        <v>#REF!</v>
      </c>
      <c r="T8" s="272"/>
      <c r="U8" s="205" t="e">
        <f>U5/U3</f>
        <v>#DIV/0!</v>
      </c>
      <c r="V8" s="277"/>
      <c r="W8" s="205" t="e">
        <f>SUM((I3:I259))/SUM((H3:H259))</f>
        <v>#DIV/0!</v>
      </c>
      <c r="X8" s="277"/>
      <c r="Y8" s="272"/>
      <c r="Z8" s="109">
        <v>44840</v>
      </c>
      <c r="AA8" s="103">
        <f t="shared" si="2"/>
        <v>0</v>
      </c>
      <c r="AB8" s="107">
        <f t="shared" si="3"/>
        <v>0</v>
      </c>
    </row>
    <row r="9" spans="1:28" ht="18" customHeight="1">
      <c r="A9" s="150"/>
      <c r="B9" s="159"/>
      <c r="C9" s="159"/>
      <c r="D9" s="159"/>
      <c r="E9" s="152"/>
      <c r="F9" s="153"/>
      <c r="G9" s="153"/>
      <c r="H9" s="154">
        <v>270</v>
      </c>
      <c r="I9" s="155" t="e">
        <f>H9*(1-F9/G9) * 93.5%</f>
        <v>#DIV/0!</v>
      </c>
      <c r="J9" s="160"/>
      <c r="K9" s="156"/>
      <c r="L9" s="156"/>
      <c r="M9" s="156"/>
      <c r="N9" s="157" t="e">
        <f t="shared" si="0"/>
        <v>#DIV/0!</v>
      </c>
      <c r="O9" s="157" t="e">
        <f t="shared" si="1"/>
        <v>#DIV/0!</v>
      </c>
      <c r="P9" s="157" t="e">
        <f t="shared" si="4"/>
        <v>#DIV/0!</v>
      </c>
      <c r="Q9" s="107" t="e">
        <f t="shared" si="5"/>
        <v>#DIV/0!</v>
      </c>
      <c r="R9" s="108" t="e">
        <f>IF(I9="","",I9+R8)</f>
        <v>#DIV/0!</v>
      </c>
      <c r="S9" s="108" t="e">
        <f>IF(I9="","",I9+S8)</f>
        <v>#DIV/0!</v>
      </c>
      <c r="T9" s="272"/>
      <c r="U9" s="273"/>
      <c r="V9" s="274"/>
      <c r="W9" s="273"/>
      <c r="X9" s="274"/>
      <c r="Y9" s="272"/>
      <c r="Z9" s="109">
        <v>44841</v>
      </c>
      <c r="AA9" s="103">
        <f t="shared" si="2"/>
        <v>0</v>
      </c>
      <c r="AB9" s="107">
        <f t="shared" si="3"/>
        <v>0</v>
      </c>
    </row>
    <row r="10" spans="1:28" ht="18" customHeight="1">
      <c r="A10" s="150"/>
      <c r="B10" s="159"/>
      <c r="C10" s="159"/>
      <c r="D10" s="159"/>
      <c r="E10" s="152"/>
      <c r="F10" s="153"/>
      <c r="G10" s="153"/>
      <c r="H10" s="154">
        <v>30</v>
      </c>
      <c r="I10" s="155">
        <f>G10*H10-H10</f>
        <v>-30</v>
      </c>
      <c r="J10" s="156"/>
      <c r="K10" s="156"/>
      <c r="L10" s="156"/>
      <c r="M10" s="156"/>
      <c r="N10" s="157">
        <f t="shared" si="0"/>
        <v>-1</v>
      </c>
      <c r="O10" s="157">
        <f t="shared" si="1"/>
        <v>-2</v>
      </c>
      <c r="P10" s="157">
        <f t="shared" si="4"/>
        <v>-0.1</v>
      </c>
      <c r="Q10" s="107" t="e">
        <f t="shared" si="5"/>
        <v>#DIV/0!</v>
      </c>
      <c r="R10" s="108" t="e">
        <f t="shared" ref="R10:R17" si="8">IF(I10="","",I10+#REF!)</f>
        <v>#REF!</v>
      </c>
      <c r="S10" s="108" t="e">
        <f t="shared" ref="S10:S17" si="9">IF(I10="","",I10+#REF!)</f>
        <v>#REF!</v>
      </c>
      <c r="T10" s="272"/>
      <c r="U10" s="208">
        <v>0.05</v>
      </c>
      <c r="V10" s="276"/>
      <c r="W10" s="209">
        <f>U3*U10</f>
        <v>15</v>
      </c>
      <c r="X10" s="276"/>
      <c r="Y10" s="272"/>
      <c r="Z10" s="109">
        <v>44842</v>
      </c>
      <c r="AA10" s="103">
        <f t="shared" si="2"/>
        <v>0</v>
      </c>
      <c r="AB10" s="107">
        <f t="shared" si="3"/>
        <v>0</v>
      </c>
    </row>
    <row r="11" spans="1:28" ht="18" customHeight="1">
      <c r="A11" s="150"/>
      <c r="B11" s="151"/>
      <c r="C11" s="151"/>
      <c r="D11" s="151"/>
      <c r="E11" s="152"/>
      <c r="F11" s="153"/>
      <c r="G11" s="153"/>
      <c r="H11" s="154">
        <v>270</v>
      </c>
      <c r="I11" s="155" t="e">
        <f>H11*(1-F11/G11) * 93.5%</f>
        <v>#DIV/0!</v>
      </c>
      <c r="J11" s="156"/>
      <c r="K11" s="156"/>
      <c r="L11" s="156"/>
      <c r="M11" s="156"/>
      <c r="N11" s="157" t="e">
        <f t="shared" si="0"/>
        <v>#DIV/0!</v>
      </c>
      <c r="O11" s="157" t="e">
        <f t="shared" si="1"/>
        <v>#DIV/0!</v>
      </c>
      <c r="P11" s="157" t="e">
        <f t="shared" si="4"/>
        <v>#DIV/0!</v>
      </c>
      <c r="Q11" s="107" t="e">
        <f t="shared" si="5"/>
        <v>#DIV/0!</v>
      </c>
      <c r="R11" s="108" t="e">
        <f t="shared" si="8"/>
        <v>#DIV/0!</v>
      </c>
      <c r="S11" s="108" t="e">
        <f t="shared" si="9"/>
        <v>#DIV/0!</v>
      </c>
      <c r="T11" s="272"/>
      <c r="U11" s="193" t="s">
        <v>352</v>
      </c>
      <c r="V11" s="275"/>
      <c r="W11" s="275"/>
      <c r="X11" s="276"/>
      <c r="Y11" s="272"/>
      <c r="Z11" s="109">
        <v>44843</v>
      </c>
      <c r="AA11" s="103">
        <f t="shared" si="2"/>
        <v>0</v>
      </c>
      <c r="AB11" s="107">
        <f t="shared" si="3"/>
        <v>0</v>
      </c>
    </row>
    <row r="12" spans="1:28" ht="18" customHeight="1">
      <c r="A12" s="150"/>
      <c r="B12" s="159"/>
      <c r="C12" s="159"/>
      <c r="D12" s="159"/>
      <c r="E12" s="152"/>
      <c r="F12" s="153"/>
      <c r="G12" s="153"/>
      <c r="H12" s="154">
        <v>30</v>
      </c>
      <c r="I12" s="155">
        <f>G12*H12-H12</f>
        <v>-30</v>
      </c>
      <c r="J12" s="156"/>
      <c r="K12" s="156"/>
      <c r="L12" s="156"/>
      <c r="M12" s="156"/>
      <c r="N12" s="157">
        <f t="shared" si="0"/>
        <v>-1</v>
      </c>
      <c r="O12" s="157">
        <f t="shared" si="1"/>
        <v>-2</v>
      </c>
      <c r="P12" s="157">
        <f t="shared" si="4"/>
        <v>-0.1</v>
      </c>
      <c r="Q12" s="107" t="e">
        <f t="shared" si="5"/>
        <v>#DIV/0!</v>
      </c>
      <c r="R12" s="108" t="e">
        <f t="shared" si="8"/>
        <v>#REF!</v>
      </c>
      <c r="S12" s="108" t="e">
        <f t="shared" si="9"/>
        <v>#REF!</v>
      </c>
      <c r="T12" s="272"/>
      <c r="U12" s="111">
        <f>COUNTIF(AA3:AA17,"&gt;0")</f>
        <v>0</v>
      </c>
      <c r="V12" s="112" t="e">
        <f>U12/(U12+W12)</f>
        <v>#DIV/0!</v>
      </c>
      <c r="W12" s="113">
        <f>COUNTIF(AA3:AA18,"&lt;0")</f>
        <v>0</v>
      </c>
      <c r="X12" s="114" t="e">
        <f>W12/(U12+W12)</f>
        <v>#DIV/0!</v>
      </c>
      <c r="Y12" s="272"/>
      <c r="Z12" s="109">
        <v>44844</v>
      </c>
      <c r="AA12" s="103">
        <f t="shared" si="2"/>
        <v>0</v>
      </c>
      <c r="AB12" s="107">
        <f t="shared" si="3"/>
        <v>0</v>
      </c>
    </row>
    <row r="13" spans="1:28" ht="18" customHeight="1">
      <c r="A13" s="150"/>
      <c r="B13" s="159"/>
      <c r="C13" s="159"/>
      <c r="D13" s="159"/>
      <c r="E13" s="152"/>
      <c r="F13" s="153"/>
      <c r="G13" s="153"/>
      <c r="H13" s="154">
        <v>270</v>
      </c>
      <c r="I13" s="155" t="e">
        <f>H13*(1-F13/G13) * 93.5%</f>
        <v>#DIV/0!</v>
      </c>
      <c r="J13" s="156"/>
      <c r="K13" s="156"/>
      <c r="L13" s="156"/>
      <c r="M13" s="156"/>
      <c r="N13" s="157" t="e">
        <f t="shared" si="0"/>
        <v>#DIV/0!</v>
      </c>
      <c r="O13" s="157" t="e">
        <f t="shared" si="1"/>
        <v>#DIV/0!</v>
      </c>
      <c r="P13" s="157" t="e">
        <f t="shared" si="4"/>
        <v>#DIV/0!</v>
      </c>
      <c r="Q13" s="107" t="e">
        <f t="shared" si="5"/>
        <v>#DIV/0!</v>
      </c>
      <c r="R13" s="108" t="e">
        <f t="shared" si="8"/>
        <v>#DIV/0!</v>
      </c>
      <c r="S13" s="108" t="e">
        <f t="shared" si="9"/>
        <v>#DIV/0!</v>
      </c>
      <c r="T13" s="272"/>
      <c r="U13" s="197" t="s">
        <v>210</v>
      </c>
      <c r="V13" s="276"/>
      <c r="W13" s="199" t="s">
        <v>211</v>
      </c>
      <c r="X13" s="276"/>
      <c r="Y13" s="272"/>
      <c r="Z13" s="109">
        <v>44845</v>
      </c>
      <c r="AA13" s="103">
        <f t="shared" si="2"/>
        <v>0</v>
      </c>
      <c r="AB13" s="107">
        <f t="shared" si="3"/>
        <v>0</v>
      </c>
    </row>
    <row r="14" spans="1:28" ht="18" customHeight="1">
      <c r="A14" s="150"/>
      <c r="B14" s="151"/>
      <c r="C14" s="151"/>
      <c r="D14" s="151"/>
      <c r="E14" s="152"/>
      <c r="F14" s="153"/>
      <c r="G14" s="153"/>
      <c r="H14" s="154">
        <v>30</v>
      </c>
      <c r="I14" s="155">
        <f>G14*H14-H14</f>
        <v>-30</v>
      </c>
      <c r="J14" s="156"/>
      <c r="K14" s="156"/>
      <c r="L14" s="156"/>
      <c r="M14" s="156"/>
      <c r="N14" s="157">
        <f t="shared" si="0"/>
        <v>-1</v>
      </c>
      <c r="O14" s="157">
        <f t="shared" si="1"/>
        <v>-2</v>
      </c>
      <c r="P14" s="157">
        <f t="shared" si="4"/>
        <v>-0.1</v>
      </c>
      <c r="Q14" s="107" t="e">
        <f t="shared" si="5"/>
        <v>#DIV/0!</v>
      </c>
      <c r="R14" s="108" t="e">
        <f t="shared" si="8"/>
        <v>#REF!</v>
      </c>
      <c r="S14" s="108" t="e">
        <f t="shared" si="9"/>
        <v>#REF!</v>
      </c>
      <c r="T14" s="272"/>
      <c r="U14" s="193" t="s">
        <v>375</v>
      </c>
      <c r="V14" s="275"/>
      <c r="W14" s="275"/>
      <c r="X14" s="276"/>
      <c r="Y14" s="272"/>
      <c r="Z14" s="109">
        <v>44846</v>
      </c>
      <c r="AA14" s="103">
        <f t="shared" si="2"/>
        <v>0</v>
      </c>
      <c r="AB14" s="107">
        <f t="shared" si="3"/>
        <v>0</v>
      </c>
    </row>
    <row r="15" spans="1:28" ht="18" customHeight="1">
      <c r="A15" s="150"/>
      <c r="B15" s="151"/>
      <c r="C15" s="151"/>
      <c r="D15" s="161"/>
      <c r="E15" s="152"/>
      <c r="F15" s="153"/>
      <c r="G15" s="153"/>
      <c r="H15" s="154">
        <v>270</v>
      </c>
      <c r="I15" s="155" t="e">
        <f>H15*(1-F15/G15) * 93.5%</f>
        <v>#DIV/0!</v>
      </c>
      <c r="J15" s="158"/>
      <c r="K15" s="158"/>
      <c r="L15" s="158"/>
      <c r="M15" s="158"/>
      <c r="N15" s="157" t="e">
        <f t="shared" si="0"/>
        <v>#DIV/0!</v>
      </c>
      <c r="O15" s="157" t="e">
        <f t="shared" si="1"/>
        <v>#DIV/0!</v>
      </c>
      <c r="P15" s="157" t="e">
        <f t="shared" si="4"/>
        <v>#DIV/0!</v>
      </c>
      <c r="Q15" s="107" t="e">
        <f t="shared" si="5"/>
        <v>#DIV/0!</v>
      </c>
      <c r="R15" s="108" t="e">
        <f t="shared" si="8"/>
        <v>#DIV/0!</v>
      </c>
      <c r="S15" s="108" t="e">
        <f t="shared" si="9"/>
        <v>#DIV/0!</v>
      </c>
      <c r="T15" s="272"/>
      <c r="U15" s="116"/>
      <c r="V15" s="116"/>
      <c r="W15" s="116"/>
      <c r="X15" s="116"/>
      <c r="Y15" s="272"/>
      <c r="Z15" s="109">
        <v>44847</v>
      </c>
      <c r="AA15" s="103">
        <f t="shared" si="2"/>
        <v>0</v>
      </c>
      <c r="AB15" s="107">
        <f t="shared" si="3"/>
        <v>0</v>
      </c>
    </row>
    <row r="16" spans="1:28" ht="18" customHeight="1">
      <c r="A16" s="150"/>
      <c r="B16" s="151"/>
      <c r="C16" s="151"/>
      <c r="D16" s="151"/>
      <c r="E16" s="152"/>
      <c r="F16" s="153"/>
      <c r="G16" s="153"/>
      <c r="H16" s="154">
        <v>30</v>
      </c>
      <c r="I16" s="155">
        <f>G16*H16-H16</f>
        <v>-30</v>
      </c>
      <c r="J16" s="156"/>
      <c r="K16" s="156"/>
      <c r="L16" s="156"/>
      <c r="M16" s="156"/>
      <c r="N16" s="157">
        <f t="shared" si="0"/>
        <v>-1</v>
      </c>
      <c r="O16" s="157">
        <f t="shared" si="1"/>
        <v>-2</v>
      </c>
      <c r="P16" s="157">
        <f t="shared" si="4"/>
        <v>-0.1</v>
      </c>
      <c r="Q16" s="107" t="e">
        <f t="shared" si="5"/>
        <v>#DIV/0!</v>
      </c>
      <c r="R16" s="108" t="e">
        <f t="shared" si="8"/>
        <v>#REF!</v>
      </c>
      <c r="S16" s="108" t="e">
        <f t="shared" si="9"/>
        <v>#REF!</v>
      </c>
      <c r="T16" s="272"/>
      <c r="U16" s="116"/>
      <c r="V16" s="116"/>
      <c r="W16" s="116"/>
      <c r="X16" s="116"/>
      <c r="Y16" s="272"/>
      <c r="Z16" s="109">
        <v>44848</v>
      </c>
      <c r="AA16" s="103">
        <f t="shared" si="2"/>
        <v>0</v>
      </c>
      <c r="AB16" s="107">
        <f t="shared" si="3"/>
        <v>0</v>
      </c>
    </row>
    <row r="17" spans="1:28" ht="18" customHeight="1">
      <c r="A17" s="150"/>
      <c r="B17" s="151"/>
      <c r="C17" s="151"/>
      <c r="D17" s="151"/>
      <c r="E17" s="158"/>
      <c r="F17" s="153"/>
      <c r="G17" s="153"/>
      <c r="H17" s="154">
        <v>270</v>
      </c>
      <c r="I17" s="155" t="e">
        <f>H17*(1-F17/G17) * 93.5%</f>
        <v>#DIV/0!</v>
      </c>
      <c r="J17" s="156"/>
      <c r="K17" s="156"/>
      <c r="L17" s="156"/>
      <c r="M17" s="156"/>
      <c r="N17" s="157" t="e">
        <f t="shared" si="0"/>
        <v>#DIV/0!</v>
      </c>
      <c r="O17" s="157" t="e">
        <f t="shared" si="1"/>
        <v>#DIV/0!</v>
      </c>
      <c r="P17" s="157" t="e">
        <f t="shared" si="4"/>
        <v>#DIV/0!</v>
      </c>
      <c r="Q17" s="107" t="e">
        <f t="shared" si="5"/>
        <v>#DIV/0!</v>
      </c>
      <c r="R17" s="108" t="e">
        <f t="shared" si="8"/>
        <v>#DIV/0!</v>
      </c>
      <c r="S17" s="108" t="e">
        <f t="shared" si="9"/>
        <v>#DIV/0!</v>
      </c>
      <c r="T17" s="272"/>
      <c r="U17" s="116"/>
      <c r="V17" s="116"/>
      <c r="W17" s="116"/>
      <c r="X17" s="116"/>
      <c r="Y17" s="272"/>
      <c r="Z17" s="109">
        <v>44849</v>
      </c>
      <c r="AA17" s="103">
        <f t="shared" ref="AA17:AA33" si="10">SUMIF($A$3:$A$259,Z17,$I$3:$I$259)</f>
        <v>0</v>
      </c>
      <c r="AB17" s="107">
        <f t="shared" ref="AB17:AB33" si="11">AA17/$W$10</f>
        <v>0</v>
      </c>
    </row>
    <row r="18" spans="1:28" ht="18" customHeight="1">
      <c r="A18" s="150"/>
      <c r="B18" s="151"/>
      <c r="C18" s="151"/>
      <c r="D18" s="151"/>
      <c r="E18" s="152"/>
      <c r="F18" s="153"/>
      <c r="G18" s="153"/>
      <c r="H18" s="154">
        <v>30</v>
      </c>
      <c r="I18" s="155">
        <f>G18*H18-H18</f>
        <v>-30</v>
      </c>
      <c r="J18" s="156"/>
      <c r="K18" s="156"/>
      <c r="L18" s="156"/>
      <c r="M18" s="156"/>
      <c r="N18" s="157">
        <f t="shared" si="0"/>
        <v>-1</v>
      </c>
      <c r="O18" s="157">
        <f t="shared" si="1"/>
        <v>-2</v>
      </c>
      <c r="P18" s="157">
        <f t="shared" si="4"/>
        <v>-0.1</v>
      </c>
      <c r="Q18" s="107" t="e">
        <f t="shared" si="5"/>
        <v>#DIV/0!</v>
      </c>
      <c r="R18" s="108" t="e">
        <f>IF(I18="","",I18+R17)</f>
        <v>#DIV/0!</v>
      </c>
      <c r="S18" s="108" t="e">
        <f>IF(I18="","",I18+S17)</f>
        <v>#DIV/0!</v>
      </c>
      <c r="T18" s="272"/>
      <c r="U18" s="116"/>
      <c r="V18" s="116"/>
      <c r="W18" s="116"/>
      <c r="X18" s="116"/>
      <c r="Y18" s="272"/>
      <c r="Z18" s="109">
        <v>44850</v>
      </c>
      <c r="AA18" s="103">
        <f t="shared" si="10"/>
        <v>0</v>
      </c>
      <c r="AB18" s="107">
        <f t="shared" si="11"/>
        <v>0</v>
      </c>
    </row>
    <row r="19" spans="1:28" ht="18" customHeight="1">
      <c r="A19" s="150"/>
      <c r="B19" s="151"/>
      <c r="C19" s="151"/>
      <c r="D19" s="151"/>
      <c r="E19" s="152"/>
      <c r="F19" s="153"/>
      <c r="G19" s="153"/>
      <c r="H19" s="154"/>
      <c r="I19" s="162"/>
      <c r="J19" s="156"/>
      <c r="K19" s="156"/>
      <c r="L19" s="156"/>
      <c r="M19" s="156"/>
      <c r="N19" s="157" t="str">
        <f t="shared" si="0"/>
        <v/>
      </c>
      <c r="O19" s="157" t="str">
        <f t="shared" si="1"/>
        <v/>
      </c>
      <c r="P19" s="157" t="str">
        <f t="shared" si="4"/>
        <v/>
      </c>
      <c r="Q19" s="107" t="str">
        <f t="shared" si="5"/>
        <v/>
      </c>
      <c r="R19" s="108" t="str">
        <f t="shared" ref="R19:R20" si="12">IF(I19="","",I19+#REF!)</f>
        <v/>
      </c>
      <c r="S19" s="108" t="str">
        <f t="shared" ref="S19:S20" si="13">IF(I19="","",I19+#REF!)</f>
        <v/>
      </c>
      <c r="T19" s="272"/>
      <c r="U19" s="116"/>
      <c r="V19" s="116"/>
      <c r="W19" s="116"/>
      <c r="X19" s="116"/>
      <c r="Y19" s="272"/>
      <c r="Z19" s="109">
        <v>44851</v>
      </c>
      <c r="AA19" s="103">
        <f t="shared" si="10"/>
        <v>0</v>
      </c>
      <c r="AB19" s="107">
        <f t="shared" si="11"/>
        <v>0</v>
      </c>
    </row>
    <row r="20" spans="1:28" ht="18" customHeight="1">
      <c r="A20" s="150"/>
      <c r="B20" s="151"/>
      <c r="C20" s="151"/>
      <c r="D20" s="151"/>
      <c r="E20" s="163"/>
      <c r="F20" s="153"/>
      <c r="G20" s="153"/>
      <c r="H20" s="154"/>
      <c r="I20" s="162"/>
      <c r="J20" s="156"/>
      <c r="K20" s="156"/>
      <c r="L20" s="156"/>
      <c r="M20" s="156"/>
      <c r="N20" s="157" t="str">
        <f t="shared" si="0"/>
        <v/>
      </c>
      <c r="O20" s="157" t="str">
        <f t="shared" si="1"/>
        <v/>
      </c>
      <c r="P20" s="157" t="str">
        <f t="shared" si="4"/>
        <v/>
      </c>
      <c r="Q20" s="107" t="str">
        <f t="shared" si="5"/>
        <v/>
      </c>
      <c r="R20" s="108" t="str">
        <f t="shared" si="12"/>
        <v/>
      </c>
      <c r="S20" s="108" t="str">
        <f t="shared" si="13"/>
        <v/>
      </c>
      <c r="T20" s="272"/>
      <c r="U20" s="116"/>
      <c r="V20" s="116"/>
      <c r="W20" s="116"/>
      <c r="X20" s="116"/>
      <c r="Y20" s="272"/>
      <c r="Z20" s="109">
        <v>44852</v>
      </c>
      <c r="AA20" s="103">
        <f t="shared" si="10"/>
        <v>744.46687500000007</v>
      </c>
      <c r="AB20" s="107">
        <f t="shared" si="11"/>
        <v>49.631125000000004</v>
      </c>
    </row>
    <row r="21" spans="1:28" ht="18" customHeight="1">
      <c r="A21" s="150"/>
      <c r="B21" s="151"/>
      <c r="C21" s="151"/>
      <c r="D21" s="151"/>
      <c r="E21" s="163"/>
      <c r="F21" s="153"/>
      <c r="G21" s="153"/>
      <c r="H21" s="154"/>
      <c r="I21" s="162"/>
      <c r="J21" s="156"/>
      <c r="K21" s="156"/>
      <c r="L21" s="156"/>
      <c r="M21" s="156"/>
      <c r="N21" s="157" t="str">
        <f t="shared" si="0"/>
        <v/>
      </c>
      <c r="O21" s="157" t="str">
        <f t="shared" si="1"/>
        <v/>
      </c>
      <c r="P21" s="157" t="str">
        <f t="shared" si="4"/>
        <v/>
      </c>
      <c r="Q21" s="107" t="str">
        <f t="shared" si="5"/>
        <v/>
      </c>
      <c r="R21" s="108" t="str">
        <f>IF(I21="","",I21+R20)</f>
        <v/>
      </c>
      <c r="S21" s="108" t="str">
        <f>IF(I21="","",I21+S20)</f>
        <v/>
      </c>
      <c r="T21" s="272"/>
      <c r="U21" s="116"/>
      <c r="V21" s="116"/>
      <c r="W21" s="116"/>
      <c r="X21" s="116"/>
      <c r="Y21" s="272"/>
      <c r="Z21" s="109">
        <v>44853</v>
      </c>
      <c r="AA21" s="103">
        <f t="shared" si="10"/>
        <v>0</v>
      </c>
      <c r="AB21" s="107">
        <f t="shared" si="11"/>
        <v>0</v>
      </c>
    </row>
    <row r="22" spans="1:28" ht="18" customHeight="1">
      <c r="A22" s="150"/>
      <c r="B22" s="151"/>
      <c r="C22" s="151"/>
      <c r="D22" s="151"/>
      <c r="E22" s="163"/>
      <c r="F22" s="153"/>
      <c r="G22" s="153"/>
      <c r="H22" s="154"/>
      <c r="I22" s="162"/>
      <c r="J22" s="156"/>
      <c r="K22" s="156"/>
      <c r="L22" s="156"/>
      <c r="M22" s="156"/>
      <c r="N22" s="157" t="str">
        <f t="shared" si="0"/>
        <v/>
      </c>
      <c r="O22" s="157" t="str">
        <f t="shared" si="1"/>
        <v/>
      </c>
      <c r="P22" s="157" t="str">
        <f t="shared" si="4"/>
        <v/>
      </c>
      <c r="Q22" s="107" t="str">
        <f t="shared" si="5"/>
        <v/>
      </c>
      <c r="R22" s="108" t="str">
        <f>IF(I22="","",I22+#REF!)</f>
        <v/>
      </c>
      <c r="S22" s="108" t="str">
        <f>IF(I22="","",I22+#REF!)</f>
        <v/>
      </c>
      <c r="T22" s="272"/>
      <c r="U22" s="116"/>
      <c r="V22" s="116"/>
      <c r="W22" s="116"/>
      <c r="X22" s="116"/>
      <c r="Y22" s="272"/>
      <c r="Z22" s="109">
        <v>44854</v>
      </c>
      <c r="AA22" s="103">
        <f t="shared" si="10"/>
        <v>0</v>
      </c>
      <c r="AB22" s="107">
        <f t="shared" si="11"/>
        <v>0</v>
      </c>
    </row>
    <row r="23" spans="1:28" ht="18" customHeight="1">
      <c r="A23" s="150"/>
      <c r="B23" s="151"/>
      <c r="C23" s="151"/>
      <c r="D23" s="151"/>
      <c r="E23" s="163"/>
      <c r="F23" s="153"/>
      <c r="G23" s="153"/>
      <c r="H23" s="154"/>
      <c r="I23" s="162"/>
      <c r="J23" s="156"/>
      <c r="K23" s="156"/>
      <c r="L23" s="156"/>
      <c r="M23" s="156"/>
      <c r="N23" s="157" t="str">
        <f t="shared" si="0"/>
        <v/>
      </c>
      <c r="O23" s="157" t="str">
        <f t="shared" si="1"/>
        <v/>
      </c>
      <c r="P23" s="157" t="str">
        <f t="shared" si="4"/>
        <v/>
      </c>
      <c r="Q23" s="107" t="str">
        <f t="shared" si="5"/>
        <v/>
      </c>
      <c r="R23" s="108" t="str">
        <f t="shared" ref="R23:R27" si="14">IF(I23="","",I23+R22)</f>
        <v/>
      </c>
      <c r="S23" s="108" t="str">
        <f t="shared" ref="S23:S27" si="15">IF(I23="","",I23+S22)</f>
        <v/>
      </c>
      <c r="T23" s="272"/>
      <c r="U23" s="116"/>
      <c r="V23" s="116"/>
      <c r="W23" s="116"/>
      <c r="X23" s="116"/>
      <c r="Y23" s="272"/>
      <c r="Z23" s="109">
        <v>44855</v>
      </c>
      <c r="AA23" s="103">
        <f t="shared" si="10"/>
        <v>0</v>
      </c>
      <c r="AB23" s="107">
        <f t="shared" si="11"/>
        <v>0</v>
      </c>
    </row>
    <row r="24" spans="1:28" ht="18" customHeight="1">
      <c r="A24" s="150"/>
      <c r="B24" s="151"/>
      <c r="C24" s="151"/>
      <c r="D24" s="151"/>
      <c r="E24" s="163"/>
      <c r="F24" s="153"/>
      <c r="G24" s="153"/>
      <c r="H24" s="154"/>
      <c r="I24" s="162"/>
      <c r="J24" s="156"/>
      <c r="K24" s="156"/>
      <c r="L24" s="156"/>
      <c r="M24" s="156"/>
      <c r="N24" s="157" t="str">
        <f t="shared" si="0"/>
        <v/>
      </c>
      <c r="O24" s="157" t="str">
        <f t="shared" si="1"/>
        <v/>
      </c>
      <c r="P24" s="157" t="str">
        <f t="shared" si="4"/>
        <v/>
      </c>
      <c r="Q24" s="107" t="str">
        <f t="shared" si="5"/>
        <v/>
      </c>
      <c r="R24" s="108" t="str">
        <f t="shared" si="14"/>
        <v/>
      </c>
      <c r="S24" s="108" t="str">
        <f t="shared" si="15"/>
        <v/>
      </c>
      <c r="T24" s="272"/>
      <c r="U24" s="116"/>
      <c r="V24" s="116"/>
      <c r="W24" s="116"/>
      <c r="X24" s="116"/>
      <c r="Y24" s="272"/>
      <c r="Z24" s="109">
        <v>44856</v>
      </c>
      <c r="AA24" s="103">
        <f t="shared" si="10"/>
        <v>0</v>
      </c>
      <c r="AB24" s="107">
        <f t="shared" si="11"/>
        <v>0</v>
      </c>
    </row>
    <row r="25" spans="1:28" ht="18" customHeight="1">
      <c r="A25" s="150"/>
      <c r="B25" s="151"/>
      <c r="C25" s="151"/>
      <c r="D25" s="151"/>
      <c r="E25" s="163"/>
      <c r="F25" s="153"/>
      <c r="G25" s="153"/>
      <c r="H25" s="154"/>
      <c r="I25" s="162"/>
      <c r="J25" s="156"/>
      <c r="K25" s="156"/>
      <c r="L25" s="156"/>
      <c r="M25" s="156"/>
      <c r="N25" s="157" t="str">
        <f t="shared" si="0"/>
        <v/>
      </c>
      <c r="O25" s="157" t="str">
        <f t="shared" si="1"/>
        <v/>
      </c>
      <c r="P25" s="157" t="str">
        <f t="shared" si="4"/>
        <v/>
      </c>
      <c r="Q25" s="107" t="str">
        <f t="shared" si="5"/>
        <v/>
      </c>
      <c r="R25" s="108" t="str">
        <f t="shared" si="14"/>
        <v/>
      </c>
      <c r="S25" s="108" t="str">
        <f t="shared" si="15"/>
        <v/>
      </c>
      <c r="T25" s="272"/>
      <c r="U25" s="116"/>
      <c r="V25" s="116"/>
      <c r="W25" s="116"/>
      <c r="X25" s="116"/>
      <c r="Y25" s="272"/>
      <c r="Z25" s="109">
        <v>44857</v>
      </c>
      <c r="AA25" s="103">
        <f t="shared" si="10"/>
        <v>0</v>
      </c>
      <c r="AB25" s="107">
        <f t="shared" si="11"/>
        <v>0</v>
      </c>
    </row>
    <row r="26" spans="1:28" ht="18" customHeight="1">
      <c r="A26" s="164"/>
      <c r="B26" s="165"/>
      <c r="C26" s="165"/>
      <c r="D26" s="165"/>
      <c r="E26" s="163"/>
      <c r="F26" s="153"/>
      <c r="G26" s="153"/>
      <c r="H26" s="154"/>
      <c r="I26" s="162"/>
      <c r="J26" s="166"/>
      <c r="K26" s="166"/>
      <c r="L26" s="166"/>
      <c r="M26" s="166"/>
      <c r="N26" s="167" t="str">
        <f t="shared" si="0"/>
        <v/>
      </c>
      <c r="O26" s="167" t="str">
        <f t="shared" si="1"/>
        <v/>
      </c>
      <c r="P26" s="167" t="str">
        <f t="shared" si="4"/>
        <v/>
      </c>
      <c r="Q26" s="120" t="str">
        <f t="shared" si="5"/>
        <v/>
      </c>
      <c r="R26" s="121" t="str">
        <f t="shared" si="14"/>
        <v/>
      </c>
      <c r="S26" s="121" t="str">
        <f t="shared" si="15"/>
        <v/>
      </c>
      <c r="T26" s="249"/>
      <c r="U26" s="122"/>
      <c r="V26" s="122"/>
      <c r="W26" s="122"/>
      <c r="X26" s="122"/>
      <c r="Y26" s="249"/>
      <c r="Z26" s="109">
        <v>44858</v>
      </c>
      <c r="AA26" s="103">
        <f t="shared" si="10"/>
        <v>0</v>
      </c>
      <c r="AB26" s="107">
        <f t="shared" si="11"/>
        <v>0</v>
      </c>
    </row>
    <row r="27" spans="1:28" ht="18" customHeight="1">
      <c r="A27" s="150"/>
      <c r="B27" s="158"/>
      <c r="C27" s="158"/>
      <c r="D27" s="158"/>
      <c r="E27" s="163"/>
      <c r="F27" s="153"/>
      <c r="G27" s="153"/>
      <c r="H27" s="154"/>
      <c r="I27" s="162"/>
      <c r="J27" s="156"/>
      <c r="K27" s="156"/>
      <c r="L27" s="156"/>
      <c r="M27" s="156"/>
      <c r="N27" s="157" t="str">
        <f t="shared" si="0"/>
        <v/>
      </c>
      <c r="O27" s="157" t="str">
        <f t="shared" si="1"/>
        <v/>
      </c>
      <c r="P27" s="157" t="str">
        <f t="shared" si="4"/>
        <v/>
      </c>
      <c r="Q27" s="107" t="str">
        <f t="shared" si="5"/>
        <v/>
      </c>
      <c r="R27" s="108" t="str">
        <f t="shared" si="14"/>
        <v/>
      </c>
      <c r="S27" s="108" t="str">
        <f t="shared" si="15"/>
        <v/>
      </c>
      <c r="T27" s="272"/>
      <c r="U27" s="116"/>
      <c r="V27" s="116"/>
      <c r="W27" s="116"/>
      <c r="X27" s="116"/>
      <c r="Y27" s="280"/>
      <c r="Z27" s="109">
        <v>44859</v>
      </c>
      <c r="AA27" s="103">
        <f t="shared" si="10"/>
        <v>0</v>
      </c>
      <c r="AB27" s="107">
        <f t="shared" si="11"/>
        <v>0</v>
      </c>
    </row>
    <row r="28" spans="1:28" ht="18" customHeight="1">
      <c r="A28" s="164"/>
      <c r="B28" s="165"/>
      <c r="C28" s="165"/>
      <c r="D28" s="165"/>
      <c r="E28" s="163"/>
      <c r="F28" s="153"/>
      <c r="G28" s="153"/>
      <c r="H28" s="168"/>
      <c r="I28" s="162"/>
      <c r="J28" s="166"/>
      <c r="K28" s="166"/>
      <c r="L28" s="166"/>
      <c r="M28" s="166"/>
      <c r="N28" s="167" t="str">
        <f t="shared" si="0"/>
        <v/>
      </c>
      <c r="O28" s="167" t="str">
        <f t="shared" si="1"/>
        <v/>
      </c>
      <c r="P28" s="167" t="str">
        <f t="shared" si="4"/>
        <v/>
      </c>
      <c r="Q28" s="120" t="str">
        <f>IF(P28="","",#REF!+P28)</f>
        <v/>
      </c>
      <c r="R28" s="121" t="str">
        <f>IF(I28="","",I28+#REF!)</f>
        <v/>
      </c>
      <c r="S28" s="121" t="str">
        <f>IF(I28="","",I28+#REF!)</f>
        <v/>
      </c>
      <c r="T28" s="249"/>
      <c r="U28" s="122"/>
      <c r="V28" s="122"/>
      <c r="W28" s="122"/>
      <c r="X28" s="122"/>
      <c r="Y28" s="122"/>
      <c r="Z28" s="109">
        <v>44860</v>
      </c>
      <c r="AA28" s="103">
        <f t="shared" si="10"/>
        <v>0</v>
      </c>
      <c r="AB28" s="107">
        <f t="shared" si="11"/>
        <v>0</v>
      </c>
    </row>
    <row r="29" spans="1:28" ht="18" customHeight="1">
      <c r="A29" s="164"/>
      <c r="B29" s="165"/>
      <c r="C29" s="165"/>
      <c r="D29" s="165"/>
      <c r="E29" s="163"/>
      <c r="F29" s="153"/>
      <c r="G29" s="153"/>
      <c r="H29" s="168"/>
      <c r="I29" s="162"/>
      <c r="J29" s="166"/>
      <c r="K29" s="166"/>
      <c r="L29" s="166"/>
      <c r="M29" s="166"/>
      <c r="N29" s="167" t="str">
        <f t="shared" si="0"/>
        <v/>
      </c>
      <c r="O29" s="167" t="str">
        <f t="shared" si="1"/>
        <v/>
      </c>
      <c r="P29" s="167" t="str">
        <f t="shared" si="4"/>
        <v/>
      </c>
      <c r="Q29" s="120" t="str">
        <f>IF(P29="","",Q28+P29)</f>
        <v/>
      </c>
      <c r="R29" s="121" t="str">
        <f>IF(I29="","",I29+R28)</f>
        <v/>
      </c>
      <c r="S29" s="121" t="str">
        <f>IF(I29="","",I29+S28)</f>
        <v/>
      </c>
      <c r="T29" s="249"/>
      <c r="U29" s="122"/>
      <c r="V29" s="122"/>
      <c r="W29" s="122"/>
      <c r="X29" s="122"/>
      <c r="Y29" s="122"/>
      <c r="Z29" s="109">
        <v>44861</v>
      </c>
      <c r="AA29" s="103">
        <f t="shared" si="10"/>
        <v>0</v>
      </c>
      <c r="AB29" s="107">
        <f t="shared" si="11"/>
        <v>0</v>
      </c>
    </row>
    <row r="30" spans="1:28" ht="18" customHeight="1">
      <c r="A30" s="164"/>
      <c r="B30" s="165"/>
      <c r="C30" s="165"/>
      <c r="D30" s="165"/>
      <c r="E30" s="163"/>
      <c r="F30" s="153"/>
      <c r="G30" s="153"/>
      <c r="H30" s="154"/>
      <c r="I30" s="162"/>
      <c r="J30" s="166"/>
      <c r="K30" s="166"/>
      <c r="L30" s="166"/>
      <c r="M30" s="166"/>
      <c r="N30" s="167" t="str">
        <f t="shared" si="0"/>
        <v/>
      </c>
      <c r="O30" s="167" t="str">
        <f t="shared" si="1"/>
        <v/>
      </c>
      <c r="P30" s="167" t="str">
        <f t="shared" si="4"/>
        <v/>
      </c>
      <c r="Q30" s="120" t="str">
        <f>IF(P30="","",#REF!+P30)</f>
        <v/>
      </c>
      <c r="R30" s="121" t="str">
        <f>IF(I30="","",I30+#REF!)</f>
        <v/>
      </c>
      <c r="S30" s="121" t="str">
        <f>IF(I30="","",I30+#REF!)</f>
        <v/>
      </c>
      <c r="T30" s="249"/>
      <c r="U30" s="122"/>
      <c r="V30" s="122"/>
      <c r="W30" s="122"/>
      <c r="X30" s="122"/>
      <c r="Y30" s="122"/>
      <c r="Z30" s="109">
        <v>44862</v>
      </c>
      <c r="AA30" s="103">
        <f t="shared" si="10"/>
        <v>0</v>
      </c>
      <c r="AB30" s="107">
        <f t="shared" si="11"/>
        <v>0</v>
      </c>
    </row>
    <row r="31" spans="1:28" ht="18" customHeight="1">
      <c r="A31" s="164"/>
      <c r="B31" s="165"/>
      <c r="C31" s="165"/>
      <c r="D31" s="165"/>
      <c r="E31" s="163"/>
      <c r="F31" s="153"/>
      <c r="G31" s="153"/>
      <c r="H31" s="168"/>
      <c r="I31" s="162"/>
      <c r="J31" s="166"/>
      <c r="K31" s="166"/>
      <c r="L31" s="166"/>
      <c r="M31" s="166"/>
      <c r="N31" s="167" t="str">
        <f t="shared" si="0"/>
        <v/>
      </c>
      <c r="O31" s="167" t="str">
        <f t="shared" si="1"/>
        <v/>
      </c>
      <c r="P31" s="167" t="str">
        <f t="shared" si="4"/>
        <v/>
      </c>
      <c r="Q31" s="120" t="str">
        <f t="shared" ref="Q31:Q35" si="16">IF(P31="","",Q30+P31)</f>
        <v/>
      </c>
      <c r="R31" s="121" t="str">
        <f t="shared" ref="R31:R35" si="17">IF(I31="","",I31+R30)</f>
        <v/>
      </c>
      <c r="S31" s="121" t="str">
        <f t="shared" ref="S31:S35" si="18">IF(I31="","",I31+S30)</f>
        <v/>
      </c>
      <c r="T31" s="249"/>
      <c r="U31" s="122"/>
      <c r="V31" s="122"/>
      <c r="W31" s="122"/>
      <c r="X31" s="122"/>
      <c r="Y31" s="122"/>
      <c r="Z31" s="109">
        <v>44863</v>
      </c>
      <c r="AA31" s="103">
        <f t="shared" si="10"/>
        <v>0</v>
      </c>
      <c r="AB31" s="107">
        <f t="shared" si="11"/>
        <v>0</v>
      </c>
    </row>
    <row r="32" spans="1:28" ht="18" customHeight="1">
      <c r="A32" s="164"/>
      <c r="B32" s="165"/>
      <c r="C32" s="165"/>
      <c r="D32" s="165"/>
      <c r="E32" s="163"/>
      <c r="F32" s="153"/>
      <c r="G32" s="153"/>
      <c r="H32" s="168"/>
      <c r="I32" s="162"/>
      <c r="J32" s="166"/>
      <c r="K32" s="166"/>
      <c r="L32" s="166"/>
      <c r="M32" s="166"/>
      <c r="N32" s="167" t="str">
        <f t="shared" si="0"/>
        <v/>
      </c>
      <c r="O32" s="167" t="str">
        <f t="shared" si="1"/>
        <v/>
      </c>
      <c r="P32" s="167" t="str">
        <f t="shared" si="4"/>
        <v/>
      </c>
      <c r="Q32" s="120" t="str">
        <f t="shared" si="16"/>
        <v/>
      </c>
      <c r="R32" s="121" t="str">
        <f t="shared" si="17"/>
        <v/>
      </c>
      <c r="S32" s="121" t="str">
        <f t="shared" si="18"/>
        <v/>
      </c>
      <c r="T32" s="249"/>
      <c r="U32" s="122"/>
      <c r="V32" s="122"/>
      <c r="W32" s="122"/>
      <c r="X32" s="122"/>
      <c r="Y32" s="122"/>
      <c r="Z32" s="109">
        <v>44864</v>
      </c>
      <c r="AA32" s="103">
        <f t="shared" si="10"/>
        <v>0</v>
      </c>
      <c r="AB32" s="107">
        <f t="shared" si="11"/>
        <v>0</v>
      </c>
    </row>
    <row r="33" spans="1:28" ht="18" customHeight="1">
      <c r="A33" s="164"/>
      <c r="B33" s="158"/>
      <c r="C33" s="158"/>
      <c r="D33" s="158"/>
      <c r="E33" s="163"/>
      <c r="F33" s="153"/>
      <c r="G33" s="153"/>
      <c r="H33" s="154"/>
      <c r="I33" s="162"/>
      <c r="J33" s="166"/>
      <c r="K33" s="166"/>
      <c r="L33" s="166"/>
      <c r="M33" s="166"/>
      <c r="N33" s="167" t="str">
        <f t="shared" si="0"/>
        <v/>
      </c>
      <c r="O33" s="167" t="str">
        <f t="shared" si="1"/>
        <v/>
      </c>
      <c r="P33" s="167" t="str">
        <f t="shared" si="4"/>
        <v/>
      </c>
      <c r="Q33" s="120" t="str">
        <f t="shared" si="16"/>
        <v/>
      </c>
      <c r="R33" s="121" t="str">
        <f t="shared" si="17"/>
        <v/>
      </c>
      <c r="S33" s="121" t="str">
        <f t="shared" si="18"/>
        <v/>
      </c>
      <c r="T33" s="249"/>
      <c r="U33" s="122"/>
      <c r="V33" s="122"/>
      <c r="W33" s="122"/>
      <c r="X33" s="122"/>
      <c r="Y33" s="122"/>
      <c r="Z33" s="109">
        <v>44865</v>
      </c>
      <c r="AA33" s="103">
        <f t="shared" si="10"/>
        <v>0</v>
      </c>
      <c r="AB33" s="107">
        <f t="shared" si="11"/>
        <v>0</v>
      </c>
    </row>
    <row r="34" spans="1:28" ht="18" customHeight="1">
      <c r="A34" s="164"/>
      <c r="B34" s="158"/>
      <c r="C34" s="158"/>
      <c r="D34" s="158"/>
      <c r="E34" s="163"/>
      <c r="F34" s="153"/>
      <c r="G34" s="153"/>
      <c r="H34" s="154"/>
      <c r="I34" s="162"/>
      <c r="J34" s="166"/>
      <c r="K34" s="166"/>
      <c r="L34" s="166"/>
      <c r="M34" s="166"/>
      <c r="N34" s="167" t="str">
        <f t="shared" si="0"/>
        <v/>
      </c>
      <c r="O34" s="167" t="str">
        <f t="shared" si="1"/>
        <v/>
      </c>
      <c r="P34" s="167" t="str">
        <f t="shared" si="4"/>
        <v/>
      </c>
      <c r="Q34" s="120" t="str">
        <f t="shared" si="16"/>
        <v/>
      </c>
      <c r="R34" s="121" t="str">
        <f t="shared" si="17"/>
        <v/>
      </c>
      <c r="S34" s="121" t="str">
        <f t="shared" si="18"/>
        <v/>
      </c>
      <c r="T34" s="249"/>
      <c r="U34" s="122"/>
      <c r="V34" s="122"/>
      <c r="W34" s="122"/>
      <c r="X34" s="122"/>
      <c r="Y34" s="122"/>
      <c r="Z34" s="123"/>
      <c r="AA34" s="124"/>
      <c r="AB34" s="124"/>
    </row>
    <row r="35" spans="1:28" ht="18" customHeight="1">
      <c r="A35" s="164"/>
      <c r="B35" s="165"/>
      <c r="C35" s="165"/>
      <c r="D35" s="165"/>
      <c r="E35" s="163"/>
      <c r="F35" s="153"/>
      <c r="G35" s="153"/>
      <c r="H35" s="168"/>
      <c r="I35" s="162"/>
      <c r="J35" s="166"/>
      <c r="K35" s="166"/>
      <c r="L35" s="166"/>
      <c r="M35" s="166"/>
      <c r="N35" s="167" t="str">
        <f t="shared" si="0"/>
        <v/>
      </c>
      <c r="O35" s="167" t="str">
        <f t="shared" si="1"/>
        <v/>
      </c>
      <c r="P35" s="167" t="str">
        <f t="shared" si="4"/>
        <v/>
      </c>
      <c r="Q35" s="120" t="str">
        <f t="shared" si="16"/>
        <v/>
      </c>
      <c r="R35" s="121" t="str">
        <f t="shared" si="17"/>
        <v/>
      </c>
      <c r="S35" s="121" t="str">
        <f t="shared" si="18"/>
        <v/>
      </c>
      <c r="T35" s="249"/>
      <c r="U35" s="122"/>
      <c r="V35" s="122"/>
      <c r="W35" s="122"/>
      <c r="X35" s="122"/>
      <c r="Y35" s="122"/>
      <c r="Z35" s="123"/>
      <c r="AA35" s="124"/>
      <c r="AB35" s="124"/>
    </row>
    <row r="36" spans="1:28" ht="18" customHeight="1">
      <c r="A36" s="164"/>
      <c r="B36" s="158"/>
      <c r="C36" s="158"/>
      <c r="D36" s="158"/>
      <c r="E36" s="163"/>
      <c r="F36" s="153"/>
      <c r="G36" s="153"/>
      <c r="H36" s="168"/>
      <c r="I36" s="162"/>
      <c r="J36" s="166"/>
      <c r="K36" s="166"/>
      <c r="L36" s="166"/>
      <c r="M36" s="166"/>
      <c r="N36" s="167" t="str">
        <f t="shared" si="0"/>
        <v/>
      </c>
      <c r="O36" s="167" t="str">
        <f t="shared" si="1"/>
        <v/>
      </c>
      <c r="P36" s="167" t="str">
        <f t="shared" si="4"/>
        <v/>
      </c>
      <c r="Q36" s="120" t="str">
        <f>IF(P36="","",#REF!+P36)</f>
        <v/>
      </c>
      <c r="R36" s="121" t="str">
        <f>IF(I36="","",I36+#REF!)</f>
        <v/>
      </c>
      <c r="S36" s="121" t="str">
        <f>IF(I36="","",I36+#REF!)</f>
        <v/>
      </c>
      <c r="T36" s="249"/>
      <c r="U36" s="122"/>
      <c r="V36" s="122"/>
      <c r="W36" s="122"/>
      <c r="X36" s="122"/>
      <c r="Y36" s="122"/>
      <c r="Z36" s="123"/>
      <c r="AA36" s="124"/>
      <c r="AB36" s="124"/>
    </row>
    <row r="37" spans="1:28" ht="18" customHeight="1">
      <c r="A37" s="164"/>
      <c r="B37" s="165"/>
      <c r="C37" s="165"/>
      <c r="D37" s="165"/>
      <c r="E37" s="163"/>
      <c r="F37" s="153"/>
      <c r="G37" s="153"/>
      <c r="H37" s="168"/>
      <c r="I37" s="162"/>
      <c r="J37" s="169"/>
      <c r="K37" s="166"/>
      <c r="L37" s="166"/>
      <c r="M37" s="166"/>
      <c r="N37" s="167" t="str">
        <f t="shared" si="0"/>
        <v/>
      </c>
      <c r="O37" s="167" t="str">
        <f t="shared" si="1"/>
        <v/>
      </c>
      <c r="P37" s="167" t="str">
        <f t="shared" si="4"/>
        <v/>
      </c>
      <c r="Q37" s="120" t="str">
        <f t="shared" ref="Q37:Q38" si="19">IF(P37="","",Q36+P37)</f>
        <v/>
      </c>
      <c r="R37" s="121" t="str">
        <f t="shared" ref="R37:R38" si="20">IF(I37="","",I37+R36)</f>
        <v/>
      </c>
      <c r="S37" s="121" t="str">
        <f t="shared" ref="S37:S38" si="21">IF(I37="","",I37+S36)</f>
        <v/>
      </c>
      <c r="T37" s="249"/>
      <c r="U37" s="122"/>
      <c r="V37" s="122"/>
      <c r="W37" s="122"/>
      <c r="X37" s="122"/>
      <c r="Y37" s="122"/>
      <c r="Z37" s="123"/>
      <c r="AA37" s="124"/>
      <c r="AB37" s="124"/>
    </row>
    <row r="38" spans="1:28" ht="18" customHeight="1">
      <c r="A38" s="164"/>
      <c r="B38" s="165"/>
      <c r="C38" s="165"/>
      <c r="D38" s="165"/>
      <c r="E38" s="163"/>
      <c r="F38" s="153"/>
      <c r="G38" s="153"/>
      <c r="H38" s="154"/>
      <c r="I38" s="162"/>
      <c r="J38" s="166"/>
      <c r="K38" s="166"/>
      <c r="L38" s="166"/>
      <c r="M38" s="166"/>
      <c r="N38" s="167" t="str">
        <f t="shared" si="0"/>
        <v/>
      </c>
      <c r="O38" s="167" t="str">
        <f t="shared" si="1"/>
        <v/>
      </c>
      <c r="P38" s="167" t="str">
        <f t="shared" si="4"/>
        <v/>
      </c>
      <c r="Q38" s="120" t="str">
        <f t="shared" si="19"/>
        <v/>
      </c>
      <c r="R38" s="121" t="str">
        <f t="shared" si="20"/>
        <v/>
      </c>
      <c r="S38" s="121" t="str">
        <f t="shared" si="21"/>
        <v/>
      </c>
      <c r="T38" s="249"/>
      <c r="U38" s="122"/>
      <c r="V38" s="122"/>
      <c r="W38" s="122"/>
      <c r="X38" s="122"/>
      <c r="Y38" s="122"/>
      <c r="Z38" s="123"/>
      <c r="AA38" s="124"/>
      <c r="AB38" s="124"/>
    </row>
    <row r="39" spans="1:28" ht="18" customHeight="1">
      <c r="A39" s="164"/>
      <c r="B39" s="165"/>
      <c r="C39" s="165"/>
      <c r="D39" s="165"/>
      <c r="E39" s="163"/>
      <c r="F39" s="153"/>
      <c r="G39" s="153"/>
      <c r="H39" s="168"/>
      <c r="I39" s="162"/>
      <c r="J39" s="166"/>
      <c r="K39" s="166"/>
      <c r="L39" s="166"/>
      <c r="M39" s="166"/>
      <c r="N39" s="167" t="str">
        <f t="shared" si="0"/>
        <v/>
      </c>
      <c r="O39" s="167" t="str">
        <f t="shared" si="1"/>
        <v/>
      </c>
      <c r="P39" s="167" t="str">
        <f t="shared" si="4"/>
        <v/>
      </c>
      <c r="Q39" s="120" t="str">
        <f>IF(P39="","",#REF!+P39)</f>
        <v/>
      </c>
      <c r="R39" s="121" t="str">
        <f>IF(I39="","",I39+#REF!)</f>
        <v/>
      </c>
      <c r="S39" s="121" t="str">
        <f>IF(I39="","",I39+#REF!)</f>
        <v/>
      </c>
      <c r="T39" s="249"/>
      <c r="U39" s="122"/>
      <c r="V39" s="122"/>
      <c r="W39" s="122"/>
      <c r="X39" s="122"/>
      <c r="Y39" s="122"/>
      <c r="Z39" s="123"/>
      <c r="AA39" s="124"/>
      <c r="AB39" s="124"/>
    </row>
    <row r="40" spans="1:28" ht="18" customHeight="1">
      <c r="A40" s="164"/>
      <c r="B40" s="165"/>
      <c r="C40" s="165"/>
      <c r="D40" s="165"/>
      <c r="E40" s="163"/>
      <c r="F40" s="153"/>
      <c r="G40" s="153"/>
      <c r="H40" s="154"/>
      <c r="I40" s="162"/>
      <c r="J40" s="169"/>
      <c r="K40" s="166"/>
      <c r="L40" s="166"/>
      <c r="M40" s="166"/>
      <c r="N40" s="167" t="str">
        <f t="shared" si="0"/>
        <v/>
      </c>
      <c r="O40" s="167" t="str">
        <f t="shared" si="1"/>
        <v/>
      </c>
      <c r="P40" s="167" t="str">
        <f t="shared" si="4"/>
        <v/>
      </c>
      <c r="Q40" s="120" t="str">
        <f>IF(P40="","",Q39+P40)</f>
        <v/>
      </c>
      <c r="R40" s="121" t="str">
        <f>IF(I40="","",I40+R39)</f>
        <v/>
      </c>
      <c r="S40" s="121" t="str">
        <f>IF(I40="","",I40+S39)</f>
        <v/>
      </c>
      <c r="T40" s="249"/>
      <c r="U40" s="122"/>
      <c r="V40" s="122"/>
      <c r="W40" s="122"/>
      <c r="X40" s="122"/>
      <c r="Y40" s="122"/>
      <c r="Z40" s="123"/>
      <c r="AA40" s="124"/>
      <c r="AB40" s="124"/>
    </row>
    <row r="41" spans="1:28" ht="18" customHeight="1">
      <c r="A41" s="164"/>
      <c r="B41" s="165"/>
      <c r="C41" s="165"/>
      <c r="D41" s="165"/>
      <c r="E41" s="163"/>
      <c r="F41" s="153"/>
      <c r="G41" s="153"/>
      <c r="H41" s="154"/>
      <c r="I41" s="155"/>
      <c r="J41" s="169"/>
      <c r="K41" s="166"/>
      <c r="L41" s="166"/>
      <c r="M41" s="166"/>
      <c r="N41" s="167" t="str">
        <f t="shared" si="0"/>
        <v/>
      </c>
      <c r="O41" s="167" t="str">
        <f t="shared" si="1"/>
        <v/>
      </c>
      <c r="P41" s="167" t="str">
        <f t="shared" si="4"/>
        <v/>
      </c>
      <c r="Q41" s="120" t="str">
        <f t="shared" ref="Q41:Q43" si="22">IF(P41="","",#REF!+P41)</f>
        <v/>
      </c>
      <c r="R41" s="121" t="str">
        <f t="shared" ref="R41:R43" si="23">IF(I41="","",I41+#REF!)</f>
        <v/>
      </c>
      <c r="S41" s="121" t="str">
        <f t="shared" ref="S41:S43" si="24">IF(I41="","",I41+#REF!)</f>
        <v/>
      </c>
      <c r="T41" s="249"/>
      <c r="U41" s="122"/>
      <c r="V41" s="122"/>
      <c r="W41" s="122"/>
      <c r="X41" s="122"/>
      <c r="Y41" s="122"/>
      <c r="Z41" s="278"/>
      <c r="AA41" s="124"/>
      <c r="AB41" s="124"/>
    </row>
    <row r="42" spans="1:28" ht="18" customHeight="1">
      <c r="A42" s="164"/>
      <c r="B42" s="165"/>
      <c r="C42" s="165"/>
      <c r="D42" s="165"/>
      <c r="E42" s="163"/>
      <c r="F42" s="153"/>
      <c r="G42" s="153"/>
      <c r="H42" s="154"/>
      <c r="I42" s="155"/>
      <c r="J42" s="169"/>
      <c r="K42" s="166"/>
      <c r="L42" s="166"/>
      <c r="M42" s="166"/>
      <c r="N42" s="167" t="str">
        <f t="shared" si="0"/>
        <v/>
      </c>
      <c r="O42" s="167" t="str">
        <f t="shared" si="1"/>
        <v/>
      </c>
      <c r="P42" s="167" t="str">
        <f t="shared" si="4"/>
        <v/>
      </c>
      <c r="Q42" s="120" t="str">
        <f t="shared" si="22"/>
        <v/>
      </c>
      <c r="R42" s="121" t="str">
        <f t="shared" si="23"/>
        <v/>
      </c>
      <c r="S42" s="121" t="str">
        <f t="shared" si="24"/>
        <v/>
      </c>
      <c r="T42" s="249"/>
      <c r="U42" s="122"/>
      <c r="V42" s="122"/>
      <c r="W42" s="122"/>
      <c r="X42" s="122"/>
      <c r="Y42" s="122"/>
      <c r="Z42" s="278"/>
      <c r="AA42" s="124"/>
      <c r="AB42" s="124"/>
    </row>
    <row r="43" spans="1:28" ht="18" customHeight="1">
      <c r="A43" s="164"/>
      <c r="B43" s="165"/>
      <c r="C43" s="165"/>
      <c r="D43" s="165"/>
      <c r="E43" s="163"/>
      <c r="F43" s="153"/>
      <c r="G43" s="153"/>
      <c r="H43" s="168"/>
      <c r="I43" s="155"/>
      <c r="J43" s="169"/>
      <c r="K43" s="166"/>
      <c r="L43" s="166"/>
      <c r="M43" s="166"/>
      <c r="N43" s="167" t="str">
        <f t="shared" si="0"/>
        <v/>
      </c>
      <c r="O43" s="167" t="str">
        <f t="shared" si="1"/>
        <v/>
      </c>
      <c r="P43" s="167" t="str">
        <f t="shared" si="4"/>
        <v/>
      </c>
      <c r="Q43" s="120" t="str">
        <f t="shared" si="22"/>
        <v/>
      </c>
      <c r="R43" s="121" t="str">
        <f t="shared" si="23"/>
        <v/>
      </c>
      <c r="S43" s="121" t="str">
        <f t="shared" si="24"/>
        <v/>
      </c>
      <c r="T43" s="249"/>
      <c r="U43" s="122"/>
      <c r="V43" s="122"/>
      <c r="W43" s="122"/>
      <c r="X43" s="122"/>
      <c r="Y43" s="122"/>
      <c r="Z43" s="278"/>
      <c r="AA43" s="124"/>
      <c r="AB43" s="124"/>
    </row>
    <row r="44" spans="1:28" ht="18" customHeight="1">
      <c r="A44" s="164"/>
      <c r="B44" s="165"/>
      <c r="C44" s="165"/>
      <c r="D44" s="165"/>
      <c r="E44" s="163"/>
      <c r="F44" s="153"/>
      <c r="G44" s="153"/>
      <c r="H44" s="154"/>
      <c r="I44" s="155"/>
      <c r="J44" s="166"/>
      <c r="K44" s="166"/>
      <c r="L44" s="166"/>
      <c r="M44" s="166"/>
      <c r="N44" s="167" t="str">
        <f t="shared" si="0"/>
        <v/>
      </c>
      <c r="O44" s="167" t="str">
        <f t="shared" si="1"/>
        <v/>
      </c>
      <c r="P44" s="167" t="str">
        <f t="shared" si="4"/>
        <v/>
      </c>
      <c r="Q44" s="120" t="str">
        <f>IF(P44="","",Q43+P44)</f>
        <v/>
      </c>
      <c r="R44" s="121" t="str">
        <f>IF(I44="","",I44+R43)</f>
        <v/>
      </c>
      <c r="S44" s="121" t="str">
        <f>IF(I44="","",I44+S43)</f>
        <v/>
      </c>
      <c r="T44" s="249"/>
      <c r="U44" s="122"/>
      <c r="V44" s="122"/>
      <c r="W44" s="122"/>
      <c r="X44" s="122"/>
      <c r="Y44" s="122"/>
      <c r="Z44" s="278"/>
      <c r="AA44" s="124"/>
      <c r="AB44" s="124"/>
    </row>
    <row r="45" spans="1:28" ht="18" customHeight="1">
      <c r="A45" s="164"/>
      <c r="B45" s="165"/>
      <c r="C45" s="165"/>
      <c r="D45" s="165"/>
      <c r="E45" s="163"/>
      <c r="F45" s="153"/>
      <c r="G45" s="153"/>
      <c r="H45" s="154"/>
      <c r="I45" s="155"/>
      <c r="J45" s="169"/>
      <c r="K45" s="166"/>
      <c r="L45" s="166"/>
      <c r="M45" s="166"/>
      <c r="N45" s="167" t="str">
        <f t="shared" si="0"/>
        <v/>
      </c>
      <c r="O45" s="167" t="str">
        <f t="shared" si="1"/>
        <v/>
      </c>
      <c r="P45" s="167" t="str">
        <f t="shared" si="4"/>
        <v/>
      </c>
      <c r="Q45" s="120" t="str">
        <f>IF(P45="","",#REF!+P45)</f>
        <v/>
      </c>
      <c r="R45" s="121" t="str">
        <f>IF(I45="","",I45+#REF!)</f>
        <v/>
      </c>
      <c r="S45" s="121" t="str">
        <f>IF(I45="","",I45+#REF!)</f>
        <v/>
      </c>
      <c r="T45" s="249"/>
      <c r="U45" s="122"/>
      <c r="V45" s="122"/>
      <c r="W45" s="122"/>
      <c r="X45" s="122"/>
      <c r="Y45" s="122"/>
      <c r="Z45" s="278"/>
      <c r="AA45" s="124"/>
      <c r="AB45" s="124"/>
    </row>
    <row r="46" spans="1:28" ht="18" customHeight="1">
      <c r="A46" s="164"/>
      <c r="B46" s="154"/>
      <c r="C46" s="154"/>
      <c r="D46" s="154"/>
      <c r="E46" s="163"/>
      <c r="F46" s="153"/>
      <c r="G46" s="153"/>
      <c r="H46" s="154"/>
      <c r="I46" s="155"/>
      <c r="J46" s="169"/>
      <c r="K46" s="166"/>
      <c r="L46" s="166"/>
      <c r="M46" s="166"/>
      <c r="N46" s="167" t="str">
        <f t="shared" si="0"/>
        <v/>
      </c>
      <c r="O46" s="167" t="str">
        <f t="shared" si="1"/>
        <v/>
      </c>
      <c r="P46" s="167" t="str">
        <f t="shared" si="4"/>
        <v/>
      </c>
      <c r="Q46" s="120" t="str">
        <f t="shared" ref="Q46:Q260" si="25">IF(P46="","",Q45+P46)</f>
        <v/>
      </c>
      <c r="R46" s="121" t="str">
        <f t="shared" ref="R46:R259" si="26">IF(I46="","",I46+R45)</f>
        <v/>
      </c>
      <c r="S46" s="121" t="str">
        <f t="shared" ref="S46:S259" si="27">IF(I46="","",I46+S45)</f>
        <v/>
      </c>
      <c r="T46" s="249"/>
      <c r="U46" s="122"/>
      <c r="V46" s="122"/>
      <c r="W46" s="122"/>
      <c r="X46" s="122"/>
      <c r="Y46" s="122"/>
      <c r="Z46" s="278"/>
      <c r="AA46" s="124"/>
      <c r="AB46" s="124"/>
    </row>
    <row r="47" spans="1:28" ht="18" customHeight="1">
      <c r="A47" s="164"/>
      <c r="B47" s="154"/>
      <c r="C47" s="154"/>
      <c r="D47" s="154"/>
      <c r="E47" s="163"/>
      <c r="F47" s="153"/>
      <c r="G47" s="153"/>
      <c r="H47" s="154"/>
      <c r="I47" s="155"/>
      <c r="J47" s="169"/>
      <c r="K47" s="166"/>
      <c r="L47" s="166"/>
      <c r="M47" s="166"/>
      <c r="N47" s="167" t="str">
        <f t="shared" si="0"/>
        <v/>
      </c>
      <c r="O47" s="167" t="str">
        <f t="shared" si="1"/>
        <v/>
      </c>
      <c r="P47" s="167" t="str">
        <f t="shared" si="4"/>
        <v/>
      </c>
      <c r="Q47" s="120" t="str">
        <f t="shared" si="25"/>
        <v/>
      </c>
      <c r="R47" s="121" t="str">
        <f t="shared" si="26"/>
        <v/>
      </c>
      <c r="S47" s="121" t="str">
        <f t="shared" si="27"/>
        <v/>
      </c>
      <c r="T47" s="249"/>
      <c r="U47" s="122"/>
      <c r="V47" s="122"/>
      <c r="W47" s="122"/>
      <c r="X47" s="122"/>
      <c r="Y47" s="122"/>
      <c r="Z47" s="278"/>
      <c r="AA47" s="124"/>
      <c r="AB47" s="124"/>
    </row>
    <row r="48" spans="1:28" ht="18" customHeight="1">
      <c r="A48" s="164"/>
      <c r="B48" s="154"/>
      <c r="C48" s="154"/>
      <c r="D48" s="154"/>
      <c r="E48" s="163"/>
      <c r="F48" s="153"/>
      <c r="G48" s="153"/>
      <c r="H48" s="154"/>
      <c r="I48" s="155"/>
      <c r="J48" s="169"/>
      <c r="K48" s="166"/>
      <c r="L48" s="166"/>
      <c r="M48" s="166"/>
      <c r="N48" s="167" t="str">
        <f t="shared" si="0"/>
        <v/>
      </c>
      <c r="O48" s="167" t="str">
        <f t="shared" si="1"/>
        <v/>
      </c>
      <c r="P48" s="167" t="str">
        <f t="shared" si="4"/>
        <v/>
      </c>
      <c r="Q48" s="120" t="str">
        <f t="shared" si="25"/>
        <v/>
      </c>
      <c r="R48" s="121" t="str">
        <f t="shared" si="26"/>
        <v/>
      </c>
      <c r="S48" s="121" t="str">
        <f t="shared" si="27"/>
        <v/>
      </c>
      <c r="T48" s="249"/>
      <c r="U48" s="122"/>
      <c r="V48" s="122"/>
      <c r="W48" s="122"/>
      <c r="X48" s="122"/>
      <c r="Y48" s="122"/>
      <c r="Z48" s="278"/>
      <c r="AA48" s="124"/>
      <c r="AB48" s="124"/>
    </row>
    <row r="49" spans="1:28" ht="18" customHeight="1">
      <c r="A49" s="164"/>
      <c r="B49" s="154"/>
      <c r="C49" s="154"/>
      <c r="D49" s="154"/>
      <c r="E49" s="163"/>
      <c r="F49" s="153"/>
      <c r="G49" s="153"/>
      <c r="H49" s="154"/>
      <c r="I49" s="155"/>
      <c r="J49" s="166"/>
      <c r="K49" s="166"/>
      <c r="L49" s="166"/>
      <c r="M49" s="166"/>
      <c r="N49" s="167" t="str">
        <f t="shared" si="0"/>
        <v/>
      </c>
      <c r="O49" s="167" t="str">
        <f t="shared" si="1"/>
        <v/>
      </c>
      <c r="P49" s="167" t="str">
        <f t="shared" si="4"/>
        <v/>
      </c>
      <c r="Q49" s="120" t="str">
        <f t="shared" si="25"/>
        <v/>
      </c>
      <c r="R49" s="121" t="str">
        <f t="shared" si="26"/>
        <v/>
      </c>
      <c r="S49" s="121" t="str">
        <f t="shared" si="27"/>
        <v/>
      </c>
      <c r="T49" s="249"/>
      <c r="U49" s="122"/>
      <c r="V49" s="122"/>
      <c r="W49" s="122"/>
      <c r="X49" s="122"/>
      <c r="Y49" s="122"/>
      <c r="Z49" s="278"/>
      <c r="AA49" s="124"/>
      <c r="AB49" s="124"/>
    </row>
    <row r="50" spans="1:28" ht="18" customHeight="1">
      <c r="A50" s="164"/>
      <c r="B50" s="154"/>
      <c r="C50" s="154"/>
      <c r="D50" s="154"/>
      <c r="E50" s="163"/>
      <c r="F50" s="153"/>
      <c r="G50" s="153"/>
      <c r="H50" s="154"/>
      <c r="I50" s="155"/>
      <c r="J50" s="169"/>
      <c r="K50" s="166"/>
      <c r="L50" s="166"/>
      <c r="M50" s="166"/>
      <c r="N50" s="167" t="str">
        <f t="shared" si="0"/>
        <v/>
      </c>
      <c r="O50" s="167" t="str">
        <f t="shared" si="1"/>
        <v/>
      </c>
      <c r="P50" s="167" t="str">
        <f t="shared" si="4"/>
        <v/>
      </c>
      <c r="Q50" s="120" t="str">
        <f t="shared" si="25"/>
        <v/>
      </c>
      <c r="R50" s="121" t="str">
        <f t="shared" si="26"/>
        <v/>
      </c>
      <c r="S50" s="121" t="str">
        <f t="shared" si="27"/>
        <v/>
      </c>
      <c r="T50" s="249"/>
      <c r="U50" s="122"/>
      <c r="V50" s="122"/>
      <c r="W50" s="122"/>
      <c r="X50" s="122"/>
      <c r="Y50" s="122"/>
      <c r="Z50" s="278"/>
      <c r="AA50" s="124"/>
      <c r="AB50" s="124"/>
    </row>
    <row r="51" spans="1:28" ht="18" customHeight="1">
      <c r="A51" s="164"/>
      <c r="B51" s="154"/>
      <c r="C51" s="154"/>
      <c r="D51" s="154"/>
      <c r="E51" s="163"/>
      <c r="F51" s="153"/>
      <c r="G51" s="153"/>
      <c r="H51" s="154"/>
      <c r="I51" s="155"/>
      <c r="J51" s="169"/>
      <c r="K51" s="166"/>
      <c r="L51" s="166"/>
      <c r="M51" s="166"/>
      <c r="N51" s="167" t="str">
        <f t="shared" si="0"/>
        <v/>
      </c>
      <c r="O51" s="167" t="str">
        <f t="shared" si="1"/>
        <v/>
      </c>
      <c r="P51" s="167" t="str">
        <f t="shared" si="4"/>
        <v/>
      </c>
      <c r="Q51" s="120" t="str">
        <f t="shared" si="25"/>
        <v/>
      </c>
      <c r="R51" s="121" t="str">
        <f t="shared" si="26"/>
        <v/>
      </c>
      <c r="S51" s="121" t="str">
        <f t="shared" si="27"/>
        <v/>
      </c>
      <c r="T51" s="249"/>
      <c r="U51" s="122"/>
      <c r="V51" s="122"/>
      <c r="W51" s="122"/>
      <c r="X51" s="122"/>
      <c r="Y51" s="122"/>
      <c r="Z51" s="278"/>
      <c r="AA51" s="124"/>
      <c r="AB51" s="124"/>
    </row>
    <row r="52" spans="1:28" ht="18" customHeight="1">
      <c r="A52" s="164"/>
      <c r="B52" s="154"/>
      <c r="C52" s="154"/>
      <c r="D52" s="154"/>
      <c r="E52" s="163"/>
      <c r="F52" s="153"/>
      <c r="G52" s="153"/>
      <c r="H52" s="154"/>
      <c r="I52" s="155"/>
      <c r="J52" s="169"/>
      <c r="K52" s="166"/>
      <c r="L52" s="166"/>
      <c r="M52" s="166"/>
      <c r="N52" s="167" t="str">
        <f t="shared" si="0"/>
        <v/>
      </c>
      <c r="O52" s="167" t="str">
        <f t="shared" si="1"/>
        <v/>
      </c>
      <c r="P52" s="167" t="str">
        <f t="shared" si="4"/>
        <v/>
      </c>
      <c r="Q52" s="120" t="str">
        <f t="shared" si="25"/>
        <v/>
      </c>
      <c r="R52" s="121" t="str">
        <f t="shared" si="26"/>
        <v/>
      </c>
      <c r="S52" s="121" t="str">
        <f t="shared" si="27"/>
        <v/>
      </c>
      <c r="T52" s="249"/>
      <c r="U52" s="122"/>
      <c r="V52" s="122"/>
      <c r="W52" s="122"/>
      <c r="X52" s="122"/>
      <c r="Y52" s="122"/>
      <c r="Z52" s="278"/>
      <c r="AA52" s="124"/>
      <c r="AB52" s="124"/>
    </row>
    <row r="53" spans="1:28" ht="18" customHeight="1">
      <c r="A53" s="164"/>
      <c r="B53" s="154"/>
      <c r="C53" s="154"/>
      <c r="D53" s="154"/>
      <c r="E53" s="163"/>
      <c r="F53" s="153"/>
      <c r="G53" s="153"/>
      <c r="H53" s="154"/>
      <c r="I53" s="155"/>
      <c r="J53" s="169"/>
      <c r="K53" s="166"/>
      <c r="L53" s="166"/>
      <c r="M53" s="166"/>
      <c r="N53" s="167" t="str">
        <f t="shared" si="0"/>
        <v/>
      </c>
      <c r="O53" s="167" t="str">
        <f t="shared" si="1"/>
        <v/>
      </c>
      <c r="P53" s="167" t="str">
        <f t="shared" si="4"/>
        <v/>
      </c>
      <c r="Q53" s="120" t="str">
        <f t="shared" si="25"/>
        <v/>
      </c>
      <c r="R53" s="121" t="str">
        <f t="shared" si="26"/>
        <v/>
      </c>
      <c r="S53" s="121" t="str">
        <f t="shared" si="27"/>
        <v/>
      </c>
      <c r="T53" s="249"/>
      <c r="U53" s="122"/>
      <c r="V53" s="122"/>
      <c r="W53" s="122"/>
      <c r="X53" s="122"/>
      <c r="Y53" s="122"/>
      <c r="Z53" s="278"/>
      <c r="AA53" s="124"/>
      <c r="AB53" s="124"/>
    </row>
    <row r="54" spans="1:28" ht="18" customHeight="1">
      <c r="A54" s="164"/>
      <c r="B54" s="154"/>
      <c r="C54" s="154"/>
      <c r="D54" s="154"/>
      <c r="E54" s="163"/>
      <c r="F54" s="153"/>
      <c r="G54" s="153"/>
      <c r="H54" s="154"/>
      <c r="I54" s="155"/>
      <c r="J54" s="166"/>
      <c r="K54" s="166"/>
      <c r="L54" s="166"/>
      <c r="M54" s="166"/>
      <c r="N54" s="167" t="str">
        <f t="shared" si="0"/>
        <v/>
      </c>
      <c r="O54" s="167" t="str">
        <f t="shared" si="1"/>
        <v/>
      </c>
      <c r="P54" s="167" t="str">
        <f t="shared" si="4"/>
        <v/>
      </c>
      <c r="Q54" s="120" t="str">
        <f t="shared" si="25"/>
        <v/>
      </c>
      <c r="R54" s="121" t="str">
        <f t="shared" si="26"/>
        <v/>
      </c>
      <c r="S54" s="121" t="str">
        <f t="shared" si="27"/>
        <v/>
      </c>
      <c r="T54" s="249"/>
      <c r="U54" s="122"/>
      <c r="V54" s="122"/>
      <c r="W54" s="122"/>
      <c r="X54" s="122"/>
      <c r="Y54" s="122"/>
      <c r="Z54" s="278"/>
      <c r="AA54" s="124"/>
      <c r="AB54" s="124"/>
    </row>
    <row r="55" spans="1:28" ht="18" customHeight="1">
      <c r="A55" s="164"/>
      <c r="B55" s="154"/>
      <c r="C55" s="154"/>
      <c r="D55" s="154"/>
      <c r="E55" s="163"/>
      <c r="F55" s="153"/>
      <c r="G55" s="153"/>
      <c r="H55" s="154"/>
      <c r="I55" s="155"/>
      <c r="J55" s="169"/>
      <c r="K55" s="166"/>
      <c r="L55" s="166"/>
      <c r="M55" s="166"/>
      <c r="N55" s="167" t="str">
        <f t="shared" si="0"/>
        <v/>
      </c>
      <c r="O55" s="167" t="str">
        <f t="shared" si="1"/>
        <v/>
      </c>
      <c r="P55" s="167" t="str">
        <f t="shared" si="4"/>
        <v/>
      </c>
      <c r="Q55" s="120" t="str">
        <f t="shared" si="25"/>
        <v/>
      </c>
      <c r="R55" s="121" t="str">
        <f t="shared" si="26"/>
        <v/>
      </c>
      <c r="S55" s="121" t="str">
        <f t="shared" si="27"/>
        <v/>
      </c>
      <c r="T55" s="249"/>
      <c r="U55" s="122"/>
      <c r="V55" s="122"/>
      <c r="W55" s="122"/>
      <c r="X55" s="122"/>
      <c r="Y55" s="122"/>
      <c r="Z55" s="278"/>
      <c r="AA55" s="124"/>
      <c r="AB55" s="124"/>
    </row>
    <row r="56" spans="1:28" ht="18" customHeight="1">
      <c r="A56" s="164"/>
      <c r="B56" s="154"/>
      <c r="C56" s="154"/>
      <c r="D56" s="154"/>
      <c r="E56" s="163"/>
      <c r="F56" s="153"/>
      <c r="G56" s="153"/>
      <c r="H56" s="154"/>
      <c r="I56" s="155"/>
      <c r="J56" s="158"/>
      <c r="K56" s="158"/>
      <c r="L56" s="158"/>
      <c r="M56" s="158"/>
      <c r="N56" s="167" t="str">
        <f t="shared" si="0"/>
        <v/>
      </c>
      <c r="O56" s="167" t="str">
        <f t="shared" si="1"/>
        <v/>
      </c>
      <c r="P56" s="167" t="str">
        <f t="shared" si="4"/>
        <v/>
      </c>
      <c r="Q56" s="120" t="str">
        <f t="shared" si="25"/>
        <v/>
      </c>
      <c r="R56" s="121" t="str">
        <f t="shared" si="26"/>
        <v/>
      </c>
      <c r="S56" s="121" t="str">
        <f t="shared" si="27"/>
        <v/>
      </c>
      <c r="T56" s="249"/>
      <c r="U56" s="122"/>
      <c r="V56" s="122"/>
      <c r="W56" s="122"/>
      <c r="X56" s="122"/>
      <c r="Y56" s="122"/>
      <c r="Z56" s="278"/>
      <c r="AA56" s="124"/>
      <c r="AB56" s="124"/>
    </row>
    <row r="57" spans="1:28" ht="18" customHeight="1">
      <c r="A57" s="164"/>
      <c r="B57" s="154"/>
      <c r="C57" s="154"/>
      <c r="D57" s="154"/>
      <c r="E57" s="163"/>
      <c r="F57" s="153"/>
      <c r="G57" s="153"/>
      <c r="H57" s="154"/>
      <c r="I57" s="155"/>
      <c r="J57" s="166"/>
      <c r="K57" s="158"/>
      <c r="L57" s="158"/>
      <c r="M57" s="158"/>
      <c r="N57" s="167" t="str">
        <f t="shared" si="0"/>
        <v/>
      </c>
      <c r="O57" s="167" t="str">
        <f t="shared" si="1"/>
        <v/>
      </c>
      <c r="P57" s="167" t="str">
        <f t="shared" si="4"/>
        <v/>
      </c>
      <c r="Q57" s="120" t="str">
        <f t="shared" si="25"/>
        <v/>
      </c>
      <c r="R57" s="121" t="str">
        <f t="shared" si="26"/>
        <v/>
      </c>
      <c r="S57" s="121" t="str">
        <f t="shared" si="27"/>
        <v/>
      </c>
      <c r="T57" s="249"/>
      <c r="U57" s="122"/>
      <c r="V57" s="122"/>
      <c r="W57" s="122"/>
      <c r="X57" s="122"/>
      <c r="Y57" s="122"/>
      <c r="Z57" s="278"/>
      <c r="AA57" s="124"/>
      <c r="AB57" s="124"/>
    </row>
    <row r="58" spans="1:28" ht="18" customHeight="1">
      <c r="A58" s="164"/>
      <c r="B58" s="154"/>
      <c r="C58" s="154"/>
      <c r="D58" s="154"/>
      <c r="E58" s="163"/>
      <c r="F58" s="153"/>
      <c r="G58" s="153"/>
      <c r="H58" s="154"/>
      <c r="I58" s="155"/>
      <c r="J58" s="166"/>
      <c r="K58" s="158"/>
      <c r="L58" s="158"/>
      <c r="M58" s="158"/>
      <c r="N58" s="167" t="str">
        <f t="shared" si="0"/>
        <v/>
      </c>
      <c r="O58" s="167" t="str">
        <f t="shared" si="1"/>
        <v/>
      </c>
      <c r="P58" s="167" t="str">
        <f t="shared" si="4"/>
        <v/>
      </c>
      <c r="Q58" s="120" t="str">
        <f t="shared" si="25"/>
        <v/>
      </c>
      <c r="R58" s="121" t="str">
        <f t="shared" si="26"/>
        <v/>
      </c>
      <c r="S58" s="121" t="str">
        <f t="shared" si="27"/>
        <v/>
      </c>
      <c r="T58" s="249"/>
      <c r="U58" s="122"/>
      <c r="V58" s="122"/>
      <c r="W58" s="122"/>
      <c r="X58" s="122"/>
      <c r="Y58" s="122"/>
      <c r="Z58" s="278"/>
      <c r="AA58" s="124"/>
      <c r="AB58" s="124"/>
    </row>
    <row r="59" spans="1:28" ht="18" customHeight="1">
      <c r="A59" s="164"/>
      <c r="B59" s="154"/>
      <c r="C59" s="154"/>
      <c r="D59" s="154"/>
      <c r="E59" s="163"/>
      <c r="F59" s="153"/>
      <c r="G59" s="153"/>
      <c r="H59" s="154"/>
      <c r="I59" s="155"/>
      <c r="J59" s="166"/>
      <c r="K59" s="158"/>
      <c r="L59" s="158"/>
      <c r="M59" s="158"/>
      <c r="N59" s="167" t="str">
        <f t="shared" si="0"/>
        <v/>
      </c>
      <c r="O59" s="167" t="str">
        <f t="shared" si="1"/>
        <v/>
      </c>
      <c r="P59" s="167" t="str">
        <f t="shared" si="4"/>
        <v/>
      </c>
      <c r="Q59" s="120" t="str">
        <f t="shared" si="25"/>
        <v/>
      </c>
      <c r="R59" s="121" t="str">
        <f t="shared" si="26"/>
        <v/>
      </c>
      <c r="S59" s="121" t="str">
        <f t="shared" si="27"/>
        <v/>
      </c>
      <c r="T59" s="249"/>
      <c r="U59" s="122"/>
      <c r="V59" s="122"/>
      <c r="W59" s="122"/>
      <c r="X59" s="122"/>
      <c r="Y59" s="122"/>
      <c r="Z59" s="278"/>
      <c r="AA59" s="124"/>
      <c r="AB59" s="124"/>
    </row>
    <row r="60" spans="1:28" ht="18" customHeight="1">
      <c r="A60" s="164"/>
      <c r="B60" s="154"/>
      <c r="C60" s="154"/>
      <c r="D60" s="154"/>
      <c r="E60" s="163"/>
      <c r="F60" s="153"/>
      <c r="G60" s="153"/>
      <c r="H60" s="154"/>
      <c r="I60" s="155"/>
      <c r="J60" s="166"/>
      <c r="K60" s="158"/>
      <c r="L60" s="158"/>
      <c r="M60" s="158"/>
      <c r="N60" s="167" t="str">
        <f t="shared" si="0"/>
        <v/>
      </c>
      <c r="O60" s="167" t="str">
        <f t="shared" si="1"/>
        <v/>
      </c>
      <c r="P60" s="167" t="str">
        <f t="shared" si="4"/>
        <v/>
      </c>
      <c r="Q60" s="120" t="str">
        <f t="shared" si="25"/>
        <v/>
      </c>
      <c r="R60" s="121" t="str">
        <f t="shared" si="26"/>
        <v/>
      </c>
      <c r="S60" s="121" t="str">
        <f t="shared" si="27"/>
        <v/>
      </c>
      <c r="T60" s="249"/>
      <c r="U60" s="122"/>
      <c r="V60" s="122"/>
      <c r="W60" s="122"/>
      <c r="X60" s="122"/>
      <c r="Y60" s="122"/>
      <c r="Z60" s="278"/>
      <c r="AA60" s="124"/>
      <c r="AB60" s="124"/>
    </row>
    <row r="61" spans="1:28" ht="18" customHeight="1">
      <c r="A61" s="164"/>
      <c r="B61" s="154"/>
      <c r="C61" s="154"/>
      <c r="D61" s="154"/>
      <c r="E61" s="163"/>
      <c r="F61" s="153"/>
      <c r="G61" s="153"/>
      <c r="H61" s="154"/>
      <c r="I61" s="155"/>
      <c r="J61" s="166"/>
      <c r="K61" s="158"/>
      <c r="L61" s="158"/>
      <c r="M61" s="158"/>
      <c r="N61" s="167" t="str">
        <f t="shared" si="0"/>
        <v/>
      </c>
      <c r="O61" s="167" t="str">
        <f t="shared" si="1"/>
        <v/>
      </c>
      <c r="P61" s="167" t="str">
        <f t="shared" si="4"/>
        <v/>
      </c>
      <c r="Q61" s="120" t="str">
        <f t="shared" si="25"/>
        <v/>
      </c>
      <c r="R61" s="121" t="str">
        <f t="shared" si="26"/>
        <v/>
      </c>
      <c r="S61" s="121" t="str">
        <f t="shared" si="27"/>
        <v/>
      </c>
      <c r="T61" s="249"/>
      <c r="U61" s="122"/>
      <c r="V61" s="122"/>
      <c r="W61" s="122"/>
      <c r="X61" s="122"/>
      <c r="Y61" s="122"/>
      <c r="Z61" s="278"/>
      <c r="AA61" s="124"/>
      <c r="AB61" s="124"/>
    </row>
    <row r="62" spans="1:28" ht="18" customHeight="1">
      <c r="A62" s="164"/>
      <c r="B62" s="154"/>
      <c r="C62" s="154"/>
      <c r="D62" s="154"/>
      <c r="E62" s="163"/>
      <c r="F62" s="153"/>
      <c r="G62" s="153"/>
      <c r="H62" s="154"/>
      <c r="I62" s="155"/>
      <c r="J62" s="166"/>
      <c r="K62" s="158"/>
      <c r="L62" s="158"/>
      <c r="M62" s="158"/>
      <c r="N62" s="167" t="str">
        <f t="shared" si="0"/>
        <v/>
      </c>
      <c r="O62" s="167" t="str">
        <f t="shared" si="1"/>
        <v/>
      </c>
      <c r="P62" s="167" t="str">
        <f t="shared" si="4"/>
        <v/>
      </c>
      <c r="Q62" s="120" t="str">
        <f t="shared" si="25"/>
        <v/>
      </c>
      <c r="R62" s="121" t="str">
        <f t="shared" si="26"/>
        <v/>
      </c>
      <c r="S62" s="121" t="str">
        <f t="shared" si="27"/>
        <v/>
      </c>
      <c r="T62" s="249"/>
      <c r="U62" s="122"/>
      <c r="V62" s="122"/>
      <c r="W62" s="122"/>
      <c r="X62" s="122"/>
      <c r="Y62" s="122"/>
      <c r="Z62" s="278"/>
      <c r="AA62" s="124"/>
      <c r="AB62" s="124"/>
    </row>
    <row r="63" spans="1:28" ht="18" customHeight="1">
      <c r="A63" s="164"/>
      <c r="B63" s="154"/>
      <c r="C63" s="154"/>
      <c r="D63" s="154"/>
      <c r="E63" s="163"/>
      <c r="F63" s="153"/>
      <c r="G63" s="153"/>
      <c r="H63" s="154"/>
      <c r="I63" s="155"/>
      <c r="J63" s="166"/>
      <c r="K63" s="158"/>
      <c r="L63" s="158"/>
      <c r="M63" s="158"/>
      <c r="N63" s="167" t="str">
        <f t="shared" si="0"/>
        <v/>
      </c>
      <c r="O63" s="167" t="str">
        <f t="shared" si="1"/>
        <v/>
      </c>
      <c r="P63" s="167" t="str">
        <f t="shared" si="4"/>
        <v/>
      </c>
      <c r="Q63" s="120" t="str">
        <f t="shared" si="25"/>
        <v/>
      </c>
      <c r="R63" s="121" t="str">
        <f t="shared" si="26"/>
        <v/>
      </c>
      <c r="S63" s="121" t="str">
        <f t="shared" si="27"/>
        <v/>
      </c>
      <c r="T63" s="249"/>
      <c r="U63" s="122"/>
      <c r="V63" s="122"/>
      <c r="W63" s="122"/>
      <c r="X63" s="122"/>
      <c r="Y63" s="122"/>
      <c r="Z63" s="278"/>
      <c r="AA63" s="124"/>
      <c r="AB63" s="124"/>
    </row>
    <row r="64" spans="1:28" ht="18" customHeight="1">
      <c r="A64" s="164"/>
      <c r="B64" s="154"/>
      <c r="C64" s="154"/>
      <c r="D64" s="154"/>
      <c r="E64" s="163"/>
      <c r="F64" s="153"/>
      <c r="G64" s="153"/>
      <c r="H64" s="154"/>
      <c r="I64" s="155"/>
      <c r="J64" s="166"/>
      <c r="K64" s="158"/>
      <c r="L64" s="166"/>
      <c r="M64" s="158"/>
      <c r="N64" s="167" t="str">
        <f t="shared" si="0"/>
        <v/>
      </c>
      <c r="O64" s="167" t="str">
        <f t="shared" si="1"/>
        <v/>
      </c>
      <c r="P64" s="167" t="str">
        <f t="shared" si="4"/>
        <v/>
      </c>
      <c r="Q64" s="120" t="str">
        <f t="shared" si="25"/>
        <v/>
      </c>
      <c r="R64" s="121" t="str">
        <f t="shared" si="26"/>
        <v/>
      </c>
      <c r="S64" s="121" t="str">
        <f t="shared" si="27"/>
        <v/>
      </c>
      <c r="T64" s="249"/>
      <c r="U64" s="122"/>
      <c r="V64" s="122"/>
      <c r="W64" s="122"/>
      <c r="X64" s="122"/>
      <c r="Y64" s="122"/>
      <c r="Z64" s="278"/>
      <c r="AA64" s="124"/>
      <c r="AB64" s="124"/>
    </row>
    <row r="65" spans="1:28" ht="18" customHeight="1">
      <c r="A65" s="164"/>
      <c r="B65" s="154"/>
      <c r="C65" s="154"/>
      <c r="D65" s="154"/>
      <c r="E65" s="163"/>
      <c r="F65" s="153"/>
      <c r="G65" s="153"/>
      <c r="H65" s="154"/>
      <c r="I65" s="155"/>
      <c r="J65" s="166"/>
      <c r="K65" s="158"/>
      <c r="L65" s="158"/>
      <c r="M65" s="158"/>
      <c r="N65" s="167" t="str">
        <f t="shared" si="0"/>
        <v/>
      </c>
      <c r="O65" s="167" t="str">
        <f t="shared" si="1"/>
        <v/>
      </c>
      <c r="P65" s="167" t="str">
        <f t="shared" si="4"/>
        <v/>
      </c>
      <c r="Q65" s="120" t="str">
        <f t="shared" si="25"/>
        <v/>
      </c>
      <c r="R65" s="121" t="str">
        <f t="shared" si="26"/>
        <v/>
      </c>
      <c r="S65" s="121" t="str">
        <f t="shared" si="27"/>
        <v/>
      </c>
      <c r="T65" s="249"/>
      <c r="U65" s="122"/>
      <c r="V65" s="122"/>
      <c r="W65" s="122"/>
      <c r="X65" s="122"/>
      <c r="Y65" s="122"/>
      <c r="Z65" s="278"/>
      <c r="AA65" s="124"/>
      <c r="AB65" s="124"/>
    </row>
    <row r="66" spans="1:28" ht="18" customHeight="1">
      <c r="A66" s="164"/>
      <c r="B66" s="154"/>
      <c r="C66" s="154"/>
      <c r="D66" s="154"/>
      <c r="E66" s="163"/>
      <c r="F66" s="153"/>
      <c r="G66" s="153"/>
      <c r="H66" s="154"/>
      <c r="I66" s="155"/>
      <c r="J66" s="166"/>
      <c r="K66" s="158"/>
      <c r="L66" s="158"/>
      <c r="M66" s="158"/>
      <c r="N66" s="167" t="str">
        <f t="shared" si="0"/>
        <v/>
      </c>
      <c r="O66" s="167" t="str">
        <f t="shared" si="1"/>
        <v/>
      </c>
      <c r="P66" s="167" t="str">
        <f t="shared" si="4"/>
        <v/>
      </c>
      <c r="Q66" s="120" t="str">
        <f t="shared" si="25"/>
        <v/>
      </c>
      <c r="R66" s="121" t="str">
        <f t="shared" si="26"/>
        <v/>
      </c>
      <c r="S66" s="121" t="str">
        <f t="shared" si="27"/>
        <v/>
      </c>
      <c r="T66" s="249"/>
      <c r="U66" s="122"/>
      <c r="V66" s="122"/>
      <c r="W66" s="122"/>
      <c r="X66" s="122"/>
      <c r="Y66" s="122"/>
      <c r="Z66" s="278"/>
      <c r="AA66" s="124"/>
      <c r="AB66" s="124"/>
    </row>
    <row r="67" spans="1:28" ht="18" customHeight="1">
      <c r="A67" s="164"/>
      <c r="B67" s="154"/>
      <c r="C67" s="154"/>
      <c r="D67" s="154"/>
      <c r="E67" s="163"/>
      <c r="F67" s="153"/>
      <c r="G67" s="153"/>
      <c r="H67" s="154"/>
      <c r="I67" s="155"/>
      <c r="J67" s="166"/>
      <c r="K67" s="158"/>
      <c r="L67" s="158"/>
      <c r="M67" s="158"/>
      <c r="N67" s="167" t="str">
        <f t="shared" si="0"/>
        <v/>
      </c>
      <c r="O67" s="167" t="str">
        <f t="shared" si="1"/>
        <v/>
      </c>
      <c r="P67" s="167" t="str">
        <f t="shared" si="4"/>
        <v/>
      </c>
      <c r="Q67" s="120" t="str">
        <f t="shared" si="25"/>
        <v/>
      </c>
      <c r="R67" s="121" t="str">
        <f t="shared" si="26"/>
        <v/>
      </c>
      <c r="S67" s="121" t="str">
        <f t="shared" si="27"/>
        <v/>
      </c>
      <c r="T67" s="249"/>
      <c r="U67" s="122"/>
      <c r="V67" s="122"/>
      <c r="W67" s="122"/>
      <c r="X67" s="122"/>
      <c r="Y67" s="122"/>
      <c r="Z67" s="278"/>
      <c r="AA67" s="124"/>
      <c r="AB67" s="124"/>
    </row>
    <row r="68" spans="1:28" ht="18" customHeight="1">
      <c r="A68" s="164"/>
      <c r="B68" s="154"/>
      <c r="C68" s="154"/>
      <c r="D68" s="154"/>
      <c r="E68" s="163"/>
      <c r="F68" s="153"/>
      <c r="G68" s="153"/>
      <c r="H68" s="154"/>
      <c r="I68" s="155"/>
      <c r="J68" s="166"/>
      <c r="K68" s="158"/>
      <c r="L68" s="158"/>
      <c r="M68" s="158"/>
      <c r="N68" s="167" t="str">
        <f t="shared" si="0"/>
        <v/>
      </c>
      <c r="O68" s="167" t="str">
        <f t="shared" si="1"/>
        <v/>
      </c>
      <c r="P68" s="167" t="str">
        <f t="shared" si="4"/>
        <v/>
      </c>
      <c r="Q68" s="120" t="str">
        <f t="shared" si="25"/>
        <v/>
      </c>
      <c r="R68" s="121" t="str">
        <f t="shared" si="26"/>
        <v/>
      </c>
      <c r="S68" s="121" t="str">
        <f t="shared" si="27"/>
        <v/>
      </c>
      <c r="T68" s="249"/>
      <c r="U68" s="122"/>
      <c r="V68" s="122"/>
      <c r="W68" s="122"/>
      <c r="X68" s="122"/>
      <c r="Y68" s="122"/>
      <c r="Z68" s="278"/>
      <c r="AA68" s="124"/>
      <c r="AB68" s="124"/>
    </row>
    <row r="69" spans="1:28" ht="18" customHeight="1">
      <c r="A69" s="164"/>
      <c r="B69" s="154"/>
      <c r="C69" s="154"/>
      <c r="D69" s="154"/>
      <c r="E69" s="163"/>
      <c r="F69" s="153"/>
      <c r="G69" s="153"/>
      <c r="H69" s="154"/>
      <c r="I69" s="155"/>
      <c r="J69" s="166"/>
      <c r="K69" s="158"/>
      <c r="L69" s="158"/>
      <c r="M69" s="158"/>
      <c r="N69" s="167" t="str">
        <f t="shared" si="0"/>
        <v/>
      </c>
      <c r="O69" s="167" t="str">
        <f t="shared" si="1"/>
        <v/>
      </c>
      <c r="P69" s="167" t="str">
        <f t="shared" si="4"/>
        <v/>
      </c>
      <c r="Q69" s="120" t="str">
        <f t="shared" si="25"/>
        <v/>
      </c>
      <c r="R69" s="121" t="str">
        <f t="shared" si="26"/>
        <v/>
      </c>
      <c r="S69" s="121" t="str">
        <f t="shared" si="27"/>
        <v/>
      </c>
      <c r="T69" s="249"/>
      <c r="U69" s="122"/>
      <c r="V69" s="122"/>
      <c r="W69" s="122"/>
      <c r="X69" s="122"/>
      <c r="Y69" s="122"/>
      <c r="Z69" s="278"/>
      <c r="AA69" s="124"/>
      <c r="AB69" s="124"/>
    </row>
    <row r="70" spans="1:28" ht="18" customHeight="1">
      <c r="A70" s="164"/>
      <c r="B70" s="154"/>
      <c r="C70" s="154"/>
      <c r="D70" s="154"/>
      <c r="E70" s="163"/>
      <c r="F70" s="153"/>
      <c r="G70" s="153"/>
      <c r="H70" s="154"/>
      <c r="I70" s="155"/>
      <c r="J70" s="166"/>
      <c r="K70" s="158"/>
      <c r="L70" s="158"/>
      <c r="M70" s="158"/>
      <c r="N70" s="167" t="str">
        <f t="shared" si="0"/>
        <v/>
      </c>
      <c r="O70" s="167" t="str">
        <f t="shared" si="1"/>
        <v/>
      </c>
      <c r="P70" s="167" t="str">
        <f t="shared" si="4"/>
        <v/>
      </c>
      <c r="Q70" s="120" t="str">
        <f t="shared" si="25"/>
        <v/>
      </c>
      <c r="R70" s="121" t="str">
        <f t="shared" si="26"/>
        <v/>
      </c>
      <c r="S70" s="121" t="str">
        <f t="shared" si="27"/>
        <v/>
      </c>
      <c r="T70" s="249"/>
      <c r="U70" s="122"/>
      <c r="V70" s="122"/>
      <c r="W70" s="122"/>
      <c r="X70" s="122"/>
      <c r="Y70" s="122"/>
      <c r="Z70" s="278"/>
      <c r="AA70" s="124"/>
      <c r="AB70" s="124"/>
    </row>
    <row r="71" spans="1:28" ht="18" customHeight="1">
      <c r="A71" s="164"/>
      <c r="B71" s="154"/>
      <c r="C71" s="154"/>
      <c r="D71" s="168"/>
      <c r="E71" s="163"/>
      <c r="F71" s="153"/>
      <c r="G71" s="153"/>
      <c r="H71" s="154"/>
      <c r="I71" s="155"/>
      <c r="J71" s="166"/>
      <c r="K71" s="158"/>
      <c r="L71" s="158"/>
      <c r="M71" s="158"/>
      <c r="N71" s="167" t="str">
        <f t="shared" si="0"/>
        <v/>
      </c>
      <c r="O71" s="167" t="str">
        <f t="shared" si="1"/>
        <v/>
      </c>
      <c r="P71" s="167" t="str">
        <f t="shared" si="4"/>
        <v/>
      </c>
      <c r="Q71" s="120" t="str">
        <f t="shared" si="25"/>
        <v/>
      </c>
      <c r="R71" s="121" t="str">
        <f t="shared" si="26"/>
        <v/>
      </c>
      <c r="S71" s="121" t="str">
        <f t="shared" si="27"/>
        <v/>
      </c>
      <c r="T71" s="249"/>
      <c r="U71" s="122"/>
      <c r="V71" s="122"/>
      <c r="W71" s="122"/>
      <c r="X71" s="122"/>
      <c r="Y71" s="122"/>
      <c r="Z71" s="278"/>
      <c r="AA71" s="124"/>
      <c r="AB71" s="124"/>
    </row>
    <row r="72" spans="1:28" ht="18" customHeight="1">
      <c r="A72" s="164"/>
      <c r="B72" s="154"/>
      <c r="C72" s="154"/>
      <c r="D72" s="154"/>
      <c r="E72" s="163"/>
      <c r="F72" s="153"/>
      <c r="G72" s="153"/>
      <c r="H72" s="154"/>
      <c r="I72" s="155"/>
      <c r="J72" s="166"/>
      <c r="K72" s="158"/>
      <c r="L72" s="158"/>
      <c r="M72" s="158"/>
      <c r="N72" s="167" t="str">
        <f t="shared" si="0"/>
        <v/>
      </c>
      <c r="O72" s="167" t="str">
        <f t="shared" si="1"/>
        <v/>
      </c>
      <c r="P72" s="167" t="str">
        <f t="shared" si="4"/>
        <v/>
      </c>
      <c r="Q72" s="120" t="str">
        <f t="shared" si="25"/>
        <v/>
      </c>
      <c r="R72" s="121" t="str">
        <f t="shared" si="26"/>
        <v/>
      </c>
      <c r="S72" s="121" t="str">
        <f t="shared" si="27"/>
        <v/>
      </c>
      <c r="T72" s="249"/>
      <c r="U72" s="122"/>
      <c r="V72" s="122"/>
      <c r="W72" s="122"/>
      <c r="X72" s="122"/>
      <c r="Y72" s="122"/>
      <c r="Z72" s="278"/>
      <c r="AA72" s="124"/>
      <c r="AB72" s="124"/>
    </row>
    <row r="73" spans="1:28" ht="18" customHeight="1">
      <c r="A73" s="164"/>
      <c r="B73" s="154"/>
      <c r="C73" s="154"/>
      <c r="D73" s="154"/>
      <c r="E73" s="163"/>
      <c r="F73" s="153"/>
      <c r="G73" s="153"/>
      <c r="H73" s="154"/>
      <c r="I73" s="155"/>
      <c r="J73" s="166"/>
      <c r="K73" s="158"/>
      <c r="L73" s="158"/>
      <c r="M73" s="158"/>
      <c r="N73" s="167" t="str">
        <f t="shared" si="0"/>
        <v/>
      </c>
      <c r="O73" s="167" t="str">
        <f t="shared" si="1"/>
        <v/>
      </c>
      <c r="P73" s="167" t="str">
        <f t="shared" si="4"/>
        <v/>
      </c>
      <c r="Q73" s="120" t="str">
        <f t="shared" si="25"/>
        <v/>
      </c>
      <c r="R73" s="121" t="str">
        <f t="shared" si="26"/>
        <v/>
      </c>
      <c r="S73" s="121" t="str">
        <f t="shared" si="27"/>
        <v/>
      </c>
      <c r="T73" s="249"/>
      <c r="U73" s="122"/>
      <c r="V73" s="122"/>
      <c r="W73" s="122"/>
      <c r="X73" s="122"/>
      <c r="Y73" s="122"/>
      <c r="Z73" s="278"/>
      <c r="AA73" s="124"/>
      <c r="AB73" s="124"/>
    </row>
    <row r="74" spans="1:28" ht="18" customHeight="1">
      <c r="A74" s="164"/>
      <c r="B74" s="154"/>
      <c r="C74" s="154"/>
      <c r="D74" s="154"/>
      <c r="E74" s="163"/>
      <c r="F74" s="153"/>
      <c r="G74" s="153"/>
      <c r="H74" s="154"/>
      <c r="I74" s="155"/>
      <c r="J74" s="166"/>
      <c r="K74" s="158"/>
      <c r="L74" s="158"/>
      <c r="M74" s="158"/>
      <c r="N74" s="167" t="str">
        <f t="shared" si="0"/>
        <v/>
      </c>
      <c r="O74" s="167" t="str">
        <f t="shared" si="1"/>
        <v/>
      </c>
      <c r="P74" s="167" t="str">
        <f t="shared" si="4"/>
        <v/>
      </c>
      <c r="Q74" s="120" t="str">
        <f t="shared" si="25"/>
        <v/>
      </c>
      <c r="R74" s="121" t="str">
        <f t="shared" si="26"/>
        <v/>
      </c>
      <c r="S74" s="121" t="str">
        <f t="shared" si="27"/>
        <v/>
      </c>
      <c r="T74" s="249"/>
      <c r="U74" s="122"/>
      <c r="V74" s="122"/>
      <c r="W74" s="122"/>
      <c r="X74" s="122"/>
      <c r="Y74" s="122"/>
      <c r="Z74" s="278"/>
      <c r="AA74" s="124"/>
      <c r="AB74" s="124"/>
    </row>
    <row r="75" spans="1:28" ht="18" customHeight="1">
      <c r="A75" s="164"/>
      <c r="B75" s="154"/>
      <c r="C75" s="154"/>
      <c r="D75" s="154"/>
      <c r="E75" s="163"/>
      <c r="F75" s="153"/>
      <c r="G75" s="153"/>
      <c r="H75" s="154"/>
      <c r="I75" s="155"/>
      <c r="J75" s="166"/>
      <c r="K75" s="158"/>
      <c r="L75" s="158"/>
      <c r="M75" s="158"/>
      <c r="N75" s="167" t="str">
        <f t="shared" si="0"/>
        <v/>
      </c>
      <c r="O75" s="167" t="str">
        <f t="shared" si="1"/>
        <v/>
      </c>
      <c r="P75" s="167" t="str">
        <f t="shared" si="4"/>
        <v/>
      </c>
      <c r="Q75" s="120" t="str">
        <f t="shared" si="25"/>
        <v/>
      </c>
      <c r="R75" s="121" t="str">
        <f t="shared" si="26"/>
        <v/>
      </c>
      <c r="S75" s="121" t="str">
        <f t="shared" si="27"/>
        <v/>
      </c>
      <c r="T75" s="249"/>
      <c r="U75" s="122"/>
      <c r="V75" s="122"/>
      <c r="W75" s="122"/>
      <c r="X75" s="122"/>
      <c r="Y75" s="122"/>
      <c r="Z75" s="278"/>
      <c r="AA75" s="124"/>
      <c r="AB75" s="124"/>
    </row>
    <row r="76" spans="1:28" ht="18" customHeight="1">
      <c r="A76" s="164"/>
      <c r="B76" s="154"/>
      <c r="C76" s="154"/>
      <c r="D76" s="154"/>
      <c r="E76" s="163"/>
      <c r="F76" s="153"/>
      <c r="G76" s="153"/>
      <c r="H76" s="154"/>
      <c r="I76" s="155"/>
      <c r="J76" s="166"/>
      <c r="K76" s="158"/>
      <c r="L76" s="158"/>
      <c r="M76" s="158"/>
      <c r="N76" s="167" t="str">
        <f t="shared" si="0"/>
        <v/>
      </c>
      <c r="O76" s="167" t="str">
        <f t="shared" si="1"/>
        <v/>
      </c>
      <c r="P76" s="167" t="str">
        <f t="shared" si="4"/>
        <v/>
      </c>
      <c r="Q76" s="120" t="str">
        <f t="shared" si="25"/>
        <v/>
      </c>
      <c r="R76" s="121" t="str">
        <f t="shared" si="26"/>
        <v/>
      </c>
      <c r="S76" s="121" t="str">
        <f t="shared" si="27"/>
        <v/>
      </c>
      <c r="T76" s="249"/>
      <c r="U76" s="122"/>
      <c r="V76" s="122"/>
      <c r="W76" s="122"/>
      <c r="X76" s="122"/>
      <c r="Y76" s="122"/>
      <c r="Z76" s="278"/>
      <c r="AA76" s="124"/>
      <c r="AB76" s="124"/>
    </row>
    <row r="77" spans="1:28" ht="18" customHeight="1">
      <c r="A77" s="164"/>
      <c r="B77" s="154"/>
      <c r="C77" s="154"/>
      <c r="D77" s="154"/>
      <c r="E77" s="163"/>
      <c r="F77" s="153"/>
      <c r="G77" s="153"/>
      <c r="H77" s="154"/>
      <c r="I77" s="155"/>
      <c r="J77" s="166"/>
      <c r="K77" s="158"/>
      <c r="L77" s="158"/>
      <c r="M77" s="158"/>
      <c r="N77" s="167" t="str">
        <f t="shared" si="0"/>
        <v/>
      </c>
      <c r="O77" s="167" t="str">
        <f t="shared" si="1"/>
        <v/>
      </c>
      <c r="P77" s="167" t="str">
        <f t="shared" si="4"/>
        <v/>
      </c>
      <c r="Q77" s="120" t="str">
        <f t="shared" si="25"/>
        <v/>
      </c>
      <c r="R77" s="121" t="str">
        <f t="shared" si="26"/>
        <v/>
      </c>
      <c r="S77" s="121" t="str">
        <f t="shared" si="27"/>
        <v/>
      </c>
      <c r="T77" s="249"/>
      <c r="U77" s="122"/>
      <c r="V77" s="122"/>
      <c r="W77" s="122"/>
      <c r="X77" s="122"/>
      <c r="Y77" s="122"/>
      <c r="Z77" s="278"/>
      <c r="AA77" s="124"/>
      <c r="AB77" s="124"/>
    </row>
    <row r="78" spans="1:28" ht="18" customHeight="1">
      <c r="A78" s="164"/>
      <c r="B78" s="154"/>
      <c r="C78" s="154"/>
      <c r="D78" s="154"/>
      <c r="E78" s="163"/>
      <c r="F78" s="153"/>
      <c r="G78" s="153"/>
      <c r="H78" s="154"/>
      <c r="I78" s="155"/>
      <c r="J78" s="166"/>
      <c r="K78" s="158"/>
      <c r="L78" s="158"/>
      <c r="M78" s="158"/>
      <c r="N78" s="167" t="str">
        <f t="shared" si="0"/>
        <v/>
      </c>
      <c r="O78" s="167" t="str">
        <f t="shared" si="1"/>
        <v/>
      </c>
      <c r="P78" s="167" t="str">
        <f t="shared" si="4"/>
        <v/>
      </c>
      <c r="Q78" s="120" t="str">
        <f t="shared" si="25"/>
        <v/>
      </c>
      <c r="R78" s="121" t="str">
        <f t="shared" si="26"/>
        <v/>
      </c>
      <c r="S78" s="121" t="str">
        <f t="shared" si="27"/>
        <v/>
      </c>
      <c r="T78" s="249"/>
      <c r="U78" s="122"/>
      <c r="V78" s="122"/>
      <c r="W78" s="122"/>
      <c r="X78" s="122"/>
      <c r="Y78" s="122"/>
      <c r="Z78" s="278"/>
      <c r="AA78" s="124"/>
      <c r="AB78" s="124"/>
    </row>
    <row r="79" spans="1:28" ht="18" customHeight="1">
      <c r="A79" s="164"/>
      <c r="B79" s="154"/>
      <c r="C79" s="154"/>
      <c r="D79" s="154"/>
      <c r="E79" s="163"/>
      <c r="F79" s="153"/>
      <c r="G79" s="153"/>
      <c r="H79" s="154"/>
      <c r="I79" s="155"/>
      <c r="J79" s="166"/>
      <c r="K79" s="158"/>
      <c r="L79" s="158"/>
      <c r="M79" s="158"/>
      <c r="N79" s="167" t="str">
        <f t="shared" si="0"/>
        <v/>
      </c>
      <c r="O79" s="167" t="str">
        <f t="shared" si="1"/>
        <v/>
      </c>
      <c r="P79" s="167" t="str">
        <f t="shared" si="4"/>
        <v/>
      </c>
      <c r="Q79" s="120" t="str">
        <f t="shared" si="25"/>
        <v/>
      </c>
      <c r="R79" s="121" t="str">
        <f t="shared" si="26"/>
        <v/>
      </c>
      <c r="S79" s="121" t="str">
        <f t="shared" si="27"/>
        <v/>
      </c>
      <c r="T79" s="249"/>
      <c r="U79" s="122"/>
      <c r="V79" s="122"/>
      <c r="W79" s="122"/>
      <c r="X79" s="122"/>
      <c r="Y79" s="122"/>
      <c r="Z79" s="278"/>
      <c r="AA79" s="124"/>
      <c r="AB79" s="124"/>
    </row>
    <row r="80" spans="1:28" ht="18" customHeight="1">
      <c r="A80" s="164"/>
      <c r="B80" s="154"/>
      <c r="C80" s="154"/>
      <c r="D80" s="154"/>
      <c r="E80" s="163"/>
      <c r="F80" s="153"/>
      <c r="G80" s="153"/>
      <c r="H80" s="154"/>
      <c r="I80" s="155"/>
      <c r="J80" s="166"/>
      <c r="K80" s="158"/>
      <c r="L80" s="158"/>
      <c r="M80" s="158"/>
      <c r="N80" s="167" t="str">
        <f t="shared" si="0"/>
        <v/>
      </c>
      <c r="O80" s="167" t="str">
        <f t="shared" si="1"/>
        <v/>
      </c>
      <c r="P80" s="167" t="str">
        <f t="shared" si="4"/>
        <v/>
      </c>
      <c r="Q80" s="120" t="str">
        <f t="shared" si="25"/>
        <v/>
      </c>
      <c r="R80" s="121" t="str">
        <f t="shared" si="26"/>
        <v/>
      </c>
      <c r="S80" s="121" t="str">
        <f t="shared" si="27"/>
        <v/>
      </c>
      <c r="T80" s="249"/>
      <c r="U80" s="122"/>
      <c r="V80" s="122"/>
      <c r="W80" s="122"/>
      <c r="X80" s="122"/>
      <c r="Y80" s="122"/>
      <c r="Z80" s="278"/>
      <c r="AA80" s="124"/>
      <c r="AB80" s="124"/>
    </row>
    <row r="81" spans="1:28" ht="18" customHeight="1">
      <c r="A81" s="164"/>
      <c r="B81" s="154"/>
      <c r="C81" s="154"/>
      <c r="D81" s="154"/>
      <c r="E81" s="163"/>
      <c r="F81" s="153"/>
      <c r="G81" s="153"/>
      <c r="H81" s="154"/>
      <c r="I81" s="155"/>
      <c r="J81" s="166"/>
      <c r="K81" s="158"/>
      <c r="L81" s="158"/>
      <c r="M81" s="158"/>
      <c r="N81" s="167" t="str">
        <f t="shared" si="0"/>
        <v/>
      </c>
      <c r="O81" s="167" t="str">
        <f t="shared" si="1"/>
        <v/>
      </c>
      <c r="P81" s="167" t="str">
        <f t="shared" si="4"/>
        <v/>
      </c>
      <c r="Q81" s="120" t="str">
        <f t="shared" si="25"/>
        <v/>
      </c>
      <c r="R81" s="121" t="str">
        <f t="shared" si="26"/>
        <v/>
      </c>
      <c r="S81" s="121" t="str">
        <f t="shared" si="27"/>
        <v/>
      </c>
      <c r="T81" s="249"/>
      <c r="U81" s="122"/>
      <c r="V81" s="122"/>
      <c r="W81" s="122"/>
      <c r="X81" s="122"/>
      <c r="Y81" s="122"/>
      <c r="Z81" s="278"/>
      <c r="AA81" s="124"/>
      <c r="AB81" s="124"/>
    </row>
    <row r="82" spans="1:28" ht="18" customHeight="1">
      <c r="A82" s="164"/>
      <c r="B82" s="154"/>
      <c r="C82" s="154"/>
      <c r="D82" s="154"/>
      <c r="E82" s="163"/>
      <c r="F82" s="153"/>
      <c r="G82" s="153"/>
      <c r="H82" s="154"/>
      <c r="I82" s="155"/>
      <c r="J82" s="166"/>
      <c r="K82" s="158"/>
      <c r="L82" s="158"/>
      <c r="M82" s="158"/>
      <c r="N82" s="167" t="str">
        <f t="shared" si="0"/>
        <v/>
      </c>
      <c r="O82" s="167" t="str">
        <f t="shared" si="1"/>
        <v/>
      </c>
      <c r="P82" s="167" t="str">
        <f t="shared" si="4"/>
        <v/>
      </c>
      <c r="Q82" s="120" t="str">
        <f t="shared" si="25"/>
        <v/>
      </c>
      <c r="R82" s="121" t="str">
        <f t="shared" si="26"/>
        <v/>
      </c>
      <c r="S82" s="121" t="str">
        <f t="shared" si="27"/>
        <v/>
      </c>
      <c r="T82" s="249"/>
      <c r="U82" s="122"/>
      <c r="V82" s="122"/>
      <c r="W82" s="122"/>
      <c r="X82" s="122"/>
      <c r="Y82" s="122"/>
      <c r="Z82" s="278"/>
      <c r="AA82" s="124"/>
      <c r="AB82" s="124"/>
    </row>
    <row r="83" spans="1:28" ht="18" customHeight="1">
      <c r="A83" s="164"/>
      <c r="B83" s="154"/>
      <c r="C83" s="154"/>
      <c r="D83" s="154"/>
      <c r="E83" s="163"/>
      <c r="F83" s="153"/>
      <c r="G83" s="153"/>
      <c r="H83" s="154"/>
      <c r="I83" s="155"/>
      <c r="J83" s="166"/>
      <c r="K83" s="158"/>
      <c r="L83" s="166"/>
      <c r="M83" s="158"/>
      <c r="N83" s="167" t="str">
        <f t="shared" si="0"/>
        <v/>
      </c>
      <c r="O83" s="167" t="str">
        <f t="shared" si="1"/>
        <v/>
      </c>
      <c r="P83" s="167" t="str">
        <f t="shared" si="4"/>
        <v/>
      </c>
      <c r="Q83" s="120" t="str">
        <f t="shared" si="25"/>
        <v/>
      </c>
      <c r="R83" s="121" t="str">
        <f t="shared" si="26"/>
        <v/>
      </c>
      <c r="S83" s="121" t="str">
        <f t="shared" si="27"/>
        <v/>
      </c>
      <c r="T83" s="249"/>
      <c r="U83" s="122"/>
      <c r="V83" s="122"/>
      <c r="W83" s="122"/>
      <c r="X83" s="122"/>
      <c r="Y83" s="122"/>
      <c r="Z83" s="278"/>
      <c r="AA83" s="124"/>
      <c r="AB83" s="124"/>
    </row>
    <row r="84" spans="1:28" ht="18" customHeight="1">
      <c r="A84" s="164"/>
      <c r="B84" s="154"/>
      <c r="C84" s="154"/>
      <c r="D84" s="154"/>
      <c r="E84" s="163"/>
      <c r="F84" s="153"/>
      <c r="G84" s="153"/>
      <c r="H84" s="154"/>
      <c r="I84" s="155"/>
      <c r="J84" s="158"/>
      <c r="K84" s="158"/>
      <c r="L84" s="158"/>
      <c r="M84" s="158"/>
      <c r="N84" s="167" t="str">
        <f t="shared" si="0"/>
        <v/>
      </c>
      <c r="O84" s="167" t="str">
        <f t="shared" si="1"/>
        <v/>
      </c>
      <c r="P84" s="167" t="str">
        <f t="shared" si="4"/>
        <v/>
      </c>
      <c r="Q84" s="120" t="str">
        <f t="shared" si="25"/>
        <v/>
      </c>
      <c r="R84" s="121" t="str">
        <f t="shared" si="26"/>
        <v/>
      </c>
      <c r="S84" s="121" t="str">
        <f t="shared" si="27"/>
        <v/>
      </c>
      <c r="T84" s="249"/>
      <c r="U84" s="122"/>
      <c r="V84" s="122"/>
      <c r="W84" s="122"/>
      <c r="X84" s="122"/>
      <c r="Y84" s="122"/>
      <c r="Z84" s="278"/>
      <c r="AA84" s="124"/>
      <c r="AB84" s="124"/>
    </row>
    <row r="85" spans="1:28" ht="18" customHeight="1">
      <c r="A85" s="164"/>
      <c r="B85" s="154"/>
      <c r="C85" s="154"/>
      <c r="D85" s="154"/>
      <c r="E85" s="163"/>
      <c r="F85" s="153"/>
      <c r="G85" s="153"/>
      <c r="H85" s="154"/>
      <c r="I85" s="155"/>
      <c r="J85" s="158"/>
      <c r="K85" s="158"/>
      <c r="L85" s="158"/>
      <c r="M85" s="158"/>
      <c r="N85" s="167" t="str">
        <f t="shared" si="0"/>
        <v/>
      </c>
      <c r="O85" s="167" t="str">
        <f t="shared" si="1"/>
        <v/>
      </c>
      <c r="P85" s="167" t="str">
        <f t="shared" si="4"/>
        <v/>
      </c>
      <c r="Q85" s="120" t="str">
        <f t="shared" si="25"/>
        <v/>
      </c>
      <c r="R85" s="121" t="str">
        <f t="shared" si="26"/>
        <v/>
      </c>
      <c r="S85" s="121" t="str">
        <f t="shared" si="27"/>
        <v/>
      </c>
      <c r="T85" s="249"/>
      <c r="U85" s="122"/>
      <c r="V85" s="122"/>
      <c r="W85" s="122"/>
      <c r="X85" s="122"/>
      <c r="Y85" s="122"/>
      <c r="Z85" s="278"/>
      <c r="AA85" s="124"/>
      <c r="AB85" s="124"/>
    </row>
    <row r="86" spans="1:28" ht="18" customHeight="1">
      <c r="A86" s="164"/>
      <c r="B86" s="154"/>
      <c r="C86" s="154"/>
      <c r="D86" s="154"/>
      <c r="E86" s="163"/>
      <c r="F86" s="153"/>
      <c r="G86" s="153"/>
      <c r="H86" s="154"/>
      <c r="I86" s="155"/>
      <c r="J86" s="166"/>
      <c r="K86" s="158"/>
      <c r="L86" s="158"/>
      <c r="M86" s="158"/>
      <c r="N86" s="167" t="str">
        <f t="shared" si="0"/>
        <v/>
      </c>
      <c r="O86" s="167" t="str">
        <f t="shared" si="1"/>
        <v/>
      </c>
      <c r="P86" s="167" t="str">
        <f t="shared" si="4"/>
        <v/>
      </c>
      <c r="Q86" s="120" t="str">
        <f t="shared" si="25"/>
        <v/>
      </c>
      <c r="R86" s="121" t="str">
        <f t="shared" si="26"/>
        <v/>
      </c>
      <c r="S86" s="121" t="str">
        <f t="shared" si="27"/>
        <v/>
      </c>
      <c r="T86" s="249"/>
      <c r="U86" s="122"/>
      <c r="V86" s="122"/>
      <c r="W86" s="122"/>
      <c r="X86" s="122"/>
      <c r="Y86" s="122"/>
      <c r="Z86" s="278"/>
      <c r="AA86" s="124"/>
      <c r="AB86" s="124"/>
    </row>
    <row r="87" spans="1:28" ht="18" customHeight="1">
      <c r="A87" s="164"/>
      <c r="B87" s="154"/>
      <c r="C87" s="154"/>
      <c r="D87" s="154"/>
      <c r="E87" s="163"/>
      <c r="F87" s="153"/>
      <c r="G87" s="153"/>
      <c r="H87" s="154"/>
      <c r="I87" s="155"/>
      <c r="J87" s="166"/>
      <c r="K87" s="158"/>
      <c r="L87" s="158"/>
      <c r="M87" s="158"/>
      <c r="N87" s="167" t="str">
        <f t="shared" si="0"/>
        <v/>
      </c>
      <c r="O87" s="167" t="str">
        <f t="shared" si="1"/>
        <v/>
      </c>
      <c r="P87" s="167" t="str">
        <f t="shared" si="4"/>
        <v/>
      </c>
      <c r="Q87" s="120" t="str">
        <f t="shared" si="25"/>
        <v/>
      </c>
      <c r="R87" s="121" t="str">
        <f t="shared" si="26"/>
        <v/>
      </c>
      <c r="S87" s="121" t="str">
        <f t="shared" si="27"/>
        <v/>
      </c>
      <c r="T87" s="249"/>
      <c r="U87" s="122"/>
      <c r="V87" s="122"/>
      <c r="W87" s="122"/>
      <c r="X87" s="122"/>
      <c r="Y87" s="122"/>
      <c r="Z87" s="278"/>
      <c r="AA87" s="124"/>
      <c r="AB87" s="124"/>
    </row>
    <row r="88" spans="1:28" ht="18" customHeight="1">
      <c r="A88" s="164"/>
      <c r="B88" s="154"/>
      <c r="C88" s="154"/>
      <c r="D88" s="154"/>
      <c r="E88" s="163"/>
      <c r="F88" s="153"/>
      <c r="G88" s="153"/>
      <c r="H88" s="154"/>
      <c r="I88" s="155"/>
      <c r="J88" s="166"/>
      <c r="K88" s="158"/>
      <c r="L88" s="158"/>
      <c r="M88" s="158"/>
      <c r="N88" s="167" t="str">
        <f t="shared" si="0"/>
        <v/>
      </c>
      <c r="O88" s="167" t="str">
        <f t="shared" si="1"/>
        <v/>
      </c>
      <c r="P88" s="167" t="str">
        <f t="shared" si="4"/>
        <v/>
      </c>
      <c r="Q88" s="120" t="str">
        <f t="shared" si="25"/>
        <v/>
      </c>
      <c r="R88" s="121" t="str">
        <f t="shared" si="26"/>
        <v/>
      </c>
      <c r="S88" s="121" t="str">
        <f t="shared" si="27"/>
        <v/>
      </c>
      <c r="T88" s="249"/>
      <c r="U88" s="122"/>
      <c r="V88" s="122"/>
      <c r="W88" s="122"/>
      <c r="X88" s="122"/>
      <c r="Y88" s="122"/>
      <c r="Z88" s="278"/>
      <c r="AA88" s="124"/>
      <c r="AB88" s="124"/>
    </row>
    <row r="89" spans="1:28" ht="18" customHeight="1">
      <c r="A89" s="164"/>
      <c r="B89" s="154"/>
      <c r="C89" s="154"/>
      <c r="D89" s="154"/>
      <c r="E89" s="163"/>
      <c r="F89" s="153"/>
      <c r="G89" s="153"/>
      <c r="H89" s="154"/>
      <c r="I89" s="155"/>
      <c r="J89" s="166"/>
      <c r="K89" s="158"/>
      <c r="L89" s="158"/>
      <c r="M89" s="158"/>
      <c r="N89" s="167" t="str">
        <f t="shared" si="0"/>
        <v/>
      </c>
      <c r="O89" s="167" t="str">
        <f t="shared" si="1"/>
        <v/>
      </c>
      <c r="P89" s="167" t="str">
        <f t="shared" si="4"/>
        <v/>
      </c>
      <c r="Q89" s="120" t="str">
        <f t="shared" si="25"/>
        <v/>
      </c>
      <c r="R89" s="121" t="str">
        <f t="shared" si="26"/>
        <v/>
      </c>
      <c r="S89" s="121" t="str">
        <f t="shared" si="27"/>
        <v/>
      </c>
      <c r="T89" s="249"/>
      <c r="U89" s="122"/>
      <c r="V89" s="122"/>
      <c r="W89" s="122"/>
      <c r="X89" s="122"/>
      <c r="Y89" s="122"/>
      <c r="Z89" s="278"/>
      <c r="AA89" s="124"/>
      <c r="AB89" s="124"/>
    </row>
    <row r="90" spans="1:28" ht="18" customHeight="1">
      <c r="A90" s="164"/>
      <c r="B90" s="154"/>
      <c r="C90" s="154"/>
      <c r="D90" s="154"/>
      <c r="E90" s="163"/>
      <c r="F90" s="153"/>
      <c r="G90" s="153"/>
      <c r="H90" s="154"/>
      <c r="I90" s="155"/>
      <c r="J90" s="166"/>
      <c r="K90" s="158"/>
      <c r="L90" s="166"/>
      <c r="M90" s="158"/>
      <c r="N90" s="167" t="str">
        <f t="shared" si="0"/>
        <v/>
      </c>
      <c r="O90" s="167" t="str">
        <f t="shared" si="1"/>
        <v/>
      </c>
      <c r="P90" s="167" t="str">
        <f t="shared" si="4"/>
        <v/>
      </c>
      <c r="Q90" s="120" t="str">
        <f t="shared" si="25"/>
        <v/>
      </c>
      <c r="R90" s="121" t="str">
        <f t="shared" si="26"/>
        <v/>
      </c>
      <c r="S90" s="121" t="str">
        <f t="shared" si="27"/>
        <v/>
      </c>
      <c r="T90" s="249"/>
      <c r="U90" s="122"/>
      <c r="V90" s="122"/>
      <c r="W90" s="122"/>
      <c r="X90" s="122"/>
      <c r="Y90" s="122"/>
      <c r="Z90" s="278"/>
      <c r="AA90" s="124"/>
      <c r="AB90" s="124"/>
    </row>
    <row r="91" spans="1:28" ht="18" customHeight="1">
      <c r="A91" s="164"/>
      <c r="B91" s="154"/>
      <c r="C91" s="154"/>
      <c r="D91" s="154"/>
      <c r="E91" s="163"/>
      <c r="F91" s="153"/>
      <c r="G91" s="153"/>
      <c r="H91" s="154"/>
      <c r="I91" s="155"/>
      <c r="J91" s="166"/>
      <c r="K91" s="166"/>
      <c r="L91" s="166"/>
      <c r="M91" s="166"/>
      <c r="N91" s="167" t="str">
        <f t="shared" si="0"/>
        <v/>
      </c>
      <c r="O91" s="167" t="str">
        <f t="shared" si="1"/>
        <v/>
      </c>
      <c r="P91" s="167" t="str">
        <f t="shared" si="4"/>
        <v/>
      </c>
      <c r="Q91" s="120" t="str">
        <f t="shared" si="25"/>
        <v/>
      </c>
      <c r="R91" s="121" t="str">
        <f t="shared" si="26"/>
        <v/>
      </c>
      <c r="S91" s="121" t="str">
        <f t="shared" si="27"/>
        <v/>
      </c>
      <c r="T91" s="249"/>
      <c r="U91" s="122"/>
      <c r="V91" s="122"/>
      <c r="W91" s="122"/>
      <c r="X91" s="122"/>
      <c r="Y91" s="122"/>
      <c r="Z91" s="278"/>
      <c r="AA91" s="124"/>
      <c r="AB91" s="124"/>
    </row>
    <row r="92" spans="1:28" ht="18" customHeight="1">
      <c r="A92" s="164"/>
      <c r="B92" s="154"/>
      <c r="C92" s="154"/>
      <c r="D92" s="154"/>
      <c r="E92" s="163"/>
      <c r="F92" s="153"/>
      <c r="G92" s="153"/>
      <c r="H92" s="154"/>
      <c r="I92" s="155"/>
      <c r="J92" s="169"/>
      <c r="K92" s="166"/>
      <c r="L92" s="166"/>
      <c r="M92" s="166"/>
      <c r="N92" s="167" t="str">
        <f t="shared" si="0"/>
        <v/>
      </c>
      <c r="O92" s="167" t="str">
        <f t="shared" si="1"/>
        <v/>
      </c>
      <c r="P92" s="167" t="str">
        <f t="shared" si="4"/>
        <v/>
      </c>
      <c r="Q92" s="120" t="str">
        <f t="shared" si="25"/>
        <v/>
      </c>
      <c r="R92" s="121" t="str">
        <f t="shared" si="26"/>
        <v/>
      </c>
      <c r="S92" s="121" t="str">
        <f t="shared" si="27"/>
        <v/>
      </c>
      <c r="T92" s="249"/>
      <c r="U92" s="122"/>
      <c r="V92" s="122"/>
      <c r="W92" s="122"/>
      <c r="X92" s="122"/>
      <c r="Y92" s="122"/>
      <c r="Z92" s="278"/>
      <c r="AA92" s="124"/>
      <c r="AB92" s="124"/>
    </row>
    <row r="93" spans="1:28" ht="18" customHeight="1">
      <c r="A93" s="164"/>
      <c r="B93" s="154"/>
      <c r="C93" s="154"/>
      <c r="D93" s="154"/>
      <c r="E93" s="163"/>
      <c r="F93" s="153"/>
      <c r="G93" s="153"/>
      <c r="H93" s="154"/>
      <c r="I93" s="155"/>
      <c r="J93" s="169"/>
      <c r="K93" s="166"/>
      <c r="L93" s="166"/>
      <c r="M93" s="166"/>
      <c r="N93" s="167" t="str">
        <f t="shared" si="0"/>
        <v/>
      </c>
      <c r="O93" s="167" t="str">
        <f t="shared" si="1"/>
        <v/>
      </c>
      <c r="P93" s="167" t="str">
        <f t="shared" si="4"/>
        <v/>
      </c>
      <c r="Q93" s="120" t="str">
        <f t="shared" si="25"/>
        <v/>
      </c>
      <c r="R93" s="121" t="str">
        <f t="shared" si="26"/>
        <v/>
      </c>
      <c r="S93" s="121" t="str">
        <f t="shared" si="27"/>
        <v/>
      </c>
      <c r="T93" s="249"/>
      <c r="U93" s="122"/>
      <c r="V93" s="122"/>
      <c r="W93" s="122"/>
      <c r="X93" s="122"/>
      <c r="Y93" s="122"/>
      <c r="Z93" s="278"/>
      <c r="AA93" s="124"/>
      <c r="AB93" s="124"/>
    </row>
    <row r="94" spans="1:28" ht="18" customHeight="1">
      <c r="A94" s="164"/>
      <c r="B94" s="154"/>
      <c r="C94" s="154"/>
      <c r="D94" s="154"/>
      <c r="E94" s="163"/>
      <c r="F94" s="153"/>
      <c r="G94" s="153"/>
      <c r="H94" s="154"/>
      <c r="I94" s="155"/>
      <c r="J94" s="166"/>
      <c r="K94" s="166"/>
      <c r="L94" s="166"/>
      <c r="M94" s="166"/>
      <c r="N94" s="167" t="str">
        <f t="shared" si="0"/>
        <v/>
      </c>
      <c r="O94" s="167" t="str">
        <f t="shared" si="1"/>
        <v/>
      </c>
      <c r="P94" s="167" t="str">
        <f t="shared" si="4"/>
        <v/>
      </c>
      <c r="Q94" s="120" t="str">
        <f t="shared" si="25"/>
        <v/>
      </c>
      <c r="R94" s="121" t="str">
        <f t="shared" si="26"/>
        <v/>
      </c>
      <c r="S94" s="121" t="str">
        <f t="shared" si="27"/>
        <v/>
      </c>
      <c r="T94" s="249"/>
      <c r="U94" s="122"/>
      <c r="V94" s="122"/>
      <c r="W94" s="122"/>
      <c r="X94" s="122"/>
      <c r="Y94" s="122"/>
      <c r="Z94" s="278"/>
      <c r="AA94" s="124"/>
      <c r="AB94" s="124"/>
    </row>
    <row r="95" spans="1:28" ht="18" customHeight="1">
      <c r="A95" s="164"/>
      <c r="B95" s="154"/>
      <c r="C95" s="154"/>
      <c r="D95" s="154"/>
      <c r="E95" s="163"/>
      <c r="F95" s="153"/>
      <c r="G95" s="153"/>
      <c r="H95" s="154"/>
      <c r="I95" s="155"/>
      <c r="J95" s="169"/>
      <c r="K95" s="166"/>
      <c r="L95" s="166"/>
      <c r="M95" s="166"/>
      <c r="N95" s="167" t="str">
        <f t="shared" si="0"/>
        <v/>
      </c>
      <c r="O95" s="167" t="str">
        <f t="shared" si="1"/>
        <v/>
      </c>
      <c r="P95" s="167" t="str">
        <f t="shared" si="4"/>
        <v/>
      </c>
      <c r="Q95" s="120" t="str">
        <f t="shared" si="25"/>
        <v/>
      </c>
      <c r="R95" s="121" t="str">
        <f t="shared" si="26"/>
        <v/>
      </c>
      <c r="S95" s="121" t="str">
        <f t="shared" si="27"/>
        <v/>
      </c>
      <c r="T95" s="249"/>
      <c r="U95" s="122"/>
      <c r="V95" s="122"/>
      <c r="W95" s="122"/>
      <c r="X95" s="122"/>
      <c r="Y95" s="122"/>
      <c r="Z95" s="278"/>
      <c r="AA95" s="124"/>
      <c r="AB95" s="124"/>
    </row>
    <row r="96" spans="1:28" ht="18" customHeight="1">
      <c r="A96" s="164"/>
      <c r="B96" s="154"/>
      <c r="C96" s="154"/>
      <c r="D96" s="154"/>
      <c r="E96" s="163"/>
      <c r="F96" s="153"/>
      <c r="G96" s="153"/>
      <c r="H96" s="154"/>
      <c r="I96" s="155"/>
      <c r="J96" s="169"/>
      <c r="K96" s="166"/>
      <c r="L96" s="166"/>
      <c r="M96" s="166"/>
      <c r="N96" s="167" t="str">
        <f t="shared" si="0"/>
        <v/>
      </c>
      <c r="O96" s="167" t="str">
        <f t="shared" si="1"/>
        <v/>
      </c>
      <c r="P96" s="167" t="str">
        <f t="shared" si="4"/>
        <v/>
      </c>
      <c r="Q96" s="120" t="str">
        <f t="shared" si="25"/>
        <v/>
      </c>
      <c r="R96" s="121" t="str">
        <f t="shared" si="26"/>
        <v/>
      </c>
      <c r="S96" s="121" t="str">
        <f t="shared" si="27"/>
        <v/>
      </c>
      <c r="T96" s="249"/>
      <c r="U96" s="122"/>
      <c r="V96" s="122"/>
      <c r="W96" s="122"/>
      <c r="X96" s="122"/>
      <c r="Y96" s="122"/>
      <c r="Z96" s="278"/>
      <c r="AA96" s="124"/>
      <c r="AB96" s="124"/>
    </row>
    <row r="97" spans="1:28" ht="18" customHeight="1">
      <c r="A97" s="164"/>
      <c r="B97" s="154"/>
      <c r="C97" s="154"/>
      <c r="D97" s="154"/>
      <c r="E97" s="163"/>
      <c r="F97" s="153"/>
      <c r="G97" s="153"/>
      <c r="H97" s="154"/>
      <c r="I97" s="155"/>
      <c r="J97" s="169"/>
      <c r="K97" s="166"/>
      <c r="L97" s="166"/>
      <c r="M97" s="166"/>
      <c r="N97" s="167" t="str">
        <f t="shared" si="0"/>
        <v/>
      </c>
      <c r="O97" s="167" t="str">
        <f t="shared" si="1"/>
        <v/>
      </c>
      <c r="P97" s="167" t="str">
        <f t="shared" si="4"/>
        <v/>
      </c>
      <c r="Q97" s="120" t="str">
        <f t="shared" si="25"/>
        <v/>
      </c>
      <c r="R97" s="121" t="str">
        <f t="shared" si="26"/>
        <v/>
      </c>
      <c r="S97" s="121" t="str">
        <f t="shared" si="27"/>
        <v/>
      </c>
      <c r="T97" s="249"/>
      <c r="U97" s="122"/>
      <c r="V97" s="122"/>
      <c r="W97" s="122"/>
      <c r="X97" s="122"/>
      <c r="Y97" s="122"/>
      <c r="Z97" s="278"/>
      <c r="AA97" s="124"/>
      <c r="AB97" s="124"/>
    </row>
    <row r="98" spans="1:28" ht="18" customHeight="1">
      <c r="A98" s="164"/>
      <c r="B98" s="154"/>
      <c r="C98" s="154"/>
      <c r="D98" s="154"/>
      <c r="E98" s="163"/>
      <c r="F98" s="153"/>
      <c r="G98" s="153"/>
      <c r="H98" s="154"/>
      <c r="I98" s="155"/>
      <c r="J98" s="169"/>
      <c r="K98" s="166"/>
      <c r="L98" s="166"/>
      <c r="M98" s="166"/>
      <c r="N98" s="167" t="str">
        <f t="shared" si="0"/>
        <v/>
      </c>
      <c r="O98" s="167" t="str">
        <f t="shared" si="1"/>
        <v/>
      </c>
      <c r="P98" s="167" t="str">
        <f t="shared" si="4"/>
        <v/>
      </c>
      <c r="Q98" s="120" t="str">
        <f t="shared" si="25"/>
        <v/>
      </c>
      <c r="R98" s="121" t="str">
        <f t="shared" si="26"/>
        <v/>
      </c>
      <c r="S98" s="121" t="str">
        <f t="shared" si="27"/>
        <v/>
      </c>
      <c r="T98" s="249"/>
      <c r="U98" s="122"/>
      <c r="V98" s="122"/>
      <c r="W98" s="122"/>
      <c r="X98" s="122"/>
      <c r="Y98" s="122"/>
      <c r="Z98" s="278"/>
      <c r="AA98" s="124"/>
      <c r="AB98" s="124"/>
    </row>
    <row r="99" spans="1:28" ht="18" customHeight="1">
      <c r="A99" s="164"/>
      <c r="B99" s="154"/>
      <c r="C99" s="154"/>
      <c r="D99" s="154"/>
      <c r="E99" s="163"/>
      <c r="F99" s="153"/>
      <c r="G99" s="153"/>
      <c r="H99" s="154"/>
      <c r="I99" s="155"/>
      <c r="J99" s="170"/>
      <c r="K99" s="158"/>
      <c r="L99" s="158"/>
      <c r="M99" s="158"/>
      <c r="N99" s="167" t="str">
        <f t="shared" si="0"/>
        <v/>
      </c>
      <c r="O99" s="167" t="str">
        <f t="shared" si="1"/>
        <v/>
      </c>
      <c r="P99" s="167" t="str">
        <f t="shared" si="4"/>
        <v/>
      </c>
      <c r="Q99" s="120" t="str">
        <f t="shared" si="25"/>
        <v/>
      </c>
      <c r="R99" s="121" t="str">
        <f t="shared" si="26"/>
        <v/>
      </c>
      <c r="S99" s="121" t="str">
        <f t="shared" si="27"/>
        <v/>
      </c>
      <c r="T99" s="249"/>
      <c r="U99" s="122"/>
      <c r="V99" s="122"/>
      <c r="W99" s="122"/>
      <c r="X99" s="122"/>
      <c r="Y99" s="122"/>
      <c r="Z99" s="278"/>
      <c r="AA99" s="124"/>
      <c r="AB99" s="124"/>
    </row>
    <row r="100" spans="1:28" ht="18" customHeight="1">
      <c r="A100" s="164"/>
      <c r="B100" s="154"/>
      <c r="C100" s="154"/>
      <c r="D100" s="154"/>
      <c r="E100" s="163"/>
      <c r="F100" s="153"/>
      <c r="G100" s="153"/>
      <c r="H100" s="154"/>
      <c r="I100" s="155"/>
      <c r="J100" s="169"/>
      <c r="K100" s="166"/>
      <c r="L100" s="166"/>
      <c r="M100" s="166"/>
      <c r="N100" s="167" t="str">
        <f t="shared" si="0"/>
        <v/>
      </c>
      <c r="O100" s="167" t="str">
        <f t="shared" si="1"/>
        <v/>
      </c>
      <c r="P100" s="167" t="str">
        <f t="shared" si="4"/>
        <v/>
      </c>
      <c r="Q100" s="120" t="str">
        <f t="shared" si="25"/>
        <v/>
      </c>
      <c r="R100" s="121" t="str">
        <f t="shared" si="26"/>
        <v/>
      </c>
      <c r="S100" s="121" t="str">
        <f t="shared" si="27"/>
        <v/>
      </c>
      <c r="T100" s="249"/>
      <c r="U100" s="122"/>
      <c r="V100" s="122"/>
      <c r="W100" s="122"/>
      <c r="X100" s="122"/>
      <c r="Y100" s="122"/>
      <c r="Z100" s="278"/>
      <c r="AA100" s="124"/>
      <c r="AB100" s="124"/>
    </row>
    <row r="101" spans="1:28" ht="18" customHeight="1">
      <c r="A101" s="164"/>
      <c r="B101" s="154"/>
      <c r="C101" s="154"/>
      <c r="D101" s="154"/>
      <c r="E101" s="163"/>
      <c r="F101" s="153"/>
      <c r="G101" s="153"/>
      <c r="H101" s="154"/>
      <c r="I101" s="155"/>
      <c r="J101" s="170"/>
      <c r="K101" s="158"/>
      <c r="L101" s="158"/>
      <c r="M101" s="158"/>
      <c r="N101" s="167" t="str">
        <f t="shared" si="0"/>
        <v/>
      </c>
      <c r="O101" s="167" t="str">
        <f t="shared" si="1"/>
        <v/>
      </c>
      <c r="P101" s="167" t="str">
        <f t="shared" si="4"/>
        <v/>
      </c>
      <c r="Q101" s="120" t="str">
        <f t="shared" si="25"/>
        <v/>
      </c>
      <c r="R101" s="121" t="str">
        <f t="shared" si="26"/>
        <v/>
      </c>
      <c r="S101" s="121" t="str">
        <f t="shared" si="27"/>
        <v/>
      </c>
      <c r="T101" s="249"/>
      <c r="U101" s="122"/>
      <c r="V101" s="122"/>
      <c r="W101" s="122"/>
      <c r="X101" s="122"/>
      <c r="Y101" s="122"/>
      <c r="Z101" s="278"/>
      <c r="AA101" s="124"/>
      <c r="AB101" s="124"/>
    </row>
    <row r="102" spans="1:28" ht="18" customHeight="1">
      <c r="A102" s="164"/>
      <c r="B102" s="154"/>
      <c r="C102" s="154"/>
      <c r="D102" s="154"/>
      <c r="E102" s="163"/>
      <c r="F102" s="153"/>
      <c r="G102" s="153"/>
      <c r="H102" s="154"/>
      <c r="I102" s="155"/>
      <c r="J102" s="169"/>
      <c r="K102" s="166"/>
      <c r="L102" s="166"/>
      <c r="M102" s="166"/>
      <c r="N102" s="167" t="str">
        <f t="shared" si="0"/>
        <v/>
      </c>
      <c r="O102" s="167" t="str">
        <f t="shared" si="1"/>
        <v/>
      </c>
      <c r="P102" s="167" t="str">
        <f t="shared" si="4"/>
        <v/>
      </c>
      <c r="Q102" s="120" t="str">
        <f t="shared" si="25"/>
        <v/>
      </c>
      <c r="R102" s="121" t="str">
        <f t="shared" si="26"/>
        <v/>
      </c>
      <c r="S102" s="121" t="str">
        <f t="shared" si="27"/>
        <v/>
      </c>
      <c r="T102" s="249"/>
      <c r="U102" s="122"/>
      <c r="V102" s="122"/>
      <c r="W102" s="122"/>
      <c r="X102" s="122"/>
      <c r="Y102" s="122"/>
      <c r="Z102" s="278"/>
      <c r="AA102" s="124"/>
      <c r="AB102" s="124"/>
    </row>
    <row r="103" spans="1:28" ht="18" customHeight="1">
      <c r="A103" s="164"/>
      <c r="B103" s="154"/>
      <c r="C103" s="154"/>
      <c r="D103" s="154"/>
      <c r="E103" s="163"/>
      <c r="F103" s="153"/>
      <c r="G103" s="153"/>
      <c r="H103" s="154"/>
      <c r="I103" s="155"/>
      <c r="J103" s="169"/>
      <c r="K103" s="166"/>
      <c r="L103" s="166"/>
      <c r="M103" s="166"/>
      <c r="N103" s="167" t="str">
        <f t="shared" si="0"/>
        <v/>
      </c>
      <c r="O103" s="167" t="str">
        <f t="shared" si="1"/>
        <v/>
      </c>
      <c r="P103" s="167" t="str">
        <f t="shared" si="4"/>
        <v/>
      </c>
      <c r="Q103" s="120" t="str">
        <f t="shared" si="25"/>
        <v/>
      </c>
      <c r="R103" s="121" t="str">
        <f t="shared" si="26"/>
        <v/>
      </c>
      <c r="S103" s="121" t="str">
        <f t="shared" si="27"/>
        <v/>
      </c>
      <c r="T103" s="249"/>
      <c r="U103" s="122"/>
      <c r="V103" s="122"/>
      <c r="W103" s="122"/>
      <c r="X103" s="122"/>
      <c r="Y103" s="122"/>
      <c r="Z103" s="278"/>
      <c r="AA103" s="124"/>
      <c r="AB103" s="124"/>
    </row>
    <row r="104" spans="1:28" ht="18" customHeight="1">
      <c r="A104" s="164"/>
      <c r="B104" s="154"/>
      <c r="C104" s="154"/>
      <c r="D104" s="154"/>
      <c r="E104" s="163"/>
      <c r="F104" s="153"/>
      <c r="G104" s="153"/>
      <c r="H104" s="154"/>
      <c r="I104" s="155"/>
      <c r="J104" s="169"/>
      <c r="K104" s="166"/>
      <c r="L104" s="166"/>
      <c r="M104" s="166"/>
      <c r="N104" s="167" t="str">
        <f t="shared" si="0"/>
        <v/>
      </c>
      <c r="O104" s="167" t="str">
        <f t="shared" si="1"/>
        <v/>
      </c>
      <c r="P104" s="167" t="str">
        <f t="shared" si="4"/>
        <v/>
      </c>
      <c r="Q104" s="120" t="str">
        <f t="shared" si="25"/>
        <v/>
      </c>
      <c r="R104" s="121" t="str">
        <f t="shared" si="26"/>
        <v/>
      </c>
      <c r="S104" s="121" t="str">
        <f t="shared" si="27"/>
        <v/>
      </c>
      <c r="T104" s="249"/>
      <c r="U104" s="122"/>
      <c r="V104" s="122"/>
      <c r="W104" s="122"/>
      <c r="X104" s="122"/>
      <c r="Y104" s="122"/>
      <c r="Z104" s="278"/>
      <c r="AA104" s="124"/>
      <c r="AB104" s="124"/>
    </row>
    <row r="105" spans="1:28" ht="18" customHeight="1">
      <c r="A105" s="164"/>
      <c r="B105" s="154"/>
      <c r="C105" s="154"/>
      <c r="D105" s="154"/>
      <c r="E105" s="163"/>
      <c r="F105" s="153"/>
      <c r="G105" s="153"/>
      <c r="H105" s="154"/>
      <c r="I105" s="155"/>
      <c r="J105" s="170"/>
      <c r="K105" s="158"/>
      <c r="L105" s="158"/>
      <c r="M105" s="158"/>
      <c r="N105" s="167" t="str">
        <f t="shared" si="0"/>
        <v/>
      </c>
      <c r="O105" s="167" t="str">
        <f t="shared" si="1"/>
        <v/>
      </c>
      <c r="P105" s="167" t="str">
        <f t="shared" si="4"/>
        <v/>
      </c>
      <c r="Q105" s="120" t="str">
        <f t="shared" si="25"/>
        <v/>
      </c>
      <c r="R105" s="121" t="str">
        <f t="shared" si="26"/>
        <v/>
      </c>
      <c r="S105" s="121" t="str">
        <f t="shared" si="27"/>
        <v/>
      </c>
      <c r="T105" s="249"/>
      <c r="U105" s="122"/>
      <c r="V105" s="122"/>
      <c r="W105" s="122"/>
      <c r="X105" s="122"/>
      <c r="Y105" s="122"/>
      <c r="Z105" s="278"/>
      <c r="AA105" s="124"/>
      <c r="AB105" s="124"/>
    </row>
    <row r="106" spans="1:28" ht="18" customHeight="1">
      <c r="A106" s="171"/>
      <c r="B106" s="154"/>
      <c r="C106" s="154"/>
      <c r="D106" s="154"/>
      <c r="E106" s="163"/>
      <c r="F106" s="153"/>
      <c r="G106" s="153"/>
      <c r="H106" s="154"/>
      <c r="I106" s="155"/>
      <c r="J106" s="166"/>
      <c r="K106" s="158"/>
      <c r="L106" s="158"/>
      <c r="M106" s="158"/>
      <c r="N106" s="167" t="str">
        <f t="shared" si="0"/>
        <v/>
      </c>
      <c r="O106" s="167" t="str">
        <f t="shared" si="1"/>
        <v/>
      </c>
      <c r="P106" s="167" t="str">
        <f t="shared" si="4"/>
        <v/>
      </c>
      <c r="Q106" s="120" t="str">
        <f t="shared" si="25"/>
        <v/>
      </c>
      <c r="R106" s="121" t="str">
        <f t="shared" si="26"/>
        <v/>
      </c>
      <c r="S106" s="121" t="str">
        <f t="shared" si="27"/>
        <v/>
      </c>
      <c r="T106" s="249"/>
      <c r="U106" s="122"/>
      <c r="V106" s="122"/>
      <c r="W106" s="122"/>
      <c r="X106" s="122"/>
      <c r="Y106" s="122"/>
      <c r="Z106" s="278"/>
      <c r="AA106" s="124"/>
      <c r="AB106" s="124"/>
    </row>
    <row r="107" spans="1:28" ht="18" customHeight="1">
      <c r="A107" s="171"/>
      <c r="B107" s="154"/>
      <c r="C107" s="154"/>
      <c r="D107" s="154"/>
      <c r="E107" s="163"/>
      <c r="F107" s="153"/>
      <c r="G107" s="153"/>
      <c r="H107" s="154"/>
      <c r="I107" s="155"/>
      <c r="J107" s="172"/>
      <c r="K107" s="158"/>
      <c r="L107" s="158"/>
      <c r="M107" s="158"/>
      <c r="N107" s="167" t="str">
        <f t="shared" si="0"/>
        <v/>
      </c>
      <c r="O107" s="167" t="str">
        <f t="shared" si="1"/>
        <v/>
      </c>
      <c r="P107" s="167" t="str">
        <f t="shared" si="4"/>
        <v/>
      </c>
      <c r="Q107" s="120" t="str">
        <f t="shared" si="25"/>
        <v/>
      </c>
      <c r="R107" s="121" t="str">
        <f t="shared" si="26"/>
        <v/>
      </c>
      <c r="S107" s="121" t="str">
        <f t="shared" si="27"/>
        <v/>
      </c>
      <c r="T107" s="249"/>
      <c r="U107" s="122"/>
      <c r="V107" s="122"/>
      <c r="W107" s="122"/>
      <c r="X107" s="122"/>
      <c r="Y107" s="122"/>
      <c r="Z107" s="278"/>
      <c r="AA107" s="124"/>
      <c r="AB107" s="124"/>
    </row>
    <row r="108" spans="1:28" ht="18" customHeight="1">
      <c r="A108" s="171"/>
      <c r="B108" s="154"/>
      <c r="C108" s="154"/>
      <c r="D108" s="154"/>
      <c r="E108" s="163"/>
      <c r="F108" s="153"/>
      <c r="G108" s="153"/>
      <c r="H108" s="154"/>
      <c r="I108" s="155"/>
      <c r="J108" s="172"/>
      <c r="K108" s="158"/>
      <c r="L108" s="158"/>
      <c r="M108" s="158"/>
      <c r="N108" s="167" t="str">
        <f t="shared" si="0"/>
        <v/>
      </c>
      <c r="O108" s="167" t="str">
        <f t="shared" si="1"/>
        <v/>
      </c>
      <c r="P108" s="167" t="str">
        <f t="shared" si="4"/>
        <v/>
      </c>
      <c r="Q108" s="120" t="str">
        <f t="shared" si="25"/>
        <v/>
      </c>
      <c r="R108" s="121" t="str">
        <f t="shared" si="26"/>
        <v/>
      </c>
      <c r="S108" s="121" t="str">
        <f t="shared" si="27"/>
        <v/>
      </c>
      <c r="T108" s="249"/>
      <c r="U108" s="122"/>
      <c r="V108" s="122"/>
      <c r="W108" s="122"/>
      <c r="X108" s="122"/>
      <c r="Y108" s="122"/>
      <c r="Z108" s="278"/>
      <c r="AA108" s="124"/>
      <c r="AB108" s="124"/>
    </row>
    <row r="109" spans="1:28" ht="18" customHeight="1">
      <c r="A109" s="171"/>
      <c r="B109" s="154"/>
      <c r="C109" s="154"/>
      <c r="D109" s="154"/>
      <c r="E109" s="163"/>
      <c r="F109" s="153"/>
      <c r="G109" s="153"/>
      <c r="H109" s="154"/>
      <c r="I109" s="155"/>
      <c r="J109" s="166"/>
      <c r="K109" s="166"/>
      <c r="L109" s="166"/>
      <c r="M109" s="166"/>
      <c r="N109" s="167" t="str">
        <f t="shared" si="0"/>
        <v/>
      </c>
      <c r="O109" s="167" t="str">
        <f t="shared" si="1"/>
        <v/>
      </c>
      <c r="P109" s="167" t="str">
        <f t="shared" si="4"/>
        <v/>
      </c>
      <c r="Q109" s="120" t="str">
        <f t="shared" si="25"/>
        <v/>
      </c>
      <c r="R109" s="121" t="str">
        <f t="shared" si="26"/>
        <v/>
      </c>
      <c r="S109" s="121" t="str">
        <f t="shared" si="27"/>
        <v/>
      </c>
      <c r="T109" s="249"/>
      <c r="U109" s="122"/>
      <c r="V109" s="122"/>
      <c r="W109" s="122"/>
      <c r="X109" s="122"/>
      <c r="Y109" s="122"/>
      <c r="Z109" s="278"/>
      <c r="AA109" s="124"/>
      <c r="AB109" s="124"/>
    </row>
    <row r="110" spans="1:28" ht="18" customHeight="1">
      <c r="A110" s="171"/>
      <c r="B110" s="154"/>
      <c r="C110" s="154"/>
      <c r="D110" s="154"/>
      <c r="E110" s="163"/>
      <c r="F110" s="153"/>
      <c r="G110" s="153"/>
      <c r="H110" s="154"/>
      <c r="I110" s="155"/>
      <c r="J110" s="166"/>
      <c r="K110" s="166"/>
      <c r="L110" s="166"/>
      <c r="M110" s="166"/>
      <c r="N110" s="167" t="str">
        <f t="shared" si="0"/>
        <v/>
      </c>
      <c r="O110" s="167" t="str">
        <f t="shared" si="1"/>
        <v/>
      </c>
      <c r="P110" s="167" t="str">
        <f t="shared" si="4"/>
        <v/>
      </c>
      <c r="Q110" s="120" t="str">
        <f t="shared" si="25"/>
        <v/>
      </c>
      <c r="R110" s="121" t="str">
        <f t="shared" si="26"/>
        <v/>
      </c>
      <c r="S110" s="121" t="str">
        <f t="shared" si="27"/>
        <v/>
      </c>
      <c r="T110" s="249"/>
      <c r="U110" s="122"/>
      <c r="V110" s="122"/>
      <c r="W110" s="122"/>
      <c r="X110" s="122"/>
      <c r="Y110" s="122"/>
      <c r="Z110" s="278"/>
      <c r="AA110" s="124"/>
      <c r="AB110" s="124"/>
    </row>
    <row r="111" spans="1:28" ht="18" customHeight="1">
      <c r="A111" s="171"/>
      <c r="B111" s="154"/>
      <c r="C111" s="154"/>
      <c r="D111" s="154"/>
      <c r="E111" s="163"/>
      <c r="F111" s="153"/>
      <c r="G111" s="153"/>
      <c r="H111" s="154"/>
      <c r="I111" s="155"/>
      <c r="J111" s="166"/>
      <c r="K111" s="166"/>
      <c r="L111" s="166"/>
      <c r="M111" s="166"/>
      <c r="N111" s="167" t="str">
        <f t="shared" si="0"/>
        <v/>
      </c>
      <c r="O111" s="167" t="str">
        <f t="shared" si="1"/>
        <v/>
      </c>
      <c r="P111" s="167" t="str">
        <f t="shared" si="4"/>
        <v/>
      </c>
      <c r="Q111" s="120" t="str">
        <f t="shared" si="25"/>
        <v/>
      </c>
      <c r="R111" s="121" t="str">
        <f t="shared" si="26"/>
        <v/>
      </c>
      <c r="S111" s="121" t="str">
        <f t="shared" si="27"/>
        <v/>
      </c>
      <c r="T111" s="249"/>
      <c r="U111" s="122"/>
      <c r="V111" s="122"/>
      <c r="W111" s="122"/>
      <c r="X111" s="122"/>
      <c r="Y111" s="122"/>
      <c r="Z111" s="278"/>
      <c r="AA111" s="124"/>
      <c r="AB111" s="124"/>
    </row>
    <row r="112" spans="1:28" ht="18" customHeight="1">
      <c r="A112" s="171"/>
      <c r="B112" s="154"/>
      <c r="C112" s="154"/>
      <c r="D112" s="154"/>
      <c r="E112" s="163"/>
      <c r="F112" s="153"/>
      <c r="G112" s="153"/>
      <c r="H112" s="154"/>
      <c r="I112" s="155"/>
      <c r="J112" s="166"/>
      <c r="K112" s="166"/>
      <c r="L112" s="166"/>
      <c r="M112" s="166"/>
      <c r="N112" s="167" t="str">
        <f t="shared" si="0"/>
        <v/>
      </c>
      <c r="O112" s="167" t="str">
        <f t="shared" si="1"/>
        <v/>
      </c>
      <c r="P112" s="167" t="str">
        <f t="shared" si="4"/>
        <v/>
      </c>
      <c r="Q112" s="120" t="str">
        <f t="shared" si="25"/>
        <v/>
      </c>
      <c r="R112" s="121" t="str">
        <f t="shared" si="26"/>
        <v/>
      </c>
      <c r="S112" s="121" t="str">
        <f t="shared" si="27"/>
        <v/>
      </c>
      <c r="T112" s="249"/>
      <c r="U112" s="122"/>
      <c r="V112" s="122"/>
      <c r="W112" s="122"/>
      <c r="X112" s="122"/>
      <c r="Y112" s="122"/>
      <c r="Z112" s="278"/>
      <c r="AA112" s="124"/>
      <c r="AB112" s="124"/>
    </row>
    <row r="113" spans="1:28" ht="18" customHeight="1">
      <c r="A113" s="171"/>
      <c r="B113" s="154"/>
      <c r="C113" s="154"/>
      <c r="D113" s="154"/>
      <c r="E113" s="163"/>
      <c r="F113" s="153"/>
      <c r="G113" s="153"/>
      <c r="H113" s="154"/>
      <c r="I113" s="155"/>
      <c r="J113" s="166"/>
      <c r="K113" s="166"/>
      <c r="L113" s="166"/>
      <c r="M113" s="166"/>
      <c r="N113" s="167" t="str">
        <f t="shared" si="0"/>
        <v/>
      </c>
      <c r="O113" s="167" t="str">
        <f t="shared" si="1"/>
        <v/>
      </c>
      <c r="P113" s="167" t="str">
        <f t="shared" si="4"/>
        <v/>
      </c>
      <c r="Q113" s="120" t="str">
        <f t="shared" si="25"/>
        <v/>
      </c>
      <c r="R113" s="121" t="str">
        <f t="shared" si="26"/>
        <v/>
      </c>
      <c r="S113" s="121" t="str">
        <f t="shared" si="27"/>
        <v/>
      </c>
      <c r="T113" s="249"/>
      <c r="U113" s="122"/>
      <c r="V113" s="122"/>
      <c r="W113" s="122"/>
      <c r="X113" s="122"/>
      <c r="Y113" s="122"/>
      <c r="Z113" s="278"/>
      <c r="AA113" s="124"/>
      <c r="AB113" s="124"/>
    </row>
    <row r="114" spans="1:28" ht="18" customHeight="1">
      <c r="A114" s="171"/>
      <c r="B114" s="154"/>
      <c r="C114" s="154"/>
      <c r="D114" s="154"/>
      <c r="E114" s="163"/>
      <c r="F114" s="153"/>
      <c r="G114" s="153"/>
      <c r="H114" s="154"/>
      <c r="I114" s="155"/>
      <c r="J114" s="166"/>
      <c r="K114" s="166"/>
      <c r="L114" s="166"/>
      <c r="M114" s="166"/>
      <c r="N114" s="167" t="str">
        <f t="shared" si="0"/>
        <v/>
      </c>
      <c r="O114" s="167" t="str">
        <f t="shared" si="1"/>
        <v/>
      </c>
      <c r="P114" s="167" t="str">
        <f t="shared" si="4"/>
        <v/>
      </c>
      <c r="Q114" s="120" t="str">
        <f t="shared" si="25"/>
        <v/>
      </c>
      <c r="R114" s="121" t="str">
        <f t="shared" si="26"/>
        <v/>
      </c>
      <c r="S114" s="121" t="str">
        <f t="shared" si="27"/>
        <v/>
      </c>
      <c r="T114" s="249"/>
      <c r="U114" s="122"/>
      <c r="V114" s="122"/>
      <c r="W114" s="122"/>
      <c r="X114" s="122"/>
      <c r="Y114" s="122"/>
      <c r="Z114" s="278"/>
      <c r="AA114" s="124"/>
      <c r="AB114" s="124"/>
    </row>
    <row r="115" spans="1:28" ht="18" customHeight="1">
      <c r="A115" s="171"/>
      <c r="B115" s="154"/>
      <c r="C115" s="154"/>
      <c r="D115" s="154"/>
      <c r="E115" s="163"/>
      <c r="F115" s="153"/>
      <c r="G115" s="153"/>
      <c r="H115" s="154"/>
      <c r="I115" s="155"/>
      <c r="J115" s="166"/>
      <c r="K115" s="166"/>
      <c r="L115" s="166"/>
      <c r="M115" s="166"/>
      <c r="N115" s="167" t="str">
        <f t="shared" si="0"/>
        <v/>
      </c>
      <c r="O115" s="167" t="str">
        <f t="shared" si="1"/>
        <v/>
      </c>
      <c r="P115" s="167" t="str">
        <f t="shared" si="4"/>
        <v/>
      </c>
      <c r="Q115" s="120" t="str">
        <f t="shared" si="25"/>
        <v/>
      </c>
      <c r="R115" s="121" t="str">
        <f t="shared" si="26"/>
        <v/>
      </c>
      <c r="S115" s="121" t="str">
        <f t="shared" si="27"/>
        <v/>
      </c>
      <c r="T115" s="249"/>
      <c r="U115" s="122"/>
      <c r="V115" s="122"/>
      <c r="W115" s="122"/>
      <c r="X115" s="122"/>
      <c r="Y115" s="122"/>
      <c r="Z115" s="278"/>
      <c r="AA115" s="124"/>
      <c r="AB115" s="124"/>
    </row>
    <row r="116" spans="1:28" ht="18" customHeight="1">
      <c r="A116" s="171"/>
      <c r="B116" s="154"/>
      <c r="C116" s="154"/>
      <c r="D116" s="154"/>
      <c r="E116" s="163"/>
      <c r="F116" s="153"/>
      <c r="G116" s="153"/>
      <c r="H116" s="154"/>
      <c r="I116" s="155"/>
      <c r="J116" s="166"/>
      <c r="K116" s="166"/>
      <c r="L116" s="166"/>
      <c r="M116" s="166"/>
      <c r="N116" s="167" t="str">
        <f t="shared" si="0"/>
        <v/>
      </c>
      <c r="O116" s="167" t="str">
        <f t="shared" si="1"/>
        <v/>
      </c>
      <c r="P116" s="167" t="str">
        <f t="shared" si="4"/>
        <v/>
      </c>
      <c r="Q116" s="120" t="str">
        <f t="shared" si="25"/>
        <v/>
      </c>
      <c r="R116" s="121" t="str">
        <f t="shared" si="26"/>
        <v/>
      </c>
      <c r="S116" s="121" t="str">
        <f t="shared" si="27"/>
        <v/>
      </c>
      <c r="T116" s="249"/>
      <c r="U116" s="122"/>
      <c r="V116" s="122"/>
      <c r="W116" s="122"/>
      <c r="X116" s="122"/>
      <c r="Y116" s="122"/>
      <c r="Z116" s="278"/>
      <c r="AA116" s="124"/>
      <c r="AB116" s="124"/>
    </row>
    <row r="117" spans="1:28" ht="18" customHeight="1">
      <c r="A117" s="171"/>
      <c r="B117" s="154"/>
      <c r="C117" s="154"/>
      <c r="D117" s="154"/>
      <c r="E117" s="163"/>
      <c r="F117" s="153"/>
      <c r="G117" s="153"/>
      <c r="H117" s="154"/>
      <c r="I117" s="155"/>
      <c r="J117" s="166"/>
      <c r="K117" s="166"/>
      <c r="L117" s="166"/>
      <c r="M117" s="166"/>
      <c r="N117" s="167" t="str">
        <f t="shared" si="0"/>
        <v/>
      </c>
      <c r="O117" s="167" t="str">
        <f t="shared" si="1"/>
        <v/>
      </c>
      <c r="P117" s="167" t="str">
        <f t="shared" si="4"/>
        <v/>
      </c>
      <c r="Q117" s="120" t="str">
        <f t="shared" si="25"/>
        <v/>
      </c>
      <c r="R117" s="121" t="str">
        <f t="shared" si="26"/>
        <v/>
      </c>
      <c r="S117" s="121" t="str">
        <f t="shared" si="27"/>
        <v/>
      </c>
      <c r="T117" s="249"/>
      <c r="U117" s="122"/>
      <c r="V117" s="122"/>
      <c r="W117" s="122"/>
      <c r="X117" s="122"/>
      <c r="Y117" s="122"/>
      <c r="Z117" s="278"/>
      <c r="AA117" s="124"/>
      <c r="AB117" s="124"/>
    </row>
    <row r="118" spans="1:28" ht="18" customHeight="1">
      <c r="A118" s="171"/>
      <c r="B118" s="154"/>
      <c r="C118" s="154"/>
      <c r="D118" s="154"/>
      <c r="E118" s="163"/>
      <c r="F118" s="153"/>
      <c r="G118" s="153"/>
      <c r="H118" s="154"/>
      <c r="I118" s="155"/>
      <c r="J118" s="166"/>
      <c r="K118" s="166"/>
      <c r="L118" s="166"/>
      <c r="M118" s="166"/>
      <c r="N118" s="167" t="str">
        <f t="shared" si="0"/>
        <v/>
      </c>
      <c r="O118" s="167" t="str">
        <f t="shared" si="1"/>
        <v/>
      </c>
      <c r="P118" s="167" t="str">
        <f t="shared" si="4"/>
        <v/>
      </c>
      <c r="Q118" s="120" t="str">
        <f t="shared" si="25"/>
        <v/>
      </c>
      <c r="R118" s="121" t="str">
        <f t="shared" si="26"/>
        <v/>
      </c>
      <c r="S118" s="121" t="str">
        <f t="shared" si="27"/>
        <v/>
      </c>
      <c r="T118" s="249"/>
      <c r="U118" s="122"/>
      <c r="V118" s="122"/>
      <c r="W118" s="122"/>
      <c r="X118" s="122"/>
      <c r="Y118" s="122"/>
      <c r="Z118" s="278"/>
      <c r="AA118" s="124"/>
      <c r="AB118" s="124"/>
    </row>
    <row r="119" spans="1:28" ht="18" customHeight="1">
      <c r="A119" s="171"/>
      <c r="B119" s="154"/>
      <c r="C119" s="154"/>
      <c r="D119" s="154"/>
      <c r="E119" s="163"/>
      <c r="F119" s="153"/>
      <c r="G119" s="153"/>
      <c r="H119" s="154"/>
      <c r="I119" s="155"/>
      <c r="J119" s="172"/>
      <c r="K119" s="158"/>
      <c r="L119" s="158"/>
      <c r="M119" s="158"/>
      <c r="N119" s="167" t="str">
        <f t="shared" si="0"/>
        <v/>
      </c>
      <c r="O119" s="167" t="str">
        <f t="shared" si="1"/>
        <v/>
      </c>
      <c r="P119" s="167" t="str">
        <f t="shared" si="4"/>
        <v/>
      </c>
      <c r="Q119" s="120" t="str">
        <f t="shared" si="25"/>
        <v/>
      </c>
      <c r="R119" s="121" t="str">
        <f t="shared" si="26"/>
        <v/>
      </c>
      <c r="S119" s="121" t="str">
        <f t="shared" si="27"/>
        <v/>
      </c>
      <c r="T119" s="249"/>
      <c r="U119" s="122"/>
      <c r="V119" s="122"/>
      <c r="W119" s="122"/>
      <c r="X119" s="122"/>
      <c r="Y119" s="122"/>
      <c r="Z119" s="278"/>
      <c r="AA119" s="124"/>
      <c r="AB119" s="124"/>
    </row>
    <row r="120" spans="1:28" ht="18" customHeight="1">
      <c r="A120" s="171"/>
      <c r="B120" s="154"/>
      <c r="C120" s="154"/>
      <c r="D120" s="154"/>
      <c r="E120" s="163"/>
      <c r="F120" s="153"/>
      <c r="G120" s="153"/>
      <c r="H120" s="154"/>
      <c r="I120" s="155"/>
      <c r="J120" s="172"/>
      <c r="K120" s="158"/>
      <c r="L120" s="158"/>
      <c r="M120" s="158"/>
      <c r="N120" s="167" t="str">
        <f t="shared" si="0"/>
        <v/>
      </c>
      <c r="O120" s="167" t="str">
        <f t="shared" si="1"/>
        <v/>
      </c>
      <c r="P120" s="167" t="str">
        <f t="shared" si="4"/>
        <v/>
      </c>
      <c r="Q120" s="120" t="str">
        <f t="shared" si="25"/>
        <v/>
      </c>
      <c r="R120" s="121" t="str">
        <f t="shared" si="26"/>
        <v/>
      </c>
      <c r="S120" s="121" t="str">
        <f t="shared" si="27"/>
        <v/>
      </c>
      <c r="T120" s="249"/>
      <c r="U120" s="122"/>
      <c r="V120" s="122"/>
      <c r="W120" s="122"/>
      <c r="X120" s="122"/>
      <c r="Y120" s="122"/>
      <c r="Z120" s="278"/>
      <c r="AA120" s="124"/>
      <c r="AB120" s="124"/>
    </row>
    <row r="121" spans="1:28" ht="18" customHeight="1">
      <c r="A121" s="171"/>
      <c r="B121" s="154"/>
      <c r="C121" s="154"/>
      <c r="D121" s="154"/>
      <c r="E121" s="163"/>
      <c r="F121" s="153"/>
      <c r="G121" s="153"/>
      <c r="H121" s="154"/>
      <c r="I121" s="155"/>
      <c r="J121" s="172"/>
      <c r="K121" s="158"/>
      <c r="L121" s="158"/>
      <c r="M121" s="158"/>
      <c r="N121" s="167" t="str">
        <f t="shared" si="0"/>
        <v/>
      </c>
      <c r="O121" s="167" t="str">
        <f t="shared" si="1"/>
        <v/>
      </c>
      <c r="P121" s="167" t="str">
        <f t="shared" si="4"/>
        <v/>
      </c>
      <c r="Q121" s="120" t="str">
        <f t="shared" si="25"/>
        <v/>
      </c>
      <c r="R121" s="121" t="str">
        <f t="shared" si="26"/>
        <v/>
      </c>
      <c r="S121" s="121" t="str">
        <f t="shared" si="27"/>
        <v/>
      </c>
      <c r="T121" s="249"/>
      <c r="U121" s="122"/>
      <c r="V121" s="122"/>
      <c r="W121" s="122"/>
      <c r="X121" s="122"/>
      <c r="Y121" s="122"/>
      <c r="Z121" s="278"/>
      <c r="AA121" s="124"/>
      <c r="AB121" s="124"/>
    </row>
    <row r="122" spans="1:28" ht="18" customHeight="1">
      <c r="A122" s="171"/>
      <c r="B122" s="154"/>
      <c r="C122" s="154"/>
      <c r="D122" s="154"/>
      <c r="E122" s="163"/>
      <c r="F122" s="153"/>
      <c r="G122" s="153"/>
      <c r="H122" s="154"/>
      <c r="I122" s="155"/>
      <c r="J122" s="172"/>
      <c r="K122" s="158"/>
      <c r="L122" s="158"/>
      <c r="M122" s="158"/>
      <c r="N122" s="167" t="str">
        <f t="shared" si="0"/>
        <v/>
      </c>
      <c r="O122" s="167" t="str">
        <f t="shared" si="1"/>
        <v/>
      </c>
      <c r="P122" s="167" t="str">
        <f t="shared" si="4"/>
        <v/>
      </c>
      <c r="Q122" s="120" t="str">
        <f t="shared" si="25"/>
        <v/>
      </c>
      <c r="R122" s="121" t="str">
        <f t="shared" si="26"/>
        <v/>
      </c>
      <c r="S122" s="121" t="str">
        <f t="shared" si="27"/>
        <v/>
      </c>
      <c r="T122" s="249"/>
      <c r="U122" s="122"/>
      <c r="V122" s="122"/>
      <c r="W122" s="122"/>
      <c r="X122" s="122"/>
      <c r="Y122" s="122"/>
      <c r="Z122" s="278"/>
      <c r="AA122" s="124"/>
      <c r="AB122" s="124"/>
    </row>
    <row r="123" spans="1:28" ht="18" customHeight="1">
      <c r="A123" s="171"/>
      <c r="B123" s="154"/>
      <c r="C123" s="154"/>
      <c r="D123" s="154"/>
      <c r="E123" s="163"/>
      <c r="F123" s="153"/>
      <c r="G123" s="153"/>
      <c r="H123" s="154"/>
      <c r="I123" s="155"/>
      <c r="J123" s="172"/>
      <c r="K123" s="158"/>
      <c r="L123" s="158"/>
      <c r="M123" s="158"/>
      <c r="N123" s="167" t="str">
        <f t="shared" si="0"/>
        <v/>
      </c>
      <c r="O123" s="167" t="str">
        <f t="shared" si="1"/>
        <v/>
      </c>
      <c r="P123" s="167" t="str">
        <f t="shared" si="4"/>
        <v/>
      </c>
      <c r="Q123" s="120" t="str">
        <f t="shared" si="25"/>
        <v/>
      </c>
      <c r="R123" s="121" t="str">
        <f t="shared" si="26"/>
        <v/>
      </c>
      <c r="S123" s="121" t="str">
        <f t="shared" si="27"/>
        <v/>
      </c>
      <c r="T123" s="249"/>
      <c r="U123" s="122"/>
      <c r="V123" s="122"/>
      <c r="W123" s="122"/>
      <c r="X123" s="122"/>
      <c r="Y123" s="122"/>
      <c r="Z123" s="278"/>
      <c r="AA123" s="124"/>
      <c r="AB123" s="124"/>
    </row>
    <row r="124" spans="1:28" ht="18" customHeight="1">
      <c r="A124" s="171"/>
      <c r="B124" s="154"/>
      <c r="C124" s="154"/>
      <c r="D124" s="154"/>
      <c r="E124" s="163"/>
      <c r="F124" s="153"/>
      <c r="G124" s="153"/>
      <c r="H124" s="154"/>
      <c r="I124" s="155"/>
      <c r="J124" s="172"/>
      <c r="K124" s="158"/>
      <c r="L124" s="158"/>
      <c r="M124" s="158"/>
      <c r="N124" s="167" t="str">
        <f t="shared" si="0"/>
        <v/>
      </c>
      <c r="O124" s="167" t="str">
        <f t="shared" si="1"/>
        <v/>
      </c>
      <c r="P124" s="167" t="str">
        <f t="shared" si="4"/>
        <v/>
      </c>
      <c r="Q124" s="120" t="str">
        <f t="shared" si="25"/>
        <v/>
      </c>
      <c r="R124" s="121" t="str">
        <f t="shared" si="26"/>
        <v/>
      </c>
      <c r="S124" s="121" t="str">
        <f t="shared" si="27"/>
        <v/>
      </c>
      <c r="T124" s="249"/>
      <c r="U124" s="122"/>
      <c r="V124" s="122"/>
      <c r="W124" s="122"/>
      <c r="X124" s="122"/>
      <c r="Y124" s="122"/>
      <c r="Z124" s="278"/>
      <c r="AA124" s="124"/>
      <c r="AB124" s="124"/>
    </row>
    <row r="125" spans="1:28" ht="18" customHeight="1">
      <c r="A125" s="171"/>
      <c r="B125" s="154"/>
      <c r="C125" s="154"/>
      <c r="D125" s="154"/>
      <c r="E125" s="163"/>
      <c r="F125" s="153"/>
      <c r="G125" s="153"/>
      <c r="H125" s="154"/>
      <c r="I125" s="155"/>
      <c r="J125" s="166"/>
      <c r="K125" s="158"/>
      <c r="L125" s="158"/>
      <c r="M125" s="158"/>
      <c r="N125" s="167" t="str">
        <f t="shared" si="0"/>
        <v/>
      </c>
      <c r="O125" s="167" t="str">
        <f t="shared" si="1"/>
        <v/>
      </c>
      <c r="P125" s="167" t="str">
        <f t="shared" si="4"/>
        <v/>
      </c>
      <c r="Q125" s="120" t="str">
        <f t="shared" si="25"/>
        <v/>
      </c>
      <c r="R125" s="121" t="str">
        <f t="shared" si="26"/>
        <v/>
      </c>
      <c r="S125" s="121" t="str">
        <f t="shared" si="27"/>
        <v/>
      </c>
      <c r="T125" s="249"/>
      <c r="U125" s="122"/>
      <c r="V125" s="122"/>
      <c r="W125" s="122"/>
      <c r="X125" s="122"/>
      <c r="Y125" s="122"/>
      <c r="Z125" s="278"/>
      <c r="AA125" s="124"/>
      <c r="AB125" s="124"/>
    </row>
    <row r="126" spans="1:28" ht="18" customHeight="1">
      <c r="A126" s="171"/>
      <c r="B126" s="154"/>
      <c r="C126" s="154"/>
      <c r="D126" s="154"/>
      <c r="E126" s="163"/>
      <c r="F126" s="153"/>
      <c r="G126" s="153"/>
      <c r="H126" s="154"/>
      <c r="I126" s="155"/>
      <c r="J126" s="172"/>
      <c r="K126" s="158"/>
      <c r="L126" s="158"/>
      <c r="M126" s="158"/>
      <c r="N126" s="167" t="str">
        <f t="shared" si="0"/>
        <v/>
      </c>
      <c r="O126" s="167" t="str">
        <f t="shared" si="1"/>
        <v/>
      </c>
      <c r="P126" s="167" t="str">
        <f t="shared" si="4"/>
        <v/>
      </c>
      <c r="Q126" s="120" t="str">
        <f t="shared" si="25"/>
        <v/>
      </c>
      <c r="R126" s="121" t="str">
        <f t="shared" si="26"/>
        <v/>
      </c>
      <c r="S126" s="121" t="str">
        <f t="shared" si="27"/>
        <v/>
      </c>
      <c r="T126" s="249"/>
      <c r="U126" s="122"/>
      <c r="V126" s="122"/>
      <c r="W126" s="122"/>
      <c r="X126" s="122"/>
      <c r="Y126" s="122"/>
      <c r="Z126" s="278"/>
      <c r="AA126" s="124"/>
      <c r="AB126" s="124"/>
    </row>
    <row r="127" spans="1:28" ht="18" customHeight="1">
      <c r="A127" s="171"/>
      <c r="B127" s="154"/>
      <c r="C127" s="154"/>
      <c r="D127" s="154"/>
      <c r="E127" s="163"/>
      <c r="F127" s="153"/>
      <c r="G127" s="153"/>
      <c r="H127" s="154"/>
      <c r="I127" s="155"/>
      <c r="J127" s="172"/>
      <c r="K127" s="158"/>
      <c r="L127" s="158"/>
      <c r="M127" s="158"/>
      <c r="N127" s="167" t="str">
        <f t="shared" si="0"/>
        <v/>
      </c>
      <c r="O127" s="167" t="str">
        <f t="shared" si="1"/>
        <v/>
      </c>
      <c r="P127" s="167" t="str">
        <f t="shared" si="4"/>
        <v/>
      </c>
      <c r="Q127" s="120" t="str">
        <f t="shared" si="25"/>
        <v/>
      </c>
      <c r="R127" s="121" t="str">
        <f t="shared" si="26"/>
        <v/>
      </c>
      <c r="S127" s="121" t="str">
        <f t="shared" si="27"/>
        <v/>
      </c>
      <c r="T127" s="249"/>
      <c r="U127" s="122"/>
      <c r="V127" s="122"/>
      <c r="W127" s="122"/>
      <c r="X127" s="122"/>
      <c r="Y127" s="122"/>
      <c r="Z127" s="278"/>
      <c r="AA127" s="124"/>
      <c r="AB127" s="124"/>
    </row>
    <row r="128" spans="1:28" ht="18" customHeight="1">
      <c r="A128" s="171"/>
      <c r="B128" s="154"/>
      <c r="C128" s="154"/>
      <c r="D128" s="154"/>
      <c r="E128" s="163"/>
      <c r="F128" s="153"/>
      <c r="G128" s="153"/>
      <c r="H128" s="154"/>
      <c r="I128" s="155"/>
      <c r="J128" s="172"/>
      <c r="K128" s="158"/>
      <c r="L128" s="158"/>
      <c r="M128" s="158"/>
      <c r="N128" s="167" t="str">
        <f t="shared" si="0"/>
        <v/>
      </c>
      <c r="O128" s="167" t="str">
        <f t="shared" si="1"/>
        <v/>
      </c>
      <c r="P128" s="167" t="str">
        <f t="shared" si="4"/>
        <v/>
      </c>
      <c r="Q128" s="120" t="str">
        <f t="shared" si="25"/>
        <v/>
      </c>
      <c r="R128" s="121" t="str">
        <f t="shared" si="26"/>
        <v/>
      </c>
      <c r="S128" s="121" t="str">
        <f t="shared" si="27"/>
        <v/>
      </c>
      <c r="T128" s="249"/>
      <c r="U128" s="122"/>
      <c r="V128" s="122"/>
      <c r="W128" s="122"/>
      <c r="X128" s="122"/>
      <c r="Y128" s="122"/>
      <c r="Z128" s="278"/>
      <c r="AA128" s="124"/>
      <c r="AB128" s="124"/>
    </row>
    <row r="129" spans="1:28" ht="18" customHeight="1">
      <c r="A129" s="171"/>
      <c r="B129" s="154"/>
      <c r="C129" s="154"/>
      <c r="D129" s="154"/>
      <c r="E129" s="163"/>
      <c r="F129" s="153"/>
      <c r="G129" s="153"/>
      <c r="H129" s="154"/>
      <c r="I129" s="155"/>
      <c r="J129" s="172"/>
      <c r="K129" s="158"/>
      <c r="L129" s="158"/>
      <c r="M129" s="158"/>
      <c r="N129" s="167" t="str">
        <f t="shared" si="0"/>
        <v/>
      </c>
      <c r="O129" s="167" t="str">
        <f t="shared" si="1"/>
        <v/>
      </c>
      <c r="P129" s="167" t="str">
        <f t="shared" si="4"/>
        <v/>
      </c>
      <c r="Q129" s="120" t="str">
        <f t="shared" si="25"/>
        <v/>
      </c>
      <c r="R129" s="121" t="str">
        <f t="shared" si="26"/>
        <v/>
      </c>
      <c r="S129" s="121" t="str">
        <f t="shared" si="27"/>
        <v/>
      </c>
      <c r="T129" s="249"/>
      <c r="U129" s="122"/>
      <c r="V129" s="122"/>
      <c r="W129" s="122"/>
      <c r="X129" s="122"/>
      <c r="Y129" s="122"/>
      <c r="Z129" s="278"/>
      <c r="AA129" s="124"/>
      <c r="AB129" s="124"/>
    </row>
    <row r="130" spans="1:28" ht="18" customHeight="1">
      <c r="A130" s="171"/>
      <c r="B130" s="154"/>
      <c r="C130" s="154"/>
      <c r="D130" s="154"/>
      <c r="E130" s="163"/>
      <c r="F130" s="153"/>
      <c r="G130" s="153"/>
      <c r="H130" s="154"/>
      <c r="I130" s="155"/>
      <c r="J130" s="172"/>
      <c r="K130" s="158"/>
      <c r="L130" s="158"/>
      <c r="M130" s="158"/>
      <c r="N130" s="167" t="str">
        <f t="shared" si="0"/>
        <v/>
      </c>
      <c r="O130" s="167" t="str">
        <f t="shared" si="1"/>
        <v/>
      </c>
      <c r="P130" s="167" t="str">
        <f t="shared" si="4"/>
        <v/>
      </c>
      <c r="Q130" s="120" t="str">
        <f t="shared" si="25"/>
        <v/>
      </c>
      <c r="R130" s="121" t="str">
        <f t="shared" si="26"/>
        <v/>
      </c>
      <c r="S130" s="121" t="str">
        <f t="shared" si="27"/>
        <v/>
      </c>
      <c r="T130" s="249"/>
      <c r="U130" s="122"/>
      <c r="V130" s="122"/>
      <c r="W130" s="122"/>
      <c r="X130" s="122"/>
      <c r="Y130" s="122"/>
      <c r="Z130" s="278"/>
      <c r="AA130" s="124"/>
      <c r="AB130" s="124"/>
    </row>
    <row r="131" spans="1:28" ht="18" customHeight="1">
      <c r="A131" s="171"/>
      <c r="B131" s="154"/>
      <c r="C131" s="154"/>
      <c r="D131" s="154"/>
      <c r="E131" s="163"/>
      <c r="F131" s="153"/>
      <c r="G131" s="153"/>
      <c r="H131" s="154"/>
      <c r="I131" s="155"/>
      <c r="J131" s="172"/>
      <c r="K131" s="158"/>
      <c r="L131" s="158"/>
      <c r="M131" s="158"/>
      <c r="N131" s="167" t="str">
        <f t="shared" si="0"/>
        <v/>
      </c>
      <c r="O131" s="167" t="str">
        <f t="shared" si="1"/>
        <v/>
      </c>
      <c r="P131" s="167" t="str">
        <f t="shared" si="4"/>
        <v/>
      </c>
      <c r="Q131" s="120" t="str">
        <f t="shared" si="25"/>
        <v/>
      </c>
      <c r="R131" s="121" t="str">
        <f t="shared" si="26"/>
        <v/>
      </c>
      <c r="S131" s="121" t="str">
        <f t="shared" si="27"/>
        <v/>
      </c>
      <c r="T131" s="249"/>
      <c r="U131" s="122"/>
      <c r="V131" s="122"/>
      <c r="W131" s="122"/>
      <c r="X131" s="122"/>
      <c r="Y131" s="122"/>
      <c r="Z131" s="278"/>
      <c r="AA131" s="124"/>
      <c r="AB131" s="124"/>
    </row>
    <row r="132" spans="1:28" ht="18" customHeight="1">
      <c r="A132" s="171"/>
      <c r="B132" s="154"/>
      <c r="C132" s="154"/>
      <c r="D132" s="154"/>
      <c r="E132" s="163"/>
      <c r="F132" s="153"/>
      <c r="G132" s="153"/>
      <c r="H132" s="154"/>
      <c r="I132" s="155"/>
      <c r="J132" s="172"/>
      <c r="K132" s="158"/>
      <c r="L132" s="158"/>
      <c r="M132" s="158"/>
      <c r="N132" s="167" t="str">
        <f t="shared" si="0"/>
        <v/>
      </c>
      <c r="O132" s="167" t="str">
        <f t="shared" si="1"/>
        <v/>
      </c>
      <c r="P132" s="167" t="str">
        <f t="shared" si="4"/>
        <v/>
      </c>
      <c r="Q132" s="120" t="str">
        <f t="shared" si="25"/>
        <v/>
      </c>
      <c r="R132" s="121" t="str">
        <f t="shared" si="26"/>
        <v/>
      </c>
      <c r="S132" s="121" t="str">
        <f t="shared" si="27"/>
        <v/>
      </c>
      <c r="T132" s="249"/>
      <c r="U132" s="122"/>
      <c r="V132" s="122"/>
      <c r="W132" s="122"/>
      <c r="X132" s="122"/>
      <c r="Y132" s="122"/>
      <c r="Z132" s="278"/>
      <c r="AA132" s="124"/>
      <c r="AB132" s="124"/>
    </row>
    <row r="133" spans="1:28" ht="18" customHeight="1">
      <c r="A133" s="171"/>
      <c r="B133" s="154"/>
      <c r="C133" s="154"/>
      <c r="D133" s="154"/>
      <c r="E133" s="163"/>
      <c r="F133" s="153"/>
      <c r="G133" s="153"/>
      <c r="H133" s="154"/>
      <c r="I133" s="155"/>
      <c r="J133" s="172"/>
      <c r="K133" s="158"/>
      <c r="L133" s="158"/>
      <c r="M133" s="158"/>
      <c r="N133" s="167" t="str">
        <f t="shared" si="0"/>
        <v/>
      </c>
      <c r="O133" s="167" t="str">
        <f t="shared" si="1"/>
        <v/>
      </c>
      <c r="P133" s="167" t="str">
        <f t="shared" si="4"/>
        <v/>
      </c>
      <c r="Q133" s="120" t="str">
        <f t="shared" si="25"/>
        <v/>
      </c>
      <c r="R133" s="121" t="str">
        <f t="shared" si="26"/>
        <v/>
      </c>
      <c r="S133" s="121" t="str">
        <f t="shared" si="27"/>
        <v/>
      </c>
      <c r="T133" s="249"/>
      <c r="U133" s="122"/>
      <c r="V133" s="122"/>
      <c r="W133" s="122"/>
      <c r="X133" s="122"/>
      <c r="Y133" s="122"/>
      <c r="Z133" s="278"/>
      <c r="AA133" s="124"/>
      <c r="AB133" s="124"/>
    </row>
    <row r="134" spans="1:28" ht="18" customHeight="1">
      <c r="A134" s="164"/>
      <c r="B134" s="154"/>
      <c r="C134" s="154"/>
      <c r="D134" s="154"/>
      <c r="E134" s="163"/>
      <c r="F134" s="153"/>
      <c r="G134" s="153"/>
      <c r="H134" s="154"/>
      <c r="I134" s="155"/>
      <c r="J134" s="158"/>
      <c r="K134" s="158"/>
      <c r="L134" s="158"/>
      <c r="M134" s="158"/>
      <c r="N134" s="167" t="str">
        <f t="shared" si="0"/>
        <v/>
      </c>
      <c r="O134" s="167" t="str">
        <f t="shared" si="1"/>
        <v/>
      </c>
      <c r="P134" s="167" t="str">
        <f t="shared" si="4"/>
        <v/>
      </c>
      <c r="Q134" s="120" t="str">
        <f t="shared" si="25"/>
        <v/>
      </c>
      <c r="R134" s="121" t="str">
        <f t="shared" si="26"/>
        <v/>
      </c>
      <c r="S134" s="121" t="str">
        <f t="shared" si="27"/>
        <v/>
      </c>
      <c r="T134" s="249"/>
      <c r="U134" s="122"/>
      <c r="V134" s="122"/>
      <c r="W134" s="122"/>
      <c r="X134" s="122"/>
      <c r="Y134" s="122"/>
      <c r="Z134" s="278"/>
      <c r="AA134" s="124"/>
      <c r="AB134" s="124"/>
    </row>
    <row r="135" spans="1:28" ht="18" customHeight="1">
      <c r="A135" s="164"/>
      <c r="B135" s="154"/>
      <c r="C135" s="154"/>
      <c r="D135" s="154"/>
      <c r="E135" s="163"/>
      <c r="F135" s="153"/>
      <c r="G135" s="153"/>
      <c r="H135" s="154"/>
      <c r="I135" s="155"/>
      <c r="J135" s="166"/>
      <c r="K135" s="158"/>
      <c r="L135" s="158"/>
      <c r="M135" s="158"/>
      <c r="N135" s="167" t="str">
        <f t="shared" si="0"/>
        <v/>
      </c>
      <c r="O135" s="167" t="str">
        <f t="shared" si="1"/>
        <v/>
      </c>
      <c r="P135" s="167" t="str">
        <f t="shared" si="4"/>
        <v/>
      </c>
      <c r="Q135" s="120" t="str">
        <f t="shared" si="25"/>
        <v/>
      </c>
      <c r="R135" s="121" t="str">
        <f t="shared" si="26"/>
        <v/>
      </c>
      <c r="S135" s="121" t="str">
        <f t="shared" si="27"/>
        <v/>
      </c>
      <c r="T135" s="249"/>
      <c r="U135" s="122"/>
      <c r="V135" s="122"/>
      <c r="W135" s="122"/>
      <c r="X135" s="122"/>
      <c r="Y135" s="122"/>
      <c r="Z135" s="278"/>
      <c r="AA135" s="124"/>
      <c r="AB135" s="124"/>
    </row>
    <row r="136" spans="1:28" ht="18" customHeight="1">
      <c r="A136" s="164"/>
      <c r="B136" s="154"/>
      <c r="C136" s="154"/>
      <c r="D136" s="154"/>
      <c r="E136" s="163"/>
      <c r="F136" s="153"/>
      <c r="G136" s="153"/>
      <c r="H136" s="154"/>
      <c r="I136" s="155"/>
      <c r="J136" s="166"/>
      <c r="K136" s="158"/>
      <c r="L136" s="158"/>
      <c r="M136" s="158"/>
      <c r="N136" s="167" t="str">
        <f t="shared" si="0"/>
        <v/>
      </c>
      <c r="O136" s="167" t="str">
        <f t="shared" si="1"/>
        <v/>
      </c>
      <c r="P136" s="167" t="str">
        <f t="shared" si="4"/>
        <v/>
      </c>
      <c r="Q136" s="120" t="str">
        <f t="shared" si="25"/>
        <v/>
      </c>
      <c r="R136" s="121" t="str">
        <f t="shared" si="26"/>
        <v/>
      </c>
      <c r="S136" s="121" t="str">
        <f t="shared" si="27"/>
        <v/>
      </c>
      <c r="T136" s="249"/>
      <c r="U136" s="122"/>
      <c r="V136" s="122"/>
      <c r="W136" s="122"/>
      <c r="X136" s="122"/>
      <c r="Y136" s="122"/>
      <c r="Z136" s="278"/>
      <c r="AA136" s="124"/>
      <c r="AB136" s="124"/>
    </row>
    <row r="137" spans="1:28" ht="18" customHeight="1">
      <c r="A137" s="164"/>
      <c r="B137" s="154"/>
      <c r="C137" s="154"/>
      <c r="D137" s="154"/>
      <c r="E137" s="163"/>
      <c r="F137" s="153"/>
      <c r="G137" s="153"/>
      <c r="H137" s="154"/>
      <c r="I137" s="155"/>
      <c r="J137" s="166"/>
      <c r="K137" s="158"/>
      <c r="L137" s="158"/>
      <c r="M137" s="158"/>
      <c r="N137" s="167" t="str">
        <f t="shared" si="0"/>
        <v/>
      </c>
      <c r="O137" s="167" t="str">
        <f t="shared" si="1"/>
        <v/>
      </c>
      <c r="P137" s="167" t="str">
        <f t="shared" si="4"/>
        <v/>
      </c>
      <c r="Q137" s="120" t="str">
        <f t="shared" si="25"/>
        <v/>
      </c>
      <c r="R137" s="121" t="str">
        <f t="shared" si="26"/>
        <v/>
      </c>
      <c r="S137" s="121" t="str">
        <f t="shared" si="27"/>
        <v/>
      </c>
      <c r="T137" s="249"/>
      <c r="U137" s="122"/>
      <c r="V137" s="122"/>
      <c r="W137" s="122"/>
      <c r="X137" s="122"/>
      <c r="Y137" s="122"/>
      <c r="Z137" s="278"/>
      <c r="AA137" s="124"/>
      <c r="AB137" s="124"/>
    </row>
    <row r="138" spans="1:28" ht="18" customHeight="1">
      <c r="A138" s="164"/>
      <c r="B138" s="154"/>
      <c r="C138" s="154"/>
      <c r="D138" s="154"/>
      <c r="E138" s="163"/>
      <c r="F138" s="153"/>
      <c r="G138" s="153"/>
      <c r="H138" s="154"/>
      <c r="I138" s="155"/>
      <c r="J138" s="158"/>
      <c r="K138" s="158"/>
      <c r="L138" s="158"/>
      <c r="M138" s="158"/>
      <c r="N138" s="167" t="str">
        <f t="shared" si="0"/>
        <v/>
      </c>
      <c r="O138" s="167" t="str">
        <f t="shared" si="1"/>
        <v/>
      </c>
      <c r="P138" s="167" t="str">
        <f t="shared" si="4"/>
        <v/>
      </c>
      <c r="Q138" s="120" t="str">
        <f t="shared" si="25"/>
        <v/>
      </c>
      <c r="R138" s="121" t="str">
        <f t="shared" si="26"/>
        <v/>
      </c>
      <c r="S138" s="121" t="str">
        <f t="shared" si="27"/>
        <v/>
      </c>
      <c r="T138" s="249"/>
      <c r="U138" s="122"/>
      <c r="V138" s="122"/>
      <c r="W138" s="122"/>
      <c r="X138" s="122"/>
      <c r="Y138" s="122"/>
      <c r="Z138" s="278"/>
      <c r="AA138" s="124"/>
      <c r="AB138" s="124"/>
    </row>
    <row r="139" spans="1:28" ht="18" customHeight="1">
      <c r="A139" s="164"/>
      <c r="B139" s="154"/>
      <c r="C139" s="154"/>
      <c r="D139" s="154"/>
      <c r="E139" s="163"/>
      <c r="F139" s="153"/>
      <c r="G139" s="153"/>
      <c r="H139" s="154"/>
      <c r="I139" s="155"/>
      <c r="J139" s="166"/>
      <c r="K139" s="166"/>
      <c r="L139" s="166"/>
      <c r="M139" s="166"/>
      <c r="N139" s="167" t="str">
        <f t="shared" si="0"/>
        <v/>
      </c>
      <c r="O139" s="167" t="str">
        <f t="shared" si="1"/>
        <v/>
      </c>
      <c r="P139" s="167" t="str">
        <f t="shared" si="4"/>
        <v/>
      </c>
      <c r="Q139" s="120" t="str">
        <f t="shared" si="25"/>
        <v/>
      </c>
      <c r="R139" s="121" t="str">
        <f t="shared" si="26"/>
        <v/>
      </c>
      <c r="S139" s="121" t="str">
        <f t="shared" si="27"/>
        <v/>
      </c>
      <c r="T139" s="249"/>
      <c r="U139" s="122"/>
      <c r="V139" s="122"/>
      <c r="W139" s="122"/>
      <c r="X139" s="122"/>
      <c r="Y139" s="122"/>
      <c r="Z139" s="278"/>
      <c r="AA139" s="124"/>
      <c r="AB139" s="124"/>
    </row>
    <row r="140" spans="1:28" ht="18" customHeight="1">
      <c r="A140" s="164"/>
      <c r="B140" s="154"/>
      <c r="C140" s="154"/>
      <c r="D140" s="154"/>
      <c r="E140" s="163"/>
      <c r="F140" s="153"/>
      <c r="G140" s="153"/>
      <c r="H140" s="154"/>
      <c r="I140" s="155"/>
      <c r="J140" s="166"/>
      <c r="K140" s="166"/>
      <c r="L140" s="166"/>
      <c r="M140" s="166"/>
      <c r="N140" s="167" t="str">
        <f t="shared" si="0"/>
        <v/>
      </c>
      <c r="O140" s="167" t="str">
        <f t="shared" si="1"/>
        <v/>
      </c>
      <c r="P140" s="167" t="str">
        <f t="shared" si="4"/>
        <v/>
      </c>
      <c r="Q140" s="120" t="str">
        <f t="shared" si="25"/>
        <v/>
      </c>
      <c r="R140" s="121" t="str">
        <f t="shared" si="26"/>
        <v/>
      </c>
      <c r="S140" s="121" t="str">
        <f t="shared" si="27"/>
        <v/>
      </c>
      <c r="T140" s="249"/>
      <c r="U140" s="122"/>
      <c r="V140" s="122"/>
      <c r="W140" s="122"/>
      <c r="X140" s="122"/>
      <c r="Y140" s="122"/>
      <c r="Z140" s="278"/>
      <c r="AA140" s="124"/>
      <c r="AB140" s="124"/>
    </row>
    <row r="141" spans="1:28" ht="18" customHeight="1">
      <c r="A141" s="164"/>
      <c r="B141" s="154"/>
      <c r="C141" s="154"/>
      <c r="D141" s="154"/>
      <c r="E141" s="163"/>
      <c r="F141" s="153"/>
      <c r="G141" s="153"/>
      <c r="H141" s="154"/>
      <c r="I141" s="155"/>
      <c r="J141" s="166"/>
      <c r="K141" s="166"/>
      <c r="L141" s="166"/>
      <c r="M141" s="166"/>
      <c r="N141" s="167" t="str">
        <f t="shared" si="0"/>
        <v/>
      </c>
      <c r="O141" s="167" t="str">
        <f t="shared" si="1"/>
        <v/>
      </c>
      <c r="P141" s="167" t="str">
        <f t="shared" si="4"/>
        <v/>
      </c>
      <c r="Q141" s="120" t="str">
        <f t="shared" si="25"/>
        <v/>
      </c>
      <c r="R141" s="121" t="str">
        <f t="shared" si="26"/>
        <v/>
      </c>
      <c r="S141" s="121" t="str">
        <f t="shared" si="27"/>
        <v/>
      </c>
      <c r="T141" s="249"/>
      <c r="U141" s="122"/>
      <c r="V141" s="122"/>
      <c r="W141" s="122"/>
      <c r="X141" s="122"/>
      <c r="Y141" s="122"/>
      <c r="Z141" s="278"/>
      <c r="AA141" s="124"/>
      <c r="AB141" s="124"/>
    </row>
    <row r="142" spans="1:28" ht="18" customHeight="1">
      <c r="A142" s="164"/>
      <c r="B142" s="154"/>
      <c r="C142" s="154"/>
      <c r="D142" s="154"/>
      <c r="E142" s="163"/>
      <c r="F142" s="153"/>
      <c r="G142" s="153"/>
      <c r="H142" s="154"/>
      <c r="I142" s="155"/>
      <c r="J142" s="166"/>
      <c r="K142" s="166"/>
      <c r="L142" s="166"/>
      <c r="M142" s="166"/>
      <c r="N142" s="167" t="str">
        <f t="shared" si="0"/>
        <v/>
      </c>
      <c r="O142" s="167" t="str">
        <f t="shared" si="1"/>
        <v/>
      </c>
      <c r="P142" s="167" t="str">
        <f t="shared" si="4"/>
        <v/>
      </c>
      <c r="Q142" s="120" t="str">
        <f t="shared" si="25"/>
        <v/>
      </c>
      <c r="R142" s="121" t="str">
        <f t="shared" si="26"/>
        <v/>
      </c>
      <c r="S142" s="121" t="str">
        <f t="shared" si="27"/>
        <v/>
      </c>
      <c r="T142" s="249"/>
      <c r="U142" s="122"/>
      <c r="V142" s="122"/>
      <c r="W142" s="122"/>
      <c r="X142" s="122"/>
      <c r="Y142" s="122"/>
      <c r="Z142" s="278"/>
      <c r="AA142" s="124"/>
      <c r="AB142" s="124"/>
    </row>
    <row r="143" spans="1:28" ht="18" customHeight="1">
      <c r="A143" s="164"/>
      <c r="B143" s="154"/>
      <c r="C143" s="154"/>
      <c r="D143" s="154"/>
      <c r="E143" s="163"/>
      <c r="F143" s="153"/>
      <c r="G143" s="153"/>
      <c r="H143" s="154"/>
      <c r="I143" s="155"/>
      <c r="J143" s="166"/>
      <c r="K143" s="166"/>
      <c r="L143" s="166"/>
      <c r="M143" s="166"/>
      <c r="N143" s="167" t="str">
        <f t="shared" si="0"/>
        <v/>
      </c>
      <c r="O143" s="167" t="str">
        <f t="shared" si="1"/>
        <v/>
      </c>
      <c r="P143" s="167" t="str">
        <f t="shared" si="4"/>
        <v/>
      </c>
      <c r="Q143" s="120" t="str">
        <f t="shared" si="25"/>
        <v/>
      </c>
      <c r="R143" s="121" t="str">
        <f t="shared" si="26"/>
        <v/>
      </c>
      <c r="S143" s="121" t="str">
        <f t="shared" si="27"/>
        <v/>
      </c>
      <c r="T143" s="249"/>
      <c r="U143" s="122"/>
      <c r="V143" s="122"/>
      <c r="W143" s="122"/>
      <c r="X143" s="122"/>
      <c r="Y143" s="122"/>
      <c r="Z143" s="278"/>
      <c r="AA143" s="124"/>
      <c r="AB143" s="124"/>
    </row>
    <row r="144" spans="1:28" ht="18" customHeight="1">
      <c r="A144" s="118"/>
      <c r="B144" s="103"/>
      <c r="C144" s="103"/>
      <c r="D144" s="103"/>
      <c r="E144" s="110"/>
      <c r="F144" s="134"/>
      <c r="G144" s="134"/>
      <c r="H144" s="103"/>
      <c r="I144" s="105"/>
      <c r="J144" s="119"/>
      <c r="K144" s="119"/>
      <c r="L144" s="119"/>
      <c r="M144" s="119"/>
      <c r="N144" s="120" t="str">
        <f t="shared" si="0"/>
        <v/>
      </c>
      <c r="O144" s="120" t="str">
        <f t="shared" si="1"/>
        <v/>
      </c>
      <c r="P144" s="120" t="str">
        <f t="shared" si="4"/>
        <v/>
      </c>
      <c r="Q144" s="120" t="str">
        <f t="shared" si="25"/>
        <v/>
      </c>
      <c r="R144" s="121" t="str">
        <f t="shared" si="26"/>
        <v/>
      </c>
      <c r="S144" s="121" t="str">
        <f t="shared" si="27"/>
        <v/>
      </c>
      <c r="T144" s="249"/>
      <c r="U144" s="122"/>
      <c r="V144" s="122"/>
      <c r="W144" s="122"/>
      <c r="X144" s="122"/>
      <c r="Y144" s="122"/>
      <c r="Z144" s="278"/>
      <c r="AA144" s="124"/>
      <c r="AB144" s="124"/>
    </row>
    <row r="145" spans="1:28" ht="18" customHeight="1">
      <c r="A145" s="118"/>
      <c r="B145" s="103"/>
      <c r="C145" s="103"/>
      <c r="D145" s="103"/>
      <c r="E145" s="110"/>
      <c r="F145" s="134"/>
      <c r="G145" s="134"/>
      <c r="H145" s="103"/>
      <c r="I145" s="105"/>
      <c r="J145" s="119"/>
      <c r="K145" s="119"/>
      <c r="L145" s="119"/>
      <c r="M145" s="119"/>
      <c r="N145" s="120" t="str">
        <f t="shared" si="0"/>
        <v/>
      </c>
      <c r="O145" s="120" t="str">
        <f t="shared" si="1"/>
        <v/>
      </c>
      <c r="P145" s="120" t="str">
        <f t="shared" si="4"/>
        <v/>
      </c>
      <c r="Q145" s="120" t="str">
        <f t="shared" si="25"/>
        <v/>
      </c>
      <c r="R145" s="121" t="str">
        <f t="shared" si="26"/>
        <v/>
      </c>
      <c r="S145" s="121" t="str">
        <f t="shared" si="27"/>
        <v/>
      </c>
      <c r="T145" s="249"/>
      <c r="U145" s="122"/>
      <c r="V145" s="122"/>
      <c r="W145" s="122"/>
      <c r="X145" s="122"/>
      <c r="Y145" s="122"/>
      <c r="Z145" s="278"/>
      <c r="AA145" s="124"/>
      <c r="AB145" s="124"/>
    </row>
    <row r="146" spans="1:28" ht="18" customHeight="1">
      <c r="A146" s="118"/>
      <c r="B146" s="103"/>
      <c r="C146" s="103"/>
      <c r="D146" s="103"/>
      <c r="E146" s="110"/>
      <c r="F146" s="134"/>
      <c r="G146" s="134"/>
      <c r="H146" s="103"/>
      <c r="I146" s="105"/>
      <c r="J146" s="119"/>
      <c r="K146" s="119"/>
      <c r="L146" s="119"/>
      <c r="M146" s="119"/>
      <c r="N146" s="120" t="str">
        <f t="shared" si="0"/>
        <v/>
      </c>
      <c r="O146" s="120" t="str">
        <f t="shared" si="1"/>
        <v/>
      </c>
      <c r="P146" s="120" t="str">
        <f t="shared" si="4"/>
        <v/>
      </c>
      <c r="Q146" s="120" t="str">
        <f t="shared" si="25"/>
        <v/>
      </c>
      <c r="R146" s="121" t="str">
        <f t="shared" si="26"/>
        <v/>
      </c>
      <c r="S146" s="121" t="str">
        <f t="shared" si="27"/>
        <v/>
      </c>
      <c r="T146" s="249"/>
      <c r="U146" s="122"/>
      <c r="V146" s="122"/>
      <c r="W146" s="122"/>
      <c r="X146" s="122"/>
      <c r="Y146" s="122"/>
      <c r="Z146" s="278"/>
      <c r="AA146" s="124"/>
      <c r="AB146" s="124"/>
    </row>
    <row r="147" spans="1:28" ht="18" customHeight="1">
      <c r="A147" s="118"/>
      <c r="B147" s="103"/>
      <c r="C147" s="103"/>
      <c r="D147" s="103"/>
      <c r="E147" s="110"/>
      <c r="F147" s="134"/>
      <c r="G147" s="134"/>
      <c r="H147" s="103"/>
      <c r="I147" s="105"/>
      <c r="K147" s="119"/>
      <c r="L147" s="119"/>
      <c r="M147" s="119"/>
      <c r="N147" s="120" t="str">
        <f t="shared" si="0"/>
        <v/>
      </c>
      <c r="O147" s="120" t="str">
        <f t="shared" si="1"/>
        <v/>
      </c>
      <c r="P147" s="120" t="str">
        <f t="shared" si="4"/>
        <v/>
      </c>
      <c r="Q147" s="120" t="str">
        <f t="shared" si="25"/>
        <v/>
      </c>
      <c r="R147" s="121" t="str">
        <f t="shared" si="26"/>
        <v/>
      </c>
      <c r="S147" s="121" t="str">
        <f t="shared" si="27"/>
        <v/>
      </c>
      <c r="T147" s="249"/>
      <c r="U147" s="122"/>
      <c r="V147" s="122"/>
      <c r="W147" s="122"/>
      <c r="X147" s="122"/>
      <c r="Y147" s="122"/>
      <c r="Z147" s="278"/>
      <c r="AA147" s="124"/>
      <c r="AB147" s="124"/>
    </row>
    <row r="148" spans="1:28" ht="18" customHeight="1">
      <c r="A148" s="118"/>
      <c r="B148" s="103"/>
      <c r="C148" s="103"/>
      <c r="D148" s="103"/>
      <c r="E148" s="110"/>
      <c r="F148" s="134"/>
      <c r="G148" s="134"/>
      <c r="H148" s="103"/>
      <c r="I148" s="105"/>
      <c r="K148" s="119"/>
      <c r="L148" s="119"/>
      <c r="M148" s="119"/>
      <c r="N148" s="120" t="str">
        <f t="shared" si="0"/>
        <v/>
      </c>
      <c r="O148" s="120" t="str">
        <f t="shared" si="1"/>
        <v/>
      </c>
      <c r="P148" s="120" t="str">
        <f t="shared" si="4"/>
        <v/>
      </c>
      <c r="Q148" s="120" t="str">
        <f t="shared" si="25"/>
        <v/>
      </c>
      <c r="R148" s="121" t="str">
        <f t="shared" si="26"/>
        <v/>
      </c>
      <c r="S148" s="121" t="str">
        <f t="shared" si="27"/>
        <v/>
      </c>
      <c r="T148" s="249"/>
      <c r="U148" s="122"/>
      <c r="V148" s="122"/>
      <c r="W148" s="122"/>
      <c r="X148" s="122"/>
      <c r="Y148" s="122"/>
      <c r="Z148" s="278"/>
      <c r="AA148" s="124"/>
      <c r="AB148" s="124"/>
    </row>
    <row r="149" spans="1:28" ht="18" customHeight="1">
      <c r="A149" s="118"/>
      <c r="B149" s="103"/>
      <c r="C149" s="103"/>
      <c r="D149" s="103"/>
      <c r="E149" s="110"/>
      <c r="F149" s="134"/>
      <c r="G149" s="134"/>
      <c r="H149" s="103"/>
      <c r="I149" s="105"/>
      <c r="J149" s="119"/>
      <c r="K149" s="119"/>
      <c r="L149" s="119"/>
      <c r="M149" s="119"/>
      <c r="N149" s="120" t="str">
        <f t="shared" si="0"/>
        <v/>
      </c>
      <c r="O149" s="120" t="str">
        <f t="shared" si="1"/>
        <v/>
      </c>
      <c r="P149" s="120" t="str">
        <f t="shared" si="4"/>
        <v/>
      </c>
      <c r="Q149" s="120" t="str">
        <f t="shared" si="25"/>
        <v/>
      </c>
      <c r="R149" s="121" t="str">
        <f t="shared" si="26"/>
        <v/>
      </c>
      <c r="S149" s="121" t="str">
        <f t="shared" si="27"/>
        <v/>
      </c>
      <c r="T149" s="249"/>
      <c r="U149" s="122"/>
      <c r="V149" s="122"/>
      <c r="W149" s="122"/>
      <c r="X149" s="122"/>
      <c r="Y149" s="122"/>
      <c r="Z149" s="278"/>
      <c r="AA149" s="124"/>
      <c r="AB149" s="124"/>
    </row>
    <row r="150" spans="1:28" ht="18" customHeight="1">
      <c r="A150" s="118"/>
      <c r="B150" s="103"/>
      <c r="C150" s="103"/>
      <c r="D150" s="103"/>
      <c r="E150" s="110"/>
      <c r="F150" s="135"/>
      <c r="G150" s="135"/>
      <c r="H150" s="103"/>
      <c r="I150" s="105"/>
      <c r="J150" s="119"/>
      <c r="K150" s="119"/>
      <c r="L150" s="119"/>
      <c r="M150" s="119"/>
      <c r="N150" s="120" t="str">
        <f t="shared" si="0"/>
        <v/>
      </c>
      <c r="O150" s="120" t="str">
        <f t="shared" si="1"/>
        <v/>
      </c>
      <c r="P150" s="120" t="str">
        <f t="shared" si="4"/>
        <v/>
      </c>
      <c r="Q150" s="120" t="str">
        <f t="shared" si="25"/>
        <v/>
      </c>
      <c r="R150" s="121" t="str">
        <f t="shared" si="26"/>
        <v/>
      </c>
      <c r="S150" s="121" t="str">
        <f t="shared" si="27"/>
        <v/>
      </c>
      <c r="T150" s="249"/>
      <c r="U150" s="122"/>
      <c r="V150" s="122"/>
      <c r="W150" s="122"/>
      <c r="X150" s="122"/>
      <c r="Y150" s="122"/>
      <c r="Z150" s="278"/>
      <c r="AA150" s="124"/>
      <c r="AB150" s="124"/>
    </row>
    <row r="151" spans="1:28" ht="18" customHeight="1">
      <c r="A151" s="118"/>
      <c r="B151" s="103"/>
      <c r="C151" s="31"/>
      <c r="D151" s="31"/>
      <c r="E151" s="110"/>
      <c r="F151" s="135"/>
      <c r="G151" s="135"/>
      <c r="H151" s="103"/>
      <c r="I151" s="105"/>
      <c r="J151" s="119"/>
      <c r="K151" s="119"/>
      <c r="L151" s="119"/>
      <c r="M151" s="119"/>
      <c r="N151" s="120" t="str">
        <f t="shared" si="0"/>
        <v/>
      </c>
      <c r="O151" s="120" t="str">
        <f t="shared" si="1"/>
        <v/>
      </c>
      <c r="P151" s="120" t="str">
        <f t="shared" si="4"/>
        <v/>
      </c>
      <c r="Q151" s="120" t="str">
        <f t="shared" si="25"/>
        <v/>
      </c>
      <c r="R151" s="121" t="str">
        <f t="shared" si="26"/>
        <v/>
      </c>
      <c r="S151" s="121" t="str">
        <f t="shared" si="27"/>
        <v/>
      </c>
      <c r="T151" s="249"/>
      <c r="U151" s="122"/>
      <c r="V151" s="122"/>
      <c r="W151" s="122"/>
      <c r="X151" s="122"/>
      <c r="Y151" s="122"/>
      <c r="Z151" s="278"/>
      <c r="AA151" s="124"/>
      <c r="AB151" s="124"/>
    </row>
    <row r="152" spans="1:28" ht="18" customHeight="1">
      <c r="A152" s="118"/>
      <c r="B152" s="103"/>
      <c r="C152" s="31"/>
      <c r="D152" s="31"/>
      <c r="E152" s="110"/>
      <c r="F152" s="135"/>
      <c r="G152" s="135"/>
      <c r="H152" s="103"/>
      <c r="I152" s="105"/>
      <c r="J152" s="119"/>
      <c r="K152" s="119"/>
      <c r="L152" s="119"/>
      <c r="M152" s="119"/>
      <c r="N152" s="120" t="str">
        <f t="shared" si="0"/>
        <v/>
      </c>
      <c r="O152" s="120" t="str">
        <f t="shared" si="1"/>
        <v/>
      </c>
      <c r="P152" s="120" t="str">
        <f t="shared" si="4"/>
        <v/>
      </c>
      <c r="Q152" s="120" t="str">
        <f t="shared" si="25"/>
        <v/>
      </c>
      <c r="R152" s="121" t="str">
        <f t="shared" si="26"/>
        <v/>
      </c>
      <c r="S152" s="121" t="str">
        <f t="shared" si="27"/>
        <v/>
      </c>
      <c r="T152" s="249"/>
      <c r="U152" s="122"/>
      <c r="V152" s="122"/>
      <c r="W152" s="122"/>
      <c r="X152" s="122"/>
      <c r="Y152" s="122"/>
      <c r="Z152" s="278"/>
      <c r="AA152" s="124"/>
      <c r="AB152" s="124"/>
    </row>
    <row r="153" spans="1:28" ht="18" customHeight="1">
      <c r="A153" s="118"/>
      <c r="B153" s="103"/>
      <c r="C153" s="31"/>
      <c r="D153" s="31"/>
      <c r="E153" s="110"/>
      <c r="F153" s="135"/>
      <c r="G153" s="135"/>
      <c r="H153" s="103"/>
      <c r="I153" s="105"/>
      <c r="J153" s="119"/>
      <c r="K153" s="119"/>
      <c r="L153" s="119"/>
      <c r="M153" s="119"/>
      <c r="N153" s="120" t="str">
        <f t="shared" si="0"/>
        <v/>
      </c>
      <c r="O153" s="120" t="str">
        <f t="shared" si="1"/>
        <v/>
      </c>
      <c r="P153" s="120" t="str">
        <f t="shared" si="4"/>
        <v/>
      </c>
      <c r="Q153" s="120" t="str">
        <f t="shared" si="25"/>
        <v/>
      </c>
      <c r="R153" s="121" t="str">
        <f t="shared" si="26"/>
        <v/>
      </c>
      <c r="S153" s="121" t="str">
        <f t="shared" si="27"/>
        <v/>
      </c>
      <c r="T153" s="249"/>
      <c r="U153" s="122"/>
      <c r="V153" s="122"/>
      <c r="W153" s="122"/>
      <c r="X153" s="122"/>
      <c r="Y153" s="122"/>
      <c r="Z153" s="278"/>
      <c r="AA153" s="124"/>
      <c r="AB153" s="124"/>
    </row>
    <row r="154" spans="1:28" ht="18" customHeight="1">
      <c r="A154" s="118"/>
      <c r="B154" s="103"/>
      <c r="C154" s="31"/>
      <c r="D154" s="31"/>
      <c r="E154" s="110"/>
      <c r="F154" s="135"/>
      <c r="G154" s="135"/>
      <c r="H154" s="31"/>
      <c r="I154" s="105"/>
      <c r="J154" s="119"/>
      <c r="K154" s="119"/>
      <c r="L154" s="119"/>
      <c r="M154" s="119"/>
      <c r="N154" s="120" t="str">
        <f t="shared" si="0"/>
        <v/>
      </c>
      <c r="O154" s="120" t="str">
        <f t="shared" si="1"/>
        <v/>
      </c>
      <c r="P154" s="120" t="str">
        <f t="shared" si="4"/>
        <v/>
      </c>
      <c r="Q154" s="120" t="str">
        <f t="shared" si="25"/>
        <v/>
      </c>
      <c r="R154" s="121" t="str">
        <f t="shared" si="26"/>
        <v/>
      </c>
      <c r="S154" s="121" t="str">
        <f t="shared" si="27"/>
        <v/>
      </c>
      <c r="T154" s="249"/>
      <c r="U154" s="122"/>
      <c r="V154" s="122"/>
      <c r="W154" s="122"/>
      <c r="X154" s="122"/>
      <c r="Y154" s="122"/>
      <c r="Z154" s="278"/>
      <c r="AA154" s="124"/>
      <c r="AB154" s="124"/>
    </row>
    <row r="155" spans="1:28" ht="18" customHeight="1">
      <c r="A155" s="118"/>
      <c r="B155" s="103"/>
      <c r="C155" s="31"/>
      <c r="D155" s="31"/>
      <c r="E155" s="110"/>
      <c r="F155" s="135"/>
      <c r="G155" s="135"/>
      <c r="H155" s="31"/>
      <c r="I155" s="105"/>
      <c r="J155" s="119"/>
      <c r="K155" s="119"/>
      <c r="L155" s="119"/>
      <c r="M155" s="119"/>
      <c r="N155" s="120" t="str">
        <f t="shared" si="0"/>
        <v/>
      </c>
      <c r="O155" s="120" t="str">
        <f t="shared" si="1"/>
        <v/>
      </c>
      <c r="P155" s="120" t="str">
        <f t="shared" si="4"/>
        <v/>
      </c>
      <c r="Q155" s="120" t="str">
        <f t="shared" si="25"/>
        <v/>
      </c>
      <c r="R155" s="121" t="str">
        <f t="shared" si="26"/>
        <v/>
      </c>
      <c r="S155" s="121" t="str">
        <f t="shared" si="27"/>
        <v/>
      </c>
      <c r="T155" s="249"/>
      <c r="U155" s="122"/>
      <c r="V155" s="122"/>
      <c r="W155" s="122"/>
      <c r="X155" s="122"/>
      <c r="Y155" s="122"/>
      <c r="Z155" s="278"/>
      <c r="AA155" s="124"/>
      <c r="AB155" s="124"/>
    </row>
    <row r="156" spans="1:28" ht="18" customHeight="1">
      <c r="A156" s="118"/>
      <c r="B156" s="103"/>
      <c r="C156" s="31"/>
      <c r="D156" s="31"/>
      <c r="E156" s="110"/>
      <c r="F156" s="135"/>
      <c r="G156" s="135"/>
      <c r="H156" s="103"/>
      <c r="I156" s="105"/>
      <c r="J156" s="119"/>
      <c r="K156" s="119"/>
      <c r="L156" s="119"/>
      <c r="M156" s="119"/>
      <c r="N156" s="120" t="str">
        <f t="shared" si="0"/>
        <v/>
      </c>
      <c r="O156" s="120" t="str">
        <f t="shared" si="1"/>
        <v/>
      </c>
      <c r="P156" s="120" t="str">
        <f t="shared" si="4"/>
        <v/>
      </c>
      <c r="Q156" s="120" t="str">
        <f t="shared" si="25"/>
        <v/>
      </c>
      <c r="R156" s="121" t="str">
        <f t="shared" si="26"/>
        <v/>
      </c>
      <c r="S156" s="121" t="str">
        <f t="shared" si="27"/>
        <v/>
      </c>
      <c r="T156" s="249"/>
      <c r="U156" s="122"/>
      <c r="V156" s="122"/>
      <c r="W156" s="122"/>
      <c r="X156" s="122"/>
      <c r="Y156" s="122"/>
      <c r="Z156" s="278"/>
      <c r="AA156" s="124"/>
      <c r="AB156" s="124"/>
    </row>
    <row r="157" spans="1:28" ht="18" customHeight="1">
      <c r="A157" s="118"/>
      <c r="B157" s="103"/>
      <c r="C157" s="103"/>
      <c r="D157" s="31"/>
      <c r="E157" s="110"/>
      <c r="F157" s="135"/>
      <c r="G157" s="135"/>
      <c r="H157" s="103"/>
      <c r="I157" s="105"/>
      <c r="J157" s="119"/>
      <c r="K157" s="119"/>
      <c r="L157" s="119"/>
      <c r="M157" s="119"/>
      <c r="N157" s="120" t="str">
        <f t="shared" si="0"/>
        <v/>
      </c>
      <c r="O157" s="120" t="str">
        <f t="shared" si="1"/>
        <v/>
      </c>
      <c r="P157" s="120" t="str">
        <f t="shared" si="4"/>
        <v/>
      </c>
      <c r="Q157" s="120" t="str">
        <f t="shared" si="25"/>
        <v/>
      </c>
      <c r="R157" s="121" t="str">
        <f t="shared" si="26"/>
        <v/>
      </c>
      <c r="S157" s="121" t="str">
        <f t="shared" si="27"/>
        <v/>
      </c>
      <c r="T157" s="249"/>
      <c r="U157" s="122"/>
      <c r="V157" s="122"/>
      <c r="W157" s="122"/>
      <c r="X157" s="122"/>
      <c r="Y157" s="122"/>
      <c r="Z157" s="278"/>
      <c r="AA157" s="124"/>
      <c r="AB157" s="124"/>
    </row>
    <row r="158" spans="1:28" ht="18" customHeight="1">
      <c r="A158" s="118"/>
      <c r="B158" s="103"/>
      <c r="C158" s="103"/>
      <c r="D158" s="31"/>
      <c r="E158" s="110"/>
      <c r="F158" s="135"/>
      <c r="G158" s="135"/>
      <c r="H158" s="31"/>
      <c r="I158" s="105"/>
      <c r="J158" s="119"/>
      <c r="K158" s="119"/>
      <c r="L158" s="119"/>
      <c r="M158" s="119"/>
      <c r="N158" s="120" t="str">
        <f t="shared" si="0"/>
        <v/>
      </c>
      <c r="O158" s="120" t="str">
        <f t="shared" si="1"/>
        <v/>
      </c>
      <c r="P158" s="120" t="str">
        <f t="shared" si="4"/>
        <v/>
      </c>
      <c r="Q158" s="120" t="str">
        <f t="shared" si="25"/>
        <v/>
      </c>
      <c r="R158" s="121" t="str">
        <f t="shared" si="26"/>
        <v/>
      </c>
      <c r="S158" s="121" t="str">
        <f t="shared" si="27"/>
        <v/>
      </c>
      <c r="T158" s="249"/>
      <c r="U158" s="122"/>
      <c r="V158" s="122"/>
      <c r="W158" s="122"/>
      <c r="X158" s="122"/>
      <c r="Y158" s="122"/>
      <c r="Z158" s="278"/>
      <c r="AA158" s="124"/>
      <c r="AB158" s="124"/>
    </row>
    <row r="159" spans="1:28" ht="18" customHeight="1">
      <c r="A159" s="118"/>
      <c r="B159" s="103"/>
      <c r="C159" s="31"/>
      <c r="D159" s="31"/>
      <c r="E159" s="110"/>
      <c r="F159" s="135"/>
      <c r="G159" s="135"/>
      <c r="H159" s="31"/>
      <c r="I159" s="105"/>
      <c r="J159" s="119"/>
      <c r="K159" s="119"/>
      <c r="L159" s="119"/>
      <c r="M159" s="119"/>
      <c r="N159" s="120" t="str">
        <f t="shared" si="0"/>
        <v/>
      </c>
      <c r="O159" s="120" t="str">
        <f t="shared" si="1"/>
        <v/>
      </c>
      <c r="P159" s="120" t="str">
        <f t="shared" si="4"/>
        <v/>
      </c>
      <c r="Q159" s="120" t="str">
        <f t="shared" si="25"/>
        <v/>
      </c>
      <c r="R159" s="121" t="str">
        <f t="shared" si="26"/>
        <v/>
      </c>
      <c r="S159" s="121" t="str">
        <f t="shared" si="27"/>
        <v/>
      </c>
      <c r="T159" s="249"/>
      <c r="U159" s="122"/>
      <c r="V159" s="122"/>
      <c r="W159" s="122"/>
      <c r="X159" s="122"/>
      <c r="Y159" s="122"/>
      <c r="Z159" s="278"/>
      <c r="AA159" s="124"/>
      <c r="AB159" s="124"/>
    </row>
    <row r="160" spans="1:28" ht="18" customHeight="1">
      <c r="A160" s="118"/>
      <c r="B160" s="103"/>
      <c r="C160" s="31"/>
      <c r="D160" s="31"/>
      <c r="E160" s="110"/>
      <c r="F160" s="135"/>
      <c r="G160" s="135"/>
      <c r="H160" s="31"/>
      <c r="I160" s="105"/>
      <c r="J160" s="119"/>
      <c r="K160" s="119"/>
      <c r="L160" s="119"/>
      <c r="M160" s="119"/>
      <c r="N160" s="120" t="str">
        <f t="shared" si="0"/>
        <v/>
      </c>
      <c r="O160" s="120" t="str">
        <f t="shared" si="1"/>
        <v/>
      </c>
      <c r="P160" s="120" t="str">
        <f t="shared" si="4"/>
        <v/>
      </c>
      <c r="Q160" s="120" t="str">
        <f t="shared" si="25"/>
        <v/>
      </c>
      <c r="R160" s="121" t="str">
        <f t="shared" si="26"/>
        <v/>
      </c>
      <c r="S160" s="121" t="str">
        <f t="shared" si="27"/>
        <v/>
      </c>
      <c r="T160" s="249"/>
      <c r="U160" s="122"/>
      <c r="V160" s="122"/>
      <c r="W160" s="122"/>
      <c r="X160" s="122"/>
      <c r="Y160" s="122"/>
      <c r="Z160" s="278"/>
      <c r="AA160" s="124"/>
      <c r="AB160" s="124"/>
    </row>
    <row r="161" spans="1:28" ht="18" customHeight="1">
      <c r="A161" s="118"/>
      <c r="B161" s="103"/>
      <c r="C161" s="31"/>
      <c r="D161" s="31"/>
      <c r="E161" s="110"/>
      <c r="F161" s="135"/>
      <c r="G161" s="135"/>
      <c r="H161" s="31"/>
      <c r="I161" s="105"/>
      <c r="J161" s="119"/>
      <c r="K161" s="119"/>
      <c r="L161" s="119"/>
      <c r="M161" s="119"/>
      <c r="N161" s="120" t="str">
        <f t="shared" si="0"/>
        <v/>
      </c>
      <c r="O161" s="120" t="str">
        <f t="shared" si="1"/>
        <v/>
      </c>
      <c r="P161" s="120" t="str">
        <f t="shared" si="4"/>
        <v/>
      </c>
      <c r="Q161" s="120" t="str">
        <f t="shared" si="25"/>
        <v/>
      </c>
      <c r="R161" s="121" t="str">
        <f t="shared" si="26"/>
        <v/>
      </c>
      <c r="S161" s="121" t="str">
        <f t="shared" si="27"/>
        <v/>
      </c>
      <c r="T161" s="249"/>
      <c r="U161" s="122"/>
      <c r="V161" s="122"/>
      <c r="W161" s="122"/>
      <c r="X161" s="122"/>
      <c r="Y161" s="122"/>
      <c r="Z161" s="278"/>
      <c r="AA161" s="124"/>
      <c r="AB161" s="124"/>
    </row>
    <row r="162" spans="1:28" ht="18" customHeight="1">
      <c r="A162" s="118"/>
      <c r="B162" s="103"/>
      <c r="C162" s="31"/>
      <c r="D162" s="31"/>
      <c r="E162" s="110"/>
      <c r="F162" s="135"/>
      <c r="G162" s="135"/>
      <c r="H162" s="31"/>
      <c r="I162" s="105"/>
      <c r="J162" s="119"/>
      <c r="K162" s="119"/>
      <c r="L162" s="119"/>
      <c r="M162" s="119"/>
      <c r="N162" s="120" t="str">
        <f t="shared" si="0"/>
        <v/>
      </c>
      <c r="O162" s="120" t="str">
        <f t="shared" si="1"/>
        <v/>
      </c>
      <c r="P162" s="120" t="str">
        <f t="shared" si="4"/>
        <v/>
      </c>
      <c r="Q162" s="120" t="str">
        <f t="shared" si="25"/>
        <v/>
      </c>
      <c r="R162" s="121" t="str">
        <f t="shared" si="26"/>
        <v/>
      </c>
      <c r="S162" s="121" t="str">
        <f t="shared" si="27"/>
        <v/>
      </c>
      <c r="T162" s="249"/>
      <c r="U162" s="122"/>
      <c r="V162" s="122"/>
      <c r="W162" s="122"/>
      <c r="X162" s="122"/>
      <c r="Y162" s="122"/>
      <c r="Z162" s="278"/>
      <c r="AA162" s="124"/>
      <c r="AB162" s="124"/>
    </row>
    <row r="163" spans="1:28" ht="18" customHeight="1">
      <c r="A163" s="118"/>
      <c r="B163" s="103"/>
      <c r="C163" s="31"/>
      <c r="D163" s="31"/>
      <c r="E163" s="110"/>
      <c r="F163" s="135"/>
      <c r="G163" s="135"/>
      <c r="H163" s="31"/>
      <c r="I163" s="105"/>
      <c r="J163" s="119"/>
      <c r="K163" s="119"/>
      <c r="L163" s="119"/>
      <c r="M163" s="119"/>
      <c r="N163" s="120" t="str">
        <f t="shared" si="0"/>
        <v/>
      </c>
      <c r="O163" s="120" t="str">
        <f t="shared" si="1"/>
        <v/>
      </c>
      <c r="P163" s="120" t="str">
        <f t="shared" si="4"/>
        <v/>
      </c>
      <c r="Q163" s="120" t="str">
        <f t="shared" si="25"/>
        <v/>
      </c>
      <c r="R163" s="121" t="str">
        <f t="shared" si="26"/>
        <v/>
      </c>
      <c r="S163" s="121" t="str">
        <f t="shared" si="27"/>
        <v/>
      </c>
      <c r="T163" s="249"/>
      <c r="U163" s="122"/>
      <c r="V163" s="122"/>
      <c r="W163" s="122"/>
      <c r="X163" s="122"/>
      <c r="Y163" s="122"/>
      <c r="Z163" s="278"/>
      <c r="AA163" s="124"/>
      <c r="AB163" s="124"/>
    </row>
    <row r="164" spans="1:28" ht="18" customHeight="1">
      <c r="A164" s="118"/>
      <c r="B164" s="103"/>
      <c r="C164" s="31"/>
      <c r="D164" s="31"/>
      <c r="E164" s="110"/>
      <c r="F164" s="135"/>
      <c r="G164" s="135"/>
      <c r="H164" s="31"/>
      <c r="I164" s="105"/>
      <c r="J164" s="119"/>
      <c r="K164" s="119"/>
      <c r="L164" s="119"/>
      <c r="M164" s="119"/>
      <c r="N164" s="120" t="str">
        <f t="shared" si="0"/>
        <v/>
      </c>
      <c r="O164" s="120" t="str">
        <f t="shared" si="1"/>
        <v/>
      </c>
      <c r="P164" s="120" t="str">
        <f t="shared" si="4"/>
        <v/>
      </c>
      <c r="Q164" s="120" t="str">
        <f t="shared" si="25"/>
        <v/>
      </c>
      <c r="R164" s="121" t="str">
        <f t="shared" si="26"/>
        <v/>
      </c>
      <c r="S164" s="121" t="str">
        <f t="shared" si="27"/>
        <v/>
      </c>
      <c r="T164" s="249"/>
      <c r="U164" s="122"/>
      <c r="V164" s="122"/>
      <c r="W164" s="122"/>
      <c r="X164" s="122"/>
      <c r="Y164" s="122"/>
      <c r="Z164" s="278"/>
      <c r="AA164" s="124"/>
      <c r="AB164" s="124"/>
    </row>
    <row r="165" spans="1:28" ht="18" customHeight="1">
      <c r="A165" s="118"/>
      <c r="B165" s="103"/>
      <c r="C165" s="31"/>
      <c r="D165" s="31"/>
      <c r="E165" s="110"/>
      <c r="F165" s="135"/>
      <c r="G165" s="135"/>
      <c r="H165" s="31"/>
      <c r="I165" s="105"/>
      <c r="J165" s="119"/>
      <c r="K165" s="119"/>
      <c r="L165" s="119"/>
      <c r="M165" s="119"/>
      <c r="N165" s="120" t="str">
        <f t="shared" si="0"/>
        <v/>
      </c>
      <c r="O165" s="120" t="str">
        <f t="shared" si="1"/>
        <v/>
      </c>
      <c r="P165" s="120" t="str">
        <f t="shared" si="4"/>
        <v/>
      </c>
      <c r="Q165" s="120" t="str">
        <f t="shared" si="25"/>
        <v/>
      </c>
      <c r="R165" s="121" t="str">
        <f t="shared" si="26"/>
        <v/>
      </c>
      <c r="S165" s="121" t="str">
        <f t="shared" si="27"/>
        <v/>
      </c>
      <c r="T165" s="249"/>
      <c r="U165" s="122"/>
      <c r="V165" s="122"/>
      <c r="W165" s="122"/>
      <c r="X165" s="122"/>
      <c r="Y165" s="122"/>
      <c r="Z165" s="278"/>
      <c r="AA165" s="124"/>
      <c r="AB165" s="124"/>
    </row>
    <row r="166" spans="1:28" ht="18" customHeight="1">
      <c r="A166" s="118"/>
      <c r="B166" s="103"/>
      <c r="C166" s="31"/>
      <c r="D166" s="31"/>
      <c r="E166" s="110"/>
      <c r="F166" s="135"/>
      <c r="G166" s="135"/>
      <c r="H166" s="31"/>
      <c r="I166" s="105"/>
      <c r="J166" s="119"/>
      <c r="K166" s="119"/>
      <c r="L166" s="119"/>
      <c r="M166" s="119"/>
      <c r="N166" s="120" t="str">
        <f t="shared" si="0"/>
        <v/>
      </c>
      <c r="O166" s="120" t="str">
        <f t="shared" si="1"/>
        <v/>
      </c>
      <c r="P166" s="120" t="str">
        <f t="shared" si="4"/>
        <v/>
      </c>
      <c r="Q166" s="120" t="str">
        <f t="shared" si="25"/>
        <v/>
      </c>
      <c r="R166" s="121" t="str">
        <f t="shared" si="26"/>
        <v/>
      </c>
      <c r="S166" s="121" t="str">
        <f t="shared" si="27"/>
        <v/>
      </c>
      <c r="T166" s="249"/>
      <c r="U166" s="122"/>
      <c r="V166" s="122"/>
      <c r="W166" s="122"/>
      <c r="X166" s="122"/>
      <c r="Y166" s="122"/>
      <c r="Z166" s="278"/>
      <c r="AA166" s="124"/>
      <c r="AB166" s="124"/>
    </row>
    <row r="167" spans="1:28" ht="18" customHeight="1">
      <c r="A167" s="118"/>
      <c r="B167" s="103"/>
      <c r="C167" s="31"/>
      <c r="D167" s="31"/>
      <c r="E167" s="110"/>
      <c r="F167" s="135"/>
      <c r="G167" s="135"/>
      <c r="H167" s="31"/>
      <c r="I167" s="105"/>
      <c r="J167" s="119"/>
      <c r="K167" s="119"/>
      <c r="L167" s="119"/>
      <c r="M167" s="119"/>
      <c r="N167" s="120" t="str">
        <f t="shared" si="0"/>
        <v/>
      </c>
      <c r="O167" s="120" t="str">
        <f t="shared" si="1"/>
        <v/>
      </c>
      <c r="P167" s="120" t="str">
        <f t="shared" si="4"/>
        <v/>
      </c>
      <c r="Q167" s="120" t="str">
        <f t="shared" si="25"/>
        <v/>
      </c>
      <c r="R167" s="121" t="str">
        <f t="shared" si="26"/>
        <v/>
      </c>
      <c r="S167" s="121" t="str">
        <f t="shared" si="27"/>
        <v/>
      </c>
      <c r="T167" s="249"/>
      <c r="U167" s="122"/>
      <c r="V167" s="122"/>
      <c r="W167" s="122"/>
      <c r="X167" s="122"/>
      <c r="Y167" s="122"/>
      <c r="Z167" s="278"/>
      <c r="AA167" s="124"/>
      <c r="AB167" s="124"/>
    </row>
    <row r="168" spans="1:28" ht="18" customHeight="1">
      <c r="A168" s="118"/>
      <c r="B168" s="103"/>
      <c r="C168" s="31"/>
      <c r="D168" s="31"/>
      <c r="E168" s="110"/>
      <c r="F168" s="135"/>
      <c r="G168" s="135"/>
      <c r="H168" s="31"/>
      <c r="I168" s="105"/>
      <c r="J168" s="119"/>
      <c r="K168" s="119"/>
      <c r="L168" s="119"/>
      <c r="M168" s="119"/>
      <c r="N168" s="120" t="str">
        <f t="shared" si="0"/>
        <v/>
      </c>
      <c r="O168" s="120" t="str">
        <f t="shared" si="1"/>
        <v/>
      </c>
      <c r="P168" s="120" t="str">
        <f t="shared" si="4"/>
        <v/>
      </c>
      <c r="Q168" s="120" t="str">
        <f t="shared" si="25"/>
        <v/>
      </c>
      <c r="R168" s="121" t="str">
        <f t="shared" si="26"/>
        <v/>
      </c>
      <c r="S168" s="121" t="str">
        <f t="shared" si="27"/>
        <v/>
      </c>
      <c r="T168" s="249"/>
      <c r="U168" s="122"/>
      <c r="V168" s="122"/>
      <c r="W168" s="122"/>
      <c r="X168" s="122"/>
      <c r="Y168" s="122"/>
      <c r="Z168" s="278"/>
      <c r="AA168" s="124"/>
      <c r="AB168" s="124"/>
    </row>
    <row r="169" spans="1:28" ht="18" customHeight="1">
      <c r="A169" s="118"/>
      <c r="B169" s="103"/>
      <c r="C169" s="31"/>
      <c r="D169" s="31"/>
      <c r="E169" s="110"/>
      <c r="F169" s="135"/>
      <c r="G169" s="135"/>
      <c r="H169" s="31"/>
      <c r="I169" s="105"/>
      <c r="J169" s="119"/>
      <c r="K169" s="119"/>
      <c r="L169" s="119"/>
      <c r="M169" s="119"/>
      <c r="N169" s="120" t="str">
        <f t="shared" si="0"/>
        <v/>
      </c>
      <c r="O169" s="120" t="str">
        <f t="shared" si="1"/>
        <v/>
      </c>
      <c r="P169" s="120" t="str">
        <f t="shared" si="4"/>
        <v/>
      </c>
      <c r="Q169" s="120" t="str">
        <f t="shared" si="25"/>
        <v/>
      </c>
      <c r="R169" s="121" t="str">
        <f t="shared" si="26"/>
        <v/>
      </c>
      <c r="S169" s="121" t="str">
        <f t="shared" si="27"/>
        <v/>
      </c>
      <c r="T169" s="249"/>
      <c r="U169" s="122"/>
      <c r="V169" s="122"/>
      <c r="W169" s="122"/>
      <c r="X169" s="122"/>
      <c r="Y169" s="122"/>
      <c r="Z169" s="278"/>
      <c r="AA169" s="124"/>
      <c r="AB169" s="124"/>
    </row>
    <row r="170" spans="1:28" ht="18" customHeight="1">
      <c r="A170" s="118"/>
      <c r="B170" s="103"/>
      <c r="C170" s="31"/>
      <c r="D170" s="31"/>
      <c r="E170" s="110"/>
      <c r="F170" s="135"/>
      <c r="G170" s="135"/>
      <c r="H170" s="31"/>
      <c r="I170" s="105"/>
      <c r="J170" s="119"/>
      <c r="K170" s="119"/>
      <c r="L170" s="119"/>
      <c r="M170" s="119"/>
      <c r="N170" s="120" t="str">
        <f t="shared" si="0"/>
        <v/>
      </c>
      <c r="O170" s="120" t="str">
        <f t="shared" si="1"/>
        <v/>
      </c>
      <c r="P170" s="120" t="str">
        <f t="shared" si="4"/>
        <v/>
      </c>
      <c r="Q170" s="120" t="str">
        <f t="shared" si="25"/>
        <v/>
      </c>
      <c r="R170" s="121" t="str">
        <f t="shared" si="26"/>
        <v/>
      </c>
      <c r="S170" s="121" t="str">
        <f t="shared" si="27"/>
        <v/>
      </c>
      <c r="T170" s="249"/>
      <c r="U170" s="122"/>
      <c r="V170" s="122"/>
      <c r="W170" s="122"/>
      <c r="X170" s="122"/>
      <c r="Y170" s="122"/>
      <c r="Z170" s="278"/>
      <c r="AA170" s="124"/>
      <c r="AB170" s="124"/>
    </row>
    <row r="171" spans="1:28" ht="18" customHeight="1">
      <c r="A171" s="118"/>
      <c r="B171" s="103"/>
      <c r="C171" s="31"/>
      <c r="D171" s="31"/>
      <c r="E171" s="110"/>
      <c r="F171" s="135"/>
      <c r="G171" s="135"/>
      <c r="H171" s="31"/>
      <c r="I171" s="105"/>
      <c r="J171" s="119"/>
      <c r="K171" s="119"/>
      <c r="L171" s="119"/>
      <c r="M171" s="119"/>
      <c r="N171" s="120" t="str">
        <f t="shared" si="0"/>
        <v/>
      </c>
      <c r="O171" s="120" t="str">
        <f t="shared" si="1"/>
        <v/>
      </c>
      <c r="P171" s="120" t="str">
        <f t="shared" si="4"/>
        <v/>
      </c>
      <c r="Q171" s="120" t="str">
        <f t="shared" si="25"/>
        <v/>
      </c>
      <c r="R171" s="121" t="str">
        <f t="shared" si="26"/>
        <v/>
      </c>
      <c r="S171" s="121" t="str">
        <f t="shared" si="27"/>
        <v/>
      </c>
      <c r="T171" s="249"/>
      <c r="U171" s="122"/>
      <c r="V171" s="122"/>
      <c r="W171" s="122"/>
      <c r="X171" s="122"/>
      <c r="Y171" s="122"/>
      <c r="Z171" s="278"/>
      <c r="AA171" s="124"/>
      <c r="AB171" s="124"/>
    </row>
    <row r="172" spans="1:28" ht="18" customHeight="1">
      <c r="A172" s="118"/>
      <c r="B172" s="103"/>
      <c r="C172" s="31"/>
      <c r="D172" s="31"/>
      <c r="E172" s="110"/>
      <c r="F172" s="135"/>
      <c r="G172" s="135"/>
      <c r="H172" s="31"/>
      <c r="I172" s="105"/>
      <c r="J172" s="119"/>
      <c r="K172" s="119"/>
      <c r="L172" s="119"/>
      <c r="M172" s="119"/>
      <c r="N172" s="120" t="str">
        <f t="shared" si="0"/>
        <v/>
      </c>
      <c r="O172" s="120" t="str">
        <f t="shared" si="1"/>
        <v/>
      </c>
      <c r="P172" s="120" t="str">
        <f t="shared" si="4"/>
        <v/>
      </c>
      <c r="Q172" s="120" t="str">
        <f t="shared" si="25"/>
        <v/>
      </c>
      <c r="R172" s="121" t="str">
        <f t="shared" si="26"/>
        <v/>
      </c>
      <c r="S172" s="121" t="str">
        <f t="shared" si="27"/>
        <v/>
      </c>
      <c r="T172" s="249"/>
      <c r="U172" s="122"/>
      <c r="V172" s="122"/>
      <c r="W172" s="122"/>
      <c r="X172" s="122"/>
      <c r="Y172" s="122"/>
      <c r="Z172" s="278"/>
      <c r="AA172" s="124"/>
      <c r="AB172" s="124"/>
    </row>
    <row r="173" spans="1:28" ht="18" customHeight="1">
      <c r="A173" s="118"/>
      <c r="B173" s="103"/>
      <c r="C173" s="31"/>
      <c r="D173" s="31"/>
      <c r="E173" s="110"/>
      <c r="F173" s="135"/>
      <c r="G173" s="135"/>
      <c r="H173" s="31"/>
      <c r="I173" s="105"/>
      <c r="J173" s="119"/>
      <c r="K173" s="119"/>
      <c r="L173" s="119"/>
      <c r="M173" s="119"/>
      <c r="N173" s="120" t="str">
        <f t="shared" si="0"/>
        <v/>
      </c>
      <c r="O173" s="120" t="str">
        <f t="shared" si="1"/>
        <v/>
      </c>
      <c r="P173" s="120" t="str">
        <f t="shared" si="4"/>
        <v/>
      </c>
      <c r="Q173" s="120" t="str">
        <f t="shared" si="25"/>
        <v/>
      </c>
      <c r="R173" s="121" t="str">
        <f t="shared" si="26"/>
        <v/>
      </c>
      <c r="S173" s="121" t="str">
        <f t="shared" si="27"/>
        <v/>
      </c>
      <c r="T173" s="249"/>
      <c r="U173" s="122"/>
      <c r="V173" s="122"/>
      <c r="W173" s="122"/>
      <c r="X173" s="122"/>
      <c r="Y173" s="122"/>
      <c r="Z173" s="278"/>
      <c r="AA173" s="124"/>
      <c r="AB173" s="124"/>
    </row>
    <row r="174" spans="1:28" ht="18" customHeight="1">
      <c r="A174" s="118"/>
      <c r="B174" s="103"/>
      <c r="C174" s="31"/>
      <c r="D174" s="31"/>
      <c r="E174" s="110"/>
      <c r="F174" s="135"/>
      <c r="G174" s="135"/>
      <c r="H174" s="31"/>
      <c r="I174" s="105"/>
      <c r="J174" s="119"/>
      <c r="K174" s="119"/>
      <c r="L174" s="119"/>
      <c r="M174" s="119"/>
      <c r="N174" s="120" t="str">
        <f t="shared" si="0"/>
        <v/>
      </c>
      <c r="O174" s="120" t="str">
        <f t="shared" si="1"/>
        <v/>
      </c>
      <c r="P174" s="120" t="str">
        <f t="shared" si="4"/>
        <v/>
      </c>
      <c r="Q174" s="120" t="str">
        <f t="shared" si="25"/>
        <v/>
      </c>
      <c r="R174" s="121" t="str">
        <f t="shared" si="26"/>
        <v/>
      </c>
      <c r="S174" s="121" t="str">
        <f t="shared" si="27"/>
        <v/>
      </c>
      <c r="T174" s="249"/>
      <c r="U174" s="122"/>
      <c r="V174" s="122"/>
      <c r="W174" s="122"/>
      <c r="X174" s="122"/>
      <c r="Y174" s="122"/>
      <c r="Z174" s="278"/>
      <c r="AA174" s="124"/>
      <c r="AB174" s="124"/>
    </row>
    <row r="175" spans="1:28" ht="18" customHeight="1">
      <c r="A175" s="118"/>
      <c r="B175" s="103"/>
      <c r="C175" s="31"/>
      <c r="D175" s="31"/>
      <c r="E175" s="110"/>
      <c r="F175" s="135"/>
      <c r="G175" s="135"/>
      <c r="H175" s="31"/>
      <c r="I175" s="105"/>
      <c r="J175" s="119"/>
      <c r="K175" s="119"/>
      <c r="L175" s="119"/>
      <c r="M175" s="119"/>
      <c r="N175" s="120" t="str">
        <f t="shared" si="0"/>
        <v/>
      </c>
      <c r="O175" s="120" t="str">
        <f t="shared" si="1"/>
        <v/>
      </c>
      <c r="P175" s="120" t="str">
        <f t="shared" si="4"/>
        <v/>
      </c>
      <c r="Q175" s="120" t="str">
        <f t="shared" si="25"/>
        <v/>
      </c>
      <c r="R175" s="121" t="str">
        <f t="shared" si="26"/>
        <v/>
      </c>
      <c r="S175" s="121" t="str">
        <f t="shared" si="27"/>
        <v/>
      </c>
      <c r="T175" s="249"/>
      <c r="U175" s="122"/>
      <c r="V175" s="122"/>
      <c r="W175" s="122"/>
      <c r="X175" s="122"/>
      <c r="Y175" s="122"/>
      <c r="Z175" s="278"/>
      <c r="AA175" s="124"/>
      <c r="AB175" s="124"/>
    </row>
    <row r="176" spans="1:28" ht="18" customHeight="1">
      <c r="A176" s="118"/>
      <c r="B176" s="103"/>
      <c r="C176" s="31"/>
      <c r="D176" s="31"/>
      <c r="E176" s="110"/>
      <c r="F176" s="135"/>
      <c r="G176" s="135"/>
      <c r="H176" s="31"/>
      <c r="I176" s="105"/>
      <c r="J176" s="119"/>
      <c r="K176" s="119"/>
      <c r="L176" s="119"/>
      <c r="M176" s="119"/>
      <c r="N176" s="120" t="str">
        <f t="shared" si="0"/>
        <v/>
      </c>
      <c r="O176" s="120" t="str">
        <f t="shared" si="1"/>
        <v/>
      </c>
      <c r="P176" s="120" t="str">
        <f t="shared" si="4"/>
        <v/>
      </c>
      <c r="Q176" s="120" t="str">
        <f t="shared" si="25"/>
        <v/>
      </c>
      <c r="R176" s="121" t="str">
        <f t="shared" si="26"/>
        <v/>
      </c>
      <c r="S176" s="121" t="str">
        <f t="shared" si="27"/>
        <v/>
      </c>
      <c r="T176" s="249"/>
      <c r="U176" s="122"/>
      <c r="V176" s="122"/>
      <c r="W176" s="122"/>
      <c r="X176" s="122"/>
      <c r="Y176" s="122"/>
      <c r="Z176" s="278"/>
      <c r="AA176" s="124"/>
      <c r="AB176" s="124"/>
    </row>
    <row r="177" spans="1:28" ht="18" customHeight="1">
      <c r="A177" s="118"/>
      <c r="B177" s="103"/>
      <c r="C177" s="31"/>
      <c r="D177" s="31"/>
      <c r="E177" s="110"/>
      <c r="F177" s="135"/>
      <c r="G177" s="135"/>
      <c r="H177" s="31"/>
      <c r="I177" s="105"/>
      <c r="J177" s="119"/>
      <c r="K177" s="119"/>
      <c r="L177" s="119"/>
      <c r="M177" s="119"/>
      <c r="N177" s="120" t="str">
        <f t="shared" si="0"/>
        <v/>
      </c>
      <c r="O177" s="120" t="str">
        <f t="shared" si="1"/>
        <v/>
      </c>
      <c r="P177" s="120" t="str">
        <f t="shared" si="4"/>
        <v/>
      </c>
      <c r="Q177" s="120" t="str">
        <f t="shared" si="25"/>
        <v/>
      </c>
      <c r="R177" s="121" t="str">
        <f t="shared" si="26"/>
        <v/>
      </c>
      <c r="S177" s="121" t="str">
        <f t="shared" si="27"/>
        <v/>
      </c>
      <c r="T177" s="249"/>
      <c r="U177" s="122"/>
      <c r="V177" s="122"/>
      <c r="W177" s="122"/>
      <c r="X177" s="122"/>
      <c r="Y177" s="122"/>
      <c r="Z177" s="278"/>
      <c r="AA177" s="124"/>
      <c r="AB177" s="124"/>
    </row>
    <row r="178" spans="1:28" ht="18" customHeight="1">
      <c r="A178" s="118"/>
      <c r="B178" s="103"/>
      <c r="C178" s="31"/>
      <c r="D178" s="31"/>
      <c r="E178" s="110"/>
      <c r="F178" s="135"/>
      <c r="G178" s="135"/>
      <c r="H178" s="31"/>
      <c r="I178" s="105"/>
      <c r="J178" s="119"/>
      <c r="K178" s="119"/>
      <c r="L178" s="119"/>
      <c r="M178" s="119"/>
      <c r="N178" s="120" t="str">
        <f t="shared" si="0"/>
        <v/>
      </c>
      <c r="O178" s="120" t="str">
        <f t="shared" si="1"/>
        <v/>
      </c>
      <c r="P178" s="120" t="str">
        <f t="shared" si="4"/>
        <v/>
      </c>
      <c r="Q178" s="120" t="str">
        <f t="shared" si="25"/>
        <v/>
      </c>
      <c r="R178" s="121" t="str">
        <f t="shared" si="26"/>
        <v/>
      </c>
      <c r="S178" s="121" t="str">
        <f t="shared" si="27"/>
        <v/>
      </c>
      <c r="T178" s="249"/>
      <c r="U178" s="122"/>
      <c r="V178" s="122"/>
      <c r="W178" s="122"/>
      <c r="X178" s="122"/>
      <c r="Y178" s="122"/>
      <c r="Z178" s="278"/>
      <c r="AA178" s="124"/>
      <c r="AB178" s="124"/>
    </row>
    <row r="179" spans="1:28" ht="18" customHeight="1">
      <c r="A179" s="118"/>
      <c r="B179" s="103"/>
      <c r="C179" s="31"/>
      <c r="D179" s="31"/>
      <c r="E179" s="110"/>
      <c r="F179" s="135"/>
      <c r="G179" s="135"/>
      <c r="H179" s="31"/>
      <c r="I179" s="105"/>
      <c r="J179" s="119"/>
      <c r="K179" s="119"/>
      <c r="L179" s="119"/>
      <c r="M179" s="119"/>
      <c r="N179" s="120" t="str">
        <f t="shared" si="0"/>
        <v/>
      </c>
      <c r="O179" s="120" t="str">
        <f t="shared" si="1"/>
        <v/>
      </c>
      <c r="P179" s="120" t="str">
        <f t="shared" si="4"/>
        <v/>
      </c>
      <c r="Q179" s="120" t="str">
        <f t="shared" si="25"/>
        <v/>
      </c>
      <c r="R179" s="121" t="str">
        <f t="shared" si="26"/>
        <v/>
      </c>
      <c r="S179" s="121" t="str">
        <f t="shared" si="27"/>
        <v/>
      </c>
      <c r="T179" s="249"/>
      <c r="U179" s="122"/>
      <c r="V179" s="122"/>
      <c r="W179" s="122"/>
      <c r="X179" s="122"/>
      <c r="Y179" s="122"/>
      <c r="Z179" s="278"/>
      <c r="AA179" s="124"/>
      <c r="AB179" s="124"/>
    </row>
    <row r="180" spans="1:28" ht="18" customHeight="1">
      <c r="A180" s="118"/>
      <c r="B180" s="103"/>
      <c r="C180" s="31"/>
      <c r="D180" s="31"/>
      <c r="E180" s="110"/>
      <c r="F180" s="135"/>
      <c r="G180" s="135"/>
      <c r="H180" s="31"/>
      <c r="I180" s="105"/>
      <c r="J180" s="119"/>
      <c r="K180" s="119"/>
      <c r="L180" s="119"/>
      <c r="M180" s="119"/>
      <c r="N180" s="120" t="str">
        <f t="shared" si="0"/>
        <v/>
      </c>
      <c r="O180" s="120" t="str">
        <f t="shared" si="1"/>
        <v/>
      </c>
      <c r="P180" s="120" t="str">
        <f t="shared" si="4"/>
        <v/>
      </c>
      <c r="Q180" s="120" t="str">
        <f t="shared" si="25"/>
        <v/>
      </c>
      <c r="R180" s="121" t="str">
        <f t="shared" si="26"/>
        <v/>
      </c>
      <c r="S180" s="121" t="str">
        <f t="shared" si="27"/>
        <v/>
      </c>
      <c r="T180" s="249"/>
      <c r="U180" s="122"/>
      <c r="V180" s="122"/>
      <c r="W180" s="122"/>
      <c r="X180" s="122"/>
      <c r="Y180" s="122"/>
      <c r="Z180" s="278"/>
      <c r="AA180" s="124"/>
      <c r="AB180" s="124"/>
    </row>
    <row r="181" spans="1:28" ht="18" customHeight="1">
      <c r="A181" s="118"/>
      <c r="B181" s="103"/>
      <c r="C181" s="31"/>
      <c r="D181" s="31"/>
      <c r="E181" s="110"/>
      <c r="F181" s="135"/>
      <c r="G181" s="135"/>
      <c r="H181" s="31"/>
      <c r="I181" s="105"/>
      <c r="J181" s="119"/>
      <c r="K181" s="119"/>
      <c r="L181" s="119"/>
      <c r="M181" s="119"/>
      <c r="N181" s="120" t="str">
        <f t="shared" si="0"/>
        <v/>
      </c>
      <c r="O181" s="120" t="str">
        <f t="shared" si="1"/>
        <v/>
      </c>
      <c r="P181" s="120" t="str">
        <f t="shared" si="4"/>
        <v/>
      </c>
      <c r="Q181" s="120" t="str">
        <f t="shared" si="25"/>
        <v/>
      </c>
      <c r="R181" s="121" t="str">
        <f t="shared" si="26"/>
        <v/>
      </c>
      <c r="S181" s="121" t="str">
        <f t="shared" si="27"/>
        <v/>
      </c>
      <c r="T181" s="249"/>
      <c r="U181" s="122"/>
      <c r="V181" s="122"/>
      <c r="W181" s="122"/>
      <c r="X181" s="122"/>
      <c r="Y181" s="122"/>
      <c r="Z181" s="278"/>
      <c r="AA181" s="124"/>
      <c r="AB181" s="124"/>
    </row>
    <row r="182" spans="1:28" ht="18" customHeight="1">
      <c r="A182" s="118"/>
      <c r="B182" s="103"/>
      <c r="C182" s="31"/>
      <c r="D182" s="31"/>
      <c r="E182" s="110"/>
      <c r="F182" s="135"/>
      <c r="G182" s="135"/>
      <c r="H182" s="31"/>
      <c r="I182" s="105"/>
      <c r="J182" s="119"/>
      <c r="K182" s="119"/>
      <c r="L182" s="119"/>
      <c r="M182" s="119"/>
      <c r="N182" s="120" t="str">
        <f t="shared" si="0"/>
        <v/>
      </c>
      <c r="O182" s="120" t="str">
        <f t="shared" si="1"/>
        <v/>
      </c>
      <c r="P182" s="120" t="str">
        <f t="shared" si="4"/>
        <v/>
      </c>
      <c r="Q182" s="120" t="str">
        <f t="shared" si="25"/>
        <v/>
      </c>
      <c r="R182" s="121" t="str">
        <f t="shared" si="26"/>
        <v/>
      </c>
      <c r="S182" s="121" t="str">
        <f t="shared" si="27"/>
        <v/>
      </c>
      <c r="T182" s="249"/>
      <c r="U182" s="122"/>
      <c r="V182" s="122"/>
      <c r="W182" s="122"/>
      <c r="X182" s="122"/>
      <c r="Y182" s="122"/>
      <c r="Z182" s="278"/>
      <c r="AA182" s="124"/>
      <c r="AB182" s="124"/>
    </row>
    <row r="183" spans="1:28" ht="18" customHeight="1">
      <c r="A183" s="118"/>
      <c r="B183" s="103"/>
      <c r="C183" s="31"/>
      <c r="D183" s="31"/>
      <c r="E183" s="110"/>
      <c r="F183" s="135"/>
      <c r="G183" s="135"/>
      <c r="H183" s="31"/>
      <c r="I183" s="105"/>
      <c r="J183" s="119"/>
      <c r="K183" s="119"/>
      <c r="L183" s="119"/>
      <c r="M183" s="119"/>
      <c r="N183" s="120" t="str">
        <f t="shared" si="0"/>
        <v/>
      </c>
      <c r="O183" s="120" t="str">
        <f t="shared" si="1"/>
        <v/>
      </c>
      <c r="P183" s="120" t="str">
        <f t="shared" si="4"/>
        <v/>
      </c>
      <c r="Q183" s="120" t="str">
        <f t="shared" si="25"/>
        <v/>
      </c>
      <c r="R183" s="121" t="str">
        <f t="shared" si="26"/>
        <v/>
      </c>
      <c r="S183" s="121" t="str">
        <f t="shared" si="27"/>
        <v/>
      </c>
      <c r="T183" s="249"/>
      <c r="U183" s="122"/>
      <c r="V183" s="122"/>
      <c r="W183" s="122"/>
      <c r="X183" s="122"/>
      <c r="Y183" s="122"/>
      <c r="Z183" s="278"/>
      <c r="AA183" s="124"/>
      <c r="AB183" s="124"/>
    </row>
    <row r="184" spans="1:28" ht="18" customHeight="1">
      <c r="A184" s="118"/>
      <c r="B184" s="103"/>
      <c r="C184" s="31"/>
      <c r="D184" s="31"/>
      <c r="E184" s="110"/>
      <c r="F184" s="135"/>
      <c r="G184" s="135"/>
      <c r="H184" s="31"/>
      <c r="I184" s="105"/>
      <c r="J184" s="119"/>
      <c r="K184" s="119"/>
      <c r="L184" s="119"/>
      <c r="M184" s="119"/>
      <c r="N184" s="120" t="str">
        <f t="shared" si="0"/>
        <v/>
      </c>
      <c r="O184" s="120" t="str">
        <f t="shared" si="1"/>
        <v/>
      </c>
      <c r="P184" s="120" t="str">
        <f t="shared" si="4"/>
        <v/>
      </c>
      <c r="Q184" s="120" t="str">
        <f t="shared" si="25"/>
        <v/>
      </c>
      <c r="R184" s="121" t="str">
        <f t="shared" si="26"/>
        <v/>
      </c>
      <c r="S184" s="121" t="str">
        <f t="shared" si="27"/>
        <v/>
      </c>
      <c r="T184" s="249"/>
      <c r="U184" s="122"/>
      <c r="V184" s="122"/>
      <c r="W184" s="122"/>
      <c r="X184" s="122"/>
      <c r="Y184" s="122"/>
      <c r="Z184" s="278"/>
      <c r="AA184" s="124"/>
      <c r="AB184" s="124"/>
    </row>
    <row r="185" spans="1:28" ht="18" customHeight="1">
      <c r="A185" s="118"/>
      <c r="B185" s="103"/>
      <c r="C185" s="31"/>
      <c r="D185" s="31"/>
      <c r="E185" s="110"/>
      <c r="F185" s="135"/>
      <c r="G185" s="135"/>
      <c r="H185" s="31"/>
      <c r="I185" s="105"/>
      <c r="J185" s="119"/>
      <c r="K185" s="119"/>
      <c r="L185" s="119"/>
      <c r="M185" s="119"/>
      <c r="N185" s="120" t="str">
        <f t="shared" si="0"/>
        <v/>
      </c>
      <c r="O185" s="120" t="str">
        <f t="shared" si="1"/>
        <v/>
      </c>
      <c r="P185" s="120" t="str">
        <f t="shared" si="4"/>
        <v/>
      </c>
      <c r="Q185" s="120" t="str">
        <f t="shared" si="25"/>
        <v/>
      </c>
      <c r="R185" s="121" t="str">
        <f t="shared" si="26"/>
        <v/>
      </c>
      <c r="S185" s="121" t="str">
        <f t="shared" si="27"/>
        <v/>
      </c>
      <c r="T185" s="249"/>
      <c r="U185" s="122"/>
      <c r="V185" s="122"/>
      <c r="W185" s="122"/>
      <c r="X185" s="122"/>
      <c r="Y185" s="122"/>
      <c r="Z185" s="278"/>
      <c r="AA185" s="124"/>
      <c r="AB185" s="124"/>
    </row>
    <row r="186" spans="1:28" ht="18" customHeight="1">
      <c r="A186" s="118"/>
      <c r="B186" s="103"/>
      <c r="C186" s="31"/>
      <c r="D186" s="31"/>
      <c r="E186" s="110"/>
      <c r="F186" s="135"/>
      <c r="G186" s="135"/>
      <c r="H186" s="31"/>
      <c r="I186" s="105"/>
      <c r="J186" s="119"/>
      <c r="K186" s="119"/>
      <c r="L186" s="119"/>
      <c r="M186" s="119"/>
      <c r="N186" s="120" t="str">
        <f t="shared" si="0"/>
        <v/>
      </c>
      <c r="O186" s="120" t="str">
        <f t="shared" si="1"/>
        <v/>
      </c>
      <c r="P186" s="120" t="str">
        <f t="shared" si="4"/>
        <v/>
      </c>
      <c r="Q186" s="120" t="str">
        <f t="shared" si="25"/>
        <v/>
      </c>
      <c r="R186" s="121" t="str">
        <f t="shared" si="26"/>
        <v/>
      </c>
      <c r="S186" s="121" t="str">
        <f t="shared" si="27"/>
        <v/>
      </c>
      <c r="T186" s="249"/>
      <c r="U186" s="122"/>
      <c r="V186" s="122"/>
      <c r="W186" s="122"/>
      <c r="X186" s="122"/>
      <c r="Y186" s="122"/>
      <c r="Z186" s="278"/>
      <c r="AA186" s="124"/>
      <c r="AB186" s="124"/>
    </row>
    <row r="187" spans="1:28" ht="18" customHeight="1">
      <c r="A187" s="118"/>
      <c r="B187" s="103"/>
      <c r="C187" s="31"/>
      <c r="D187" s="31"/>
      <c r="E187" s="110"/>
      <c r="F187" s="135"/>
      <c r="G187" s="135"/>
      <c r="H187" s="31"/>
      <c r="I187" s="105"/>
      <c r="J187" s="119"/>
      <c r="K187" s="119"/>
      <c r="L187" s="119"/>
      <c r="M187" s="119"/>
      <c r="N187" s="120" t="str">
        <f t="shared" si="0"/>
        <v/>
      </c>
      <c r="O187" s="120" t="str">
        <f t="shared" si="1"/>
        <v/>
      </c>
      <c r="P187" s="120" t="str">
        <f t="shared" si="4"/>
        <v/>
      </c>
      <c r="Q187" s="120" t="str">
        <f t="shared" si="25"/>
        <v/>
      </c>
      <c r="R187" s="121" t="str">
        <f t="shared" si="26"/>
        <v/>
      </c>
      <c r="S187" s="121" t="str">
        <f t="shared" si="27"/>
        <v/>
      </c>
      <c r="T187" s="249"/>
      <c r="U187" s="122"/>
      <c r="V187" s="122"/>
      <c r="W187" s="122"/>
      <c r="X187" s="122"/>
      <c r="Y187" s="122"/>
      <c r="Z187" s="278"/>
      <c r="AA187" s="124"/>
      <c r="AB187" s="124"/>
    </row>
    <row r="188" spans="1:28" ht="18" customHeight="1">
      <c r="A188" s="118"/>
      <c r="B188" s="103"/>
      <c r="C188" s="31"/>
      <c r="D188" s="31"/>
      <c r="E188" s="110"/>
      <c r="F188" s="135"/>
      <c r="G188" s="135"/>
      <c r="H188" s="31"/>
      <c r="I188" s="105"/>
      <c r="J188" s="119"/>
      <c r="K188" s="119"/>
      <c r="L188" s="119"/>
      <c r="M188" s="119"/>
      <c r="N188" s="120" t="str">
        <f t="shared" si="0"/>
        <v/>
      </c>
      <c r="O188" s="120" t="str">
        <f t="shared" si="1"/>
        <v/>
      </c>
      <c r="P188" s="120" t="str">
        <f t="shared" si="4"/>
        <v/>
      </c>
      <c r="Q188" s="120" t="str">
        <f t="shared" si="25"/>
        <v/>
      </c>
      <c r="R188" s="121" t="str">
        <f t="shared" si="26"/>
        <v/>
      </c>
      <c r="S188" s="121" t="str">
        <f t="shared" si="27"/>
        <v/>
      </c>
      <c r="T188" s="249"/>
      <c r="U188" s="122"/>
      <c r="V188" s="122"/>
      <c r="W188" s="122"/>
      <c r="X188" s="122"/>
      <c r="Y188" s="122"/>
      <c r="Z188" s="278"/>
      <c r="AA188" s="124"/>
      <c r="AB188" s="124"/>
    </row>
    <row r="189" spans="1:28" ht="18" customHeight="1">
      <c r="A189" s="118"/>
      <c r="B189" s="103"/>
      <c r="C189" s="31"/>
      <c r="D189" s="31"/>
      <c r="E189" s="110"/>
      <c r="F189" s="135"/>
      <c r="G189" s="135"/>
      <c r="H189" s="31"/>
      <c r="I189" s="105"/>
      <c r="J189" s="119"/>
      <c r="K189" s="119"/>
      <c r="L189" s="119"/>
      <c r="M189" s="119"/>
      <c r="N189" s="120" t="str">
        <f t="shared" si="0"/>
        <v/>
      </c>
      <c r="O189" s="120" t="str">
        <f t="shared" si="1"/>
        <v/>
      </c>
      <c r="P189" s="120" t="str">
        <f t="shared" si="4"/>
        <v/>
      </c>
      <c r="Q189" s="120" t="str">
        <f t="shared" si="25"/>
        <v/>
      </c>
      <c r="R189" s="121" t="str">
        <f t="shared" si="26"/>
        <v/>
      </c>
      <c r="S189" s="121" t="str">
        <f t="shared" si="27"/>
        <v/>
      </c>
      <c r="T189" s="249"/>
      <c r="U189" s="122"/>
      <c r="V189" s="122"/>
      <c r="W189" s="122"/>
      <c r="X189" s="122"/>
      <c r="Y189" s="122"/>
      <c r="Z189" s="278"/>
      <c r="AA189" s="124"/>
      <c r="AB189" s="124"/>
    </row>
    <row r="190" spans="1:28" ht="18" customHeight="1">
      <c r="A190" s="118"/>
      <c r="B190" s="103"/>
      <c r="C190" s="31"/>
      <c r="D190" s="31"/>
      <c r="E190" s="110"/>
      <c r="F190" s="135"/>
      <c r="G190" s="135"/>
      <c r="H190" s="31"/>
      <c r="I190" s="105"/>
      <c r="J190" s="119"/>
      <c r="K190" s="119"/>
      <c r="L190" s="119"/>
      <c r="M190" s="119"/>
      <c r="N190" s="120" t="str">
        <f t="shared" si="0"/>
        <v/>
      </c>
      <c r="O190" s="120" t="str">
        <f t="shared" si="1"/>
        <v/>
      </c>
      <c r="P190" s="120" t="str">
        <f t="shared" si="4"/>
        <v/>
      </c>
      <c r="Q190" s="120" t="str">
        <f t="shared" si="25"/>
        <v/>
      </c>
      <c r="R190" s="121" t="str">
        <f t="shared" si="26"/>
        <v/>
      </c>
      <c r="S190" s="121" t="str">
        <f t="shared" si="27"/>
        <v/>
      </c>
      <c r="T190" s="249"/>
      <c r="U190" s="122"/>
      <c r="V190" s="122"/>
      <c r="W190" s="122"/>
      <c r="X190" s="122"/>
      <c r="Y190" s="122"/>
      <c r="Z190" s="278"/>
      <c r="AA190" s="124"/>
      <c r="AB190" s="124"/>
    </row>
    <row r="191" spans="1:28" ht="18" customHeight="1">
      <c r="A191" s="118"/>
      <c r="B191" s="103"/>
      <c r="C191" s="31"/>
      <c r="D191" s="31"/>
      <c r="E191" s="110"/>
      <c r="F191" s="135"/>
      <c r="G191" s="135"/>
      <c r="H191" s="31"/>
      <c r="I191" s="105"/>
      <c r="J191" s="119"/>
      <c r="K191" s="119"/>
      <c r="L191" s="119"/>
      <c r="M191" s="119"/>
      <c r="N191" s="120" t="str">
        <f t="shared" si="0"/>
        <v/>
      </c>
      <c r="O191" s="120" t="str">
        <f t="shared" si="1"/>
        <v/>
      </c>
      <c r="P191" s="120" t="str">
        <f t="shared" si="4"/>
        <v/>
      </c>
      <c r="Q191" s="120" t="str">
        <f t="shared" si="25"/>
        <v/>
      </c>
      <c r="R191" s="121" t="str">
        <f t="shared" si="26"/>
        <v/>
      </c>
      <c r="S191" s="121" t="str">
        <f t="shared" si="27"/>
        <v/>
      </c>
      <c r="T191" s="249"/>
      <c r="U191" s="122"/>
      <c r="V191" s="122"/>
      <c r="W191" s="122"/>
      <c r="X191" s="122"/>
      <c r="Y191" s="122"/>
      <c r="Z191" s="278"/>
      <c r="AA191" s="124"/>
      <c r="AB191" s="124"/>
    </row>
    <row r="192" spans="1:28" ht="18" customHeight="1">
      <c r="A192" s="118"/>
      <c r="B192" s="103"/>
      <c r="C192" s="31"/>
      <c r="D192" s="31"/>
      <c r="E192" s="110"/>
      <c r="F192" s="135"/>
      <c r="G192" s="135"/>
      <c r="H192" s="31"/>
      <c r="I192" s="105"/>
      <c r="J192" s="119"/>
      <c r="K192" s="119"/>
      <c r="L192" s="119"/>
      <c r="M192" s="119"/>
      <c r="N192" s="120" t="str">
        <f t="shared" si="0"/>
        <v/>
      </c>
      <c r="O192" s="120" t="str">
        <f t="shared" si="1"/>
        <v/>
      </c>
      <c r="P192" s="120" t="str">
        <f t="shared" si="4"/>
        <v/>
      </c>
      <c r="Q192" s="120" t="str">
        <f t="shared" si="25"/>
        <v/>
      </c>
      <c r="R192" s="121" t="str">
        <f t="shared" si="26"/>
        <v/>
      </c>
      <c r="S192" s="121" t="str">
        <f t="shared" si="27"/>
        <v/>
      </c>
      <c r="T192" s="249"/>
      <c r="U192" s="122"/>
      <c r="V192" s="122"/>
      <c r="W192" s="122"/>
      <c r="X192" s="122"/>
      <c r="Y192" s="122"/>
      <c r="Z192" s="278"/>
      <c r="AA192" s="124"/>
      <c r="AB192" s="124"/>
    </row>
    <row r="193" spans="1:28" ht="18" customHeight="1">
      <c r="A193" s="118"/>
      <c r="B193" s="103"/>
      <c r="C193" s="31"/>
      <c r="D193" s="31"/>
      <c r="E193" s="110"/>
      <c r="F193" s="135"/>
      <c r="G193" s="135"/>
      <c r="H193" s="31"/>
      <c r="I193" s="105"/>
      <c r="J193" s="119"/>
      <c r="K193" s="119"/>
      <c r="L193" s="119"/>
      <c r="M193" s="119"/>
      <c r="N193" s="120" t="str">
        <f t="shared" si="0"/>
        <v/>
      </c>
      <c r="O193" s="120" t="str">
        <f t="shared" si="1"/>
        <v/>
      </c>
      <c r="P193" s="120" t="str">
        <f t="shared" si="4"/>
        <v/>
      </c>
      <c r="Q193" s="120" t="str">
        <f t="shared" si="25"/>
        <v/>
      </c>
      <c r="R193" s="121" t="str">
        <f t="shared" si="26"/>
        <v/>
      </c>
      <c r="S193" s="121" t="str">
        <f t="shared" si="27"/>
        <v/>
      </c>
      <c r="T193" s="249"/>
      <c r="U193" s="122"/>
      <c r="V193" s="122"/>
      <c r="W193" s="122"/>
      <c r="X193" s="122"/>
      <c r="Y193" s="122"/>
      <c r="Z193" s="278"/>
      <c r="AA193" s="124"/>
      <c r="AB193" s="124"/>
    </row>
    <row r="194" spans="1:28" ht="18" customHeight="1">
      <c r="A194" s="118"/>
      <c r="B194" s="103"/>
      <c r="C194" s="31"/>
      <c r="D194" s="31"/>
      <c r="E194" s="110"/>
      <c r="F194" s="135"/>
      <c r="G194" s="135"/>
      <c r="H194" s="31"/>
      <c r="I194" s="105"/>
      <c r="J194" s="119"/>
      <c r="K194" s="119"/>
      <c r="L194" s="119"/>
      <c r="M194" s="119"/>
      <c r="N194" s="120" t="str">
        <f t="shared" si="0"/>
        <v/>
      </c>
      <c r="O194" s="120" t="str">
        <f t="shared" si="1"/>
        <v/>
      </c>
      <c r="P194" s="120" t="str">
        <f t="shared" si="4"/>
        <v/>
      </c>
      <c r="Q194" s="120" t="str">
        <f t="shared" si="25"/>
        <v/>
      </c>
      <c r="R194" s="121" t="str">
        <f t="shared" si="26"/>
        <v/>
      </c>
      <c r="S194" s="121" t="str">
        <f t="shared" si="27"/>
        <v/>
      </c>
      <c r="T194" s="249"/>
      <c r="U194" s="122"/>
      <c r="V194" s="122"/>
      <c r="W194" s="122"/>
      <c r="X194" s="122"/>
      <c r="Y194" s="122"/>
      <c r="Z194" s="278"/>
      <c r="AA194" s="124"/>
      <c r="AB194" s="124"/>
    </row>
    <row r="195" spans="1:28" ht="18" customHeight="1">
      <c r="A195" s="118"/>
      <c r="B195" s="103"/>
      <c r="C195" s="31"/>
      <c r="D195" s="31"/>
      <c r="E195" s="110"/>
      <c r="F195" s="135"/>
      <c r="G195" s="135"/>
      <c r="H195" s="31"/>
      <c r="I195" s="105"/>
      <c r="J195" s="119"/>
      <c r="K195" s="119"/>
      <c r="L195" s="119"/>
      <c r="M195" s="119"/>
      <c r="N195" s="120" t="str">
        <f t="shared" si="0"/>
        <v/>
      </c>
      <c r="O195" s="120" t="str">
        <f t="shared" si="1"/>
        <v/>
      </c>
      <c r="P195" s="120" t="str">
        <f t="shared" si="4"/>
        <v/>
      </c>
      <c r="Q195" s="120" t="str">
        <f t="shared" si="25"/>
        <v/>
      </c>
      <c r="R195" s="121" t="str">
        <f t="shared" si="26"/>
        <v/>
      </c>
      <c r="S195" s="121" t="str">
        <f t="shared" si="27"/>
        <v/>
      </c>
      <c r="T195" s="249"/>
      <c r="U195" s="122"/>
      <c r="V195" s="122"/>
      <c r="W195" s="122"/>
      <c r="X195" s="122"/>
      <c r="Y195" s="122"/>
      <c r="Z195" s="278"/>
      <c r="AA195" s="124"/>
      <c r="AB195" s="124"/>
    </row>
    <row r="196" spans="1:28" ht="18" customHeight="1">
      <c r="A196" s="118"/>
      <c r="B196" s="103"/>
      <c r="C196" s="31"/>
      <c r="D196" s="31"/>
      <c r="E196" s="110"/>
      <c r="F196" s="135"/>
      <c r="G196" s="135"/>
      <c r="H196" s="31"/>
      <c r="I196" s="105"/>
      <c r="J196" s="119"/>
      <c r="K196" s="119"/>
      <c r="L196" s="119"/>
      <c r="M196" s="119"/>
      <c r="N196" s="120" t="str">
        <f t="shared" si="0"/>
        <v/>
      </c>
      <c r="O196" s="120" t="str">
        <f t="shared" si="1"/>
        <v/>
      </c>
      <c r="P196" s="120" t="str">
        <f t="shared" si="4"/>
        <v/>
      </c>
      <c r="Q196" s="120" t="str">
        <f t="shared" si="25"/>
        <v/>
      </c>
      <c r="R196" s="121" t="str">
        <f t="shared" si="26"/>
        <v/>
      </c>
      <c r="S196" s="121" t="str">
        <f t="shared" si="27"/>
        <v/>
      </c>
      <c r="T196" s="249"/>
      <c r="U196" s="122"/>
      <c r="V196" s="122"/>
      <c r="W196" s="122"/>
      <c r="X196" s="122"/>
      <c r="Y196" s="122"/>
      <c r="Z196" s="278"/>
      <c r="AA196" s="124"/>
      <c r="AB196" s="124"/>
    </row>
    <row r="197" spans="1:28" ht="18" customHeight="1">
      <c r="A197" s="118"/>
      <c r="B197" s="103"/>
      <c r="C197" s="31"/>
      <c r="D197" s="31"/>
      <c r="E197" s="110"/>
      <c r="F197" s="135"/>
      <c r="G197" s="135"/>
      <c r="H197" s="31"/>
      <c r="I197" s="105"/>
      <c r="J197" s="119"/>
      <c r="K197" s="119"/>
      <c r="L197" s="119"/>
      <c r="M197" s="119"/>
      <c r="N197" s="120" t="str">
        <f t="shared" si="0"/>
        <v/>
      </c>
      <c r="O197" s="120" t="str">
        <f t="shared" si="1"/>
        <v/>
      </c>
      <c r="P197" s="120" t="str">
        <f t="shared" si="4"/>
        <v/>
      </c>
      <c r="Q197" s="120" t="str">
        <f t="shared" si="25"/>
        <v/>
      </c>
      <c r="R197" s="121" t="str">
        <f t="shared" si="26"/>
        <v/>
      </c>
      <c r="S197" s="121" t="str">
        <f t="shared" si="27"/>
        <v/>
      </c>
      <c r="T197" s="249"/>
      <c r="U197" s="122"/>
      <c r="V197" s="122"/>
      <c r="W197" s="122"/>
      <c r="X197" s="122"/>
      <c r="Y197" s="122"/>
      <c r="Z197" s="278"/>
      <c r="AA197" s="124"/>
      <c r="AB197" s="124"/>
    </row>
    <row r="198" spans="1:28" ht="18" customHeight="1">
      <c r="A198" s="118"/>
      <c r="B198" s="103"/>
      <c r="C198" s="31"/>
      <c r="D198" s="31"/>
      <c r="E198" s="110"/>
      <c r="F198" s="135"/>
      <c r="G198" s="135"/>
      <c r="H198" s="31"/>
      <c r="I198" s="105"/>
      <c r="J198" s="119"/>
      <c r="K198" s="119"/>
      <c r="L198" s="119"/>
      <c r="M198" s="119"/>
      <c r="N198" s="120" t="str">
        <f t="shared" si="0"/>
        <v/>
      </c>
      <c r="O198" s="120" t="str">
        <f t="shared" si="1"/>
        <v/>
      </c>
      <c r="P198" s="120" t="str">
        <f t="shared" si="4"/>
        <v/>
      </c>
      <c r="Q198" s="120" t="str">
        <f t="shared" si="25"/>
        <v/>
      </c>
      <c r="R198" s="121" t="str">
        <f t="shared" si="26"/>
        <v/>
      </c>
      <c r="S198" s="121" t="str">
        <f t="shared" si="27"/>
        <v/>
      </c>
      <c r="T198" s="249"/>
      <c r="U198" s="122"/>
      <c r="V198" s="122"/>
      <c r="W198" s="122"/>
      <c r="X198" s="122"/>
      <c r="Y198" s="122"/>
      <c r="Z198" s="278"/>
      <c r="AA198" s="124"/>
      <c r="AB198" s="124"/>
    </row>
    <row r="199" spans="1:28" ht="18" customHeight="1">
      <c r="A199" s="118"/>
      <c r="B199" s="103"/>
      <c r="C199" s="31"/>
      <c r="D199" s="31"/>
      <c r="E199" s="110"/>
      <c r="F199" s="135"/>
      <c r="G199" s="135"/>
      <c r="H199" s="31"/>
      <c r="I199" s="105"/>
      <c r="J199" s="119"/>
      <c r="K199" s="119"/>
      <c r="L199" s="119"/>
      <c r="M199" s="119"/>
      <c r="N199" s="120" t="str">
        <f t="shared" si="0"/>
        <v/>
      </c>
      <c r="O199" s="120" t="str">
        <f t="shared" si="1"/>
        <v/>
      </c>
      <c r="P199" s="120" t="str">
        <f t="shared" si="4"/>
        <v/>
      </c>
      <c r="Q199" s="120" t="str">
        <f t="shared" si="25"/>
        <v/>
      </c>
      <c r="R199" s="121" t="str">
        <f t="shared" si="26"/>
        <v/>
      </c>
      <c r="S199" s="121" t="str">
        <f t="shared" si="27"/>
        <v/>
      </c>
      <c r="T199" s="249"/>
      <c r="U199" s="122"/>
      <c r="V199" s="122"/>
      <c r="W199" s="122"/>
      <c r="X199" s="122"/>
      <c r="Y199" s="122"/>
      <c r="Z199" s="278"/>
      <c r="AA199" s="124"/>
      <c r="AB199" s="124"/>
    </row>
    <row r="200" spans="1:28" ht="18" customHeight="1">
      <c r="A200" s="118"/>
      <c r="B200" s="103"/>
      <c r="C200" s="31"/>
      <c r="D200" s="31"/>
      <c r="E200" s="110"/>
      <c r="F200" s="135"/>
      <c r="G200" s="135"/>
      <c r="H200" s="31"/>
      <c r="I200" s="105"/>
      <c r="J200" s="119"/>
      <c r="K200" s="119"/>
      <c r="L200" s="119"/>
      <c r="M200" s="119"/>
      <c r="N200" s="120" t="str">
        <f t="shared" si="0"/>
        <v/>
      </c>
      <c r="O200" s="120" t="str">
        <f t="shared" si="1"/>
        <v/>
      </c>
      <c r="P200" s="120" t="str">
        <f t="shared" si="4"/>
        <v/>
      </c>
      <c r="Q200" s="120" t="str">
        <f t="shared" si="25"/>
        <v/>
      </c>
      <c r="R200" s="121" t="str">
        <f t="shared" si="26"/>
        <v/>
      </c>
      <c r="S200" s="121" t="str">
        <f t="shared" si="27"/>
        <v/>
      </c>
      <c r="T200" s="249"/>
      <c r="U200" s="122"/>
      <c r="V200" s="122"/>
      <c r="W200" s="122"/>
      <c r="X200" s="122"/>
      <c r="Y200" s="122"/>
      <c r="Z200" s="278"/>
      <c r="AA200" s="124"/>
      <c r="AB200" s="124"/>
    </row>
    <row r="201" spans="1:28" ht="18" customHeight="1">
      <c r="A201" s="118"/>
      <c r="B201" s="103"/>
      <c r="C201" s="31"/>
      <c r="D201" s="31"/>
      <c r="E201" s="110"/>
      <c r="F201" s="135"/>
      <c r="G201" s="135"/>
      <c r="H201" s="31"/>
      <c r="I201" s="105"/>
      <c r="J201" s="119"/>
      <c r="K201" s="119"/>
      <c r="L201" s="119"/>
      <c r="M201" s="119"/>
      <c r="N201" s="120" t="str">
        <f t="shared" si="0"/>
        <v/>
      </c>
      <c r="O201" s="120" t="str">
        <f t="shared" si="1"/>
        <v/>
      </c>
      <c r="P201" s="120" t="str">
        <f t="shared" si="4"/>
        <v/>
      </c>
      <c r="Q201" s="120" t="str">
        <f t="shared" si="25"/>
        <v/>
      </c>
      <c r="R201" s="121" t="str">
        <f t="shared" si="26"/>
        <v/>
      </c>
      <c r="S201" s="121" t="str">
        <f t="shared" si="27"/>
        <v/>
      </c>
      <c r="T201" s="249"/>
      <c r="U201" s="122"/>
      <c r="V201" s="122"/>
      <c r="W201" s="122"/>
      <c r="X201" s="122"/>
      <c r="Y201" s="122"/>
      <c r="Z201" s="278"/>
      <c r="AA201" s="124"/>
      <c r="AB201" s="124"/>
    </row>
    <row r="202" spans="1:28" ht="18" customHeight="1">
      <c r="A202" s="118"/>
      <c r="B202" s="103"/>
      <c r="C202" s="31"/>
      <c r="D202" s="31"/>
      <c r="E202" s="110"/>
      <c r="F202" s="135"/>
      <c r="G202" s="135"/>
      <c r="H202" s="31"/>
      <c r="I202" s="105"/>
      <c r="J202" s="119"/>
      <c r="K202" s="119"/>
      <c r="L202" s="119"/>
      <c r="M202" s="119"/>
      <c r="N202" s="120" t="str">
        <f t="shared" si="0"/>
        <v/>
      </c>
      <c r="O202" s="120" t="str">
        <f t="shared" si="1"/>
        <v/>
      </c>
      <c r="P202" s="120" t="str">
        <f t="shared" si="4"/>
        <v/>
      </c>
      <c r="Q202" s="120" t="str">
        <f t="shared" si="25"/>
        <v/>
      </c>
      <c r="R202" s="121" t="str">
        <f t="shared" si="26"/>
        <v/>
      </c>
      <c r="S202" s="121" t="str">
        <f t="shared" si="27"/>
        <v/>
      </c>
      <c r="T202" s="249"/>
      <c r="U202" s="122"/>
      <c r="V202" s="122"/>
      <c r="W202" s="122"/>
      <c r="X202" s="122"/>
      <c r="Y202" s="122"/>
      <c r="Z202" s="278"/>
      <c r="AA202" s="124"/>
      <c r="AB202" s="124"/>
    </row>
    <row r="203" spans="1:28" ht="18" customHeight="1">
      <c r="A203" s="118"/>
      <c r="B203" s="103"/>
      <c r="C203" s="31"/>
      <c r="D203" s="31"/>
      <c r="E203" s="110"/>
      <c r="F203" s="135"/>
      <c r="G203" s="135"/>
      <c r="H203" s="31"/>
      <c r="I203" s="105"/>
      <c r="J203" s="119"/>
      <c r="K203" s="119"/>
      <c r="L203" s="119"/>
      <c r="M203" s="119"/>
      <c r="N203" s="120" t="str">
        <f t="shared" si="0"/>
        <v/>
      </c>
      <c r="O203" s="120" t="str">
        <f t="shared" si="1"/>
        <v/>
      </c>
      <c r="P203" s="120" t="str">
        <f t="shared" si="4"/>
        <v/>
      </c>
      <c r="Q203" s="120" t="str">
        <f t="shared" si="25"/>
        <v/>
      </c>
      <c r="R203" s="121" t="str">
        <f t="shared" si="26"/>
        <v/>
      </c>
      <c r="S203" s="121" t="str">
        <f t="shared" si="27"/>
        <v/>
      </c>
      <c r="T203" s="249"/>
      <c r="U203" s="122"/>
      <c r="V203" s="122"/>
      <c r="W203" s="122"/>
      <c r="X203" s="122"/>
      <c r="Y203" s="122"/>
      <c r="Z203" s="278"/>
      <c r="AA203" s="124"/>
      <c r="AB203" s="124"/>
    </row>
    <row r="204" spans="1:28" ht="18" customHeight="1">
      <c r="A204" s="118"/>
      <c r="B204" s="103"/>
      <c r="C204" s="31"/>
      <c r="D204" s="31"/>
      <c r="E204" s="110"/>
      <c r="F204" s="135"/>
      <c r="G204" s="135"/>
      <c r="H204" s="31"/>
      <c r="I204" s="105"/>
      <c r="J204" s="119"/>
      <c r="K204" s="119"/>
      <c r="L204" s="119"/>
      <c r="M204" s="119"/>
      <c r="N204" s="120" t="str">
        <f t="shared" si="0"/>
        <v/>
      </c>
      <c r="O204" s="120" t="str">
        <f t="shared" si="1"/>
        <v/>
      </c>
      <c r="P204" s="120" t="str">
        <f t="shared" si="4"/>
        <v/>
      </c>
      <c r="Q204" s="120" t="str">
        <f t="shared" si="25"/>
        <v/>
      </c>
      <c r="R204" s="121" t="str">
        <f t="shared" si="26"/>
        <v/>
      </c>
      <c r="S204" s="121" t="str">
        <f t="shared" si="27"/>
        <v/>
      </c>
      <c r="T204" s="249"/>
      <c r="U204" s="122"/>
      <c r="V204" s="122"/>
      <c r="W204" s="122"/>
      <c r="X204" s="122"/>
      <c r="Y204" s="122"/>
      <c r="Z204" s="278"/>
      <c r="AA204" s="124"/>
      <c r="AB204" s="124"/>
    </row>
    <row r="205" spans="1:28" ht="18" customHeight="1">
      <c r="A205" s="118"/>
      <c r="B205" s="103"/>
      <c r="C205" s="31"/>
      <c r="D205" s="31"/>
      <c r="E205" s="110"/>
      <c r="F205" s="135"/>
      <c r="G205" s="135"/>
      <c r="H205" s="31"/>
      <c r="I205" s="105"/>
      <c r="J205" s="119"/>
      <c r="K205" s="119"/>
      <c r="L205" s="119"/>
      <c r="M205" s="119"/>
      <c r="N205" s="120" t="str">
        <f t="shared" si="0"/>
        <v/>
      </c>
      <c r="O205" s="120" t="str">
        <f t="shared" si="1"/>
        <v/>
      </c>
      <c r="P205" s="120" t="str">
        <f t="shared" si="4"/>
        <v/>
      </c>
      <c r="Q205" s="120" t="str">
        <f t="shared" si="25"/>
        <v/>
      </c>
      <c r="R205" s="121" t="str">
        <f t="shared" si="26"/>
        <v/>
      </c>
      <c r="S205" s="121" t="str">
        <f t="shared" si="27"/>
        <v/>
      </c>
      <c r="T205" s="249"/>
      <c r="U205" s="122"/>
      <c r="V205" s="122"/>
      <c r="W205" s="122"/>
      <c r="X205" s="122"/>
      <c r="Y205" s="122"/>
      <c r="Z205" s="278"/>
      <c r="AA205" s="124"/>
      <c r="AB205" s="124"/>
    </row>
    <row r="206" spans="1:28" ht="18" customHeight="1">
      <c r="A206" s="118"/>
      <c r="B206" s="103"/>
      <c r="C206" s="31"/>
      <c r="D206" s="31"/>
      <c r="E206" s="110"/>
      <c r="F206" s="135"/>
      <c r="G206" s="135"/>
      <c r="H206" s="31"/>
      <c r="I206" s="105"/>
      <c r="J206" s="119"/>
      <c r="K206" s="119"/>
      <c r="L206" s="119"/>
      <c r="M206" s="119"/>
      <c r="N206" s="120" t="str">
        <f t="shared" si="0"/>
        <v/>
      </c>
      <c r="O206" s="120" t="str">
        <f t="shared" si="1"/>
        <v/>
      </c>
      <c r="P206" s="120" t="str">
        <f t="shared" si="4"/>
        <v/>
      </c>
      <c r="Q206" s="120" t="str">
        <f t="shared" si="25"/>
        <v/>
      </c>
      <c r="R206" s="121" t="str">
        <f t="shared" si="26"/>
        <v/>
      </c>
      <c r="S206" s="121" t="str">
        <f t="shared" si="27"/>
        <v/>
      </c>
      <c r="T206" s="249"/>
      <c r="U206" s="122"/>
      <c r="V206" s="122"/>
      <c r="W206" s="122"/>
      <c r="X206" s="122"/>
      <c r="Y206" s="122"/>
      <c r="Z206" s="278"/>
      <c r="AA206" s="124"/>
      <c r="AB206" s="124"/>
    </row>
    <row r="207" spans="1:28" ht="18" customHeight="1">
      <c r="A207" s="118"/>
      <c r="B207" s="103"/>
      <c r="C207" s="31"/>
      <c r="D207" s="31"/>
      <c r="E207" s="110"/>
      <c r="F207" s="135"/>
      <c r="G207" s="135"/>
      <c r="H207" s="31"/>
      <c r="I207" s="105"/>
      <c r="J207" s="119"/>
      <c r="K207" s="119"/>
      <c r="L207" s="119"/>
      <c r="M207" s="119"/>
      <c r="N207" s="120" t="str">
        <f t="shared" si="0"/>
        <v/>
      </c>
      <c r="O207" s="120" t="str">
        <f t="shared" si="1"/>
        <v/>
      </c>
      <c r="P207" s="120" t="str">
        <f t="shared" si="4"/>
        <v/>
      </c>
      <c r="Q207" s="120" t="str">
        <f t="shared" si="25"/>
        <v/>
      </c>
      <c r="R207" s="121" t="str">
        <f t="shared" si="26"/>
        <v/>
      </c>
      <c r="S207" s="121" t="str">
        <f t="shared" si="27"/>
        <v/>
      </c>
      <c r="T207" s="249"/>
      <c r="U207" s="122"/>
      <c r="V207" s="122"/>
      <c r="W207" s="122"/>
      <c r="X207" s="122"/>
      <c r="Y207" s="122"/>
      <c r="Z207" s="278"/>
      <c r="AA207" s="124"/>
      <c r="AB207" s="124"/>
    </row>
    <row r="208" spans="1:28" ht="18" customHeight="1">
      <c r="A208" s="118"/>
      <c r="B208" s="103"/>
      <c r="C208" s="31"/>
      <c r="D208" s="31"/>
      <c r="E208" s="110"/>
      <c r="F208" s="135"/>
      <c r="G208" s="135"/>
      <c r="H208" s="31"/>
      <c r="I208" s="105"/>
      <c r="J208" s="119"/>
      <c r="K208" s="119"/>
      <c r="L208" s="119"/>
      <c r="M208" s="119"/>
      <c r="N208" s="120" t="str">
        <f t="shared" si="0"/>
        <v/>
      </c>
      <c r="O208" s="120" t="str">
        <f t="shared" si="1"/>
        <v/>
      </c>
      <c r="P208" s="120" t="str">
        <f t="shared" si="4"/>
        <v/>
      </c>
      <c r="Q208" s="120" t="str">
        <f t="shared" si="25"/>
        <v/>
      </c>
      <c r="R208" s="121" t="str">
        <f t="shared" si="26"/>
        <v/>
      </c>
      <c r="S208" s="121" t="str">
        <f t="shared" si="27"/>
        <v/>
      </c>
      <c r="T208" s="249"/>
      <c r="U208" s="122"/>
      <c r="V208" s="122"/>
      <c r="W208" s="122"/>
      <c r="X208" s="122"/>
      <c r="Y208" s="122"/>
      <c r="Z208" s="278"/>
      <c r="AA208" s="124"/>
      <c r="AB208" s="124"/>
    </row>
    <row r="209" spans="1:28" ht="18" customHeight="1">
      <c r="A209" s="118"/>
      <c r="B209" s="103"/>
      <c r="C209" s="31"/>
      <c r="D209" s="31"/>
      <c r="E209" s="110"/>
      <c r="F209" s="135"/>
      <c r="G209" s="135"/>
      <c r="H209" s="31"/>
      <c r="I209" s="105"/>
      <c r="J209" s="119"/>
      <c r="K209" s="119"/>
      <c r="L209" s="119"/>
      <c r="M209" s="119"/>
      <c r="N209" s="120" t="str">
        <f t="shared" si="0"/>
        <v/>
      </c>
      <c r="O209" s="120" t="str">
        <f t="shared" si="1"/>
        <v/>
      </c>
      <c r="P209" s="120" t="str">
        <f t="shared" si="4"/>
        <v/>
      </c>
      <c r="Q209" s="120" t="str">
        <f t="shared" si="25"/>
        <v/>
      </c>
      <c r="R209" s="121" t="str">
        <f t="shared" si="26"/>
        <v/>
      </c>
      <c r="S209" s="121" t="str">
        <f t="shared" si="27"/>
        <v/>
      </c>
      <c r="T209" s="249"/>
      <c r="U209" s="122"/>
      <c r="V209" s="122"/>
      <c r="W209" s="122"/>
      <c r="X209" s="122"/>
      <c r="Y209" s="122"/>
      <c r="Z209" s="278"/>
      <c r="AA209" s="124"/>
      <c r="AB209" s="124"/>
    </row>
    <row r="210" spans="1:28" ht="18" customHeight="1">
      <c r="A210" s="118"/>
      <c r="B210" s="103"/>
      <c r="C210" s="31"/>
      <c r="D210" s="31"/>
      <c r="E210" s="110"/>
      <c r="F210" s="135"/>
      <c r="G210" s="135"/>
      <c r="H210" s="31"/>
      <c r="I210" s="105"/>
      <c r="J210" s="119"/>
      <c r="K210" s="119"/>
      <c r="L210" s="119"/>
      <c r="M210" s="119"/>
      <c r="N210" s="120" t="str">
        <f t="shared" si="0"/>
        <v/>
      </c>
      <c r="O210" s="120" t="str">
        <f t="shared" si="1"/>
        <v/>
      </c>
      <c r="P210" s="120" t="str">
        <f t="shared" si="4"/>
        <v/>
      </c>
      <c r="Q210" s="120" t="str">
        <f t="shared" si="25"/>
        <v/>
      </c>
      <c r="R210" s="121" t="str">
        <f t="shared" si="26"/>
        <v/>
      </c>
      <c r="S210" s="121" t="str">
        <f t="shared" si="27"/>
        <v/>
      </c>
      <c r="T210" s="249"/>
      <c r="U210" s="122"/>
      <c r="V210" s="122"/>
      <c r="W210" s="122"/>
      <c r="X210" s="122"/>
      <c r="Y210" s="122"/>
      <c r="Z210" s="278"/>
      <c r="AA210" s="124"/>
      <c r="AB210" s="124"/>
    </row>
    <row r="211" spans="1:28" ht="18" customHeight="1">
      <c r="A211" s="118"/>
      <c r="B211" s="103"/>
      <c r="C211" s="31"/>
      <c r="D211" s="31"/>
      <c r="E211" s="110"/>
      <c r="F211" s="135"/>
      <c r="G211" s="135"/>
      <c r="H211" s="31"/>
      <c r="I211" s="105"/>
      <c r="J211" s="119"/>
      <c r="K211" s="119"/>
      <c r="L211" s="119"/>
      <c r="M211" s="119"/>
      <c r="N211" s="120" t="str">
        <f t="shared" si="0"/>
        <v/>
      </c>
      <c r="O211" s="120" t="str">
        <f t="shared" si="1"/>
        <v/>
      </c>
      <c r="P211" s="120" t="str">
        <f t="shared" si="4"/>
        <v/>
      </c>
      <c r="Q211" s="120" t="str">
        <f t="shared" si="25"/>
        <v/>
      </c>
      <c r="R211" s="121" t="str">
        <f t="shared" si="26"/>
        <v/>
      </c>
      <c r="S211" s="121" t="str">
        <f t="shared" si="27"/>
        <v/>
      </c>
      <c r="T211" s="249"/>
      <c r="U211" s="122"/>
      <c r="V211" s="122"/>
      <c r="W211" s="122"/>
      <c r="X211" s="122"/>
      <c r="Y211" s="122"/>
      <c r="Z211" s="278"/>
      <c r="AA211" s="124"/>
      <c r="AB211" s="124"/>
    </row>
    <row r="212" spans="1:28" ht="18" customHeight="1">
      <c r="A212" s="118"/>
      <c r="B212" s="103"/>
      <c r="C212" s="31"/>
      <c r="D212" s="31"/>
      <c r="E212" s="110"/>
      <c r="F212" s="135"/>
      <c r="G212" s="135"/>
      <c r="H212" s="31"/>
      <c r="I212" s="105"/>
      <c r="J212" s="119"/>
      <c r="K212" s="119"/>
      <c r="L212" s="119"/>
      <c r="M212" s="119"/>
      <c r="N212" s="120" t="str">
        <f t="shared" si="0"/>
        <v/>
      </c>
      <c r="O212" s="120" t="str">
        <f t="shared" si="1"/>
        <v/>
      </c>
      <c r="P212" s="120" t="str">
        <f t="shared" si="4"/>
        <v/>
      </c>
      <c r="Q212" s="120" t="str">
        <f t="shared" si="25"/>
        <v/>
      </c>
      <c r="R212" s="121" t="str">
        <f t="shared" si="26"/>
        <v/>
      </c>
      <c r="S212" s="121" t="str">
        <f t="shared" si="27"/>
        <v/>
      </c>
      <c r="T212" s="249"/>
      <c r="U212" s="122"/>
      <c r="V212" s="122"/>
      <c r="W212" s="122"/>
      <c r="X212" s="122"/>
      <c r="Y212" s="122"/>
      <c r="Z212" s="278"/>
      <c r="AA212" s="124"/>
      <c r="AB212" s="124"/>
    </row>
    <row r="213" spans="1:28" ht="18" customHeight="1">
      <c r="A213" s="118"/>
      <c r="B213" s="103"/>
      <c r="C213" s="31"/>
      <c r="D213" s="31"/>
      <c r="E213" s="110"/>
      <c r="F213" s="135"/>
      <c r="G213" s="135"/>
      <c r="H213" s="31"/>
      <c r="I213" s="105"/>
      <c r="J213" s="119"/>
      <c r="K213" s="119"/>
      <c r="L213" s="119"/>
      <c r="M213" s="119"/>
      <c r="N213" s="120" t="str">
        <f t="shared" si="0"/>
        <v/>
      </c>
      <c r="O213" s="120" t="str">
        <f t="shared" si="1"/>
        <v/>
      </c>
      <c r="P213" s="120" t="str">
        <f t="shared" si="4"/>
        <v/>
      </c>
      <c r="Q213" s="120" t="str">
        <f t="shared" si="25"/>
        <v/>
      </c>
      <c r="R213" s="121" t="str">
        <f t="shared" si="26"/>
        <v/>
      </c>
      <c r="S213" s="121" t="str">
        <f t="shared" si="27"/>
        <v/>
      </c>
      <c r="T213" s="249"/>
      <c r="U213" s="122"/>
      <c r="V213" s="122"/>
      <c r="W213" s="122"/>
      <c r="X213" s="122"/>
      <c r="Y213" s="122"/>
      <c r="Z213" s="278"/>
      <c r="AA213" s="124"/>
      <c r="AB213" s="124"/>
    </row>
    <row r="214" spans="1:28" ht="18" customHeight="1">
      <c r="A214" s="118"/>
      <c r="B214" s="103"/>
      <c r="C214" s="31"/>
      <c r="D214" s="31"/>
      <c r="E214" s="110"/>
      <c r="F214" s="135"/>
      <c r="G214" s="135"/>
      <c r="H214" s="31"/>
      <c r="I214" s="105"/>
      <c r="J214" s="119"/>
      <c r="K214" s="119"/>
      <c r="L214" s="119"/>
      <c r="M214" s="119"/>
      <c r="N214" s="120" t="str">
        <f t="shared" si="0"/>
        <v/>
      </c>
      <c r="O214" s="120" t="str">
        <f t="shared" si="1"/>
        <v/>
      </c>
      <c r="P214" s="120" t="str">
        <f t="shared" si="4"/>
        <v/>
      </c>
      <c r="Q214" s="120" t="str">
        <f t="shared" si="25"/>
        <v/>
      </c>
      <c r="R214" s="121" t="str">
        <f t="shared" si="26"/>
        <v/>
      </c>
      <c r="S214" s="121" t="str">
        <f t="shared" si="27"/>
        <v/>
      </c>
      <c r="T214" s="249"/>
      <c r="U214" s="122"/>
      <c r="V214" s="122"/>
      <c r="W214" s="122"/>
      <c r="X214" s="122"/>
      <c r="Y214" s="122"/>
      <c r="Z214" s="278"/>
      <c r="AA214" s="124"/>
      <c r="AB214" s="124"/>
    </row>
    <row r="215" spans="1:28" ht="18" customHeight="1">
      <c r="A215" s="118"/>
      <c r="B215" s="103"/>
      <c r="C215" s="31"/>
      <c r="D215" s="31"/>
      <c r="E215" s="110"/>
      <c r="F215" s="135"/>
      <c r="G215" s="135"/>
      <c r="H215" s="31"/>
      <c r="I215" s="105"/>
      <c r="J215" s="119"/>
      <c r="K215" s="119"/>
      <c r="L215" s="119"/>
      <c r="M215" s="119"/>
      <c r="N215" s="120" t="str">
        <f t="shared" si="0"/>
        <v/>
      </c>
      <c r="O215" s="120" t="str">
        <f t="shared" si="1"/>
        <v/>
      </c>
      <c r="P215" s="120" t="str">
        <f t="shared" si="4"/>
        <v/>
      </c>
      <c r="Q215" s="120" t="str">
        <f t="shared" si="25"/>
        <v/>
      </c>
      <c r="R215" s="121" t="str">
        <f t="shared" si="26"/>
        <v/>
      </c>
      <c r="S215" s="121" t="str">
        <f t="shared" si="27"/>
        <v/>
      </c>
      <c r="T215" s="249"/>
      <c r="U215" s="122"/>
      <c r="V215" s="122"/>
      <c r="W215" s="122"/>
      <c r="X215" s="122"/>
      <c r="Y215" s="122"/>
      <c r="Z215" s="278"/>
      <c r="AA215" s="124"/>
      <c r="AB215" s="124"/>
    </row>
    <row r="216" spans="1:28" ht="18" customHeight="1">
      <c r="A216" s="118"/>
      <c r="B216" s="103"/>
      <c r="C216" s="31"/>
      <c r="D216" s="31"/>
      <c r="E216" s="110"/>
      <c r="F216" s="135"/>
      <c r="G216" s="135"/>
      <c r="H216" s="31"/>
      <c r="I216" s="105"/>
      <c r="J216" s="119"/>
      <c r="K216" s="119"/>
      <c r="L216" s="119"/>
      <c r="M216" s="119"/>
      <c r="N216" s="120" t="str">
        <f t="shared" si="0"/>
        <v/>
      </c>
      <c r="O216" s="120" t="str">
        <f t="shared" si="1"/>
        <v/>
      </c>
      <c r="P216" s="120" t="str">
        <f t="shared" si="4"/>
        <v/>
      </c>
      <c r="Q216" s="120" t="str">
        <f t="shared" si="25"/>
        <v/>
      </c>
      <c r="R216" s="121" t="str">
        <f t="shared" si="26"/>
        <v/>
      </c>
      <c r="S216" s="121" t="str">
        <f t="shared" si="27"/>
        <v/>
      </c>
      <c r="T216" s="249"/>
      <c r="U216" s="122"/>
      <c r="V216" s="122"/>
      <c r="W216" s="122"/>
      <c r="X216" s="122"/>
      <c r="Y216" s="122"/>
      <c r="Z216" s="278"/>
      <c r="AA216" s="124"/>
      <c r="AB216" s="124"/>
    </row>
    <row r="217" spans="1:28" ht="18" customHeight="1">
      <c r="A217" s="118"/>
      <c r="B217" s="103"/>
      <c r="C217" s="31"/>
      <c r="D217" s="31"/>
      <c r="E217" s="110"/>
      <c r="F217" s="135"/>
      <c r="G217" s="135"/>
      <c r="H217" s="31"/>
      <c r="I217" s="105"/>
      <c r="J217" s="119"/>
      <c r="K217" s="119"/>
      <c r="L217" s="119"/>
      <c r="M217" s="119"/>
      <c r="N217" s="120" t="str">
        <f t="shared" si="0"/>
        <v/>
      </c>
      <c r="O217" s="120" t="str">
        <f t="shared" si="1"/>
        <v/>
      </c>
      <c r="P217" s="120" t="str">
        <f t="shared" si="4"/>
        <v/>
      </c>
      <c r="Q217" s="120" t="str">
        <f t="shared" si="25"/>
        <v/>
      </c>
      <c r="R217" s="121" t="str">
        <f t="shared" si="26"/>
        <v/>
      </c>
      <c r="S217" s="121" t="str">
        <f t="shared" si="27"/>
        <v/>
      </c>
      <c r="T217" s="249"/>
      <c r="U217" s="122"/>
      <c r="V217" s="122"/>
      <c r="W217" s="122"/>
      <c r="X217" s="122"/>
      <c r="Y217" s="122"/>
      <c r="Z217" s="278"/>
      <c r="AA217" s="124"/>
      <c r="AB217" s="124"/>
    </row>
    <row r="218" spans="1:28" ht="18" customHeight="1">
      <c r="A218" s="118"/>
      <c r="B218" s="103"/>
      <c r="C218" s="31"/>
      <c r="D218" s="31"/>
      <c r="E218" s="110"/>
      <c r="F218" s="135"/>
      <c r="G218" s="135"/>
      <c r="H218" s="31"/>
      <c r="I218" s="105"/>
      <c r="J218" s="119"/>
      <c r="K218" s="119"/>
      <c r="L218" s="119"/>
      <c r="M218" s="119"/>
      <c r="N218" s="120" t="str">
        <f t="shared" si="0"/>
        <v/>
      </c>
      <c r="O218" s="120" t="str">
        <f t="shared" si="1"/>
        <v/>
      </c>
      <c r="P218" s="120" t="str">
        <f t="shared" si="4"/>
        <v/>
      </c>
      <c r="Q218" s="120" t="str">
        <f t="shared" si="25"/>
        <v/>
      </c>
      <c r="R218" s="121" t="str">
        <f t="shared" si="26"/>
        <v/>
      </c>
      <c r="S218" s="121" t="str">
        <f t="shared" si="27"/>
        <v/>
      </c>
      <c r="T218" s="249"/>
      <c r="U218" s="122"/>
      <c r="V218" s="122"/>
      <c r="W218" s="122"/>
      <c r="X218" s="122"/>
      <c r="Y218" s="122"/>
      <c r="Z218" s="278"/>
      <c r="AA218" s="124"/>
      <c r="AB218" s="124"/>
    </row>
    <row r="219" spans="1:28" ht="18" customHeight="1">
      <c r="A219" s="118"/>
      <c r="B219" s="103"/>
      <c r="C219" s="31"/>
      <c r="D219" s="31"/>
      <c r="E219" s="110"/>
      <c r="F219" s="135"/>
      <c r="G219" s="135"/>
      <c r="H219" s="31"/>
      <c r="I219" s="105"/>
      <c r="J219" s="119"/>
      <c r="K219" s="119"/>
      <c r="L219" s="119"/>
      <c r="M219" s="119"/>
      <c r="N219" s="120"/>
      <c r="O219" s="120" t="str">
        <f t="shared" si="1"/>
        <v/>
      </c>
      <c r="P219" s="120" t="str">
        <f t="shared" si="4"/>
        <v/>
      </c>
      <c r="Q219" s="120" t="str">
        <f t="shared" si="25"/>
        <v/>
      </c>
      <c r="R219" s="121" t="str">
        <f t="shared" si="26"/>
        <v/>
      </c>
      <c r="S219" s="121" t="str">
        <f t="shared" si="27"/>
        <v/>
      </c>
      <c r="T219" s="249"/>
      <c r="U219" s="122"/>
      <c r="V219" s="122"/>
      <c r="W219" s="122"/>
      <c r="X219" s="122"/>
      <c r="Y219" s="122"/>
      <c r="Z219" s="278"/>
      <c r="AA219" s="124"/>
      <c r="AB219" s="124"/>
    </row>
    <row r="220" spans="1:28" ht="18" customHeight="1">
      <c r="A220" s="118"/>
      <c r="B220" s="103"/>
      <c r="C220" s="31"/>
      <c r="D220" s="31"/>
      <c r="E220" s="110"/>
      <c r="F220" s="135"/>
      <c r="G220" s="135"/>
      <c r="H220" s="31"/>
      <c r="I220" s="105"/>
      <c r="J220" s="119"/>
      <c r="K220" s="119"/>
      <c r="L220" s="119"/>
      <c r="M220" s="119"/>
      <c r="N220" s="120"/>
      <c r="O220" s="120" t="str">
        <f t="shared" si="1"/>
        <v/>
      </c>
      <c r="P220" s="120" t="str">
        <f t="shared" si="4"/>
        <v/>
      </c>
      <c r="Q220" s="120" t="str">
        <f t="shared" si="25"/>
        <v/>
      </c>
      <c r="R220" s="121" t="str">
        <f t="shared" si="26"/>
        <v/>
      </c>
      <c r="S220" s="121" t="str">
        <f t="shared" si="27"/>
        <v/>
      </c>
      <c r="T220" s="249"/>
      <c r="U220" s="122"/>
      <c r="V220" s="122"/>
      <c r="W220" s="122"/>
      <c r="X220" s="122"/>
      <c r="Y220" s="122"/>
      <c r="Z220" s="278"/>
      <c r="AA220" s="124"/>
      <c r="AB220" s="124"/>
    </row>
    <row r="221" spans="1:28" ht="18" customHeight="1">
      <c r="A221" s="118"/>
      <c r="B221" s="103"/>
      <c r="C221" s="31"/>
      <c r="D221" s="31"/>
      <c r="E221" s="110"/>
      <c r="F221" s="135"/>
      <c r="G221" s="135"/>
      <c r="H221" s="31"/>
      <c r="I221" s="105"/>
      <c r="J221" s="119"/>
      <c r="K221" s="119"/>
      <c r="L221" s="119"/>
      <c r="M221" s="119"/>
      <c r="N221" s="120"/>
      <c r="O221" s="120" t="str">
        <f t="shared" si="1"/>
        <v/>
      </c>
      <c r="P221" s="120" t="str">
        <f t="shared" si="4"/>
        <v/>
      </c>
      <c r="Q221" s="120" t="str">
        <f t="shared" si="25"/>
        <v/>
      </c>
      <c r="R221" s="121" t="str">
        <f t="shared" si="26"/>
        <v/>
      </c>
      <c r="S221" s="121" t="str">
        <f t="shared" si="27"/>
        <v/>
      </c>
      <c r="T221" s="249"/>
      <c r="U221" s="122"/>
      <c r="V221" s="122"/>
      <c r="W221" s="122"/>
      <c r="X221" s="122"/>
      <c r="Y221" s="122"/>
      <c r="Z221" s="278"/>
      <c r="AA221" s="124"/>
      <c r="AB221" s="124"/>
    </row>
    <row r="222" spans="1:28" ht="18" customHeight="1">
      <c r="A222" s="118"/>
      <c r="B222" s="103"/>
      <c r="C222" s="31"/>
      <c r="D222" s="31"/>
      <c r="E222" s="110"/>
      <c r="F222" s="135"/>
      <c r="G222" s="135"/>
      <c r="H222" s="31"/>
      <c r="I222" s="105"/>
      <c r="J222" s="119"/>
      <c r="K222" s="119"/>
      <c r="L222" s="119"/>
      <c r="M222" s="119"/>
      <c r="N222" s="120"/>
      <c r="O222" s="120" t="str">
        <f t="shared" si="1"/>
        <v/>
      </c>
      <c r="P222" s="120" t="str">
        <f t="shared" si="4"/>
        <v/>
      </c>
      <c r="Q222" s="120" t="str">
        <f t="shared" si="25"/>
        <v/>
      </c>
      <c r="R222" s="121" t="str">
        <f t="shared" si="26"/>
        <v/>
      </c>
      <c r="S222" s="121" t="str">
        <f t="shared" si="27"/>
        <v/>
      </c>
      <c r="T222" s="249"/>
      <c r="U222" s="122"/>
      <c r="V222" s="122"/>
      <c r="W222" s="122"/>
      <c r="X222" s="122"/>
      <c r="Y222" s="122"/>
      <c r="Z222" s="278"/>
      <c r="AA222" s="124"/>
      <c r="AB222" s="124"/>
    </row>
    <row r="223" spans="1:28" ht="18" customHeight="1">
      <c r="A223" s="118"/>
      <c r="B223" s="103"/>
      <c r="C223" s="31"/>
      <c r="D223" s="31"/>
      <c r="E223" s="110"/>
      <c r="F223" s="135"/>
      <c r="G223" s="135"/>
      <c r="H223" s="31"/>
      <c r="I223" s="105"/>
      <c r="J223" s="119"/>
      <c r="K223" s="119"/>
      <c r="L223" s="119"/>
      <c r="M223" s="119"/>
      <c r="N223" s="120"/>
      <c r="O223" s="120" t="str">
        <f t="shared" si="1"/>
        <v/>
      </c>
      <c r="P223" s="120" t="str">
        <f t="shared" si="4"/>
        <v/>
      </c>
      <c r="Q223" s="120" t="str">
        <f t="shared" si="25"/>
        <v/>
      </c>
      <c r="R223" s="121" t="str">
        <f t="shared" si="26"/>
        <v/>
      </c>
      <c r="S223" s="121" t="str">
        <f t="shared" si="27"/>
        <v/>
      </c>
      <c r="T223" s="249"/>
      <c r="U223" s="122"/>
      <c r="V223" s="122"/>
      <c r="W223" s="122"/>
      <c r="X223" s="122"/>
      <c r="Y223" s="122"/>
      <c r="Z223" s="278"/>
      <c r="AA223" s="124"/>
      <c r="AB223" s="124"/>
    </row>
    <row r="224" spans="1:28" ht="18" customHeight="1">
      <c r="A224" s="118"/>
      <c r="B224" s="103"/>
      <c r="C224" s="31"/>
      <c r="D224" s="31"/>
      <c r="E224" s="110"/>
      <c r="F224" s="135"/>
      <c r="G224" s="135"/>
      <c r="H224" s="31"/>
      <c r="I224" s="105"/>
      <c r="J224" s="119"/>
      <c r="K224" s="119"/>
      <c r="L224" s="119"/>
      <c r="M224" s="119"/>
      <c r="N224" s="120"/>
      <c r="O224" s="120" t="str">
        <f t="shared" si="1"/>
        <v/>
      </c>
      <c r="P224" s="120" t="str">
        <f t="shared" si="4"/>
        <v/>
      </c>
      <c r="Q224" s="120" t="str">
        <f t="shared" si="25"/>
        <v/>
      </c>
      <c r="R224" s="121" t="str">
        <f t="shared" si="26"/>
        <v/>
      </c>
      <c r="S224" s="121" t="str">
        <f t="shared" si="27"/>
        <v/>
      </c>
      <c r="T224" s="249"/>
      <c r="U224" s="122"/>
      <c r="V224" s="122"/>
      <c r="W224" s="122"/>
      <c r="X224" s="122"/>
      <c r="Y224" s="122"/>
      <c r="Z224" s="278"/>
      <c r="AA224" s="124"/>
      <c r="AB224" s="124"/>
    </row>
    <row r="225" spans="1:28" ht="18" customHeight="1">
      <c r="A225" s="118"/>
      <c r="B225" s="103"/>
      <c r="C225" s="31"/>
      <c r="D225" s="31"/>
      <c r="E225" s="110"/>
      <c r="F225" s="135"/>
      <c r="G225" s="135"/>
      <c r="H225" s="31"/>
      <c r="I225" s="105"/>
      <c r="J225" s="119"/>
      <c r="K225" s="119"/>
      <c r="L225" s="119"/>
      <c r="M225" s="119"/>
      <c r="N225" s="120"/>
      <c r="O225" s="120" t="str">
        <f t="shared" si="1"/>
        <v/>
      </c>
      <c r="P225" s="120" t="str">
        <f t="shared" si="4"/>
        <v/>
      </c>
      <c r="Q225" s="120" t="str">
        <f t="shared" si="25"/>
        <v/>
      </c>
      <c r="R225" s="121" t="str">
        <f t="shared" si="26"/>
        <v/>
      </c>
      <c r="S225" s="121" t="str">
        <f t="shared" si="27"/>
        <v/>
      </c>
      <c r="T225" s="249"/>
      <c r="U225" s="122"/>
      <c r="V225" s="122"/>
      <c r="W225" s="122"/>
      <c r="X225" s="122"/>
      <c r="Y225" s="122"/>
      <c r="Z225" s="278"/>
      <c r="AA225" s="124"/>
      <c r="AB225" s="124"/>
    </row>
    <row r="226" spans="1:28" ht="18" customHeight="1">
      <c r="A226" s="118"/>
      <c r="B226" s="103"/>
      <c r="C226" s="31"/>
      <c r="D226" s="31"/>
      <c r="E226" s="110"/>
      <c r="F226" s="135"/>
      <c r="G226" s="135"/>
      <c r="H226" s="31"/>
      <c r="I226" s="105"/>
      <c r="J226" s="119"/>
      <c r="K226" s="119"/>
      <c r="L226" s="119"/>
      <c r="M226" s="119"/>
      <c r="N226" s="120"/>
      <c r="O226" s="120" t="str">
        <f t="shared" si="1"/>
        <v/>
      </c>
      <c r="P226" s="120" t="str">
        <f t="shared" si="4"/>
        <v/>
      </c>
      <c r="Q226" s="120" t="str">
        <f t="shared" si="25"/>
        <v/>
      </c>
      <c r="R226" s="121" t="str">
        <f t="shared" si="26"/>
        <v/>
      </c>
      <c r="S226" s="121" t="str">
        <f t="shared" si="27"/>
        <v/>
      </c>
      <c r="T226" s="249"/>
      <c r="U226" s="122"/>
      <c r="V226" s="122"/>
      <c r="W226" s="122"/>
      <c r="X226" s="122"/>
      <c r="Y226" s="122"/>
      <c r="Z226" s="278"/>
      <c r="AA226" s="124"/>
      <c r="AB226" s="124"/>
    </row>
    <row r="227" spans="1:28" ht="18" customHeight="1">
      <c r="A227" s="118"/>
      <c r="B227" s="103"/>
      <c r="C227" s="31"/>
      <c r="D227" s="31"/>
      <c r="E227" s="110"/>
      <c r="F227" s="135"/>
      <c r="G227" s="135"/>
      <c r="H227" s="31"/>
      <c r="I227" s="105"/>
      <c r="J227" s="119"/>
      <c r="K227" s="119"/>
      <c r="L227" s="119"/>
      <c r="M227" s="119"/>
      <c r="N227" s="120"/>
      <c r="O227" s="120" t="str">
        <f t="shared" si="1"/>
        <v/>
      </c>
      <c r="P227" s="120" t="str">
        <f t="shared" si="4"/>
        <v/>
      </c>
      <c r="Q227" s="120" t="str">
        <f t="shared" si="25"/>
        <v/>
      </c>
      <c r="R227" s="121" t="str">
        <f t="shared" si="26"/>
        <v/>
      </c>
      <c r="S227" s="121" t="str">
        <f t="shared" si="27"/>
        <v/>
      </c>
      <c r="T227" s="249"/>
      <c r="U227" s="122"/>
      <c r="V227" s="122"/>
      <c r="W227" s="122"/>
      <c r="X227" s="122"/>
      <c r="Y227" s="122"/>
      <c r="Z227" s="278"/>
      <c r="AA227" s="124"/>
      <c r="AB227" s="124"/>
    </row>
    <row r="228" spans="1:28" ht="18" customHeight="1">
      <c r="A228" s="118"/>
      <c r="B228" s="103"/>
      <c r="C228" s="31"/>
      <c r="D228" s="31"/>
      <c r="E228" s="110"/>
      <c r="F228" s="135"/>
      <c r="G228" s="135"/>
      <c r="H228" s="31"/>
      <c r="I228" s="105"/>
      <c r="J228" s="119"/>
      <c r="K228" s="119"/>
      <c r="L228" s="119"/>
      <c r="M228" s="119"/>
      <c r="N228" s="120"/>
      <c r="O228" s="120" t="str">
        <f t="shared" si="1"/>
        <v/>
      </c>
      <c r="P228" s="120" t="str">
        <f t="shared" si="4"/>
        <v/>
      </c>
      <c r="Q228" s="120" t="str">
        <f t="shared" si="25"/>
        <v/>
      </c>
      <c r="R228" s="121" t="str">
        <f t="shared" si="26"/>
        <v/>
      </c>
      <c r="S228" s="121" t="str">
        <f t="shared" si="27"/>
        <v/>
      </c>
      <c r="T228" s="249"/>
      <c r="U228" s="122"/>
      <c r="V228" s="122"/>
      <c r="W228" s="122"/>
      <c r="X228" s="122"/>
      <c r="Y228" s="122"/>
      <c r="Z228" s="278"/>
      <c r="AA228" s="124"/>
      <c r="AB228" s="124"/>
    </row>
    <row r="229" spans="1:28" ht="18" customHeight="1">
      <c r="A229" s="118"/>
      <c r="B229" s="103"/>
      <c r="C229" s="31"/>
      <c r="D229" s="31"/>
      <c r="E229" s="110"/>
      <c r="F229" s="135"/>
      <c r="G229" s="135"/>
      <c r="H229" s="31"/>
      <c r="I229" s="105"/>
      <c r="J229" s="119"/>
      <c r="K229" s="119"/>
      <c r="L229" s="119"/>
      <c r="M229" s="119"/>
      <c r="N229" s="120"/>
      <c r="O229" s="120" t="str">
        <f t="shared" si="1"/>
        <v/>
      </c>
      <c r="P229" s="120" t="str">
        <f t="shared" si="4"/>
        <v/>
      </c>
      <c r="Q229" s="120" t="str">
        <f t="shared" si="25"/>
        <v/>
      </c>
      <c r="R229" s="121" t="str">
        <f t="shared" si="26"/>
        <v/>
      </c>
      <c r="S229" s="121" t="str">
        <f t="shared" si="27"/>
        <v/>
      </c>
      <c r="T229" s="249"/>
      <c r="U229" s="122"/>
      <c r="V229" s="122"/>
      <c r="W229" s="122"/>
      <c r="X229" s="122"/>
      <c r="Y229" s="122"/>
      <c r="Z229" s="278"/>
      <c r="AA229" s="124"/>
      <c r="AB229" s="124"/>
    </row>
    <row r="230" spans="1:28" ht="18" customHeight="1">
      <c r="A230" s="118"/>
      <c r="B230" s="103"/>
      <c r="C230" s="31"/>
      <c r="D230" s="31"/>
      <c r="E230" s="110"/>
      <c r="F230" s="135"/>
      <c r="G230" s="135"/>
      <c r="H230" s="31"/>
      <c r="I230" s="105"/>
      <c r="J230" s="119"/>
      <c r="K230" s="119"/>
      <c r="L230" s="119"/>
      <c r="M230" s="119"/>
      <c r="N230" s="120"/>
      <c r="O230" s="120" t="str">
        <f t="shared" si="1"/>
        <v/>
      </c>
      <c r="P230" s="120" t="str">
        <f t="shared" si="4"/>
        <v/>
      </c>
      <c r="Q230" s="120" t="str">
        <f t="shared" si="25"/>
        <v/>
      </c>
      <c r="R230" s="121" t="str">
        <f t="shared" si="26"/>
        <v/>
      </c>
      <c r="S230" s="121" t="str">
        <f t="shared" si="27"/>
        <v/>
      </c>
      <c r="T230" s="249"/>
      <c r="U230" s="122"/>
      <c r="V230" s="122"/>
      <c r="W230" s="122"/>
      <c r="X230" s="122"/>
      <c r="Y230" s="122"/>
      <c r="Z230" s="278"/>
      <c r="AA230" s="124"/>
      <c r="AB230" s="124"/>
    </row>
    <row r="231" spans="1:28" ht="18" customHeight="1">
      <c r="A231" s="118"/>
      <c r="B231" s="103"/>
      <c r="C231" s="31"/>
      <c r="D231" s="31"/>
      <c r="E231" s="110"/>
      <c r="F231" s="135"/>
      <c r="G231" s="135"/>
      <c r="H231" s="31"/>
      <c r="I231" s="105"/>
      <c r="J231" s="119"/>
      <c r="K231" s="119"/>
      <c r="L231" s="119"/>
      <c r="M231" s="119"/>
      <c r="N231" s="120"/>
      <c r="O231" s="120" t="str">
        <f t="shared" si="1"/>
        <v/>
      </c>
      <c r="P231" s="120" t="str">
        <f t="shared" si="4"/>
        <v/>
      </c>
      <c r="Q231" s="120" t="str">
        <f t="shared" si="25"/>
        <v/>
      </c>
      <c r="R231" s="121" t="str">
        <f t="shared" si="26"/>
        <v/>
      </c>
      <c r="S231" s="121" t="str">
        <f t="shared" si="27"/>
        <v/>
      </c>
      <c r="T231" s="249"/>
      <c r="U231" s="122"/>
      <c r="V231" s="122"/>
      <c r="W231" s="122"/>
      <c r="X231" s="122"/>
      <c r="Y231" s="122"/>
      <c r="Z231" s="278"/>
      <c r="AA231" s="124"/>
      <c r="AB231" s="124"/>
    </row>
    <row r="232" spans="1:28" ht="18" customHeight="1">
      <c r="A232" s="118"/>
      <c r="B232" s="103"/>
      <c r="C232" s="31"/>
      <c r="D232" s="31"/>
      <c r="E232" s="110"/>
      <c r="F232" s="135"/>
      <c r="G232" s="135"/>
      <c r="H232" s="31"/>
      <c r="I232" s="105"/>
      <c r="J232" s="119"/>
      <c r="K232" s="119"/>
      <c r="L232" s="119"/>
      <c r="M232" s="119"/>
      <c r="N232" s="120"/>
      <c r="O232" s="120" t="str">
        <f t="shared" si="1"/>
        <v/>
      </c>
      <c r="P232" s="120" t="str">
        <f t="shared" si="4"/>
        <v/>
      </c>
      <c r="Q232" s="120" t="str">
        <f t="shared" si="25"/>
        <v/>
      </c>
      <c r="R232" s="121" t="str">
        <f t="shared" si="26"/>
        <v/>
      </c>
      <c r="S232" s="121" t="str">
        <f t="shared" si="27"/>
        <v/>
      </c>
      <c r="T232" s="249"/>
      <c r="U232" s="122"/>
      <c r="V232" s="122"/>
      <c r="W232" s="122"/>
      <c r="X232" s="122"/>
      <c r="Y232" s="122"/>
      <c r="Z232" s="278"/>
      <c r="AA232" s="124"/>
      <c r="AB232" s="124"/>
    </row>
    <row r="233" spans="1:28" ht="18" customHeight="1">
      <c r="A233" s="118"/>
      <c r="B233" s="103"/>
      <c r="C233" s="31"/>
      <c r="D233" s="31"/>
      <c r="E233" s="110"/>
      <c r="F233" s="135"/>
      <c r="G233" s="135"/>
      <c r="H233" s="31"/>
      <c r="I233" s="105"/>
      <c r="J233" s="119"/>
      <c r="K233" s="119"/>
      <c r="L233" s="119"/>
      <c r="M233" s="119"/>
      <c r="N233" s="120"/>
      <c r="O233" s="120" t="str">
        <f t="shared" si="1"/>
        <v/>
      </c>
      <c r="P233" s="120" t="str">
        <f t="shared" si="4"/>
        <v/>
      </c>
      <c r="Q233" s="120" t="str">
        <f t="shared" si="25"/>
        <v/>
      </c>
      <c r="R233" s="121" t="str">
        <f t="shared" si="26"/>
        <v/>
      </c>
      <c r="S233" s="121" t="str">
        <f t="shared" si="27"/>
        <v/>
      </c>
      <c r="T233" s="249"/>
      <c r="U233" s="122"/>
      <c r="V233" s="122"/>
      <c r="W233" s="122"/>
      <c r="X233" s="122"/>
      <c r="Y233" s="122"/>
      <c r="Z233" s="278"/>
      <c r="AA233" s="124"/>
      <c r="AB233" s="124"/>
    </row>
    <row r="234" spans="1:28" ht="18" customHeight="1">
      <c r="A234" s="118"/>
      <c r="B234" s="103"/>
      <c r="C234" s="31"/>
      <c r="D234" s="31"/>
      <c r="E234" s="110"/>
      <c r="F234" s="135"/>
      <c r="G234" s="135"/>
      <c r="H234" s="31"/>
      <c r="I234" s="105"/>
      <c r="J234" s="119"/>
      <c r="K234" s="119"/>
      <c r="L234" s="119"/>
      <c r="M234" s="119"/>
      <c r="N234" s="120"/>
      <c r="O234" s="120" t="str">
        <f t="shared" si="1"/>
        <v/>
      </c>
      <c r="P234" s="120" t="str">
        <f t="shared" si="4"/>
        <v/>
      </c>
      <c r="Q234" s="120" t="str">
        <f t="shared" si="25"/>
        <v/>
      </c>
      <c r="R234" s="121" t="str">
        <f t="shared" si="26"/>
        <v/>
      </c>
      <c r="S234" s="121" t="str">
        <f t="shared" si="27"/>
        <v/>
      </c>
      <c r="T234" s="249"/>
      <c r="U234" s="122"/>
      <c r="V234" s="122"/>
      <c r="W234" s="122"/>
      <c r="X234" s="122"/>
      <c r="Y234" s="122"/>
      <c r="Z234" s="278"/>
      <c r="AA234" s="124"/>
      <c r="AB234" s="124"/>
    </row>
    <row r="235" spans="1:28" ht="18" customHeight="1">
      <c r="A235" s="118"/>
      <c r="B235" s="103"/>
      <c r="C235" s="31"/>
      <c r="D235" s="31"/>
      <c r="E235" s="110"/>
      <c r="F235" s="135"/>
      <c r="G235" s="135"/>
      <c r="H235" s="31"/>
      <c r="I235" s="105"/>
      <c r="J235" s="119"/>
      <c r="K235" s="119"/>
      <c r="L235" s="119"/>
      <c r="M235" s="119"/>
      <c r="N235" s="120"/>
      <c r="O235" s="120" t="str">
        <f t="shared" si="1"/>
        <v/>
      </c>
      <c r="P235" s="120" t="str">
        <f t="shared" si="4"/>
        <v/>
      </c>
      <c r="Q235" s="120" t="str">
        <f t="shared" si="25"/>
        <v/>
      </c>
      <c r="R235" s="121" t="str">
        <f t="shared" si="26"/>
        <v/>
      </c>
      <c r="S235" s="121" t="str">
        <f t="shared" si="27"/>
        <v/>
      </c>
      <c r="T235" s="249"/>
      <c r="U235" s="122"/>
      <c r="V235" s="122"/>
      <c r="W235" s="122"/>
      <c r="X235" s="122"/>
      <c r="Y235" s="122"/>
      <c r="Z235" s="278"/>
      <c r="AA235" s="124"/>
      <c r="AB235" s="124"/>
    </row>
    <row r="236" spans="1:28" ht="18" customHeight="1">
      <c r="A236" s="118"/>
      <c r="B236" s="103"/>
      <c r="C236" s="31"/>
      <c r="D236" s="31"/>
      <c r="E236" s="110"/>
      <c r="F236" s="135"/>
      <c r="G236" s="135"/>
      <c r="H236" s="31"/>
      <c r="I236" s="105"/>
      <c r="J236" s="119"/>
      <c r="K236" s="119"/>
      <c r="L236" s="119"/>
      <c r="M236" s="119"/>
      <c r="N236" s="120"/>
      <c r="O236" s="120" t="str">
        <f t="shared" si="1"/>
        <v/>
      </c>
      <c r="P236" s="120" t="str">
        <f t="shared" si="4"/>
        <v/>
      </c>
      <c r="Q236" s="120" t="str">
        <f t="shared" si="25"/>
        <v/>
      </c>
      <c r="R236" s="121" t="str">
        <f t="shared" si="26"/>
        <v/>
      </c>
      <c r="S236" s="121" t="str">
        <f t="shared" si="27"/>
        <v/>
      </c>
      <c r="T236" s="249"/>
      <c r="U236" s="122"/>
      <c r="V236" s="122"/>
      <c r="W236" s="122"/>
      <c r="X236" s="122"/>
      <c r="Y236" s="122"/>
      <c r="Z236" s="278"/>
      <c r="AA236" s="124"/>
      <c r="AB236" s="124"/>
    </row>
    <row r="237" spans="1:28" ht="18" customHeight="1">
      <c r="A237" s="118"/>
      <c r="B237" s="103"/>
      <c r="C237" s="31"/>
      <c r="D237" s="31"/>
      <c r="E237" s="110"/>
      <c r="F237" s="135"/>
      <c r="G237" s="135"/>
      <c r="H237" s="31"/>
      <c r="I237" s="105"/>
      <c r="J237" s="119"/>
      <c r="K237" s="119"/>
      <c r="L237" s="119"/>
      <c r="M237" s="119"/>
      <c r="N237" s="120"/>
      <c r="O237" s="120" t="str">
        <f t="shared" si="1"/>
        <v/>
      </c>
      <c r="P237" s="120" t="str">
        <f t="shared" si="4"/>
        <v/>
      </c>
      <c r="Q237" s="120" t="str">
        <f t="shared" si="25"/>
        <v/>
      </c>
      <c r="R237" s="121" t="str">
        <f t="shared" si="26"/>
        <v/>
      </c>
      <c r="S237" s="121" t="str">
        <f t="shared" si="27"/>
        <v/>
      </c>
      <c r="T237" s="249"/>
      <c r="U237" s="122"/>
      <c r="V237" s="122"/>
      <c r="W237" s="122"/>
      <c r="X237" s="122"/>
      <c r="Y237" s="122"/>
      <c r="Z237" s="278"/>
      <c r="AA237" s="124"/>
      <c r="AB237" s="124"/>
    </row>
    <row r="238" spans="1:28" ht="18" customHeight="1">
      <c r="A238" s="118"/>
      <c r="B238" s="103"/>
      <c r="C238" s="31"/>
      <c r="D238" s="31"/>
      <c r="E238" s="110"/>
      <c r="F238" s="135"/>
      <c r="G238" s="135"/>
      <c r="H238" s="31"/>
      <c r="I238" s="105"/>
      <c r="J238" s="119"/>
      <c r="K238" s="119"/>
      <c r="L238" s="119"/>
      <c r="M238" s="119"/>
      <c r="N238" s="120"/>
      <c r="O238" s="120" t="str">
        <f t="shared" si="1"/>
        <v/>
      </c>
      <c r="P238" s="120" t="str">
        <f t="shared" si="4"/>
        <v/>
      </c>
      <c r="Q238" s="120" t="str">
        <f t="shared" si="25"/>
        <v/>
      </c>
      <c r="R238" s="121" t="str">
        <f t="shared" si="26"/>
        <v/>
      </c>
      <c r="S238" s="121" t="str">
        <f t="shared" si="27"/>
        <v/>
      </c>
      <c r="T238" s="249"/>
      <c r="U238" s="122"/>
      <c r="V238" s="122"/>
      <c r="W238" s="122"/>
      <c r="X238" s="122"/>
      <c r="Y238" s="122"/>
      <c r="Z238" s="278"/>
      <c r="AA238" s="124"/>
      <c r="AB238" s="124"/>
    </row>
    <row r="239" spans="1:28" ht="18" customHeight="1">
      <c r="A239" s="118"/>
      <c r="B239" s="103"/>
      <c r="C239" s="31"/>
      <c r="D239" s="31"/>
      <c r="E239" s="110"/>
      <c r="F239" s="135"/>
      <c r="G239" s="135"/>
      <c r="H239" s="31"/>
      <c r="I239" s="105"/>
      <c r="J239" s="119"/>
      <c r="K239" s="119"/>
      <c r="L239" s="119"/>
      <c r="M239" s="119"/>
      <c r="N239" s="120"/>
      <c r="O239" s="120" t="str">
        <f t="shared" si="1"/>
        <v/>
      </c>
      <c r="P239" s="120" t="str">
        <f t="shared" si="4"/>
        <v/>
      </c>
      <c r="Q239" s="120" t="str">
        <f t="shared" si="25"/>
        <v/>
      </c>
      <c r="R239" s="121" t="str">
        <f t="shared" si="26"/>
        <v/>
      </c>
      <c r="S239" s="121" t="str">
        <f t="shared" si="27"/>
        <v/>
      </c>
      <c r="T239" s="249"/>
      <c r="U239" s="122"/>
      <c r="V239" s="122"/>
      <c r="W239" s="122"/>
      <c r="X239" s="122"/>
      <c r="Y239" s="122"/>
      <c r="Z239" s="278"/>
      <c r="AA239" s="124"/>
      <c r="AB239" s="124"/>
    </row>
    <row r="240" spans="1:28" ht="18" customHeight="1">
      <c r="A240" s="118"/>
      <c r="B240" s="103"/>
      <c r="C240" s="31"/>
      <c r="D240" s="31"/>
      <c r="E240" s="110"/>
      <c r="F240" s="135"/>
      <c r="G240" s="135"/>
      <c r="H240" s="31"/>
      <c r="I240" s="105"/>
      <c r="J240" s="119"/>
      <c r="K240" s="119"/>
      <c r="L240" s="119"/>
      <c r="M240" s="119"/>
      <c r="N240" s="120"/>
      <c r="O240" s="120" t="str">
        <f t="shared" si="1"/>
        <v/>
      </c>
      <c r="P240" s="120" t="str">
        <f t="shared" si="4"/>
        <v/>
      </c>
      <c r="Q240" s="120" t="str">
        <f t="shared" si="25"/>
        <v/>
      </c>
      <c r="R240" s="121" t="str">
        <f t="shared" si="26"/>
        <v/>
      </c>
      <c r="S240" s="121" t="str">
        <f t="shared" si="27"/>
        <v/>
      </c>
      <c r="T240" s="249"/>
      <c r="U240" s="122"/>
      <c r="V240" s="122"/>
      <c r="W240" s="122"/>
      <c r="X240" s="122"/>
      <c r="Y240" s="122"/>
      <c r="Z240" s="278"/>
      <c r="AA240" s="124"/>
      <c r="AB240" s="124"/>
    </row>
    <row r="241" spans="1:28" ht="18" customHeight="1">
      <c r="A241" s="118"/>
      <c r="B241" s="103"/>
      <c r="C241" s="31"/>
      <c r="D241" s="31"/>
      <c r="E241" s="110"/>
      <c r="F241" s="135"/>
      <c r="G241" s="135"/>
      <c r="H241" s="31"/>
      <c r="I241" s="105"/>
      <c r="J241" s="119"/>
      <c r="K241" s="119"/>
      <c r="L241" s="119"/>
      <c r="M241" s="119"/>
      <c r="N241" s="120"/>
      <c r="O241" s="120" t="str">
        <f t="shared" si="1"/>
        <v/>
      </c>
      <c r="P241" s="120" t="str">
        <f t="shared" si="4"/>
        <v/>
      </c>
      <c r="Q241" s="120" t="str">
        <f t="shared" si="25"/>
        <v/>
      </c>
      <c r="R241" s="121" t="str">
        <f t="shared" si="26"/>
        <v/>
      </c>
      <c r="S241" s="121" t="str">
        <f t="shared" si="27"/>
        <v/>
      </c>
      <c r="T241" s="249"/>
      <c r="U241" s="122"/>
      <c r="V241" s="122"/>
      <c r="W241" s="122"/>
      <c r="X241" s="122"/>
      <c r="Y241" s="122"/>
      <c r="Z241" s="278"/>
      <c r="AA241" s="124"/>
      <c r="AB241" s="124"/>
    </row>
    <row r="242" spans="1:28" ht="18" customHeight="1">
      <c r="A242" s="118"/>
      <c r="B242" s="103"/>
      <c r="C242" s="31"/>
      <c r="D242" s="31"/>
      <c r="E242" s="110"/>
      <c r="F242" s="135"/>
      <c r="G242" s="135"/>
      <c r="H242" s="31"/>
      <c r="I242" s="105"/>
      <c r="J242" s="119"/>
      <c r="K242" s="119"/>
      <c r="L242" s="119"/>
      <c r="M242" s="119"/>
      <c r="N242" s="120"/>
      <c r="O242" s="120" t="str">
        <f t="shared" si="1"/>
        <v/>
      </c>
      <c r="P242" s="120" t="str">
        <f t="shared" si="4"/>
        <v/>
      </c>
      <c r="Q242" s="120" t="str">
        <f t="shared" si="25"/>
        <v/>
      </c>
      <c r="R242" s="121" t="str">
        <f t="shared" si="26"/>
        <v/>
      </c>
      <c r="S242" s="121" t="str">
        <f t="shared" si="27"/>
        <v/>
      </c>
      <c r="T242" s="249"/>
      <c r="U242" s="122"/>
      <c r="V242" s="122"/>
      <c r="W242" s="122"/>
      <c r="X242" s="122"/>
      <c r="Y242" s="122"/>
      <c r="Z242" s="278"/>
      <c r="AA242" s="124"/>
      <c r="AB242" s="124"/>
    </row>
    <row r="243" spans="1:28" ht="18" customHeight="1">
      <c r="A243" s="118"/>
      <c r="B243" s="103"/>
      <c r="C243" s="31"/>
      <c r="D243" s="31"/>
      <c r="E243" s="110"/>
      <c r="F243" s="135"/>
      <c r="G243" s="135"/>
      <c r="H243" s="31"/>
      <c r="I243" s="105"/>
      <c r="J243" s="119"/>
      <c r="K243" s="119"/>
      <c r="L243" s="119"/>
      <c r="M243" s="119"/>
      <c r="N243" s="120"/>
      <c r="O243" s="120" t="str">
        <f t="shared" si="1"/>
        <v/>
      </c>
      <c r="P243" s="120" t="str">
        <f t="shared" si="4"/>
        <v/>
      </c>
      <c r="Q243" s="120" t="str">
        <f t="shared" si="25"/>
        <v/>
      </c>
      <c r="R243" s="121" t="str">
        <f t="shared" si="26"/>
        <v/>
      </c>
      <c r="S243" s="121" t="str">
        <f t="shared" si="27"/>
        <v/>
      </c>
      <c r="T243" s="249"/>
      <c r="U243" s="122"/>
      <c r="V243" s="122"/>
      <c r="W243" s="122"/>
      <c r="X243" s="122"/>
      <c r="Y243" s="122"/>
      <c r="Z243" s="278"/>
      <c r="AA243" s="124"/>
      <c r="AB243" s="124"/>
    </row>
    <row r="244" spans="1:28" ht="18" customHeight="1">
      <c r="A244" s="118"/>
      <c r="B244" s="103"/>
      <c r="C244" s="31"/>
      <c r="D244" s="31"/>
      <c r="E244" s="110"/>
      <c r="F244" s="135"/>
      <c r="G244" s="135"/>
      <c r="H244" s="31"/>
      <c r="I244" s="105"/>
      <c r="J244" s="119"/>
      <c r="K244" s="119"/>
      <c r="L244" s="119"/>
      <c r="M244" s="119"/>
      <c r="N244" s="120"/>
      <c r="O244" s="120" t="str">
        <f t="shared" si="1"/>
        <v/>
      </c>
      <c r="P244" s="120" t="str">
        <f t="shared" si="4"/>
        <v/>
      </c>
      <c r="Q244" s="120" t="str">
        <f t="shared" si="25"/>
        <v/>
      </c>
      <c r="R244" s="121" t="str">
        <f t="shared" si="26"/>
        <v/>
      </c>
      <c r="S244" s="121" t="str">
        <f t="shared" si="27"/>
        <v/>
      </c>
      <c r="T244" s="249"/>
      <c r="U244" s="122"/>
      <c r="V244" s="122"/>
      <c r="W244" s="122"/>
      <c r="X244" s="122"/>
      <c r="Y244" s="122"/>
      <c r="Z244" s="278"/>
      <c r="AA244" s="124"/>
      <c r="AB244" s="124"/>
    </row>
    <row r="245" spans="1:28" ht="18" customHeight="1">
      <c r="A245" s="118"/>
      <c r="B245" s="103"/>
      <c r="C245" s="31"/>
      <c r="D245" s="31"/>
      <c r="E245" s="110"/>
      <c r="F245" s="135"/>
      <c r="G245" s="135"/>
      <c r="H245" s="31"/>
      <c r="I245" s="105"/>
      <c r="J245" s="119"/>
      <c r="K245" s="119"/>
      <c r="L245" s="119"/>
      <c r="M245" s="119"/>
      <c r="N245" s="120"/>
      <c r="O245" s="120" t="str">
        <f t="shared" si="1"/>
        <v/>
      </c>
      <c r="P245" s="120" t="str">
        <f t="shared" si="4"/>
        <v/>
      </c>
      <c r="Q245" s="120" t="str">
        <f t="shared" si="25"/>
        <v/>
      </c>
      <c r="R245" s="121" t="str">
        <f t="shared" si="26"/>
        <v/>
      </c>
      <c r="S245" s="121" t="str">
        <f t="shared" si="27"/>
        <v/>
      </c>
      <c r="T245" s="249"/>
      <c r="U245" s="122"/>
      <c r="V245" s="122"/>
      <c r="W245" s="122"/>
      <c r="X245" s="122"/>
      <c r="Y245" s="122"/>
      <c r="Z245" s="278"/>
      <c r="AA245" s="124"/>
      <c r="AB245" s="124"/>
    </row>
    <row r="246" spans="1:28" ht="18" customHeight="1">
      <c r="A246" s="118"/>
      <c r="B246" s="103"/>
      <c r="C246" s="31"/>
      <c r="D246" s="31"/>
      <c r="E246" s="110"/>
      <c r="F246" s="135"/>
      <c r="G246" s="135"/>
      <c r="H246" s="31"/>
      <c r="I246" s="105"/>
      <c r="J246" s="119"/>
      <c r="K246" s="119"/>
      <c r="L246" s="119"/>
      <c r="M246" s="119"/>
      <c r="N246" s="120"/>
      <c r="O246" s="120" t="str">
        <f t="shared" si="1"/>
        <v/>
      </c>
      <c r="P246" s="120" t="str">
        <f t="shared" si="4"/>
        <v/>
      </c>
      <c r="Q246" s="120" t="str">
        <f t="shared" si="25"/>
        <v/>
      </c>
      <c r="R246" s="121" t="str">
        <f t="shared" si="26"/>
        <v/>
      </c>
      <c r="S246" s="121" t="str">
        <f t="shared" si="27"/>
        <v/>
      </c>
      <c r="T246" s="249"/>
      <c r="U246" s="122"/>
      <c r="V246" s="122"/>
      <c r="W246" s="122"/>
      <c r="X246" s="122"/>
      <c r="Y246" s="122"/>
      <c r="Z246" s="278"/>
      <c r="AA246" s="124"/>
      <c r="AB246" s="124"/>
    </row>
    <row r="247" spans="1:28" ht="18" customHeight="1">
      <c r="A247" s="118"/>
      <c r="B247" s="103"/>
      <c r="C247" s="31"/>
      <c r="D247" s="31"/>
      <c r="E247" s="110"/>
      <c r="F247" s="135"/>
      <c r="G247" s="135"/>
      <c r="H247" s="31"/>
      <c r="I247" s="105"/>
      <c r="J247" s="119"/>
      <c r="K247" s="119"/>
      <c r="L247" s="119"/>
      <c r="M247" s="119"/>
      <c r="N247" s="120"/>
      <c r="O247" s="120" t="str">
        <f t="shared" si="1"/>
        <v/>
      </c>
      <c r="P247" s="120" t="str">
        <f t="shared" si="4"/>
        <v/>
      </c>
      <c r="Q247" s="120" t="str">
        <f t="shared" si="25"/>
        <v/>
      </c>
      <c r="R247" s="121" t="str">
        <f t="shared" si="26"/>
        <v/>
      </c>
      <c r="S247" s="121" t="str">
        <f t="shared" si="27"/>
        <v/>
      </c>
      <c r="T247" s="249"/>
      <c r="U247" s="122"/>
      <c r="V247" s="122"/>
      <c r="W247" s="122"/>
      <c r="X247" s="122"/>
      <c r="Y247" s="122"/>
      <c r="Z247" s="278"/>
      <c r="AA247" s="124"/>
      <c r="AB247" s="124"/>
    </row>
    <row r="248" spans="1:28" ht="18" customHeight="1">
      <c r="A248" s="118"/>
      <c r="B248" s="103"/>
      <c r="C248" s="31"/>
      <c r="D248" s="31"/>
      <c r="E248" s="110"/>
      <c r="F248" s="135"/>
      <c r="G248" s="135"/>
      <c r="H248" s="31"/>
      <c r="I248" s="105"/>
      <c r="J248" s="119"/>
      <c r="K248" s="119"/>
      <c r="L248" s="119"/>
      <c r="M248" s="119"/>
      <c r="N248" s="120"/>
      <c r="O248" s="120" t="str">
        <f t="shared" si="1"/>
        <v/>
      </c>
      <c r="P248" s="120" t="str">
        <f t="shared" si="4"/>
        <v/>
      </c>
      <c r="Q248" s="120" t="str">
        <f t="shared" si="25"/>
        <v/>
      </c>
      <c r="R248" s="121" t="str">
        <f t="shared" si="26"/>
        <v/>
      </c>
      <c r="S248" s="121" t="str">
        <f t="shared" si="27"/>
        <v/>
      </c>
      <c r="T248" s="249"/>
      <c r="U248" s="122"/>
      <c r="V248" s="122"/>
      <c r="W248" s="122"/>
      <c r="X248" s="122"/>
      <c r="Y248" s="122"/>
      <c r="Z248" s="278"/>
      <c r="AA248" s="124"/>
      <c r="AB248" s="124"/>
    </row>
    <row r="249" spans="1:28" ht="18" customHeight="1">
      <c r="A249" s="118"/>
      <c r="B249" s="103"/>
      <c r="C249" s="31"/>
      <c r="D249" s="31"/>
      <c r="E249" s="110"/>
      <c r="F249" s="135"/>
      <c r="G249" s="135"/>
      <c r="H249" s="31"/>
      <c r="I249" s="105"/>
      <c r="J249" s="119"/>
      <c r="K249" s="119"/>
      <c r="L249" s="119"/>
      <c r="M249" s="119"/>
      <c r="N249" s="120"/>
      <c r="O249" s="120" t="str">
        <f t="shared" si="1"/>
        <v/>
      </c>
      <c r="P249" s="120" t="str">
        <f t="shared" si="4"/>
        <v/>
      </c>
      <c r="Q249" s="120" t="str">
        <f t="shared" si="25"/>
        <v/>
      </c>
      <c r="R249" s="121" t="str">
        <f t="shared" si="26"/>
        <v/>
      </c>
      <c r="S249" s="121" t="str">
        <f t="shared" si="27"/>
        <v/>
      </c>
      <c r="T249" s="249"/>
      <c r="U249" s="122"/>
      <c r="V249" s="122"/>
      <c r="W249" s="122"/>
      <c r="X249" s="122"/>
      <c r="Y249" s="122"/>
      <c r="Z249" s="278"/>
      <c r="AA249" s="124"/>
      <c r="AB249" s="124"/>
    </row>
    <row r="250" spans="1:28" ht="18" customHeight="1">
      <c r="A250" s="118"/>
      <c r="B250" s="103"/>
      <c r="C250" s="31"/>
      <c r="D250" s="31"/>
      <c r="E250" s="110"/>
      <c r="F250" s="135"/>
      <c r="G250" s="135"/>
      <c r="H250" s="31"/>
      <c r="I250" s="105"/>
      <c r="J250" s="119"/>
      <c r="K250" s="119"/>
      <c r="L250" s="119"/>
      <c r="M250" s="119"/>
      <c r="N250" s="120"/>
      <c r="O250" s="120" t="str">
        <f t="shared" si="1"/>
        <v/>
      </c>
      <c r="P250" s="120" t="str">
        <f t="shared" si="4"/>
        <v/>
      </c>
      <c r="Q250" s="120" t="str">
        <f t="shared" si="25"/>
        <v/>
      </c>
      <c r="R250" s="121" t="str">
        <f t="shared" si="26"/>
        <v/>
      </c>
      <c r="S250" s="121" t="str">
        <f t="shared" si="27"/>
        <v/>
      </c>
      <c r="T250" s="249"/>
      <c r="U250" s="122"/>
      <c r="V250" s="122"/>
      <c r="W250" s="122"/>
      <c r="X250" s="122"/>
      <c r="Y250" s="122"/>
      <c r="Z250" s="278"/>
      <c r="AA250" s="124"/>
      <c r="AB250" s="124"/>
    </row>
    <row r="251" spans="1:28" ht="18" customHeight="1">
      <c r="A251" s="118"/>
      <c r="B251" s="103"/>
      <c r="C251" s="31"/>
      <c r="D251" s="31"/>
      <c r="E251" s="110"/>
      <c r="F251" s="135"/>
      <c r="G251" s="135"/>
      <c r="H251" s="31"/>
      <c r="I251" s="105"/>
      <c r="J251" s="119"/>
      <c r="K251" s="119"/>
      <c r="L251" s="119"/>
      <c r="M251" s="119"/>
      <c r="N251" s="120"/>
      <c r="O251" s="120" t="str">
        <f t="shared" si="1"/>
        <v/>
      </c>
      <c r="P251" s="120" t="str">
        <f t="shared" si="4"/>
        <v/>
      </c>
      <c r="Q251" s="120" t="str">
        <f t="shared" si="25"/>
        <v/>
      </c>
      <c r="R251" s="121" t="str">
        <f t="shared" si="26"/>
        <v/>
      </c>
      <c r="S251" s="121" t="str">
        <f t="shared" si="27"/>
        <v/>
      </c>
      <c r="T251" s="249"/>
      <c r="U251" s="122"/>
      <c r="V251" s="122"/>
      <c r="W251" s="122"/>
      <c r="X251" s="122"/>
      <c r="Y251" s="122"/>
      <c r="Z251" s="278"/>
      <c r="AA251" s="124"/>
      <c r="AB251" s="124"/>
    </row>
    <row r="252" spans="1:28" ht="18" customHeight="1">
      <c r="A252" s="118"/>
      <c r="B252" s="103"/>
      <c r="C252" s="31"/>
      <c r="D252" s="31"/>
      <c r="E252" s="110"/>
      <c r="F252" s="135"/>
      <c r="G252" s="135"/>
      <c r="H252" s="31"/>
      <c r="I252" s="105"/>
      <c r="J252" s="119"/>
      <c r="K252" s="119"/>
      <c r="L252" s="119"/>
      <c r="M252" s="119"/>
      <c r="N252" s="120"/>
      <c r="O252" s="120" t="str">
        <f t="shared" si="1"/>
        <v/>
      </c>
      <c r="P252" s="120" t="str">
        <f t="shared" si="4"/>
        <v/>
      </c>
      <c r="Q252" s="120" t="str">
        <f t="shared" si="25"/>
        <v/>
      </c>
      <c r="R252" s="121" t="str">
        <f t="shared" si="26"/>
        <v/>
      </c>
      <c r="S252" s="121" t="str">
        <f t="shared" si="27"/>
        <v/>
      </c>
      <c r="T252" s="249"/>
      <c r="U252" s="122"/>
      <c r="V252" s="122"/>
      <c r="W252" s="122"/>
      <c r="X252" s="122"/>
      <c r="Y252" s="122"/>
      <c r="Z252" s="278"/>
      <c r="AA252" s="124"/>
      <c r="AB252" s="124"/>
    </row>
    <row r="253" spans="1:28" ht="18" customHeight="1">
      <c r="A253" s="118"/>
      <c r="B253" s="103"/>
      <c r="C253" s="31"/>
      <c r="D253" s="31"/>
      <c r="E253" s="110"/>
      <c r="F253" s="135"/>
      <c r="G253" s="135"/>
      <c r="H253" s="31"/>
      <c r="I253" s="105"/>
      <c r="J253" s="119"/>
      <c r="K253" s="119"/>
      <c r="L253" s="119"/>
      <c r="M253" s="119"/>
      <c r="N253" s="120"/>
      <c r="O253" s="120" t="str">
        <f t="shared" si="1"/>
        <v/>
      </c>
      <c r="P253" s="120" t="str">
        <f t="shared" si="4"/>
        <v/>
      </c>
      <c r="Q253" s="120" t="str">
        <f t="shared" si="25"/>
        <v/>
      </c>
      <c r="R253" s="121" t="str">
        <f t="shared" si="26"/>
        <v/>
      </c>
      <c r="S253" s="121" t="str">
        <f t="shared" si="27"/>
        <v/>
      </c>
      <c r="T253" s="249"/>
      <c r="U253" s="122"/>
      <c r="V253" s="122"/>
      <c r="W253" s="122"/>
      <c r="X253" s="122"/>
      <c r="Y253" s="122"/>
      <c r="Z253" s="278"/>
      <c r="AA253" s="124"/>
      <c r="AB253" s="124"/>
    </row>
    <row r="254" spans="1:28" ht="18" customHeight="1">
      <c r="A254" s="118"/>
      <c r="B254" s="103"/>
      <c r="C254" s="31"/>
      <c r="D254" s="31"/>
      <c r="E254" s="110"/>
      <c r="F254" s="135"/>
      <c r="G254" s="135"/>
      <c r="H254" s="31"/>
      <c r="I254" s="105"/>
      <c r="J254" s="119"/>
      <c r="K254" s="119"/>
      <c r="L254" s="119"/>
      <c r="M254" s="119"/>
      <c r="N254" s="120"/>
      <c r="O254" s="120" t="str">
        <f t="shared" si="1"/>
        <v/>
      </c>
      <c r="P254" s="120" t="str">
        <f t="shared" si="4"/>
        <v/>
      </c>
      <c r="Q254" s="120" t="str">
        <f t="shared" si="25"/>
        <v/>
      </c>
      <c r="R254" s="121" t="str">
        <f t="shared" si="26"/>
        <v/>
      </c>
      <c r="S254" s="121" t="str">
        <f t="shared" si="27"/>
        <v/>
      </c>
      <c r="T254" s="249"/>
      <c r="U254" s="122"/>
      <c r="V254" s="122"/>
      <c r="W254" s="122"/>
      <c r="X254" s="122"/>
      <c r="Y254" s="122"/>
      <c r="Z254" s="278"/>
      <c r="AA254" s="124"/>
      <c r="AB254" s="124"/>
    </row>
    <row r="255" spans="1:28" ht="18" customHeight="1">
      <c r="A255" s="118"/>
      <c r="B255" s="103"/>
      <c r="C255" s="31"/>
      <c r="D255" s="31"/>
      <c r="E255" s="110"/>
      <c r="F255" s="135"/>
      <c r="G255" s="135"/>
      <c r="H255" s="31"/>
      <c r="I255" s="105"/>
      <c r="J255" s="119"/>
      <c r="K255" s="119"/>
      <c r="L255" s="119"/>
      <c r="M255" s="119"/>
      <c r="N255" s="120"/>
      <c r="O255" s="120" t="str">
        <f t="shared" si="1"/>
        <v/>
      </c>
      <c r="P255" s="120" t="str">
        <f t="shared" si="4"/>
        <v/>
      </c>
      <c r="Q255" s="120" t="str">
        <f t="shared" si="25"/>
        <v/>
      </c>
      <c r="R255" s="121" t="str">
        <f t="shared" si="26"/>
        <v/>
      </c>
      <c r="S255" s="121" t="str">
        <f t="shared" si="27"/>
        <v/>
      </c>
      <c r="T255" s="249"/>
      <c r="U255" s="122"/>
      <c r="V255" s="122"/>
      <c r="W255" s="122"/>
      <c r="X255" s="122"/>
      <c r="Y255" s="122"/>
      <c r="Z255" s="278"/>
      <c r="AA255" s="124"/>
      <c r="AB255" s="124"/>
    </row>
    <row r="256" spans="1:28" ht="18" customHeight="1">
      <c r="A256" s="118"/>
      <c r="B256" s="103"/>
      <c r="C256" s="31"/>
      <c r="D256" s="31"/>
      <c r="E256" s="110"/>
      <c r="F256" s="135"/>
      <c r="G256" s="135"/>
      <c r="H256" s="31"/>
      <c r="I256" s="105"/>
      <c r="J256" s="119"/>
      <c r="K256" s="119"/>
      <c r="L256" s="119"/>
      <c r="M256" s="119"/>
      <c r="N256" s="120"/>
      <c r="O256" s="120" t="str">
        <f t="shared" si="1"/>
        <v/>
      </c>
      <c r="P256" s="120" t="str">
        <f t="shared" si="4"/>
        <v/>
      </c>
      <c r="Q256" s="120" t="str">
        <f t="shared" si="25"/>
        <v/>
      </c>
      <c r="R256" s="121" t="str">
        <f t="shared" si="26"/>
        <v/>
      </c>
      <c r="S256" s="121" t="str">
        <f t="shared" si="27"/>
        <v/>
      </c>
      <c r="T256" s="249"/>
      <c r="U256" s="122"/>
      <c r="V256" s="122"/>
      <c r="W256" s="122"/>
      <c r="X256" s="122"/>
      <c r="Y256" s="122"/>
      <c r="Z256" s="278"/>
      <c r="AA256" s="124"/>
      <c r="AB256" s="124"/>
    </row>
    <row r="257" spans="1:28" ht="18" customHeight="1">
      <c r="A257" s="118"/>
      <c r="B257" s="103"/>
      <c r="C257" s="31"/>
      <c r="D257" s="31"/>
      <c r="E257" s="110"/>
      <c r="F257" s="135"/>
      <c r="G257" s="135"/>
      <c r="H257" s="31"/>
      <c r="I257" s="105"/>
      <c r="J257" s="119"/>
      <c r="K257" s="119"/>
      <c r="L257" s="119"/>
      <c r="M257" s="119"/>
      <c r="N257" s="120"/>
      <c r="O257" s="120" t="str">
        <f t="shared" si="1"/>
        <v/>
      </c>
      <c r="P257" s="120" t="str">
        <f t="shared" si="4"/>
        <v/>
      </c>
      <c r="Q257" s="120" t="str">
        <f t="shared" si="25"/>
        <v/>
      </c>
      <c r="R257" s="121" t="str">
        <f t="shared" si="26"/>
        <v/>
      </c>
      <c r="S257" s="121" t="str">
        <f t="shared" si="27"/>
        <v/>
      </c>
      <c r="T257" s="249"/>
      <c r="U257" s="122"/>
      <c r="V257" s="122"/>
      <c r="W257" s="122"/>
      <c r="X257" s="122"/>
      <c r="Y257" s="122"/>
      <c r="Z257" s="278"/>
      <c r="AA257" s="124"/>
      <c r="AB257" s="124"/>
    </row>
    <row r="258" spans="1:28" ht="18" customHeight="1">
      <c r="A258" s="118"/>
      <c r="B258" s="103"/>
      <c r="C258" s="31"/>
      <c r="D258" s="31"/>
      <c r="E258" s="110"/>
      <c r="F258" s="135"/>
      <c r="G258" s="135"/>
      <c r="H258" s="31"/>
      <c r="I258" s="105"/>
      <c r="J258" s="119"/>
      <c r="K258" s="119"/>
      <c r="L258" s="119"/>
      <c r="M258" s="119"/>
      <c r="N258" s="120"/>
      <c r="O258" s="120" t="str">
        <f t="shared" ref="O258:O259" si="28">IF(I258="","",I258/$W$10)</f>
        <v/>
      </c>
      <c r="P258" s="120" t="str">
        <f t="shared" si="4"/>
        <v/>
      </c>
      <c r="Q258" s="120" t="str">
        <f t="shared" si="25"/>
        <v/>
      </c>
      <c r="R258" s="121" t="str">
        <f t="shared" si="26"/>
        <v/>
      </c>
      <c r="S258" s="121" t="str">
        <f t="shared" si="27"/>
        <v/>
      </c>
      <c r="T258" s="249"/>
      <c r="U258" s="122"/>
      <c r="V258" s="122"/>
      <c r="W258" s="122"/>
      <c r="X258" s="122"/>
      <c r="Y258" s="122"/>
      <c r="Z258" s="278"/>
      <c r="AA258" s="124"/>
      <c r="AB258" s="124"/>
    </row>
    <row r="259" spans="1:28" ht="18" customHeight="1">
      <c r="A259" s="118"/>
      <c r="B259" s="103"/>
      <c r="C259" s="31"/>
      <c r="D259" s="31"/>
      <c r="E259" s="110"/>
      <c r="F259" s="135"/>
      <c r="G259" s="135"/>
      <c r="H259" s="31"/>
      <c r="I259" s="105"/>
      <c r="J259" s="119"/>
      <c r="K259" s="119"/>
      <c r="L259" s="119"/>
      <c r="M259" s="119"/>
      <c r="N259" s="120"/>
      <c r="O259" s="120" t="str">
        <f t="shared" si="28"/>
        <v/>
      </c>
      <c r="P259" s="120" t="str">
        <f t="shared" ref="P259:P260" si="29">IF(I259="","",I259/$U$3)</f>
        <v/>
      </c>
      <c r="Q259" s="120" t="str">
        <f t="shared" si="25"/>
        <v/>
      </c>
      <c r="R259" s="121" t="str">
        <f t="shared" si="26"/>
        <v/>
      </c>
      <c r="S259" s="121" t="str">
        <f t="shared" si="27"/>
        <v/>
      </c>
      <c r="T259" s="249"/>
      <c r="U259" s="122"/>
      <c r="V259" s="122"/>
      <c r="W259" s="122"/>
      <c r="X259" s="122"/>
      <c r="Y259" s="122"/>
      <c r="Z259" s="129"/>
      <c r="AA259" s="279"/>
      <c r="AB259" s="279"/>
    </row>
    <row r="260" spans="1:28" ht="18" customHeight="1">
      <c r="A260" s="118"/>
      <c r="B260" s="103"/>
      <c r="C260" s="31"/>
      <c r="D260" s="31"/>
      <c r="E260" s="110"/>
      <c r="F260" s="135"/>
      <c r="G260" s="135"/>
      <c r="H260" s="31"/>
      <c r="I260" s="105"/>
      <c r="J260" s="119"/>
      <c r="K260" s="119"/>
      <c r="L260" s="119"/>
      <c r="M260" s="119"/>
      <c r="N260" s="120"/>
      <c r="O260" s="120"/>
      <c r="P260" s="120" t="str">
        <f t="shared" si="29"/>
        <v/>
      </c>
      <c r="Q260" s="120" t="str">
        <f t="shared" si="25"/>
        <v/>
      </c>
      <c r="R260" s="121"/>
      <c r="S260" s="121"/>
      <c r="T260" s="250"/>
      <c r="U260" s="122"/>
      <c r="V260" s="122"/>
      <c r="W260" s="122"/>
      <c r="X260" s="122"/>
      <c r="Y260" s="122"/>
      <c r="Z260" s="124"/>
      <c r="AA260" s="124"/>
      <c r="AB260" s="124"/>
    </row>
  </sheetData>
  <mergeCells count="22">
    <mergeCell ref="W13:X13"/>
    <mergeCell ref="U2:V2"/>
    <mergeCell ref="W2:X2"/>
    <mergeCell ref="U3:V4"/>
    <mergeCell ref="W3:X4"/>
    <mergeCell ref="U5:X7"/>
    <mergeCell ref="Z1:AB1"/>
    <mergeCell ref="A1:I1"/>
    <mergeCell ref="U8:V9"/>
    <mergeCell ref="W8:X9"/>
    <mergeCell ref="U10:V10"/>
    <mergeCell ref="W10:X10"/>
    <mergeCell ref="T3:T260"/>
    <mergeCell ref="Y3:Y27"/>
    <mergeCell ref="U14:X14"/>
    <mergeCell ref="J1:M1"/>
    <mergeCell ref="N1:Q1"/>
    <mergeCell ref="T1:T2"/>
    <mergeCell ref="U1:X1"/>
    <mergeCell ref="Y1:Y2"/>
    <mergeCell ref="U11:X11"/>
    <mergeCell ref="U13:V13"/>
  </mergeCells>
  <conditionalFormatting sqref="J3:J260 L3:L260">
    <cfRule type="notContainsBlanks" dxfId="47" priority="1">
      <formula>LEN(TRIM(J3))&gt;0</formula>
    </cfRule>
  </conditionalFormatting>
  <conditionalFormatting sqref="K3:K260 M3:M260">
    <cfRule type="notContainsBlanks" dxfId="46" priority="2">
      <formula>LEN(TRIM(K3))&gt;0</formula>
    </cfRule>
  </conditionalFormatting>
  <conditionalFormatting sqref="AA3:AB33">
    <cfRule type="cellIs" dxfId="45" priority="3" operator="greaterThan">
      <formula>0</formula>
    </cfRule>
  </conditionalFormatting>
  <conditionalFormatting sqref="AA3:AB33">
    <cfRule type="cellIs" dxfId="44" priority="4" operator="lessThan">
      <formula>0</formula>
    </cfRule>
  </conditionalFormatting>
  <conditionalFormatting sqref="I3:I260 N4:N16 O4:O21 P4:Q260 N18:N27 O27:O227 N38:N56 O239:O252">
    <cfRule type="cellIs" dxfId="43" priority="5" operator="greaterThan">
      <formula>0</formula>
    </cfRule>
  </conditionalFormatting>
  <conditionalFormatting sqref="I3:I260 N4:N16 O4:O21 P4:Q260 N18:N27 O27:O227 N38:N56 O239:O252">
    <cfRule type="cellIs" dxfId="42" priority="6" operator="lessThan">
      <formula>0</formula>
    </cfRule>
  </conditionalFormatting>
  <conditionalFormatting sqref="U8:V10 W8 W10:X10">
    <cfRule type="cellIs" dxfId="41" priority="7" operator="lessThan">
      <formula>0</formula>
    </cfRule>
  </conditionalFormatting>
  <conditionalFormatting sqref="N3:O260 P3:Q3 P5:Q260">
    <cfRule type="cellIs" dxfId="40" priority="8" operator="greaterThan">
      <formula>0</formula>
    </cfRule>
  </conditionalFormatting>
  <conditionalFormatting sqref="N3:O260 P3:Q3 P5:Q260">
    <cfRule type="cellIs" dxfId="39" priority="9" operator="lessThan">
      <formula>0</formula>
    </cfRule>
  </conditionalFormatting>
  <conditionalFormatting sqref="U5:X7">
    <cfRule type="cellIs" dxfId="38" priority="10" operator="greaterThan">
      <formula>0</formula>
    </cfRule>
  </conditionalFormatting>
  <conditionalFormatting sqref="U5:X7">
    <cfRule type="cellIs" dxfId="37" priority="11" operator="lessThan">
      <formula>0</formula>
    </cfRule>
  </conditionalFormatting>
  <conditionalFormatting sqref="I2:I260">
    <cfRule type="cellIs" dxfId="36" priority="12" operator="equal">
      <formula>0</formula>
    </cfRule>
  </conditionalFormatting>
  <dataValidations count="1">
    <dataValidation type="list" allowBlank="1" sqref="A3:A260" xr:uid="{00000000-0002-0000-0E00-000001000000}">
      <formula1>$Z$3:$Z$16</formula1>
    </dataValidation>
  </dataValidation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E00-000000000000}">
          <x14:formula1>
            <xm:f>Métodos!$A$2:$A$31</xm:f>
          </x14:formula1>
          <xm:sqref>E3:E7 E9:E14 D15:E15 E16 E18:E260</xm:sqref>
        </x14:dataValidation>
        <x14:dataValidation type="list" allowBlank="1" showDropDown="1" xr:uid="{00000000-0002-0000-0E00-000002000000}">
          <x14:formula1>
            <xm:f>Camp!$B$2:$B$73</xm:f>
          </x14:formula1>
          <xm:sqref>B3:B8 B11 B14 B16:B26 B28:B32 B35 B37:B260</xm:sqref>
        </x14:dataValidation>
        <x14:dataValidation type="list" allowBlank="1" showDropDown="1" xr:uid="{00000000-0002-0000-0E00-000003000000}">
          <x14:formula1>
            <xm:f>Equipes!$C$2:$C$999</xm:f>
          </x14:formula1>
          <xm:sqref>C3:D8 C11:D11 C14:D14 B15:C15 C16:D26 C28:D32 C35:D35 C37:D260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396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397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281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'!B12</f>
        <v>0</v>
      </c>
      <c r="U3" s="271"/>
      <c r="V3" s="270">
        <f>T3+(SUM(H3:H299))</f>
        <v>0</v>
      </c>
      <c r="W3" s="271"/>
      <c r="X3" s="206"/>
      <c r="Y3" s="109">
        <v>44866</v>
      </c>
      <c r="Z3" s="103">
        <f t="shared" ref="Z3:Z32" si="2">SUMIF($A$3:$A$299,Y3,$H$3:$H$299)</f>
        <v>0</v>
      </c>
      <c r="AA3" s="107" t="e">
        <f t="shared" ref="AA3:AA32" si="3">Z3/$V$13</f>
        <v>#DIV/0!</v>
      </c>
    </row>
    <row r="4" spans="1:27" ht="18" customHeight="1">
      <c r="A4" s="102"/>
      <c r="B4" s="281"/>
      <c r="C4" s="103"/>
      <c r="D4" s="103"/>
      <c r="E4" s="104"/>
      <c r="F4" s="136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44867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281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44868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281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44869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281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44870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37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44871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37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44872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37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44873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31"/>
      <c r="B11" s="138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44874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31"/>
      <c r="B12" s="103"/>
      <c r="C12" s="103"/>
      <c r="D12" s="139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44875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31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44876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31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44877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31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44878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31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44879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31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44880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31"/>
      <c r="B18" s="138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44881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44882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44883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44884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44885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44886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44887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44888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44889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44890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44891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44892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44893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44894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44895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/>
      <c r="Z33" s="103"/>
      <c r="AA33" s="107"/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26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26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103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103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40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41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41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41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41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41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41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41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41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41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41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41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41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41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41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41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41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41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41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41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41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41"/>
      <c r="B110" s="103"/>
      <c r="C110" s="103"/>
      <c r="D110" s="103"/>
      <c r="E110" s="110"/>
      <c r="F110" s="103"/>
      <c r="G110" s="103"/>
      <c r="H110" s="142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41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41"/>
      <c r="B112" s="103"/>
      <c r="C112" s="103"/>
      <c r="D112" s="140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41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41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41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41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41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41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41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41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41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41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41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41"/>
      <c r="B124" s="103"/>
      <c r="C124" s="103"/>
      <c r="D124" s="140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41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41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41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41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41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41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41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41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41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41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41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41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4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4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4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4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4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4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36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18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18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18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18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18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18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18"/>
      <c r="B152" s="14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18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18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18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18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18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>
        <v>504.91</v>
      </c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39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>
        <v>507.71</v>
      </c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44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27"/>
      <c r="B174" s="103"/>
      <c r="C174" s="103"/>
      <c r="D174" s="103"/>
      <c r="E174" s="110"/>
      <c r="F174" s="103"/>
      <c r="G174" s="103"/>
      <c r="H174" s="126"/>
      <c r="I174" s="128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27"/>
      <c r="B175" s="103"/>
      <c r="C175" s="143"/>
      <c r="D175" s="14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27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27"/>
      <c r="B177" s="103"/>
      <c r="C177" s="143"/>
      <c r="D177" s="143"/>
      <c r="E177" s="144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45"/>
      <c r="B178" s="103"/>
      <c r="C178" s="143"/>
      <c r="D178" s="143"/>
      <c r="E178" s="110"/>
      <c r="F178" s="103"/>
      <c r="G178" s="103"/>
      <c r="H178" s="105"/>
      <c r="I178" s="128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27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45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27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45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27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I187" s="128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I188" s="128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103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103"/>
      <c r="D191" s="103"/>
      <c r="E191" s="110"/>
      <c r="F191" s="103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103"/>
      <c r="D192" s="103"/>
      <c r="E192" s="110"/>
      <c r="F192" s="103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103"/>
      <c r="D193" s="103"/>
      <c r="E193" s="110"/>
      <c r="F193" s="103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103"/>
      <c r="D194" s="103"/>
      <c r="E194" s="110"/>
      <c r="F194" s="103"/>
      <c r="G194" s="103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103"/>
      <c r="D195" s="103"/>
      <c r="E195" s="110"/>
      <c r="F195" s="103"/>
      <c r="G195" s="103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103"/>
      <c r="D196" s="103"/>
      <c r="E196" s="110"/>
      <c r="F196" s="103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103"/>
      <c r="E197" s="110"/>
      <c r="F197" s="103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103"/>
      <c r="E198" s="110"/>
      <c r="F198" s="103"/>
      <c r="G198" s="103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103"/>
      <c r="D199" s="140"/>
      <c r="E199" s="110"/>
      <c r="F199" s="103"/>
      <c r="G199" s="103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103"/>
      <c r="D200" s="146"/>
      <c r="E200" s="110"/>
      <c r="F200" s="103"/>
      <c r="G200" s="103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103"/>
      <c r="D201" s="146"/>
      <c r="E201" s="110"/>
      <c r="F201" s="103"/>
      <c r="G201" s="103"/>
      <c r="H201" s="126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103"/>
      <c r="D202" s="146"/>
      <c r="E202" s="110"/>
      <c r="F202" s="103"/>
      <c r="G202" s="103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103"/>
      <c r="D203" s="146"/>
      <c r="E203" s="110"/>
      <c r="F203" s="103"/>
      <c r="G203" s="103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103"/>
      <c r="D204" s="146"/>
      <c r="E204" s="110"/>
      <c r="F204" s="103"/>
      <c r="G204" s="103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103"/>
      <c r="D205" s="146"/>
      <c r="E205" s="110"/>
      <c r="F205" s="103"/>
      <c r="G205" s="103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41"/>
      <c r="B206" s="103"/>
      <c r="C206" s="103"/>
      <c r="D206" s="146"/>
      <c r="E206" s="110"/>
      <c r="F206" s="103"/>
      <c r="G206" s="103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41"/>
      <c r="B207" s="103"/>
      <c r="C207" s="103"/>
      <c r="D207" s="146"/>
      <c r="E207" s="110"/>
      <c r="F207" s="103"/>
      <c r="G207" s="103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41"/>
      <c r="B208" s="103"/>
      <c r="C208" s="103"/>
      <c r="D208" s="146"/>
      <c r="E208" s="110"/>
      <c r="F208" s="103"/>
      <c r="G208" s="103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41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41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41"/>
      <c r="B211" s="103"/>
      <c r="C211" s="31"/>
      <c r="D211" s="31"/>
      <c r="E211" s="110"/>
      <c r="F211" s="31"/>
      <c r="G211" s="103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41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41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41"/>
      <c r="B214" s="103"/>
      <c r="C214" s="31"/>
      <c r="D214" s="31"/>
      <c r="E214" s="110"/>
      <c r="F214" s="31"/>
      <c r="G214" s="103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41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41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103"/>
      <c r="H217" s="126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26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103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>
        <v>569.55999999999995</v>
      </c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23" priority="1">
      <formula>LEN(TRIM(I3))&gt;0</formula>
    </cfRule>
  </conditionalFormatting>
  <conditionalFormatting sqref="J3:J300 L3:L300">
    <cfRule type="notContainsBlanks" dxfId="22" priority="2">
      <formula>LEN(TRIM(J3))&gt;0</formula>
    </cfRule>
  </conditionalFormatting>
  <conditionalFormatting sqref="Z3:AA33">
    <cfRule type="cellIs" dxfId="21" priority="3" operator="greaterThan">
      <formula>0</formula>
    </cfRule>
  </conditionalFormatting>
  <conditionalFormatting sqref="Z3:AA33">
    <cfRule type="cellIs" dxfId="20" priority="4" operator="lessThan">
      <formula>0</formula>
    </cfRule>
  </conditionalFormatting>
  <conditionalFormatting sqref="H3:H300 M4:M34 N4:N45 O4:P300 M36:M55 N53:N267 M69:M96 N279:N292">
    <cfRule type="cellIs" dxfId="19" priority="5" operator="greaterThan">
      <formula>0</formula>
    </cfRule>
  </conditionalFormatting>
  <conditionalFormatting sqref="H3:H300 M4:M34 N4:N45 O4:P300 M36:M55 N53:N267 M69:M96 N279:N292">
    <cfRule type="cellIs" dxfId="18" priority="6" operator="lessThan">
      <formula>0</formula>
    </cfRule>
  </conditionalFormatting>
  <conditionalFormatting sqref="T10:U11 V10 T13:W14">
    <cfRule type="cellIs" dxfId="17" priority="7" operator="lessThan">
      <formula>0</formula>
    </cfRule>
  </conditionalFormatting>
  <conditionalFormatting sqref="M3:N300 O3:P3 O6:P300">
    <cfRule type="cellIs" dxfId="16" priority="8" operator="greaterThan">
      <formula>0</formula>
    </cfRule>
  </conditionalFormatting>
  <conditionalFormatting sqref="M3:N300 O3:P3 O6:P300">
    <cfRule type="cellIs" dxfId="15" priority="9" operator="lessThan">
      <formula>0</formula>
    </cfRule>
  </conditionalFormatting>
  <conditionalFormatting sqref="T6:W8">
    <cfRule type="cellIs" dxfId="14" priority="10" operator="greaterThan">
      <formula>0</formula>
    </cfRule>
  </conditionalFormatting>
  <conditionalFormatting sqref="T6:W8">
    <cfRule type="cellIs" dxfId="13" priority="11" operator="lessThan">
      <formula>0</formula>
    </cfRule>
  </conditionalFormatting>
  <conditionalFormatting sqref="H2:H300">
    <cfRule type="cellIs" dxfId="12" priority="12" operator="equal">
      <formula>0</formula>
    </cfRule>
  </conditionalFormatting>
  <dataValidations count="1">
    <dataValidation type="list" allowBlank="1" sqref="A3:A300" xr:uid="{00000000-0002-0000-0F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F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F00-000002000000}">
          <x14:formula1>
            <xm:f>Camp!$B$2:$B$73</xm:f>
          </x14:formula1>
          <xm:sqref>B8:B300</xm:sqref>
        </x14:dataValidation>
        <x14:dataValidation type="list" allowBlank="1" showDropDown="1" xr:uid="{00000000-0002-0000-0F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398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'!B13</f>
        <v>0</v>
      </c>
      <c r="U3" s="271"/>
      <c r="V3" s="270">
        <f>T3+(SUM(H3:H299))</f>
        <v>0</v>
      </c>
      <c r="W3" s="271"/>
      <c r="X3" s="206"/>
      <c r="Y3" s="109">
        <v>44896</v>
      </c>
      <c r="Z3" s="103">
        <f t="shared" ref="Z3:Z33" si="2">SUMIF($A$3:$A$299,Y3,$H$3:$H$299)</f>
        <v>0</v>
      </c>
      <c r="AA3" s="107" t="e">
        <f t="shared" ref="AA3:AA33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44897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44898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44899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44900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44901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44902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44903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44904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44905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44906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44907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44908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44909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44910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44911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44912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44913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44914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44915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44916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44917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44918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44919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44920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44921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44922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44923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44924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44925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>
        <v>44926</v>
      </c>
      <c r="Z33" s="103">
        <f t="shared" si="2"/>
        <v>0</v>
      </c>
      <c r="AA33" s="107" t="e">
        <f t="shared" si="3"/>
        <v>#DIV/0!</v>
      </c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11" priority="1">
      <formula>LEN(TRIM(I3))&gt;0</formula>
    </cfRule>
  </conditionalFormatting>
  <conditionalFormatting sqref="J3:J300 L3:L300">
    <cfRule type="notContainsBlanks" dxfId="10" priority="2">
      <formula>LEN(TRIM(J3))&gt;0</formula>
    </cfRule>
  </conditionalFormatting>
  <conditionalFormatting sqref="Z3:AA33">
    <cfRule type="cellIs" dxfId="9" priority="3" operator="greaterThan">
      <formula>0</formula>
    </cfRule>
  </conditionalFormatting>
  <conditionalFormatting sqref="Z3:AA33">
    <cfRule type="cellIs" dxfId="8" priority="4" operator="lessThan">
      <formula>0</formula>
    </cfRule>
  </conditionalFormatting>
  <conditionalFormatting sqref="H3:H300 M4:M34 N4:N45 O4:P300 M36:M55 N53:N267 M69:M96 N279:N292">
    <cfRule type="cellIs" dxfId="7" priority="5" operator="greaterThan">
      <formula>0</formula>
    </cfRule>
  </conditionalFormatting>
  <conditionalFormatting sqref="H3:H300 M4:M34 N4:N45 O4:P300 M36:M55 N53:N267 M69:M96 N279:N292">
    <cfRule type="cellIs" dxfId="6" priority="6" operator="lessThan">
      <formula>0</formula>
    </cfRule>
  </conditionalFormatting>
  <conditionalFormatting sqref="T10:U11 V10 T13:W14">
    <cfRule type="cellIs" dxfId="5" priority="7" operator="lessThan">
      <formula>0</formula>
    </cfRule>
  </conditionalFormatting>
  <conditionalFormatting sqref="M3:N300 O3:P3 O6:P300">
    <cfRule type="cellIs" dxfId="4" priority="8" operator="greaterThan">
      <formula>0</formula>
    </cfRule>
  </conditionalFormatting>
  <conditionalFormatting sqref="M3:N300 O3:P3 O6:P300">
    <cfRule type="cellIs" dxfId="3" priority="9" operator="lessThan">
      <formula>0</formula>
    </cfRule>
  </conditionalFormatting>
  <conditionalFormatting sqref="T6:W8">
    <cfRule type="cellIs" dxfId="2" priority="10" operator="greaterThan">
      <formula>0</formula>
    </cfRule>
  </conditionalFormatting>
  <conditionalFormatting sqref="T6:W8">
    <cfRule type="cellIs" dxfId="1" priority="11" operator="lessThan">
      <formula>0</formula>
    </cfRule>
  </conditionalFormatting>
  <conditionalFormatting sqref="H2:H300">
    <cfRule type="cellIs" dxfId="0" priority="12" operator="equal">
      <formula>0</formula>
    </cfRule>
  </conditionalFormatting>
  <dataValidations count="1">
    <dataValidation type="list" allowBlank="1" sqref="A3:A300" xr:uid="{00000000-0002-0000-10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10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10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10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S81"/>
  <sheetViews>
    <sheetView workbookViewId="0"/>
  </sheetViews>
  <sheetFormatPr defaultColWidth="15.140625" defaultRowHeight="15" customHeight="1"/>
  <cols>
    <col min="1" max="1" width="1.42578125" customWidth="1"/>
    <col min="7" max="7" width="1.42578125" customWidth="1"/>
    <col min="13" max="13" width="1.42578125" customWidth="1"/>
    <col min="19" max="19" width="1.42578125" customWidth="1"/>
  </cols>
  <sheetData>
    <row r="1" spans="1:19" ht="23.25" customHeight="1">
      <c r="A1" s="178"/>
      <c r="B1" s="177" t="s">
        <v>6</v>
      </c>
      <c r="C1" s="212"/>
      <c r="D1" s="212"/>
      <c r="E1" s="212"/>
      <c r="F1" s="212"/>
      <c r="G1" s="179"/>
      <c r="H1" s="177" t="s">
        <v>7</v>
      </c>
      <c r="I1" s="212"/>
      <c r="J1" s="212"/>
      <c r="K1" s="212"/>
      <c r="L1" s="212"/>
      <c r="M1" s="179"/>
      <c r="N1" s="177" t="s">
        <v>8</v>
      </c>
      <c r="O1" s="212"/>
      <c r="P1" s="212"/>
      <c r="Q1" s="212"/>
      <c r="R1" s="212"/>
      <c r="S1" s="178"/>
    </row>
    <row r="2" spans="1:19" ht="15" customHeight="1">
      <c r="A2" s="212"/>
      <c r="B2" s="11"/>
      <c r="C2" s="11"/>
      <c r="D2" s="11"/>
      <c r="E2" s="11"/>
      <c r="F2" s="11"/>
      <c r="G2" s="223"/>
      <c r="H2" s="11"/>
      <c r="I2" s="11"/>
      <c r="J2" s="11"/>
      <c r="K2" s="11"/>
      <c r="L2" s="11"/>
      <c r="M2" s="223"/>
      <c r="N2" s="11"/>
      <c r="O2" s="11"/>
      <c r="P2" s="11"/>
      <c r="Q2" s="11"/>
      <c r="R2" s="11"/>
      <c r="S2" s="212"/>
    </row>
    <row r="3" spans="1:19" ht="15" customHeight="1">
      <c r="A3" s="212"/>
      <c r="B3" s="12"/>
      <c r="C3" s="12"/>
      <c r="D3" s="12"/>
      <c r="E3" s="12"/>
      <c r="F3" s="12"/>
      <c r="G3" s="224"/>
      <c r="H3" s="12"/>
      <c r="I3" s="12"/>
      <c r="J3" s="12"/>
      <c r="K3" s="12"/>
      <c r="L3" s="12"/>
      <c r="M3" s="224"/>
      <c r="N3" s="12"/>
      <c r="O3" s="12"/>
      <c r="P3" s="12"/>
      <c r="Q3" s="12"/>
      <c r="R3" s="12"/>
      <c r="S3" s="212"/>
    </row>
    <row r="4" spans="1:19" ht="15" customHeight="1">
      <c r="A4" s="212"/>
      <c r="B4" s="11"/>
      <c r="C4" s="11"/>
      <c r="D4" s="11"/>
      <c r="E4" s="11"/>
      <c r="F4" s="11"/>
      <c r="G4" s="223"/>
      <c r="H4" s="11"/>
      <c r="I4" s="11"/>
      <c r="J4" s="11"/>
      <c r="K4" s="11"/>
      <c r="L4" s="11"/>
      <c r="M4" s="223"/>
      <c r="N4" s="11"/>
      <c r="O4" s="11"/>
      <c r="P4" s="11"/>
      <c r="Q4" s="11"/>
      <c r="R4" s="11"/>
      <c r="S4" s="212"/>
    </row>
    <row r="5" spans="1:19" ht="15" customHeight="1">
      <c r="A5" s="212"/>
      <c r="B5" s="12"/>
      <c r="C5" s="12"/>
      <c r="D5" s="12"/>
      <c r="E5" s="12"/>
      <c r="F5" s="12"/>
      <c r="G5" s="224"/>
      <c r="H5" s="12"/>
      <c r="I5" s="12"/>
      <c r="J5" s="12"/>
      <c r="K5" s="12"/>
      <c r="L5" s="12"/>
      <c r="M5" s="224"/>
      <c r="N5" s="12"/>
      <c r="O5" s="12"/>
      <c r="P5" s="12"/>
      <c r="Q5" s="12"/>
      <c r="R5" s="12"/>
      <c r="S5" s="212"/>
    </row>
    <row r="6" spans="1:19" ht="15" customHeight="1">
      <c r="A6" s="212"/>
      <c r="B6" s="11"/>
      <c r="C6" s="11"/>
      <c r="D6" s="11"/>
      <c r="E6" s="11"/>
      <c r="F6" s="11"/>
      <c r="G6" s="223"/>
      <c r="H6" s="11"/>
      <c r="I6" s="11"/>
      <c r="J6" s="11"/>
      <c r="K6" s="11"/>
      <c r="L6" s="11"/>
      <c r="M6" s="223"/>
      <c r="N6" s="11"/>
      <c r="O6" s="11"/>
      <c r="P6" s="11"/>
      <c r="Q6" s="11"/>
      <c r="R6" s="11"/>
      <c r="S6" s="212"/>
    </row>
    <row r="7" spans="1:19" ht="15" customHeight="1">
      <c r="A7" s="212"/>
      <c r="B7" s="12"/>
      <c r="C7" s="12"/>
      <c r="D7" s="12"/>
      <c r="E7" s="12"/>
      <c r="F7" s="12"/>
      <c r="G7" s="224"/>
      <c r="H7" s="12"/>
      <c r="I7" s="12"/>
      <c r="J7" s="12"/>
      <c r="K7" s="12"/>
      <c r="L7" s="12"/>
      <c r="M7" s="224"/>
      <c r="N7" s="12"/>
      <c r="O7" s="12"/>
      <c r="P7" s="12"/>
      <c r="Q7" s="12"/>
      <c r="R7" s="12"/>
      <c r="S7" s="212"/>
    </row>
    <row r="8" spans="1:19" ht="15" customHeight="1">
      <c r="A8" s="212"/>
      <c r="B8" s="11"/>
      <c r="C8" s="11"/>
      <c r="D8" s="11"/>
      <c r="E8" s="11"/>
      <c r="F8" s="11"/>
      <c r="G8" s="223"/>
      <c r="H8" s="11"/>
      <c r="I8" s="11"/>
      <c r="J8" s="11"/>
      <c r="K8" s="11"/>
      <c r="L8" s="11"/>
      <c r="M8" s="223"/>
      <c r="N8" s="11"/>
      <c r="O8" s="11"/>
      <c r="P8" s="11"/>
      <c r="Q8" s="11"/>
      <c r="R8" s="11"/>
      <c r="S8" s="212"/>
    </row>
    <row r="9" spans="1:19" ht="15" customHeight="1">
      <c r="A9" s="212"/>
      <c r="B9" s="12"/>
      <c r="C9" s="12"/>
      <c r="D9" s="12"/>
      <c r="E9" s="12"/>
      <c r="F9" s="12"/>
      <c r="G9" s="224"/>
      <c r="H9" s="12"/>
      <c r="I9" s="12"/>
      <c r="J9" s="12"/>
      <c r="K9" s="12"/>
      <c r="L9" s="12"/>
      <c r="M9" s="224"/>
      <c r="N9" s="12"/>
      <c r="O9" s="12"/>
      <c r="P9" s="12"/>
      <c r="Q9" s="12"/>
      <c r="R9" s="12"/>
      <c r="S9" s="212"/>
    </row>
    <row r="10" spans="1:19" ht="15" customHeight="1">
      <c r="A10" s="212"/>
      <c r="B10" s="11"/>
      <c r="C10" s="11"/>
      <c r="D10" s="11"/>
      <c r="E10" s="11"/>
      <c r="F10" s="11"/>
      <c r="G10" s="223"/>
      <c r="H10" s="11"/>
      <c r="I10" s="11"/>
      <c r="J10" s="11"/>
      <c r="K10" s="11"/>
      <c r="L10" s="11"/>
      <c r="M10" s="223"/>
      <c r="N10" s="11"/>
      <c r="O10" s="11"/>
      <c r="P10" s="11"/>
      <c r="Q10" s="11"/>
      <c r="R10" s="11"/>
      <c r="S10" s="212"/>
    </row>
    <row r="11" spans="1:19" ht="15" customHeight="1">
      <c r="A11" s="212"/>
      <c r="B11" s="12"/>
      <c r="C11" s="12"/>
      <c r="D11" s="12"/>
      <c r="E11" s="12"/>
      <c r="F11" s="12"/>
      <c r="G11" s="224"/>
      <c r="H11" s="12"/>
      <c r="I11" s="12"/>
      <c r="J11" s="12"/>
      <c r="K11" s="12"/>
      <c r="L11" s="12"/>
      <c r="M11" s="224"/>
      <c r="N11" s="12"/>
      <c r="O11" s="12"/>
      <c r="P11" s="12"/>
      <c r="Q11" s="12"/>
      <c r="R11" s="12"/>
      <c r="S11" s="212"/>
    </row>
    <row r="12" spans="1:19" ht="15" customHeight="1">
      <c r="A12" s="212"/>
      <c r="B12" s="11"/>
      <c r="C12" s="11"/>
      <c r="D12" s="11"/>
      <c r="E12" s="11"/>
      <c r="F12" s="11"/>
      <c r="G12" s="223"/>
      <c r="H12" s="11"/>
      <c r="I12" s="11"/>
      <c r="J12" s="11"/>
      <c r="K12" s="11"/>
      <c r="L12" s="11"/>
      <c r="M12" s="223"/>
      <c r="N12" s="11"/>
      <c r="O12" s="11"/>
      <c r="P12" s="11"/>
      <c r="Q12" s="11"/>
      <c r="R12" s="11"/>
      <c r="S12" s="212"/>
    </row>
    <row r="13" spans="1:19" ht="15" customHeight="1">
      <c r="A13" s="212"/>
      <c r="B13" s="12"/>
      <c r="C13" s="12"/>
      <c r="D13" s="12"/>
      <c r="E13" s="12"/>
      <c r="F13" s="12"/>
      <c r="G13" s="224"/>
      <c r="H13" s="12"/>
      <c r="I13" s="12"/>
      <c r="J13" s="12"/>
      <c r="K13" s="12"/>
      <c r="L13" s="12"/>
      <c r="M13" s="224"/>
      <c r="N13" s="12"/>
      <c r="O13" s="12"/>
      <c r="P13" s="12"/>
      <c r="Q13" s="12"/>
      <c r="R13" s="12"/>
      <c r="S13" s="212"/>
    </row>
    <row r="14" spans="1:19" ht="15" customHeight="1">
      <c r="A14" s="212"/>
      <c r="B14" s="11"/>
      <c r="C14" s="11"/>
      <c r="D14" s="11"/>
      <c r="E14" s="11"/>
      <c r="F14" s="11"/>
      <c r="G14" s="223"/>
      <c r="H14" s="11"/>
      <c r="I14" s="11"/>
      <c r="J14" s="11"/>
      <c r="K14" s="11"/>
      <c r="L14" s="11"/>
      <c r="M14" s="223"/>
      <c r="N14" s="11"/>
      <c r="O14" s="11"/>
      <c r="P14" s="11"/>
      <c r="Q14" s="11"/>
      <c r="R14" s="11"/>
      <c r="S14" s="212"/>
    </row>
    <row r="15" spans="1:19" ht="15" customHeight="1">
      <c r="A15" s="212"/>
      <c r="B15" s="12"/>
      <c r="C15" s="12"/>
      <c r="D15" s="12"/>
      <c r="E15" s="12"/>
      <c r="F15" s="12"/>
      <c r="G15" s="224"/>
      <c r="H15" s="12"/>
      <c r="I15" s="12"/>
      <c r="J15" s="12"/>
      <c r="K15" s="12"/>
      <c r="L15" s="12"/>
      <c r="M15" s="224"/>
      <c r="N15" s="12"/>
      <c r="O15" s="12"/>
      <c r="P15" s="12"/>
      <c r="Q15" s="12"/>
      <c r="R15" s="12"/>
      <c r="S15" s="212"/>
    </row>
    <row r="16" spans="1:19" ht="15" customHeight="1">
      <c r="A16" s="212"/>
      <c r="B16" s="11"/>
      <c r="C16" s="11"/>
      <c r="D16" s="11"/>
      <c r="E16" s="11"/>
      <c r="F16" s="11"/>
      <c r="G16" s="223"/>
      <c r="H16" s="11"/>
      <c r="I16" s="11"/>
      <c r="J16" s="11"/>
      <c r="K16" s="11"/>
      <c r="L16" s="11"/>
      <c r="M16" s="223"/>
      <c r="N16" s="11"/>
      <c r="O16" s="11"/>
      <c r="P16" s="11"/>
      <c r="Q16" s="11"/>
      <c r="R16" s="11"/>
      <c r="S16" s="212"/>
    </row>
    <row r="17" spans="1:19" ht="15" customHeight="1">
      <c r="A17" s="212"/>
      <c r="B17" s="12"/>
      <c r="C17" s="12"/>
      <c r="D17" s="12"/>
      <c r="E17" s="12"/>
      <c r="F17" s="12"/>
      <c r="G17" s="224"/>
      <c r="H17" s="12"/>
      <c r="I17" s="12"/>
      <c r="J17" s="12"/>
      <c r="K17" s="12"/>
      <c r="L17" s="12"/>
      <c r="M17" s="224"/>
      <c r="N17" s="12"/>
      <c r="O17" s="12"/>
      <c r="P17" s="12"/>
      <c r="Q17" s="12"/>
      <c r="R17" s="12"/>
      <c r="S17" s="212"/>
    </row>
    <row r="18" spans="1:19" ht="15" customHeight="1">
      <c r="A18" s="212"/>
      <c r="B18" s="11"/>
      <c r="C18" s="11"/>
      <c r="D18" s="11"/>
      <c r="E18" s="11"/>
      <c r="F18" s="11"/>
      <c r="G18" s="223"/>
      <c r="H18" s="11"/>
      <c r="I18" s="11"/>
      <c r="J18" s="11"/>
      <c r="K18" s="11"/>
      <c r="L18" s="11"/>
      <c r="M18" s="223"/>
      <c r="N18" s="11"/>
      <c r="O18" s="11"/>
      <c r="P18" s="11"/>
      <c r="Q18" s="11"/>
      <c r="R18" s="11"/>
      <c r="S18" s="212"/>
    </row>
    <row r="19" spans="1:19" ht="15" customHeight="1">
      <c r="A19" s="212"/>
      <c r="B19" s="12"/>
      <c r="C19" s="12"/>
      <c r="D19" s="12"/>
      <c r="E19" s="12"/>
      <c r="F19" s="12"/>
      <c r="G19" s="224"/>
      <c r="H19" s="12"/>
      <c r="I19" s="12"/>
      <c r="J19" s="12"/>
      <c r="K19" s="12"/>
      <c r="L19" s="12"/>
      <c r="M19" s="224"/>
      <c r="N19" s="12"/>
      <c r="O19" s="12"/>
      <c r="P19" s="12"/>
      <c r="Q19" s="12"/>
      <c r="R19" s="12"/>
      <c r="S19" s="212"/>
    </row>
    <row r="20" spans="1:19" ht="15" customHeight="1">
      <c r="A20" s="212"/>
      <c r="B20" s="11"/>
      <c r="C20" s="11"/>
      <c r="D20" s="11"/>
      <c r="E20" s="11"/>
      <c r="F20" s="11"/>
      <c r="G20" s="223"/>
      <c r="H20" s="11"/>
      <c r="I20" s="11"/>
      <c r="J20" s="11"/>
      <c r="K20" s="11"/>
      <c r="L20" s="11"/>
      <c r="M20" s="223"/>
      <c r="N20" s="11"/>
      <c r="O20" s="11"/>
      <c r="P20" s="11"/>
      <c r="Q20" s="11"/>
      <c r="R20" s="11"/>
      <c r="S20" s="212"/>
    </row>
    <row r="21" spans="1:19" ht="23.25" customHeight="1">
      <c r="A21" s="212"/>
      <c r="B21" s="177" t="s">
        <v>9</v>
      </c>
      <c r="C21" s="212"/>
      <c r="D21" s="212"/>
      <c r="E21" s="212"/>
      <c r="F21" s="212"/>
      <c r="G21" s="224"/>
      <c r="H21" s="177" t="s">
        <v>10</v>
      </c>
      <c r="I21" s="212"/>
      <c r="J21" s="212"/>
      <c r="K21" s="212"/>
      <c r="L21" s="212"/>
      <c r="M21" s="224"/>
      <c r="N21" s="177" t="s">
        <v>11</v>
      </c>
      <c r="O21" s="212"/>
      <c r="P21" s="212"/>
      <c r="Q21" s="212"/>
      <c r="R21" s="212"/>
      <c r="S21" s="212"/>
    </row>
    <row r="22" spans="1:19" ht="15" customHeight="1">
      <c r="A22" s="212"/>
      <c r="B22" s="11"/>
      <c r="C22" s="11"/>
      <c r="D22" s="11"/>
      <c r="E22" s="11"/>
      <c r="F22" s="11"/>
      <c r="G22" s="223"/>
      <c r="H22" s="11"/>
      <c r="I22" s="11"/>
      <c r="J22" s="11"/>
      <c r="K22" s="11"/>
      <c r="L22" s="11"/>
      <c r="M22" s="223"/>
      <c r="N22" s="11"/>
      <c r="O22" s="11"/>
      <c r="P22" s="11"/>
      <c r="Q22" s="11"/>
      <c r="R22" s="11"/>
      <c r="S22" s="212"/>
    </row>
    <row r="23" spans="1:19" ht="15" customHeight="1">
      <c r="A23" s="212"/>
      <c r="B23" s="12"/>
      <c r="C23" s="12"/>
      <c r="D23" s="12"/>
      <c r="E23" s="12"/>
      <c r="F23" s="12"/>
      <c r="G23" s="224"/>
      <c r="H23" s="12"/>
      <c r="I23" s="12"/>
      <c r="J23" s="12"/>
      <c r="K23" s="12"/>
      <c r="L23" s="12"/>
      <c r="M23" s="224"/>
      <c r="N23" s="12"/>
      <c r="O23" s="12"/>
      <c r="P23" s="12"/>
      <c r="Q23" s="12"/>
      <c r="R23" s="12"/>
      <c r="S23" s="212"/>
    </row>
    <row r="24" spans="1:19" ht="15" customHeight="1">
      <c r="A24" s="212"/>
      <c r="B24" s="11"/>
      <c r="C24" s="11"/>
      <c r="D24" s="11"/>
      <c r="E24" s="11"/>
      <c r="F24" s="11"/>
      <c r="G24" s="223"/>
      <c r="H24" s="11"/>
      <c r="I24" s="11"/>
      <c r="J24" s="11"/>
      <c r="K24" s="11"/>
      <c r="L24" s="11"/>
      <c r="M24" s="223"/>
      <c r="N24" s="11"/>
      <c r="O24" s="11"/>
      <c r="P24" s="11"/>
      <c r="Q24" s="11"/>
      <c r="R24" s="11"/>
      <c r="S24" s="212"/>
    </row>
    <row r="25" spans="1:19" ht="15" customHeight="1">
      <c r="A25" s="212"/>
      <c r="B25" s="12"/>
      <c r="C25" s="12"/>
      <c r="D25" s="12"/>
      <c r="E25" s="12"/>
      <c r="F25" s="12"/>
      <c r="G25" s="224"/>
      <c r="H25" s="12"/>
      <c r="I25" s="12"/>
      <c r="J25" s="12"/>
      <c r="K25" s="12"/>
      <c r="L25" s="12"/>
      <c r="M25" s="224"/>
      <c r="N25" s="12"/>
      <c r="O25" s="12"/>
      <c r="P25" s="12"/>
      <c r="Q25" s="12"/>
      <c r="R25" s="12"/>
      <c r="S25" s="212"/>
    </row>
    <row r="26" spans="1:19" ht="15" customHeight="1">
      <c r="A26" s="212"/>
      <c r="B26" s="11"/>
      <c r="C26" s="11"/>
      <c r="D26" s="11"/>
      <c r="E26" s="11"/>
      <c r="F26" s="11"/>
      <c r="G26" s="223"/>
      <c r="H26" s="11"/>
      <c r="I26" s="11"/>
      <c r="J26" s="11"/>
      <c r="K26" s="11"/>
      <c r="L26" s="11"/>
      <c r="M26" s="223"/>
      <c r="N26" s="11"/>
      <c r="O26" s="11"/>
      <c r="P26" s="11"/>
      <c r="Q26" s="11"/>
      <c r="R26" s="11"/>
      <c r="S26" s="212"/>
    </row>
    <row r="27" spans="1:19" ht="15" customHeight="1">
      <c r="A27" s="212"/>
      <c r="B27" s="12"/>
      <c r="C27" s="12"/>
      <c r="D27" s="12"/>
      <c r="E27" s="12"/>
      <c r="F27" s="12"/>
      <c r="G27" s="224"/>
      <c r="H27" s="12"/>
      <c r="I27" s="12"/>
      <c r="J27" s="12"/>
      <c r="K27" s="12"/>
      <c r="L27" s="12"/>
      <c r="M27" s="224"/>
      <c r="N27" s="12"/>
      <c r="O27" s="12"/>
      <c r="P27" s="12"/>
      <c r="Q27" s="12"/>
      <c r="R27" s="12"/>
      <c r="S27" s="212"/>
    </row>
    <row r="28" spans="1:19" ht="15" customHeight="1">
      <c r="A28" s="212"/>
      <c r="B28" s="11"/>
      <c r="C28" s="11"/>
      <c r="D28" s="11"/>
      <c r="E28" s="11"/>
      <c r="F28" s="11"/>
      <c r="G28" s="223"/>
      <c r="H28" s="11"/>
      <c r="I28" s="11"/>
      <c r="J28" s="11"/>
      <c r="K28" s="11"/>
      <c r="L28" s="11"/>
      <c r="M28" s="223"/>
      <c r="N28" s="11"/>
      <c r="O28" s="11"/>
      <c r="P28" s="11"/>
      <c r="Q28" s="11"/>
      <c r="R28" s="11"/>
      <c r="S28" s="212"/>
    </row>
    <row r="29" spans="1:19" ht="15" customHeight="1">
      <c r="A29" s="212"/>
      <c r="B29" s="12"/>
      <c r="C29" s="12"/>
      <c r="D29" s="12"/>
      <c r="E29" s="12"/>
      <c r="F29" s="12"/>
      <c r="G29" s="224"/>
      <c r="H29" s="12"/>
      <c r="I29" s="12"/>
      <c r="J29" s="12"/>
      <c r="K29" s="12"/>
      <c r="L29" s="12"/>
      <c r="M29" s="224"/>
      <c r="N29" s="12"/>
      <c r="O29" s="12"/>
      <c r="P29" s="12"/>
      <c r="Q29" s="12"/>
      <c r="R29" s="12"/>
      <c r="S29" s="212"/>
    </row>
    <row r="30" spans="1:19" ht="15" customHeight="1">
      <c r="A30" s="212"/>
      <c r="B30" s="11"/>
      <c r="C30" s="11"/>
      <c r="D30" s="11"/>
      <c r="E30" s="11"/>
      <c r="F30" s="11"/>
      <c r="G30" s="223"/>
      <c r="H30" s="11"/>
      <c r="I30" s="11"/>
      <c r="J30" s="11"/>
      <c r="K30" s="11"/>
      <c r="L30" s="11"/>
      <c r="M30" s="223"/>
      <c r="N30" s="11"/>
      <c r="O30" s="11"/>
      <c r="P30" s="11"/>
      <c r="Q30" s="11"/>
      <c r="R30" s="11"/>
      <c r="S30" s="212"/>
    </row>
    <row r="31" spans="1:19" ht="15" customHeight="1">
      <c r="A31" s="212"/>
      <c r="B31" s="12"/>
      <c r="C31" s="12"/>
      <c r="D31" s="12"/>
      <c r="E31" s="12"/>
      <c r="F31" s="12"/>
      <c r="G31" s="224"/>
      <c r="H31" s="12"/>
      <c r="I31" s="12"/>
      <c r="J31" s="12"/>
      <c r="K31" s="12"/>
      <c r="L31" s="12"/>
      <c r="M31" s="224"/>
      <c r="N31" s="12"/>
      <c r="O31" s="12"/>
      <c r="P31" s="12"/>
      <c r="Q31" s="12"/>
      <c r="R31" s="12"/>
      <c r="S31" s="212"/>
    </row>
    <row r="32" spans="1:19" ht="15" customHeight="1">
      <c r="A32" s="212"/>
      <c r="B32" s="11"/>
      <c r="C32" s="11"/>
      <c r="D32" s="11"/>
      <c r="E32" s="11"/>
      <c r="F32" s="11"/>
      <c r="G32" s="223"/>
      <c r="H32" s="11"/>
      <c r="I32" s="11"/>
      <c r="J32" s="11"/>
      <c r="K32" s="11"/>
      <c r="L32" s="11"/>
      <c r="M32" s="223"/>
      <c r="N32" s="11"/>
      <c r="O32" s="11"/>
      <c r="P32" s="11"/>
      <c r="Q32" s="11"/>
      <c r="R32" s="11"/>
      <c r="S32" s="212"/>
    </row>
    <row r="33" spans="1:19" ht="15" customHeight="1">
      <c r="A33" s="212"/>
      <c r="B33" s="12"/>
      <c r="C33" s="12"/>
      <c r="D33" s="12"/>
      <c r="E33" s="12"/>
      <c r="F33" s="12"/>
      <c r="G33" s="224"/>
      <c r="H33" s="12"/>
      <c r="I33" s="12"/>
      <c r="J33" s="12"/>
      <c r="K33" s="12"/>
      <c r="L33" s="12"/>
      <c r="M33" s="224"/>
      <c r="N33" s="12"/>
      <c r="O33" s="12"/>
      <c r="P33" s="12"/>
      <c r="Q33" s="12"/>
      <c r="R33" s="12"/>
      <c r="S33" s="212"/>
    </row>
    <row r="34" spans="1:19" ht="15" customHeight="1">
      <c r="A34" s="212"/>
      <c r="B34" s="11"/>
      <c r="C34" s="11"/>
      <c r="D34" s="11"/>
      <c r="E34" s="11"/>
      <c r="F34" s="11"/>
      <c r="G34" s="223"/>
      <c r="H34" s="11"/>
      <c r="I34" s="11"/>
      <c r="J34" s="11"/>
      <c r="K34" s="11"/>
      <c r="L34" s="11"/>
      <c r="M34" s="223"/>
      <c r="N34" s="11"/>
      <c r="O34" s="11"/>
      <c r="P34" s="11"/>
      <c r="Q34" s="11"/>
      <c r="R34" s="11"/>
      <c r="S34" s="212"/>
    </row>
    <row r="35" spans="1:19" ht="15" customHeight="1">
      <c r="A35" s="212"/>
      <c r="B35" s="12"/>
      <c r="C35" s="12"/>
      <c r="D35" s="12"/>
      <c r="E35" s="12"/>
      <c r="F35" s="12"/>
      <c r="G35" s="224"/>
      <c r="H35" s="12"/>
      <c r="I35" s="12"/>
      <c r="J35" s="12"/>
      <c r="K35" s="12"/>
      <c r="L35" s="12"/>
      <c r="M35" s="224"/>
      <c r="N35" s="12"/>
      <c r="O35" s="12"/>
      <c r="P35" s="12"/>
      <c r="Q35" s="12"/>
      <c r="R35" s="12"/>
      <c r="S35" s="212"/>
    </row>
    <row r="36" spans="1:19" ht="15" customHeight="1">
      <c r="A36" s="212"/>
      <c r="B36" s="11"/>
      <c r="C36" s="11"/>
      <c r="D36" s="11"/>
      <c r="E36" s="11"/>
      <c r="F36" s="11"/>
      <c r="G36" s="223"/>
      <c r="H36" s="11"/>
      <c r="I36" s="11"/>
      <c r="J36" s="11"/>
      <c r="K36" s="11"/>
      <c r="L36" s="11"/>
      <c r="M36" s="223"/>
      <c r="N36" s="11"/>
      <c r="O36" s="11"/>
      <c r="P36" s="11"/>
      <c r="Q36" s="11"/>
      <c r="R36" s="11"/>
      <c r="S36" s="212"/>
    </row>
    <row r="37" spans="1:19" ht="15" customHeight="1">
      <c r="A37" s="212"/>
      <c r="B37" s="12"/>
      <c r="C37" s="12"/>
      <c r="D37" s="12"/>
      <c r="E37" s="12"/>
      <c r="F37" s="12"/>
      <c r="G37" s="224"/>
      <c r="H37" s="12"/>
      <c r="I37" s="12"/>
      <c r="J37" s="12"/>
      <c r="K37" s="12"/>
      <c r="L37" s="12"/>
      <c r="M37" s="224"/>
      <c r="N37" s="12"/>
      <c r="O37" s="12"/>
      <c r="P37" s="12"/>
      <c r="Q37" s="12"/>
      <c r="R37" s="12"/>
      <c r="S37" s="212"/>
    </row>
    <row r="38" spans="1:19" ht="15" customHeight="1">
      <c r="A38" s="212"/>
      <c r="B38" s="11"/>
      <c r="C38" s="11"/>
      <c r="D38" s="11"/>
      <c r="E38" s="11"/>
      <c r="F38" s="11"/>
      <c r="G38" s="223"/>
      <c r="H38" s="11"/>
      <c r="I38" s="11"/>
      <c r="J38" s="11"/>
      <c r="K38" s="11"/>
      <c r="L38" s="11"/>
      <c r="M38" s="223"/>
      <c r="N38" s="11"/>
      <c r="O38" s="11"/>
      <c r="P38" s="11"/>
      <c r="Q38" s="11"/>
      <c r="R38" s="11"/>
      <c r="S38" s="212"/>
    </row>
    <row r="39" spans="1:19" ht="15" customHeight="1">
      <c r="A39" s="212"/>
      <c r="B39" s="12"/>
      <c r="C39" s="12"/>
      <c r="D39" s="12"/>
      <c r="E39" s="12"/>
      <c r="F39" s="12"/>
      <c r="G39" s="224"/>
      <c r="H39" s="12"/>
      <c r="I39" s="12"/>
      <c r="J39" s="12"/>
      <c r="K39" s="12"/>
      <c r="L39" s="12"/>
      <c r="M39" s="224"/>
      <c r="N39" s="12"/>
      <c r="O39" s="12"/>
      <c r="P39" s="12"/>
      <c r="Q39" s="12"/>
      <c r="R39" s="12"/>
      <c r="S39" s="212"/>
    </row>
    <row r="40" spans="1:19" ht="15" customHeight="1">
      <c r="A40" s="212"/>
      <c r="B40" s="11"/>
      <c r="C40" s="11"/>
      <c r="D40" s="11"/>
      <c r="E40" s="11"/>
      <c r="F40" s="11"/>
      <c r="G40" s="223"/>
      <c r="H40" s="11"/>
      <c r="I40" s="11"/>
      <c r="J40" s="11"/>
      <c r="K40" s="11"/>
      <c r="L40" s="11"/>
      <c r="M40" s="223"/>
      <c r="N40" s="11"/>
      <c r="O40" s="11"/>
      <c r="P40" s="11"/>
      <c r="Q40" s="11"/>
      <c r="R40" s="11"/>
      <c r="S40" s="212"/>
    </row>
    <row r="41" spans="1:19" ht="23.25" customHeight="1">
      <c r="A41" s="212"/>
      <c r="B41" s="177" t="s">
        <v>12</v>
      </c>
      <c r="C41" s="212"/>
      <c r="D41" s="212"/>
      <c r="E41" s="212"/>
      <c r="F41" s="212"/>
      <c r="G41" s="224"/>
      <c r="H41" s="177" t="s">
        <v>13</v>
      </c>
      <c r="I41" s="212"/>
      <c r="J41" s="212"/>
      <c r="K41" s="212"/>
      <c r="L41" s="212"/>
      <c r="M41" s="224"/>
      <c r="N41" s="177" t="s">
        <v>14</v>
      </c>
      <c r="O41" s="212"/>
      <c r="P41" s="212"/>
      <c r="Q41" s="212"/>
      <c r="R41" s="212"/>
      <c r="S41" s="212"/>
    </row>
    <row r="42" spans="1:19" ht="15" customHeight="1">
      <c r="A42" s="212"/>
      <c r="B42" s="11"/>
      <c r="C42" s="11"/>
      <c r="D42" s="11"/>
      <c r="E42" s="11"/>
      <c r="F42" s="11"/>
      <c r="G42" s="223"/>
      <c r="H42" s="11"/>
      <c r="I42" s="11"/>
      <c r="J42" s="11"/>
      <c r="K42" s="11"/>
      <c r="L42" s="11"/>
      <c r="M42" s="223"/>
      <c r="N42" s="11"/>
      <c r="O42" s="11"/>
      <c r="P42" s="11"/>
      <c r="Q42" s="11"/>
      <c r="R42" s="11"/>
      <c r="S42" s="212"/>
    </row>
    <row r="43" spans="1:19" ht="15" customHeight="1">
      <c r="A43" s="212"/>
      <c r="B43" s="12"/>
      <c r="C43" s="12"/>
      <c r="D43" s="12"/>
      <c r="E43" s="12"/>
      <c r="F43" s="12"/>
      <c r="G43" s="224"/>
      <c r="H43" s="12"/>
      <c r="I43" s="12"/>
      <c r="J43" s="12"/>
      <c r="K43" s="12"/>
      <c r="L43" s="12"/>
      <c r="M43" s="224"/>
      <c r="N43" s="12"/>
      <c r="O43" s="12"/>
      <c r="P43" s="12"/>
      <c r="Q43" s="12"/>
      <c r="R43" s="12"/>
      <c r="S43" s="212"/>
    </row>
    <row r="44" spans="1:19" ht="15" customHeight="1">
      <c r="A44" s="212"/>
      <c r="B44" s="11"/>
      <c r="C44" s="11"/>
      <c r="D44" s="11"/>
      <c r="E44" s="11"/>
      <c r="F44" s="11"/>
      <c r="G44" s="223"/>
      <c r="H44" s="11"/>
      <c r="I44" s="11"/>
      <c r="J44" s="11"/>
      <c r="K44" s="11"/>
      <c r="L44" s="11"/>
      <c r="M44" s="223"/>
      <c r="N44" s="11"/>
      <c r="O44" s="11"/>
      <c r="P44" s="11"/>
      <c r="Q44" s="11"/>
      <c r="R44" s="11"/>
      <c r="S44" s="212"/>
    </row>
    <row r="45" spans="1:19" ht="15" customHeight="1">
      <c r="A45" s="212"/>
      <c r="B45" s="12"/>
      <c r="C45" s="12"/>
      <c r="D45" s="12"/>
      <c r="E45" s="12"/>
      <c r="F45" s="12"/>
      <c r="G45" s="224"/>
      <c r="H45" s="12"/>
      <c r="I45" s="12"/>
      <c r="J45" s="12"/>
      <c r="K45" s="12"/>
      <c r="L45" s="12"/>
      <c r="M45" s="224"/>
      <c r="N45" s="12"/>
      <c r="O45" s="12"/>
      <c r="P45" s="12"/>
      <c r="Q45" s="12"/>
      <c r="R45" s="12"/>
      <c r="S45" s="212"/>
    </row>
    <row r="46" spans="1:19" ht="15" customHeight="1">
      <c r="A46" s="212"/>
      <c r="B46" s="11"/>
      <c r="C46" s="11"/>
      <c r="D46" s="11"/>
      <c r="E46" s="11"/>
      <c r="F46" s="11"/>
      <c r="G46" s="223"/>
      <c r="H46" s="11"/>
      <c r="I46" s="11"/>
      <c r="J46" s="11"/>
      <c r="K46" s="11"/>
      <c r="L46" s="11"/>
      <c r="M46" s="223"/>
      <c r="N46" s="11"/>
      <c r="O46" s="11"/>
      <c r="P46" s="11"/>
      <c r="Q46" s="11"/>
      <c r="R46" s="11"/>
      <c r="S46" s="212"/>
    </row>
    <row r="47" spans="1:19" ht="15" customHeight="1">
      <c r="A47" s="212"/>
      <c r="B47" s="12"/>
      <c r="C47" s="12"/>
      <c r="D47" s="12"/>
      <c r="E47" s="12"/>
      <c r="F47" s="12"/>
      <c r="G47" s="224"/>
      <c r="H47" s="12"/>
      <c r="I47" s="12"/>
      <c r="J47" s="12"/>
      <c r="K47" s="12"/>
      <c r="L47" s="12"/>
      <c r="M47" s="224"/>
      <c r="N47" s="12"/>
      <c r="O47" s="12"/>
      <c r="P47" s="12"/>
      <c r="Q47" s="12"/>
      <c r="R47" s="12"/>
      <c r="S47" s="212"/>
    </row>
    <row r="48" spans="1:19" ht="15" customHeight="1">
      <c r="A48" s="212"/>
      <c r="B48" s="11"/>
      <c r="C48" s="11"/>
      <c r="D48" s="11"/>
      <c r="E48" s="11"/>
      <c r="F48" s="11"/>
      <c r="G48" s="223"/>
      <c r="H48" s="11"/>
      <c r="I48" s="11"/>
      <c r="J48" s="11"/>
      <c r="K48" s="11"/>
      <c r="L48" s="11"/>
      <c r="M48" s="223"/>
      <c r="N48" s="11"/>
      <c r="O48" s="11"/>
      <c r="P48" s="11"/>
      <c r="Q48" s="11"/>
      <c r="R48" s="11"/>
      <c r="S48" s="212"/>
    </row>
    <row r="49" spans="1:19" ht="15" customHeight="1">
      <c r="A49" s="212"/>
      <c r="B49" s="12"/>
      <c r="C49" s="12"/>
      <c r="D49" s="12"/>
      <c r="E49" s="12"/>
      <c r="F49" s="12"/>
      <c r="G49" s="224"/>
      <c r="H49" s="12"/>
      <c r="I49" s="12"/>
      <c r="J49" s="12"/>
      <c r="K49" s="12"/>
      <c r="L49" s="12"/>
      <c r="M49" s="224"/>
      <c r="N49" s="12"/>
      <c r="O49" s="12"/>
      <c r="P49" s="12"/>
      <c r="Q49" s="12"/>
      <c r="R49" s="12"/>
      <c r="S49" s="212"/>
    </row>
    <row r="50" spans="1:19" ht="15" customHeight="1">
      <c r="A50" s="212"/>
      <c r="B50" s="11"/>
      <c r="C50" s="11"/>
      <c r="D50" s="11"/>
      <c r="E50" s="11"/>
      <c r="F50" s="11"/>
      <c r="G50" s="223"/>
      <c r="H50" s="11"/>
      <c r="J50" s="11"/>
      <c r="K50" s="11"/>
      <c r="L50" s="11"/>
      <c r="M50" s="223"/>
      <c r="N50" s="11"/>
      <c r="O50" s="11"/>
      <c r="P50" s="11"/>
      <c r="Q50" s="11"/>
      <c r="R50" s="11"/>
      <c r="S50" s="212"/>
    </row>
    <row r="51" spans="1:19" ht="15" customHeight="1">
      <c r="A51" s="212"/>
      <c r="B51" s="12"/>
      <c r="C51" s="12"/>
      <c r="D51" s="12"/>
      <c r="E51" s="12"/>
      <c r="F51" s="12"/>
      <c r="G51" s="224"/>
      <c r="H51" s="12"/>
      <c r="I51" s="12"/>
      <c r="J51" s="12"/>
      <c r="K51" s="12"/>
      <c r="L51" s="12"/>
      <c r="M51" s="224"/>
      <c r="N51" s="12"/>
      <c r="O51" s="12"/>
      <c r="P51" s="12"/>
      <c r="Q51" s="12"/>
      <c r="R51" s="12"/>
      <c r="S51" s="212"/>
    </row>
    <row r="52" spans="1:19" ht="15" customHeight="1">
      <c r="A52" s="212"/>
      <c r="B52" s="11"/>
      <c r="C52" s="11"/>
      <c r="D52" s="11"/>
      <c r="E52" s="11"/>
      <c r="F52" s="11"/>
      <c r="G52" s="223"/>
      <c r="H52" s="11"/>
      <c r="I52" s="11"/>
      <c r="J52" s="11"/>
      <c r="K52" s="11"/>
      <c r="L52" s="11"/>
      <c r="M52" s="223"/>
      <c r="N52" s="11"/>
      <c r="O52" s="11"/>
      <c r="P52" s="11"/>
      <c r="Q52" s="11"/>
      <c r="R52" s="11"/>
      <c r="S52" s="212"/>
    </row>
    <row r="53" spans="1:19" ht="15" customHeight="1">
      <c r="A53" s="212"/>
      <c r="B53" s="12"/>
      <c r="C53" s="12"/>
      <c r="D53" s="12"/>
      <c r="E53" s="12"/>
      <c r="F53" s="12"/>
      <c r="G53" s="224"/>
      <c r="H53" s="12"/>
      <c r="I53" s="12"/>
      <c r="J53" s="12"/>
      <c r="K53" s="12"/>
      <c r="L53" s="12"/>
      <c r="M53" s="224"/>
      <c r="N53" s="12"/>
      <c r="O53" s="12"/>
      <c r="P53" s="12"/>
      <c r="Q53" s="12"/>
      <c r="R53" s="12"/>
      <c r="S53" s="212"/>
    </row>
    <row r="54" spans="1:19" ht="15" customHeight="1">
      <c r="A54" s="212"/>
      <c r="B54" s="11"/>
      <c r="C54" s="11"/>
      <c r="D54" s="11"/>
      <c r="E54" s="11"/>
      <c r="F54" s="11"/>
      <c r="G54" s="223"/>
      <c r="H54" s="11"/>
      <c r="I54" s="11"/>
      <c r="J54" s="11"/>
      <c r="K54" s="11"/>
      <c r="L54" s="11"/>
      <c r="M54" s="223"/>
      <c r="N54" s="11"/>
      <c r="O54" s="11"/>
      <c r="P54" s="11"/>
      <c r="Q54" s="11"/>
      <c r="R54" s="11"/>
      <c r="S54" s="212"/>
    </row>
    <row r="55" spans="1:19" ht="15" customHeight="1">
      <c r="A55" s="212"/>
      <c r="B55" s="12"/>
      <c r="C55" s="12"/>
      <c r="D55" s="12"/>
      <c r="E55" s="12"/>
      <c r="F55" s="12"/>
      <c r="G55" s="224"/>
      <c r="H55" s="12"/>
      <c r="I55" s="12"/>
      <c r="J55" s="12"/>
      <c r="K55" s="12"/>
      <c r="L55" s="12"/>
      <c r="M55" s="224"/>
      <c r="N55" s="12"/>
      <c r="O55" s="12"/>
      <c r="P55" s="12"/>
      <c r="Q55" s="12"/>
      <c r="R55" s="12"/>
      <c r="S55" s="212"/>
    </row>
    <row r="56" spans="1:19" ht="15" customHeight="1">
      <c r="A56" s="212"/>
      <c r="B56" s="11"/>
      <c r="C56" s="11"/>
      <c r="D56" s="11"/>
      <c r="E56" s="11"/>
      <c r="F56" s="11"/>
      <c r="G56" s="223"/>
      <c r="H56" s="11"/>
      <c r="I56" s="11"/>
      <c r="J56" s="11"/>
      <c r="K56" s="11"/>
      <c r="L56" s="11"/>
      <c r="M56" s="223"/>
      <c r="N56" s="11"/>
      <c r="O56" s="11"/>
      <c r="P56" s="11"/>
      <c r="Q56" s="11"/>
      <c r="R56" s="11"/>
      <c r="S56" s="212"/>
    </row>
    <row r="57" spans="1:19" ht="15" customHeight="1">
      <c r="A57" s="212"/>
      <c r="B57" s="12"/>
      <c r="C57" s="12"/>
      <c r="D57" s="12"/>
      <c r="E57" s="12"/>
      <c r="F57" s="12"/>
      <c r="G57" s="224"/>
      <c r="H57" s="12"/>
      <c r="I57" s="12"/>
      <c r="J57" s="12"/>
      <c r="K57" s="12"/>
      <c r="L57" s="12"/>
      <c r="M57" s="224"/>
      <c r="N57" s="12"/>
      <c r="O57" s="12"/>
      <c r="P57" s="12"/>
      <c r="Q57" s="12"/>
      <c r="R57" s="12"/>
      <c r="S57" s="212"/>
    </row>
    <row r="58" spans="1:19" ht="15" customHeight="1">
      <c r="A58" s="212"/>
      <c r="B58" s="11"/>
      <c r="C58" s="11"/>
      <c r="D58" s="11"/>
      <c r="E58" s="11"/>
      <c r="F58" s="11"/>
      <c r="G58" s="223"/>
      <c r="H58" s="11"/>
      <c r="I58" s="11"/>
      <c r="J58" s="11"/>
      <c r="K58" s="11"/>
      <c r="L58" s="11"/>
      <c r="M58" s="223"/>
      <c r="N58" s="11"/>
      <c r="O58" s="11"/>
      <c r="P58" s="11"/>
      <c r="Q58" s="11"/>
      <c r="R58" s="11"/>
      <c r="S58" s="212"/>
    </row>
    <row r="59" spans="1:19" ht="15" customHeight="1">
      <c r="A59" s="212"/>
      <c r="B59" s="12"/>
      <c r="C59" s="12"/>
      <c r="D59" s="12"/>
      <c r="E59" s="12"/>
      <c r="F59" s="12"/>
      <c r="G59" s="224"/>
      <c r="H59" s="12"/>
      <c r="I59" s="12"/>
      <c r="J59" s="12"/>
      <c r="K59" s="12"/>
      <c r="L59" s="12"/>
      <c r="M59" s="224"/>
      <c r="N59" s="12"/>
      <c r="O59" s="12"/>
      <c r="P59" s="12"/>
      <c r="Q59" s="12"/>
      <c r="R59" s="12"/>
      <c r="S59" s="212"/>
    </row>
    <row r="60" spans="1:19" ht="15" customHeight="1">
      <c r="A60" s="212"/>
      <c r="B60" s="11"/>
      <c r="C60" s="11"/>
      <c r="D60" s="11"/>
      <c r="E60" s="11"/>
      <c r="F60" s="11"/>
      <c r="G60" s="223"/>
      <c r="H60" s="11"/>
      <c r="I60" s="11"/>
      <c r="J60" s="11"/>
      <c r="K60" s="11"/>
      <c r="L60" s="11"/>
      <c r="M60" s="223"/>
      <c r="N60" s="11"/>
      <c r="O60" s="11"/>
      <c r="P60" s="11"/>
      <c r="Q60" s="11"/>
      <c r="R60" s="11"/>
      <c r="S60" s="212"/>
    </row>
    <row r="61" spans="1:19" ht="23.25" customHeight="1">
      <c r="A61" s="212"/>
      <c r="B61" s="177" t="s">
        <v>15</v>
      </c>
      <c r="C61" s="212"/>
      <c r="D61" s="212"/>
      <c r="E61" s="212"/>
      <c r="F61" s="212"/>
      <c r="G61" s="224"/>
      <c r="H61" s="177" t="s">
        <v>16</v>
      </c>
      <c r="I61" s="212"/>
      <c r="J61" s="212"/>
      <c r="K61" s="212"/>
      <c r="L61" s="212"/>
      <c r="M61" s="224"/>
      <c r="N61" s="177" t="s">
        <v>17</v>
      </c>
      <c r="O61" s="212"/>
      <c r="P61" s="212"/>
      <c r="Q61" s="212"/>
      <c r="R61" s="212"/>
      <c r="S61" s="212"/>
    </row>
    <row r="62" spans="1:19" ht="15" customHeight="1">
      <c r="A62" s="212"/>
      <c r="B62" s="11"/>
      <c r="C62" s="11"/>
      <c r="D62" s="11"/>
      <c r="E62" s="11"/>
      <c r="F62" s="11"/>
      <c r="G62" s="223"/>
      <c r="H62" s="11"/>
      <c r="I62" s="11"/>
      <c r="J62" s="11"/>
      <c r="K62" s="11"/>
      <c r="L62" s="11"/>
      <c r="M62" s="223"/>
      <c r="N62" s="11"/>
      <c r="O62" s="11"/>
      <c r="P62" s="11"/>
      <c r="Q62" s="11"/>
      <c r="R62" s="11"/>
      <c r="S62" s="212"/>
    </row>
    <row r="63" spans="1:19" ht="15" customHeight="1">
      <c r="A63" s="212"/>
      <c r="B63" s="12"/>
      <c r="C63" s="12"/>
      <c r="D63" s="12"/>
      <c r="E63" s="12"/>
      <c r="F63" s="12"/>
      <c r="G63" s="224"/>
      <c r="H63" s="12"/>
      <c r="I63" s="12"/>
      <c r="J63" s="12"/>
      <c r="K63" s="12"/>
      <c r="L63" s="12"/>
      <c r="M63" s="224"/>
      <c r="N63" s="12"/>
      <c r="O63" s="12"/>
      <c r="P63" s="12"/>
      <c r="Q63" s="12"/>
      <c r="R63" s="12"/>
      <c r="S63" s="212"/>
    </row>
    <row r="64" spans="1:19" ht="15" customHeight="1">
      <c r="A64" s="212"/>
      <c r="B64" s="11"/>
      <c r="C64" s="11"/>
      <c r="D64" s="11"/>
      <c r="E64" s="11"/>
      <c r="F64" s="11"/>
      <c r="G64" s="223"/>
      <c r="H64" s="11"/>
      <c r="I64" s="11"/>
      <c r="J64" s="11"/>
      <c r="K64" s="11"/>
      <c r="L64" s="11"/>
      <c r="M64" s="223"/>
      <c r="N64" s="11"/>
      <c r="O64" s="11"/>
      <c r="P64" s="11"/>
      <c r="Q64" s="11"/>
      <c r="R64" s="11"/>
      <c r="S64" s="212"/>
    </row>
    <row r="65" spans="1:19" ht="15" customHeight="1">
      <c r="A65" s="212"/>
      <c r="B65" s="12"/>
      <c r="C65" s="12"/>
      <c r="D65" s="12"/>
      <c r="E65" s="12"/>
      <c r="F65" s="12"/>
      <c r="G65" s="224"/>
      <c r="H65" s="12"/>
      <c r="I65" s="12"/>
      <c r="J65" s="12"/>
      <c r="K65" s="12"/>
      <c r="L65" s="12"/>
      <c r="M65" s="224"/>
      <c r="N65" s="12"/>
      <c r="O65" s="12"/>
      <c r="P65" s="12"/>
      <c r="Q65" s="12"/>
      <c r="R65" s="12"/>
      <c r="S65" s="212"/>
    </row>
    <row r="66" spans="1:19" ht="15" customHeight="1">
      <c r="A66" s="212"/>
      <c r="B66" s="11"/>
      <c r="C66" s="11"/>
      <c r="D66" s="11"/>
      <c r="E66" s="11"/>
      <c r="F66" s="11"/>
      <c r="G66" s="223"/>
      <c r="H66" s="11"/>
      <c r="I66" s="11"/>
      <c r="J66" s="11"/>
      <c r="K66" s="11"/>
      <c r="L66" s="11"/>
      <c r="M66" s="223"/>
      <c r="N66" s="11"/>
      <c r="O66" s="11"/>
      <c r="P66" s="11"/>
      <c r="Q66" s="11"/>
      <c r="R66" s="11"/>
      <c r="S66" s="212"/>
    </row>
    <row r="67" spans="1:19" ht="15" customHeight="1">
      <c r="A67" s="212"/>
      <c r="B67" s="12"/>
      <c r="C67" s="12"/>
      <c r="D67" s="12"/>
      <c r="E67" s="12"/>
      <c r="F67" s="12"/>
      <c r="G67" s="224"/>
      <c r="H67" s="12"/>
      <c r="I67" s="12"/>
      <c r="J67" s="12"/>
      <c r="K67" s="12"/>
      <c r="L67" s="12"/>
      <c r="M67" s="224"/>
      <c r="N67" s="12"/>
      <c r="O67" s="12"/>
      <c r="P67" s="12"/>
      <c r="Q67" s="12"/>
      <c r="R67" s="12"/>
      <c r="S67" s="212"/>
    </row>
    <row r="68" spans="1:19" ht="15" customHeight="1">
      <c r="A68" s="212"/>
      <c r="B68" s="11"/>
      <c r="C68" s="11"/>
      <c r="D68" s="11"/>
      <c r="E68" s="11"/>
      <c r="F68" s="11"/>
      <c r="G68" s="223"/>
      <c r="H68" s="11"/>
      <c r="I68" s="11"/>
      <c r="J68" s="11"/>
      <c r="K68" s="11"/>
      <c r="L68" s="11"/>
      <c r="M68" s="223"/>
      <c r="N68" s="11"/>
      <c r="O68" s="11"/>
      <c r="P68" s="11"/>
      <c r="Q68" s="11"/>
      <c r="R68" s="11"/>
      <c r="S68" s="212"/>
    </row>
    <row r="69" spans="1:19" ht="15" customHeight="1">
      <c r="A69" s="212"/>
      <c r="B69" s="12"/>
      <c r="C69" s="12"/>
      <c r="D69" s="12"/>
      <c r="E69" s="12"/>
      <c r="F69" s="12"/>
      <c r="G69" s="224"/>
      <c r="H69" s="12"/>
      <c r="I69" s="12"/>
      <c r="J69" s="12"/>
      <c r="K69" s="12"/>
      <c r="L69" s="12"/>
      <c r="M69" s="224"/>
      <c r="N69" s="12"/>
      <c r="O69" s="12"/>
      <c r="P69" s="12"/>
      <c r="Q69" s="12"/>
      <c r="R69" s="12"/>
      <c r="S69" s="212"/>
    </row>
    <row r="70" spans="1:19" ht="15" customHeight="1">
      <c r="A70" s="212"/>
      <c r="B70" s="11"/>
      <c r="C70" s="11"/>
      <c r="D70" s="11"/>
      <c r="E70" s="11"/>
      <c r="F70" s="11"/>
      <c r="G70" s="223"/>
      <c r="H70" s="11"/>
      <c r="I70" s="11"/>
      <c r="J70" s="11"/>
      <c r="K70" s="11"/>
      <c r="L70" s="11"/>
      <c r="M70" s="223"/>
      <c r="N70" s="11"/>
      <c r="O70" s="11"/>
      <c r="P70" s="11"/>
      <c r="Q70" s="11"/>
      <c r="R70" s="11"/>
      <c r="S70" s="212"/>
    </row>
    <row r="71" spans="1:19" ht="15" customHeight="1">
      <c r="A71" s="212"/>
      <c r="B71" s="12"/>
      <c r="C71" s="12"/>
      <c r="D71" s="12"/>
      <c r="E71" s="12"/>
      <c r="F71" s="12"/>
      <c r="G71" s="224"/>
      <c r="H71" s="12"/>
      <c r="I71" s="12"/>
      <c r="J71" s="12"/>
      <c r="K71" s="12"/>
      <c r="L71" s="12"/>
      <c r="M71" s="224"/>
      <c r="N71" s="12"/>
      <c r="O71" s="12"/>
      <c r="P71" s="12"/>
      <c r="Q71" s="12"/>
      <c r="R71" s="12"/>
      <c r="S71" s="212"/>
    </row>
    <row r="72" spans="1:19" ht="15" customHeight="1">
      <c r="A72" s="212"/>
      <c r="B72" s="11"/>
      <c r="C72" s="11"/>
      <c r="D72" s="11"/>
      <c r="E72" s="11"/>
      <c r="F72" s="11"/>
      <c r="G72" s="223"/>
      <c r="H72" s="11"/>
      <c r="I72" s="11"/>
      <c r="J72" s="11"/>
      <c r="K72" s="11"/>
      <c r="L72" s="11"/>
      <c r="M72" s="223"/>
      <c r="N72" s="11"/>
      <c r="O72" s="11"/>
      <c r="P72" s="11"/>
      <c r="Q72" s="11"/>
      <c r="R72" s="11"/>
      <c r="S72" s="212"/>
    </row>
    <row r="73" spans="1:19" ht="15" customHeight="1">
      <c r="A73" s="212"/>
      <c r="B73" s="12"/>
      <c r="C73" s="12"/>
      <c r="D73" s="12"/>
      <c r="E73" s="12"/>
      <c r="F73" s="12"/>
      <c r="G73" s="224"/>
      <c r="H73" s="12"/>
      <c r="I73" s="12"/>
      <c r="J73" s="12"/>
      <c r="K73" s="12"/>
      <c r="L73" s="12"/>
      <c r="M73" s="224"/>
      <c r="N73" s="12"/>
      <c r="O73" s="12"/>
      <c r="P73" s="12"/>
      <c r="Q73" s="12"/>
      <c r="R73" s="12"/>
      <c r="S73" s="212"/>
    </row>
    <row r="74" spans="1:19" ht="15" customHeight="1">
      <c r="A74" s="212"/>
      <c r="B74" s="11"/>
      <c r="C74" s="11"/>
      <c r="D74" s="11"/>
      <c r="E74" s="11"/>
      <c r="F74" s="11"/>
      <c r="G74" s="223"/>
      <c r="H74" s="11"/>
      <c r="I74" s="11"/>
      <c r="J74" s="11"/>
      <c r="K74" s="11"/>
      <c r="L74" s="11"/>
      <c r="M74" s="223"/>
      <c r="N74" s="11"/>
      <c r="O74" s="11"/>
      <c r="P74" s="11"/>
      <c r="Q74" s="11"/>
      <c r="R74" s="11"/>
      <c r="S74" s="212"/>
    </row>
    <row r="75" spans="1:19" ht="15" customHeight="1">
      <c r="A75" s="212"/>
      <c r="B75" s="12"/>
      <c r="C75" s="12"/>
      <c r="D75" s="12"/>
      <c r="E75" s="12"/>
      <c r="F75" s="12"/>
      <c r="G75" s="224"/>
      <c r="H75" s="12"/>
      <c r="I75" s="12"/>
      <c r="J75" s="12"/>
      <c r="K75" s="12"/>
      <c r="L75" s="12"/>
      <c r="M75" s="224"/>
      <c r="N75" s="12"/>
      <c r="O75" s="12"/>
      <c r="P75" s="12"/>
      <c r="Q75" s="12"/>
      <c r="R75" s="12"/>
      <c r="S75" s="212"/>
    </row>
    <row r="76" spans="1:19" ht="15" customHeight="1">
      <c r="A76" s="212"/>
      <c r="B76" s="11"/>
      <c r="C76" s="11"/>
      <c r="D76" s="11"/>
      <c r="E76" s="11"/>
      <c r="F76" s="11"/>
      <c r="G76" s="223"/>
      <c r="H76" s="11"/>
      <c r="I76" s="11"/>
      <c r="J76" s="11"/>
      <c r="K76" s="11"/>
      <c r="L76" s="11"/>
      <c r="M76" s="223"/>
      <c r="N76" s="11"/>
      <c r="O76" s="11"/>
      <c r="P76" s="11"/>
      <c r="Q76" s="11"/>
      <c r="R76" s="11"/>
      <c r="S76" s="212"/>
    </row>
    <row r="77" spans="1:19" ht="15" customHeight="1">
      <c r="A77" s="212"/>
      <c r="B77" s="12"/>
      <c r="C77" s="12"/>
      <c r="D77" s="12"/>
      <c r="E77" s="12"/>
      <c r="F77" s="12"/>
      <c r="G77" s="224"/>
      <c r="H77" s="12"/>
      <c r="I77" s="12"/>
      <c r="J77" s="12"/>
      <c r="K77" s="12"/>
      <c r="L77" s="12"/>
      <c r="M77" s="224"/>
      <c r="N77" s="12"/>
      <c r="O77" s="12"/>
      <c r="P77" s="12"/>
      <c r="Q77" s="12"/>
      <c r="R77" s="12"/>
      <c r="S77" s="212"/>
    </row>
    <row r="78" spans="1:19" ht="15" customHeight="1">
      <c r="A78" s="212"/>
      <c r="B78" s="11"/>
      <c r="C78" s="11"/>
      <c r="D78" s="11"/>
      <c r="E78" s="11"/>
      <c r="F78" s="11"/>
      <c r="G78" s="223"/>
      <c r="H78" s="11"/>
      <c r="I78" s="11"/>
      <c r="J78" s="11"/>
      <c r="K78" s="11"/>
      <c r="L78" s="11"/>
      <c r="M78" s="223"/>
      <c r="N78" s="11"/>
      <c r="O78" s="11"/>
      <c r="P78" s="11"/>
      <c r="Q78" s="11"/>
      <c r="R78" s="11"/>
      <c r="S78" s="212"/>
    </row>
    <row r="79" spans="1:19" ht="15" customHeight="1">
      <c r="A79" s="212"/>
      <c r="B79" s="12"/>
      <c r="C79" s="12"/>
      <c r="D79" s="12"/>
      <c r="E79" s="12"/>
      <c r="F79" s="12"/>
      <c r="G79" s="224"/>
      <c r="H79" s="12"/>
      <c r="I79" s="12"/>
      <c r="J79" s="12"/>
      <c r="K79" s="12"/>
      <c r="L79" s="12"/>
      <c r="M79" s="224"/>
      <c r="N79" s="12"/>
      <c r="O79" s="12"/>
      <c r="P79" s="12"/>
      <c r="Q79" s="12"/>
      <c r="R79" s="12"/>
      <c r="S79" s="212"/>
    </row>
    <row r="80" spans="1:19" ht="15" customHeight="1">
      <c r="A80" s="212"/>
      <c r="B80" s="11"/>
      <c r="C80" s="11"/>
      <c r="D80" s="11"/>
      <c r="E80" s="11"/>
      <c r="F80" s="11"/>
      <c r="G80" s="223"/>
      <c r="H80" s="11"/>
      <c r="I80" s="11"/>
      <c r="J80" s="11"/>
      <c r="K80" s="11"/>
      <c r="L80" s="11"/>
      <c r="M80" s="223"/>
      <c r="N80" s="11"/>
      <c r="O80" s="11"/>
      <c r="P80" s="11"/>
      <c r="Q80" s="11"/>
      <c r="R80" s="11"/>
      <c r="S80" s="212"/>
    </row>
    <row r="81" spans="1:19" ht="9" customHeight="1">
      <c r="A81" s="212"/>
      <c r="B81" s="178"/>
      <c r="C81" s="212"/>
      <c r="D81" s="212"/>
      <c r="E81" s="212"/>
      <c r="F81" s="212"/>
      <c r="G81" s="225"/>
      <c r="H81" s="178"/>
      <c r="I81" s="212"/>
      <c r="J81" s="212"/>
      <c r="K81" s="212"/>
      <c r="L81" s="212"/>
      <c r="M81" s="225"/>
      <c r="N81" s="178"/>
      <c r="O81" s="212"/>
      <c r="P81" s="212"/>
      <c r="Q81" s="212"/>
      <c r="R81" s="212"/>
      <c r="S81" s="212"/>
    </row>
  </sheetData>
  <mergeCells count="19">
    <mergeCell ref="A1:A81"/>
    <mergeCell ref="G1:G81"/>
    <mergeCell ref="H1:L1"/>
    <mergeCell ref="M1:M81"/>
    <mergeCell ref="N1:R1"/>
    <mergeCell ref="N41:R41"/>
    <mergeCell ref="B61:F61"/>
    <mergeCell ref="H61:L61"/>
    <mergeCell ref="N61:R61"/>
    <mergeCell ref="B81:F81"/>
    <mergeCell ref="H81:L81"/>
    <mergeCell ref="N81:R81"/>
    <mergeCell ref="B21:F21"/>
    <mergeCell ref="H21:L21"/>
    <mergeCell ref="B1:F1"/>
    <mergeCell ref="B41:F41"/>
    <mergeCell ref="H41:L41"/>
    <mergeCell ref="S1:S81"/>
    <mergeCell ref="N21:R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10.7109375" hidden="1" customWidth="1"/>
    <col min="2" max="2" width="14" hidden="1" customWidth="1"/>
    <col min="3" max="3" width="21" customWidth="1"/>
    <col min="4" max="4" width="12.28515625" customWidth="1"/>
    <col min="5" max="5" width="11.85546875" customWidth="1"/>
    <col min="6" max="6" width="10.28515625" customWidth="1"/>
    <col min="7" max="7" width="12" customWidth="1"/>
    <col min="8" max="8" width="13.7109375" customWidth="1"/>
    <col min="9" max="9" width="4.5703125" customWidth="1"/>
    <col min="10" max="10" width="8" customWidth="1"/>
    <col min="11" max="11" width="17.5703125" customWidth="1"/>
    <col min="12" max="12" width="15.5703125" customWidth="1"/>
  </cols>
  <sheetData>
    <row r="1" spans="1:12" ht="24.75" customHeight="1">
      <c r="A1" s="13" t="s">
        <v>18</v>
      </c>
      <c r="B1" s="13" t="s">
        <v>19</v>
      </c>
      <c r="C1" s="14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4" t="s">
        <v>25</v>
      </c>
      <c r="I1" s="226"/>
      <c r="J1" s="180" t="s">
        <v>26</v>
      </c>
      <c r="K1" s="210"/>
      <c r="L1" s="211"/>
    </row>
    <row r="2" spans="1:12" ht="24.75" customHeight="1">
      <c r="A2" s="16">
        <f>Equipes!$H2+(ROW(Equipes!$H2)/100000)</f>
        <v>2.0000000000000002E-5</v>
      </c>
      <c r="B2" s="13">
        <f>RANK(Equipes!$A2,A:A)</f>
        <v>999</v>
      </c>
      <c r="C2" s="17" t="s">
        <v>27</v>
      </c>
      <c r="D2" s="18">
        <f>COUNTIF('01'!$C$3:$C$300,C2)+COUNTIF('02'!$C$3:$C$300,C2)+COUNTIF('03'!$C$3:$C$300,C2)+COUNTIF('04'!$C$3:$C$300,C2)+COUNTIF('05'!$C$3:$C$300,C2)+COUNTIF('06'!$C$3:$C$300,C2)+COUNTIF('07'!$C$3:$C$300,C2)+COUNTIF('08'!$C$3:$C$300,C2)+COUNTIF('09'!$C$3:$C$300,C2)+COUNTIF('10'!$C$3:$C$260,C2)+COUNTIF('11'!$C$3:$C$300,C2)+COUNTIF('12'!$C$3:$C$300,C2)</f>
        <v>0</v>
      </c>
      <c r="E2" s="18">
        <f>COUNTIF('01'!$D$3:$D$300,C2)+COUNTIF('02'!$D$3:$D$300,C2)+COUNTIF('03'!$D$3:$D$300,C2)+COUNTIF('04'!$D$3:$D$300,C2)+COUNTIF('05'!$D$3:$D$300,C2)+COUNTIF('06'!$D$3:$D$300,C2)+COUNTIF('07'!$D$3:$D$300,C2)+COUNTIF('08'!$D$3:$D$300,C2)+COUNTIF('09'!$D$3:$D$300,C2)+COUNTIF('10'!$D$3:$D$260,C2)+COUNTIF('11'!$D$3:$D$300,C2)+COUNTIF('12'!$D$3:$D$300,C2)</f>
        <v>0</v>
      </c>
      <c r="F2" s="18">
        <f>COUNTIFS('01'!$C$3:$C$300,C2,'01'!$H$3:$H$300,"&gt;0")+COUNTIFS('01'!$D$3:$D$300,C2,'01'!$H$3:$H$300,"&gt;0")+COUNTIFS('02'!$C$3:$C$300,C2,'02'!$H$3:$H$300,"&gt;0")+COUNTIFS('02'!$D$3:$D$300,C2,'02'!$H$3:$H$300,"&gt;0")+COUNTIFS('03'!$C$3:$C$300,C2,'03'!$H$3:$H$300,"&gt;0")+COUNTIFS('03'!$D$3:$D$300,C2,'03'!$H$3:$H$300,"&gt;0")+COUNTIFS('04'!$C$3:$C$300,C2,'04'!$H$3:$H$300,"&gt;0")+COUNTIFS('04'!$D$3:$D$300,C2,'04'!$H$3:$H$300,"&gt;0")+COUNTIFS('05'!$C$3:$C$300,C2,'05'!$H$3:$H$300,"&gt;0")+COUNTIFS('05'!$D$3:$D$300,C2,'05'!$H$3:$H$300,"&gt;0")+COUNTIFS('06'!$C$3:$C$300,C2,'06'!$H$3:$H$300,"&gt;0")+COUNTIFS('06'!$D$3:$D$300,C2,'06'!$H$3:$H$300,"&gt;0")+COUNTIFS('07'!$C$3:$C$300,C2,'07'!$H$3:$H$300,"&gt;0")+COUNTIFS('07'!$D$3:$D$300,C2,'07'!$H$3:$H$300,"&gt;0")+COUNTIFS('08'!$C$3:$C$300,C2,'08'!$H$3:$H$300,"&gt;0")+COUNTIFS('08'!$D$3:$D$300,C2,'08'!$H$3:$H$300,"&gt;0")+COUNTIFS('09'!$C$3:$C$300,C2,'09'!$H$3:$H$300,"&gt;0")+COUNTIFS('09'!$D$3:$D$300,C2,'09'!$H$3:$H$300,"&gt;0")+COUNTIFS('10'!$C$3:$C$260,C2,'10'!$I$3:$I$260,"&gt;0")+COUNTIFS('10'!$D$3:$D$260,C2,'10'!$I$3:$I$260,"&gt;0")+COUNTIFS('11'!$C$3:$C$300,C2,'11'!$H$3:$H$300,"&gt;0")+COUNTIFS('11'!$D$3:$D$300,C2,'11'!$H$3:$H$300,"&gt;0")+COUNTIFS('12'!$C$3:$C$300,C2,'12'!$H$3:$H$300,"&gt;0")+COUNTIFS('12'!$D$3:$D$300,C2,'12'!$H$3:$H$300,"&gt;0")</f>
        <v>0</v>
      </c>
      <c r="G2" s="18">
        <f>COUNTIFS('01'!$C$3:$C$300,C2,'01'!$H$3:$H$300,"&lt;0")+COUNTIFS('01'!$D$3:$D$300,C2,'01'!$H$3:$H$300,"&lt;0")+COUNTIFS('02'!$C$3:$C$300,C2,'02'!$H$3:$H$300,"&lt;0")+COUNTIFS('02'!$D$3:$D$300,C2,'02'!$H$3:$H$300,"&lt;0")+COUNTIFS('03'!$C$3:$C$300,C2,'03'!$H$3:$H$300,"&lt;0")+COUNTIFS('03'!$D$3:$D$300,C2,'03'!$H$3:$H$300,"&lt;0")+COUNTIFS('04'!$C$3:$C$300,C2,'04'!$H$3:$H$300,"&lt;0")+COUNTIFS('04'!$D$3:$D$300,C2,'04'!$H$3:$H$300,"&lt;0")+COUNTIFS('05'!$C$3:$C$300,C2,'05'!$H$3:$H$300,"&lt;0")+COUNTIFS('05'!$D$3:$D$300,C2,'05'!$H$3:$H$300,"&lt;0")+COUNTIFS('06'!$C$3:$C$300,C2,'06'!$H$3:$H$300,"&lt;0")+COUNTIFS('06'!$D$3:$D$300,C2,'06'!$H$3:$H$300,"&lt;0")+COUNTIFS('07'!$C$3:$C$300,C2,'07'!$H$3:$H$300,"&lt;0")+COUNTIFS('07'!$D$3:$D$300,C2,'07'!$H$3:$H$300,"&lt;0")+COUNTIFS('08'!$C$3:$C$300,C2,'08'!$H$3:$H$300,"&lt;0")+COUNTIFS('08'!$D$3:$D$300,C2,'08'!$H$3:$H$300,"&lt;0")+COUNTIFS('09'!$C$3:$C$300,C2,'09'!$H$3:$H$300,"&lt;0")+COUNTIFS('09'!$D$3:$D$300,C2,'09'!$H$3:$H$300,"&lt;0")+COUNTIFS('10'!$C$3:$C$260,C2,'10'!$I$3:$I$260,"&lt;0")+COUNTIFS('10'!$D$3:$D$260,C2,'10'!$I$3:$I$260,"&lt;0")+COUNTIFS('11'!$C$3:$C$300,C2,'11'!$H$3:$H$300,"&lt;0")+COUNTIFS('11'!$D$3:$D$300,C2,'11'!$H$3:$H$300,"&lt;0")+COUNTIFS('12'!$C$3:$C$300,C2,'12'!$H$3:$H$300,"&lt;0")+COUNTIFS('12'!$D$3:$D$300,C2,'12'!$H$3:$H$300,"&lt;0")</f>
        <v>0</v>
      </c>
      <c r="H2" s="19">
        <f>SUMIFS('01'!$H$3:$H$300,'01'!$C$3:$C$300,C2)+SUMIFS('01'!$H$3:$H$300,'01'!$D$3:$D$300,C2)+SUMIFS('02'!$H$3:$H$300,'02'!$C$3:$C$300,C2)+SUMIFS('02'!$H$3:$H$300,'02'!$D$3:$D$300,C2)+SUMIFS('03'!$H$3:$H$300,'03'!$C$3:$C$300,C2)+SUMIFS('03'!$H$3:$H$300,'03'!$D$3:$D$300,C2)+SUMIFS('04'!$H$3:$H$300,'04'!$C$3:$C$300,C2)+SUMIFS('04'!$H$3:$H$300,'04'!$D$3:$D$300,C2)+SUMIFS('05'!$H$3:$H$300,'05'!$C$3:$C$300,C2)+SUMIFS('05'!$H$3:$H$300,'05'!$D$3:$D$300,C2)+SUMIFS('06'!$H$3:$H$300,'06'!$C$3:$C$300,C2)+SUMIFS('06'!$H$3:$H$300,'06'!$D$3:$D$300,C2)+SUMIFS('07'!$H$3:$H$300,'07'!$C$3:$C$300,C2)+SUMIFS('07'!$H$3:$H$300,'07'!$D$3:$D$300,C2)+SUMIFS('08'!$H$3:$H$300,'08'!$C$3:$C$300,C2)+SUMIFS('08'!$H$3:$H$300,'08'!$D$3:$D$300,C2)+SUMIFS('09'!$H$3:$H$300,'09'!$C$3:$C$300,C2)+SUMIFS('09'!$H$3:$H$300,'09'!$D$3:$D$300,C2)+SUMIFS('10'!$I$3:$I$260,'10'!$C$3:$C$260,C2)+SUMIFS('10'!$I$3:$I$260,'10'!$D$3:$D$260,C2)+SUMIFS('11'!$H$3:$H$300,'11'!$C$3:$C$300,C2)+SUMIFS('11'!$H$3:$H$300,'11'!$D$3:$D$300,C2)+SUMIFS('12'!$H$3:$H$300,'12'!$C$3:$C$300,C2)+SUMIFS('12'!$H$3:$H$300,'12'!$D$3:$D$300,C2)</f>
        <v>0</v>
      </c>
      <c r="I2" s="181"/>
      <c r="J2" s="20" t="s">
        <v>28</v>
      </c>
      <c r="K2" s="20" t="s">
        <v>29</v>
      </c>
      <c r="L2" s="21" t="s">
        <v>25</v>
      </c>
    </row>
    <row r="3" spans="1:12" ht="24.75" customHeight="1">
      <c r="A3" s="16">
        <f>Equipes!$H3+(ROW(Equipes!$H3)/100000)</f>
        <v>3.0000000000000001E-5</v>
      </c>
      <c r="B3" s="13">
        <f>RANK(Equipes!$A3,A:A)</f>
        <v>998</v>
      </c>
      <c r="C3" s="17" t="s">
        <v>30</v>
      </c>
      <c r="D3" s="18">
        <f>COUNTIF('01'!$C$3:$C$300,C3)+COUNTIF('02'!$C$3:$C$300,C3)+COUNTIF('03'!$C$3:$C$300,C3)+COUNTIF('04'!$C$3:$C$300,C3)+COUNTIF('05'!$C$3:$C$300,C3)+COUNTIF('06'!$C$3:$C$300,C3)+COUNTIF('07'!$C$3:$C$300,C3)+COUNTIF('08'!$C$3:$C$300,C3)+COUNTIF('09'!$C$3:$C$300,C3)+COUNTIF('10'!$C$3:$C$260,C3)+COUNTIF('11'!$C$3:$C$300,C3)+COUNTIF('12'!$C$3:$C$300,C3)</f>
        <v>0</v>
      </c>
      <c r="E3" s="18">
        <f>COUNTIF('01'!$D$3:$D$300,C3)+COUNTIF('02'!$D$3:$D$300,C3)+COUNTIF('03'!$D$3:$D$300,C3)+COUNTIF('04'!$D$3:$D$300,C3)+COUNTIF('05'!$D$3:$D$300,C3)+COUNTIF('06'!$D$3:$D$300,C3)+COUNTIF('07'!$D$3:$D$300,C3)+COUNTIF('08'!$D$3:$D$300,C3)+COUNTIF('09'!$D$3:$D$300,C3)+COUNTIF('10'!$D$3:$D$260,C3)+COUNTIF('11'!$D$3:$D$300,C3)+COUNTIF('12'!$D$3:$D$300,C3)</f>
        <v>0</v>
      </c>
      <c r="F3" s="18">
        <f>COUNTIFS('01'!$C$3:$C$300,C3,'01'!$H$3:$H$300,"&gt;0")+COUNTIFS('01'!$D$3:$D$300,C3,'01'!$H$3:$H$300,"&gt;0")+COUNTIFS('02'!$C$3:$C$300,C3,'02'!$H$3:$H$300,"&gt;0")+COUNTIFS('02'!$D$3:$D$300,C3,'02'!$H$3:$H$300,"&gt;0")+COUNTIFS('03'!$C$3:$C$300,C3,'03'!$H$3:$H$300,"&gt;0")+COUNTIFS('03'!$D$3:$D$300,C3,'03'!$H$3:$H$300,"&gt;0")+COUNTIFS('04'!$C$3:$C$300,C3,'04'!$H$3:$H$300,"&gt;0")+COUNTIFS('04'!$D$3:$D$300,C3,'04'!$H$3:$H$300,"&gt;0")+COUNTIFS('05'!$C$3:$C$300,C3,'05'!$H$3:$H$300,"&gt;0")+COUNTIFS('05'!$D$3:$D$300,C3,'05'!$H$3:$H$300,"&gt;0")+COUNTIFS('06'!$C$3:$C$300,C3,'06'!$H$3:$H$300,"&gt;0")+COUNTIFS('06'!$D$3:$D$300,C3,'06'!$H$3:$H$300,"&gt;0")+COUNTIFS('07'!$C$3:$C$300,C3,'07'!$H$3:$H$300,"&gt;0")+COUNTIFS('07'!$D$3:$D$300,C3,'07'!$H$3:$H$300,"&gt;0")+COUNTIFS('08'!$C$3:$C$300,C3,'08'!$H$3:$H$300,"&gt;0")+COUNTIFS('08'!$D$3:$D$300,C3,'08'!$H$3:$H$300,"&gt;0")+COUNTIFS('09'!$C$3:$C$300,C3,'09'!$H$3:$H$300,"&gt;0")+COUNTIFS('09'!$D$3:$D$300,C3,'09'!$H$3:$H$300,"&gt;0")+COUNTIFS('10'!$C$3:$C$260,C3,'10'!$I$3:$I$260,"&gt;0")+COUNTIFS('10'!$D$3:$D$260,C3,'10'!$I$3:$I$260,"&gt;0")+COUNTIFS('11'!$C$3:$C$300,C3,'11'!$H$3:$H$300,"&gt;0")+COUNTIFS('11'!$D$3:$D$300,C3,'11'!$H$3:$H$300,"&gt;0")+COUNTIFS('12'!$C$3:$C$300,C3,'12'!$H$3:$H$300,"&gt;0")+COUNTIFS('12'!$D$3:$D$300,C3,'12'!$H$3:$H$300,"&gt;0")</f>
        <v>0</v>
      </c>
      <c r="G3" s="18">
        <f>COUNTIFS('01'!$C$3:$C$300,C3,'01'!$H$3:$H$300,"&lt;0")+COUNTIFS('01'!$D$3:$D$300,C3,'01'!$H$3:$H$300,"&lt;0")+COUNTIFS('02'!$C$3:$C$300,C3,'02'!$H$3:$H$300,"&lt;0")+COUNTIFS('02'!$D$3:$D$300,C3,'02'!$H$3:$H$300,"&lt;0")+COUNTIFS('03'!$C$3:$C$300,C3,'03'!$H$3:$H$300,"&lt;0")+COUNTIFS('03'!$D$3:$D$300,C3,'03'!$H$3:$H$300,"&lt;0")+COUNTIFS('04'!$C$3:$C$300,C3,'04'!$H$3:$H$300,"&lt;0")+COUNTIFS('04'!$D$3:$D$300,C3,'04'!$H$3:$H$300,"&lt;0")+COUNTIFS('05'!$C$3:$C$300,C3,'05'!$H$3:$H$300,"&lt;0")+COUNTIFS('05'!$D$3:$D$300,C3,'05'!$H$3:$H$300,"&lt;0")+COUNTIFS('06'!$C$3:$C$300,C3,'06'!$H$3:$H$300,"&lt;0")+COUNTIFS('06'!$D$3:$D$300,C3,'06'!$H$3:$H$300,"&lt;0")+COUNTIFS('07'!$C$3:$C$300,C3,'07'!$H$3:$H$300,"&lt;0")+COUNTIFS('07'!$D$3:$D$300,C3,'07'!$H$3:$H$300,"&lt;0")+COUNTIFS('08'!$C$3:$C$300,C3,'08'!$H$3:$H$300,"&lt;0")+COUNTIFS('08'!$D$3:$D$300,C3,'08'!$H$3:$H$300,"&lt;0")+COUNTIFS('09'!$C$3:$C$300,C3,'09'!$H$3:$H$300,"&lt;0")+COUNTIFS('09'!$D$3:$D$300,C3,'09'!$H$3:$H$300,"&lt;0")+COUNTIFS('10'!$C$3:$C$260,C3,'10'!$I$3:$I$260,"&lt;0")+COUNTIFS('10'!$D$3:$D$260,C3,'10'!$I$3:$I$260,"&lt;0")+COUNTIFS('11'!$C$3:$C$300,C3,'11'!$H$3:$H$300,"&lt;0")+COUNTIFS('11'!$D$3:$D$300,C3,'11'!$H$3:$H$300,"&lt;0")+COUNTIFS('12'!$C$3:$C$300,C3,'12'!$H$3:$H$300,"&lt;0")+COUNTIFS('12'!$D$3:$D$300,C3,'12'!$H$3:$H$300,"&lt;0")</f>
        <v>0</v>
      </c>
      <c r="H3" s="19">
        <f>SUMIFS('01'!$H$3:$H$300,'01'!$C$3:$C$300,C3)+SUMIFS('01'!$H$3:$H$300,'01'!$D$3:$D$300,C3)+SUMIFS('02'!$H$3:$H$300,'02'!$C$3:$C$300,C3)+SUMIFS('02'!$H$3:$H$300,'02'!$D$3:$D$300,C3)+SUMIFS('03'!$H$3:$H$300,'03'!$C$3:$C$300,C3)+SUMIFS('03'!$H$3:$H$300,'03'!$D$3:$D$300,C3)+SUMIFS('04'!$H$3:$H$300,'04'!$C$3:$C$300,C3)+SUMIFS('04'!$H$3:$H$300,'04'!$D$3:$D$300,C3)+SUMIFS('05'!$H$3:$H$300,'05'!$C$3:$C$300,C3)+SUMIFS('05'!$H$3:$H$300,'05'!$D$3:$D$300,C3)+SUMIFS('06'!$H$3:$H$300,'06'!$C$3:$C$300,C3)+SUMIFS('06'!$H$3:$H$300,'06'!$D$3:$D$300,C3)+SUMIFS('07'!$H$3:$H$300,'07'!$C$3:$C$300,C3)+SUMIFS('07'!$H$3:$H$300,'07'!$D$3:$D$300,C3)+SUMIFS('08'!$H$3:$H$300,'08'!$C$3:$C$300,C3)+SUMIFS('08'!$H$3:$H$300,'08'!$D$3:$D$300,C3)+SUMIFS('09'!$H$3:$H$300,'09'!$C$3:$C$300,C3)+SUMIFS('09'!$H$3:$H$300,'09'!$D$3:$D$300,C3)+SUMIFS('10'!$I$3:$I$260,'10'!$C$3:$C$260,C3)+SUMIFS('10'!$I$3:$I$260,'10'!$D$3:$D$260,C3)+SUMIFS('11'!$H$3:$H$300,'11'!$C$3:$C$300,C3)+SUMIFS('11'!$H$3:$H$300,'11'!$D$3:$D$300,C3)+SUMIFS('12'!$H$3:$H$300,'12'!$C$3:$C$300,C3)+SUMIFS('12'!$H$3:$H$300,'12'!$D$3:$D$300,C3)</f>
        <v>0</v>
      </c>
      <c r="I3" s="212"/>
      <c r="J3" s="22">
        <v>1</v>
      </c>
      <c r="K3" s="22">
        <f>VLOOKUP(Equipes!$J3,B:H,2,0)</f>
        <v>0</v>
      </c>
      <c r="L3" s="23">
        <f>VLOOKUP(Equipes!$J3,B:H,7,0)</f>
        <v>0</v>
      </c>
    </row>
    <row r="4" spans="1:12" ht="24.75" customHeight="1">
      <c r="A4" s="16">
        <f>Equipes!$H4+(ROW(Equipes!$H4)/100000)</f>
        <v>4.0000000000000003E-5</v>
      </c>
      <c r="B4" s="13">
        <f>RANK(Equipes!$A4,A:A)</f>
        <v>997</v>
      </c>
      <c r="C4" s="17" t="s">
        <v>31</v>
      </c>
      <c r="D4" s="18">
        <f>COUNTIF('01'!$C$3:$C$300,C4)+COUNTIF('02'!$C$3:$C$300,C4)+COUNTIF('03'!$C$3:$C$300,C4)+COUNTIF('04'!$C$3:$C$300,C4)+COUNTIF('05'!$C$3:$C$300,C4)+COUNTIF('06'!$C$3:$C$300,C4)+COUNTIF('07'!$C$3:$C$300,C4)+COUNTIF('08'!$C$3:$C$300,C4)+COUNTIF('09'!$C$3:$C$300,C4)+COUNTIF('10'!$C$3:$C$260,C4)+COUNTIF('11'!$C$3:$C$300,C4)+COUNTIF('12'!$C$3:$C$300,C4)</f>
        <v>0</v>
      </c>
      <c r="E4" s="18">
        <f>COUNTIF('01'!$D$3:$D$300,C4)+COUNTIF('02'!$D$3:$D$300,C4)+COUNTIF('03'!$D$3:$D$300,C4)+COUNTIF('04'!$D$3:$D$300,C4)+COUNTIF('05'!$D$3:$D$300,C4)+COUNTIF('06'!$D$3:$D$300,C4)+COUNTIF('07'!$D$3:$D$300,C4)+COUNTIF('08'!$D$3:$D$300,C4)+COUNTIF('09'!$D$3:$D$300,C4)+COUNTIF('10'!$D$3:$D$260,C4)+COUNTIF('11'!$D$3:$D$300,C4)+COUNTIF('12'!$D$3:$D$300,C4)</f>
        <v>0</v>
      </c>
      <c r="F4" s="18">
        <f>COUNTIFS('01'!$C$3:$C$300,C4,'01'!$H$3:$H$300,"&gt;0")+COUNTIFS('01'!$D$3:$D$300,C4,'01'!$H$3:$H$300,"&gt;0")+COUNTIFS('02'!$C$3:$C$300,C4,'02'!$H$3:$H$300,"&gt;0")+COUNTIFS('02'!$D$3:$D$300,C4,'02'!$H$3:$H$300,"&gt;0")+COUNTIFS('03'!$C$3:$C$300,C4,'03'!$H$3:$H$300,"&gt;0")+COUNTIFS('03'!$D$3:$D$300,C4,'03'!$H$3:$H$300,"&gt;0")+COUNTIFS('04'!$C$3:$C$300,C4,'04'!$H$3:$H$300,"&gt;0")+COUNTIFS('04'!$D$3:$D$300,C4,'04'!$H$3:$H$300,"&gt;0")+COUNTIFS('05'!$C$3:$C$300,C4,'05'!$H$3:$H$300,"&gt;0")+COUNTIFS('05'!$D$3:$D$300,C4,'05'!$H$3:$H$300,"&gt;0")+COUNTIFS('06'!$C$3:$C$300,C4,'06'!$H$3:$H$300,"&gt;0")+COUNTIFS('06'!$D$3:$D$300,C4,'06'!$H$3:$H$300,"&gt;0")+COUNTIFS('07'!$C$3:$C$300,C4,'07'!$H$3:$H$300,"&gt;0")+COUNTIFS('07'!$D$3:$D$300,C4,'07'!$H$3:$H$300,"&gt;0")+COUNTIFS('08'!$C$3:$C$300,C4,'08'!$H$3:$H$300,"&gt;0")+COUNTIFS('08'!$D$3:$D$300,C4,'08'!$H$3:$H$300,"&gt;0")+COUNTIFS('09'!$C$3:$C$300,C4,'09'!$H$3:$H$300,"&gt;0")+COUNTIFS('09'!$D$3:$D$300,C4,'09'!$H$3:$H$300,"&gt;0")+COUNTIFS('10'!$C$3:$C$260,C4,'10'!$I$3:$I$260,"&gt;0")+COUNTIFS('10'!$D$3:$D$260,C4,'10'!$I$3:$I$260,"&gt;0")+COUNTIFS('11'!$C$3:$C$300,C4,'11'!$H$3:$H$300,"&gt;0")+COUNTIFS('11'!$D$3:$D$300,C4,'11'!$H$3:$H$300,"&gt;0")+COUNTIFS('12'!$C$3:$C$300,C4,'12'!$H$3:$H$300,"&gt;0")+COUNTIFS('12'!$D$3:$D$300,C4,'12'!$H$3:$H$300,"&gt;0")</f>
        <v>0</v>
      </c>
      <c r="G4" s="18">
        <f>COUNTIFS('01'!$C$3:$C$300,C4,'01'!$H$3:$H$300,"&lt;0")+COUNTIFS('01'!$D$3:$D$300,C4,'01'!$H$3:$H$300,"&lt;0")+COUNTIFS('02'!$C$3:$C$300,C4,'02'!$H$3:$H$300,"&lt;0")+COUNTIFS('02'!$D$3:$D$300,C4,'02'!$H$3:$H$300,"&lt;0")+COUNTIFS('03'!$C$3:$C$300,C4,'03'!$H$3:$H$300,"&lt;0")+COUNTIFS('03'!$D$3:$D$300,C4,'03'!$H$3:$H$300,"&lt;0")+COUNTIFS('04'!$C$3:$C$300,C4,'04'!$H$3:$H$300,"&lt;0")+COUNTIFS('04'!$D$3:$D$300,C4,'04'!$H$3:$H$300,"&lt;0")+COUNTIFS('05'!$C$3:$C$300,C4,'05'!$H$3:$H$300,"&lt;0")+COUNTIFS('05'!$D$3:$D$300,C4,'05'!$H$3:$H$300,"&lt;0")+COUNTIFS('06'!$C$3:$C$300,C4,'06'!$H$3:$H$300,"&lt;0")+COUNTIFS('06'!$D$3:$D$300,C4,'06'!$H$3:$H$300,"&lt;0")+COUNTIFS('07'!$C$3:$C$300,C4,'07'!$H$3:$H$300,"&lt;0")+COUNTIFS('07'!$D$3:$D$300,C4,'07'!$H$3:$H$300,"&lt;0")+COUNTIFS('08'!$C$3:$C$300,C4,'08'!$H$3:$H$300,"&lt;0")+COUNTIFS('08'!$D$3:$D$300,C4,'08'!$H$3:$H$300,"&lt;0")+COUNTIFS('09'!$C$3:$C$300,C4,'09'!$H$3:$H$300,"&lt;0")+COUNTIFS('09'!$D$3:$D$300,C4,'09'!$H$3:$H$300,"&lt;0")+COUNTIFS('10'!$C$3:$C$260,C4,'10'!$I$3:$I$260,"&lt;0")+COUNTIFS('10'!$D$3:$D$260,C4,'10'!$I$3:$I$260,"&lt;0")+COUNTIFS('11'!$C$3:$C$300,C4,'11'!$H$3:$H$300,"&lt;0")+COUNTIFS('11'!$D$3:$D$300,C4,'11'!$H$3:$H$300,"&lt;0")+COUNTIFS('12'!$C$3:$C$300,C4,'12'!$H$3:$H$300,"&lt;0")+COUNTIFS('12'!$D$3:$D$300,C4,'12'!$H$3:$H$300,"&lt;0")</f>
        <v>0</v>
      </c>
      <c r="H4" s="19">
        <f>SUMIFS('01'!$H$3:$H$300,'01'!$C$3:$C$300,C4)+SUMIFS('01'!$H$3:$H$300,'01'!$D$3:$D$300,C4)+SUMIFS('02'!$H$3:$H$300,'02'!$C$3:$C$300,C4)+SUMIFS('02'!$H$3:$H$300,'02'!$D$3:$D$300,C4)+SUMIFS('03'!$H$3:$H$300,'03'!$C$3:$C$300,C4)+SUMIFS('03'!$H$3:$H$300,'03'!$D$3:$D$300,C4)+SUMIFS('04'!$H$3:$H$300,'04'!$C$3:$C$300,C4)+SUMIFS('04'!$H$3:$H$300,'04'!$D$3:$D$300,C4)+SUMIFS('05'!$H$3:$H$300,'05'!$C$3:$C$300,C4)+SUMIFS('05'!$H$3:$H$300,'05'!$D$3:$D$300,C4)+SUMIFS('06'!$H$3:$H$300,'06'!$C$3:$C$300,C4)+SUMIFS('06'!$H$3:$H$300,'06'!$D$3:$D$300,C4)+SUMIFS('07'!$H$3:$H$300,'07'!$C$3:$C$300,C4)+SUMIFS('07'!$H$3:$H$300,'07'!$D$3:$D$300,C4)+SUMIFS('08'!$H$3:$H$300,'08'!$C$3:$C$300,C4)+SUMIFS('08'!$H$3:$H$300,'08'!$D$3:$D$300,C4)+SUMIFS('09'!$H$3:$H$300,'09'!$C$3:$C$300,C4)+SUMIFS('09'!$H$3:$H$300,'09'!$D$3:$D$300,C4)+SUMIFS('10'!$I$3:$I$260,'10'!$C$3:$C$260,C4)+SUMIFS('10'!$I$3:$I$260,'10'!$D$3:$D$260,C4)+SUMIFS('11'!$H$3:$H$300,'11'!$C$3:$C$300,C4)+SUMIFS('11'!$H$3:$H$300,'11'!$D$3:$D$300,C4)+SUMIFS('12'!$H$3:$H$300,'12'!$C$3:$C$300,C4)+SUMIFS('12'!$H$3:$H$300,'12'!$D$3:$D$300,C4)</f>
        <v>0</v>
      </c>
      <c r="I4" s="212"/>
      <c r="J4" s="24">
        <v>2</v>
      </c>
      <c r="K4" s="24">
        <f>VLOOKUP(Equipes!$J4,B:H,2,0)</f>
        <v>0</v>
      </c>
      <c r="L4" s="25">
        <f>VLOOKUP(Equipes!$J4,B:H,7,0)</f>
        <v>0</v>
      </c>
    </row>
    <row r="5" spans="1:12" ht="24.75" customHeight="1">
      <c r="A5" s="16">
        <f>Equipes!$H5+(ROW(Equipes!$H5)/100000)</f>
        <v>5.0000000000000002E-5</v>
      </c>
      <c r="B5" s="13">
        <f>RANK(Equipes!$A5,A:A)</f>
        <v>996</v>
      </c>
      <c r="C5" s="17" t="s">
        <v>32</v>
      </c>
      <c r="D5" s="18">
        <f>COUNTIF('01'!$C$3:$C$300,C5)+COUNTIF('02'!$C$3:$C$300,C5)+COUNTIF('03'!$C$3:$C$300,C5)+COUNTIF('04'!$C$3:$C$300,C5)+COUNTIF('05'!$C$3:$C$300,C5)+COUNTIF('06'!$C$3:$C$300,C5)+COUNTIF('07'!$C$3:$C$300,C5)+COUNTIF('08'!$C$3:$C$300,C5)+COUNTIF('09'!$C$3:$C$300,C5)+COUNTIF('10'!$C$3:$C$260,C5)+COUNTIF('11'!$C$3:$C$300,C5)+COUNTIF('12'!$C$3:$C$300,C5)</f>
        <v>0</v>
      </c>
      <c r="E5" s="18">
        <f>COUNTIF('01'!$D$3:$D$300,C5)+COUNTIF('02'!$D$3:$D$300,C5)+COUNTIF('03'!$D$3:$D$300,C5)+COUNTIF('04'!$D$3:$D$300,C5)+COUNTIF('05'!$D$3:$D$300,C5)+COUNTIF('06'!$D$3:$D$300,C5)+COUNTIF('07'!$D$3:$D$300,C5)+COUNTIF('08'!$D$3:$D$300,C5)+COUNTIF('09'!$D$3:$D$300,C5)+COUNTIF('10'!$D$3:$D$260,C5)+COUNTIF('11'!$D$3:$D$300,C5)+COUNTIF('12'!$D$3:$D$300,C5)</f>
        <v>0</v>
      </c>
      <c r="F5" s="18">
        <f>COUNTIFS('01'!$C$3:$C$300,C5,'01'!$H$3:$H$300,"&gt;0")+COUNTIFS('01'!$D$3:$D$300,C5,'01'!$H$3:$H$300,"&gt;0")+COUNTIFS('02'!$C$3:$C$300,C5,'02'!$H$3:$H$300,"&gt;0")+COUNTIFS('02'!$D$3:$D$300,C5,'02'!$H$3:$H$300,"&gt;0")+COUNTIFS('03'!$C$3:$C$300,C5,'03'!$H$3:$H$300,"&gt;0")+COUNTIFS('03'!$D$3:$D$300,C5,'03'!$H$3:$H$300,"&gt;0")+COUNTIFS('04'!$C$3:$C$300,C5,'04'!$H$3:$H$300,"&gt;0")+COUNTIFS('04'!$D$3:$D$300,C5,'04'!$H$3:$H$300,"&gt;0")+COUNTIFS('05'!$C$3:$C$300,C5,'05'!$H$3:$H$300,"&gt;0")+COUNTIFS('05'!$D$3:$D$300,C5,'05'!$H$3:$H$300,"&gt;0")+COUNTIFS('06'!$C$3:$C$300,C5,'06'!$H$3:$H$300,"&gt;0")+COUNTIFS('06'!$D$3:$D$300,C5,'06'!$H$3:$H$300,"&gt;0")+COUNTIFS('07'!$C$3:$C$300,C5,'07'!$H$3:$H$300,"&gt;0")+COUNTIFS('07'!$D$3:$D$300,C5,'07'!$H$3:$H$300,"&gt;0")+COUNTIFS('08'!$C$3:$C$300,C5,'08'!$H$3:$H$300,"&gt;0")+COUNTIFS('08'!$D$3:$D$300,C5,'08'!$H$3:$H$300,"&gt;0")+COUNTIFS('09'!$C$3:$C$300,C5,'09'!$H$3:$H$300,"&gt;0")+COUNTIFS('09'!$D$3:$D$300,C5,'09'!$H$3:$H$300,"&gt;0")+COUNTIFS('10'!$C$3:$C$260,C5,'10'!$I$3:$I$260,"&gt;0")+COUNTIFS('10'!$D$3:$D$260,C5,'10'!$I$3:$I$260,"&gt;0")+COUNTIFS('11'!$C$3:$C$300,C5,'11'!$H$3:$H$300,"&gt;0")+COUNTIFS('11'!$D$3:$D$300,C5,'11'!$H$3:$H$300,"&gt;0")+COUNTIFS('12'!$C$3:$C$300,C5,'12'!$H$3:$H$300,"&gt;0")+COUNTIFS('12'!$D$3:$D$300,C5,'12'!$H$3:$H$300,"&gt;0")</f>
        <v>0</v>
      </c>
      <c r="G5" s="18">
        <f>COUNTIFS('01'!$C$3:$C$300,C5,'01'!$H$3:$H$300,"&lt;0")+COUNTIFS('01'!$D$3:$D$300,C5,'01'!$H$3:$H$300,"&lt;0")+COUNTIFS('02'!$C$3:$C$300,C5,'02'!$H$3:$H$300,"&lt;0")+COUNTIFS('02'!$D$3:$D$300,C5,'02'!$H$3:$H$300,"&lt;0")+COUNTIFS('03'!$C$3:$C$300,C5,'03'!$H$3:$H$300,"&lt;0")+COUNTIFS('03'!$D$3:$D$300,C5,'03'!$H$3:$H$300,"&lt;0")+COUNTIFS('04'!$C$3:$C$300,C5,'04'!$H$3:$H$300,"&lt;0")+COUNTIFS('04'!$D$3:$D$300,C5,'04'!$H$3:$H$300,"&lt;0")+COUNTIFS('05'!$C$3:$C$300,C5,'05'!$H$3:$H$300,"&lt;0")+COUNTIFS('05'!$D$3:$D$300,C5,'05'!$H$3:$H$300,"&lt;0")+COUNTIFS('06'!$C$3:$C$300,C5,'06'!$H$3:$H$300,"&lt;0")+COUNTIFS('06'!$D$3:$D$300,C5,'06'!$H$3:$H$300,"&lt;0")+COUNTIFS('07'!$C$3:$C$300,C5,'07'!$H$3:$H$300,"&lt;0")+COUNTIFS('07'!$D$3:$D$300,C5,'07'!$H$3:$H$300,"&lt;0")+COUNTIFS('08'!$C$3:$C$300,C5,'08'!$H$3:$H$300,"&lt;0")+COUNTIFS('08'!$D$3:$D$300,C5,'08'!$H$3:$H$300,"&lt;0")+COUNTIFS('09'!$C$3:$C$300,C5,'09'!$H$3:$H$300,"&lt;0")+COUNTIFS('09'!$D$3:$D$300,C5,'09'!$H$3:$H$300,"&lt;0")+COUNTIFS('10'!$C$3:$C$260,C5,'10'!$I$3:$I$260,"&lt;0")+COUNTIFS('10'!$D$3:$D$260,C5,'10'!$I$3:$I$260,"&lt;0")+COUNTIFS('11'!$C$3:$C$300,C5,'11'!$H$3:$H$300,"&lt;0")+COUNTIFS('11'!$D$3:$D$300,C5,'11'!$H$3:$H$300,"&lt;0")+COUNTIFS('12'!$C$3:$C$300,C5,'12'!$H$3:$H$300,"&lt;0")+COUNTIFS('12'!$D$3:$D$300,C5,'12'!$H$3:$H$300,"&lt;0")</f>
        <v>0</v>
      </c>
      <c r="H5" s="19">
        <f>SUMIFS('01'!$H$3:$H$300,'01'!$C$3:$C$300,C5)+SUMIFS('01'!$H$3:$H$300,'01'!$D$3:$D$300,C5)+SUMIFS('02'!$H$3:$H$300,'02'!$C$3:$C$300,C5)+SUMIFS('02'!$H$3:$H$300,'02'!$D$3:$D$300,C5)+SUMIFS('03'!$H$3:$H$300,'03'!$C$3:$C$300,C5)+SUMIFS('03'!$H$3:$H$300,'03'!$D$3:$D$300,C5)+SUMIFS('04'!$H$3:$H$300,'04'!$C$3:$C$300,C5)+SUMIFS('04'!$H$3:$H$300,'04'!$D$3:$D$300,C5)+SUMIFS('05'!$H$3:$H$300,'05'!$C$3:$C$300,C5)+SUMIFS('05'!$H$3:$H$300,'05'!$D$3:$D$300,C5)+SUMIFS('06'!$H$3:$H$300,'06'!$C$3:$C$300,C5)+SUMIFS('06'!$H$3:$H$300,'06'!$D$3:$D$300,C5)+SUMIFS('07'!$H$3:$H$300,'07'!$C$3:$C$300,C5)+SUMIFS('07'!$H$3:$H$300,'07'!$D$3:$D$300,C5)+SUMIFS('08'!$H$3:$H$300,'08'!$C$3:$C$300,C5)+SUMIFS('08'!$H$3:$H$300,'08'!$D$3:$D$300,C5)+SUMIFS('09'!$H$3:$H$300,'09'!$C$3:$C$300,C5)+SUMIFS('09'!$H$3:$H$300,'09'!$D$3:$D$300,C5)+SUMIFS('10'!$I$3:$I$260,'10'!$C$3:$C$260,C5)+SUMIFS('10'!$I$3:$I$260,'10'!$D$3:$D$260,C5)+SUMIFS('11'!$H$3:$H$300,'11'!$C$3:$C$300,C5)+SUMIFS('11'!$H$3:$H$300,'11'!$D$3:$D$300,C5)+SUMIFS('12'!$H$3:$H$300,'12'!$C$3:$C$300,C5)+SUMIFS('12'!$H$3:$H$300,'12'!$D$3:$D$300,C5)</f>
        <v>0</v>
      </c>
      <c r="I5" s="212"/>
      <c r="J5" s="22">
        <v>3</v>
      </c>
      <c r="K5" s="22">
        <f>VLOOKUP(Equipes!$J5,B:H,2,0)</f>
        <v>0</v>
      </c>
      <c r="L5" s="23">
        <f>VLOOKUP(Equipes!$J5,B:H,7,0)</f>
        <v>0</v>
      </c>
    </row>
    <row r="6" spans="1:12" ht="24.75" customHeight="1">
      <c r="A6" s="16">
        <f>Equipes!$H6+(ROW(Equipes!$H6)/100000)</f>
        <v>6.0000000000000002E-5</v>
      </c>
      <c r="B6" s="13">
        <f>RANK(Equipes!$A6,A:A)</f>
        <v>995</v>
      </c>
      <c r="C6" s="17" t="s">
        <v>33</v>
      </c>
      <c r="D6" s="18">
        <f>COUNTIF('01'!$C$3:$C$300,C6)+COUNTIF('02'!$C$3:$C$300,C6)+COUNTIF('03'!$C$3:$C$300,C6)+COUNTIF('04'!$C$3:$C$300,C6)+COUNTIF('05'!$C$3:$C$300,C6)+COUNTIF('06'!$C$3:$C$300,C6)+COUNTIF('07'!$C$3:$C$300,C6)+COUNTIF('08'!$C$3:$C$300,C6)+COUNTIF('09'!$C$3:$C$300,C6)+COUNTIF('10'!$C$3:$C$260,C6)+COUNTIF('11'!$C$3:$C$300,C6)+COUNTIF('12'!$C$3:$C$300,C6)</f>
        <v>0</v>
      </c>
      <c r="E6" s="18">
        <f>COUNTIF('01'!$D$3:$D$300,C6)+COUNTIF('02'!$D$3:$D$300,C6)+COUNTIF('03'!$D$3:$D$300,C6)+COUNTIF('04'!$D$3:$D$300,C6)+COUNTIF('05'!$D$3:$D$300,C6)+COUNTIF('06'!$D$3:$D$300,C6)+COUNTIF('07'!$D$3:$D$300,C6)+COUNTIF('08'!$D$3:$D$300,C6)+COUNTIF('09'!$D$3:$D$300,C6)+COUNTIF('10'!$D$3:$D$260,C6)+COUNTIF('11'!$D$3:$D$300,C6)+COUNTIF('12'!$D$3:$D$300,C6)</f>
        <v>0</v>
      </c>
      <c r="F6" s="18">
        <f>COUNTIFS('01'!$C$3:$C$300,C6,'01'!$H$3:$H$300,"&gt;0")+COUNTIFS('01'!$D$3:$D$300,C6,'01'!$H$3:$H$300,"&gt;0")+COUNTIFS('02'!$C$3:$C$300,C6,'02'!$H$3:$H$300,"&gt;0")+COUNTIFS('02'!$D$3:$D$300,C6,'02'!$H$3:$H$300,"&gt;0")+COUNTIFS('03'!$C$3:$C$300,C6,'03'!$H$3:$H$300,"&gt;0")+COUNTIFS('03'!$D$3:$D$300,C6,'03'!$H$3:$H$300,"&gt;0")+COUNTIFS('04'!$C$3:$C$300,C6,'04'!$H$3:$H$300,"&gt;0")+COUNTIFS('04'!$D$3:$D$300,C6,'04'!$H$3:$H$300,"&gt;0")+COUNTIFS('05'!$C$3:$C$300,C6,'05'!$H$3:$H$300,"&gt;0")+COUNTIFS('05'!$D$3:$D$300,C6,'05'!$H$3:$H$300,"&gt;0")+COUNTIFS('06'!$C$3:$C$300,C6,'06'!$H$3:$H$300,"&gt;0")+COUNTIFS('06'!$D$3:$D$300,C6,'06'!$H$3:$H$300,"&gt;0")+COUNTIFS('07'!$C$3:$C$300,C6,'07'!$H$3:$H$300,"&gt;0")+COUNTIFS('07'!$D$3:$D$300,C6,'07'!$H$3:$H$300,"&gt;0")+COUNTIFS('08'!$C$3:$C$300,C6,'08'!$H$3:$H$300,"&gt;0")+COUNTIFS('08'!$D$3:$D$300,C6,'08'!$H$3:$H$300,"&gt;0")+COUNTIFS('09'!$C$3:$C$300,C6,'09'!$H$3:$H$300,"&gt;0")+COUNTIFS('09'!$D$3:$D$300,C6,'09'!$H$3:$H$300,"&gt;0")+COUNTIFS('10'!$C$3:$C$260,C6,'10'!$I$3:$I$260,"&gt;0")+COUNTIFS('10'!$D$3:$D$260,C6,'10'!$I$3:$I$260,"&gt;0")+COUNTIFS('11'!$C$3:$C$300,C6,'11'!$H$3:$H$300,"&gt;0")+COUNTIFS('11'!$D$3:$D$300,C6,'11'!$H$3:$H$300,"&gt;0")+COUNTIFS('12'!$C$3:$C$300,C6,'12'!$H$3:$H$300,"&gt;0")+COUNTIFS('12'!$D$3:$D$300,C6,'12'!$H$3:$H$300,"&gt;0")</f>
        <v>0</v>
      </c>
      <c r="G6" s="18">
        <f>COUNTIFS('01'!$C$3:$C$300,C6,'01'!$H$3:$H$300,"&lt;0")+COUNTIFS('01'!$D$3:$D$300,C6,'01'!$H$3:$H$300,"&lt;0")+COUNTIFS('02'!$C$3:$C$300,C6,'02'!$H$3:$H$300,"&lt;0")+COUNTIFS('02'!$D$3:$D$300,C6,'02'!$H$3:$H$300,"&lt;0")+COUNTIFS('03'!$C$3:$C$300,C6,'03'!$H$3:$H$300,"&lt;0")+COUNTIFS('03'!$D$3:$D$300,C6,'03'!$H$3:$H$300,"&lt;0")+COUNTIFS('04'!$C$3:$C$300,C6,'04'!$H$3:$H$300,"&lt;0")+COUNTIFS('04'!$D$3:$D$300,C6,'04'!$H$3:$H$300,"&lt;0")+COUNTIFS('05'!$C$3:$C$300,C6,'05'!$H$3:$H$300,"&lt;0")+COUNTIFS('05'!$D$3:$D$300,C6,'05'!$H$3:$H$300,"&lt;0")+COUNTIFS('06'!$C$3:$C$300,C6,'06'!$H$3:$H$300,"&lt;0")+COUNTIFS('06'!$D$3:$D$300,C6,'06'!$H$3:$H$300,"&lt;0")+COUNTIFS('07'!$C$3:$C$300,C6,'07'!$H$3:$H$300,"&lt;0")+COUNTIFS('07'!$D$3:$D$300,C6,'07'!$H$3:$H$300,"&lt;0")+COUNTIFS('08'!$C$3:$C$300,C6,'08'!$H$3:$H$300,"&lt;0")+COUNTIFS('08'!$D$3:$D$300,C6,'08'!$H$3:$H$300,"&lt;0")+COUNTIFS('09'!$C$3:$C$300,C6,'09'!$H$3:$H$300,"&lt;0")+COUNTIFS('09'!$D$3:$D$300,C6,'09'!$H$3:$H$300,"&lt;0")+COUNTIFS('10'!$C$3:$C$260,C6,'10'!$I$3:$I$260,"&lt;0")+COUNTIFS('10'!$D$3:$D$260,C6,'10'!$I$3:$I$260,"&lt;0")+COUNTIFS('11'!$C$3:$C$300,C6,'11'!$H$3:$H$300,"&lt;0")+COUNTIFS('11'!$D$3:$D$300,C6,'11'!$H$3:$H$300,"&lt;0")+COUNTIFS('12'!$C$3:$C$300,C6,'12'!$H$3:$H$300,"&lt;0")+COUNTIFS('12'!$D$3:$D$300,C6,'12'!$H$3:$H$300,"&lt;0")</f>
        <v>0</v>
      </c>
      <c r="H6" s="19">
        <f>SUMIFS('01'!$H$3:$H$300,'01'!$C$3:$C$300,C6)+SUMIFS('01'!$H$3:$H$300,'01'!$D$3:$D$300,C6)+SUMIFS('02'!$H$3:$H$300,'02'!$C$3:$C$300,C6)+SUMIFS('02'!$H$3:$H$300,'02'!$D$3:$D$300,C6)+SUMIFS('03'!$H$3:$H$300,'03'!$C$3:$C$300,C6)+SUMIFS('03'!$H$3:$H$300,'03'!$D$3:$D$300,C6)+SUMIFS('04'!$H$3:$H$300,'04'!$C$3:$C$300,C6)+SUMIFS('04'!$H$3:$H$300,'04'!$D$3:$D$300,C6)+SUMIFS('05'!$H$3:$H$300,'05'!$C$3:$C$300,C6)+SUMIFS('05'!$H$3:$H$300,'05'!$D$3:$D$300,C6)+SUMIFS('06'!$H$3:$H$300,'06'!$C$3:$C$300,C6)+SUMIFS('06'!$H$3:$H$300,'06'!$D$3:$D$300,C6)+SUMIFS('07'!$H$3:$H$300,'07'!$C$3:$C$300,C6)+SUMIFS('07'!$H$3:$H$300,'07'!$D$3:$D$300,C6)+SUMIFS('08'!$H$3:$H$300,'08'!$C$3:$C$300,C6)+SUMIFS('08'!$H$3:$H$300,'08'!$D$3:$D$300,C6)+SUMIFS('09'!$H$3:$H$300,'09'!$C$3:$C$300,C6)+SUMIFS('09'!$H$3:$H$300,'09'!$D$3:$D$300,C6)+SUMIFS('10'!$I$3:$I$260,'10'!$C$3:$C$260,C6)+SUMIFS('10'!$I$3:$I$260,'10'!$D$3:$D$260,C6)+SUMIFS('11'!$H$3:$H$300,'11'!$C$3:$C$300,C6)+SUMIFS('11'!$H$3:$H$300,'11'!$D$3:$D$300,C6)+SUMIFS('12'!$H$3:$H$300,'12'!$C$3:$C$300,C6)+SUMIFS('12'!$H$3:$H$300,'12'!$D$3:$D$300,C6)</f>
        <v>0</v>
      </c>
      <c r="I6" s="212"/>
      <c r="J6" s="24">
        <v>4</v>
      </c>
      <c r="K6" s="24">
        <f>VLOOKUP(Equipes!$J6,B:H,2,0)</f>
        <v>0</v>
      </c>
      <c r="L6" s="25">
        <f>VLOOKUP(Equipes!$J6,B:H,7,0)</f>
        <v>0</v>
      </c>
    </row>
    <row r="7" spans="1:12" ht="24.75" customHeight="1">
      <c r="A7" s="16">
        <f>Equipes!$H7+(ROW(Equipes!$H7)/100000)</f>
        <v>6.9999999999999994E-5</v>
      </c>
      <c r="B7" s="13">
        <f>RANK(Equipes!$A7,A:A)</f>
        <v>994</v>
      </c>
      <c r="C7" s="17" t="s">
        <v>34</v>
      </c>
      <c r="D7" s="18">
        <f>COUNTIF('01'!$C$3:$C$300,C7)+COUNTIF('02'!$C$3:$C$300,C7)+COUNTIF('03'!$C$3:$C$300,C7)+COUNTIF('04'!$C$3:$C$300,C7)+COUNTIF('05'!$C$3:$C$300,C7)+COUNTIF('06'!$C$3:$C$300,C7)+COUNTIF('07'!$C$3:$C$300,C7)+COUNTIF('08'!$C$3:$C$300,C7)+COUNTIF('09'!$C$3:$C$300,C7)+COUNTIF('10'!$C$3:$C$260,C7)+COUNTIF('11'!$C$3:$C$300,C7)+COUNTIF('12'!$C$3:$C$300,C7)</f>
        <v>0</v>
      </c>
      <c r="E7" s="18">
        <f>COUNTIF('01'!$D$3:$D$300,C7)+COUNTIF('02'!$D$3:$D$300,C7)+COUNTIF('03'!$D$3:$D$300,C7)+COUNTIF('04'!$D$3:$D$300,C7)+COUNTIF('05'!$D$3:$D$300,C7)+COUNTIF('06'!$D$3:$D$300,C7)+COUNTIF('07'!$D$3:$D$300,C7)+COUNTIF('08'!$D$3:$D$300,C7)+COUNTIF('09'!$D$3:$D$300,C7)+COUNTIF('10'!$D$3:$D$260,C7)+COUNTIF('11'!$D$3:$D$300,C7)+COUNTIF('12'!$D$3:$D$300,C7)</f>
        <v>0</v>
      </c>
      <c r="F7" s="18">
        <f>COUNTIFS('01'!$C$3:$C$300,C7,'01'!$H$3:$H$300,"&gt;0")+COUNTIFS('01'!$D$3:$D$300,C7,'01'!$H$3:$H$300,"&gt;0")+COUNTIFS('02'!$C$3:$C$300,C7,'02'!$H$3:$H$300,"&gt;0")+COUNTIFS('02'!$D$3:$D$300,C7,'02'!$H$3:$H$300,"&gt;0")+COUNTIFS('03'!$C$3:$C$300,C7,'03'!$H$3:$H$300,"&gt;0")+COUNTIFS('03'!$D$3:$D$300,C7,'03'!$H$3:$H$300,"&gt;0")+COUNTIFS('04'!$C$3:$C$300,C7,'04'!$H$3:$H$300,"&gt;0")+COUNTIFS('04'!$D$3:$D$300,C7,'04'!$H$3:$H$300,"&gt;0")+COUNTIFS('05'!$C$3:$C$300,C7,'05'!$H$3:$H$300,"&gt;0")+COUNTIFS('05'!$D$3:$D$300,C7,'05'!$H$3:$H$300,"&gt;0")+COUNTIFS('06'!$C$3:$C$300,C7,'06'!$H$3:$H$300,"&gt;0")+COUNTIFS('06'!$D$3:$D$300,C7,'06'!$H$3:$H$300,"&gt;0")+COUNTIFS('07'!$C$3:$C$300,C7,'07'!$H$3:$H$300,"&gt;0")+COUNTIFS('07'!$D$3:$D$300,C7,'07'!$H$3:$H$300,"&gt;0")+COUNTIFS('08'!$C$3:$C$300,C7,'08'!$H$3:$H$300,"&gt;0")+COUNTIFS('08'!$D$3:$D$300,C7,'08'!$H$3:$H$300,"&gt;0")+COUNTIFS('09'!$C$3:$C$300,C7,'09'!$H$3:$H$300,"&gt;0")+COUNTIFS('09'!$D$3:$D$300,C7,'09'!$H$3:$H$300,"&gt;0")+COUNTIFS('10'!$C$3:$C$260,C7,'10'!$I$3:$I$260,"&gt;0")+COUNTIFS('10'!$D$3:$D$260,C7,'10'!$I$3:$I$260,"&gt;0")+COUNTIFS('11'!$C$3:$C$300,C7,'11'!$H$3:$H$300,"&gt;0")+COUNTIFS('11'!$D$3:$D$300,C7,'11'!$H$3:$H$300,"&gt;0")+COUNTIFS('12'!$C$3:$C$300,C7,'12'!$H$3:$H$300,"&gt;0")+COUNTIFS('12'!$D$3:$D$300,C7,'12'!$H$3:$H$300,"&gt;0")</f>
        <v>0</v>
      </c>
      <c r="G7" s="18">
        <f>COUNTIFS('01'!$C$3:$C$300,C7,'01'!$H$3:$H$300,"&lt;0")+COUNTIFS('01'!$D$3:$D$300,C7,'01'!$H$3:$H$300,"&lt;0")+COUNTIFS('02'!$C$3:$C$300,C7,'02'!$H$3:$H$300,"&lt;0")+COUNTIFS('02'!$D$3:$D$300,C7,'02'!$H$3:$H$300,"&lt;0")+COUNTIFS('03'!$C$3:$C$300,C7,'03'!$H$3:$H$300,"&lt;0")+COUNTIFS('03'!$D$3:$D$300,C7,'03'!$H$3:$H$300,"&lt;0")+COUNTIFS('04'!$C$3:$C$300,C7,'04'!$H$3:$H$300,"&lt;0")+COUNTIFS('04'!$D$3:$D$300,C7,'04'!$H$3:$H$300,"&lt;0")+COUNTIFS('05'!$C$3:$C$300,C7,'05'!$H$3:$H$300,"&lt;0")+COUNTIFS('05'!$D$3:$D$300,C7,'05'!$H$3:$H$300,"&lt;0")+COUNTIFS('06'!$C$3:$C$300,C7,'06'!$H$3:$H$300,"&lt;0")+COUNTIFS('06'!$D$3:$D$300,C7,'06'!$H$3:$H$300,"&lt;0")+COUNTIFS('07'!$C$3:$C$300,C7,'07'!$H$3:$H$300,"&lt;0")+COUNTIFS('07'!$D$3:$D$300,C7,'07'!$H$3:$H$300,"&lt;0")+COUNTIFS('08'!$C$3:$C$300,C7,'08'!$H$3:$H$300,"&lt;0")+COUNTIFS('08'!$D$3:$D$300,C7,'08'!$H$3:$H$300,"&lt;0")+COUNTIFS('09'!$C$3:$C$300,C7,'09'!$H$3:$H$300,"&lt;0")+COUNTIFS('09'!$D$3:$D$300,C7,'09'!$H$3:$H$300,"&lt;0")+COUNTIFS('10'!$C$3:$C$260,C7,'10'!$I$3:$I$260,"&lt;0")+COUNTIFS('10'!$D$3:$D$260,C7,'10'!$I$3:$I$260,"&lt;0")+COUNTIFS('11'!$C$3:$C$300,C7,'11'!$H$3:$H$300,"&lt;0")+COUNTIFS('11'!$D$3:$D$300,C7,'11'!$H$3:$H$300,"&lt;0")+COUNTIFS('12'!$C$3:$C$300,C7,'12'!$H$3:$H$300,"&lt;0")+COUNTIFS('12'!$D$3:$D$300,C7,'12'!$H$3:$H$300,"&lt;0")</f>
        <v>0</v>
      </c>
      <c r="H7" s="19">
        <f>SUMIFS('01'!$H$3:$H$300,'01'!$C$3:$C$300,C7)+SUMIFS('01'!$H$3:$H$300,'01'!$D$3:$D$300,C7)+SUMIFS('02'!$H$3:$H$300,'02'!$C$3:$C$300,C7)+SUMIFS('02'!$H$3:$H$300,'02'!$D$3:$D$300,C7)+SUMIFS('03'!$H$3:$H$300,'03'!$C$3:$C$300,C7)+SUMIFS('03'!$H$3:$H$300,'03'!$D$3:$D$300,C7)+SUMIFS('04'!$H$3:$H$300,'04'!$C$3:$C$300,C7)+SUMIFS('04'!$H$3:$H$300,'04'!$D$3:$D$300,C7)+SUMIFS('05'!$H$3:$H$300,'05'!$C$3:$C$300,C7)+SUMIFS('05'!$H$3:$H$300,'05'!$D$3:$D$300,C7)+SUMIFS('06'!$H$3:$H$300,'06'!$C$3:$C$300,C7)+SUMIFS('06'!$H$3:$H$300,'06'!$D$3:$D$300,C7)+SUMIFS('07'!$H$3:$H$300,'07'!$C$3:$C$300,C7)+SUMIFS('07'!$H$3:$H$300,'07'!$D$3:$D$300,C7)+SUMIFS('08'!$H$3:$H$300,'08'!$C$3:$C$300,C7)+SUMIFS('08'!$H$3:$H$300,'08'!$D$3:$D$300,C7)+SUMIFS('09'!$H$3:$H$300,'09'!$C$3:$C$300,C7)+SUMIFS('09'!$H$3:$H$300,'09'!$D$3:$D$300,C7)+SUMIFS('10'!$I$3:$I$260,'10'!$C$3:$C$260,C7)+SUMIFS('10'!$I$3:$I$260,'10'!$D$3:$D$260,C7)+SUMIFS('11'!$H$3:$H$300,'11'!$C$3:$C$300,C7)+SUMIFS('11'!$H$3:$H$300,'11'!$D$3:$D$300,C7)+SUMIFS('12'!$H$3:$H$300,'12'!$C$3:$C$300,C7)+SUMIFS('12'!$H$3:$H$300,'12'!$D$3:$D$300,C7)</f>
        <v>0</v>
      </c>
      <c r="I7" s="212"/>
      <c r="J7" s="22">
        <v>5</v>
      </c>
      <c r="K7" s="22">
        <f>VLOOKUP(Equipes!$J7,B:H,2,0)</f>
        <v>0</v>
      </c>
      <c r="L7" s="23">
        <f>VLOOKUP(Equipes!$J7,B:H,7,0)</f>
        <v>0</v>
      </c>
    </row>
    <row r="8" spans="1:12" ht="24.75" customHeight="1">
      <c r="A8" s="16">
        <f>Equipes!$H8+(ROW(Equipes!$H8)/100000)</f>
        <v>8.0000000000000007E-5</v>
      </c>
      <c r="B8" s="13">
        <f>RANK(Equipes!$A8,A:A)</f>
        <v>993</v>
      </c>
      <c r="C8" s="17" t="s">
        <v>35</v>
      </c>
      <c r="D8" s="18">
        <f>COUNTIF('01'!$C$3:$C$300,C8)+COUNTIF('02'!$C$3:$C$300,C8)+COUNTIF('03'!$C$3:$C$300,C8)+COUNTIF('04'!$C$3:$C$300,C8)+COUNTIF('05'!$C$3:$C$300,C8)+COUNTIF('06'!$C$3:$C$300,C8)+COUNTIF('07'!$C$3:$C$300,C8)+COUNTIF('08'!$C$3:$C$300,C8)+COUNTIF('09'!$C$3:$C$300,C8)+COUNTIF('10'!$C$3:$C$260,C8)+COUNTIF('11'!$C$3:$C$300,C8)+COUNTIF('12'!$C$3:$C$300,C8)</f>
        <v>0</v>
      </c>
      <c r="E8" s="18">
        <f>COUNTIF('01'!$D$3:$D$300,C8)+COUNTIF('02'!$D$3:$D$300,C8)+COUNTIF('03'!$D$3:$D$300,C8)+COUNTIF('04'!$D$3:$D$300,C8)+COUNTIF('05'!$D$3:$D$300,C8)+COUNTIF('06'!$D$3:$D$300,C8)+COUNTIF('07'!$D$3:$D$300,C8)+COUNTIF('08'!$D$3:$D$300,C8)+COUNTIF('09'!$D$3:$D$300,C8)+COUNTIF('10'!$D$3:$D$260,C8)+COUNTIF('11'!$D$3:$D$300,C8)+COUNTIF('12'!$D$3:$D$300,C8)</f>
        <v>0</v>
      </c>
      <c r="F8" s="18">
        <f>COUNTIFS('01'!$C$3:$C$300,C8,'01'!$H$3:$H$300,"&gt;0")+COUNTIFS('01'!$D$3:$D$300,C8,'01'!$H$3:$H$300,"&gt;0")+COUNTIFS('02'!$C$3:$C$300,C8,'02'!$H$3:$H$300,"&gt;0")+COUNTIFS('02'!$D$3:$D$300,C8,'02'!$H$3:$H$300,"&gt;0")+COUNTIFS('03'!$C$3:$C$300,C8,'03'!$H$3:$H$300,"&gt;0")+COUNTIFS('03'!$D$3:$D$300,C8,'03'!$H$3:$H$300,"&gt;0")+COUNTIFS('04'!$C$3:$C$300,C8,'04'!$H$3:$H$300,"&gt;0")+COUNTIFS('04'!$D$3:$D$300,C8,'04'!$H$3:$H$300,"&gt;0")+COUNTIFS('05'!$C$3:$C$300,C8,'05'!$H$3:$H$300,"&gt;0")+COUNTIFS('05'!$D$3:$D$300,C8,'05'!$H$3:$H$300,"&gt;0")+COUNTIFS('06'!$C$3:$C$300,C8,'06'!$H$3:$H$300,"&gt;0")+COUNTIFS('06'!$D$3:$D$300,C8,'06'!$H$3:$H$300,"&gt;0")+COUNTIFS('07'!$C$3:$C$300,C8,'07'!$H$3:$H$300,"&gt;0")+COUNTIFS('07'!$D$3:$D$300,C8,'07'!$H$3:$H$300,"&gt;0")+COUNTIFS('08'!$C$3:$C$300,C8,'08'!$H$3:$H$300,"&gt;0")+COUNTIFS('08'!$D$3:$D$300,C8,'08'!$H$3:$H$300,"&gt;0")+COUNTIFS('09'!$C$3:$C$300,C8,'09'!$H$3:$H$300,"&gt;0")+COUNTIFS('09'!$D$3:$D$300,C8,'09'!$H$3:$H$300,"&gt;0")+COUNTIFS('10'!$C$3:$C$260,C8,'10'!$I$3:$I$260,"&gt;0")+COUNTIFS('10'!$D$3:$D$260,C8,'10'!$I$3:$I$260,"&gt;0")+COUNTIFS('11'!$C$3:$C$300,C8,'11'!$H$3:$H$300,"&gt;0")+COUNTIFS('11'!$D$3:$D$300,C8,'11'!$H$3:$H$300,"&gt;0")+COUNTIFS('12'!$C$3:$C$300,C8,'12'!$H$3:$H$300,"&gt;0")+COUNTIFS('12'!$D$3:$D$300,C8,'12'!$H$3:$H$300,"&gt;0")</f>
        <v>0</v>
      </c>
      <c r="G8" s="18">
        <f>COUNTIFS('01'!$C$3:$C$300,C8,'01'!$H$3:$H$300,"&lt;0")+COUNTIFS('01'!$D$3:$D$300,C8,'01'!$H$3:$H$300,"&lt;0")+COUNTIFS('02'!$C$3:$C$300,C8,'02'!$H$3:$H$300,"&lt;0")+COUNTIFS('02'!$D$3:$D$300,C8,'02'!$H$3:$H$300,"&lt;0")+COUNTIFS('03'!$C$3:$C$300,C8,'03'!$H$3:$H$300,"&lt;0")+COUNTIFS('03'!$D$3:$D$300,C8,'03'!$H$3:$H$300,"&lt;0")+COUNTIFS('04'!$C$3:$C$300,C8,'04'!$H$3:$H$300,"&lt;0")+COUNTIFS('04'!$D$3:$D$300,C8,'04'!$H$3:$H$300,"&lt;0")+COUNTIFS('05'!$C$3:$C$300,C8,'05'!$H$3:$H$300,"&lt;0")+COUNTIFS('05'!$D$3:$D$300,C8,'05'!$H$3:$H$300,"&lt;0")+COUNTIFS('06'!$C$3:$C$300,C8,'06'!$H$3:$H$300,"&lt;0")+COUNTIFS('06'!$D$3:$D$300,C8,'06'!$H$3:$H$300,"&lt;0")+COUNTIFS('07'!$C$3:$C$300,C8,'07'!$H$3:$H$300,"&lt;0")+COUNTIFS('07'!$D$3:$D$300,C8,'07'!$H$3:$H$300,"&lt;0")+COUNTIFS('08'!$C$3:$C$300,C8,'08'!$H$3:$H$300,"&lt;0")+COUNTIFS('08'!$D$3:$D$300,C8,'08'!$H$3:$H$300,"&lt;0")+COUNTIFS('09'!$C$3:$C$300,C8,'09'!$H$3:$H$300,"&lt;0")+COUNTIFS('09'!$D$3:$D$300,C8,'09'!$H$3:$H$300,"&lt;0")+COUNTIFS('10'!$C$3:$C$260,C8,'10'!$I$3:$I$260,"&lt;0")+COUNTIFS('10'!$D$3:$D$260,C8,'10'!$I$3:$I$260,"&lt;0")+COUNTIFS('11'!$C$3:$C$300,C8,'11'!$H$3:$H$300,"&lt;0")+COUNTIFS('11'!$D$3:$D$300,C8,'11'!$H$3:$H$300,"&lt;0")+COUNTIFS('12'!$C$3:$C$300,C8,'12'!$H$3:$H$300,"&lt;0")+COUNTIFS('12'!$D$3:$D$300,C8,'12'!$H$3:$H$300,"&lt;0")</f>
        <v>0</v>
      </c>
      <c r="H8" s="19">
        <f>SUMIFS('01'!$H$3:$H$300,'01'!$C$3:$C$300,C8)+SUMIFS('01'!$H$3:$H$300,'01'!$D$3:$D$300,C8)+SUMIFS('02'!$H$3:$H$300,'02'!$C$3:$C$300,C8)+SUMIFS('02'!$H$3:$H$300,'02'!$D$3:$D$300,C8)+SUMIFS('03'!$H$3:$H$300,'03'!$C$3:$C$300,C8)+SUMIFS('03'!$H$3:$H$300,'03'!$D$3:$D$300,C8)+SUMIFS('04'!$H$3:$H$300,'04'!$C$3:$C$300,C8)+SUMIFS('04'!$H$3:$H$300,'04'!$D$3:$D$300,C8)+SUMIFS('05'!$H$3:$H$300,'05'!$C$3:$C$300,C8)+SUMIFS('05'!$H$3:$H$300,'05'!$D$3:$D$300,C8)+SUMIFS('06'!$H$3:$H$300,'06'!$C$3:$C$300,C8)+SUMIFS('06'!$H$3:$H$300,'06'!$D$3:$D$300,C8)+SUMIFS('07'!$H$3:$H$300,'07'!$C$3:$C$300,C8)+SUMIFS('07'!$H$3:$H$300,'07'!$D$3:$D$300,C8)+SUMIFS('08'!$H$3:$H$300,'08'!$C$3:$C$300,C8)+SUMIFS('08'!$H$3:$H$300,'08'!$D$3:$D$300,C8)+SUMIFS('09'!$H$3:$H$300,'09'!$C$3:$C$300,C8)+SUMIFS('09'!$H$3:$H$300,'09'!$D$3:$D$300,C8)+SUMIFS('10'!$I$3:$I$260,'10'!$C$3:$C$260,C8)+SUMIFS('10'!$I$3:$I$260,'10'!$D$3:$D$260,C8)+SUMIFS('11'!$H$3:$H$300,'11'!$C$3:$C$300,C8)+SUMIFS('11'!$H$3:$H$300,'11'!$D$3:$D$300,C8)+SUMIFS('12'!$H$3:$H$300,'12'!$C$3:$C$300,C8)+SUMIFS('12'!$H$3:$H$300,'12'!$D$3:$D$300,C8)</f>
        <v>0</v>
      </c>
      <c r="I8" s="212"/>
      <c r="J8" s="24">
        <v>6</v>
      </c>
      <c r="K8" s="24">
        <f>VLOOKUP(Equipes!$J8,B:H,2,0)</f>
        <v>0</v>
      </c>
      <c r="L8" s="25">
        <f>VLOOKUP(Equipes!$J8,B:H,7,0)</f>
        <v>0</v>
      </c>
    </row>
    <row r="9" spans="1:12" ht="24.75" customHeight="1">
      <c r="A9" s="16">
        <f>Equipes!$H9+(ROW(Equipes!$H9)/100000)</f>
        <v>9.0000000000000006E-5</v>
      </c>
      <c r="B9" s="13">
        <f>RANK(Equipes!$A9,A:A)</f>
        <v>992</v>
      </c>
      <c r="C9" s="17" t="s">
        <v>36</v>
      </c>
      <c r="D9" s="18">
        <f>COUNTIF('01'!$C$3:$C$300,C9)+COUNTIF('02'!$C$3:$C$300,C9)+COUNTIF('03'!$C$3:$C$300,C9)+COUNTIF('04'!$C$3:$C$300,C9)+COUNTIF('05'!$C$3:$C$300,C9)+COUNTIF('06'!$C$3:$C$300,C9)+COUNTIF('07'!$C$3:$C$300,C9)+COUNTIF('08'!$C$3:$C$300,C9)+COUNTIF('09'!$C$3:$C$300,C9)+COUNTIF('10'!$C$3:$C$260,C9)+COUNTIF('11'!$C$3:$C$300,C9)+COUNTIF('12'!$C$3:$C$300,C9)</f>
        <v>0</v>
      </c>
      <c r="E9" s="18">
        <f>COUNTIF('01'!$D$3:$D$300,C9)+COUNTIF('02'!$D$3:$D$300,C9)+COUNTIF('03'!$D$3:$D$300,C9)+COUNTIF('04'!$D$3:$D$300,C9)+COUNTIF('05'!$D$3:$D$300,C9)+COUNTIF('06'!$D$3:$D$300,C9)+COUNTIF('07'!$D$3:$D$300,C9)+COUNTIF('08'!$D$3:$D$300,C9)+COUNTIF('09'!$D$3:$D$300,C9)+COUNTIF('10'!$D$3:$D$260,C9)+COUNTIF('11'!$D$3:$D$300,C9)+COUNTIF('12'!$D$3:$D$300,C9)</f>
        <v>0</v>
      </c>
      <c r="F9" s="18">
        <f>COUNTIFS('01'!$C$3:$C$300,C9,'01'!$H$3:$H$300,"&gt;0")+COUNTIFS('01'!$D$3:$D$300,C9,'01'!$H$3:$H$300,"&gt;0")+COUNTIFS('02'!$C$3:$C$300,C9,'02'!$H$3:$H$300,"&gt;0")+COUNTIFS('02'!$D$3:$D$300,C9,'02'!$H$3:$H$300,"&gt;0")+COUNTIFS('03'!$C$3:$C$300,C9,'03'!$H$3:$H$300,"&gt;0")+COUNTIFS('03'!$D$3:$D$300,C9,'03'!$H$3:$H$300,"&gt;0")+COUNTIFS('04'!$C$3:$C$300,C9,'04'!$H$3:$H$300,"&gt;0")+COUNTIFS('04'!$D$3:$D$300,C9,'04'!$H$3:$H$300,"&gt;0")+COUNTIFS('05'!$C$3:$C$300,C9,'05'!$H$3:$H$300,"&gt;0")+COUNTIFS('05'!$D$3:$D$300,C9,'05'!$H$3:$H$300,"&gt;0")+COUNTIFS('06'!$C$3:$C$300,C9,'06'!$H$3:$H$300,"&gt;0")+COUNTIFS('06'!$D$3:$D$300,C9,'06'!$H$3:$H$300,"&gt;0")+COUNTIFS('07'!$C$3:$C$300,C9,'07'!$H$3:$H$300,"&gt;0")+COUNTIFS('07'!$D$3:$D$300,C9,'07'!$H$3:$H$300,"&gt;0")+COUNTIFS('08'!$C$3:$C$300,C9,'08'!$H$3:$H$300,"&gt;0")+COUNTIFS('08'!$D$3:$D$300,C9,'08'!$H$3:$H$300,"&gt;0")+COUNTIFS('09'!$C$3:$C$300,C9,'09'!$H$3:$H$300,"&gt;0")+COUNTIFS('09'!$D$3:$D$300,C9,'09'!$H$3:$H$300,"&gt;0")+COUNTIFS('10'!$C$3:$C$260,C9,'10'!$I$3:$I$260,"&gt;0")+COUNTIFS('10'!$D$3:$D$260,C9,'10'!$I$3:$I$260,"&gt;0")+COUNTIFS('11'!$C$3:$C$300,C9,'11'!$H$3:$H$300,"&gt;0")+COUNTIFS('11'!$D$3:$D$300,C9,'11'!$H$3:$H$300,"&gt;0")+COUNTIFS('12'!$C$3:$C$300,C9,'12'!$H$3:$H$300,"&gt;0")+COUNTIFS('12'!$D$3:$D$300,C9,'12'!$H$3:$H$300,"&gt;0")</f>
        <v>0</v>
      </c>
      <c r="G9" s="18">
        <f>COUNTIFS('01'!$C$3:$C$300,C9,'01'!$H$3:$H$300,"&lt;0")+COUNTIFS('01'!$D$3:$D$300,C9,'01'!$H$3:$H$300,"&lt;0")+COUNTIFS('02'!$C$3:$C$300,C9,'02'!$H$3:$H$300,"&lt;0")+COUNTIFS('02'!$D$3:$D$300,C9,'02'!$H$3:$H$300,"&lt;0")+COUNTIFS('03'!$C$3:$C$300,C9,'03'!$H$3:$H$300,"&lt;0")+COUNTIFS('03'!$D$3:$D$300,C9,'03'!$H$3:$H$300,"&lt;0")+COUNTIFS('04'!$C$3:$C$300,C9,'04'!$H$3:$H$300,"&lt;0")+COUNTIFS('04'!$D$3:$D$300,C9,'04'!$H$3:$H$300,"&lt;0")+COUNTIFS('05'!$C$3:$C$300,C9,'05'!$H$3:$H$300,"&lt;0")+COUNTIFS('05'!$D$3:$D$300,C9,'05'!$H$3:$H$300,"&lt;0")+COUNTIFS('06'!$C$3:$C$300,C9,'06'!$H$3:$H$300,"&lt;0")+COUNTIFS('06'!$D$3:$D$300,C9,'06'!$H$3:$H$300,"&lt;0")+COUNTIFS('07'!$C$3:$C$300,C9,'07'!$H$3:$H$300,"&lt;0")+COUNTIFS('07'!$D$3:$D$300,C9,'07'!$H$3:$H$300,"&lt;0")+COUNTIFS('08'!$C$3:$C$300,C9,'08'!$H$3:$H$300,"&lt;0")+COUNTIFS('08'!$D$3:$D$300,C9,'08'!$H$3:$H$300,"&lt;0")+COUNTIFS('09'!$C$3:$C$300,C9,'09'!$H$3:$H$300,"&lt;0")+COUNTIFS('09'!$D$3:$D$300,C9,'09'!$H$3:$H$300,"&lt;0")+COUNTIFS('10'!$C$3:$C$260,C9,'10'!$I$3:$I$260,"&lt;0")+COUNTIFS('10'!$D$3:$D$260,C9,'10'!$I$3:$I$260,"&lt;0")+COUNTIFS('11'!$C$3:$C$300,C9,'11'!$H$3:$H$300,"&lt;0")+COUNTIFS('11'!$D$3:$D$300,C9,'11'!$H$3:$H$300,"&lt;0")+COUNTIFS('12'!$C$3:$C$300,C9,'12'!$H$3:$H$300,"&lt;0")+COUNTIFS('12'!$D$3:$D$300,C9,'12'!$H$3:$H$300,"&lt;0")</f>
        <v>0</v>
      </c>
      <c r="H9" s="19">
        <f>SUMIFS('01'!$H$3:$H$300,'01'!$C$3:$C$300,C9)+SUMIFS('01'!$H$3:$H$300,'01'!$D$3:$D$300,C9)+SUMIFS('02'!$H$3:$H$300,'02'!$C$3:$C$300,C9)+SUMIFS('02'!$H$3:$H$300,'02'!$D$3:$D$300,C9)+SUMIFS('03'!$H$3:$H$300,'03'!$C$3:$C$300,C9)+SUMIFS('03'!$H$3:$H$300,'03'!$D$3:$D$300,C9)+SUMIFS('04'!$H$3:$H$300,'04'!$C$3:$C$300,C9)+SUMIFS('04'!$H$3:$H$300,'04'!$D$3:$D$300,C9)+SUMIFS('05'!$H$3:$H$300,'05'!$C$3:$C$300,C9)+SUMIFS('05'!$H$3:$H$300,'05'!$D$3:$D$300,C9)+SUMIFS('06'!$H$3:$H$300,'06'!$C$3:$C$300,C9)+SUMIFS('06'!$H$3:$H$300,'06'!$D$3:$D$300,C9)+SUMIFS('07'!$H$3:$H$300,'07'!$C$3:$C$300,C9)+SUMIFS('07'!$H$3:$H$300,'07'!$D$3:$D$300,C9)+SUMIFS('08'!$H$3:$H$300,'08'!$C$3:$C$300,C9)+SUMIFS('08'!$H$3:$H$300,'08'!$D$3:$D$300,C9)+SUMIFS('09'!$H$3:$H$300,'09'!$C$3:$C$300,C9)+SUMIFS('09'!$H$3:$H$300,'09'!$D$3:$D$300,C9)+SUMIFS('10'!$I$3:$I$260,'10'!$C$3:$C$260,C9)+SUMIFS('10'!$I$3:$I$260,'10'!$D$3:$D$260,C9)+SUMIFS('11'!$H$3:$H$300,'11'!$C$3:$C$300,C9)+SUMIFS('11'!$H$3:$H$300,'11'!$D$3:$D$300,C9)+SUMIFS('12'!$H$3:$H$300,'12'!$C$3:$C$300,C9)+SUMIFS('12'!$H$3:$H$300,'12'!$D$3:$D$300,C9)</f>
        <v>0</v>
      </c>
      <c r="I9" s="212"/>
      <c r="J9" s="22">
        <v>7</v>
      </c>
      <c r="K9" s="22">
        <f>VLOOKUP(Equipes!$J9,B:H,2,0)</f>
        <v>0</v>
      </c>
      <c r="L9" s="23">
        <f>VLOOKUP(Equipes!$J9,B:H,7,0)</f>
        <v>0</v>
      </c>
    </row>
    <row r="10" spans="1:12" ht="24.75" customHeight="1">
      <c r="A10" s="16">
        <f>Equipes!$H10+(ROW(Equipes!$H10)/100000)</f>
        <v>1E-4</v>
      </c>
      <c r="B10" s="13">
        <f>RANK(Equipes!$A10,A:A)</f>
        <v>991</v>
      </c>
      <c r="C10" s="17" t="s">
        <v>37</v>
      </c>
      <c r="D10" s="18">
        <f>COUNTIF('01'!$C$3:$C$300,C10)+COUNTIF('02'!$C$3:$C$300,C10)+COUNTIF('03'!$C$3:$C$300,C10)+COUNTIF('04'!$C$3:$C$300,C10)+COUNTIF('05'!$C$3:$C$300,C10)+COUNTIF('06'!$C$3:$C$300,C10)+COUNTIF('07'!$C$3:$C$300,C10)+COUNTIF('08'!$C$3:$C$300,C10)+COUNTIF('09'!$C$3:$C$300,C10)+COUNTIF('10'!$C$3:$C$260,C10)+COUNTIF('11'!$C$3:$C$300,C10)+COUNTIF('12'!$C$3:$C$300,C10)</f>
        <v>0</v>
      </c>
      <c r="E10" s="18">
        <f>COUNTIF('01'!$D$3:$D$300,C10)+COUNTIF('02'!$D$3:$D$300,C10)+COUNTIF('03'!$D$3:$D$300,C10)+COUNTIF('04'!$D$3:$D$300,C10)+COUNTIF('05'!$D$3:$D$300,C10)+COUNTIF('06'!$D$3:$D$300,C10)+COUNTIF('07'!$D$3:$D$300,C10)+COUNTIF('08'!$D$3:$D$300,C10)+COUNTIF('09'!$D$3:$D$300,C10)+COUNTIF('10'!$D$3:$D$260,C10)+COUNTIF('11'!$D$3:$D$300,C10)+COUNTIF('12'!$D$3:$D$300,C10)</f>
        <v>0</v>
      </c>
      <c r="F10" s="18">
        <f>COUNTIFS('01'!$C$3:$C$300,C10,'01'!$H$3:$H$300,"&gt;0")+COUNTIFS('01'!$D$3:$D$300,C10,'01'!$H$3:$H$300,"&gt;0")+COUNTIFS('02'!$C$3:$C$300,C10,'02'!$H$3:$H$300,"&gt;0")+COUNTIFS('02'!$D$3:$D$300,C10,'02'!$H$3:$H$300,"&gt;0")+COUNTIFS('03'!$C$3:$C$300,C10,'03'!$H$3:$H$300,"&gt;0")+COUNTIFS('03'!$D$3:$D$300,C10,'03'!$H$3:$H$300,"&gt;0")+COUNTIFS('04'!$C$3:$C$300,C10,'04'!$H$3:$H$300,"&gt;0")+COUNTIFS('04'!$D$3:$D$300,C10,'04'!$H$3:$H$300,"&gt;0")+COUNTIFS('05'!$C$3:$C$300,C10,'05'!$H$3:$H$300,"&gt;0")+COUNTIFS('05'!$D$3:$D$300,C10,'05'!$H$3:$H$300,"&gt;0")+COUNTIFS('06'!$C$3:$C$300,C10,'06'!$H$3:$H$300,"&gt;0")+COUNTIFS('06'!$D$3:$D$300,C10,'06'!$H$3:$H$300,"&gt;0")+COUNTIFS('07'!$C$3:$C$300,C10,'07'!$H$3:$H$300,"&gt;0")+COUNTIFS('07'!$D$3:$D$300,C10,'07'!$H$3:$H$300,"&gt;0")+COUNTIFS('08'!$C$3:$C$300,C10,'08'!$H$3:$H$300,"&gt;0")+COUNTIFS('08'!$D$3:$D$300,C10,'08'!$H$3:$H$300,"&gt;0")+COUNTIFS('09'!$C$3:$C$300,C10,'09'!$H$3:$H$300,"&gt;0")+COUNTIFS('09'!$D$3:$D$300,C10,'09'!$H$3:$H$300,"&gt;0")+COUNTIFS('10'!$C$3:$C$260,C10,'10'!$I$3:$I$260,"&gt;0")+COUNTIFS('10'!$D$3:$D$260,C10,'10'!$I$3:$I$260,"&gt;0")+COUNTIFS('11'!$C$3:$C$300,C10,'11'!$H$3:$H$300,"&gt;0")+COUNTIFS('11'!$D$3:$D$300,C10,'11'!$H$3:$H$300,"&gt;0")+COUNTIFS('12'!$C$3:$C$300,C10,'12'!$H$3:$H$300,"&gt;0")+COUNTIFS('12'!$D$3:$D$300,C10,'12'!$H$3:$H$300,"&gt;0")</f>
        <v>0</v>
      </c>
      <c r="G10" s="18">
        <f>COUNTIFS('01'!$C$3:$C$300,C10,'01'!$H$3:$H$300,"&lt;0")+COUNTIFS('01'!$D$3:$D$300,C10,'01'!$H$3:$H$300,"&lt;0")+COUNTIFS('02'!$C$3:$C$300,C10,'02'!$H$3:$H$300,"&lt;0")+COUNTIFS('02'!$D$3:$D$300,C10,'02'!$H$3:$H$300,"&lt;0")+COUNTIFS('03'!$C$3:$C$300,C10,'03'!$H$3:$H$300,"&lt;0")+COUNTIFS('03'!$D$3:$D$300,C10,'03'!$H$3:$H$300,"&lt;0")+COUNTIFS('04'!$C$3:$C$300,C10,'04'!$H$3:$H$300,"&lt;0")+COUNTIFS('04'!$D$3:$D$300,C10,'04'!$H$3:$H$300,"&lt;0")+COUNTIFS('05'!$C$3:$C$300,C10,'05'!$H$3:$H$300,"&lt;0")+COUNTIFS('05'!$D$3:$D$300,C10,'05'!$H$3:$H$300,"&lt;0")+COUNTIFS('06'!$C$3:$C$300,C10,'06'!$H$3:$H$300,"&lt;0")+COUNTIFS('06'!$D$3:$D$300,C10,'06'!$H$3:$H$300,"&lt;0")+COUNTIFS('07'!$C$3:$C$300,C10,'07'!$H$3:$H$300,"&lt;0")+COUNTIFS('07'!$D$3:$D$300,C10,'07'!$H$3:$H$300,"&lt;0")+COUNTIFS('08'!$C$3:$C$300,C10,'08'!$H$3:$H$300,"&lt;0")+COUNTIFS('08'!$D$3:$D$300,C10,'08'!$H$3:$H$300,"&lt;0")+COUNTIFS('09'!$C$3:$C$300,C10,'09'!$H$3:$H$300,"&lt;0")+COUNTIFS('09'!$D$3:$D$300,C10,'09'!$H$3:$H$300,"&lt;0")+COUNTIFS('10'!$C$3:$C$260,C10,'10'!$I$3:$I$260,"&lt;0")+COUNTIFS('10'!$D$3:$D$260,C10,'10'!$I$3:$I$260,"&lt;0")+COUNTIFS('11'!$C$3:$C$300,C10,'11'!$H$3:$H$300,"&lt;0")+COUNTIFS('11'!$D$3:$D$300,C10,'11'!$H$3:$H$300,"&lt;0")+COUNTIFS('12'!$C$3:$C$300,C10,'12'!$H$3:$H$300,"&lt;0")+COUNTIFS('12'!$D$3:$D$300,C10,'12'!$H$3:$H$300,"&lt;0")</f>
        <v>0</v>
      </c>
      <c r="H10" s="19">
        <f>SUMIFS('01'!$H$3:$H$300,'01'!$C$3:$C$300,C10)+SUMIFS('01'!$H$3:$H$300,'01'!$D$3:$D$300,C10)+SUMIFS('02'!$H$3:$H$300,'02'!$C$3:$C$300,C10)+SUMIFS('02'!$H$3:$H$300,'02'!$D$3:$D$300,C10)+SUMIFS('03'!$H$3:$H$300,'03'!$C$3:$C$300,C10)+SUMIFS('03'!$H$3:$H$300,'03'!$D$3:$D$300,C10)+SUMIFS('04'!$H$3:$H$300,'04'!$C$3:$C$300,C10)+SUMIFS('04'!$H$3:$H$300,'04'!$D$3:$D$300,C10)+SUMIFS('05'!$H$3:$H$300,'05'!$C$3:$C$300,C10)+SUMIFS('05'!$H$3:$H$300,'05'!$D$3:$D$300,C10)+SUMIFS('06'!$H$3:$H$300,'06'!$C$3:$C$300,C10)+SUMIFS('06'!$H$3:$H$300,'06'!$D$3:$D$300,C10)+SUMIFS('07'!$H$3:$H$300,'07'!$C$3:$C$300,C10)+SUMIFS('07'!$H$3:$H$300,'07'!$D$3:$D$300,C10)+SUMIFS('08'!$H$3:$H$300,'08'!$C$3:$C$300,C10)+SUMIFS('08'!$H$3:$H$300,'08'!$D$3:$D$300,C10)+SUMIFS('09'!$H$3:$H$300,'09'!$C$3:$C$300,C10)+SUMIFS('09'!$H$3:$H$300,'09'!$D$3:$D$300,C10)+SUMIFS('10'!$I$3:$I$260,'10'!$C$3:$C$260,C10)+SUMIFS('10'!$I$3:$I$260,'10'!$D$3:$D$260,C10)+SUMIFS('11'!$H$3:$H$300,'11'!$C$3:$C$300,C10)+SUMIFS('11'!$H$3:$H$300,'11'!$D$3:$D$300,C10)+SUMIFS('12'!$H$3:$H$300,'12'!$C$3:$C$300,C10)+SUMIFS('12'!$H$3:$H$300,'12'!$D$3:$D$300,C10)</f>
        <v>0</v>
      </c>
      <c r="I10" s="212"/>
      <c r="J10" s="24">
        <v>8</v>
      </c>
      <c r="K10" s="24">
        <f>VLOOKUP(Equipes!$J10,B:H,2,0)</f>
        <v>0</v>
      </c>
      <c r="L10" s="25">
        <f>VLOOKUP(Equipes!$J10,B:H,7,0)</f>
        <v>0</v>
      </c>
    </row>
    <row r="11" spans="1:12" ht="24.75" customHeight="1">
      <c r="A11" s="16">
        <f>Equipes!$H11+(ROW(Equipes!$H11)/100000)</f>
        <v>1.1E-4</v>
      </c>
      <c r="B11" s="13">
        <f>RANK(Equipes!$A11,A:A)</f>
        <v>990</v>
      </c>
      <c r="C11" s="17" t="s">
        <v>38</v>
      </c>
      <c r="D11" s="18">
        <f>COUNTIF('01'!$C$3:$C$300,C11)+COUNTIF('02'!$C$3:$C$300,C11)+COUNTIF('03'!$C$3:$C$300,C11)+COUNTIF('04'!$C$3:$C$300,C11)+COUNTIF('05'!$C$3:$C$300,C11)+COUNTIF('06'!$C$3:$C$300,C11)+COUNTIF('07'!$C$3:$C$300,C11)+COUNTIF('08'!$C$3:$C$300,C11)+COUNTIF('09'!$C$3:$C$300,C11)+COUNTIF('10'!$C$3:$C$260,C11)+COUNTIF('11'!$C$3:$C$300,C11)+COUNTIF('12'!$C$3:$C$300,C11)</f>
        <v>0</v>
      </c>
      <c r="E11" s="18">
        <f>COUNTIF('01'!$D$3:$D$300,C11)+COUNTIF('02'!$D$3:$D$300,C11)+COUNTIF('03'!$D$3:$D$300,C11)+COUNTIF('04'!$D$3:$D$300,C11)+COUNTIF('05'!$D$3:$D$300,C11)+COUNTIF('06'!$D$3:$D$300,C11)+COUNTIF('07'!$D$3:$D$300,C11)+COUNTIF('08'!$D$3:$D$300,C11)+COUNTIF('09'!$D$3:$D$300,C11)+COUNTIF('10'!$D$3:$D$260,C11)+COUNTIF('11'!$D$3:$D$300,C11)+COUNTIF('12'!$D$3:$D$300,C11)</f>
        <v>0</v>
      </c>
      <c r="F11" s="18">
        <f>COUNTIFS('01'!$C$3:$C$300,C11,'01'!$H$3:$H$300,"&gt;0")+COUNTIFS('01'!$D$3:$D$300,C11,'01'!$H$3:$H$300,"&gt;0")+COUNTIFS('02'!$C$3:$C$300,C11,'02'!$H$3:$H$300,"&gt;0")+COUNTIFS('02'!$D$3:$D$300,C11,'02'!$H$3:$H$300,"&gt;0")+COUNTIFS('03'!$C$3:$C$300,C11,'03'!$H$3:$H$300,"&gt;0")+COUNTIFS('03'!$D$3:$D$300,C11,'03'!$H$3:$H$300,"&gt;0")+COUNTIFS('04'!$C$3:$C$300,C11,'04'!$H$3:$H$300,"&gt;0")+COUNTIFS('04'!$D$3:$D$300,C11,'04'!$H$3:$H$300,"&gt;0")+COUNTIFS('05'!$C$3:$C$300,C11,'05'!$H$3:$H$300,"&gt;0")+COUNTIFS('05'!$D$3:$D$300,C11,'05'!$H$3:$H$300,"&gt;0")+COUNTIFS('06'!$C$3:$C$300,C11,'06'!$H$3:$H$300,"&gt;0")+COUNTIFS('06'!$D$3:$D$300,C11,'06'!$H$3:$H$300,"&gt;0")+COUNTIFS('07'!$C$3:$C$300,C11,'07'!$H$3:$H$300,"&gt;0")+COUNTIFS('07'!$D$3:$D$300,C11,'07'!$H$3:$H$300,"&gt;0")+COUNTIFS('08'!$C$3:$C$300,C11,'08'!$H$3:$H$300,"&gt;0")+COUNTIFS('08'!$D$3:$D$300,C11,'08'!$H$3:$H$300,"&gt;0")+COUNTIFS('09'!$C$3:$C$300,C11,'09'!$H$3:$H$300,"&gt;0")+COUNTIFS('09'!$D$3:$D$300,C11,'09'!$H$3:$H$300,"&gt;0")+COUNTIFS('10'!$C$3:$C$260,C11,'10'!$I$3:$I$260,"&gt;0")+COUNTIFS('10'!$D$3:$D$260,C11,'10'!$I$3:$I$260,"&gt;0")+COUNTIFS('11'!$C$3:$C$300,C11,'11'!$H$3:$H$300,"&gt;0")+COUNTIFS('11'!$D$3:$D$300,C11,'11'!$H$3:$H$300,"&gt;0")+COUNTIFS('12'!$C$3:$C$300,C11,'12'!$H$3:$H$300,"&gt;0")+COUNTIFS('12'!$D$3:$D$300,C11,'12'!$H$3:$H$300,"&gt;0")</f>
        <v>0</v>
      </c>
      <c r="G11" s="18">
        <f>COUNTIFS('01'!$C$3:$C$300,C11,'01'!$H$3:$H$300,"&lt;0")+COUNTIFS('01'!$D$3:$D$300,C11,'01'!$H$3:$H$300,"&lt;0")+COUNTIFS('02'!$C$3:$C$300,C11,'02'!$H$3:$H$300,"&lt;0")+COUNTIFS('02'!$D$3:$D$300,C11,'02'!$H$3:$H$300,"&lt;0")+COUNTIFS('03'!$C$3:$C$300,C11,'03'!$H$3:$H$300,"&lt;0")+COUNTIFS('03'!$D$3:$D$300,C11,'03'!$H$3:$H$300,"&lt;0")+COUNTIFS('04'!$C$3:$C$300,C11,'04'!$H$3:$H$300,"&lt;0")+COUNTIFS('04'!$D$3:$D$300,C11,'04'!$H$3:$H$300,"&lt;0")+COUNTIFS('05'!$C$3:$C$300,C11,'05'!$H$3:$H$300,"&lt;0")+COUNTIFS('05'!$D$3:$D$300,C11,'05'!$H$3:$H$300,"&lt;0")+COUNTIFS('06'!$C$3:$C$300,C11,'06'!$H$3:$H$300,"&lt;0")+COUNTIFS('06'!$D$3:$D$300,C11,'06'!$H$3:$H$300,"&lt;0")+COUNTIFS('07'!$C$3:$C$300,C11,'07'!$H$3:$H$300,"&lt;0")+COUNTIFS('07'!$D$3:$D$300,C11,'07'!$H$3:$H$300,"&lt;0")+COUNTIFS('08'!$C$3:$C$300,C11,'08'!$H$3:$H$300,"&lt;0")+COUNTIFS('08'!$D$3:$D$300,C11,'08'!$H$3:$H$300,"&lt;0")+COUNTIFS('09'!$C$3:$C$300,C11,'09'!$H$3:$H$300,"&lt;0")+COUNTIFS('09'!$D$3:$D$300,C11,'09'!$H$3:$H$300,"&lt;0")+COUNTIFS('10'!$C$3:$C$260,C11,'10'!$I$3:$I$260,"&lt;0")+COUNTIFS('10'!$D$3:$D$260,C11,'10'!$I$3:$I$260,"&lt;0")+COUNTIFS('11'!$C$3:$C$300,C11,'11'!$H$3:$H$300,"&lt;0")+COUNTIFS('11'!$D$3:$D$300,C11,'11'!$H$3:$H$300,"&lt;0")+COUNTIFS('12'!$C$3:$C$300,C11,'12'!$H$3:$H$300,"&lt;0")+COUNTIFS('12'!$D$3:$D$300,C11,'12'!$H$3:$H$300,"&lt;0")</f>
        <v>0</v>
      </c>
      <c r="H11" s="19">
        <f>SUMIFS('01'!$H$3:$H$300,'01'!$C$3:$C$300,C11)+SUMIFS('01'!$H$3:$H$300,'01'!$D$3:$D$300,C11)+SUMIFS('02'!$H$3:$H$300,'02'!$C$3:$C$300,C11)+SUMIFS('02'!$H$3:$H$300,'02'!$D$3:$D$300,C11)+SUMIFS('03'!$H$3:$H$300,'03'!$C$3:$C$300,C11)+SUMIFS('03'!$H$3:$H$300,'03'!$D$3:$D$300,C11)+SUMIFS('04'!$H$3:$H$300,'04'!$C$3:$C$300,C11)+SUMIFS('04'!$H$3:$H$300,'04'!$D$3:$D$300,C11)+SUMIFS('05'!$H$3:$H$300,'05'!$C$3:$C$300,C11)+SUMIFS('05'!$H$3:$H$300,'05'!$D$3:$D$300,C11)+SUMIFS('06'!$H$3:$H$300,'06'!$C$3:$C$300,C11)+SUMIFS('06'!$H$3:$H$300,'06'!$D$3:$D$300,C11)+SUMIFS('07'!$H$3:$H$300,'07'!$C$3:$C$300,C11)+SUMIFS('07'!$H$3:$H$300,'07'!$D$3:$D$300,C11)+SUMIFS('08'!$H$3:$H$300,'08'!$C$3:$C$300,C11)+SUMIFS('08'!$H$3:$H$300,'08'!$D$3:$D$300,C11)+SUMIFS('09'!$H$3:$H$300,'09'!$C$3:$C$300,C11)+SUMIFS('09'!$H$3:$H$300,'09'!$D$3:$D$300,C11)+SUMIFS('10'!$I$3:$I$260,'10'!$C$3:$C$260,C11)+SUMIFS('10'!$I$3:$I$260,'10'!$D$3:$D$260,C11)+SUMIFS('11'!$H$3:$H$300,'11'!$C$3:$C$300,C11)+SUMIFS('11'!$H$3:$H$300,'11'!$D$3:$D$300,C11)+SUMIFS('12'!$H$3:$H$300,'12'!$C$3:$C$300,C11)+SUMIFS('12'!$H$3:$H$300,'12'!$D$3:$D$300,C11)</f>
        <v>0</v>
      </c>
      <c r="I11" s="212"/>
      <c r="J11" s="22">
        <v>9</v>
      </c>
      <c r="K11" s="22">
        <f>VLOOKUP(Equipes!$J11,B:H,2,0)</f>
        <v>0</v>
      </c>
      <c r="L11" s="23">
        <f>VLOOKUP(Equipes!$J11,B:H,7,0)</f>
        <v>0</v>
      </c>
    </row>
    <row r="12" spans="1:12" ht="24.75" customHeight="1">
      <c r="A12" s="16">
        <f>Equipes!$H12+(ROW(Equipes!$H12)/100000)</f>
        <v>1.2E-4</v>
      </c>
      <c r="B12" s="13">
        <f>RANK(Equipes!$A12,A:A)</f>
        <v>989</v>
      </c>
      <c r="C12" s="17" t="s">
        <v>39</v>
      </c>
      <c r="D12" s="18">
        <f>COUNTIF('01'!$C$3:$C$300,C12)+COUNTIF('02'!$C$3:$C$300,C12)+COUNTIF('03'!$C$3:$C$300,C12)+COUNTIF('04'!$C$3:$C$300,C12)+COUNTIF('05'!$C$3:$C$300,C12)+COUNTIF('06'!$C$3:$C$300,C12)+COUNTIF('07'!$C$3:$C$300,C12)+COUNTIF('08'!$C$3:$C$300,C12)+COUNTIF('09'!$C$3:$C$300,C12)+COUNTIF('10'!$C$3:$C$260,C12)+COUNTIF('11'!$C$3:$C$300,C12)+COUNTIF('12'!$C$3:$C$300,C12)</f>
        <v>0</v>
      </c>
      <c r="E12" s="18">
        <f>COUNTIF('01'!$D$3:$D$300,C12)+COUNTIF('02'!$D$3:$D$300,C12)+COUNTIF('03'!$D$3:$D$300,C12)+COUNTIF('04'!$D$3:$D$300,C12)+COUNTIF('05'!$D$3:$D$300,C12)+COUNTIF('06'!$D$3:$D$300,C12)+COUNTIF('07'!$D$3:$D$300,C12)+COUNTIF('08'!$D$3:$D$300,C12)+COUNTIF('09'!$D$3:$D$300,C12)+COUNTIF('10'!$D$3:$D$260,C12)+COUNTIF('11'!$D$3:$D$300,C12)+COUNTIF('12'!$D$3:$D$300,C12)</f>
        <v>0</v>
      </c>
      <c r="F12" s="18">
        <f>COUNTIFS('01'!$C$3:$C$300,C12,'01'!$H$3:$H$300,"&gt;0")+COUNTIFS('01'!$D$3:$D$300,C12,'01'!$H$3:$H$300,"&gt;0")+COUNTIFS('02'!$C$3:$C$300,C12,'02'!$H$3:$H$300,"&gt;0")+COUNTIFS('02'!$D$3:$D$300,C12,'02'!$H$3:$H$300,"&gt;0")+COUNTIFS('03'!$C$3:$C$300,C12,'03'!$H$3:$H$300,"&gt;0")+COUNTIFS('03'!$D$3:$D$300,C12,'03'!$H$3:$H$300,"&gt;0")+COUNTIFS('04'!$C$3:$C$300,C12,'04'!$H$3:$H$300,"&gt;0")+COUNTIFS('04'!$D$3:$D$300,C12,'04'!$H$3:$H$300,"&gt;0")+COUNTIFS('05'!$C$3:$C$300,C12,'05'!$H$3:$H$300,"&gt;0")+COUNTIFS('05'!$D$3:$D$300,C12,'05'!$H$3:$H$300,"&gt;0")+COUNTIFS('06'!$C$3:$C$300,C12,'06'!$H$3:$H$300,"&gt;0")+COUNTIFS('06'!$D$3:$D$300,C12,'06'!$H$3:$H$300,"&gt;0")+COUNTIFS('07'!$C$3:$C$300,C12,'07'!$H$3:$H$300,"&gt;0")+COUNTIFS('07'!$D$3:$D$300,C12,'07'!$H$3:$H$300,"&gt;0")+COUNTIFS('08'!$C$3:$C$300,C12,'08'!$H$3:$H$300,"&gt;0")+COUNTIFS('08'!$D$3:$D$300,C12,'08'!$H$3:$H$300,"&gt;0")+COUNTIFS('09'!$C$3:$C$300,C12,'09'!$H$3:$H$300,"&gt;0")+COUNTIFS('09'!$D$3:$D$300,C12,'09'!$H$3:$H$300,"&gt;0")+COUNTIFS('10'!$C$3:$C$260,C12,'10'!$I$3:$I$260,"&gt;0")+COUNTIFS('10'!$D$3:$D$260,C12,'10'!$I$3:$I$260,"&gt;0")+COUNTIFS('11'!$C$3:$C$300,C12,'11'!$H$3:$H$300,"&gt;0")+COUNTIFS('11'!$D$3:$D$300,C12,'11'!$H$3:$H$300,"&gt;0")+COUNTIFS('12'!$C$3:$C$300,C12,'12'!$H$3:$H$300,"&gt;0")+COUNTIFS('12'!$D$3:$D$300,C12,'12'!$H$3:$H$300,"&gt;0")</f>
        <v>0</v>
      </c>
      <c r="G12" s="18">
        <f>COUNTIFS('01'!$C$3:$C$300,C12,'01'!$H$3:$H$300,"&lt;0")+COUNTIFS('01'!$D$3:$D$300,C12,'01'!$H$3:$H$300,"&lt;0")+COUNTIFS('02'!$C$3:$C$300,C12,'02'!$H$3:$H$300,"&lt;0")+COUNTIFS('02'!$D$3:$D$300,C12,'02'!$H$3:$H$300,"&lt;0")+COUNTIFS('03'!$C$3:$C$300,C12,'03'!$H$3:$H$300,"&lt;0")+COUNTIFS('03'!$D$3:$D$300,C12,'03'!$H$3:$H$300,"&lt;0")+COUNTIFS('04'!$C$3:$C$300,C12,'04'!$H$3:$H$300,"&lt;0")+COUNTIFS('04'!$D$3:$D$300,C12,'04'!$H$3:$H$300,"&lt;0")+COUNTIFS('05'!$C$3:$C$300,C12,'05'!$H$3:$H$300,"&lt;0")+COUNTIFS('05'!$D$3:$D$300,C12,'05'!$H$3:$H$300,"&lt;0")+COUNTIFS('06'!$C$3:$C$300,C12,'06'!$H$3:$H$300,"&lt;0")+COUNTIFS('06'!$D$3:$D$300,C12,'06'!$H$3:$H$300,"&lt;0")+COUNTIFS('07'!$C$3:$C$300,C12,'07'!$H$3:$H$300,"&lt;0")+COUNTIFS('07'!$D$3:$D$300,C12,'07'!$H$3:$H$300,"&lt;0")+COUNTIFS('08'!$C$3:$C$300,C12,'08'!$H$3:$H$300,"&lt;0")+COUNTIFS('08'!$D$3:$D$300,C12,'08'!$H$3:$H$300,"&lt;0")+COUNTIFS('09'!$C$3:$C$300,C12,'09'!$H$3:$H$300,"&lt;0")+COUNTIFS('09'!$D$3:$D$300,C12,'09'!$H$3:$H$300,"&lt;0")+COUNTIFS('10'!$C$3:$C$260,C12,'10'!$I$3:$I$260,"&lt;0")+COUNTIFS('10'!$D$3:$D$260,C12,'10'!$I$3:$I$260,"&lt;0")+COUNTIFS('11'!$C$3:$C$300,C12,'11'!$H$3:$H$300,"&lt;0")+COUNTIFS('11'!$D$3:$D$300,C12,'11'!$H$3:$H$300,"&lt;0")+COUNTIFS('12'!$C$3:$C$300,C12,'12'!$H$3:$H$300,"&lt;0")+COUNTIFS('12'!$D$3:$D$300,C12,'12'!$H$3:$H$300,"&lt;0")</f>
        <v>0</v>
      </c>
      <c r="H12" s="19">
        <f>SUMIFS('01'!$H$3:$H$300,'01'!$C$3:$C$300,C12)+SUMIFS('01'!$H$3:$H$300,'01'!$D$3:$D$300,C12)+SUMIFS('02'!$H$3:$H$300,'02'!$C$3:$C$300,C12)+SUMIFS('02'!$H$3:$H$300,'02'!$D$3:$D$300,C12)+SUMIFS('03'!$H$3:$H$300,'03'!$C$3:$C$300,C12)+SUMIFS('03'!$H$3:$H$300,'03'!$D$3:$D$300,C12)+SUMIFS('04'!$H$3:$H$300,'04'!$C$3:$C$300,C12)+SUMIFS('04'!$H$3:$H$300,'04'!$D$3:$D$300,C12)+SUMIFS('05'!$H$3:$H$300,'05'!$C$3:$C$300,C12)+SUMIFS('05'!$H$3:$H$300,'05'!$D$3:$D$300,C12)+SUMIFS('06'!$H$3:$H$300,'06'!$C$3:$C$300,C12)+SUMIFS('06'!$H$3:$H$300,'06'!$D$3:$D$300,C12)+SUMIFS('07'!$H$3:$H$300,'07'!$C$3:$C$300,C12)+SUMIFS('07'!$H$3:$H$300,'07'!$D$3:$D$300,C12)+SUMIFS('08'!$H$3:$H$300,'08'!$C$3:$C$300,C12)+SUMIFS('08'!$H$3:$H$300,'08'!$D$3:$D$300,C12)+SUMIFS('09'!$H$3:$H$300,'09'!$C$3:$C$300,C12)+SUMIFS('09'!$H$3:$H$300,'09'!$D$3:$D$300,C12)+SUMIFS('10'!$I$3:$I$260,'10'!$C$3:$C$260,C12)+SUMIFS('10'!$I$3:$I$260,'10'!$D$3:$D$260,C12)+SUMIFS('11'!$H$3:$H$300,'11'!$C$3:$C$300,C12)+SUMIFS('11'!$H$3:$H$300,'11'!$D$3:$D$300,C12)+SUMIFS('12'!$H$3:$H$300,'12'!$C$3:$C$300,C12)+SUMIFS('12'!$H$3:$H$300,'12'!$D$3:$D$300,C12)</f>
        <v>0</v>
      </c>
      <c r="I12" s="212"/>
      <c r="J12" s="24">
        <v>10</v>
      </c>
      <c r="K12" s="24">
        <f>VLOOKUP(Equipes!$J12,B:H,2,0)</f>
        <v>0</v>
      </c>
      <c r="L12" s="25">
        <f>VLOOKUP(Equipes!$J12,B:H,7,0)</f>
        <v>0</v>
      </c>
    </row>
    <row r="13" spans="1:12" ht="24.75" customHeight="1">
      <c r="A13" s="16">
        <f>Equipes!$H13+(ROW(Equipes!$H13)/100000)</f>
        <v>1.2999999999999999E-4</v>
      </c>
      <c r="B13" s="13">
        <f>RANK(Equipes!$A13,A:A)</f>
        <v>988</v>
      </c>
      <c r="C13" s="17" t="s">
        <v>40</v>
      </c>
      <c r="D13" s="18">
        <f>COUNTIF('01'!$C$3:$C$300,C13)+COUNTIF('02'!$C$3:$C$300,C13)+COUNTIF('03'!$C$3:$C$300,C13)+COUNTIF('04'!$C$3:$C$300,C13)+COUNTIF('05'!$C$3:$C$300,C13)+COUNTIF('06'!$C$3:$C$300,C13)+COUNTIF('07'!$C$3:$C$300,C13)+COUNTIF('08'!$C$3:$C$300,C13)+COUNTIF('09'!$C$3:$C$300,C13)+COUNTIF('10'!$C$3:$C$260,C13)+COUNTIF('11'!$C$3:$C$300,C13)+COUNTIF('12'!$C$3:$C$300,C13)</f>
        <v>0</v>
      </c>
      <c r="E13" s="18">
        <f>COUNTIF('01'!$D$3:$D$300,C13)+COUNTIF('02'!$D$3:$D$300,C13)+COUNTIF('03'!$D$3:$D$300,C13)+COUNTIF('04'!$D$3:$D$300,C13)+COUNTIF('05'!$D$3:$D$300,C13)+COUNTIF('06'!$D$3:$D$300,C13)+COUNTIF('07'!$D$3:$D$300,C13)+COUNTIF('08'!$D$3:$D$300,C13)+COUNTIF('09'!$D$3:$D$300,C13)+COUNTIF('10'!$D$3:$D$260,C13)+COUNTIF('11'!$D$3:$D$300,C13)+COUNTIF('12'!$D$3:$D$300,C13)</f>
        <v>0</v>
      </c>
      <c r="F13" s="18">
        <f>COUNTIFS('01'!$C$3:$C$300,C13,'01'!$H$3:$H$300,"&gt;0")+COUNTIFS('01'!$D$3:$D$300,C13,'01'!$H$3:$H$300,"&gt;0")+COUNTIFS('02'!$C$3:$C$300,C13,'02'!$H$3:$H$300,"&gt;0")+COUNTIFS('02'!$D$3:$D$300,C13,'02'!$H$3:$H$300,"&gt;0")+COUNTIFS('03'!$C$3:$C$300,C13,'03'!$H$3:$H$300,"&gt;0")+COUNTIFS('03'!$D$3:$D$300,C13,'03'!$H$3:$H$300,"&gt;0")+COUNTIFS('04'!$C$3:$C$300,C13,'04'!$H$3:$H$300,"&gt;0")+COUNTIFS('04'!$D$3:$D$300,C13,'04'!$H$3:$H$300,"&gt;0")+COUNTIFS('05'!$C$3:$C$300,C13,'05'!$H$3:$H$300,"&gt;0")+COUNTIFS('05'!$D$3:$D$300,C13,'05'!$H$3:$H$300,"&gt;0")+COUNTIFS('06'!$C$3:$C$300,C13,'06'!$H$3:$H$300,"&gt;0")+COUNTIFS('06'!$D$3:$D$300,C13,'06'!$H$3:$H$300,"&gt;0")+COUNTIFS('07'!$C$3:$C$300,C13,'07'!$H$3:$H$300,"&gt;0")+COUNTIFS('07'!$D$3:$D$300,C13,'07'!$H$3:$H$300,"&gt;0")+COUNTIFS('08'!$C$3:$C$300,C13,'08'!$H$3:$H$300,"&gt;0")+COUNTIFS('08'!$D$3:$D$300,C13,'08'!$H$3:$H$300,"&gt;0")+COUNTIFS('09'!$C$3:$C$300,C13,'09'!$H$3:$H$300,"&gt;0")+COUNTIFS('09'!$D$3:$D$300,C13,'09'!$H$3:$H$300,"&gt;0")+COUNTIFS('10'!$C$3:$C$260,C13,'10'!$I$3:$I$260,"&gt;0")+COUNTIFS('10'!$D$3:$D$260,C13,'10'!$I$3:$I$260,"&gt;0")+COUNTIFS('11'!$C$3:$C$300,C13,'11'!$H$3:$H$300,"&gt;0")+COUNTIFS('11'!$D$3:$D$300,C13,'11'!$H$3:$H$300,"&gt;0")+COUNTIFS('12'!$C$3:$C$300,C13,'12'!$H$3:$H$300,"&gt;0")+COUNTIFS('12'!$D$3:$D$300,C13,'12'!$H$3:$H$300,"&gt;0")</f>
        <v>0</v>
      </c>
      <c r="G13" s="18">
        <f>COUNTIFS('01'!$C$3:$C$300,C13,'01'!$H$3:$H$300,"&lt;0")+COUNTIFS('01'!$D$3:$D$300,C13,'01'!$H$3:$H$300,"&lt;0")+COUNTIFS('02'!$C$3:$C$300,C13,'02'!$H$3:$H$300,"&lt;0")+COUNTIFS('02'!$D$3:$D$300,C13,'02'!$H$3:$H$300,"&lt;0")+COUNTIFS('03'!$C$3:$C$300,C13,'03'!$H$3:$H$300,"&lt;0")+COUNTIFS('03'!$D$3:$D$300,C13,'03'!$H$3:$H$300,"&lt;0")+COUNTIFS('04'!$C$3:$C$300,C13,'04'!$H$3:$H$300,"&lt;0")+COUNTIFS('04'!$D$3:$D$300,C13,'04'!$H$3:$H$300,"&lt;0")+COUNTIFS('05'!$C$3:$C$300,C13,'05'!$H$3:$H$300,"&lt;0")+COUNTIFS('05'!$D$3:$D$300,C13,'05'!$H$3:$H$300,"&lt;0")+COUNTIFS('06'!$C$3:$C$300,C13,'06'!$H$3:$H$300,"&lt;0")+COUNTIFS('06'!$D$3:$D$300,C13,'06'!$H$3:$H$300,"&lt;0")+COUNTIFS('07'!$C$3:$C$300,C13,'07'!$H$3:$H$300,"&lt;0")+COUNTIFS('07'!$D$3:$D$300,C13,'07'!$H$3:$H$300,"&lt;0")+COUNTIFS('08'!$C$3:$C$300,C13,'08'!$H$3:$H$300,"&lt;0")+COUNTIFS('08'!$D$3:$D$300,C13,'08'!$H$3:$H$300,"&lt;0")+COUNTIFS('09'!$C$3:$C$300,C13,'09'!$H$3:$H$300,"&lt;0")+COUNTIFS('09'!$D$3:$D$300,C13,'09'!$H$3:$H$300,"&lt;0")+COUNTIFS('10'!$C$3:$C$260,C13,'10'!$I$3:$I$260,"&lt;0")+COUNTIFS('10'!$D$3:$D$260,C13,'10'!$I$3:$I$260,"&lt;0")+COUNTIFS('11'!$C$3:$C$300,C13,'11'!$H$3:$H$300,"&lt;0")+COUNTIFS('11'!$D$3:$D$300,C13,'11'!$H$3:$H$300,"&lt;0")+COUNTIFS('12'!$C$3:$C$300,C13,'12'!$H$3:$H$300,"&lt;0")+COUNTIFS('12'!$D$3:$D$300,C13,'12'!$H$3:$H$300,"&lt;0")</f>
        <v>0</v>
      </c>
      <c r="H13" s="19">
        <f>SUMIFS('01'!$H$3:$H$300,'01'!$C$3:$C$300,C13)+SUMIFS('01'!$H$3:$H$300,'01'!$D$3:$D$300,C13)+SUMIFS('02'!$H$3:$H$300,'02'!$C$3:$C$300,C13)+SUMIFS('02'!$H$3:$H$300,'02'!$D$3:$D$300,C13)+SUMIFS('03'!$H$3:$H$300,'03'!$C$3:$C$300,C13)+SUMIFS('03'!$H$3:$H$300,'03'!$D$3:$D$300,C13)+SUMIFS('04'!$H$3:$H$300,'04'!$C$3:$C$300,C13)+SUMIFS('04'!$H$3:$H$300,'04'!$D$3:$D$300,C13)+SUMIFS('05'!$H$3:$H$300,'05'!$C$3:$C$300,C13)+SUMIFS('05'!$H$3:$H$300,'05'!$D$3:$D$300,C13)+SUMIFS('06'!$H$3:$H$300,'06'!$C$3:$C$300,C13)+SUMIFS('06'!$H$3:$H$300,'06'!$D$3:$D$300,C13)+SUMIFS('07'!$H$3:$H$300,'07'!$C$3:$C$300,C13)+SUMIFS('07'!$H$3:$H$300,'07'!$D$3:$D$300,C13)+SUMIFS('08'!$H$3:$H$300,'08'!$C$3:$C$300,C13)+SUMIFS('08'!$H$3:$H$300,'08'!$D$3:$D$300,C13)+SUMIFS('09'!$H$3:$H$300,'09'!$C$3:$C$300,C13)+SUMIFS('09'!$H$3:$H$300,'09'!$D$3:$D$300,C13)+SUMIFS('10'!$I$3:$I$260,'10'!$C$3:$C$260,C13)+SUMIFS('10'!$I$3:$I$260,'10'!$D$3:$D$260,C13)+SUMIFS('11'!$H$3:$H$300,'11'!$C$3:$C$300,C13)+SUMIFS('11'!$H$3:$H$300,'11'!$D$3:$D$300,C13)+SUMIFS('12'!$H$3:$H$300,'12'!$C$3:$C$300,C13)+SUMIFS('12'!$H$3:$H$300,'12'!$D$3:$D$300,C13)</f>
        <v>0</v>
      </c>
      <c r="I13" s="212"/>
      <c r="J13" s="227"/>
      <c r="K13" s="212"/>
      <c r="L13" s="228"/>
    </row>
    <row r="14" spans="1:12" ht="24.75" customHeight="1">
      <c r="A14" s="16">
        <f>Equipes!$H14+(ROW(Equipes!$H14)/100000)</f>
        <v>1.3999999999999999E-4</v>
      </c>
      <c r="B14" s="13">
        <f>RANK(Equipes!$A14,A:A)</f>
        <v>987</v>
      </c>
      <c r="C14" s="17" t="s">
        <v>41</v>
      </c>
      <c r="D14" s="18">
        <f>COUNTIF('01'!$C$3:$C$300,C14)+COUNTIF('02'!$C$3:$C$300,C14)+COUNTIF('03'!$C$3:$C$300,C14)+COUNTIF('04'!$C$3:$C$300,C14)+COUNTIF('05'!$C$3:$C$300,C14)+COUNTIF('06'!$C$3:$C$300,C14)+COUNTIF('07'!$C$3:$C$300,C14)+COUNTIF('08'!$C$3:$C$300,C14)+COUNTIF('09'!$C$3:$C$300,C14)+COUNTIF('10'!$C$3:$C$260,C14)+COUNTIF('11'!$C$3:$C$300,C14)+COUNTIF('12'!$C$3:$C$300,C14)</f>
        <v>0</v>
      </c>
      <c r="E14" s="18">
        <f>COUNTIF('01'!$D$3:$D$300,C14)+COUNTIF('02'!$D$3:$D$300,C14)+COUNTIF('03'!$D$3:$D$300,C14)+COUNTIF('04'!$D$3:$D$300,C14)+COUNTIF('05'!$D$3:$D$300,C14)+COUNTIF('06'!$D$3:$D$300,C14)+COUNTIF('07'!$D$3:$D$300,C14)+COUNTIF('08'!$D$3:$D$300,C14)+COUNTIF('09'!$D$3:$D$300,C14)+COUNTIF('10'!$D$3:$D$260,C14)+COUNTIF('11'!$D$3:$D$300,C14)+COUNTIF('12'!$D$3:$D$300,C14)</f>
        <v>0</v>
      </c>
      <c r="F14" s="18">
        <f>COUNTIFS('01'!$C$3:$C$300,C14,'01'!$H$3:$H$300,"&gt;0")+COUNTIFS('01'!$D$3:$D$300,C14,'01'!$H$3:$H$300,"&gt;0")+COUNTIFS('02'!$C$3:$C$300,C14,'02'!$H$3:$H$300,"&gt;0")+COUNTIFS('02'!$D$3:$D$300,C14,'02'!$H$3:$H$300,"&gt;0")+COUNTIFS('03'!$C$3:$C$300,C14,'03'!$H$3:$H$300,"&gt;0")+COUNTIFS('03'!$D$3:$D$300,C14,'03'!$H$3:$H$300,"&gt;0")+COUNTIFS('04'!$C$3:$C$300,C14,'04'!$H$3:$H$300,"&gt;0")+COUNTIFS('04'!$D$3:$D$300,C14,'04'!$H$3:$H$300,"&gt;0")+COUNTIFS('05'!$C$3:$C$300,C14,'05'!$H$3:$H$300,"&gt;0")+COUNTIFS('05'!$D$3:$D$300,C14,'05'!$H$3:$H$300,"&gt;0")+COUNTIFS('06'!$C$3:$C$300,C14,'06'!$H$3:$H$300,"&gt;0")+COUNTIFS('06'!$D$3:$D$300,C14,'06'!$H$3:$H$300,"&gt;0")+COUNTIFS('07'!$C$3:$C$300,C14,'07'!$H$3:$H$300,"&gt;0")+COUNTIFS('07'!$D$3:$D$300,C14,'07'!$H$3:$H$300,"&gt;0")+COUNTIFS('08'!$C$3:$C$300,C14,'08'!$H$3:$H$300,"&gt;0")+COUNTIFS('08'!$D$3:$D$300,C14,'08'!$H$3:$H$300,"&gt;0")+COUNTIFS('09'!$C$3:$C$300,C14,'09'!$H$3:$H$300,"&gt;0")+COUNTIFS('09'!$D$3:$D$300,C14,'09'!$H$3:$H$300,"&gt;0")+COUNTIFS('10'!$C$3:$C$260,C14,'10'!$I$3:$I$260,"&gt;0")+COUNTIFS('10'!$D$3:$D$260,C14,'10'!$I$3:$I$260,"&gt;0")+COUNTIFS('11'!$C$3:$C$300,C14,'11'!$H$3:$H$300,"&gt;0")+COUNTIFS('11'!$D$3:$D$300,C14,'11'!$H$3:$H$300,"&gt;0")+COUNTIFS('12'!$C$3:$C$300,C14,'12'!$H$3:$H$300,"&gt;0")+COUNTIFS('12'!$D$3:$D$300,C14,'12'!$H$3:$H$300,"&gt;0")</f>
        <v>0</v>
      </c>
      <c r="G14" s="18">
        <f>COUNTIFS('01'!$C$3:$C$300,C14,'01'!$H$3:$H$300,"&lt;0")+COUNTIFS('01'!$D$3:$D$300,C14,'01'!$H$3:$H$300,"&lt;0")+COUNTIFS('02'!$C$3:$C$300,C14,'02'!$H$3:$H$300,"&lt;0")+COUNTIFS('02'!$D$3:$D$300,C14,'02'!$H$3:$H$300,"&lt;0")+COUNTIFS('03'!$C$3:$C$300,C14,'03'!$H$3:$H$300,"&lt;0")+COUNTIFS('03'!$D$3:$D$300,C14,'03'!$H$3:$H$300,"&lt;0")+COUNTIFS('04'!$C$3:$C$300,C14,'04'!$H$3:$H$300,"&lt;0")+COUNTIFS('04'!$D$3:$D$300,C14,'04'!$H$3:$H$300,"&lt;0")+COUNTIFS('05'!$C$3:$C$300,C14,'05'!$H$3:$H$300,"&lt;0")+COUNTIFS('05'!$D$3:$D$300,C14,'05'!$H$3:$H$300,"&lt;0")+COUNTIFS('06'!$C$3:$C$300,C14,'06'!$H$3:$H$300,"&lt;0")+COUNTIFS('06'!$D$3:$D$300,C14,'06'!$H$3:$H$300,"&lt;0")+COUNTIFS('07'!$C$3:$C$300,C14,'07'!$H$3:$H$300,"&lt;0")+COUNTIFS('07'!$D$3:$D$300,C14,'07'!$H$3:$H$300,"&lt;0")+COUNTIFS('08'!$C$3:$C$300,C14,'08'!$H$3:$H$300,"&lt;0")+COUNTIFS('08'!$D$3:$D$300,C14,'08'!$H$3:$H$300,"&lt;0")+COUNTIFS('09'!$C$3:$C$300,C14,'09'!$H$3:$H$300,"&lt;0")+COUNTIFS('09'!$D$3:$D$300,C14,'09'!$H$3:$H$300,"&lt;0")+COUNTIFS('10'!$C$3:$C$260,C14,'10'!$I$3:$I$260,"&lt;0")+COUNTIFS('10'!$D$3:$D$260,C14,'10'!$I$3:$I$260,"&lt;0")+COUNTIFS('11'!$C$3:$C$300,C14,'11'!$H$3:$H$300,"&lt;0")+COUNTIFS('11'!$D$3:$D$300,C14,'11'!$H$3:$H$300,"&lt;0")+COUNTIFS('12'!$C$3:$C$300,C14,'12'!$H$3:$H$300,"&lt;0")+COUNTIFS('12'!$D$3:$D$300,C14,'12'!$H$3:$H$300,"&lt;0")</f>
        <v>0</v>
      </c>
      <c r="H14" s="19">
        <f>SUMIFS('01'!$H$3:$H$300,'01'!$C$3:$C$300,C14)+SUMIFS('01'!$H$3:$H$300,'01'!$D$3:$D$300,C14)+SUMIFS('02'!$H$3:$H$300,'02'!$C$3:$C$300,C14)+SUMIFS('02'!$H$3:$H$300,'02'!$D$3:$D$300,C14)+SUMIFS('03'!$H$3:$H$300,'03'!$C$3:$C$300,C14)+SUMIFS('03'!$H$3:$H$300,'03'!$D$3:$D$300,C14)+SUMIFS('04'!$H$3:$H$300,'04'!$C$3:$C$300,C14)+SUMIFS('04'!$H$3:$H$300,'04'!$D$3:$D$300,C14)+SUMIFS('05'!$H$3:$H$300,'05'!$C$3:$C$300,C14)+SUMIFS('05'!$H$3:$H$300,'05'!$D$3:$D$300,C14)+SUMIFS('06'!$H$3:$H$300,'06'!$C$3:$C$300,C14)+SUMIFS('06'!$H$3:$H$300,'06'!$D$3:$D$300,C14)+SUMIFS('07'!$H$3:$H$300,'07'!$C$3:$C$300,C14)+SUMIFS('07'!$H$3:$H$300,'07'!$D$3:$D$300,C14)+SUMIFS('08'!$H$3:$H$300,'08'!$C$3:$C$300,C14)+SUMIFS('08'!$H$3:$H$300,'08'!$D$3:$D$300,C14)+SUMIFS('09'!$H$3:$H$300,'09'!$C$3:$C$300,C14)+SUMIFS('09'!$H$3:$H$300,'09'!$D$3:$D$300,C14)+SUMIFS('10'!$I$3:$I$260,'10'!$C$3:$C$260,C14)+SUMIFS('10'!$I$3:$I$260,'10'!$D$3:$D$260,C14)+SUMIFS('11'!$H$3:$H$300,'11'!$C$3:$C$300,C14)+SUMIFS('11'!$H$3:$H$300,'11'!$D$3:$D$300,C14)+SUMIFS('12'!$H$3:$H$300,'12'!$C$3:$C$300,C14)+SUMIFS('12'!$H$3:$H$300,'12'!$D$3:$D$300,C14)</f>
        <v>0</v>
      </c>
      <c r="I14" s="212"/>
      <c r="J14" s="180" t="s">
        <v>42</v>
      </c>
      <c r="K14" s="229"/>
      <c r="L14" s="230"/>
    </row>
    <row r="15" spans="1:12" ht="24.75" customHeight="1">
      <c r="A15" s="16">
        <f>Equipes!$H15+(ROW(Equipes!$H15)/100000)</f>
        <v>1.4999999999999999E-4</v>
      </c>
      <c r="B15" s="13">
        <f>RANK(Equipes!$A15,A:A)</f>
        <v>986</v>
      </c>
      <c r="C15" s="17" t="s">
        <v>43</v>
      </c>
      <c r="D15" s="18">
        <f>COUNTIF('01'!$C$3:$C$300,C15)+COUNTIF('02'!$C$3:$C$300,C15)+COUNTIF('03'!$C$3:$C$300,C15)+COUNTIF('04'!$C$3:$C$300,C15)+COUNTIF('05'!$C$3:$C$300,C15)+COUNTIF('06'!$C$3:$C$300,C15)+COUNTIF('07'!$C$3:$C$300,C15)+COUNTIF('08'!$C$3:$C$300,C15)+COUNTIF('09'!$C$3:$C$300,C15)+COUNTIF('10'!$C$3:$C$260,C15)+COUNTIF('11'!$C$3:$C$300,C15)+COUNTIF('12'!$C$3:$C$300,C15)</f>
        <v>0</v>
      </c>
      <c r="E15" s="18">
        <f>COUNTIF('01'!$D$3:$D$300,C15)+COUNTIF('02'!$D$3:$D$300,C15)+COUNTIF('03'!$D$3:$D$300,C15)+COUNTIF('04'!$D$3:$D$300,C15)+COUNTIF('05'!$D$3:$D$300,C15)+COUNTIF('06'!$D$3:$D$300,C15)+COUNTIF('07'!$D$3:$D$300,C15)+COUNTIF('08'!$D$3:$D$300,C15)+COUNTIF('09'!$D$3:$D$300,C15)+COUNTIF('10'!$D$3:$D$260,C15)+COUNTIF('11'!$D$3:$D$300,C15)+COUNTIF('12'!$D$3:$D$300,C15)</f>
        <v>0</v>
      </c>
      <c r="F15" s="18">
        <f>COUNTIFS('01'!$C$3:$C$300,C15,'01'!$H$3:$H$300,"&gt;0")+COUNTIFS('01'!$D$3:$D$300,C15,'01'!$H$3:$H$300,"&gt;0")+COUNTIFS('02'!$C$3:$C$300,C15,'02'!$H$3:$H$300,"&gt;0")+COUNTIFS('02'!$D$3:$D$300,C15,'02'!$H$3:$H$300,"&gt;0")+COUNTIFS('03'!$C$3:$C$300,C15,'03'!$H$3:$H$300,"&gt;0")+COUNTIFS('03'!$D$3:$D$300,C15,'03'!$H$3:$H$300,"&gt;0")+COUNTIFS('04'!$C$3:$C$300,C15,'04'!$H$3:$H$300,"&gt;0")+COUNTIFS('04'!$D$3:$D$300,C15,'04'!$H$3:$H$300,"&gt;0")+COUNTIFS('05'!$C$3:$C$300,C15,'05'!$H$3:$H$300,"&gt;0")+COUNTIFS('05'!$D$3:$D$300,C15,'05'!$H$3:$H$300,"&gt;0")+COUNTIFS('06'!$C$3:$C$300,C15,'06'!$H$3:$H$300,"&gt;0")+COUNTIFS('06'!$D$3:$D$300,C15,'06'!$H$3:$H$300,"&gt;0")+COUNTIFS('07'!$C$3:$C$300,C15,'07'!$H$3:$H$300,"&gt;0")+COUNTIFS('07'!$D$3:$D$300,C15,'07'!$H$3:$H$300,"&gt;0")+COUNTIFS('08'!$C$3:$C$300,C15,'08'!$H$3:$H$300,"&gt;0")+COUNTIFS('08'!$D$3:$D$300,C15,'08'!$H$3:$H$300,"&gt;0")+COUNTIFS('09'!$C$3:$C$300,C15,'09'!$H$3:$H$300,"&gt;0")+COUNTIFS('09'!$D$3:$D$300,C15,'09'!$H$3:$H$300,"&gt;0")+COUNTIFS('10'!$C$3:$C$260,C15,'10'!$I$3:$I$260,"&gt;0")+COUNTIFS('10'!$D$3:$D$260,C15,'10'!$I$3:$I$260,"&gt;0")+COUNTIFS('11'!$C$3:$C$300,C15,'11'!$H$3:$H$300,"&gt;0")+COUNTIFS('11'!$D$3:$D$300,C15,'11'!$H$3:$H$300,"&gt;0")+COUNTIFS('12'!$C$3:$C$300,C15,'12'!$H$3:$H$300,"&gt;0")+COUNTIFS('12'!$D$3:$D$300,C15,'12'!$H$3:$H$300,"&gt;0")</f>
        <v>0</v>
      </c>
      <c r="G15" s="18">
        <f>COUNTIFS('01'!$C$3:$C$300,C15,'01'!$H$3:$H$300,"&lt;0")+COUNTIFS('01'!$D$3:$D$300,C15,'01'!$H$3:$H$300,"&lt;0")+COUNTIFS('02'!$C$3:$C$300,C15,'02'!$H$3:$H$300,"&lt;0")+COUNTIFS('02'!$D$3:$D$300,C15,'02'!$H$3:$H$300,"&lt;0")+COUNTIFS('03'!$C$3:$C$300,C15,'03'!$H$3:$H$300,"&lt;0")+COUNTIFS('03'!$D$3:$D$300,C15,'03'!$H$3:$H$300,"&lt;0")+COUNTIFS('04'!$C$3:$C$300,C15,'04'!$H$3:$H$300,"&lt;0")+COUNTIFS('04'!$D$3:$D$300,C15,'04'!$H$3:$H$300,"&lt;0")+COUNTIFS('05'!$C$3:$C$300,C15,'05'!$H$3:$H$300,"&lt;0")+COUNTIFS('05'!$D$3:$D$300,C15,'05'!$H$3:$H$300,"&lt;0")+COUNTIFS('06'!$C$3:$C$300,C15,'06'!$H$3:$H$300,"&lt;0")+COUNTIFS('06'!$D$3:$D$300,C15,'06'!$H$3:$H$300,"&lt;0")+COUNTIFS('07'!$C$3:$C$300,C15,'07'!$H$3:$H$300,"&lt;0")+COUNTIFS('07'!$D$3:$D$300,C15,'07'!$H$3:$H$300,"&lt;0")+COUNTIFS('08'!$C$3:$C$300,C15,'08'!$H$3:$H$300,"&lt;0")+COUNTIFS('08'!$D$3:$D$300,C15,'08'!$H$3:$H$300,"&lt;0")+COUNTIFS('09'!$C$3:$C$300,C15,'09'!$H$3:$H$300,"&lt;0")+COUNTIFS('09'!$D$3:$D$300,C15,'09'!$H$3:$H$300,"&lt;0")+COUNTIFS('10'!$C$3:$C$260,C15,'10'!$I$3:$I$260,"&lt;0")+COUNTIFS('10'!$D$3:$D$260,C15,'10'!$I$3:$I$260,"&lt;0")+COUNTIFS('11'!$C$3:$C$300,C15,'11'!$H$3:$H$300,"&lt;0")+COUNTIFS('11'!$D$3:$D$300,C15,'11'!$H$3:$H$300,"&lt;0")+COUNTIFS('12'!$C$3:$C$300,C15,'12'!$H$3:$H$300,"&lt;0")+COUNTIFS('12'!$D$3:$D$300,C15,'12'!$H$3:$H$300,"&lt;0")</f>
        <v>0</v>
      </c>
      <c r="H15" s="19">
        <f>SUMIFS('01'!$H$3:$H$300,'01'!$C$3:$C$300,C15)+SUMIFS('01'!$H$3:$H$300,'01'!$D$3:$D$300,C15)+SUMIFS('02'!$H$3:$H$300,'02'!$C$3:$C$300,C15)+SUMIFS('02'!$H$3:$H$300,'02'!$D$3:$D$300,C15)+SUMIFS('03'!$H$3:$H$300,'03'!$C$3:$C$300,C15)+SUMIFS('03'!$H$3:$H$300,'03'!$D$3:$D$300,C15)+SUMIFS('04'!$H$3:$H$300,'04'!$C$3:$C$300,C15)+SUMIFS('04'!$H$3:$H$300,'04'!$D$3:$D$300,C15)+SUMIFS('05'!$H$3:$H$300,'05'!$C$3:$C$300,C15)+SUMIFS('05'!$H$3:$H$300,'05'!$D$3:$D$300,C15)+SUMIFS('06'!$H$3:$H$300,'06'!$C$3:$C$300,C15)+SUMIFS('06'!$H$3:$H$300,'06'!$D$3:$D$300,C15)+SUMIFS('07'!$H$3:$H$300,'07'!$C$3:$C$300,C15)+SUMIFS('07'!$H$3:$H$300,'07'!$D$3:$D$300,C15)+SUMIFS('08'!$H$3:$H$300,'08'!$C$3:$C$300,C15)+SUMIFS('08'!$H$3:$H$300,'08'!$D$3:$D$300,C15)+SUMIFS('09'!$H$3:$H$300,'09'!$C$3:$C$300,C15)+SUMIFS('09'!$H$3:$H$300,'09'!$D$3:$D$300,C15)+SUMIFS('10'!$I$3:$I$260,'10'!$C$3:$C$260,C15)+SUMIFS('10'!$I$3:$I$260,'10'!$D$3:$D$260,C15)+SUMIFS('11'!$H$3:$H$300,'11'!$C$3:$C$300,C15)+SUMIFS('11'!$H$3:$H$300,'11'!$D$3:$D$300,C15)+SUMIFS('12'!$H$3:$H$300,'12'!$C$3:$C$300,C15)+SUMIFS('12'!$H$3:$H$300,'12'!$D$3:$D$300,C15)</f>
        <v>0</v>
      </c>
      <c r="I15" s="212"/>
      <c r="J15" s="26" t="s">
        <v>28</v>
      </c>
      <c r="K15" s="26" t="s">
        <v>29</v>
      </c>
      <c r="L15" s="27" t="s">
        <v>25</v>
      </c>
    </row>
    <row r="16" spans="1:12" ht="24.75" customHeight="1">
      <c r="A16" s="16">
        <f>Equipes!$H16+(ROW(Equipes!$H16)/100000)</f>
        <v>1.6000000000000001E-4</v>
      </c>
      <c r="B16" s="13">
        <f>RANK(Equipes!$A16,A:A)</f>
        <v>985</v>
      </c>
      <c r="C16" s="17" t="s">
        <v>44</v>
      </c>
      <c r="D16" s="18">
        <f>COUNTIF('01'!$C$3:$C$300,C16)+COUNTIF('02'!$C$3:$C$300,C16)+COUNTIF('03'!$C$3:$C$300,C16)+COUNTIF('04'!$C$3:$C$300,C16)+COUNTIF('05'!$C$3:$C$300,C16)+COUNTIF('06'!$C$3:$C$300,C16)+COUNTIF('07'!$C$3:$C$300,C16)+COUNTIF('08'!$C$3:$C$300,C16)+COUNTIF('09'!$C$3:$C$300,C16)+COUNTIF('10'!$C$3:$C$260,C16)+COUNTIF('11'!$C$3:$C$300,C16)+COUNTIF('12'!$C$3:$C$300,C16)</f>
        <v>0</v>
      </c>
      <c r="E16" s="18">
        <f>COUNTIF('01'!$D$3:$D$300,C16)+COUNTIF('02'!$D$3:$D$300,C16)+COUNTIF('03'!$D$3:$D$300,C16)+COUNTIF('04'!$D$3:$D$300,C16)+COUNTIF('05'!$D$3:$D$300,C16)+COUNTIF('06'!$D$3:$D$300,C16)+COUNTIF('07'!$D$3:$D$300,C16)+COUNTIF('08'!$D$3:$D$300,C16)+COUNTIF('09'!$D$3:$D$300,C16)+COUNTIF('10'!$D$3:$D$260,C16)+COUNTIF('11'!$D$3:$D$300,C16)+COUNTIF('12'!$D$3:$D$300,C16)</f>
        <v>0</v>
      </c>
      <c r="F16" s="18">
        <f>COUNTIFS('01'!$C$3:$C$300,C16,'01'!$H$3:$H$300,"&gt;0")+COUNTIFS('01'!$D$3:$D$300,C16,'01'!$H$3:$H$300,"&gt;0")+COUNTIFS('02'!$C$3:$C$300,C16,'02'!$H$3:$H$300,"&gt;0")+COUNTIFS('02'!$D$3:$D$300,C16,'02'!$H$3:$H$300,"&gt;0")+COUNTIFS('03'!$C$3:$C$300,C16,'03'!$H$3:$H$300,"&gt;0")+COUNTIFS('03'!$D$3:$D$300,C16,'03'!$H$3:$H$300,"&gt;0")+COUNTIFS('04'!$C$3:$C$300,C16,'04'!$H$3:$H$300,"&gt;0")+COUNTIFS('04'!$D$3:$D$300,C16,'04'!$H$3:$H$300,"&gt;0")+COUNTIFS('05'!$C$3:$C$300,C16,'05'!$H$3:$H$300,"&gt;0")+COUNTIFS('05'!$D$3:$D$300,C16,'05'!$H$3:$H$300,"&gt;0")+COUNTIFS('06'!$C$3:$C$300,C16,'06'!$H$3:$H$300,"&gt;0")+COUNTIFS('06'!$D$3:$D$300,C16,'06'!$H$3:$H$300,"&gt;0")+COUNTIFS('07'!$C$3:$C$300,C16,'07'!$H$3:$H$300,"&gt;0")+COUNTIFS('07'!$D$3:$D$300,C16,'07'!$H$3:$H$300,"&gt;0")+COUNTIFS('08'!$C$3:$C$300,C16,'08'!$H$3:$H$300,"&gt;0")+COUNTIFS('08'!$D$3:$D$300,C16,'08'!$H$3:$H$300,"&gt;0")+COUNTIFS('09'!$C$3:$C$300,C16,'09'!$H$3:$H$300,"&gt;0")+COUNTIFS('09'!$D$3:$D$300,C16,'09'!$H$3:$H$300,"&gt;0")+COUNTIFS('10'!$C$3:$C$260,C16,'10'!$I$3:$I$260,"&gt;0")+COUNTIFS('10'!$D$3:$D$260,C16,'10'!$I$3:$I$260,"&gt;0")+COUNTIFS('11'!$C$3:$C$300,C16,'11'!$H$3:$H$300,"&gt;0")+COUNTIFS('11'!$D$3:$D$300,C16,'11'!$H$3:$H$300,"&gt;0")+COUNTIFS('12'!$C$3:$C$300,C16,'12'!$H$3:$H$300,"&gt;0")+COUNTIFS('12'!$D$3:$D$300,C16,'12'!$H$3:$H$300,"&gt;0")</f>
        <v>0</v>
      </c>
      <c r="G16" s="18">
        <f>COUNTIFS('01'!$C$3:$C$300,C16,'01'!$H$3:$H$300,"&lt;0")+COUNTIFS('01'!$D$3:$D$300,C16,'01'!$H$3:$H$300,"&lt;0")+COUNTIFS('02'!$C$3:$C$300,C16,'02'!$H$3:$H$300,"&lt;0")+COUNTIFS('02'!$D$3:$D$300,C16,'02'!$H$3:$H$300,"&lt;0")+COUNTIFS('03'!$C$3:$C$300,C16,'03'!$H$3:$H$300,"&lt;0")+COUNTIFS('03'!$D$3:$D$300,C16,'03'!$H$3:$H$300,"&lt;0")+COUNTIFS('04'!$C$3:$C$300,C16,'04'!$H$3:$H$300,"&lt;0")+COUNTIFS('04'!$D$3:$D$300,C16,'04'!$H$3:$H$300,"&lt;0")+COUNTIFS('05'!$C$3:$C$300,C16,'05'!$H$3:$H$300,"&lt;0")+COUNTIFS('05'!$D$3:$D$300,C16,'05'!$H$3:$H$300,"&lt;0")+COUNTIFS('06'!$C$3:$C$300,C16,'06'!$H$3:$H$300,"&lt;0")+COUNTIFS('06'!$D$3:$D$300,C16,'06'!$H$3:$H$300,"&lt;0")+COUNTIFS('07'!$C$3:$C$300,C16,'07'!$H$3:$H$300,"&lt;0")+COUNTIFS('07'!$D$3:$D$300,C16,'07'!$H$3:$H$300,"&lt;0")+COUNTIFS('08'!$C$3:$C$300,C16,'08'!$H$3:$H$300,"&lt;0")+COUNTIFS('08'!$D$3:$D$300,C16,'08'!$H$3:$H$300,"&lt;0")+COUNTIFS('09'!$C$3:$C$300,C16,'09'!$H$3:$H$300,"&lt;0")+COUNTIFS('09'!$D$3:$D$300,C16,'09'!$H$3:$H$300,"&lt;0")+COUNTIFS('10'!$C$3:$C$260,C16,'10'!$I$3:$I$260,"&lt;0")+COUNTIFS('10'!$D$3:$D$260,C16,'10'!$I$3:$I$260,"&lt;0")+COUNTIFS('11'!$C$3:$C$300,C16,'11'!$H$3:$H$300,"&lt;0")+COUNTIFS('11'!$D$3:$D$300,C16,'11'!$H$3:$H$300,"&lt;0")+COUNTIFS('12'!$C$3:$C$300,C16,'12'!$H$3:$H$300,"&lt;0")+COUNTIFS('12'!$D$3:$D$300,C16,'12'!$H$3:$H$300,"&lt;0")</f>
        <v>0</v>
      </c>
      <c r="H16" s="19">
        <f>SUMIFS('01'!$H$3:$H$300,'01'!$C$3:$C$300,C16)+SUMIFS('01'!$H$3:$H$300,'01'!$D$3:$D$300,C16)+SUMIFS('02'!$H$3:$H$300,'02'!$C$3:$C$300,C16)+SUMIFS('02'!$H$3:$H$300,'02'!$D$3:$D$300,C16)+SUMIFS('03'!$H$3:$H$300,'03'!$C$3:$C$300,C16)+SUMIFS('03'!$H$3:$H$300,'03'!$D$3:$D$300,C16)+SUMIFS('04'!$H$3:$H$300,'04'!$C$3:$C$300,C16)+SUMIFS('04'!$H$3:$H$300,'04'!$D$3:$D$300,C16)+SUMIFS('05'!$H$3:$H$300,'05'!$C$3:$C$300,C16)+SUMIFS('05'!$H$3:$H$300,'05'!$D$3:$D$300,C16)+SUMIFS('06'!$H$3:$H$300,'06'!$C$3:$C$300,C16)+SUMIFS('06'!$H$3:$H$300,'06'!$D$3:$D$300,C16)+SUMIFS('07'!$H$3:$H$300,'07'!$C$3:$C$300,C16)+SUMIFS('07'!$H$3:$H$300,'07'!$D$3:$D$300,C16)+SUMIFS('08'!$H$3:$H$300,'08'!$C$3:$C$300,C16)+SUMIFS('08'!$H$3:$H$300,'08'!$D$3:$D$300,C16)+SUMIFS('09'!$H$3:$H$300,'09'!$C$3:$C$300,C16)+SUMIFS('09'!$H$3:$H$300,'09'!$D$3:$D$300,C16)+SUMIFS('10'!$I$3:$I$260,'10'!$C$3:$C$260,C16)+SUMIFS('10'!$I$3:$I$260,'10'!$D$3:$D$260,C16)+SUMIFS('11'!$H$3:$H$300,'11'!$C$3:$C$300,C16)+SUMIFS('11'!$H$3:$H$300,'11'!$D$3:$D$300,C16)+SUMIFS('12'!$H$3:$H$300,'12'!$C$3:$C$300,C16)+SUMIFS('12'!$H$3:$H$300,'12'!$D$3:$D$300,C16)</f>
        <v>0</v>
      </c>
      <c r="I16" s="212"/>
      <c r="J16" s="28">
        <f>LARGE(B:B,1)</f>
        <v>999</v>
      </c>
      <c r="K16" s="29" t="str">
        <f>VLOOKUP(Equipes!$J16,B:H,2,0)</f>
        <v>Ajax II</v>
      </c>
      <c r="L16" s="30">
        <f>VLOOKUP(Equipes!$J16,B:H,7,0)</f>
        <v>0</v>
      </c>
    </row>
    <row r="17" spans="1:12" ht="24.75" customHeight="1">
      <c r="A17" s="16">
        <f>Equipes!$H17+(ROW(Equipes!$H17)/100000)</f>
        <v>1.7000000000000001E-4</v>
      </c>
      <c r="B17" s="13">
        <f>RANK(Equipes!$A17,A:A)</f>
        <v>984</v>
      </c>
      <c r="C17" s="17" t="s">
        <v>45</v>
      </c>
      <c r="D17" s="18">
        <f>COUNTIF('01'!$C$3:$C$300,C17)+COUNTIF('02'!$C$3:$C$300,C17)+COUNTIF('03'!$C$3:$C$300,C17)+COUNTIF('04'!$C$3:$C$300,C17)+COUNTIF('05'!$C$3:$C$300,C17)+COUNTIF('06'!$C$3:$C$300,C17)+COUNTIF('07'!$C$3:$C$300,C17)+COUNTIF('08'!$C$3:$C$300,C17)+COUNTIF('09'!$C$3:$C$300,C17)+COUNTIF('10'!$C$3:$C$260,C17)+COUNTIF('11'!$C$3:$C$300,C17)+COUNTIF('12'!$C$3:$C$300,C17)</f>
        <v>0</v>
      </c>
      <c r="E17" s="18">
        <f>COUNTIF('01'!$D$3:$D$300,C17)+COUNTIF('02'!$D$3:$D$300,C17)+COUNTIF('03'!$D$3:$D$300,C17)+COUNTIF('04'!$D$3:$D$300,C17)+COUNTIF('05'!$D$3:$D$300,C17)+COUNTIF('06'!$D$3:$D$300,C17)+COUNTIF('07'!$D$3:$D$300,C17)+COUNTIF('08'!$D$3:$D$300,C17)+COUNTIF('09'!$D$3:$D$300,C17)+COUNTIF('10'!$D$3:$D$260,C17)+COUNTIF('11'!$D$3:$D$300,C17)+COUNTIF('12'!$D$3:$D$300,C17)</f>
        <v>0</v>
      </c>
      <c r="F17" s="18">
        <f>COUNTIFS('01'!$C$3:$C$300,C17,'01'!$H$3:$H$300,"&gt;0")+COUNTIFS('01'!$D$3:$D$300,C17,'01'!$H$3:$H$300,"&gt;0")+COUNTIFS('02'!$C$3:$C$300,C17,'02'!$H$3:$H$300,"&gt;0")+COUNTIFS('02'!$D$3:$D$300,C17,'02'!$H$3:$H$300,"&gt;0")+COUNTIFS('03'!$C$3:$C$300,C17,'03'!$H$3:$H$300,"&gt;0")+COUNTIFS('03'!$D$3:$D$300,C17,'03'!$H$3:$H$300,"&gt;0")+COUNTIFS('04'!$C$3:$C$300,C17,'04'!$H$3:$H$300,"&gt;0")+COUNTIFS('04'!$D$3:$D$300,C17,'04'!$H$3:$H$300,"&gt;0")+COUNTIFS('05'!$C$3:$C$300,C17,'05'!$H$3:$H$300,"&gt;0")+COUNTIFS('05'!$D$3:$D$300,C17,'05'!$H$3:$H$300,"&gt;0")+COUNTIFS('06'!$C$3:$C$300,C17,'06'!$H$3:$H$300,"&gt;0")+COUNTIFS('06'!$D$3:$D$300,C17,'06'!$H$3:$H$300,"&gt;0")+COUNTIFS('07'!$C$3:$C$300,C17,'07'!$H$3:$H$300,"&gt;0")+COUNTIFS('07'!$D$3:$D$300,C17,'07'!$H$3:$H$300,"&gt;0")+COUNTIFS('08'!$C$3:$C$300,C17,'08'!$H$3:$H$300,"&gt;0")+COUNTIFS('08'!$D$3:$D$300,C17,'08'!$H$3:$H$300,"&gt;0")+COUNTIFS('09'!$C$3:$C$300,C17,'09'!$H$3:$H$300,"&gt;0")+COUNTIFS('09'!$D$3:$D$300,C17,'09'!$H$3:$H$300,"&gt;0")+COUNTIFS('10'!$C$3:$C$260,C17,'10'!$I$3:$I$260,"&gt;0")+COUNTIFS('10'!$D$3:$D$260,C17,'10'!$I$3:$I$260,"&gt;0")+COUNTIFS('11'!$C$3:$C$300,C17,'11'!$H$3:$H$300,"&gt;0")+COUNTIFS('11'!$D$3:$D$300,C17,'11'!$H$3:$H$300,"&gt;0")+COUNTIFS('12'!$C$3:$C$300,C17,'12'!$H$3:$H$300,"&gt;0")+COUNTIFS('12'!$D$3:$D$300,C17,'12'!$H$3:$H$300,"&gt;0")</f>
        <v>0</v>
      </c>
      <c r="G17" s="18">
        <f>COUNTIFS('01'!$C$3:$C$300,C17,'01'!$H$3:$H$300,"&lt;0")+COUNTIFS('01'!$D$3:$D$300,C17,'01'!$H$3:$H$300,"&lt;0")+COUNTIFS('02'!$C$3:$C$300,C17,'02'!$H$3:$H$300,"&lt;0")+COUNTIFS('02'!$D$3:$D$300,C17,'02'!$H$3:$H$300,"&lt;0")+COUNTIFS('03'!$C$3:$C$300,C17,'03'!$H$3:$H$300,"&lt;0")+COUNTIFS('03'!$D$3:$D$300,C17,'03'!$H$3:$H$300,"&lt;0")+COUNTIFS('04'!$C$3:$C$300,C17,'04'!$H$3:$H$300,"&lt;0")+COUNTIFS('04'!$D$3:$D$300,C17,'04'!$H$3:$H$300,"&lt;0")+COUNTIFS('05'!$C$3:$C$300,C17,'05'!$H$3:$H$300,"&lt;0")+COUNTIFS('05'!$D$3:$D$300,C17,'05'!$H$3:$H$300,"&lt;0")+COUNTIFS('06'!$C$3:$C$300,C17,'06'!$H$3:$H$300,"&lt;0")+COUNTIFS('06'!$D$3:$D$300,C17,'06'!$H$3:$H$300,"&lt;0")+COUNTIFS('07'!$C$3:$C$300,C17,'07'!$H$3:$H$300,"&lt;0")+COUNTIFS('07'!$D$3:$D$300,C17,'07'!$H$3:$H$300,"&lt;0")+COUNTIFS('08'!$C$3:$C$300,C17,'08'!$H$3:$H$300,"&lt;0")+COUNTIFS('08'!$D$3:$D$300,C17,'08'!$H$3:$H$300,"&lt;0")+COUNTIFS('09'!$C$3:$C$300,C17,'09'!$H$3:$H$300,"&lt;0")+COUNTIFS('09'!$D$3:$D$300,C17,'09'!$H$3:$H$300,"&lt;0")+COUNTIFS('10'!$C$3:$C$260,C17,'10'!$I$3:$I$260,"&lt;0")+COUNTIFS('10'!$D$3:$D$260,C17,'10'!$I$3:$I$260,"&lt;0")+COUNTIFS('11'!$C$3:$C$300,C17,'11'!$H$3:$H$300,"&lt;0")+COUNTIFS('11'!$D$3:$D$300,C17,'11'!$H$3:$H$300,"&lt;0")+COUNTIFS('12'!$C$3:$C$300,C17,'12'!$H$3:$H$300,"&lt;0")+COUNTIFS('12'!$D$3:$D$300,C17,'12'!$H$3:$H$300,"&lt;0")</f>
        <v>0</v>
      </c>
      <c r="H17" s="19">
        <f>SUMIFS('01'!$H$3:$H$300,'01'!$C$3:$C$300,C17)+SUMIFS('01'!$H$3:$H$300,'01'!$D$3:$D$300,C17)+SUMIFS('02'!$H$3:$H$300,'02'!$C$3:$C$300,C17)+SUMIFS('02'!$H$3:$H$300,'02'!$D$3:$D$300,C17)+SUMIFS('03'!$H$3:$H$300,'03'!$C$3:$C$300,C17)+SUMIFS('03'!$H$3:$H$300,'03'!$D$3:$D$300,C17)+SUMIFS('04'!$H$3:$H$300,'04'!$C$3:$C$300,C17)+SUMIFS('04'!$H$3:$H$300,'04'!$D$3:$D$300,C17)+SUMIFS('05'!$H$3:$H$300,'05'!$C$3:$C$300,C17)+SUMIFS('05'!$H$3:$H$300,'05'!$D$3:$D$300,C17)+SUMIFS('06'!$H$3:$H$300,'06'!$C$3:$C$300,C17)+SUMIFS('06'!$H$3:$H$300,'06'!$D$3:$D$300,C17)+SUMIFS('07'!$H$3:$H$300,'07'!$C$3:$C$300,C17)+SUMIFS('07'!$H$3:$H$300,'07'!$D$3:$D$300,C17)+SUMIFS('08'!$H$3:$H$300,'08'!$C$3:$C$300,C17)+SUMIFS('08'!$H$3:$H$300,'08'!$D$3:$D$300,C17)+SUMIFS('09'!$H$3:$H$300,'09'!$C$3:$C$300,C17)+SUMIFS('09'!$H$3:$H$300,'09'!$D$3:$D$300,C17)+SUMIFS('10'!$I$3:$I$260,'10'!$C$3:$C$260,C17)+SUMIFS('10'!$I$3:$I$260,'10'!$D$3:$D$260,C17)+SUMIFS('11'!$H$3:$H$300,'11'!$C$3:$C$300,C17)+SUMIFS('11'!$H$3:$H$300,'11'!$D$3:$D$300,C17)+SUMIFS('12'!$H$3:$H$300,'12'!$C$3:$C$300,C17)+SUMIFS('12'!$H$3:$H$300,'12'!$D$3:$D$300,C17)</f>
        <v>0</v>
      </c>
      <c r="I17" s="212"/>
      <c r="J17" s="28">
        <f>LARGE(B:B,2)</f>
        <v>998</v>
      </c>
      <c r="K17" s="29" t="str">
        <f>VLOOKUP(Equipes!$J17,B:H,2,0)</f>
        <v>Wisła Płock</v>
      </c>
      <c r="L17" s="30">
        <f>VLOOKUP(Equipes!$J17,B:H,7,0)</f>
        <v>0</v>
      </c>
    </row>
    <row r="18" spans="1:12" ht="24.75" customHeight="1">
      <c r="A18" s="16">
        <f>Equipes!$H18+(ROW(Equipes!$H18)/100000)</f>
        <v>1.8000000000000001E-4</v>
      </c>
      <c r="B18" s="13">
        <f>RANK(Equipes!$A18,A:A)</f>
        <v>983</v>
      </c>
      <c r="C18" s="17" t="s">
        <v>46</v>
      </c>
      <c r="D18" s="18">
        <f>COUNTIF('01'!$C$3:$C$300,C18)+COUNTIF('02'!$C$3:$C$300,C18)+COUNTIF('03'!$C$3:$C$300,C18)+COUNTIF('04'!$C$3:$C$300,C18)+COUNTIF('05'!$C$3:$C$300,C18)+COUNTIF('06'!$C$3:$C$300,C18)+COUNTIF('07'!$C$3:$C$300,C18)+COUNTIF('08'!$C$3:$C$300,C18)+COUNTIF('09'!$C$3:$C$300,C18)+COUNTIF('10'!$C$3:$C$260,C18)+COUNTIF('11'!$C$3:$C$300,C18)+COUNTIF('12'!$C$3:$C$300,C18)</f>
        <v>0</v>
      </c>
      <c r="E18" s="18">
        <f>COUNTIF('01'!$D$3:$D$300,C18)+COUNTIF('02'!$D$3:$D$300,C18)+COUNTIF('03'!$D$3:$D$300,C18)+COUNTIF('04'!$D$3:$D$300,C18)+COUNTIF('05'!$D$3:$D$300,C18)+COUNTIF('06'!$D$3:$D$300,C18)+COUNTIF('07'!$D$3:$D$300,C18)+COUNTIF('08'!$D$3:$D$300,C18)+COUNTIF('09'!$D$3:$D$300,C18)+COUNTIF('10'!$D$3:$D$260,C18)+COUNTIF('11'!$D$3:$D$300,C18)+COUNTIF('12'!$D$3:$D$300,C18)</f>
        <v>0</v>
      </c>
      <c r="F18" s="18">
        <f>COUNTIFS('01'!$C$3:$C$300,C18,'01'!$H$3:$H$300,"&gt;0")+COUNTIFS('01'!$D$3:$D$300,C18,'01'!$H$3:$H$300,"&gt;0")+COUNTIFS('02'!$C$3:$C$300,C18,'02'!$H$3:$H$300,"&gt;0")+COUNTIFS('02'!$D$3:$D$300,C18,'02'!$H$3:$H$300,"&gt;0")+COUNTIFS('03'!$C$3:$C$300,C18,'03'!$H$3:$H$300,"&gt;0")+COUNTIFS('03'!$D$3:$D$300,C18,'03'!$H$3:$H$300,"&gt;0")+COUNTIFS('04'!$C$3:$C$300,C18,'04'!$H$3:$H$300,"&gt;0")+COUNTIFS('04'!$D$3:$D$300,C18,'04'!$H$3:$H$300,"&gt;0")+COUNTIFS('05'!$C$3:$C$300,C18,'05'!$H$3:$H$300,"&gt;0")+COUNTIFS('05'!$D$3:$D$300,C18,'05'!$H$3:$H$300,"&gt;0")+COUNTIFS('06'!$C$3:$C$300,C18,'06'!$H$3:$H$300,"&gt;0")+COUNTIFS('06'!$D$3:$D$300,C18,'06'!$H$3:$H$300,"&gt;0")+COUNTIFS('07'!$C$3:$C$300,C18,'07'!$H$3:$H$300,"&gt;0")+COUNTIFS('07'!$D$3:$D$300,C18,'07'!$H$3:$H$300,"&gt;0")+COUNTIFS('08'!$C$3:$C$300,C18,'08'!$H$3:$H$300,"&gt;0")+COUNTIFS('08'!$D$3:$D$300,C18,'08'!$H$3:$H$300,"&gt;0")+COUNTIFS('09'!$C$3:$C$300,C18,'09'!$H$3:$H$300,"&gt;0")+COUNTIFS('09'!$D$3:$D$300,C18,'09'!$H$3:$H$300,"&gt;0")+COUNTIFS('10'!$C$3:$C$260,C18,'10'!$I$3:$I$260,"&gt;0")+COUNTIFS('10'!$D$3:$D$260,C18,'10'!$I$3:$I$260,"&gt;0")+COUNTIFS('11'!$C$3:$C$300,C18,'11'!$H$3:$H$300,"&gt;0")+COUNTIFS('11'!$D$3:$D$300,C18,'11'!$H$3:$H$300,"&gt;0")+COUNTIFS('12'!$C$3:$C$300,C18,'12'!$H$3:$H$300,"&gt;0")+COUNTIFS('12'!$D$3:$D$300,C18,'12'!$H$3:$H$300,"&gt;0")</f>
        <v>0</v>
      </c>
      <c r="G18" s="18">
        <f>COUNTIFS('01'!$C$3:$C$300,C18,'01'!$H$3:$H$300,"&lt;0")+COUNTIFS('01'!$D$3:$D$300,C18,'01'!$H$3:$H$300,"&lt;0")+COUNTIFS('02'!$C$3:$C$300,C18,'02'!$H$3:$H$300,"&lt;0")+COUNTIFS('02'!$D$3:$D$300,C18,'02'!$H$3:$H$300,"&lt;0")+COUNTIFS('03'!$C$3:$C$300,C18,'03'!$H$3:$H$300,"&lt;0")+COUNTIFS('03'!$D$3:$D$300,C18,'03'!$H$3:$H$300,"&lt;0")+COUNTIFS('04'!$C$3:$C$300,C18,'04'!$H$3:$H$300,"&lt;0")+COUNTIFS('04'!$D$3:$D$300,C18,'04'!$H$3:$H$300,"&lt;0")+COUNTIFS('05'!$C$3:$C$300,C18,'05'!$H$3:$H$300,"&lt;0")+COUNTIFS('05'!$D$3:$D$300,C18,'05'!$H$3:$H$300,"&lt;0")+COUNTIFS('06'!$C$3:$C$300,C18,'06'!$H$3:$H$300,"&lt;0")+COUNTIFS('06'!$D$3:$D$300,C18,'06'!$H$3:$H$300,"&lt;0")+COUNTIFS('07'!$C$3:$C$300,C18,'07'!$H$3:$H$300,"&lt;0")+COUNTIFS('07'!$D$3:$D$300,C18,'07'!$H$3:$H$300,"&lt;0")+COUNTIFS('08'!$C$3:$C$300,C18,'08'!$H$3:$H$300,"&lt;0")+COUNTIFS('08'!$D$3:$D$300,C18,'08'!$H$3:$H$300,"&lt;0")+COUNTIFS('09'!$C$3:$C$300,C18,'09'!$H$3:$H$300,"&lt;0")+COUNTIFS('09'!$D$3:$D$300,C18,'09'!$H$3:$H$300,"&lt;0")+COUNTIFS('10'!$C$3:$C$260,C18,'10'!$I$3:$I$260,"&lt;0")+COUNTIFS('10'!$D$3:$D$260,C18,'10'!$I$3:$I$260,"&lt;0")+COUNTIFS('11'!$C$3:$C$300,C18,'11'!$H$3:$H$300,"&lt;0")+COUNTIFS('11'!$D$3:$D$300,C18,'11'!$H$3:$H$300,"&lt;0")+COUNTIFS('12'!$C$3:$C$300,C18,'12'!$H$3:$H$300,"&lt;0")+COUNTIFS('12'!$D$3:$D$300,C18,'12'!$H$3:$H$300,"&lt;0")</f>
        <v>0</v>
      </c>
      <c r="H18" s="19">
        <f>SUMIFS('01'!$H$3:$H$300,'01'!$C$3:$C$300,C18)+SUMIFS('01'!$H$3:$H$300,'01'!$D$3:$D$300,C18)+SUMIFS('02'!$H$3:$H$300,'02'!$C$3:$C$300,C18)+SUMIFS('02'!$H$3:$H$300,'02'!$D$3:$D$300,C18)+SUMIFS('03'!$H$3:$H$300,'03'!$C$3:$C$300,C18)+SUMIFS('03'!$H$3:$H$300,'03'!$D$3:$D$300,C18)+SUMIFS('04'!$H$3:$H$300,'04'!$C$3:$C$300,C18)+SUMIFS('04'!$H$3:$H$300,'04'!$D$3:$D$300,C18)+SUMIFS('05'!$H$3:$H$300,'05'!$C$3:$C$300,C18)+SUMIFS('05'!$H$3:$H$300,'05'!$D$3:$D$300,C18)+SUMIFS('06'!$H$3:$H$300,'06'!$C$3:$C$300,C18)+SUMIFS('06'!$H$3:$H$300,'06'!$D$3:$D$300,C18)+SUMIFS('07'!$H$3:$H$300,'07'!$C$3:$C$300,C18)+SUMIFS('07'!$H$3:$H$300,'07'!$D$3:$D$300,C18)+SUMIFS('08'!$H$3:$H$300,'08'!$C$3:$C$300,C18)+SUMIFS('08'!$H$3:$H$300,'08'!$D$3:$D$300,C18)+SUMIFS('09'!$H$3:$H$300,'09'!$C$3:$C$300,C18)+SUMIFS('09'!$H$3:$H$300,'09'!$D$3:$D$300,C18)+SUMIFS('10'!$I$3:$I$260,'10'!$C$3:$C$260,C18)+SUMIFS('10'!$I$3:$I$260,'10'!$D$3:$D$260,C18)+SUMIFS('11'!$H$3:$H$300,'11'!$C$3:$C$300,C18)+SUMIFS('11'!$H$3:$H$300,'11'!$D$3:$D$300,C18)+SUMIFS('12'!$H$3:$H$300,'12'!$C$3:$C$300,C18)+SUMIFS('12'!$H$3:$H$300,'12'!$D$3:$D$300,C18)</f>
        <v>0</v>
      </c>
      <c r="I18" s="212"/>
      <c r="J18" s="28">
        <f>LARGE(B:B,3)</f>
        <v>997</v>
      </c>
      <c r="K18" s="29" t="str">
        <f>VLOOKUP(Equipes!$J18,B:H,2,0)</f>
        <v>Anyang</v>
      </c>
      <c r="L18" s="30">
        <f>VLOOKUP(Equipes!$J18,B:H,7,0)</f>
        <v>0</v>
      </c>
    </row>
    <row r="19" spans="1:12" ht="24.75" customHeight="1">
      <c r="A19" s="16">
        <f>Equipes!$H19+(ROW(Equipes!$H19)/100000)</f>
        <v>1.9000000000000001E-4</v>
      </c>
      <c r="B19" s="13">
        <f>RANK(Equipes!$A19,A:A)</f>
        <v>982</v>
      </c>
      <c r="C19" s="17" t="s">
        <v>47</v>
      </c>
      <c r="D19" s="18">
        <f>COUNTIF('01'!$C$3:$C$300,C19)+COUNTIF('02'!$C$3:$C$300,C19)+COUNTIF('03'!$C$3:$C$300,C19)+COUNTIF('04'!$C$3:$C$300,C19)+COUNTIF('05'!$C$3:$C$300,C19)+COUNTIF('06'!$C$3:$C$300,C19)+COUNTIF('07'!$C$3:$C$300,C19)+COUNTIF('08'!$C$3:$C$300,C19)+COUNTIF('09'!$C$3:$C$300,C19)+COUNTIF('10'!$C$3:$C$260,C19)+COUNTIF('11'!$C$3:$C$300,C19)+COUNTIF('12'!$C$3:$C$300,C19)</f>
        <v>0</v>
      </c>
      <c r="E19" s="18">
        <f>COUNTIF('01'!$D$3:$D$300,C19)+COUNTIF('02'!$D$3:$D$300,C19)+COUNTIF('03'!$D$3:$D$300,C19)+COUNTIF('04'!$D$3:$D$300,C19)+COUNTIF('05'!$D$3:$D$300,C19)+COUNTIF('06'!$D$3:$D$300,C19)+COUNTIF('07'!$D$3:$D$300,C19)+COUNTIF('08'!$D$3:$D$300,C19)+COUNTIF('09'!$D$3:$D$300,C19)+COUNTIF('10'!$D$3:$D$260,C19)+COUNTIF('11'!$D$3:$D$300,C19)+COUNTIF('12'!$D$3:$D$300,C19)</f>
        <v>0</v>
      </c>
      <c r="F19" s="18">
        <f>COUNTIFS('01'!$C$3:$C$300,C19,'01'!$H$3:$H$300,"&gt;0")+COUNTIFS('01'!$D$3:$D$300,C19,'01'!$H$3:$H$300,"&gt;0")+COUNTIFS('02'!$C$3:$C$300,C19,'02'!$H$3:$H$300,"&gt;0")+COUNTIFS('02'!$D$3:$D$300,C19,'02'!$H$3:$H$300,"&gt;0")+COUNTIFS('03'!$C$3:$C$300,C19,'03'!$H$3:$H$300,"&gt;0")+COUNTIFS('03'!$D$3:$D$300,C19,'03'!$H$3:$H$300,"&gt;0")+COUNTIFS('04'!$C$3:$C$300,C19,'04'!$H$3:$H$300,"&gt;0")+COUNTIFS('04'!$D$3:$D$300,C19,'04'!$H$3:$H$300,"&gt;0")+COUNTIFS('05'!$C$3:$C$300,C19,'05'!$H$3:$H$300,"&gt;0")+COUNTIFS('05'!$D$3:$D$300,C19,'05'!$H$3:$H$300,"&gt;0")+COUNTIFS('06'!$C$3:$C$300,C19,'06'!$H$3:$H$300,"&gt;0")+COUNTIFS('06'!$D$3:$D$300,C19,'06'!$H$3:$H$300,"&gt;0")+COUNTIFS('07'!$C$3:$C$300,C19,'07'!$H$3:$H$300,"&gt;0")+COUNTIFS('07'!$D$3:$D$300,C19,'07'!$H$3:$H$300,"&gt;0")+COUNTIFS('08'!$C$3:$C$300,C19,'08'!$H$3:$H$300,"&gt;0")+COUNTIFS('08'!$D$3:$D$300,C19,'08'!$H$3:$H$300,"&gt;0")+COUNTIFS('09'!$C$3:$C$300,C19,'09'!$H$3:$H$300,"&gt;0")+COUNTIFS('09'!$D$3:$D$300,C19,'09'!$H$3:$H$300,"&gt;0")+COUNTIFS('10'!$C$3:$C$260,C19,'10'!$I$3:$I$260,"&gt;0")+COUNTIFS('10'!$D$3:$D$260,C19,'10'!$I$3:$I$260,"&gt;0")+COUNTIFS('11'!$C$3:$C$300,C19,'11'!$H$3:$H$300,"&gt;0")+COUNTIFS('11'!$D$3:$D$300,C19,'11'!$H$3:$H$300,"&gt;0")+COUNTIFS('12'!$C$3:$C$300,C19,'12'!$H$3:$H$300,"&gt;0")+COUNTIFS('12'!$D$3:$D$300,C19,'12'!$H$3:$H$300,"&gt;0")</f>
        <v>0</v>
      </c>
      <c r="G19" s="18">
        <f>COUNTIFS('01'!$C$3:$C$300,C19,'01'!$H$3:$H$300,"&lt;0")+COUNTIFS('01'!$D$3:$D$300,C19,'01'!$H$3:$H$300,"&lt;0")+COUNTIFS('02'!$C$3:$C$300,C19,'02'!$H$3:$H$300,"&lt;0")+COUNTIFS('02'!$D$3:$D$300,C19,'02'!$H$3:$H$300,"&lt;0")+COUNTIFS('03'!$C$3:$C$300,C19,'03'!$H$3:$H$300,"&lt;0")+COUNTIFS('03'!$D$3:$D$300,C19,'03'!$H$3:$H$300,"&lt;0")+COUNTIFS('04'!$C$3:$C$300,C19,'04'!$H$3:$H$300,"&lt;0")+COUNTIFS('04'!$D$3:$D$300,C19,'04'!$H$3:$H$300,"&lt;0")+COUNTIFS('05'!$C$3:$C$300,C19,'05'!$H$3:$H$300,"&lt;0")+COUNTIFS('05'!$D$3:$D$300,C19,'05'!$H$3:$H$300,"&lt;0")+COUNTIFS('06'!$C$3:$C$300,C19,'06'!$H$3:$H$300,"&lt;0")+COUNTIFS('06'!$D$3:$D$300,C19,'06'!$H$3:$H$300,"&lt;0")+COUNTIFS('07'!$C$3:$C$300,C19,'07'!$H$3:$H$300,"&lt;0")+COUNTIFS('07'!$D$3:$D$300,C19,'07'!$H$3:$H$300,"&lt;0")+COUNTIFS('08'!$C$3:$C$300,C19,'08'!$H$3:$H$300,"&lt;0")+COUNTIFS('08'!$D$3:$D$300,C19,'08'!$H$3:$H$300,"&lt;0")+COUNTIFS('09'!$C$3:$C$300,C19,'09'!$H$3:$H$300,"&lt;0")+COUNTIFS('09'!$D$3:$D$300,C19,'09'!$H$3:$H$300,"&lt;0")+COUNTIFS('10'!$C$3:$C$260,C19,'10'!$I$3:$I$260,"&lt;0")+COUNTIFS('10'!$D$3:$D$260,C19,'10'!$I$3:$I$260,"&lt;0")+COUNTIFS('11'!$C$3:$C$300,C19,'11'!$H$3:$H$300,"&lt;0")+COUNTIFS('11'!$D$3:$D$300,C19,'11'!$H$3:$H$300,"&lt;0")+COUNTIFS('12'!$C$3:$C$300,C19,'12'!$H$3:$H$300,"&lt;0")+COUNTIFS('12'!$D$3:$D$300,C19,'12'!$H$3:$H$300,"&lt;0")</f>
        <v>0</v>
      </c>
      <c r="H19" s="19">
        <f>SUMIFS('01'!$H$3:$H$300,'01'!$C$3:$C$300,C19)+SUMIFS('01'!$H$3:$H$300,'01'!$D$3:$D$300,C19)+SUMIFS('02'!$H$3:$H$300,'02'!$C$3:$C$300,C19)+SUMIFS('02'!$H$3:$H$300,'02'!$D$3:$D$300,C19)+SUMIFS('03'!$H$3:$H$300,'03'!$C$3:$C$300,C19)+SUMIFS('03'!$H$3:$H$300,'03'!$D$3:$D$300,C19)+SUMIFS('04'!$H$3:$H$300,'04'!$C$3:$C$300,C19)+SUMIFS('04'!$H$3:$H$300,'04'!$D$3:$D$300,C19)+SUMIFS('05'!$H$3:$H$300,'05'!$C$3:$C$300,C19)+SUMIFS('05'!$H$3:$H$300,'05'!$D$3:$D$300,C19)+SUMIFS('06'!$H$3:$H$300,'06'!$C$3:$C$300,C19)+SUMIFS('06'!$H$3:$H$300,'06'!$D$3:$D$300,C19)+SUMIFS('07'!$H$3:$H$300,'07'!$C$3:$C$300,C19)+SUMIFS('07'!$H$3:$H$300,'07'!$D$3:$D$300,C19)+SUMIFS('08'!$H$3:$H$300,'08'!$C$3:$C$300,C19)+SUMIFS('08'!$H$3:$H$300,'08'!$D$3:$D$300,C19)+SUMIFS('09'!$H$3:$H$300,'09'!$C$3:$C$300,C19)+SUMIFS('09'!$H$3:$H$300,'09'!$D$3:$D$300,C19)+SUMIFS('10'!$I$3:$I$260,'10'!$C$3:$C$260,C19)+SUMIFS('10'!$I$3:$I$260,'10'!$D$3:$D$260,C19)+SUMIFS('11'!$H$3:$H$300,'11'!$C$3:$C$300,C19)+SUMIFS('11'!$H$3:$H$300,'11'!$D$3:$D$300,C19)+SUMIFS('12'!$H$3:$H$300,'12'!$C$3:$C$300,C19)+SUMIFS('12'!$H$3:$H$300,'12'!$D$3:$D$300,C19)</f>
        <v>0</v>
      </c>
      <c r="I19" s="212"/>
      <c r="J19" s="28">
        <f>LARGE(B:B,4)</f>
        <v>996</v>
      </c>
      <c r="K19" s="29" t="str">
        <f>VLOOKUP(Equipes!$J19,B:H,2,0)</f>
        <v>Monza</v>
      </c>
      <c r="L19" s="30">
        <f>VLOOKUP(Equipes!$J19,B:H,7,0)</f>
        <v>0</v>
      </c>
    </row>
    <row r="20" spans="1:12" ht="24.75" customHeight="1">
      <c r="A20" s="16">
        <f>Equipes!$H20+(ROW(Equipes!$H20)/100000)</f>
        <v>2.0000000000000001E-4</v>
      </c>
      <c r="B20" s="13">
        <f>RANK(Equipes!$A20,A:A)</f>
        <v>981</v>
      </c>
      <c r="C20" s="17" t="s">
        <v>48</v>
      </c>
      <c r="D20" s="18">
        <f>COUNTIF('01'!$C$3:$C$300,C20)+COUNTIF('02'!$C$3:$C$300,C20)+COUNTIF('03'!$C$3:$C$300,C20)+COUNTIF('04'!$C$3:$C$300,C20)+COUNTIF('05'!$C$3:$C$300,C20)+COUNTIF('06'!$C$3:$C$300,C20)+COUNTIF('07'!$C$3:$C$300,C20)+COUNTIF('08'!$C$3:$C$300,C20)+COUNTIF('09'!$C$3:$C$300,C20)+COUNTIF('10'!$C$3:$C$260,C20)+COUNTIF('11'!$C$3:$C$300,C20)+COUNTIF('12'!$C$3:$C$300,C20)</f>
        <v>0</v>
      </c>
      <c r="E20" s="18">
        <f>COUNTIF('01'!$D$3:$D$300,C20)+COUNTIF('02'!$D$3:$D$300,C20)+COUNTIF('03'!$D$3:$D$300,C20)+COUNTIF('04'!$D$3:$D$300,C20)+COUNTIF('05'!$D$3:$D$300,C20)+COUNTIF('06'!$D$3:$D$300,C20)+COUNTIF('07'!$D$3:$D$300,C20)+COUNTIF('08'!$D$3:$D$300,C20)+COUNTIF('09'!$D$3:$D$300,C20)+COUNTIF('10'!$D$3:$D$260,C20)+COUNTIF('11'!$D$3:$D$300,C20)+COUNTIF('12'!$D$3:$D$300,C20)</f>
        <v>0</v>
      </c>
      <c r="F20" s="18">
        <f>COUNTIFS('01'!$C$3:$C$300,C20,'01'!$H$3:$H$300,"&gt;0")+COUNTIFS('01'!$D$3:$D$300,C20,'01'!$H$3:$H$300,"&gt;0")+COUNTIFS('02'!$C$3:$C$300,C20,'02'!$H$3:$H$300,"&gt;0")+COUNTIFS('02'!$D$3:$D$300,C20,'02'!$H$3:$H$300,"&gt;0")+COUNTIFS('03'!$C$3:$C$300,C20,'03'!$H$3:$H$300,"&gt;0")+COUNTIFS('03'!$D$3:$D$300,C20,'03'!$H$3:$H$300,"&gt;0")+COUNTIFS('04'!$C$3:$C$300,C20,'04'!$H$3:$H$300,"&gt;0")+COUNTIFS('04'!$D$3:$D$300,C20,'04'!$H$3:$H$300,"&gt;0")+COUNTIFS('05'!$C$3:$C$300,C20,'05'!$H$3:$H$300,"&gt;0")+COUNTIFS('05'!$D$3:$D$300,C20,'05'!$H$3:$H$300,"&gt;0")+COUNTIFS('06'!$C$3:$C$300,C20,'06'!$H$3:$H$300,"&gt;0")+COUNTIFS('06'!$D$3:$D$300,C20,'06'!$H$3:$H$300,"&gt;0")+COUNTIFS('07'!$C$3:$C$300,C20,'07'!$H$3:$H$300,"&gt;0")+COUNTIFS('07'!$D$3:$D$300,C20,'07'!$H$3:$H$300,"&gt;0")+COUNTIFS('08'!$C$3:$C$300,C20,'08'!$H$3:$H$300,"&gt;0")+COUNTIFS('08'!$D$3:$D$300,C20,'08'!$H$3:$H$300,"&gt;0")+COUNTIFS('09'!$C$3:$C$300,C20,'09'!$H$3:$H$300,"&gt;0")+COUNTIFS('09'!$D$3:$D$300,C20,'09'!$H$3:$H$300,"&gt;0")+COUNTIFS('10'!$C$3:$C$260,C20,'10'!$I$3:$I$260,"&gt;0")+COUNTIFS('10'!$D$3:$D$260,C20,'10'!$I$3:$I$260,"&gt;0")+COUNTIFS('11'!$C$3:$C$300,C20,'11'!$H$3:$H$300,"&gt;0")+COUNTIFS('11'!$D$3:$D$300,C20,'11'!$H$3:$H$300,"&gt;0")+COUNTIFS('12'!$C$3:$C$300,C20,'12'!$H$3:$H$300,"&gt;0")+COUNTIFS('12'!$D$3:$D$300,C20,'12'!$H$3:$H$300,"&gt;0")</f>
        <v>0</v>
      </c>
      <c r="G20" s="18">
        <f>COUNTIFS('01'!$C$3:$C$300,C20,'01'!$H$3:$H$300,"&lt;0")+COUNTIFS('01'!$D$3:$D$300,C20,'01'!$H$3:$H$300,"&lt;0")+COUNTIFS('02'!$C$3:$C$300,C20,'02'!$H$3:$H$300,"&lt;0")+COUNTIFS('02'!$D$3:$D$300,C20,'02'!$H$3:$H$300,"&lt;0")+COUNTIFS('03'!$C$3:$C$300,C20,'03'!$H$3:$H$300,"&lt;0")+COUNTIFS('03'!$D$3:$D$300,C20,'03'!$H$3:$H$300,"&lt;0")+COUNTIFS('04'!$C$3:$C$300,C20,'04'!$H$3:$H$300,"&lt;0")+COUNTIFS('04'!$D$3:$D$300,C20,'04'!$H$3:$H$300,"&lt;0")+COUNTIFS('05'!$C$3:$C$300,C20,'05'!$H$3:$H$300,"&lt;0")+COUNTIFS('05'!$D$3:$D$300,C20,'05'!$H$3:$H$300,"&lt;0")+COUNTIFS('06'!$C$3:$C$300,C20,'06'!$H$3:$H$300,"&lt;0")+COUNTIFS('06'!$D$3:$D$300,C20,'06'!$H$3:$H$300,"&lt;0")+COUNTIFS('07'!$C$3:$C$300,C20,'07'!$H$3:$H$300,"&lt;0")+COUNTIFS('07'!$D$3:$D$300,C20,'07'!$H$3:$H$300,"&lt;0")+COUNTIFS('08'!$C$3:$C$300,C20,'08'!$H$3:$H$300,"&lt;0")+COUNTIFS('08'!$D$3:$D$300,C20,'08'!$H$3:$H$300,"&lt;0")+COUNTIFS('09'!$C$3:$C$300,C20,'09'!$H$3:$H$300,"&lt;0")+COUNTIFS('09'!$D$3:$D$300,C20,'09'!$H$3:$H$300,"&lt;0")+COUNTIFS('10'!$C$3:$C$260,C20,'10'!$I$3:$I$260,"&lt;0")+COUNTIFS('10'!$D$3:$D$260,C20,'10'!$I$3:$I$260,"&lt;0")+COUNTIFS('11'!$C$3:$C$300,C20,'11'!$H$3:$H$300,"&lt;0")+COUNTIFS('11'!$D$3:$D$300,C20,'11'!$H$3:$H$300,"&lt;0")+COUNTIFS('12'!$C$3:$C$300,C20,'12'!$H$3:$H$300,"&lt;0")+COUNTIFS('12'!$D$3:$D$300,C20,'12'!$H$3:$H$300,"&lt;0")</f>
        <v>0</v>
      </c>
      <c r="H20" s="19">
        <f>SUMIFS('01'!$H$3:$H$300,'01'!$C$3:$C$300,C20)+SUMIFS('01'!$H$3:$H$300,'01'!$D$3:$D$300,C20)+SUMIFS('02'!$H$3:$H$300,'02'!$C$3:$C$300,C20)+SUMIFS('02'!$H$3:$H$300,'02'!$D$3:$D$300,C20)+SUMIFS('03'!$H$3:$H$300,'03'!$C$3:$C$300,C20)+SUMIFS('03'!$H$3:$H$300,'03'!$D$3:$D$300,C20)+SUMIFS('04'!$H$3:$H$300,'04'!$C$3:$C$300,C20)+SUMIFS('04'!$H$3:$H$300,'04'!$D$3:$D$300,C20)+SUMIFS('05'!$H$3:$H$300,'05'!$C$3:$C$300,C20)+SUMIFS('05'!$H$3:$H$300,'05'!$D$3:$D$300,C20)+SUMIFS('06'!$H$3:$H$300,'06'!$C$3:$C$300,C20)+SUMIFS('06'!$H$3:$H$300,'06'!$D$3:$D$300,C20)+SUMIFS('07'!$H$3:$H$300,'07'!$C$3:$C$300,C20)+SUMIFS('07'!$H$3:$H$300,'07'!$D$3:$D$300,C20)+SUMIFS('08'!$H$3:$H$300,'08'!$C$3:$C$300,C20)+SUMIFS('08'!$H$3:$H$300,'08'!$D$3:$D$300,C20)+SUMIFS('09'!$H$3:$H$300,'09'!$C$3:$C$300,C20)+SUMIFS('09'!$H$3:$H$300,'09'!$D$3:$D$300,C20)+SUMIFS('10'!$I$3:$I$260,'10'!$C$3:$C$260,C20)+SUMIFS('10'!$I$3:$I$260,'10'!$D$3:$D$260,C20)+SUMIFS('11'!$H$3:$H$300,'11'!$C$3:$C$300,C20)+SUMIFS('11'!$H$3:$H$300,'11'!$D$3:$D$300,C20)+SUMIFS('12'!$H$3:$H$300,'12'!$C$3:$C$300,C20)+SUMIFS('12'!$H$3:$H$300,'12'!$D$3:$D$300,C20)</f>
        <v>0</v>
      </c>
      <c r="I20" s="212"/>
      <c r="J20" s="28">
        <f>LARGE(B:B,5)</f>
        <v>995</v>
      </c>
      <c r="K20" s="29" t="str">
        <f>VLOOKUP(Equipes!$J20,B:H,2,0)</f>
        <v>Mjällby</v>
      </c>
      <c r="L20" s="30">
        <f>VLOOKUP(Equipes!$J20,B:H,7,0)</f>
        <v>0</v>
      </c>
    </row>
    <row r="21" spans="1:12" ht="24.75" customHeight="1">
      <c r="A21" s="16">
        <f>Equipes!$H21+(ROW(Equipes!$H21)/100000)</f>
        <v>2.1000000000000001E-4</v>
      </c>
      <c r="B21" s="13">
        <f>RANK(Equipes!$A21,A:A)</f>
        <v>980</v>
      </c>
      <c r="C21" s="17" t="s">
        <v>49</v>
      </c>
      <c r="D21" s="18">
        <f>COUNTIF('01'!$C$3:$C$300,C21)+COUNTIF('02'!$C$3:$C$300,C21)+COUNTIF('03'!$C$3:$C$300,C21)+COUNTIF('04'!$C$3:$C$300,C21)+COUNTIF('05'!$C$3:$C$300,C21)+COUNTIF('06'!$C$3:$C$300,C21)+COUNTIF('07'!$C$3:$C$300,C21)+COUNTIF('08'!$C$3:$C$300,C21)+COUNTIF('09'!$C$3:$C$300,C21)+COUNTIF('10'!$C$3:$C$260,C21)+COUNTIF('11'!$C$3:$C$300,C21)+COUNTIF('12'!$C$3:$C$300,C21)</f>
        <v>0</v>
      </c>
      <c r="E21" s="18">
        <f>COUNTIF('01'!$D$3:$D$300,C21)+COUNTIF('02'!$D$3:$D$300,C21)+COUNTIF('03'!$D$3:$D$300,C21)+COUNTIF('04'!$D$3:$D$300,C21)+COUNTIF('05'!$D$3:$D$300,C21)+COUNTIF('06'!$D$3:$D$300,C21)+COUNTIF('07'!$D$3:$D$300,C21)+COUNTIF('08'!$D$3:$D$300,C21)+COUNTIF('09'!$D$3:$D$300,C21)+COUNTIF('10'!$D$3:$D$260,C21)+COUNTIF('11'!$D$3:$D$300,C21)+COUNTIF('12'!$D$3:$D$300,C21)</f>
        <v>0</v>
      </c>
      <c r="F21" s="18">
        <f>COUNTIFS('01'!$C$3:$C$300,C21,'01'!$H$3:$H$300,"&gt;0")+COUNTIFS('01'!$D$3:$D$300,C21,'01'!$H$3:$H$300,"&gt;0")+COUNTIFS('02'!$C$3:$C$300,C21,'02'!$H$3:$H$300,"&gt;0")+COUNTIFS('02'!$D$3:$D$300,C21,'02'!$H$3:$H$300,"&gt;0")+COUNTIFS('03'!$C$3:$C$300,C21,'03'!$H$3:$H$300,"&gt;0")+COUNTIFS('03'!$D$3:$D$300,C21,'03'!$H$3:$H$300,"&gt;0")+COUNTIFS('04'!$C$3:$C$300,C21,'04'!$H$3:$H$300,"&gt;0")+COUNTIFS('04'!$D$3:$D$300,C21,'04'!$H$3:$H$300,"&gt;0")+COUNTIFS('05'!$C$3:$C$300,C21,'05'!$H$3:$H$300,"&gt;0")+COUNTIFS('05'!$D$3:$D$300,C21,'05'!$H$3:$H$300,"&gt;0")+COUNTIFS('06'!$C$3:$C$300,C21,'06'!$H$3:$H$300,"&gt;0")+COUNTIFS('06'!$D$3:$D$300,C21,'06'!$H$3:$H$300,"&gt;0")+COUNTIFS('07'!$C$3:$C$300,C21,'07'!$H$3:$H$300,"&gt;0")+COUNTIFS('07'!$D$3:$D$300,C21,'07'!$H$3:$H$300,"&gt;0")+COUNTIFS('08'!$C$3:$C$300,C21,'08'!$H$3:$H$300,"&gt;0")+COUNTIFS('08'!$D$3:$D$300,C21,'08'!$H$3:$H$300,"&gt;0")+COUNTIFS('09'!$C$3:$C$300,C21,'09'!$H$3:$H$300,"&gt;0")+COUNTIFS('09'!$D$3:$D$300,C21,'09'!$H$3:$H$300,"&gt;0")+COUNTIFS('10'!$C$3:$C$260,C21,'10'!$I$3:$I$260,"&gt;0")+COUNTIFS('10'!$D$3:$D$260,C21,'10'!$I$3:$I$260,"&gt;0")+COUNTIFS('11'!$C$3:$C$300,C21,'11'!$H$3:$H$300,"&gt;0")+COUNTIFS('11'!$D$3:$D$300,C21,'11'!$H$3:$H$300,"&gt;0")+COUNTIFS('12'!$C$3:$C$300,C21,'12'!$H$3:$H$300,"&gt;0")+COUNTIFS('12'!$D$3:$D$300,C21,'12'!$H$3:$H$300,"&gt;0")</f>
        <v>0</v>
      </c>
      <c r="G21" s="18">
        <f>COUNTIFS('01'!$C$3:$C$300,C21,'01'!$H$3:$H$300,"&lt;0")+COUNTIFS('01'!$D$3:$D$300,C21,'01'!$H$3:$H$300,"&lt;0")+COUNTIFS('02'!$C$3:$C$300,C21,'02'!$H$3:$H$300,"&lt;0")+COUNTIFS('02'!$D$3:$D$300,C21,'02'!$H$3:$H$300,"&lt;0")+COUNTIFS('03'!$C$3:$C$300,C21,'03'!$H$3:$H$300,"&lt;0")+COUNTIFS('03'!$D$3:$D$300,C21,'03'!$H$3:$H$300,"&lt;0")+COUNTIFS('04'!$C$3:$C$300,C21,'04'!$H$3:$H$300,"&lt;0")+COUNTIFS('04'!$D$3:$D$300,C21,'04'!$H$3:$H$300,"&lt;0")+COUNTIFS('05'!$C$3:$C$300,C21,'05'!$H$3:$H$300,"&lt;0")+COUNTIFS('05'!$D$3:$D$300,C21,'05'!$H$3:$H$300,"&lt;0")+COUNTIFS('06'!$C$3:$C$300,C21,'06'!$H$3:$H$300,"&lt;0")+COUNTIFS('06'!$D$3:$D$300,C21,'06'!$H$3:$H$300,"&lt;0")+COUNTIFS('07'!$C$3:$C$300,C21,'07'!$H$3:$H$300,"&lt;0")+COUNTIFS('07'!$D$3:$D$300,C21,'07'!$H$3:$H$300,"&lt;0")+COUNTIFS('08'!$C$3:$C$300,C21,'08'!$H$3:$H$300,"&lt;0")+COUNTIFS('08'!$D$3:$D$300,C21,'08'!$H$3:$H$300,"&lt;0")+COUNTIFS('09'!$C$3:$C$300,C21,'09'!$H$3:$H$300,"&lt;0")+COUNTIFS('09'!$D$3:$D$300,C21,'09'!$H$3:$H$300,"&lt;0")+COUNTIFS('10'!$C$3:$C$260,C21,'10'!$I$3:$I$260,"&lt;0")+COUNTIFS('10'!$D$3:$D$260,C21,'10'!$I$3:$I$260,"&lt;0")+COUNTIFS('11'!$C$3:$C$300,C21,'11'!$H$3:$H$300,"&lt;0")+COUNTIFS('11'!$D$3:$D$300,C21,'11'!$H$3:$H$300,"&lt;0")+COUNTIFS('12'!$C$3:$C$300,C21,'12'!$H$3:$H$300,"&lt;0")+COUNTIFS('12'!$D$3:$D$300,C21,'12'!$H$3:$H$300,"&lt;0")</f>
        <v>0</v>
      </c>
      <c r="H21" s="19">
        <f>SUMIFS('01'!$H$3:$H$300,'01'!$C$3:$C$300,C21)+SUMIFS('01'!$H$3:$H$300,'01'!$D$3:$D$300,C21)+SUMIFS('02'!$H$3:$H$300,'02'!$C$3:$C$300,C21)+SUMIFS('02'!$H$3:$H$300,'02'!$D$3:$D$300,C21)+SUMIFS('03'!$H$3:$H$300,'03'!$C$3:$C$300,C21)+SUMIFS('03'!$H$3:$H$300,'03'!$D$3:$D$300,C21)+SUMIFS('04'!$H$3:$H$300,'04'!$C$3:$C$300,C21)+SUMIFS('04'!$H$3:$H$300,'04'!$D$3:$D$300,C21)+SUMIFS('05'!$H$3:$H$300,'05'!$C$3:$C$300,C21)+SUMIFS('05'!$H$3:$H$300,'05'!$D$3:$D$300,C21)+SUMIFS('06'!$H$3:$H$300,'06'!$C$3:$C$300,C21)+SUMIFS('06'!$H$3:$H$300,'06'!$D$3:$D$300,C21)+SUMIFS('07'!$H$3:$H$300,'07'!$C$3:$C$300,C21)+SUMIFS('07'!$H$3:$H$300,'07'!$D$3:$D$300,C21)+SUMIFS('08'!$H$3:$H$300,'08'!$C$3:$C$300,C21)+SUMIFS('08'!$H$3:$H$300,'08'!$D$3:$D$300,C21)+SUMIFS('09'!$H$3:$H$300,'09'!$C$3:$C$300,C21)+SUMIFS('09'!$H$3:$H$300,'09'!$D$3:$D$300,C21)+SUMIFS('10'!$I$3:$I$260,'10'!$C$3:$C$260,C21)+SUMIFS('10'!$I$3:$I$260,'10'!$D$3:$D$260,C21)+SUMIFS('11'!$H$3:$H$300,'11'!$C$3:$C$300,C21)+SUMIFS('11'!$H$3:$H$300,'11'!$D$3:$D$300,C21)+SUMIFS('12'!$H$3:$H$300,'12'!$C$3:$C$300,C21)+SUMIFS('12'!$H$3:$H$300,'12'!$D$3:$D$300,C21)</f>
        <v>0</v>
      </c>
      <c r="I21" s="212"/>
      <c r="J21" s="28">
        <f>LARGE(B:B,6)</f>
        <v>994</v>
      </c>
      <c r="K21" s="29" t="str">
        <f>VLOOKUP(Equipes!$J21,B:H,2,0)</f>
        <v>Kalmar</v>
      </c>
      <c r="L21" s="30">
        <f>VLOOKUP(Equipes!$J21,B:H,7,0)</f>
        <v>0</v>
      </c>
    </row>
    <row r="22" spans="1:12" ht="24.75" customHeight="1">
      <c r="A22" s="16">
        <f>Equipes!$H22+(ROW(Equipes!$H22)/100000)</f>
        <v>2.2000000000000001E-4</v>
      </c>
      <c r="B22" s="13">
        <f>RANK(Equipes!$A22,A:A)</f>
        <v>979</v>
      </c>
      <c r="C22" s="17" t="s">
        <v>50</v>
      </c>
      <c r="D22" s="18">
        <f>COUNTIF('01'!$C$3:$C$300,C22)+COUNTIF('02'!$C$3:$C$300,C22)+COUNTIF('03'!$C$3:$C$300,C22)+COUNTIF('04'!$C$3:$C$300,C22)+COUNTIF('05'!$C$3:$C$300,C22)+COUNTIF('06'!$C$3:$C$300,C22)+COUNTIF('07'!$C$3:$C$300,C22)+COUNTIF('08'!$C$3:$C$300,C22)+COUNTIF('09'!$C$3:$C$300,C22)+COUNTIF('10'!$C$3:$C$260,C22)+COUNTIF('11'!$C$3:$C$300,C22)+COUNTIF('12'!$C$3:$C$300,C22)</f>
        <v>0</v>
      </c>
      <c r="E22" s="18">
        <f>COUNTIF('01'!$D$3:$D$300,C22)+COUNTIF('02'!$D$3:$D$300,C22)+COUNTIF('03'!$D$3:$D$300,C22)+COUNTIF('04'!$D$3:$D$300,C22)+COUNTIF('05'!$D$3:$D$300,C22)+COUNTIF('06'!$D$3:$D$300,C22)+COUNTIF('07'!$D$3:$D$300,C22)+COUNTIF('08'!$D$3:$D$300,C22)+COUNTIF('09'!$D$3:$D$300,C22)+COUNTIF('10'!$D$3:$D$260,C22)+COUNTIF('11'!$D$3:$D$300,C22)+COUNTIF('12'!$D$3:$D$300,C22)</f>
        <v>0</v>
      </c>
      <c r="F22" s="18">
        <f>COUNTIFS('01'!$C$3:$C$300,C22,'01'!$H$3:$H$300,"&gt;0")+COUNTIFS('01'!$D$3:$D$300,C22,'01'!$H$3:$H$300,"&gt;0")+COUNTIFS('02'!$C$3:$C$300,C22,'02'!$H$3:$H$300,"&gt;0")+COUNTIFS('02'!$D$3:$D$300,C22,'02'!$H$3:$H$300,"&gt;0")+COUNTIFS('03'!$C$3:$C$300,C22,'03'!$H$3:$H$300,"&gt;0")+COUNTIFS('03'!$D$3:$D$300,C22,'03'!$H$3:$H$300,"&gt;0")+COUNTIFS('04'!$C$3:$C$300,C22,'04'!$H$3:$H$300,"&gt;0")+COUNTIFS('04'!$D$3:$D$300,C22,'04'!$H$3:$H$300,"&gt;0")+COUNTIFS('05'!$C$3:$C$300,C22,'05'!$H$3:$H$300,"&gt;0")+COUNTIFS('05'!$D$3:$D$300,C22,'05'!$H$3:$H$300,"&gt;0")+COUNTIFS('06'!$C$3:$C$300,C22,'06'!$H$3:$H$300,"&gt;0")+COUNTIFS('06'!$D$3:$D$300,C22,'06'!$H$3:$H$300,"&gt;0")+COUNTIFS('07'!$C$3:$C$300,C22,'07'!$H$3:$H$300,"&gt;0")+COUNTIFS('07'!$D$3:$D$300,C22,'07'!$H$3:$H$300,"&gt;0")+COUNTIFS('08'!$C$3:$C$300,C22,'08'!$H$3:$H$300,"&gt;0")+COUNTIFS('08'!$D$3:$D$300,C22,'08'!$H$3:$H$300,"&gt;0")+COUNTIFS('09'!$C$3:$C$300,C22,'09'!$H$3:$H$300,"&gt;0")+COUNTIFS('09'!$D$3:$D$300,C22,'09'!$H$3:$H$300,"&gt;0")+COUNTIFS('10'!$C$3:$C$260,C22,'10'!$I$3:$I$260,"&gt;0")+COUNTIFS('10'!$D$3:$D$260,C22,'10'!$I$3:$I$260,"&gt;0")+COUNTIFS('11'!$C$3:$C$300,C22,'11'!$H$3:$H$300,"&gt;0")+COUNTIFS('11'!$D$3:$D$300,C22,'11'!$H$3:$H$300,"&gt;0")+COUNTIFS('12'!$C$3:$C$300,C22,'12'!$H$3:$H$300,"&gt;0")+COUNTIFS('12'!$D$3:$D$300,C22,'12'!$H$3:$H$300,"&gt;0")</f>
        <v>0</v>
      </c>
      <c r="G22" s="18">
        <f>COUNTIFS('01'!$C$3:$C$300,C22,'01'!$H$3:$H$300,"&lt;0")+COUNTIFS('01'!$D$3:$D$300,C22,'01'!$H$3:$H$300,"&lt;0")+COUNTIFS('02'!$C$3:$C$300,C22,'02'!$H$3:$H$300,"&lt;0")+COUNTIFS('02'!$D$3:$D$300,C22,'02'!$H$3:$H$300,"&lt;0")+COUNTIFS('03'!$C$3:$C$300,C22,'03'!$H$3:$H$300,"&lt;0")+COUNTIFS('03'!$D$3:$D$300,C22,'03'!$H$3:$H$300,"&lt;0")+COUNTIFS('04'!$C$3:$C$300,C22,'04'!$H$3:$H$300,"&lt;0")+COUNTIFS('04'!$D$3:$D$300,C22,'04'!$H$3:$H$300,"&lt;0")+COUNTIFS('05'!$C$3:$C$300,C22,'05'!$H$3:$H$300,"&lt;0")+COUNTIFS('05'!$D$3:$D$300,C22,'05'!$H$3:$H$300,"&lt;0")+COUNTIFS('06'!$C$3:$C$300,C22,'06'!$H$3:$H$300,"&lt;0")+COUNTIFS('06'!$D$3:$D$300,C22,'06'!$H$3:$H$300,"&lt;0")+COUNTIFS('07'!$C$3:$C$300,C22,'07'!$H$3:$H$300,"&lt;0")+COUNTIFS('07'!$D$3:$D$300,C22,'07'!$H$3:$H$300,"&lt;0")+COUNTIFS('08'!$C$3:$C$300,C22,'08'!$H$3:$H$300,"&lt;0")+COUNTIFS('08'!$D$3:$D$300,C22,'08'!$H$3:$H$300,"&lt;0")+COUNTIFS('09'!$C$3:$C$300,C22,'09'!$H$3:$H$300,"&lt;0")+COUNTIFS('09'!$D$3:$D$300,C22,'09'!$H$3:$H$300,"&lt;0")+COUNTIFS('10'!$C$3:$C$260,C22,'10'!$I$3:$I$260,"&lt;0")+COUNTIFS('10'!$D$3:$D$260,C22,'10'!$I$3:$I$260,"&lt;0")+COUNTIFS('11'!$C$3:$C$300,C22,'11'!$H$3:$H$300,"&lt;0")+COUNTIFS('11'!$D$3:$D$300,C22,'11'!$H$3:$H$300,"&lt;0")+COUNTIFS('12'!$C$3:$C$300,C22,'12'!$H$3:$H$300,"&lt;0")+COUNTIFS('12'!$D$3:$D$300,C22,'12'!$H$3:$H$300,"&lt;0")</f>
        <v>0</v>
      </c>
      <c r="H22" s="19">
        <f>SUMIFS('01'!$H$3:$H$300,'01'!$C$3:$C$300,C22)+SUMIFS('01'!$H$3:$H$300,'01'!$D$3:$D$300,C22)+SUMIFS('02'!$H$3:$H$300,'02'!$C$3:$C$300,C22)+SUMIFS('02'!$H$3:$H$300,'02'!$D$3:$D$300,C22)+SUMIFS('03'!$H$3:$H$300,'03'!$C$3:$C$300,C22)+SUMIFS('03'!$H$3:$H$300,'03'!$D$3:$D$300,C22)+SUMIFS('04'!$H$3:$H$300,'04'!$C$3:$C$300,C22)+SUMIFS('04'!$H$3:$H$300,'04'!$D$3:$D$300,C22)+SUMIFS('05'!$H$3:$H$300,'05'!$C$3:$C$300,C22)+SUMIFS('05'!$H$3:$H$300,'05'!$D$3:$D$300,C22)+SUMIFS('06'!$H$3:$H$300,'06'!$C$3:$C$300,C22)+SUMIFS('06'!$H$3:$H$300,'06'!$D$3:$D$300,C22)+SUMIFS('07'!$H$3:$H$300,'07'!$C$3:$C$300,C22)+SUMIFS('07'!$H$3:$H$300,'07'!$D$3:$D$300,C22)+SUMIFS('08'!$H$3:$H$300,'08'!$C$3:$C$300,C22)+SUMIFS('08'!$H$3:$H$300,'08'!$D$3:$D$300,C22)+SUMIFS('09'!$H$3:$H$300,'09'!$C$3:$C$300,C22)+SUMIFS('09'!$H$3:$H$300,'09'!$D$3:$D$300,C22)+SUMIFS('10'!$I$3:$I$260,'10'!$C$3:$C$260,C22)+SUMIFS('10'!$I$3:$I$260,'10'!$D$3:$D$260,C22)+SUMIFS('11'!$H$3:$H$300,'11'!$C$3:$C$300,C22)+SUMIFS('11'!$H$3:$H$300,'11'!$D$3:$D$300,C22)+SUMIFS('12'!$H$3:$H$300,'12'!$C$3:$C$300,C22)+SUMIFS('12'!$H$3:$H$300,'12'!$D$3:$D$300,C22)</f>
        <v>0</v>
      </c>
      <c r="I22" s="212"/>
      <c r="J22" s="28">
        <f>LARGE(B:B,7)</f>
        <v>993</v>
      </c>
      <c r="K22" s="29" t="str">
        <f>VLOOKUP(Equipes!$J22,B:H,2,0)</f>
        <v>Boavista FC</v>
      </c>
      <c r="L22" s="30">
        <f>VLOOKUP(Equipes!$J22,B:H,7,0)</f>
        <v>0</v>
      </c>
    </row>
    <row r="23" spans="1:12" ht="24.75" customHeight="1">
      <c r="A23" s="16">
        <f>Equipes!$H23+(ROW(Equipes!$H23)/100000)</f>
        <v>2.3000000000000001E-4</v>
      </c>
      <c r="B23" s="13">
        <f>RANK(Equipes!$A23,A:A)</f>
        <v>978</v>
      </c>
      <c r="C23" s="17" t="s">
        <v>51</v>
      </c>
      <c r="D23" s="18">
        <f>COUNTIF('01'!$C$3:$C$300,C23)+COUNTIF('02'!$C$3:$C$300,C23)+COUNTIF('03'!$C$3:$C$300,C23)+COUNTIF('04'!$C$3:$C$300,C23)+COUNTIF('05'!$C$3:$C$300,C23)+COUNTIF('06'!$C$3:$C$300,C23)+COUNTIF('07'!$C$3:$C$300,C23)+COUNTIF('08'!$C$3:$C$300,C23)+COUNTIF('09'!$C$3:$C$300,C23)+COUNTIF('10'!$C$3:$C$260,C23)+COUNTIF('11'!$C$3:$C$300,C23)+COUNTIF('12'!$C$3:$C$300,C23)</f>
        <v>0</v>
      </c>
      <c r="E23" s="18">
        <f>COUNTIF('01'!$D$3:$D$300,C23)+COUNTIF('02'!$D$3:$D$300,C23)+COUNTIF('03'!$D$3:$D$300,C23)+COUNTIF('04'!$D$3:$D$300,C23)+COUNTIF('05'!$D$3:$D$300,C23)+COUNTIF('06'!$D$3:$D$300,C23)+COUNTIF('07'!$D$3:$D$300,C23)+COUNTIF('08'!$D$3:$D$300,C23)+COUNTIF('09'!$D$3:$D$300,C23)+COUNTIF('10'!$D$3:$D$260,C23)+COUNTIF('11'!$D$3:$D$300,C23)+COUNTIF('12'!$D$3:$D$300,C23)</f>
        <v>0</v>
      </c>
      <c r="F23" s="18">
        <f>COUNTIFS('01'!$C$3:$C$300,C23,'01'!$H$3:$H$300,"&gt;0")+COUNTIFS('01'!$D$3:$D$300,C23,'01'!$H$3:$H$300,"&gt;0")+COUNTIFS('02'!$C$3:$C$300,C23,'02'!$H$3:$H$300,"&gt;0")+COUNTIFS('02'!$D$3:$D$300,C23,'02'!$H$3:$H$300,"&gt;0")+COUNTIFS('03'!$C$3:$C$300,C23,'03'!$H$3:$H$300,"&gt;0")+COUNTIFS('03'!$D$3:$D$300,C23,'03'!$H$3:$H$300,"&gt;0")+COUNTIFS('04'!$C$3:$C$300,C23,'04'!$H$3:$H$300,"&gt;0")+COUNTIFS('04'!$D$3:$D$300,C23,'04'!$H$3:$H$300,"&gt;0")+COUNTIFS('05'!$C$3:$C$300,C23,'05'!$H$3:$H$300,"&gt;0")+COUNTIFS('05'!$D$3:$D$300,C23,'05'!$H$3:$H$300,"&gt;0")+COUNTIFS('06'!$C$3:$C$300,C23,'06'!$H$3:$H$300,"&gt;0")+COUNTIFS('06'!$D$3:$D$300,C23,'06'!$H$3:$H$300,"&gt;0")+COUNTIFS('07'!$C$3:$C$300,C23,'07'!$H$3:$H$300,"&gt;0")+COUNTIFS('07'!$D$3:$D$300,C23,'07'!$H$3:$H$300,"&gt;0")+COUNTIFS('08'!$C$3:$C$300,C23,'08'!$H$3:$H$300,"&gt;0")+COUNTIFS('08'!$D$3:$D$300,C23,'08'!$H$3:$H$300,"&gt;0")+COUNTIFS('09'!$C$3:$C$300,C23,'09'!$H$3:$H$300,"&gt;0")+COUNTIFS('09'!$D$3:$D$300,C23,'09'!$H$3:$H$300,"&gt;0")+COUNTIFS('10'!$C$3:$C$260,C23,'10'!$I$3:$I$260,"&gt;0")+COUNTIFS('10'!$D$3:$D$260,C23,'10'!$I$3:$I$260,"&gt;0")+COUNTIFS('11'!$C$3:$C$300,C23,'11'!$H$3:$H$300,"&gt;0")+COUNTIFS('11'!$D$3:$D$300,C23,'11'!$H$3:$H$300,"&gt;0")+COUNTIFS('12'!$C$3:$C$300,C23,'12'!$H$3:$H$300,"&gt;0")+COUNTIFS('12'!$D$3:$D$300,C23,'12'!$H$3:$H$300,"&gt;0")</f>
        <v>0</v>
      </c>
      <c r="G23" s="18">
        <f>COUNTIFS('01'!$C$3:$C$300,C23,'01'!$H$3:$H$300,"&lt;0")+COUNTIFS('01'!$D$3:$D$300,C23,'01'!$H$3:$H$300,"&lt;0")+COUNTIFS('02'!$C$3:$C$300,C23,'02'!$H$3:$H$300,"&lt;0")+COUNTIFS('02'!$D$3:$D$300,C23,'02'!$H$3:$H$300,"&lt;0")+COUNTIFS('03'!$C$3:$C$300,C23,'03'!$H$3:$H$300,"&lt;0")+COUNTIFS('03'!$D$3:$D$300,C23,'03'!$H$3:$H$300,"&lt;0")+COUNTIFS('04'!$C$3:$C$300,C23,'04'!$H$3:$H$300,"&lt;0")+COUNTIFS('04'!$D$3:$D$300,C23,'04'!$H$3:$H$300,"&lt;0")+COUNTIFS('05'!$C$3:$C$300,C23,'05'!$H$3:$H$300,"&lt;0")+COUNTIFS('05'!$D$3:$D$300,C23,'05'!$H$3:$H$300,"&lt;0")+COUNTIFS('06'!$C$3:$C$300,C23,'06'!$H$3:$H$300,"&lt;0")+COUNTIFS('06'!$D$3:$D$300,C23,'06'!$H$3:$H$300,"&lt;0")+COUNTIFS('07'!$C$3:$C$300,C23,'07'!$H$3:$H$300,"&lt;0")+COUNTIFS('07'!$D$3:$D$300,C23,'07'!$H$3:$H$300,"&lt;0")+COUNTIFS('08'!$C$3:$C$300,C23,'08'!$H$3:$H$300,"&lt;0")+COUNTIFS('08'!$D$3:$D$300,C23,'08'!$H$3:$H$300,"&lt;0")+COUNTIFS('09'!$C$3:$C$300,C23,'09'!$H$3:$H$300,"&lt;0")+COUNTIFS('09'!$D$3:$D$300,C23,'09'!$H$3:$H$300,"&lt;0")+COUNTIFS('10'!$C$3:$C$260,C23,'10'!$I$3:$I$260,"&lt;0")+COUNTIFS('10'!$D$3:$D$260,C23,'10'!$I$3:$I$260,"&lt;0")+COUNTIFS('11'!$C$3:$C$300,C23,'11'!$H$3:$H$300,"&lt;0")+COUNTIFS('11'!$D$3:$D$300,C23,'11'!$H$3:$H$300,"&lt;0")+COUNTIFS('12'!$C$3:$C$300,C23,'12'!$H$3:$H$300,"&lt;0")+COUNTIFS('12'!$D$3:$D$300,C23,'12'!$H$3:$H$300,"&lt;0")</f>
        <v>0</v>
      </c>
      <c r="H23" s="19">
        <f>SUMIFS('01'!$H$3:$H$300,'01'!$C$3:$C$300,C23)+SUMIFS('01'!$H$3:$H$300,'01'!$D$3:$D$300,C23)+SUMIFS('02'!$H$3:$H$300,'02'!$C$3:$C$300,C23)+SUMIFS('02'!$H$3:$H$300,'02'!$D$3:$D$300,C23)+SUMIFS('03'!$H$3:$H$300,'03'!$C$3:$C$300,C23)+SUMIFS('03'!$H$3:$H$300,'03'!$D$3:$D$300,C23)+SUMIFS('04'!$H$3:$H$300,'04'!$C$3:$C$300,C23)+SUMIFS('04'!$H$3:$H$300,'04'!$D$3:$D$300,C23)+SUMIFS('05'!$H$3:$H$300,'05'!$C$3:$C$300,C23)+SUMIFS('05'!$H$3:$H$300,'05'!$D$3:$D$300,C23)+SUMIFS('06'!$H$3:$H$300,'06'!$C$3:$C$300,C23)+SUMIFS('06'!$H$3:$H$300,'06'!$D$3:$D$300,C23)+SUMIFS('07'!$H$3:$H$300,'07'!$C$3:$C$300,C23)+SUMIFS('07'!$H$3:$H$300,'07'!$D$3:$D$300,C23)+SUMIFS('08'!$H$3:$H$300,'08'!$C$3:$C$300,C23)+SUMIFS('08'!$H$3:$H$300,'08'!$D$3:$D$300,C23)+SUMIFS('09'!$H$3:$H$300,'09'!$C$3:$C$300,C23)+SUMIFS('09'!$H$3:$H$300,'09'!$D$3:$D$300,C23)+SUMIFS('10'!$I$3:$I$260,'10'!$C$3:$C$260,C23)+SUMIFS('10'!$I$3:$I$260,'10'!$D$3:$D$260,C23)+SUMIFS('11'!$H$3:$H$300,'11'!$C$3:$C$300,C23)+SUMIFS('11'!$H$3:$H$300,'11'!$D$3:$D$300,C23)+SUMIFS('12'!$H$3:$H$300,'12'!$C$3:$C$300,C23)+SUMIFS('12'!$H$3:$H$300,'12'!$D$3:$D$300,C23)</f>
        <v>0</v>
      </c>
      <c r="I23" s="212"/>
      <c r="J23" s="28">
        <f>LARGE(B:B,8)</f>
        <v>992</v>
      </c>
      <c r="K23" s="29" t="str">
        <f>VLOOKUP(Equipes!$J23,B:H,2,0)</f>
        <v>Pau</v>
      </c>
      <c r="L23" s="30">
        <f>VLOOKUP(Equipes!$J23,B:H,7,0)</f>
        <v>0</v>
      </c>
    </row>
    <row r="24" spans="1:12" ht="24.75" customHeight="1">
      <c r="A24" s="16">
        <f>Equipes!$H24+(ROW(Equipes!$H24)/100000)</f>
        <v>2.4000000000000001E-4</v>
      </c>
      <c r="B24" s="13">
        <f>RANK(Equipes!$A24,A:A)</f>
        <v>977</v>
      </c>
      <c r="C24" s="17" t="s">
        <v>52</v>
      </c>
      <c r="D24" s="18">
        <f>COUNTIF('01'!$C$3:$C$300,C24)+COUNTIF('02'!$C$3:$C$300,C24)+COUNTIF('03'!$C$3:$C$300,C24)+COUNTIF('04'!$C$3:$C$300,C24)+COUNTIF('05'!$C$3:$C$300,C24)+COUNTIF('06'!$C$3:$C$300,C24)+COUNTIF('07'!$C$3:$C$300,C24)+COUNTIF('08'!$C$3:$C$300,C24)+COUNTIF('09'!$C$3:$C$300,C24)+COUNTIF('10'!$C$3:$C$260,C24)+COUNTIF('11'!$C$3:$C$300,C24)+COUNTIF('12'!$C$3:$C$300,C24)</f>
        <v>0</v>
      </c>
      <c r="E24" s="18">
        <f>COUNTIF('01'!$D$3:$D$300,C24)+COUNTIF('02'!$D$3:$D$300,C24)+COUNTIF('03'!$D$3:$D$300,C24)+COUNTIF('04'!$D$3:$D$300,C24)+COUNTIF('05'!$D$3:$D$300,C24)+COUNTIF('06'!$D$3:$D$300,C24)+COUNTIF('07'!$D$3:$D$300,C24)+COUNTIF('08'!$D$3:$D$300,C24)+COUNTIF('09'!$D$3:$D$300,C24)+COUNTIF('10'!$D$3:$D$260,C24)+COUNTIF('11'!$D$3:$D$300,C24)+COUNTIF('12'!$D$3:$D$300,C24)</f>
        <v>0</v>
      </c>
      <c r="F24" s="18">
        <f>COUNTIFS('01'!$C$3:$C$300,C24,'01'!$H$3:$H$300,"&gt;0")+COUNTIFS('01'!$D$3:$D$300,C24,'01'!$H$3:$H$300,"&gt;0")+COUNTIFS('02'!$C$3:$C$300,C24,'02'!$H$3:$H$300,"&gt;0")+COUNTIFS('02'!$D$3:$D$300,C24,'02'!$H$3:$H$300,"&gt;0")+COUNTIFS('03'!$C$3:$C$300,C24,'03'!$H$3:$H$300,"&gt;0")+COUNTIFS('03'!$D$3:$D$300,C24,'03'!$H$3:$H$300,"&gt;0")+COUNTIFS('04'!$C$3:$C$300,C24,'04'!$H$3:$H$300,"&gt;0")+COUNTIFS('04'!$D$3:$D$300,C24,'04'!$H$3:$H$300,"&gt;0")+COUNTIFS('05'!$C$3:$C$300,C24,'05'!$H$3:$H$300,"&gt;0")+COUNTIFS('05'!$D$3:$D$300,C24,'05'!$H$3:$H$300,"&gt;0")+COUNTIFS('06'!$C$3:$C$300,C24,'06'!$H$3:$H$300,"&gt;0")+COUNTIFS('06'!$D$3:$D$300,C24,'06'!$H$3:$H$300,"&gt;0")+COUNTIFS('07'!$C$3:$C$300,C24,'07'!$H$3:$H$300,"&gt;0")+COUNTIFS('07'!$D$3:$D$300,C24,'07'!$H$3:$H$300,"&gt;0")+COUNTIFS('08'!$C$3:$C$300,C24,'08'!$H$3:$H$300,"&gt;0")+COUNTIFS('08'!$D$3:$D$300,C24,'08'!$H$3:$H$300,"&gt;0")+COUNTIFS('09'!$C$3:$C$300,C24,'09'!$H$3:$H$300,"&gt;0")+COUNTIFS('09'!$D$3:$D$300,C24,'09'!$H$3:$H$300,"&gt;0")+COUNTIFS('10'!$C$3:$C$260,C24,'10'!$I$3:$I$260,"&gt;0")+COUNTIFS('10'!$D$3:$D$260,C24,'10'!$I$3:$I$260,"&gt;0")+COUNTIFS('11'!$C$3:$C$300,C24,'11'!$H$3:$H$300,"&gt;0")+COUNTIFS('11'!$D$3:$D$300,C24,'11'!$H$3:$H$300,"&gt;0")+COUNTIFS('12'!$C$3:$C$300,C24,'12'!$H$3:$H$300,"&gt;0")+COUNTIFS('12'!$D$3:$D$300,C24,'12'!$H$3:$H$300,"&gt;0")</f>
        <v>0</v>
      </c>
      <c r="G24" s="18">
        <f>COUNTIFS('01'!$C$3:$C$300,C24,'01'!$H$3:$H$300,"&lt;0")+COUNTIFS('01'!$D$3:$D$300,C24,'01'!$H$3:$H$300,"&lt;0")+COUNTIFS('02'!$C$3:$C$300,C24,'02'!$H$3:$H$300,"&lt;0")+COUNTIFS('02'!$D$3:$D$300,C24,'02'!$H$3:$H$300,"&lt;0")+COUNTIFS('03'!$C$3:$C$300,C24,'03'!$H$3:$H$300,"&lt;0")+COUNTIFS('03'!$D$3:$D$300,C24,'03'!$H$3:$H$300,"&lt;0")+COUNTIFS('04'!$C$3:$C$300,C24,'04'!$H$3:$H$300,"&lt;0")+COUNTIFS('04'!$D$3:$D$300,C24,'04'!$H$3:$H$300,"&lt;0")+COUNTIFS('05'!$C$3:$C$300,C24,'05'!$H$3:$H$300,"&lt;0")+COUNTIFS('05'!$D$3:$D$300,C24,'05'!$H$3:$H$300,"&lt;0")+COUNTIFS('06'!$C$3:$C$300,C24,'06'!$H$3:$H$300,"&lt;0")+COUNTIFS('06'!$D$3:$D$300,C24,'06'!$H$3:$H$300,"&lt;0")+COUNTIFS('07'!$C$3:$C$300,C24,'07'!$H$3:$H$300,"&lt;0")+COUNTIFS('07'!$D$3:$D$300,C24,'07'!$H$3:$H$300,"&lt;0")+COUNTIFS('08'!$C$3:$C$300,C24,'08'!$H$3:$H$300,"&lt;0")+COUNTIFS('08'!$D$3:$D$300,C24,'08'!$H$3:$H$300,"&lt;0")+COUNTIFS('09'!$C$3:$C$300,C24,'09'!$H$3:$H$300,"&lt;0")+COUNTIFS('09'!$D$3:$D$300,C24,'09'!$H$3:$H$300,"&lt;0")+COUNTIFS('10'!$C$3:$C$260,C24,'10'!$I$3:$I$260,"&lt;0")+COUNTIFS('10'!$D$3:$D$260,C24,'10'!$I$3:$I$260,"&lt;0")+COUNTIFS('11'!$C$3:$C$300,C24,'11'!$H$3:$H$300,"&lt;0")+COUNTIFS('11'!$D$3:$D$300,C24,'11'!$H$3:$H$300,"&lt;0")+COUNTIFS('12'!$C$3:$C$300,C24,'12'!$H$3:$H$300,"&lt;0")+COUNTIFS('12'!$D$3:$D$300,C24,'12'!$H$3:$H$300,"&lt;0")</f>
        <v>0</v>
      </c>
      <c r="H24" s="19">
        <f>SUMIFS('01'!$H$3:$H$300,'01'!$C$3:$C$300,C24)+SUMIFS('01'!$H$3:$H$300,'01'!$D$3:$D$300,C24)+SUMIFS('02'!$H$3:$H$300,'02'!$C$3:$C$300,C24)+SUMIFS('02'!$H$3:$H$300,'02'!$D$3:$D$300,C24)+SUMIFS('03'!$H$3:$H$300,'03'!$C$3:$C$300,C24)+SUMIFS('03'!$H$3:$H$300,'03'!$D$3:$D$300,C24)+SUMIFS('04'!$H$3:$H$300,'04'!$C$3:$C$300,C24)+SUMIFS('04'!$H$3:$H$300,'04'!$D$3:$D$300,C24)+SUMIFS('05'!$H$3:$H$300,'05'!$C$3:$C$300,C24)+SUMIFS('05'!$H$3:$H$300,'05'!$D$3:$D$300,C24)+SUMIFS('06'!$H$3:$H$300,'06'!$C$3:$C$300,C24)+SUMIFS('06'!$H$3:$H$300,'06'!$D$3:$D$300,C24)+SUMIFS('07'!$H$3:$H$300,'07'!$C$3:$C$300,C24)+SUMIFS('07'!$H$3:$H$300,'07'!$D$3:$D$300,C24)+SUMIFS('08'!$H$3:$H$300,'08'!$C$3:$C$300,C24)+SUMIFS('08'!$H$3:$H$300,'08'!$D$3:$D$300,C24)+SUMIFS('09'!$H$3:$H$300,'09'!$C$3:$C$300,C24)+SUMIFS('09'!$H$3:$H$300,'09'!$D$3:$D$300,C24)+SUMIFS('10'!$I$3:$I$260,'10'!$C$3:$C$260,C24)+SUMIFS('10'!$I$3:$I$260,'10'!$D$3:$D$260,C24)+SUMIFS('11'!$H$3:$H$300,'11'!$C$3:$C$300,C24)+SUMIFS('11'!$H$3:$H$300,'11'!$D$3:$D$300,C24)+SUMIFS('12'!$H$3:$H$300,'12'!$C$3:$C$300,C24)+SUMIFS('12'!$H$3:$H$300,'12'!$D$3:$D$300,C24)</f>
        <v>0</v>
      </c>
      <c r="I24" s="212"/>
      <c r="J24" s="28">
        <f>LARGE(B:B,9)</f>
        <v>991</v>
      </c>
      <c r="K24" s="29" t="str">
        <f>VLOOKUP(Equipes!$J24,B:H,2,0)</f>
        <v>Fénix</v>
      </c>
      <c r="L24" s="30">
        <f>VLOOKUP(Equipes!$J24,B:H,7,0)</f>
        <v>0</v>
      </c>
    </row>
    <row r="25" spans="1:12" ht="24.75" customHeight="1">
      <c r="A25" s="16">
        <f>Equipes!$H25+(ROW(Equipes!$H25)/100000)</f>
        <v>2.5000000000000001E-4</v>
      </c>
      <c r="B25" s="13">
        <f>RANK(Equipes!$A25,A:A)</f>
        <v>976</v>
      </c>
      <c r="C25" s="17" t="s">
        <v>53</v>
      </c>
      <c r="D25" s="18">
        <f>COUNTIF('01'!$C$3:$C$300,C25)+COUNTIF('02'!$C$3:$C$300,C25)+COUNTIF('03'!$C$3:$C$300,C25)+COUNTIF('04'!$C$3:$C$300,C25)+COUNTIF('05'!$C$3:$C$300,C25)+COUNTIF('06'!$C$3:$C$300,C25)+COUNTIF('07'!$C$3:$C$300,C25)+COUNTIF('08'!$C$3:$C$300,C25)+COUNTIF('09'!$C$3:$C$300,C25)+COUNTIF('10'!$C$3:$C$260,C25)+COUNTIF('11'!$C$3:$C$300,C25)+COUNTIF('12'!$C$3:$C$300,C25)</f>
        <v>0</v>
      </c>
      <c r="E25" s="18">
        <f>COUNTIF('01'!$D$3:$D$300,C25)+COUNTIF('02'!$D$3:$D$300,C25)+COUNTIF('03'!$D$3:$D$300,C25)+COUNTIF('04'!$D$3:$D$300,C25)+COUNTIF('05'!$D$3:$D$300,C25)+COUNTIF('06'!$D$3:$D$300,C25)+COUNTIF('07'!$D$3:$D$300,C25)+COUNTIF('08'!$D$3:$D$300,C25)+COUNTIF('09'!$D$3:$D$300,C25)+COUNTIF('10'!$D$3:$D$260,C25)+COUNTIF('11'!$D$3:$D$300,C25)+COUNTIF('12'!$D$3:$D$300,C25)</f>
        <v>0</v>
      </c>
      <c r="F25" s="18">
        <f>COUNTIFS('01'!$C$3:$C$300,C25,'01'!$H$3:$H$300,"&gt;0")+COUNTIFS('01'!$D$3:$D$300,C25,'01'!$H$3:$H$300,"&gt;0")+COUNTIFS('02'!$C$3:$C$300,C25,'02'!$H$3:$H$300,"&gt;0")+COUNTIFS('02'!$D$3:$D$300,C25,'02'!$H$3:$H$300,"&gt;0")+COUNTIFS('03'!$C$3:$C$300,C25,'03'!$H$3:$H$300,"&gt;0")+COUNTIFS('03'!$D$3:$D$300,C25,'03'!$H$3:$H$300,"&gt;0")+COUNTIFS('04'!$C$3:$C$300,C25,'04'!$H$3:$H$300,"&gt;0")+COUNTIFS('04'!$D$3:$D$300,C25,'04'!$H$3:$H$300,"&gt;0")+COUNTIFS('05'!$C$3:$C$300,C25,'05'!$H$3:$H$300,"&gt;0")+COUNTIFS('05'!$D$3:$D$300,C25,'05'!$H$3:$H$300,"&gt;0")+COUNTIFS('06'!$C$3:$C$300,C25,'06'!$H$3:$H$300,"&gt;0")+COUNTIFS('06'!$D$3:$D$300,C25,'06'!$H$3:$H$300,"&gt;0")+COUNTIFS('07'!$C$3:$C$300,C25,'07'!$H$3:$H$300,"&gt;0")+COUNTIFS('07'!$D$3:$D$300,C25,'07'!$H$3:$H$300,"&gt;0")+COUNTIFS('08'!$C$3:$C$300,C25,'08'!$H$3:$H$300,"&gt;0")+COUNTIFS('08'!$D$3:$D$300,C25,'08'!$H$3:$H$300,"&gt;0")+COUNTIFS('09'!$C$3:$C$300,C25,'09'!$H$3:$H$300,"&gt;0")+COUNTIFS('09'!$D$3:$D$300,C25,'09'!$H$3:$H$300,"&gt;0")+COUNTIFS('10'!$C$3:$C$260,C25,'10'!$I$3:$I$260,"&gt;0")+COUNTIFS('10'!$D$3:$D$260,C25,'10'!$I$3:$I$260,"&gt;0")+COUNTIFS('11'!$C$3:$C$300,C25,'11'!$H$3:$H$300,"&gt;0")+COUNTIFS('11'!$D$3:$D$300,C25,'11'!$H$3:$H$300,"&gt;0")+COUNTIFS('12'!$C$3:$C$300,C25,'12'!$H$3:$H$300,"&gt;0")+COUNTIFS('12'!$D$3:$D$300,C25,'12'!$H$3:$H$300,"&gt;0")</f>
        <v>0</v>
      </c>
      <c r="G25" s="18">
        <f>COUNTIFS('01'!$C$3:$C$300,C25,'01'!$H$3:$H$300,"&lt;0")+COUNTIFS('01'!$D$3:$D$300,C25,'01'!$H$3:$H$300,"&lt;0")+COUNTIFS('02'!$C$3:$C$300,C25,'02'!$H$3:$H$300,"&lt;0")+COUNTIFS('02'!$D$3:$D$300,C25,'02'!$H$3:$H$300,"&lt;0")+COUNTIFS('03'!$C$3:$C$300,C25,'03'!$H$3:$H$300,"&lt;0")+COUNTIFS('03'!$D$3:$D$300,C25,'03'!$H$3:$H$300,"&lt;0")+COUNTIFS('04'!$C$3:$C$300,C25,'04'!$H$3:$H$300,"&lt;0")+COUNTIFS('04'!$D$3:$D$300,C25,'04'!$H$3:$H$300,"&lt;0")+COUNTIFS('05'!$C$3:$C$300,C25,'05'!$H$3:$H$300,"&lt;0")+COUNTIFS('05'!$D$3:$D$300,C25,'05'!$H$3:$H$300,"&lt;0")+COUNTIFS('06'!$C$3:$C$300,C25,'06'!$H$3:$H$300,"&lt;0")+COUNTIFS('06'!$D$3:$D$300,C25,'06'!$H$3:$H$300,"&lt;0")+COUNTIFS('07'!$C$3:$C$300,C25,'07'!$H$3:$H$300,"&lt;0")+COUNTIFS('07'!$D$3:$D$300,C25,'07'!$H$3:$H$300,"&lt;0")+COUNTIFS('08'!$C$3:$C$300,C25,'08'!$H$3:$H$300,"&lt;0")+COUNTIFS('08'!$D$3:$D$300,C25,'08'!$H$3:$H$300,"&lt;0")+COUNTIFS('09'!$C$3:$C$300,C25,'09'!$H$3:$H$300,"&lt;0")+COUNTIFS('09'!$D$3:$D$300,C25,'09'!$H$3:$H$300,"&lt;0")+COUNTIFS('10'!$C$3:$C$260,C25,'10'!$I$3:$I$260,"&lt;0")+COUNTIFS('10'!$D$3:$D$260,C25,'10'!$I$3:$I$260,"&lt;0")+COUNTIFS('11'!$C$3:$C$300,C25,'11'!$H$3:$H$300,"&lt;0")+COUNTIFS('11'!$D$3:$D$300,C25,'11'!$H$3:$H$300,"&lt;0")+COUNTIFS('12'!$C$3:$C$300,C25,'12'!$H$3:$H$300,"&lt;0")+COUNTIFS('12'!$D$3:$D$300,C25,'12'!$H$3:$H$300,"&lt;0")</f>
        <v>0</v>
      </c>
      <c r="H25" s="19">
        <f>SUMIFS('01'!$H$3:$H$300,'01'!$C$3:$C$300,C25)+SUMIFS('01'!$H$3:$H$300,'01'!$D$3:$D$300,C25)+SUMIFS('02'!$H$3:$H$300,'02'!$C$3:$C$300,C25)+SUMIFS('02'!$H$3:$H$300,'02'!$D$3:$D$300,C25)+SUMIFS('03'!$H$3:$H$300,'03'!$C$3:$C$300,C25)+SUMIFS('03'!$H$3:$H$300,'03'!$D$3:$D$300,C25)+SUMIFS('04'!$H$3:$H$300,'04'!$C$3:$C$300,C25)+SUMIFS('04'!$H$3:$H$300,'04'!$D$3:$D$300,C25)+SUMIFS('05'!$H$3:$H$300,'05'!$C$3:$C$300,C25)+SUMIFS('05'!$H$3:$H$300,'05'!$D$3:$D$300,C25)+SUMIFS('06'!$H$3:$H$300,'06'!$C$3:$C$300,C25)+SUMIFS('06'!$H$3:$H$300,'06'!$D$3:$D$300,C25)+SUMIFS('07'!$H$3:$H$300,'07'!$C$3:$C$300,C25)+SUMIFS('07'!$H$3:$H$300,'07'!$D$3:$D$300,C25)+SUMIFS('08'!$H$3:$H$300,'08'!$C$3:$C$300,C25)+SUMIFS('08'!$H$3:$H$300,'08'!$D$3:$D$300,C25)+SUMIFS('09'!$H$3:$H$300,'09'!$C$3:$C$300,C25)+SUMIFS('09'!$H$3:$H$300,'09'!$D$3:$D$300,C25)+SUMIFS('10'!$I$3:$I$260,'10'!$C$3:$C$260,C25)+SUMIFS('10'!$I$3:$I$260,'10'!$D$3:$D$260,C25)+SUMIFS('11'!$H$3:$H$300,'11'!$C$3:$C$300,C25)+SUMIFS('11'!$H$3:$H$300,'11'!$D$3:$D$300,C25)+SUMIFS('12'!$H$3:$H$300,'12'!$C$3:$C$300,C25)+SUMIFS('12'!$H$3:$H$300,'12'!$D$3:$D$300,C25)</f>
        <v>0</v>
      </c>
      <c r="I25" s="212"/>
      <c r="J25" s="28">
        <f>LARGE(B:B,10)</f>
        <v>990</v>
      </c>
      <c r="K25" s="29" t="str">
        <f>VLOOKUP(Equipes!$J25,B:H,2,0)</f>
        <v>Temperley</v>
      </c>
      <c r="L25" s="30">
        <f>VLOOKUP(Equipes!$J25,B:H,7,0)</f>
        <v>0</v>
      </c>
    </row>
    <row r="26" spans="1:12" ht="24.75" customHeight="1">
      <c r="A26" s="16">
        <f>Equipes!$H26+(ROW(Equipes!$H26)/100000)</f>
        <v>2.5999999999999998E-4</v>
      </c>
      <c r="B26" s="13">
        <f>RANK(Equipes!$A26,A:A)</f>
        <v>975</v>
      </c>
      <c r="C26" s="17" t="s">
        <v>54</v>
      </c>
      <c r="D26" s="18">
        <f>COUNTIF('01'!$C$3:$C$300,C26)+COUNTIF('02'!$C$3:$C$300,C26)+COUNTIF('03'!$C$3:$C$300,C26)+COUNTIF('04'!$C$3:$C$300,C26)+COUNTIF('05'!$C$3:$C$300,C26)+COUNTIF('06'!$C$3:$C$300,C26)+COUNTIF('07'!$C$3:$C$300,C26)+COUNTIF('08'!$C$3:$C$300,C26)+COUNTIF('09'!$C$3:$C$300,C26)+COUNTIF('10'!$C$3:$C$260,C26)+COUNTIF('11'!$C$3:$C$300,C26)+COUNTIF('12'!$C$3:$C$300,C26)</f>
        <v>0</v>
      </c>
      <c r="E26" s="18">
        <f>COUNTIF('01'!$D$3:$D$300,C26)+COUNTIF('02'!$D$3:$D$300,C26)+COUNTIF('03'!$D$3:$D$300,C26)+COUNTIF('04'!$D$3:$D$300,C26)+COUNTIF('05'!$D$3:$D$300,C26)+COUNTIF('06'!$D$3:$D$300,C26)+COUNTIF('07'!$D$3:$D$300,C26)+COUNTIF('08'!$D$3:$D$300,C26)+COUNTIF('09'!$D$3:$D$300,C26)+COUNTIF('10'!$D$3:$D$260,C26)+COUNTIF('11'!$D$3:$D$300,C26)+COUNTIF('12'!$D$3:$D$300,C26)</f>
        <v>0</v>
      </c>
      <c r="F26" s="18">
        <f>COUNTIFS('01'!$C$3:$C$300,C26,'01'!$H$3:$H$300,"&gt;0")+COUNTIFS('01'!$D$3:$D$300,C26,'01'!$H$3:$H$300,"&gt;0")+COUNTIFS('02'!$C$3:$C$300,C26,'02'!$H$3:$H$300,"&gt;0")+COUNTIFS('02'!$D$3:$D$300,C26,'02'!$H$3:$H$300,"&gt;0")+COUNTIFS('03'!$C$3:$C$300,C26,'03'!$H$3:$H$300,"&gt;0")+COUNTIFS('03'!$D$3:$D$300,C26,'03'!$H$3:$H$300,"&gt;0")+COUNTIFS('04'!$C$3:$C$300,C26,'04'!$H$3:$H$300,"&gt;0")+COUNTIFS('04'!$D$3:$D$300,C26,'04'!$H$3:$H$300,"&gt;0")+COUNTIFS('05'!$C$3:$C$300,C26,'05'!$H$3:$H$300,"&gt;0")+COUNTIFS('05'!$D$3:$D$300,C26,'05'!$H$3:$H$300,"&gt;0")+COUNTIFS('06'!$C$3:$C$300,C26,'06'!$H$3:$H$300,"&gt;0")+COUNTIFS('06'!$D$3:$D$300,C26,'06'!$H$3:$H$300,"&gt;0")+COUNTIFS('07'!$C$3:$C$300,C26,'07'!$H$3:$H$300,"&gt;0")+COUNTIFS('07'!$D$3:$D$300,C26,'07'!$H$3:$H$300,"&gt;0")+COUNTIFS('08'!$C$3:$C$300,C26,'08'!$H$3:$H$300,"&gt;0")+COUNTIFS('08'!$D$3:$D$300,C26,'08'!$H$3:$H$300,"&gt;0")+COUNTIFS('09'!$C$3:$C$300,C26,'09'!$H$3:$H$300,"&gt;0")+COUNTIFS('09'!$D$3:$D$300,C26,'09'!$H$3:$H$300,"&gt;0")+COUNTIFS('10'!$C$3:$C$260,C26,'10'!$I$3:$I$260,"&gt;0")+COUNTIFS('10'!$D$3:$D$260,C26,'10'!$I$3:$I$260,"&gt;0")+COUNTIFS('11'!$C$3:$C$300,C26,'11'!$H$3:$H$300,"&gt;0")+COUNTIFS('11'!$D$3:$D$300,C26,'11'!$H$3:$H$300,"&gt;0")+COUNTIFS('12'!$C$3:$C$300,C26,'12'!$H$3:$H$300,"&gt;0")+COUNTIFS('12'!$D$3:$D$300,C26,'12'!$H$3:$H$300,"&gt;0")</f>
        <v>0</v>
      </c>
      <c r="G26" s="18">
        <f>COUNTIFS('01'!$C$3:$C$300,C26,'01'!$H$3:$H$300,"&lt;0")+COUNTIFS('01'!$D$3:$D$300,C26,'01'!$H$3:$H$300,"&lt;0")+COUNTIFS('02'!$C$3:$C$300,C26,'02'!$H$3:$H$300,"&lt;0")+COUNTIFS('02'!$D$3:$D$300,C26,'02'!$H$3:$H$300,"&lt;0")+COUNTIFS('03'!$C$3:$C$300,C26,'03'!$H$3:$H$300,"&lt;0")+COUNTIFS('03'!$D$3:$D$300,C26,'03'!$H$3:$H$300,"&lt;0")+COUNTIFS('04'!$C$3:$C$300,C26,'04'!$H$3:$H$300,"&lt;0")+COUNTIFS('04'!$D$3:$D$300,C26,'04'!$H$3:$H$300,"&lt;0")+COUNTIFS('05'!$C$3:$C$300,C26,'05'!$H$3:$H$300,"&lt;0")+COUNTIFS('05'!$D$3:$D$300,C26,'05'!$H$3:$H$300,"&lt;0")+COUNTIFS('06'!$C$3:$C$300,C26,'06'!$H$3:$H$300,"&lt;0")+COUNTIFS('06'!$D$3:$D$300,C26,'06'!$H$3:$H$300,"&lt;0")+COUNTIFS('07'!$C$3:$C$300,C26,'07'!$H$3:$H$300,"&lt;0")+COUNTIFS('07'!$D$3:$D$300,C26,'07'!$H$3:$H$300,"&lt;0")+COUNTIFS('08'!$C$3:$C$300,C26,'08'!$H$3:$H$300,"&lt;0")+COUNTIFS('08'!$D$3:$D$300,C26,'08'!$H$3:$H$300,"&lt;0")+COUNTIFS('09'!$C$3:$C$300,C26,'09'!$H$3:$H$300,"&lt;0")+COUNTIFS('09'!$D$3:$D$300,C26,'09'!$H$3:$H$300,"&lt;0")+COUNTIFS('10'!$C$3:$C$260,C26,'10'!$I$3:$I$260,"&lt;0")+COUNTIFS('10'!$D$3:$D$260,C26,'10'!$I$3:$I$260,"&lt;0")+COUNTIFS('11'!$C$3:$C$300,C26,'11'!$H$3:$H$300,"&lt;0")+COUNTIFS('11'!$D$3:$D$300,C26,'11'!$H$3:$H$300,"&lt;0")+COUNTIFS('12'!$C$3:$C$300,C26,'12'!$H$3:$H$300,"&lt;0")+COUNTIFS('12'!$D$3:$D$300,C26,'12'!$H$3:$H$300,"&lt;0")</f>
        <v>0</v>
      </c>
      <c r="H26" s="19">
        <f>SUMIFS('01'!$H$3:$H$300,'01'!$C$3:$C$300,C26)+SUMIFS('01'!$H$3:$H$300,'01'!$D$3:$D$300,C26)+SUMIFS('02'!$H$3:$H$300,'02'!$C$3:$C$300,C26)+SUMIFS('02'!$H$3:$H$300,'02'!$D$3:$D$300,C26)+SUMIFS('03'!$H$3:$H$300,'03'!$C$3:$C$300,C26)+SUMIFS('03'!$H$3:$H$300,'03'!$D$3:$D$300,C26)+SUMIFS('04'!$H$3:$H$300,'04'!$C$3:$C$300,C26)+SUMIFS('04'!$H$3:$H$300,'04'!$D$3:$D$300,C26)+SUMIFS('05'!$H$3:$H$300,'05'!$C$3:$C$300,C26)+SUMIFS('05'!$H$3:$H$300,'05'!$D$3:$D$300,C26)+SUMIFS('06'!$H$3:$H$300,'06'!$C$3:$C$300,C26)+SUMIFS('06'!$H$3:$H$300,'06'!$D$3:$D$300,C26)+SUMIFS('07'!$H$3:$H$300,'07'!$C$3:$C$300,C26)+SUMIFS('07'!$H$3:$H$300,'07'!$D$3:$D$300,C26)+SUMIFS('08'!$H$3:$H$300,'08'!$C$3:$C$300,C26)+SUMIFS('08'!$H$3:$H$300,'08'!$D$3:$D$300,C26)+SUMIFS('09'!$H$3:$H$300,'09'!$C$3:$C$300,C26)+SUMIFS('09'!$H$3:$H$300,'09'!$D$3:$D$300,C26)+SUMIFS('10'!$I$3:$I$260,'10'!$C$3:$C$260,C26)+SUMIFS('10'!$I$3:$I$260,'10'!$D$3:$D$260,C26)+SUMIFS('11'!$H$3:$H$300,'11'!$C$3:$C$300,C26)+SUMIFS('11'!$H$3:$H$300,'11'!$D$3:$D$300,C26)+SUMIFS('12'!$H$3:$H$300,'12'!$C$3:$C$300,C26)+SUMIFS('12'!$H$3:$H$300,'12'!$D$3:$D$300,C26)</f>
        <v>0</v>
      </c>
      <c r="I26" s="212"/>
      <c r="J26" s="227"/>
      <c r="K26" s="212"/>
      <c r="L26" s="212"/>
    </row>
    <row r="27" spans="1:12" ht="24.75" customHeight="1">
      <c r="A27" s="16">
        <f>Equipes!$H27+(ROW(Equipes!$H27)/100000)</f>
        <v>2.7E-4</v>
      </c>
      <c r="B27" s="13">
        <f>RANK(Equipes!$A27,A:A)</f>
        <v>974</v>
      </c>
      <c r="C27" s="17" t="s">
        <v>55</v>
      </c>
      <c r="D27" s="18">
        <f>COUNTIF('01'!$C$3:$C$300,C27)+COUNTIF('02'!$C$3:$C$300,C27)+COUNTIF('03'!$C$3:$C$300,C27)+COUNTIF('04'!$C$3:$C$300,C27)+COUNTIF('05'!$C$3:$C$300,C27)+COUNTIF('06'!$C$3:$C$300,C27)+COUNTIF('07'!$C$3:$C$300,C27)+COUNTIF('08'!$C$3:$C$300,C27)+COUNTIF('09'!$C$3:$C$300,C27)+COUNTIF('10'!$C$3:$C$260,C27)+COUNTIF('11'!$C$3:$C$300,C27)+COUNTIF('12'!$C$3:$C$300,C27)</f>
        <v>0</v>
      </c>
      <c r="E27" s="18">
        <f>COUNTIF('01'!$D$3:$D$300,C27)+COUNTIF('02'!$D$3:$D$300,C27)+COUNTIF('03'!$D$3:$D$300,C27)+COUNTIF('04'!$D$3:$D$300,C27)+COUNTIF('05'!$D$3:$D$300,C27)+COUNTIF('06'!$D$3:$D$300,C27)+COUNTIF('07'!$D$3:$D$300,C27)+COUNTIF('08'!$D$3:$D$300,C27)+COUNTIF('09'!$D$3:$D$300,C27)+COUNTIF('10'!$D$3:$D$260,C27)+COUNTIF('11'!$D$3:$D$300,C27)+COUNTIF('12'!$D$3:$D$300,C27)</f>
        <v>0</v>
      </c>
      <c r="F27" s="18">
        <f>COUNTIFS('01'!$C$3:$C$300,C27,'01'!$H$3:$H$300,"&gt;0")+COUNTIFS('01'!$D$3:$D$300,C27,'01'!$H$3:$H$300,"&gt;0")+COUNTIFS('02'!$C$3:$C$300,C27,'02'!$H$3:$H$300,"&gt;0")+COUNTIFS('02'!$D$3:$D$300,C27,'02'!$H$3:$H$300,"&gt;0")+COUNTIFS('03'!$C$3:$C$300,C27,'03'!$H$3:$H$300,"&gt;0")+COUNTIFS('03'!$D$3:$D$300,C27,'03'!$H$3:$H$300,"&gt;0")+COUNTIFS('04'!$C$3:$C$300,C27,'04'!$H$3:$H$300,"&gt;0")+COUNTIFS('04'!$D$3:$D$300,C27,'04'!$H$3:$H$300,"&gt;0")+COUNTIFS('05'!$C$3:$C$300,C27,'05'!$H$3:$H$300,"&gt;0")+COUNTIFS('05'!$D$3:$D$300,C27,'05'!$H$3:$H$300,"&gt;0")+COUNTIFS('06'!$C$3:$C$300,C27,'06'!$H$3:$H$300,"&gt;0")+COUNTIFS('06'!$D$3:$D$300,C27,'06'!$H$3:$H$300,"&gt;0")+COUNTIFS('07'!$C$3:$C$300,C27,'07'!$H$3:$H$300,"&gt;0")+COUNTIFS('07'!$D$3:$D$300,C27,'07'!$H$3:$H$300,"&gt;0")+COUNTIFS('08'!$C$3:$C$300,C27,'08'!$H$3:$H$300,"&gt;0")+COUNTIFS('08'!$D$3:$D$300,C27,'08'!$H$3:$H$300,"&gt;0")+COUNTIFS('09'!$C$3:$C$300,C27,'09'!$H$3:$H$300,"&gt;0")+COUNTIFS('09'!$D$3:$D$300,C27,'09'!$H$3:$H$300,"&gt;0")+COUNTIFS('10'!$C$3:$C$260,C27,'10'!$I$3:$I$260,"&gt;0")+COUNTIFS('10'!$D$3:$D$260,C27,'10'!$I$3:$I$260,"&gt;0")+COUNTIFS('11'!$C$3:$C$300,C27,'11'!$H$3:$H$300,"&gt;0")+COUNTIFS('11'!$D$3:$D$300,C27,'11'!$H$3:$H$300,"&gt;0")+COUNTIFS('12'!$C$3:$C$300,C27,'12'!$H$3:$H$300,"&gt;0")+COUNTIFS('12'!$D$3:$D$300,C27,'12'!$H$3:$H$300,"&gt;0")</f>
        <v>0</v>
      </c>
      <c r="G27" s="18">
        <f>COUNTIFS('01'!$C$3:$C$300,C27,'01'!$H$3:$H$300,"&lt;0")+COUNTIFS('01'!$D$3:$D$300,C27,'01'!$H$3:$H$300,"&lt;0")+COUNTIFS('02'!$C$3:$C$300,C27,'02'!$H$3:$H$300,"&lt;0")+COUNTIFS('02'!$D$3:$D$300,C27,'02'!$H$3:$H$300,"&lt;0")+COUNTIFS('03'!$C$3:$C$300,C27,'03'!$H$3:$H$300,"&lt;0")+COUNTIFS('03'!$D$3:$D$300,C27,'03'!$H$3:$H$300,"&lt;0")+COUNTIFS('04'!$C$3:$C$300,C27,'04'!$H$3:$H$300,"&lt;0")+COUNTIFS('04'!$D$3:$D$300,C27,'04'!$H$3:$H$300,"&lt;0")+COUNTIFS('05'!$C$3:$C$300,C27,'05'!$H$3:$H$300,"&lt;0")+COUNTIFS('05'!$D$3:$D$300,C27,'05'!$H$3:$H$300,"&lt;0")+COUNTIFS('06'!$C$3:$C$300,C27,'06'!$H$3:$H$300,"&lt;0")+COUNTIFS('06'!$D$3:$D$300,C27,'06'!$H$3:$H$300,"&lt;0")+COUNTIFS('07'!$C$3:$C$300,C27,'07'!$H$3:$H$300,"&lt;0")+COUNTIFS('07'!$D$3:$D$300,C27,'07'!$H$3:$H$300,"&lt;0")+COUNTIFS('08'!$C$3:$C$300,C27,'08'!$H$3:$H$300,"&lt;0")+COUNTIFS('08'!$D$3:$D$300,C27,'08'!$H$3:$H$300,"&lt;0")+COUNTIFS('09'!$C$3:$C$300,C27,'09'!$H$3:$H$300,"&lt;0")+COUNTIFS('09'!$D$3:$D$300,C27,'09'!$H$3:$H$300,"&lt;0")+COUNTIFS('10'!$C$3:$C$260,C27,'10'!$I$3:$I$260,"&lt;0")+COUNTIFS('10'!$D$3:$D$260,C27,'10'!$I$3:$I$260,"&lt;0")+COUNTIFS('11'!$C$3:$C$300,C27,'11'!$H$3:$H$300,"&lt;0")+COUNTIFS('11'!$D$3:$D$300,C27,'11'!$H$3:$H$300,"&lt;0")+COUNTIFS('12'!$C$3:$C$300,C27,'12'!$H$3:$H$300,"&lt;0")+COUNTIFS('12'!$D$3:$D$300,C27,'12'!$H$3:$H$300,"&lt;0")</f>
        <v>0</v>
      </c>
      <c r="H27" s="19">
        <f>SUMIFS('01'!$H$3:$H$300,'01'!$C$3:$C$300,C27)+SUMIFS('01'!$H$3:$H$300,'01'!$D$3:$D$300,C27)+SUMIFS('02'!$H$3:$H$300,'02'!$C$3:$C$300,C27)+SUMIFS('02'!$H$3:$H$300,'02'!$D$3:$D$300,C27)+SUMIFS('03'!$H$3:$H$300,'03'!$C$3:$C$300,C27)+SUMIFS('03'!$H$3:$H$300,'03'!$D$3:$D$300,C27)+SUMIFS('04'!$H$3:$H$300,'04'!$C$3:$C$300,C27)+SUMIFS('04'!$H$3:$H$300,'04'!$D$3:$D$300,C27)+SUMIFS('05'!$H$3:$H$300,'05'!$C$3:$C$300,C27)+SUMIFS('05'!$H$3:$H$300,'05'!$D$3:$D$300,C27)+SUMIFS('06'!$H$3:$H$300,'06'!$C$3:$C$300,C27)+SUMIFS('06'!$H$3:$H$300,'06'!$D$3:$D$300,C27)+SUMIFS('07'!$H$3:$H$300,'07'!$C$3:$C$300,C27)+SUMIFS('07'!$H$3:$H$300,'07'!$D$3:$D$300,C27)+SUMIFS('08'!$H$3:$H$300,'08'!$C$3:$C$300,C27)+SUMIFS('08'!$H$3:$H$300,'08'!$D$3:$D$300,C27)+SUMIFS('09'!$H$3:$H$300,'09'!$C$3:$C$300,C27)+SUMIFS('09'!$H$3:$H$300,'09'!$D$3:$D$300,C27)+SUMIFS('10'!$I$3:$I$260,'10'!$C$3:$C$260,C27)+SUMIFS('10'!$I$3:$I$260,'10'!$D$3:$D$260,C27)+SUMIFS('11'!$H$3:$H$300,'11'!$C$3:$C$300,C27)+SUMIFS('11'!$H$3:$H$300,'11'!$D$3:$D$300,C27)+SUMIFS('12'!$H$3:$H$300,'12'!$C$3:$C$300,C27)+SUMIFS('12'!$H$3:$H$300,'12'!$D$3:$D$300,C27)</f>
        <v>0</v>
      </c>
      <c r="I27" s="212"/>
      <c r="J27" s="231"/>
      <c r="K27" s="212"/>
      <c r="L27" s="212"/>
    </row>
    <row r="28" spans="1:12" ht="24.75" customHeight="1">
      <c r="A28" s="16">
        <f>Equipes!$H28+(ROW(Equipes!$H28)/100000)</f>
        <v>2.7999999999999998E-4</v>
      </c>
      <c r="B28" s="13">
        <f>RANK(Equipes!$A28,A:A)</f>
        <v>973</v>
      </c>
      <c r="C28" s="17" t="s">
        <v>56</v>
      </c>
      <c r="D28" s="18">
        <f>COUNTIF('01'!$C$3:$C$300,C28)+COUNTIF('02'!$C$3:$C$300,C28)+COUNTIF('03'!$C$3:$C$300,C28)+COUNTIF('04'!$C$3:$C$300,C28)+COUNTIF('05'!$C$3:$C$300,C28)+COUNTIF('06'!$C$3:$C$300,C28)+COUNTIF('07'!$C$3:$C$300,C28)+COUNTIF('08'!$C$3:$C$300,C28)+COUNTIF('09'!$C$3:$C$300,C28)+COUNTIF('10'!$C$3:$C$260,C28)+COUNTIF('11'!$C$3:$C$300,C28)+COUNTIF('12'!$C$3:$C$300,C28)</f>
        <v>0</v>
      </c>
      <c r="E28" s="18">
        <f>COUNTIF('01'!$D$3:$D$300,C28)+COUNTIF('02'!$D$3:$D$300,C28)+COUNTIF('03'!$D$3:$D$300,C28)+COUNTIF('04'!$D$3:$D$300,C28)+COUNTIF('05'!$D$3:$D$300,C28)+COUNTIF('06'!$D$3:$D$300,C28)+COUNTIF('07'!$D$3:$D$300,C28)+COUNTIF('08'!$D$3:$D$300,C28)+COUNTIF('09'!$D$3:$D$300,C28)+COUNTIF('10'!$D$3:$D$260,C28)+COUNTIF('11'!$D$3:$D$300,C28)+COUNTIF('12'!$D$3:$D$300,C28)</f>
        <v>0</v>
      </c>
      <c r="F28" s="18">
        <f>COUNTIFS('01'!$C$3:$C$300,C28,'01'!$H$3:$H$300,"&gt;0")+COUNTIFS('01'!$D$3:$D$300,C28,'01'!$H$3:$H$300,"&gt;0")+COUNTIFS('02'!$C$3:$C$300,C28,'02'!$H$3:$H$300,"&gt;0")+COUNTIFS('02'!$D$3:$D$300,C28,'02'!$H$3:$H$300,"&gt;0")+COUNTIFS('03'!$C$3:$C$300,C28,'03'!$H$3:$H$300,"&gt;0")+COUNTIFS('03'!$D$3:$D$300,C28,'03'!$H$3:$H$300,"&gt;0")+COUNTIFS('04'!$C$3:$C$300,C28,'04'!$H$3:$H$300,"&gt;0")+COUNTIFS('04'!$D$3:$D$300,C28,'04'!$H$3:$H$300,"&gt;0")+COUNTIFS('05'!$C$3:$C$300,C28,'05'!$H$3:$H$300,"&gt;0")+COUNTIFS('05'!$D$3:$D$300,C28,'05'!$H$3:$H$300,"&gt;0")+COUNTIFS('06'!$C$3:$C$300,C28,'06'!$H$3:$H$300,"&gt;0")+COUNTIFS('06'!$D$3:$D$300,C28,'06'!$H$3:$H$300,"&gt;0")+COUNTIFS('07'!$C$3:$C$300,C28,'07'!$H$3:$H$300,"&gt;0")+COUNTIFS('07'!$D$3:$D$300,C28,'07'!$H$3:$H$300,"&gt;0")+COUNTIFS('08'!$C$3:$C$300,C28,'08'!$H$3:$H$300,"&gt;0")+COUNTIFS('08'!$D$3:$D$300,C28,'08'!$H$3:$H$300,"&gt;0")+COUNTIFS('09'!$C$3:$C$300,C28,'09'!$H$3:$H$300,"&gt;0")+COUNTIFS('09'!$D$3:$D$300,C28,'09'!$H$3:$H$300,"&gt;0")+COUNTIFS('10'!$C$3:$C$260,C28,'10'!$I$3:$I$260,"&gt;0")+COUNTIFS('10'!$D$3:$D$260,C28,'10'!$I$3:$I$260,"&gt;0")+COUNTIFS('11'!$C$3:$C$300,C28,'11'!$H$3:$H$300,"&gt;0")+COUNTIFS('11'!$D$3:$D$300,C28,'11'!$H$3:$H$300,"&gt;0")+COUNTIFS('12'!$C$3:$C$300,C28,'12'!$H$3:$H$300,"&gt;0")+COUNTIFS('12'!$D$3:$D$300,C28,'12'!$H$3:$H$300,"&gt;0")</f>
        <v>0</v>
      </c>
      <c r="G28" s="18">
        <f>COUNTIFS('01'!$C$3:$C$300,C28,'01'!$H$3:$H$300,"&lt;0")+COUNTIFS('01'!$D$3:$D$300,C28,'01'!$H$3:$H$300,"&lt;0")+COUNTIFS('02'!$C$3:$C$300,C28,'02'!$H$3:$H$300,"&lt;0")+COUNTIFS('02'!$D$3:$D$300,C28,'02'!$H$3:$H$300,"&lt;0")+COUNTIFS('03'!$C$3:$C$300,C28,'03'!$H$3:$H$300,"&lt;0")+COUNTIFS('03'!$D$3:$D$300,C28,'03'!$H$3:$H$300,"&lt;0")+COUNTIFS('04'!$C$3:$C$300,C28,'04'!$H$3:$H$300,"&lt;0")+COUNTIFS('04'!$D$3:$D$300,C28,'04'!$H$3:$H$300,"&lt;0")+COUNTIFS('05'!$C$3:$C$300,C28,'05'!$H$3:$H$300,"&lt;0")+COUNTIFS('05'!$D$3:$D$300,C28,'05'!$H$3:$H$300,"&lt;0")+COUNTIFS('06'!$C$3:$C$300,C28,'06'!$H$3:$H$300,"&lt;0")+COUNTIFS('06'!$D$3:$D$300,C28,'06'!$H$3:$H$300,"&lt;0")+COUNTIFS('07'!$C$3:$C$300,C28,'07'!$H$3:$H$300,"&lt;0")+COUNTIFS('07'!$D$3:$D$300,C28,'07'!$H$3:$H$300,"&lt;0")+COUNTIFS('08'!$C$3:$C$300,C28,'08'!$H$3:$H$300,"&lt;0")+COUNTIFS('08'!$D$3:$D$300,C28,'08'!$H$3:$H$300,"&lt;0")+COUNTIFS('09'!$C$3:$C$300,C28,'09'!$H$3:$H$300,"&lt;0")+COUNTIFS('09'!$D$3:$D$300,C28,'09'!$H$3:$H$300,"&lt;0")+COUNTIFS('10'!$C$3:$C$260,C28,'10'!$I$3:$I$260,"&lt;0")+COUNTIFS('10'!$D$3:$D$260,C28,'10'!$I$3:$I$260,"&lt;0")+COUNTIFS('11'!$C$3:$C$300,C28,'11'!$H$3:$H$300,"&lt;0")+COUNTIFS('11'!$D$3:$D$300,C28,'11'!$H$3:$H$300,"&lt;0")+COUNTIFS('12'!$C$3:$C$300,C28,'12'!$H$3:$H$300,"&lt;0")+COUNTIFS('12'!$D$3:$D$300,C28,'12'!$H$3:$H$300,"&lt;0")</f>
        <v>0</v>
      </c>
      <c r="H28" s="19">
        <f>SUMIFS('01'!$H$3:$H$300,'01'!$C$3:$C$300,C28)+SUMIFS('01'!$H$3:$H$300,'01'!$D$3:$D$300,C28)+SUMIFS('02'!$H$3:$H$300,'02'!$C$3:$C$300,C28)+SUMIFS('02'!$H$3:$H$300,'02'!$D$3:$D$300,C28)+SUMIFS('03'!$H$3:$H$300,'03'!$C$3:$C$300,C28)+SUMIFS('03'!$H$3:$H$300,'03'!$D$3:$D$300,C28)+SUMIFS('04'!$H$3:$H$300,'04'!$C$3:$C$300,C28)+SUMIFS('04'!$H$3:$H$300,'04'!$D$3:$D$300,C28)+SUMIFS('05'!$H$3:$H$300,'05'!$C$3:$C$300,C28)+SUMIFS('05'!$H$3:$H$300,'05'!$D$3:$D$300,C28)+SUMIFS('06'!$H$3:$H$300,'06'!$C$3:$C$300,C28)+SUMIFS('06'!$H$3:$H$300,'06'!$D$3:$D$300,C28)+SUMIFS('07'!$H$3:$H$300,'07'!$C$3:$C$300,C28)+SUMIFS('07'!$H$3:$H$300,'07'!$D$3:$D$300,C28)+SUMIFS('08'!$H$3:$H$300,'08'!$C$3:$C$300,C28)+SUMIFS('08'!$H$3:$H$300,'08'!$D$3:$D$300,C28)+SUMIFS('09'!$H$3:$H$300,'09'!$C$3:$C$300,C28)+SUMIFS('09'!$H$3:$H$300,'09'!$D$3:$D$300,C28)+SUMIFS('10'!$I$3:$I$260,'10'!$C$3:$C$260,C28)+SUMIFS('10'!$I$3:$I$260,'10'!$D$3:$D$260,C28)+SUMIFS('11'!$H$3:$H$300,'11'!$C$3:$C$300,C28)+SUMIFS('11'!$H$3:$H$300,'11'!$D$3:$D$300,C28)+SUMIFS('12'!$H$3:$H$300,'12'!$C$3:$C$300,C28)+SUMIFS('12'!$H$3:$H$300,'12'!$D$3:$D$300,C28)</f>
        <v>0</v>
      </c>
      <c r="I28" s="212"/>
      <c r="J28" s="232"/>
      <c r="K28" s="212"/>
      <c r="L28" s="212"/>
    </row>
    <row r="29" spans="1:12" ht="24.75" customHeight="1">
      <c r="A29" s="16">
        <f>Equipes!$H29+(ROW(Equipes!$H29)/100000)</f>
        <v>2.9E-4</v>
      </c>
      <c r="B29" s="13">
        <f>RANK(Equipes!$A29,A:A)</f>
        <v>972</v>
      </c>
      <c r="C29" s="17" t="s">
        <v>57</v>
      </c>
      <c r="D29" s="18">
        <f>COUNTIF('01'!$C$3:$C$300,C29)+COUNTIF('02'!$C$3:$C$300,C29)+COUNTIF('03'!$C$3:$C$300,C29)+COUNTIF('04'!$C$3:$C$300,C29)+COUNTIF('05'!$C$3:$C$300,C29)+COUNTIF('06'!$C$3:$C$300,C29)+COUNTIF('07'!$C$3:$C$300,C29)+COUNTIF('08'!$C$3:$C$300,C29)+COUNTIF('09'!$C$3:$C$300,C29)+COUNTIF('10'!$C$3:$C$260,C29)+COUNTIF('11'!$C$3:$C$300,C29)+COUNTIF('12'!$C$3:$C$300,C29)</f>
        <v>0</v>
      </c>
      <c r="E29" s="18">
        <f>COUNTIF('01'!$D$3:$D$300,C29)+COUNTIF('02'!$D$3:$D$300,C29)+COUNTIF('03'!$D$3:$D$300,C29)+COUNTIF('04'!$D$3:$D$300,C29)+COUNTIF('05'!$D$3:$D$300,C29)+COUNTIF('06'!$D$3:$D$300,C29)+COUNTIF('07'!$D$3:$D$300,C29)+COUNTIF('08'!$D$3:$D$300,C29)+COUNTIF('09'!$D$3:$D$300,C29)+COUNTIF('10'!$D$3:$D$260,C29)+COUNTIF('11'!$D$3:$D$300,C29)+COUNTIF('12'!$D$3:$D$300,C29)</f>
        <v>0</v>
      </c>
      <c r="F29" s="18">
        <f>COUNTIFS('01'!$C$3:$C$300,C29,'01'!$H$3:$H$300,"&gt;0")+COUNTIFS('01'!$D$3:$D$300,C29,'01'!$H$3:$H$300,"&gt;0")+COUNTIFS('02'!$C$3:$C$300,C29,'02'!$H$3:$H$300,"&gt;0")+COUNTIFS('02'!$D$3:$D$300,C29,'02'!$H$3:$H$300,"&gt;0")+COUNTIFS('03'!$C$3:$C$300,C29,'03'!$H$3:$H$300,"&gt;0")+COUNTIFS('03'!$D$3:$D$300,C29,'03'!$H$3:$H$300,"&gt;0")+COUNTIFS('04'!$C$3:$C$300,C29,'04'!$H$3:$H$300,"&gt;0")+COUNTIFS('04'!$D$3:$D$300,C29,'04'!$H$3:$H$300,"&gt;0")+COUNTIFS('05'!$C$3:$C$300,C29,'05'!$H$3:$H$300,"&gt;0")+COUNTIFS('05'!$D$3:$D$300,C29,'05'!$H$3:$H$300,"&gt;0")+COUNTIFS('06'!$C$3:$C$300,C29,'06'!$H$3:$H$300,"&gt;0")+COUNTIFS('06'!$D$3:$D$300,C29,'06'!$H$3:$H$300,"&gt;0")+COUNTIFS('07'!$C$3:$C$300,C29,'07'!$H$3:$H$300,"&gt;0")+COUNTIFS('07'!$D$3:$D$300,C29,'07'!$H$3:$H$300,"&gt;0")+COUNTIFS('08'!$C$3:$C$300,C29,'08'!$H$3:$H$300,"&gt;0")+COUNTIFS('08'!$D$3:$D$300,C29,'08'!$H$3:$H$300,"&gt;0")+COUNTIFS('09'!$C$3:$C$300,C29,'09'!$H$3:$H$300,"&gt;0")+COUNTIFS('09'!$D$3:$D$300,C29,'09'!$H$3:$H$300,"&gt;0")+COUNTIFS('10'!$C$3:$C$260,C29,'10'!$I$3:$I$260,"&gt;0")+COUNTIFS('10'!$D$3:$D$260,C29,'10'!$I$3:$I$260,"&gt;0")+COUNTIFS('11'!$C$3:$C$300,C29,'11'!$H$3:$H$300,"&gt;0")+COUNTIFS('11'!$D$3:$D$300,C29,'11'!$H$3:$H$300,"&gt;0")+COUNTIFS('12'!$C$3:$C$300,C29,'12'!$H$3:$H$300,"&gt;0")+COUNTIFS('12'!$D$3:$D$300,C29,'12'!$H$3:$H$300,"&gt;0")</f>
        <v>0</v>
      </c>
      <c r="G29" s="18">
        <f>COUNTIFS('01'!$C$3:$C$300,C29,'01'!$H$3:$H$300,"&lt;0")+COUNTIFS('01'!$D$3:$D$300,C29,'01'!$H$3:$H$300,"&lt;0")+COUNTIFS('02'!$C$3:$C$300,C29,'02'!$H$3:$H$300,"&lt;0")+COUNTIFS('02'!$D$3:$D$300,C29,'02'!$H$3:$H$300,"&lt;0")+COUNTIFS('03'!$C$3:$C$300,C29,'03'!$H$3:$H$300,"&lt;0")+COUNTIFS('03'!$D$3:$D$300,C29,'03'!$H$3:$H$300,"&lt;0")+COUNTIFS('04'!$C$3:$C$300,C29,'04'!$H$3:$H$300,"&lt;0")+COUNTIFS('04'!$D$3:$D$300,C29,'04'!$H$3:$H$300,"&lt;0")+COUNTIFS('05'!$C$3:$C$300,C29,'05'!$H$3:$H$300,"&lt;0")+COUNTIFS('05'!$D$3:$D$300,C29,'05'!$H$3:$H$300,"&lt;0")+COUNTIFS('06'!$C$3:$C$300,C29,'06'!$H$3:$H$300,"&lt;0")+COUNTIFS('06'!$D$3:$D$300,C29,'06'!$H$3:$H$300,"&lt;0")+COUNTIFS('07'!$C$3:$C$300,C29,'07'!$H$3:$H$300,"&lt;0")+COUNTIFS('07'!$D$3:$D$300,C29,'07'!$H$3:$H$300,"&lt;0")+COUNTIFS('08'!$C$3:$C$300,C29,'08'!$H$3:$H$300,"&lt;0")+COUNTIFS('08'!$D$3:$D$300,C29,'08'!$H$3:$H$300,"&lt;0")+COUNTIFS('09'!$C$3:$C$300,C29,'09'!$H$3:$H$300,"&lt;0")+COUNTIFS('09'!$D$3:$D$300,C29,'09'!$H$3:$H$300,"&lt;0")+COUNTIFS('10'!$C$3:$C$260,C29,'10'!$I$3:$I$260,"&lt;0")+COUNTIFS('10'!$D$3:$D$260,C29,'10'!$I$3:$I$260,"&lt;0")+COUNTIFS('11'!$C$3:$C$300,C29,'11'!$H$3:$H$300,"&lt;0")+COUNTIFS('11'!$D$3:$D$300,C29,'11'!$H$3:$H$300,"&lt;0")+COUNTIFS('12'!$C$3:$C$300,C29,'12'!$H$3:$H$300,"&lt;0")+COUNTIFS('12'!$D$3:$D$300,C29,'12'!$H$3:$H$300,"&lt;0")</f>
        <v>0</v>
      </c>
      <c r="H29" s="19">
        <f>SUMIFS('01'!$H$3:$H$300,'01'!$C$3:$C$300,C29)+SUMIFS('01'!$H$3:$H$300,'01'!$D$3:$D$300,C29)+SUMIFS('02'!$H$3:$H$300,'02'!$C$3:$C$300,C29)+SUMIFS('02'!$H$3:$H$300,'02'!$D$3:$D$300,C29)+SUMIFS('03'!$H$3:$H$300,'03'!$C$3:$C$300,C29)+SUMIFS('03'!$H$3:$H$300,'03'!$D$3:$D$300,C29)+SUMIFS('04'!$H$3:$H$300,'04'!$C$3:$C$300,C29)+SUMIFS('04'!$H$3:$H$300,'04'!$D$3:$D$300,C29)+SUMIFS('05'!$H$3:$H$300,'05'!$C$3:$C$300,C29)+SUMIFS('05'!$H$3:$H$300,'05'!$D$3:$D$300,C29)+SUMIFS('06'!$H$3:$H$300,'06'!$C$3:$C$300,C29)+SUMIFS('06'!$H$3:$H$300,'06'!$D$3:$D$300,C29)+SUMIFS('07'!$H$3:$H$300,'07'!$C$3:$C$300,C29)+SUMIFS('07'!$H$3:$H$300,'07'!$D$3:$D$300,C29)+SUMIFS('08'!$H$3:$H$300,'08'!$C$3:$C$300,C29)+SUMIFS('08'!$H$3:$H$300,'08'!$D$3:$D$300,C29)+SUMIFS('09'!$H$3:$H$300,'09'!$C$3:$C$300,C29)+SUMIFS('09'!$H$3:$H$300,'09'!$D$3:$D$300,C29)+SUMIFS('10'!$I$3:$I$260,'10'!$C$3:$C$260,C29)+SUMIFS('10'!$I$3:$I$260,'10'!$D$3:$D$260,C29)+SUMIFS('11'!$H$3:$H$300,'11'!$C$3:$C$300,C29)+SUMIFS('11'!$H$3:$H$300,'11'!$D$3:$D$300,C29)+SUMIFS('12'!$H$3:$H$300,'12'!$C$3:$C$300,C29)+SUMIFS('12'!$H$3:$H$300,'12'!$D$3:$D$300,C29)</f>
        <v>0</v>
      </c>
      <c r="I29" s="212"/>
      <c r="J29" s="233"/>
      <c r="K29" s="212"/>
      <c r="L29" s="212"/>
    </row>
    <row r="30" spans="1:12" ht="24.75" customHeight="1">
      <c r="A30" s="16">
        <f>Equipes!$H30+(ROW(Equipes!$H30)/100000)</f>
        <v>2.9999999999999997E-4</v>
      </c>
      <c r="B30" s="13">
        <f>RANK(Equipes!$A30,A:A)</f>
        <v>971</v>
      </c>
      <c r="C30" s="17" t="s">
        <v>58</v>
      </c>
      <c r="D30" s="18">
        <f>COUNTIF('01'!$C$3:$C$300,C30)+COUNTIF('02'!$C$3:$C$300,C30)+COUNTIF('03'!$C$3:$C$300,C30)+COUNTIF('04'!$C$3:$C$300,C30)+COUNTIF('05'!$C$3:$C$300,C30)+COUNTIF('06'!$C$3:$C$300,C30)+COUNTIF('07'!$C$3:$C$300,C30)+COUNTIF('08'!$C$3:$C$300,C30)+COUNTIF('09'!$C$3:$C$300,C30)+COUNTIF('10'!$C$3:$C$260,C30)+COUNTIF('11'!$C$3:$C$300,C30)+COUNTIF('12'!$C$3:$C$300,C30)</f>
        <v>0</v>
      </c>
      <c r="E30" s="18">
        <f>COUNTIF('01'!$D$3:$D$300,C30)+COUNTIF('02'!$D$3:$D$300,C30)+COUNTIF('03'!$D$3:$D$300,C30)+COUNTIF('04'!$D$3:$D$300,C30)+COUNTIF('05'!$D$3:$D$300,C30)+COUNTIF('06'!$D$3:$D$300,C30)+COUNTIF('07'!$D$3:$D$300,C30)+COUNTIF('08'!$D$3:$D$300,C30)+COUNTIF('09'!$D$3:$D$300,C30)+COUNTIF('10'!$D$3:$D$260,C30)+COUNTIF('11'!$D$3:$D$300,C30)+COUNTIF('12'!$D$3:$D$300,C30)</f>
        <v>0</v>
      </c>
      <c r="F30" s="18">
        <f>COUNTIFS('01'!$C$3:$C$300,C30,'01'!$H$3:$H$300,"&gt;0")+COUNTIFS('01'!$D$3:$D$300,C30,'01'!$H$3:$H$300,"&gt;0")+COUNTIFS('02'!$C$3:$C$300,C30,'02'!$H$3:$H$300,"&gt;0")+COUNTIFS('02'!$D$3:$D$300,C30,'02'!$H$3:$H$300,"&gt;0")+COUNTIFS('03'!$C$3:$C$300,C30,'03'!$H$3:$H$300,"&gt;0")+COUNTIFS('03'!$D$3:$D$300,C30,'03'!$H$3:$H$300,"&gt;0")+COUNTIFS('04'!$C$3:$C$300,C30,'04'!$H$3:$H$300,"&gt;0")+COUNTIFS('04'!$D$3:$D$300,C30,'04'!$H$3:$H$300,"&gt;0")+COUNTIFS('05'!$C$3:$C$300,C30,'05'!$H$3:$H$300,"&gt;0")+COUNTIFS('05'!$D$3:$D$300,C30,'05'!$H$3:$H$300,"&gt;0")+COUNTIFS('06'!$C$3:$C$300,C30,'06'!$H$3:$H$300,"&gt;0")+COUNTIFS('06'!$D$3:$D$300,C30,'06'!$H$3:$H$300,"&gt;0")+COUNTIFS('07'!$C$3:$C$300,C30,'07'!$H$3:$H$300,"&gt;0")+COUNTIFS('07'!$D$3:$D$300,C30,'07'!$H$3:$H$300,"&gt;0")+COUNTIFS('08'!$C$3:$C$300,C30,'08'!$H$3:$H$300,"&gt;0")+COUNTIFS('08'!$D$3:$D$300,C30,'08'!$H$3:$H$300,"&gt;0")+COUNTIFS('09'!$C$3:$C$300,C30,'09'!$H$3:$H$300,"&gt;0")+COUNTIFS('09'!$D$3:$D$300,C30,'09'!$H$3:$H$300,"&gt;0")+COUNTIFS('10'!$C$3:$C$260,C30,'10'!$I$3:$I$260,"&gt;0")+COUNTIFS('10'!$D$3:$D$260,C30,'10'!$I$3:$I$260,"&gt;0")+COUNTIFS('11'!$C$3:$C$300,C30,'11'!$H$3:$H$300,"&gt;0")+COUNTIFS('11'!$D$3:$D$300,C30,'11'!$H$3:$H$300,"&gt;0")+COUNTIFS('12'!$C$3:$C$300,C30,'12'!$H$3:$H$300,"&gt;0")+COUNTIFS('12'!$D$3:$D$300,C30,'12'!$H$3:$H$300,"&gt;0")</f>
        <v>0</v>
      </c>
      <c r="G30" s="18">
        <f>COUNTIFS('01'!$C$3:$C$300,C30,'01'!$H$3:$H$300,"&lt;0")+COUNTIFS('01'!$D$3:$D$300,C30,'01'!$H$3:$H$300,"&lt;0")+COUNTIFS('02'!$C$3:$C$300,C30,'02'!$H$3:$H$300,"&lt;0")+COUNTIFS('02'!$D$3:$D$300,C30,'02'!$H$3:$H$300,"&lt;0")+COUNTIFS('03'!$C$3:$C$300,C30,'03'!$H$3:$H$300,"&lt;0")+COUNTIFS('03'!$D$3:$D$300,C30,'03'!$H$3:$H$300,"&lt;0")+COUNTIFS('04'!$C$3:$C$300,C30,'04'!$H$3:$H$300,"&lt;0")+COUNTIFS('04'!$D$3:$D$300,C30,'04'!$H$3:$H$300,"&lt;0")+COUNTIFS('05'!$C$3:$C$300,C30,'05'!$H$3:$H$300,"&lt;0")+COUNTIFS('05'!$D$3:$D$300,C30,'05'!$H$3:$H$300,"&lt;0")+COUNTIFS('06'!$C$3:$C$300,C30,'06'!$H$3:$H$300,"&lt;0")+COUNTIFS('06'!$D$3:$D$300,C30,'06'!$H$3:$H$300,"&lt;0")+COUNTIFS('07'!$C$3:$C$300,C30,'07'!$H$3:$H$300,"&lt;0")+COUNTIFS('07'!$D$3:$D$300,C30,'07'!$H$3:$H$300,"&lt;0")+COUNTIFS('08'!$C$3:$C$300,C30,'08'!$H$3:$H$300,"&lt;0")+COUNTIFS('08'!$D$3:$D$300,C30,'08'!$H$3:$H$300,"&lt;0")+COUNTIFS('09'!$C$3:$C$300,C30,'09'!$H$3:$H$300,"&lt;0")+COUNTIFS('09'!$D$3:$D$300,C30,'09'!$H$3:$H$300,"&lt;0")+COUNTIFS('10'!$C$3:$C$260,C30,'10'!$I$3:$I$260,"&lt;0")+COUNTIFS('10'!$D$3:$D$260,C30,'10'!$I$3:$I$260,"&lt;0")+COUNTIFS('11'!$C$3:$C$300,C30,'11'!$H$3:$H$300,"&lt;0")+COUNTIFS('11'!$D$3:$D$300,C30,'11'!$H$3:$H$300,"&lt;0")+COUNTIFS('12'!$C$3:$C$300,C30,'12'!$H$3:$H$300,"&lt;0")+COUNTIFS('12'!$D$3:$D$300,C30,'12'!$H$3:$H$300,"&lt;0")</f>
        <v>0</v>
      </c>
      <c r="H30" s="19">
        <f>SUMIFS('01'!$H$3:$H$300,'01'!$C$3:$C$300,C30)+SUMIFS('01'!$H$3:$H$300,'01'!$D$3:$D$300,C30)+SUMIFS('02'!$H$3:$H$300,'02'!$C$3:$C$300,C30)+SUMIFS('02'!$H$3:$H$300,'02'!$D$3:$D$300,C30)+SUMIFS('03'!$H$3:$H$300,'03'!$C$3:$C$300,C30)+SUMIFS('03'!$H$3:$H$300,'03'!$D$3:$D$300,C30)+SUMIFS('04'!$H$3:$H$300,'04'!$C$3:$C$300,C30)+SUMIFS('04'!$H$3:$H$300,'04'!$D$3:$D$300,C30)+SUMIFS('05'!$H$3:$H$300,'05'!$C$3:$C$300,C30)+SUMIFS('05'!$H$3:$H$300,'05'!$D$3:$D$300,C30)+SUMIFS('06'!$H$3:$H$300,'06'!$C$3:$C$300,C30)+SUMIFS('06'!$H$3:$H$300,'06'!$D$3:$D$300,C30)+SUMIFS('07'!$H$3:$H$300,'07'!$C$3:$C$300,C30)+SUMIFS('07'!$H$3:$H$300,'07'!$D$3:$D$300,C30)+SUMIFS('08'!$H$3:$H$300,'08'!$C$3:$C$300,C30)+SUMIFS('08'!$H$3:$H$300,'08'!$D$3:$D$300,C30)+SUMIFS('09'!$H$3:$H$300,'09'!$C$3:$C$300,C30)+SUMIFS('09'!$H$3:$H$300,'09'!$D$3:$D$300,C30)+SUMIFS('10'!$I$3:$I$260,'10'!$C$3:$C$260,C30)+SUMIFS('10'!$I$3:$I$260,'10'!$D$3:$D$260,C30)+SUMIFS('11'!$H$3:$H$300,'11'!$C$3:$C$300,C30)+SUMIFS('11'!$H$3:$H$300,'11'!$D$3:$D$300,C30)+SUMIFS('12'!$H$3:$H$300,'12'!$C$3:$C$300,C30)+SUMIFS('12'!$H$3:$H$300,'12'!$D$3:$D$300,C30)</f>
        <v>0</v>
      </c>
      <c r="I30" s="212"/>
      <c r="J30" s="232"/>
      <c r="K30" s="212"/>
      <c r="L30" s="212"/>
    </row>
    <row r="31" spans="1:12" ht="24.75" customHeight="1">
      <c r="A31" s="16">
        <f>Equipes!$H31+(ROW(Equipes!$H31)/100000)</f>
        <v>3.1E-4</v>
      </c>
      <c r="B31" s="13">
        <f>RANK(Equipes!$A31,A:A)</f>
        <v>970</v>
      </c>
      <c r="C31" s="17" t="s">
        <v>59</v>
      </c>
      <c r="D31" s="18">
        <f>COUNTIF('01'!$C$3:$C$300,C31)+COUNTIF('02'!$C$3:$C$300,C31)+COUNTIF('03'!$C$3:$C$300,C31)+COUNTIF('04'!$C$3:$C$300,C31)+COUNTIF('05'!$C$3:$C$300,C31)+COUNTIF('06'!$C$3:$C$300,C31)+COUNTIF('07'!$C$3:$C$300,C31)+COUNTIF('08'!$C$3:$C$300,C31)+COUNTIF('09'!$C$3:$C$300,C31)+COUNTIF('10'!$C$3:$C$260,C31)+COUNTIF('11'!$C$3:$C$300,C31)+COUNTIF('12'!$C$3:$C$300,C31)</f>
        <v>0</v>
      </c>
      <c r="E31" s="18">
        <f>COUNTIF('01'!$D$3:$D$300,C31)+COUNTIF('02'!$D$3:$D$300,C31)+COUNTIF('03'!$D$3:$D$300,C31)+COUNTIF('04'!$D$3:$D$300,C31)+COUNTIF('05'!$D$3:$D$300,C31)+COUNTIF('06'!$D$3:$D$300,C31)+COUNTIF('07'!$D$3:$D$300,C31)+COUNTIF('08'!$D$3:$D$300,C31)+COUNTIF('09'!$D$3:$D$300,C31)+COUNTIF('10'!$D$3:$D$260,C31)+COUNTIF('11'!$D$3:$D$300,C31)+COUNTIF('12'!$D$3:$D$300,C31)</f>
        <v>0</v>
      </c>
      <c r="F31" s="18">
        <f>COUNTIFS('01'!$C$3:$C$300,C31,'01'!$H$3:$H$300,"&gt;0")+COUNTIFS('01'!$D$3:$D$300,C31,'01'!$H$3:$H$300,"&gt;0")+COUNTIFS('02'!$C$3:$C$300,C31,'02'!$H$3:$H$300,"&gt;0")+COUNTIFS('02'!$D$3:$D$300,C31,'02'!$H$3:$H$300,"&gt;0")+COUNTIFS('03'!$C$3:$C$300,C31,'03'!$H$3:$H$300,"&gt;0")+COUNTIFS('03'!$D$3:$D$300,C31,'03'!$H$3:$H$300,"&gt;0")+COUNTIFS('04'!$C$3:$C$300,C31,'04'!$H$3:$H$300,"&gt;0")+COUNTIFS('04'!$D$3:$D$300,C31,'04'!$H$3:$H$300,"&gt;0")+COUNTIFS('05'!$C$3:$C$300,C31,'05'!$H$3:$H$300,"&gt;0")+COUNTIFS('05'!$D$3:$D$300,C31,'05'!$H$3:$H$300,"&gt;0")+COUNTIFS('06'!$C$3:$C$300,C31,'06'!$H$3:$H$300,"&gt;0")+COUNTIFS('06'!$D$3:$D$300,C31,'06'!$H$3:$H$300,"&gt;0")+COUNTIFS('07'!$C$3:$C$300,C31,'07'!$H$3:$H$300,"&gt;0")+COUNTIFS('07'!$D$3:$D$300,C31,'07'!$H$3:$H$300,"&gt;0")+COUNTIFS('08'!$C$3:$C$300,C31,'08'!$H$3:$H$300,"&gt;0")+COUNTIFS('08'!$D$3:$D$300,C31,'08'!$H$3:$H$300,"&gt;0")+COUNTIFS('09'!$C$3:$C$300,C31,'09'!$H$3:$H$300,"&gt;0")+COUNTIFS('09'!$D$3:$D$300,C31,'09'!$H$3:$H$300,"&gt;0")+COUNTIFS('10'!$C$3:$C$260,C31,'10'!$I$3:$I$260,"&gt;0")+COUNTIFS('10'!$D$3:$D$260,C31,'10'!$I$3:$I$260,"&gt;0")+COUNTIFS('11'!$C$3:$C$300,C31,'11'!$H$3:$H$300,"&gt;0")+COUNTIFS('11'!$D$3:$D$300,C31,'11'!$H$3:$H$300,"&gt;0")+COUNTIFS('12'!$C$3:$C$300,C31,'12'!$H$3:$H$300,"&gt;0")+COUNTIFS('12'!$D$3:$D$300,C31,'12'!$H$3:$H$300,"&gt;0")</f>
        <v>0</v>
      </c>
      <c r="G31" s="18">
        <f>COUNTIFS('01'!$C$3:$C$300,C31,'01'!$H$3:$H$300,"&lt;0")+COUNTIFS('01'!$D$3:$D$300,C31,'01'!$H$3:$H$300,"&lt;0")+COUNTIFS('02'!$C$3:$C$300,C31,'02'!$H$3:$H$300,"&lt;0")+COUNTIFS('02'!$D$3:$D$300,C31,'02'!$H$3:$H$300,"&lt;0")+COUNTIFS('03'!$C$3:$C$300,C31,'03'!$H$3:$H$300,"&lt;0")+COUNTIFS('03'!$D$3:$D$300,C31,'03'!$H$3:$H$300,"&lt;0")+COUNTIFS('04'!$C$3:$C$300,C31,'04'!$H$3:$H$300,"&lt;0")+COUNTIFS('04'!$D$3:$D$300,C31,'04'!$H$3:$H$300,"&lt;0")+COUNTIFS('05'!$C$3:$C$300,C31,'05'!$H$3:$H$300,"&lt;0")+COUNTIFS('05'!$D$3:$D$300,C31,'05'!$H$3:$H$300,"&lt;0")+COUNTIFS('06'!$C$3:$C$300,C31,'06'!$H$3:$H$300,"&lt;0")+COUNTIFS('06'!$D$3:$D$300,C31,'06'!$H$3:$H$300,"&lt;0")+COUNTIFS('07'!$C$3:$C$300,C31,'07'!$H$3:$H$300,"&lt;0")+COUNTIFS('07'!$D$3:$D$300,C31,'07'!$H$3:$H$300,"&lt;0")+COUNTIFS('08'!$C$3:$C$300,C31,'08'!$H$3:$H$300,"&lt;0")+COUNTIFS('08'!$D$3:$D$300,C31,'08'!$H$3:$H$300,"&lt;0")+COUNTIFS('09'!$C$3:$C$300,C31,'09'!$H$3:$H$300,"&lt;0")+COUNTIFS('09'!$D$3:$D$300,C31,'09'!$H$3:$H$300,"&lt;0")+COUNTIFS('10'!$C$3:$C$260,C31,'10'!$I$3:$I$260,"&lt;0")+COUNTIFS('10'!$D$3:$D$260,C31,'10'!$I$3:$I$260,"&lt;0")+COUNTIFS('11'!$C$3:$C$300,C31,'11'!$H$3:$H$300,"&lt;0")+COUNTIFS('11'!$D$3:$D$300,C31,'11'!$H$3:$H$300,"&lt;0")+COUNTIFS('12'!$C$3:$C$300,C31,'12'!$H$3:$H$300,"&lt;0")+COUNTIFS('12'!$D$3:$D$300,C31,'12'!$H$3:$H$300,"&lt;0")</f>
        <v>0</v>
      </c>
      <c r="H31" s="19">
        <f>SUMIFS('01'!$H$3:$H$300,'01'!$C$3:$C$300,C31)+SUMIFS('01'!$H$3:$H$300,'01'!$D$3:$D$300,C31)+SUMIFS('02'!$H$3:$H$300,'02'!$C$3:$C$300,C31)+SUMIFS('02'!$H$3:$H$300,'02'!$D$3:$D$300,C31)+SUMIFS('03'!$H$3:$H$300,'03'!$C$3:$C$300,C31)+SUMIFS('03'!$H$3:$H$300,'03'!$D$3:$D$300,C31)+SUMIFS('04'!$H$3:$H$300,'04'!$C$3:$C$300,C31)+SUMIFS('04'!$H$3:$H$300,'04'!$D$3:$D$300,C31)+SUMIFS('05'!$H$3:$H$300,'05'!$C$3:$C$300,C31)+SUMIFS('05'!$H$3:$H$300,'05'!$D$3:$D$300,C31)+SUMIFS('06'!$H$3:$H$300,'06'!$C$3:$C$300,C31)+SUMIFS('06'!$H$3:$H$300,'06'!$D$3:$D$300,C31)+SUMIFS('07'!$H$3:$H$300,'07'!$C$3:$C$300,C31)+SUMIFS('07'!$H$3:$H$300,'07'!$D$3:$D$300,C31)+SUMIFS('08'!$H$3:$H$300,'08'!$C$3:$C$300,C31)+SUMIFS('08'!$H$3:$H$300,'08'!$D$3:$D$300,C31)+SUMIFS('09'!$H$3:$H$300,'09'!$C$3:$C$300,C31)+SUMIFS('09'!$H$3:$H$300,'09'!$D$3:$D$300,C31)+SUMIFS('10'!$I$3:$I$260,'10'!$C$3:$C$260,C31)+SUMIFS('10'!$I$3:$I$260,'10'!$D$3:$D$260,C31)+SUMIFS('11'!$H$3:$H$300,'11'!$C$3:$C$300,C31)+SUMIFS('11'!$H$3:$H$300,'11'!$D$3:$D$300,C31)+SUMIFS('12'!$H$3:$H$300,'12'!$C$3:$C$300,C31)+SUMIFS('12'!$H$3:$H$300,'12'!$D$3:$D$300,C31)</f>
        <v>0</v>
      </c>
      <c r="I31" s="212"/>
      <c r="J31" s="233"/>
      <c r="K31" s="212"/>
      <c r="L31" s="212"/>
    </row>
    <row r="32" spans="1:12" ht="24.75" customHeight="1">
      <c r="A32" s="16">
        <f>Equipes!$H32+(ROW(Equipes!$H32)/100000)</f>
        <v>3.2000000000000003E-4</v>
      </c>
      <c r="B32" s="13">
        <f>RANK(Equipes!$A32,A:A)</f>
        <v>969</v>
      </c>
      <c r="C32" s="17" t="s">
        <v>60</v>
      </c>
      <c r="D32" s="18">
        <f>COUNTIF('01'!$C$3:$C$300,C32)+COUNTIF('02'!$C$3:$C$300,C32)+COUNTIF('03'!$C$3:$C$300,C32)+COUNTIF('04'!$C$3:$C$300,C32)+COUNTIF('05'!$C$3:$C$300,C32)+COUNTIF('06'!$C$3:$C$300,C32)+COUNTIF('07'!$C$3:$C$300,C32)+COUNTIF('08'!$C$3:$C$300,C32)+COUNTIF('09'!$C$3:$C$300,C32)+COUNTIF('10'!$C$3:$C$260,C32)+COUNTIF('11'!$C$3:$C$300,C32)+COUNTIF('12'!$C$3:$C$300,C32)</f>
        <v>0</v>
      </c>
      <c r="E32" s="18">
        <f>COUNTIF('01'!$D$3:$D$300,C32)+COUNTIF('02'!$D$3:$D$300,C32)+COUNTIF('03'!$D$3:$D$300,C32)+COUNTIF('04'!$D$3:$D$300,C32)+COUNTIF('05'!$D$3:$D$300,C32)+COUNTIF('06'!$D$3:$D$300,C32)+COUNTIF('07'!$D$3:$D$300,C32)+COUNTIF('08'!$D$3:$D$300,C32)+COUNTIF('09'!$D$3:$D$300,C32)+COUNTIF('10'!$D$3:$D$260,C32)+COUNTIF('11'!$D$3:$D$300,C32)+COUNTIF('12'!$D$3:$D$300,C32)</f>
        <v>0</v>
      </c>
      <c r="F32" s="18">
        <f>COUNTIFS('01'!$C$3:$C$300,C32,'01'!$H$3:$H$300,"&gt;0")+COUNTIFS('01'!$D$3:$D$300,C32,'01'!$H$3:$H$300,"&gt;0")+COUNTIFS('02'!$C$3:$C$300,C32,'02'!$H$3:$H$300,"&gt;0")+COUNTIFS('02'!$D$3:$D$300,C32,'02'!$H$3:$H$300,"&gt;0")+COUNTIFS('03'!$C$3:$C$300,C32,'03'!$H$3:$H$300,"&gt;0")+COUNTIFS('03'!$D$3:$D$300,C32,'03'!$H$3:$H$300,"&gt;0")+COUNTIFS('04'!$C$3:$C$300,C32,'04'!$H$3:$H$300,"&gt;0")+COUNTIFS('04'!$D$3:$D$300,C32,'04'!$H$3:$H$300,"&gt;0")+COUNTIFS('05'!$C$3:$C$300,C32,'05'!$H$3:$H$300,"&gt;0")+COUNTIFS('05'!$D$3:$D$300,C32,'05'!$H$3:$H$300,"&gt;0")+COUNTIFS('06'!$C$3:$C$300,C32,'06'!$H$3:$H$300,"&gt;0")+COUNTIFS('06'!$D$3:$D$300,C32,'06'!$H$3:$H$300,"&gt;0")+COUNTIFS('07'!$C$3:$C$300,C32,'07'!$H$3:$H$300,"&gt;0")+COUNTIFS('07'!$D$3:$D$300,C32,'07'!$H$3:$H$300,"&gt;0")+COUNTIFS('08'!$C$3:$C$300,C32,'08'!$H$3:$H$300,"&gt;0")+COUNTIFS('08'!$D$3:$D$300,C32,'08'!$H$3:$H$300,"&gt;0")+COUNTIFS('09'!$C$3:$C$300,C32,'09'!$H$3:$H$300,"&gt;0")+COUNTIFS('09'!$D$3:$D$300,C32,'09'!$H$3:$H$300,"&gt;0")+COUNTIFS('10'!$C$3:$C$260,C32,'10'!$I$3:$I$260,"&gt;0")+COUNTIFS('10'!$D$3:$D$260,C32,'10'!$I$3:$I$260,"&gt;0")+COUNTIFS('11'!$C$3:$C$300,C32,'11'!$H$3:$H$300,"&gt;0")+COUNTIFS('11'!$D$3:$D$300,C32,'11'!$H$3:$H$300,"&gt;0")+COUNTIFS('12'!$C$3:$C$300,C32,'12'!$H$3:$H$300,"&gt;0")+COUNTIFS('12'!$D$3:$D$300,C32,'12'!$H$3:$H$300,"&gt;0")</f>
        <v>0</v>
      </c>
      <c r="G32" s="18">
        <f>COUNTIFS('01'!$C$3:$C$300,C32,'01'!$H$3:$H$300,"&lt;0")+COUNTIFS('01'!$D$3:$D$300,C32,'01'!$H$3:$H$300,"&lt;0")+COUNTIFS('02'!$C$3:$C$300,C32,'02'!$H$3:$H$300,"&lt;0")+COUNTIFS('02'!$D$3:$D$300,C32,'02'!$H$3:$H$300,"&lt;0")+COUNTIFS('03'!$C$3:$C$300,C32,'03'!$H$3:$H$300,"&lt;0")+COUNTIFS('03'!$D$3:$D$300,C32,'03'!$H$3:$H$300,"&lt;0")+COUNTIFS('04'!$C$3:$C$300,C32,'04'!$H$3:$H$300,"&lt;0")+COUNTIFS('04'!$D$3:$D$300,C32,'04'!$H$3:$H$300,"&lt;0")+COUNTIFS('05'!$C$3:$C$300,C32,'05'!$H$3:$H$300,"&lt;0")+COUNTIFS('05'!$D$3:$D$300,C32,'05'!$H$3:$H$300,"&lt;0")+COUNTIFS('06'!$C$3:$C$300,C32,'06'!$H$3:$H$300,"&lt;0")+COUNTIFS('06'!$D$3:$D$300,C32,'06'!$H$3:$H$300,"&lt;0")+COUNTIFS('07'!$C$3:$C$300,C32,'07'!$H$3:$H$300,"&lt;0")+COUNTIFS('07'!$D$3:$D$300,C32,'07'!$H$3:$H$300,"&lt;0")+COUNTIFS('08'!$C$3:$C$300,C32,'08'!$H$3:$H$300,"&lt;0")+COUNTIFS('08'!$D$3:$D$300,C32,'08'!$H$3:$H$300,"&lt;0")+COUNTIFS('09'!$C$3:$C$300,C32,'09'!$H$3:$H$300,"&lt;0")+COUNTIFS('09'!$D$3:$D$300,C32,'09'!$H$3:$H$300,"&lt;0")+COUNTIFS('10'!$C$3:$C$260,C32,'10'!$I$3:$I$260,"&lt;0")+COUNTIFS('10'!$D$3:$D$260,C32,'10'!$I$3:$I$260,"&lt;0")+COUNTIFS('11'!$C$3:$C$300,C32,'11'!$H$3:$H$300,"&lt;0")+COUNTIFS('11'!$D$3:$D$300,C32,'11'!$H$3:$H$300,"&lt;0")+COUNTIFS('12'!$C$3:$C$300,C32,'12'!$H$3:$H$300,"&lt;0")+COUNTIFS('12'!$D$3:$D$300,C32,'12'!$H$3:$H$300,"&lt;0")</f>
        <v>0</v>
      </c>
      <c r="H32" s="19">
        <f>SUMIFS('01'!$H$3:$H$300,'01'!$C$3:$C$300,C32)+SUMIFS('01'!$H$3:$H$300,'01'!$D$3:$D$300,C32)+SUMIFS('02'!$H$3:$H$300,'02'!$C$3:$C$300,C32)+SUMIFS('02'!$H$3:$H$300,'02'!$D$3:$D$300,C32)+SUMIFS('03'!$H$3:$H$300,'03'!$C$3:$C$300,C32)+SUMIFS('03'!$H$3:$H$300,'03'!$D$3:$D$300,C32)+SUMIFS('04'!$H$3:$H$300,'04'!$C$3:$C$300,C32)+SUMIFS('04'!$H$3:$H$300,'04'!$D$3:$D$300,C32)+SUMIFS('05'!$H$3:$H$300,'05'!$C$3:$C$300,C32)+SUMIFS('05'!$H$3:$H$300,'05'!$D$3:$D$300,C32)+SUMIFS('06'!$H$3:$H$300,'06'!$C$3:$C$300,C32)+SUMIFS('06'!$H$3:$H$300,'06'!$D$3:$D$300,C32)+SUMIFS('07'!$H$3:$H$300,'07'!$C$3:$C$300,C32)+SUMIFS('07'!$H$3:$H$300,'07'!$D$3:$D$300,C32)+SUMIFS('08'!$H$3:$H$300,'08'!$C$3:$C$300,C32)+SUMIFS('08'!$H$3:$H$300,'08'!$D$3:$D$300,C32)+SUMIFS('09'!$H$3:$H$300,'09'!$C$3:$C$300,C32)+SUMIFS('09'!$H$3:$H$300,'09'!$D$3:$D$300,C32)+SUMIFS('10'!$I$3:$I$260,'10'!$C$3:$C$260,C32)+SUMIFS('10'!$I$3:$I$260,'10'!$D$3:$D$260,C32)+SUMIFS('11'!$H$3:$H$300,'11'!$C$3:$C$300,C32)+SUMIFS('11'!$H$3:$H$300,'11'!$D$3:$D$300,C32)+SUMIFS('12'!$H$3:$H$300,'12'!$C$3:$C$300,C32)+SUMIFS('12'!$H$3:$H$300,'12'!$D$3:$D$300,C32)</f>
        <v>0</v>
      </c>
      <c r="I32" s="212"/>
      <c r="J32" s="232"/>
      <c r="K32" s="212"/>
      <c r="L32" s="212"/>
    </row>
    <row r="33" spans="1:12" ht="24.75" customHeight="1">
      <c r="A33" s="16">
        <f>Equipes!$H33+(ROW(Equipes!$H33)/100000)</f>
        <v>3.3E-4</v>
      </c>
      <c r="B33" s="13">
        <f>RANK(Equipes!$A33,A:A)</f>
        <v>968</v>
      </c>
      <c r="C33" s="17" t="s">
        <v>61</v>
      </c>
      <c r="D33" s="18">
        <f>COUNTIF('01'!$C$3:$C$300,C33)+COUNTIF('02'!$C$3:$C$300,C33)+COUNTIF('03'!$C$3:$C$300,C33)+COUNTIF('04'!$C$3:$C$300,C33)+COUNTIF('05'!$C$3:$C$300,C33)+COUNTIF('06'!$C$3:$C$300,C33)+COUNTIF('07'!$C$3:$C$300,C33)+COUNTIF('08'!$C$3:$C$300,C33)+COUNTIF('09'!$C$3:$C$300,C33)+COUNTIF('10'!$C$3:$C$260,C33)+COUNTIF('11'!$C$3:$C$300,C33)+COUNTIF('12'!$C$3:$C$300,C33)</f>
        <v>0</v>
      </c>
      <c r="E33" s="18">
        <f>COUNTIF('01'!$D$3:$D$300,C33)+COUNTIF('02'!$D$3:$D$300,C33)+COUNTIF('03'!$D$3:$D$300,C33)+COUNTIF('04'!$D$3:$D$300,C33)+COUNTIF('05'!$D$3:$D$300,C33)+COUNTIF('06'!$D$3:$D$300,C33)+COUNTIF('07'!$D$3:$D$300,C33)+COUNTIF('08'!$D$3:$D$300,C33)+COUNTIF('09'!$D$3:$D$300,C33)+COUNTIF('10'!$D$3:$D$260,C33)+COUNTIF('11'!$D$3:$D$300,C33)+COUNTIF('12'!$D$3:$D$300,C33)</f>
        <v>0</v>
      </c>
      <c r="F33" s="18">
        <f>COUNTIFS('01'!$C$3:$C$300,C33,'01'!$H$3:$H$300,"&gt;0")+COUNTIFS('01'!$D$3:$D$300,C33,'01'!$H$3:$H$300,"&gt;0")+COUNTIFS('02'!$C$3:$C$300,C33,'02'!$H$3:$H$300,"&gt;0")+COUNTIFS('02'!$D$3:$D$300,C33,'02'!$H$3:$H$300,"&gt;0")+COUNTIFS('03'!$C$3:$C$300,C33,'03'!$H$3:$H$300,"&gt;0")+COUNTIFS('03'!$D$3:$D$300,C33,'03'!$H$3:$H$300,"&gt;0")+COUNTIFS('04'!$C$3:$C$300,C33,'04'!$H$3:$H$300,"&gt;0")+COUNTIFS('04'!$D$3:$D$300,C33,'04'!$H$3:$H$300,"&gt;0")+COUNTIFS('05'!$C$3:$C$300,C33,'05'!$H$3:$H$300,"&gt;0")+COUNTIFS('05'!$D$3:$D$300,C33,'05'!$H$3:$H$300,"&gt;0")+COUNTIFS('06'!$C$3:$C$300,C33,'06'!$H$3:$H$300,"&gt;0")+COUNTIFS('06'!$D$3:$D$300,C33,'06'!$H$3:$H$300,"&gt;0")+COUNTIFS('07'!$C$3:$C$300,C33,'07'!$H$3:$H$300,"&gt;0")+COUNTIFS('07'!$D$3:$D$300,C33,'07'!$H$3:$H$300,"&gt;0")+COUNTIFS('08'!$C$3:$C$300,C33,'08'!$H$3:$H$300,"&gt;0")+COUNTIFS('08'!$D$3:$D$300,C33,'08'!$H$3:$H$300,"&gt;0")+COUNTIFS('09'!$C$3:$C$300,C33,'09'!$H$3:$H$300,"&gt;0")+COUNTIFS('09'!$D$3:$D$300,C33,'09'!$H$3:$H$300,"&gt;0")+COUNTIFS('10'!$C$3:$C$260,C33,'10'!$I$3:$I$260,"&gt;0")+COUNTIFS('10'!$D$3:$D$260,C33,'10'!$I$3:$I$260,"&gt;0")+COUNTIFS('11'!$C$3:$C$300,C33,'11'!$H$3:$H$300,"&gt;0")+COUNTIFS('11'!$D$3:$D$300,C33,'11'!$H$3:$H$300,"&gt;0")+COUNTIFS('12'!$C$3:$C$300,C33,'12'!$H$3:$H$300,"&gt;0")+COUNTIFS('12'!$D$3:$D$300,C33,'12'!$H$3:$H$300,"&gt;0")</f>
        <v>0</v>
      </c>
      <c r="G33" s="18">
        <f>COUNTIFS('01'!$C$3:$C$300,C33,'01'!$H$3:$H$300,"&lt;0")+COUNTIFS('01'!$D$3:$D$300,C33,'01'!$H$3:$H$300,"&lt;0")+COUNTIFS('02'!$C$3:$C$300,C33,'02'!$H$3:$H$300,"&lt;0")+COUNTIFS('02'!$D$3:$D$300,C33,'02'!$H$3:$H$300,"&lt;0")+COUNTIFS('03'!$C$3:$C$300,C33,'03'!$H$3:$H$300,"&lt;0")+COUNTIFS('03'!$D$3:$D$300,C33,'03'!$H$3:$H$300,"&lt;0")+COUNTIFS('04'!$C$3:$C$300,C33,'04'!$H$3:$H$300,"&lt;0")+COUNTIFS('04'!$D$3:$D$300,C33,'04'!$H$3:$H$300,"&lt;0")+COUNTIFS('05'!$C$3:$C$300,C33,'05'!$H$3:$H$300,"&lt;0")+COUNTIFS('05'!$D$3:$D$300,C33,'05'!$H$3:$H$300,"&lt;0")+COUNTIFS('06'!$C$3:$C$300,C33,'06'!$H$3:$H$300,"&lt;0")+COUNTIFS('06'!$D$3:$D$300,C33,'06'!$H$3:$H$300,"&lt;0")+COUNTIFS('07'!$C$3:$C$300,C33,'07'!$H$3:$H$300,"&lt;0")+COUNTIFS('07'!$D$3:$D$300,C33,'07'!$H$3:$H$300,"&lt;0")+COUNTIFS('08'!$C$3:$C$300,C33,'08'!$H$3:$H$300,"&lt;0")+COUNTIFS('08'!$D$3:$D$300,C33,'08'!$H$3:$H$300,"&lt;0")+COUNTIFS('09'!$C$3:$C$300,C33,'09'!$H$3:$H$300,"&lt;0")+COUNTIFS('09'!$D$3:$D$300,C33,'09'!$H$3:$H$300,"&lt;0")+COUNTIFS('10'!$C$3:$C$260,C33,'10'!$I$3:$I$260,"&lt;0")+COUNTIFS('10'!$D$3:$D$260,C33,'10'!$I$3:$I$260,"&lt;0")+COUNTIFS('11'!$C$3:$C$300,C33,'11'!$H$3:$H$300,"&lt;0")+COUNTIFS('11'!$D$3:$D$300,C33,'11'!$H$3:$H$300,"&lt;0")+COUNTIFS('12'!$C$3:$C$300,C33,'12'!$H$3:$H$300,"&lt;0")+COUNTIFS('12'!$D$3:$D$300,C33,'12'!$H$3:$H$300,"&lt;0")</f>
        <v>0</v>
      </c>
      <c r="H33" s="19">
        <f>SUMIFS('01'!$H$3:$H$300,'01'!$C$3:$C$300,C33)+SUMIFS('01'!$H$3:$H$300,'01'!$D$3:$D$300,C33)+SUMIFS('02'!$H$3:$H$300,'02'!$C$3:$C$300,C33)+SUMIFS('02'!$H$3:$H$300,'02'!$D$3:$D$300,C33)+SUMIFS('03'!$H$3:$H$300,'03'!$C$3:$C$300,C33)+SUMIFS('03'!$H$3:$H$300,'03'!$D$3:$D$300,C33)+SUMIFS('04'!$H$3:$H$300,'04'!$C$3:$C$300,C33)+SUMIFS('04'!$H$3:$H$300,'04'!$D$3:$D$300,C33)+SUMIFS('05'!$H$3:$H$300,'05'!$C$3:$C$300,C33)+SUMIFS('05'!$H$3:$H$300,'05'!$D$3:$D$300,C33)+SUMIFS('06'!$H$3:$H$300,'06'!$C$3:$C$300,C33)+SUMIFS('06'!$H$3:$H$300,'06'!$D$3:$D$300,C33)+SUMIFS('07'!$H$3:$H$300,'07'!$C$3:$C$300,C33)+SUMIFS('07'!$H$3:$H$300,'07'!$D$3:$D$300,C33)+SUMIFS('08'!$H$3:$H$300,'08'!$C$3:$C$300,C33)+SUMIFS('08'!$H$3:$H$300,'08'!$D$3:$D$300,C33)+SUMIFS('09'!$H$3:$H$300,'09'!$C$3:$C$300,C33)+SUMIFS('09'!$H$3:$H$300,'09'!$D$3:$D$300,C33)+SUMIFS('10'!$I$3:$I$260,'10'!$C$3:$C$260,C33)+SUMIFS('10'!$I$3:$I$260,'10'!$D$3:$D$260,C33)+SUMIFS('11'!$H$3:$H$300,'11'!$C$3:$C$300,C33)+SUMIFS('11'!$H$3:$H$300,'11'!$D$3:$D$300,C33)+SUMIFS('12'!$H$3:$H$300,'12'!$C$3:$C$300,C33)+SUMIFS('12'!$H$3:$H$300,'12'!$D$3:$D$300,C33)</f>
        <v>0</v>
      </c>
      <c r="I33" s="212"/>
      <c r="J33" s="233"/>
      <c r="K33" s="212"/>
      <c r="L33" s="212"/>
    </row>
    <row r="34" spans="1:12" ht="24.75" customHeight="1">
      <c r="A34" s="16">
        <f>Equipes!$H34+(ROW(Equipes!$H34)/100000)</f>
        <v>3.4000000000000002E-4</v>
      </c>
      <c r="B34" s="13">
        <f>RANK(Equipes!$A34,A:A)</f>
        <v>967</v>
      </c>
      <c r="C34" s="234" t="s">
        <v>62</v>
      </c>
      <c r="D34" s="18">
        <f>COUNTIF('01'!$C$3:$C$300,C34)+COUNTIF('02'!$C$3:$C$300,C34)+COUNTIF('03'!$C$3:$C$300,C34)+COUNTIF('04'!$C$3:$C$300,C34)+COUNTIF('05'!$C$3:$C$300,C34)+COUNTIF('06'!$C$3:$C$300,C34)+COUNTIF('07'!$C$3:$C$300,C34)+COUNTIF('08'!$C$3:$C$300,C34)+COUNTIF('09'!$C$3:$C$300,C34)+COUNTIF('10'!$C$3:$C$260,C34)+COUNTIF('11'!$C$3:$C$300,C34)+COUNTIF('12'!$C$3:$C$300,C34)</f>
        <v>0</v>
      </c>
      <c r="E34" s="18">
        <f>COUNTIF('01'!$D$3:$D$300,C34)+COUNTIF('02'!$D$3:$D$300,C34)+COUNTIF('03'!$D$3:$D$300,C34)+COUNTIF('04'!$D$3:$D$300,C34)+COUNTIF('05'!$D$3:$D$300,C34)+COUNTIF('06'!$D$3:$D$300,C34)+COUNTIF('07'!$D$3:$D$300,C34)+COUNTIF('08'!$D$3:$D$300,C34)+COUNTIF('09'!$D$3:$D$300,C34)+COUNTIF('10'!$D$3:$D$260,C34)+COUNTIF('11'!$D$3:$D$300,C34)+COUNTIF('12'!$D$3:$D$300,C34)</f>
        <v>0</v>
      </c>
      <c r="F34" s="18">
        <f>COUNTIFS('01'!$C$3:$C$300,C34,'01'!$H$3:$H$300,"&gt;0")+COUNTIFS('01'!$D$3:$D$300,C34,'01'!$H$3:$H$300,"&gt;0")+COUNTIFS('02'!$C$3:$C$300,C34,'02'!$H$3:$H$300,"&gt;0")+COUNTIFS('02'!$D$3:$D$300,C34,'02'!$H$3:$H$300,"&gt;0")+COUNTIFS('03'!$C$3:$C$300,C34,'03'!$H$3:$H$300,"&gt;0")+COUNTIFS('03'!$D$3:$D$300,C34,'03'!$H$3:$H$300,"&gt;0")+COUNTIFS('04'!$C$3:$C$300,C34,'04'!$H$3:$H$300,"&gt;0")+COUNTIFS('04'!$D$3:$D$300,C34,'04'!$H$3:$H$300,"&gt;0")+COUNTIFS('05'!$C$3:$C$300,C34,'05'!$H$3:$H$300,"&gt;0")+COUNTIFS('05'!$D$3:$D$300,C34,'05'!$H$3:$H$300,"&gt;0")+COUNTIFS('06'!$C$3:$C$300,C34,'06'!$H$3:$H$300,"&gt;0")+COUNTIFS('06'!$D$3:$D$300,C34,'06'!$H$3:$H$300,"&gt;0")+COUNTIFS('07'!$C$3:$C$300,C34,'07'!$H$3:$H$300,"&gt;0")+COUNTIFS('07'!$D$3:$D$300,C34,'07'!$H$3:$H$300,"&gt;0")+COUNTIFS('08'!$C$3:$C$300,C34,'08'!$H$3:$H$300,"&gt;0")+COUNTIFS('08'!$D$3:$D$300,C34,'08'!$H$3:$H$300,"&gt;0")+COUNTIFS('09'!$C$3:$C$300,C34,'09'!$H$3:$H$300,"&gt;0")+COUNTIFS('09'!$D$3:$D$300,C34,'09'!$H$3:$H$300,"&gt;0")+COUNTIFS('10'!$C$3:$C$260,C34,'10'!$I$3:$I$260,"&gt;0")+COUNTIFS('10'!$D$3:$D$260,C34,'10'!$I$3:$I$260,"&gt;0")+COUNTIFS('11'!$C$3:$C$300,C34,'11'!$H$3:$H$300,"&gt;0")+COUNTIFS('11'!$D$3:$D$300,C34,'11'!$H$3:$H$300,"&gt;0")+COUNTIFS('12'!$C$3:$C$300,C34,'12'!$H$3:$H$300,"&gt;0")+COUNTIFS('12'!$D$3:$D$300,C34,'12'!$H$3:$H$300,"&gt;0")</f>
        <v>0</v>
      </c>
      <c r="G34" s="18">
        <f>COUNTIFS('01'!$C$3:$C$300,C34,'01'!$H$3:$H$300,"&lt;0")+COUNTIFS('01'!$D$3:$D$300,C34,'01'!$H$3:$H$300,"&lt;0")+COUNTIFS('02'!$C$3:$C$300,C34,'02'!$H$3:$H$300,"&lt;0")+COUNTIFS('02'!$D$3:$D$300,C34,'02'!$H$3:$H$300,"&lt;0")+COUNTIFS('03'!$C$3:$C$300,C34,'03'!$H$3:$H$300,"&lt;0")+COUNTIFS('03'!$D$3:$D$300,C34,'03'!$H$3:$H$300,"&lt;0")+COUNTIFS('04'!$C$3:$C$300,C34,'04'!$H$3:$H$300,"&lt;0")+COUNTIFS('04'!$D$3:$D$300,C34,'04'!$H$3:$H$300,"&lt;0")+COUNTIFS('05'!$C$3:$C$300,C34,'05'!$H$3:$H$300,"&lt;0")+COUNTIFS('05'!$D$3:$D$300,C34,'05'!$H$3:$H$300,"&lt;0")+COUNTIFS('06'!$C$3:$C$300,C34,'06'!$H$3:$H$300,"&lt;0")+COUNTIFS('06'!$D$3:$D$300,C34,'06'!$H$3:$H$300,"&lt;0")+COUNTIFS('07'!$C$3:$C$300,C34,'07'!$H$3:$H$300,"&lt;0")+COUNTIFS('07'!$D$3:$D$300,C34,'07'!$H$3:$H$300,"&lt;0")+COUNTIFS('08'!$C$3:$C$300,C34,'08'!$H$3:$H$300,"&lt;0")+COUNTIFS('08'!$D$3:$D$300,C34,'08'!$H$3:$H$300,"&lt;0")+COUNTIFS('09'!$C$3:$C$300,C34,'09'!$H$3:$H$300,"&lt;0")+COUNTIFS('09'!$D$3:$D$300,C34,'09'!$H$3:$H$300,"&lt;0")+COUNTIFS('10'!$C$3:$C$260,C34,'10'!$I$3:$I$260,"&lt;0")+COUNTIFS('10'!$D$3:$D$260,C34,'10'!$I$3:$I$260,"&lt;0")+COUNTIFS('11'!$C$3:$C$300,C34,'11'!$H$3:$H$300,"&lt;0")+COUNTIFS('11'!$D$3:$D$300,C34,'11'!$H$3:$H$300,"&lt;0")+COUNTIFS('12'!$C$3:$C$300,C34,'12'!$H$3:$H$300,"&lt;0")+COUNTIFS('12'!$D$3:$D$300,C34,'12'!$H$3:$H$300,"&lt;0")</f>
        <v>0</v>
      </c>
      <c r="H34" s="19">
        <f>SUMIFS('01'!$H$3:$H$300,'01'!$C$3:$C$300,C34)+SUMIFS('01'!$H$3:$H$300,'01'!$D$3:$D$300,C34)+SUMIFS('02'!$H$3:$H$300,'02'!$C$3:$C$300,C34)+SUMIFS('02'!$H$3:$H$300,'02'!$D$3:$D$300,C34)+SUMIFS('03'!$H$3:$H$300,'03'!$C$3:$C$300,C34)+SUMIFS('03'!$H$3:$H$300,'03'!$D$3:$D$300,C34)+SUMIFS('04'!$H$3:$H$300,'04'!$C$3:$C$300,C34)+SUMIFS('04'!$H$3:$H$300,'04'!$D$3:$D$300,C34)+SUMIFS('05'!$H$3:$H$300,'05'!$C$3:$C$300,C34)+SUMIFS('05'!$H$3:$H$300,'05'!$D$3:$D$300,C34)+SUMIFS('06'!$H$3:$H$300,'06'!$C$3:$C$300,C34)+SUMIFS('06'!$H$3:$H$300,'06'!$D$3:$D$300,C34)+SUMIFS('07'!$H$3:$H$300,'07'!$C$3:$C$300,C34)+SUMIFS('07'!$H$3:$H$300,'07'!$D$3:$D$300,C34)+SUMIFS('08'!$H$3:$H$300,'08'!$C$3:$C$300,C34)+SUMIFS('08'!$H$3:$H$300,'08'!$D$3:$D$300,C34)+SUMIFS('09'!$H$3:$H$300,'09'!$C$3:$C$300,C34)+SUMIFS('09'!$H$3:$H$300,'09'!$D$3:$D$300,C34)+SUMIFS('10'!$I$3:$I$260,'10'!$C$3:$C$260,C34)+SUMIFS('10'!$I$3:$I$260,'10'!$D$3:$D$260,C34)+SUMIFS('11'!$H$3:$H$300,'11'!$C$3:$C$300,C34)+SUMIFS('11'!$H$3:$H$300,'11'!$D$3:$D$300,C34)+SUMIFS('12'!$H$3:$H$300,'12'!$C$3:$C$300,C34)+SUMIFS('12'!$H$3:$H$300,'12'!$D$3:$D$300,C34)</f>
        <v>0</v>
      </c>
      <c r="I34" s="212"/>
      <c r="J34" s="232"/>
      <c r="K34" s="212"/>
      <c r="L34" s="212"/>
    </row>
    <row r="35" spans="1:12" ht="24.75" customHeight="1">
      <c r="A35" s="16">
        <f>Equipes!$H35+(ROW(Equipes!$H35)/100000)</f>
        <v>3.5E-4</v>
      </c>
      <c r="B35" s="13">
        <f>RANK(Equipes!$A35,A:A)</f>
        <v>966</v>
      </c>
      <c r="C35" s="234" t="s">
        <v>63</v>
      </c>
      <c r="D35" s="18">
        <f>COUNTIF('01'!$C$3:$C$300,C35)+COUNTIF('02'!$C$3:$C$300,C35)+COUNTIF('03'!$C$3:$C$300,C35)+COUNTIF('04'!$C$3:$C$300,C35)+COUNTIF('05'!$C$3:$C$300,C35)+COUNTIF('06'!$C$3:$C$300,C35)+COUNTIF('07'!$C$3:$C$300,C35)+COUNTIF('08'!$C$3:$C$300,C35)+COUNTIF('09'!$C$3:$C$300,C35)+COUNTIF('10'!$C$3:$C$260,C35)+COUNTIF('11'!$C$3:$C$300,C35)+COUNTIF('12'!$C$3:$C$300,C35)</f>
        <v>0</v>
      </c>
      <c r="E35" s="18">
        <f>COUNTIF('01'!$D$3:$D$300,C35)+COUNTIF('02'!$D$3:$D$300,C35)+COUNTIF('03'!$D$3:$D$300,C35)+COUNTIF('04'!$D$3:$D$300,C35)+COUNTIF('05'!$D$3:$D$300,C35)+COUNTIF('06'!$D$3:$D$300,C35)+COUNTIF('07'!$D$3:$D$300,C35)+COUNTIF('08'!$D$3:$D$300,C35)+COUNTIF('09'!$D$3:$D$300,C35)+COUNTIF('10'!$D$3:$D$260,C35)+COUNTIF('11'!$D$3:$D$300,C35)+COUNTIF('12'!$D$3:$D$300,C35)</f>
        <v>0</v>
      </c>
      <c r="F35" s="18">
        <f>COUNTIFS('01'!$C$3:$C$300,C35,'01'!$H$3:$H$300,"&gt;0")+COUNTIFS('01'!$D$3:$D$300,C35,'01'!$H$3:$H$300,"&gt;0")+COUNTIFS('02'!$C$3:$C$300,C35,'02'!$H$3:$H$300,"&gt;0")+COUNTIFS('02'!$D$3:$D$300,C35,'02'!$H$3:$H$300,"&gt;0")+COUNTIFS('03'!$C$3:$C$300,C35,'03'!$H$3:$H$300,"&gt;0")+COUNTIFS('03'!$D$3:$D$300,C35,'03'!$H$3:$H$300,"&gt;0")+COUNTIFS('04'!$C$3:$C$300,C35,'04'!$H$3:$H$300,"&gt;0")+COUNTIFS('04'!$D$3:$D$300,C35,'04'!$H$3:$H$300,"&gt;0")+COUNTIFS('05'!$C$3:$C$300,C35,'05'!$H$3:$H$300,"&gt;0")+COUNTIFS('05'!$D$3:$D$300,C35,'05'!$H$3:$H$300,"&gt;0")+COUNTIFS('06'!$C$3:$C$300,C35,'06'!$H$3:$H$300,"&gt;0")+COUNTIFS('06'!$D$3:$D$300,C35,'06'!$H$3:$H$300,"&gt;0")+COUNTIFS('07'!$C$3:$C$300,C35,'07'!$H$3:$H$300,"&gt;0")+COUNTIFS('07'!$D$3:$D$300,C35,'07'!$H$3:$H$300,"&gt;0")+COUNTIFS('08'!$C$3:$C$300,C35,'08'!$H$3:$H$300,"&gt;0")+COUNTIFS('08'!$D$3:$D$300,C35,'08'!$H$3:$H$300,"&gt;0")+COUNTIFS('09'!$C$3:$C$300,C35,'09'!$H$3:$H$300,"&gt;0")+COUNTIFS('09'!$D$3:$D$300,C35,'09'!$H$3:$H$300,"&gt;0")+COUNTIFS('10'!$C$3:$C$260,C35,'10'!$I$3:$I$260,"&gt;0")+COUNTIFS('10'!$D$3:$D$260,C35,'10'!$I$3:$I$260,"&gt;0")+COUNTIFS('11'!$C$3:$C$300,C35,'11'!$H$3:$H$300,"&gt;0")+COUNTIFS('11'!$D$3:$D$300,C35,'11'!$H$3:$H$300,"&gt;0")+COUNTIFS('12'!$C$3:$C$300,C35,'12'!$H$3:$H$300,"&gt;0")+COUNTIFS('12'!$D$3:$D$300,C35,'12'!$H$3:$H$300,"&gt;0")</f>
        <v>0</v>
      </c>
      <c r="G35" s="18">
        <f>COUNTIFS('01'!$C$3:$C$300,C35,'01'!$H$3:$H$300,"&lt;0")+COUNTIFS('01'!$D$3:$D$300,C35,'01'!$H$3:$H$300,"&lt;0")+COUNTIFS('02'!$C$3:$C$300,C35,'02'!$H$3:$H$300,"&lt;0")+COUNTIFS('02'!$D$3:$D$300,C35,'02'!$H$3:$H$300,"&lt;0")+COUNTIFS('03'!$C$3:$C$300,C35,'03'!$H$3:$H$300,"&lt;0")+COUNTIFS('03'!$D$3:$D$300,C35,'03'!$H$3:$H$300,"&lt;0")+COUNTIFS('04'!$C$3:$C$300,C35,'04'!$H$3:$H$300,"&lt;0")+COUNTIFS('04'!$D$3:$D$300,C35,'04'!$H$3:$H$300,"&lt;0")+COUNTIFS('05'!$C$3:$C$300,C35,'05'!$H$3:$H$300,"&lt;0")+COUNTIFS('05'!$D$3:$D$300,C35,'05'!$H$3:$H$300,"&lt;0")+COUNTIFS('06'!$C$3:$C$300,C35,'06'!$H$3:$H$300,"&lt;0")+COUNTIFS('06'!$D$3:$D$300,C35,'06'!$H$3:$H$300,"&lt;0")+COUNTIFS('07'!$C$3:$C$300,C35,'07'!$H$3:$H$300,"&lt;0")+COUNTIFS('07'!$D$3:$D$300,C35,'07'!$H$3:$H$300,"&lt;0")+COUNTIFS('08'!$C$3:$C$300,C35,'08'!$H$3:$H$300,"&lt;0")+COUNTIFS('08'!$D$3:$D$300,C35,'08'!$H$3:$H$300,"&lt;0")+COUNTIFS('09'!$C$3:$C$300,C35,'09'!$H$3:$H$300,"&lt;0")+COUNTIFS('09'!$D$3:$D$300,C35,'09'!$H$3:$H$300,"&lt;0")+COUNTIFS('10'!$C$3:$C$260,C35,'10'!$I$3:$I$260,"&lt;0")+COUNTIFS('10'!$D$3:$D$260,C35,'10'!$I$3:$I$260,"&lt;0")+COUNTIFS('11'!$C$3:$C$300,C35,'11'!$H$3:$H$300,"&lt;0")+COUNTIFS('11'!$D$3:$D$300,C35,'11'!$H$3:$H$300,"&lt;0")+COUNTIFS('12'!$C$3:$C$300,C35,'12'!$H$3:$H$300,"&lt;0")+COUNTIFS('12'!$D$3:$D$300,C35,'12'!$H$3:$H$300,"&lt;0")</f>
        <v>0</v>
      </c>
      <c r="H35" s="19">
        <f>SUMIFS('01'!$H$3:$H$300,'01'!$C$3:$C$300,C35)+SUMIFS('01'!$H$3:$H$300,'01'!$D$3:$D$300,C35)+SUMIFS('02'!$H$3:$H$300,'02'!$C$3:$C$300,C35)+SUMIFS('02'!$H$3:$H$300,'02'!$D$3:$D$300,C35)+SUMIFS('03'!$H$3:$H$300,'03'!$C$3:$C$300,C35)+SUMIFS('03'!$H$3:$H$300,'03'!$D$3:$D$300,C35)+SUMIFS('04'!$H$3:$H$300,'04'!$C$3:$C$300,C35)+SUMIFS('04'!$H$3:$H$300,'04'!$D$3:$D$300,C35)+SUMIFS('05'!$H$3:$H$300,'05'!$C$3:$C$300,C35)+SUMIFS('05'!$H$3:$H$300,'05'!$D$3:$D$300,C35)+SUMIFS('06'!$H$3:$H$300,'06'!$C$3:$C$300,C35)+SUMIFS('06'!$H$3:$H$300,'06'!$D$3:$D$300,C35)+SUMIFS('07'!$H$3:$H$300,'07'!$C$3:$C$300,C35)+SUMIFS('07'!$H$3:$H$300,'07'!$D$3:$D$300,C35)+SUMIFS('08'!$H$3:$H$300,'08'!$C$3:$C$300,C35)+SUMIFS('08'!$H$3:$H$300,'08'!$D$3:$D$300,C35)+SUMIFS('09'!$H$3:$H$300,'09'!$C$3:$C$300,C35)+SUMIFS('09'!$H$3:$H$300,'09'!$D$3:$D$300,C35)+SUMIFS('10'!$I$3:$I$260,'10'!$C$3:$C$260,C35)+SUMIFS('10'!$I$3:$I$260,'10'!$D$3:$D$260,C35)+SUMIFS('11'!$H$3:$H$300,'11'!$C$3:$C$300,C35)+SUMIFS('11'!$H$3:$H$300,'11'!$D$3:$D$300,C35)+SUMIFS('12'!$H$3:$H$300,'12'!$C$3:$C$300,C35)+SUMIFS('12'!$H$3:$H$300,'12'!$D$3:$D$300,C35)</f>
        <v>0</v>
      </c>
      <c r="I35" s="212"/>
      <c r="J35" s="233"/>
      <c r="K35" s="212"/>
      <c r="L35" s="212"/>
    </row>
    <row r="36" spans="1:12" ht="24.75" customHeight="1">
      <c r="A36" s="16">
        <f>Equipes!$H36+(ROW(Equipes!$H36)/100000)</f>
        <v>3.6000000000000002E-4</v>
      </c>
      <c r="B36" s="13">
        <f>RANK(Equipes!$A36,A:A)</f>
        <v>965</v>
      </c>
      <c r="C36" s="234" t="s">
        <v>64</v>
      </c>
      <c r="D36" s="18">
        <f>COUNTIF('01'!$C$3:$C$300,C36)+COUNTIF('02'!$C$3:$C$300,C36)+COUNTIF('03'!$C$3:$C$300,C36)+COUNTIF('04'!$C$3:$C$300,C36)+COUNTIF('05'!$C$3:$C$300,C36)+COUNTIF('06'!$C$3:$C$300,C36)+COUNTIF('07'!$C$3:$C$300,C36)+COUNTIF('08'!$C$3:$C$300,C36)+COUNTIF('09'!$C$3:$C$300,C36)+COUNTIF('10'!$C$3:$C$260,C36)+COUNTIF('11'!$C$3:$C$300,C36)+COUNTIF('12'!$C$3:$C$300,C36)</f>
        <v>0</v>
      </c>
      <c r="E36" s="18">
        <f>COUNTIF('01'!$D$3:$D$300,C36)+COUNTIF('02'!$D$3:$D$300,C36)+COUNTIF('03'!$D$3:$D$300,C36)+COUNTIF('04'!$D$3:$D$300,C36)+COUNTIF('05'!$D$3:$D$300,C36)+COUNTIF('06'!$D$3:$D$300,C36)+COUNTIF('07'!$D$3:$D$300,C36)+COUNTIF('08'!$D$3:$D$300,C36)+COUNTIF('09'!$D$3:$D$300,C36)+COUNTIF('10'!$D$3:$D$260,C36)+COUNTIF('11'!$D$3:$D$300,C36)+COUNTIF('12'!$D$3:$D$300,C36)</f>
        <v>0</v>
      </c>
      <c r="F36" s="18">
        <f>COUNTIFS('01'!$C$3:$C$300,C36,'01'!$H$3:$H$300,"&gt;0")+COUNTIFS('01'!$D$3:$D$300,C36,'01'!$H$3:$H$300,"&gt;0")+COUNTIFS('02'!$C$3:$C$300,C36,'02'!$H$3:$H$300,"&gt;0")+COUNTIFS('02'!$D$3:$D$300,C36,'02'!$H$3:$H$300,"&gt;0")+COUNTIFS('03'!$C$3:$C$300,C36,'03'!$H$3:$H$300,"&gt;0")+COUNTIFS('03'!$D$3:$D$300,C36,'03'!$H$3:$H$300,"&gt;0")+COUNTIFS('04'!$C$3:$C$300,C36,'04'!$H$3:$H$300,"&gt;0")+COUNTIFS('04'!$D$3:$D$300,C36,'04'!$H$3:$H$300,"&gt;0")+COUNTIFS('05'!$C$3:$C$300,C36,'05'!$H$3:$H$300,"&gt;0")+COUNTIFS('05'!$D$3:$D$300,C36,'05'!$H$3:$H$300,"&gt;0")+COUNTIFS('06'!$C$3:$C$300,C36,'06'!$H$3:$H$300,"&gt;0")+COUNTIFS('06'!$D$3:$D$300,C36,'06'!$H$3:$H$300,"&gt;0")+COUNTIFS('07'!$C$3:$C$300,C36,'07'!$H$3:$H$300,"&gt;0")+COUNTIFS('07'!$D$3:$D$300,C36,'07'!$H$3:$H$300,"&gt;0")+COUNTIFS('08'!$C$3:$C$300,C36,'08'!$H$3:$H$300,"&gt;0")+COUNTIFS('08'!$D$3:$D$300,C36,'08'!$H$3:$H$300,"&gt;0")+COUNTIFS('09'!$C$3:$C$300,C36,'09'!$H$3:$H$300,"&gt;0")+COUNTIFS('09'!$D$3:$D$300,C36,'09'!$H$3:$H$300,"&gt;0")+COUNTIFS('10'!$C$3:$C$260,C36,'10'!$I$3:$I$260,"&gt;0")+COUNTIFS('10'!$D$3:$D$260,C36,'10'!$I$3:$I$260,"&gt;0")+COUNTIFS('11'!$C$3:$C$300,C36,'11'!$H$3:$H$300,"&gt;0")+COUNTIFS('11'!$D$3:$D$300,C36,'11'!$H$3:$H$300,"&gt;0")+COUNTIFS('12'!$C$3:$C$300,C36,'12'!$H$3:$H$300,"&gt;0")+COUNTIFS('12'!$D$3:$D$300,C36,'12'!$H$3:$H$300,"&gt;0")</f>
        <v>0</v>
      </c>
      <c r="G36" s="18">
        <f>COUNTIFS('01'!$C$3:$C$300,C36,'01'!$H$3:$H$300,"&lt;0")+COUNTIFS('01'!$D$3:$D$300,C36,'01'!$H$3:$H$300,"&lt;0")+COUNTIFS('02'!$C$3:$C$300,C36,'02'!$H$3:$H$300,"&lt;0")+COUNTIFS('02'!$D$3:$D$300,C36,'02'!$H$3:$H$300,"&lt;0")+COUNTIFS('03'!$C$3:$C$300,C36,'03'!$H$3:$H$300,"&lt;0")+COUNTIFS('03'!$D$3:$D$300,C36,'03'!$H$3:$H$300,"&lt;0")+COUNTIFS('04'!$C$3:$C$300,C36,'04'!$H$3:$H$300,"&lt;0")+COUNTIFS('04'!$D$3:$D$300,C36,'04'!$H$3:$H$300,"&lt;0")+COUNTIFS('05'!$C$3:$C$300,C36,'05'!$H$3:$H$300,"&lt;0")+COUNTIFS('05'!$D$3:$D$300,C36,'05'!$H$3:$H$300,"&lt;0")+COUNTIFS('06'!$C$3:$C$300,C36,'06'!$H$3:$H$300,"&lt;0")+COUNTIFS('06'!$D$3:$D$300,C36,'06'!$H$3:$H$300,"&lt;0")+COUNTIFS('07'!$C$3:$C$300,C36,'07'!$H$3:$H$300,"&lt;0")+COUNTIFS('07'!$D$3:$D$300,C36,'07'!$H$3:$H$300,"&lt;0")+COUNTIFS('08'!$C$3:$C$300,C36,'08'!$H$3:$H$300,"&lt;0")+COUNTIFS('08'!$D$3:$D$300,C36,'08'!$H$3:$H$300,"&lt;0")+COUNTIFS('09'!$C$3:$C$300,C36,'09'!$H$3:$H$300,"&lt;0")+COUNTIFS('09'!$D$3:$D$300,C36,'09'!$H$3:$H$300,"&lt;0")+COUNTIFS('10'!$C$3:$C$260,C36,'10'!$I$3:$I$260,"&lt;0")+COUNTIFS('10'!$D$3:$D$260,C36,'10'!$I$3:$I$260,"&lt;0")+COUNTIFS('11'!$C$3:$C$300,C36,'11'!$H$3:$H$300,"&lt;0")+COUNTIFS('11'!$D$3:$D$300,C36,'11'!$H$3:$H$300,"&lt;0")+COUNTIFS('12'!$C$3:$C$300,C36,'12'!$H$3:$H$300,"&lt;0")+COUNTIFS('12'!$D$3:$D$300,C36,'12'!$H$3:$H$300,"&lt;0")</f>
        <v>0</v>
      </c>
      <c r="H36" s="19">
        <f>SUMIFS('01'!$H$3:$H$300,'01'!$C$3:$C$300,C36)+SUMIFS('01'!$H$3:$H$300,'01'!$D$3:$D$300,C36)+SUMIFS('02'!$H$3:$H$300,'02'!$C$3:$C$300,C36)+SUMIFS('02'!$H$3:$H$300,'02'!$D$3:$D$300,C36)+SUMIFS('03'!$H$3:$H$300,'03'!$C$3:$C$300,C36)+SUMIFS('03'!$H$3:$H$300,'03'!$D$3:$D$300,C36)+SUMIFS('04'!$H$3:$H$300,'04'!$C$3:$C$300,C36)+SUMIFS('04'!$H$3:$H$300,'04'!$D$3:$D$300,C36)+SUMIFS('05'!$H$3:$H$300,'05'!$C$3:$C$300,C36)+SUMIFS('05'!$H$3:$H$300,'05'!$D$3:$D$300,C36)+SUMIFS('06'!$H$3:$H$300,'06'!$C$3:$C$300,C36)+SUMIFS('06'!$H$3:$H$300,'06'!$D$3:$D$300,C36)+SUMIFS('07'!$H$3:$H$300,'07'!$C$3:$C$300,C36)+SUMIFS('07'!$H$3:$H$300,'07'!$D$3:$D$300,C36)+SUMIFS('08'!$H$3:$H$300,'08'!$C$3:$C$300,C36)+SUMIFS('08'!$H$3:$H$300,'08'!$D$3:$D$300,C36)+SUMIFS('09'!$H$3:$H$300,'09'!$C$3:$C$300,C36)+SUMIFS('09'!$H$3:$H$300,'09'!$D$3:$D$300,C36)+SUMIFS('10'!$I$3:$I$260,'10'!$C$3:$C$260,C36)+SUMIFS('10'!$I$3:$I$260,'10'!$D$3:$D$260,C36)+SUMIFS('11'!$H$3:$H$300,'11'!$C$3:$C$300,C36)+SUMIFS('11'!$H$3:$H$300,'11'!$D$3:$D$300,C36)+SUMIFS('12'!$H$3:$H$300,'12'!$C$3:$C$300,C36)+SUMIFS('12'!$H$3:$H$300,'12'!$D$3:$D$300,C36)</f>
        <v>0</v>
      </c>
      <c r="I36" s="212"/>
      <c r="J36" s="232"/>
      <c r="K36" s="212"/>
      <c r="L36" s="212"/>
    </row>
    <row r="37" spans="1:12" ht="24.75" customHeight="1">
      <c r="A37" s="16">
        <f>Equipes!$H37+(ROW(Equipes!$H37)/100000)</f>
        <v>3.6999999999999999E-4</v>
      </c>
      <c r="B37" s="13">
        <f>RANK(Equipes!$A37,A:A)</f>
        <v>964</v>
      </c>
      <c r="C37" s="235" t="s">
        <v>65</v>
      </c>
      <c r="D37" s="18">
        <f>COUNTIF('01'!$C$3:$C$300,C37)+COUNTIF('02'!$C$3:$C$300,C37)+COUNTIF('03'!$C$3:$C$300,C37)+COUNTIF('04'!$C$3:$C$300,C37)+COUNTIF('05'!$C$3:$C$300,C37)+COUNTIF('06'!$C$3:$C$300,C37)+COUNTIF('07'!$C$3:$C$300,C37)+COUNTIF('08'!$C$3:$C$300,C37)+COUNTIF('09'!$C$3:$C$300,C37)+COUNTIF('10'!$C$3:$C$260,C37)+COUNTIF('11'!$C$3:$C$300,C37)+COUNTIF('12'!$C$3:$C$300,C37)</f>
        <v>0</v>
      </c>
      <c r="E37" s="18">
        <f>COUNTIF('01'!$D$3:$D$300,C37)+COUNTIF('02'!$D$3:$D$300,C37)+COUNTIF('03'!$D$3:$D$300,C37)+COUNTIF('04'!$D$3:$D$300,C37)+COUNTIF('05'!$D$3:$D$300,C37)+COUNTIF('06'!$D$3:$D$300,C37)+COUNTIF('07'!$D$3:$D$300,C37)+COUNTIF('08'!$D$3:$D$300,C37)+COUNTIF('09'!$D$3:$D$300,C37)+COUNTIF('10'!$D$3:$D$260,C37)+COUNTIF('11'!$D$3:$D$300,C37)+COUNTIF('12'!$D$3:$D$300,C37)</f>
        <v>0</v>
      </c>
      <c r="F37" s="18">
        <f>COUNTIFS('01'!$C$3:$C$300,C37,'01'!$H$3:$H$300,"&gt;0")+COUNTIFS('01'!$D$3:$D$300,C37,'01'!$H$3:$H$300,"&gt;0")+COUNTIFS('02'!$C$3:$C$300,C37,'02'!$H$3:$H$300,"&gt;0")+COUNTIFS('02'!$D$3:$D$300,C37,'02'!$H$3:$H$300,"&gt;0")+COUNTIFS('03'!$C$3:$C$300,C37,'03'!$H$3:$H$300,"&gt;0")+COUNTIFS('03'!$D$3:$D$300,C37,'03'!$H$3:$H$300,"&gt;0")+COUNTIFS('04'!$C$3:$C$300,C37,'04'!$H$3:$H$300,"&gt;0")+COUNTIFS('04'!$D$3:$D$300,C37,'04'!$H$3:$H$300,"&gt;0")+COUNTIFS('05'!$C$3:$C$300,C37,'05'!$H$3:$H$300,"&gt;0")+COUNTIFS('05'!$D$3:$D$300,C37,'05'!$H$3:$H$300,"&gt;0")+COUNTIFS('06'!$C$3:$C$300,C37,'06'!$H$3:$H$300,"&gt;0")+COUNTIFS('06'!$D$3:$D$300,C37,'06'!$H$3:$H$300,"&gt;0")+COUNTIFS('07'!$C$3:$C$300,C37,'07'!$H$3:$H$300,"&gt;0")+COUNTIFS('07'!$D$3:$D$300,C37,'07'!$H$3:$H$300,"&gt;0")+COUNTIFS('08'!$C$3:$C$300,C37,'08'!$H$3:$H$300,"&gt;0")+COUNTIFS('08'!$D$3:$D$300,C37,'08'!$H$3:$H$300,"&gt;0")+COUNTIFS('09'!$C$3:$C$300,C37,'09'!$H$3:$H$300,"&gt;0")+COUNTIFS('09'!$D$3:$D$300,C37,'09'!$H$3:$H$300,"&gt;0")+COUNTIFS('10'!$C$3:$C$260,C37,'10'!$I$3:$I$260,"&gt;0")+COUNTIFS('10'!$D$3:$D$260,C37,'10'!$I$3:$I$260,"&gt;0")+COUNTIFS('11'!$C$3:$C$300,C37,'11'!$H$3:$H$300,"&gt;0")+COUNTIFS('11'!$D$3:$D$300,C37,'11'!$H$3:$H$300,"&gt;0")+COUNTIFS('12'!$C$3:$C$300,C37,'12'!$H$3:$H$300,"&gt;0")+COUNTIFS('12'!$D$3:$D$300,C37,'12'!$H$3:$H$300,"&gt;0")</f>
        <v>0</v>
      </c>
      <c r="G37" s="18">
        <f>COUNTIFS('01'!$C$3:$C$300,C37,'01'!$H$3:$H$300,"&lt;0")+COUNTIFS('01'!$D$3:$D$300,C37,'01'!$H$3:$H$300,"&lt;0")+COUNTIFS('02'!$C$3:$C$300,C37,'02'!$H$3:$H$300,"&lt;0")+COUNTIFS('02'!$D$3:$D$300,C37,'02'!$H$3:$H$300,"&lt;0")+COUNTIFS('03'!$C$3:$C$300,C37,'03'!$H$3:$H$300,"&lt;0")+COUNTIFS('03'!$D$3:$D$300,C37,'03'!$H$3:$H$300,"&lt;0")+COUNTIFS('04'!$C$3:$C$300,C37,'04'!$H$3:$H$300,"&lt;0")+COUNTIFS('04'!$D$3:$D$300,C37,'04'!$H$3:$H$300,"&lt;0")+COUNTIFS('05'!$C$3:$C$300,C37,'05'!$H$3:$H$300,"&lt;0")+COUNTIFS('05'!$D$3:$D$300,C37,'05'!$H$3:$H$300,"&lt;0")+COUNTIFS('06'!$C$3:$C$300,C37,'06'!$H$3:$H$300,"&lt;0")+COUNTIFS('06'!$D$3:$D$300,C37,'06'!$H$3:$H$300,"&lt;0")+COUNTIFS('07'!$C$3:$C$300,C37,'07'!$H$3:$H$300,"&lt;0")+COUNTIFS('07'!$D$3:$D$300,C37,'07'!$H$3:$H$300,"&lt;0")+COUNTIFS('08'!$C$3:$C$300,C37,'08'!$H$3:$H$300,"&lt;0")+COUNTIFS('08'!$D$3:$D$300,C37,'08'!$H$3:$H$300,"&lt;0")+COUNTIFS('09'!$C$3:$C$300,C37,'09'!$H$3:$H$300,"&lt;0")+COUNTIFS('09'!$D$3:$D$300,C37,'09'!$H$3:$H$300,"&lt;0")+COUNTIFS('10'!$C$3:$C$260,C37,'10'!$I$3:$I$260,"&lt;0")+COUNTIFS('10'!$D$3:$D$260,C37,'10'!$I$3:$I$260,"&lt;0")+COUNTIFS('11'!$C$3:$C$300,C37,'11'!$H$3:$H$300,"&lt;0")+COUNTIFS('11'!$D$3:$D$300,C37,'11'!$H$3:$H$300,"&lt;0")+COUNTIFS('12'!$C$3:$C$300,C37,'12'!$H$3:$H$300,"&lt;0")+COUNTIFS('12'!$D$3:$D$300,C37,'12'!$H$3:$H$300,"&lt;0")</f>
        <v>0</v>
      </c>
      <c r="H37" s="19">
        <f>SUMIFS('01'!$H$3:$H$300,'01'!$C$3:$C$300,C37)+SUMIFS('01'!$H$3:$H$300,'01'!$D$3:$D$300,C37)+SUMIFS('02'!$H$3:$H$300,'02'!$C$3:$C$300,C37)+SUMIFS('02'!$H$3:$H$300,'02'!$D$3:$D$300,C37)+SUMIFS('03'!$H$3:$H$300,'03'!$C$3:$C$300,C37)+SUMIFS('03'!$H$3:$H$300,'03'!$D$3:$D$300,C37)+SUMIFS('04'!$H$3:$H$300,'04'!$C$3:$C$300,C37)+SUMIFS('04'!$H$3:$H$300,'04'!$D$3:$D$300,C37)+SUMIFS('05'!$H$3:$H$300,'05'!$C$3:$C$300,C37)+SUMIFS('05'!$H$3:$H$300,'05'!$D$3:$D$300,C37)+SUMIFS('06'!$H$3:$H$300,'06'!$C$3:$C$300,C37)+SUMIFS('06'!$H$3:$H$300,'06'!$D$3:$D$300,C37)+SUMIFS('07'!$H$3:$H$300,'07'!$C$3:$C$300,C37)+SUMIFS('07'!$H$3:$H$300,'07'!$D$3:$D$300,C37)+SUMIFS('08'!$H$3:$H$300,'08'!$C$3:$C$300,C37)+SUMIFS('08'!$H$3:$H$300,'08'!$D$3:$D$300,C37)+SUMIFS('09'!$H$3:$H$300,'09'!$C$3:$C$300,C37)+SUMIFS('09'!$H$3:$H$300,'09'!$D$3:$D$300,C37)+SUMIFS('10'!$I$3:$I$260,'10'!$C$3:$C$260,C37)+SUMIFS('10'!$I$3:$I$260,'10'!$D$3:$D$260,C37)+SUMIFS('11'!$H$3:$H$300,'11'!$C$3:$C$300,C37)+SUMIFS('11'!$H$3:$H$300,'11'!$D$3:$D$300,C37)+SUMIFS('12'!$H$3:$H$300,'12'!$C$3:$C$300,C37)+SUMIFS('12'!$H$3:$H$300,'12'!$D$3:$D$300,C37)</f>
        <v>0</v>
      </c>
      <c r="I37" s="212"/>
      <c r="J37" s="233"/>
      <c r="K37" s="212"/>
      <c r="L37" s="212"/>
    </row>
    <row r="38" spans="1:12" ht="24.75" customHeight="1">
      <c r="A38" s="16">
        <f>Equipes!$H38+(ROW(Equipes!$H38)/100000)</f>
        <v>3.8000000000000002E-4</v>
      </c>
      <c r="B38" s="13">
        <f>RANK(Equipes!$A38,A:A)</f>
        <v>963</v>
      </c>
      <c r="C38" s="234" t="s">
        <v>66</v>
      </c>
      <c r="D38" s="18">
        <f>COUNTIF('01'!$C$3:$C$300,C38)+COUNTIF('02'!$C$3:$C$300,C38)+COUNTIF('03'!$C$3:$C$300,C38)+COUNTIF('04'!$C$3:$C$300,C38)+COUNTIF('05'!$C$3:$C$300,C38)+COUNTIF('06'!$C$3:$C$300,C38)+COUNTIF('07'!$C$3:$C$300,C38)+COUNTIF('08'!$C$3:$C$300,C38)+COUNTIF('09'!$C$3:$C$300,C38)+COUNTIF('10'!$C$3:$C$260,C38)+COUNTIF('11'!$C$3:$C$300,C38)+COUNTIF('12'!$C$3:$C$300,C38)</f>
        <v>0</v>
      </c>
      <c r="E38" s="18">
        <f>COUNTIF('01'!$D$3:$D$300,C38)+COUNTIF('02'!$D$3:$D$300,C38)+COUNTIF('03'!$D$3:$D$300,C38)+COUNTIF('04'!$D$3:$D$300,C38)+COUNTIF('05'!$D$3:$D$300,C38)+COUNTIF('06'!$D$3:$D$300,C38)+COUNTIF('07'!$D$3:$D$300,C38)+COUNTIF('08'!$D$3:$D$300,C38)+COUNTIF('09'!$D$3:$D$300,C38)+COUNTIF('10'!$D$3:$D$260,C38)+COUNTIF('11'!$D$3:$D$300,C38)+COUNTIF('12'!$D$3:$D$300,C38)</f>
        <v>0</v>
      </c>
      <c r="F38" s="18">
        <f>COUNTIFS('01'!$C$3:$C$300,C38,'01'!$H$3:$H$300,"&gt;0")+COUNTIFS('01'!$D$3:$D$300,C38,'01'!$H$3:$H$300,"&gt;0")+COUNTIFS('02'!$C$3:$C$300,C38,'02'!$H$3:$H$300,"&gt;0")+COUNTIFS('02'!$D$3:$D$300,C38,'02'!$H$3:$H$300,"&gt;0")+COUNTIFS('03'!$C$3:$C$300,C38,'03'!$H$3:$H$300,"&gt;0")+COUNTIFS('03'!$D$3:$D$300,C38,'03'!$H$3:$H$300,"&gt;0")+COUNTIFS('04'!$C$3:$C$300,C38,'04'!$H$3:$H$300,"&gt;0")+COUNTIFS('04'!$D$3:$D$300,C38,'04'!$H$3:$H$300,"&gt;0")+COUNTIFS('05'!$C$3:$C$300,C38,'05'!$H$3:$H$300,"&gt;0")+COUNTIFS('05'!$D$3:$D$300,C38,'05'!$H$3:$H$300,"&gt;0")+COUNTIFS('06'!$C$3:$C$300,C38,'06'!$H$3:$H$300,"&gt;0")+COUNTIFS('06'!$D$3:$D$300,C38,'06'!$H$3:$H$300,"&gt;0")+COUNTIFS('07'!$C$3:$C$300,C38,'07'!$H$3:$H$300,"&gt;0")+COUNTIFS('07'!$D$3:$D$300,C38,'07'!$H$3:$H$300,"&gt;0")+COUNTIFS('08'!$C$3:$C$300,C38,'08'!$H$3:$H$300,"&gt;0")+COUNTIFS('08'!$D$3:$D$300,C38,'08'!$H$3:$H$300,"&gt;0")+COUNTIFS('09'!$C$3:$C$300,C38,'09'!$H$3:$H$300,"&gt;0")+COUNTIFS('09'!$D$3:$D$300,C38,'09'!$H$3:$H$300,"&gt;0")+COUNTIFS('10'!$C$3:$C$260,C38,'10'!$I$3:$I$260,"&gt;0")+COUNTIFS('10'!$D$3:$D$260,C38,'10'!$I$3:$I$260,"&gt;0")+COUNTIFS('11'!$C$3:$C$300,C38,'11'!$H$3:$H$300,"&gt;0")+COUNTIFS('11'!$D$3:$D$300,C38,'11'!$H$3:$H$300,"&gt;0")+COUNTIFS('12'!$C$3:$C$300,C38,'12'!$H$3:$H$300,"&gt;0")+COUNTIFS('12'!$D$3:$D$300,C38,'12'!$H$3:$H$300,"&gt;0")</f>
        <v>0</v>
      </c>
      <c r="G38" s="18">
        <f>COUNTIFS('01'!$C$3:$C$300,C38,'01'!$H$3:$H$300,"&lt;0")+COUNTIFS('01'!$D$3:$D$300,C38,'01'!$H$3:$H$300,"&lt;0")+COUNTIFS('02'!$C$3:$C$300,C38,'02'!$H$3:$H$300,"&lt;0")+COUNTIFS('02'!$D$3:$D$300,C38,'02'!$H$3:$H$300,"&lt;0")+COUNTIFS('03'!$C$3:$C$300,C38,'03'!$H$3:$H$300,"&lt;0")+COUNTIFS('03'!$D$3:$D$300,C38,'03'!$H$3:$H$300,"&lt;0")+COUNTIFS('04'!$C$3:$C$300,C38,'04'!$H$3:$H$300,"&lt;0")+COUNTIFS('04'!$D$3:$D$300,C38,'04'!$H$3:$H$300,"&lt;0")+COUNTIFS('05'!$C$3:$C$300,C38,'05'!$H$3:$H$300,"&lt;0")+COUNTIFS('05'!$D$3:$D$300,C38,'05'!$H$3:$H$300,"&lt;0")+COUNTIFS('06'!$C$3:$C$300,C38,'06'!$H$3:$H$300,"&lt;0")+COUNTIFS('06'!$D$3:$D$300,C38,'06'!$H$3:$H$300,"&lt;0")+COUNTIFS('07'!$C$3:$C$300,C38,'07'!$H$3:$H$300,"&lt;0")+COUNTIFS('07'!$D$3:$D$300,C38,'07'!$H$3:$H$300,"&lt;0")+COUNTIFS('08'!$C$3:$C$300,C38,'08'!$H$3:$H$300,"&lt;0")+COUNTIFS('08'!$D$3:$D$300,C38,'08'!$H$3:$H$300,"&lt;0")+COUNTIFS('09'!$C$3:$C$300,C38,'09'!$H$3:$H$300,"&lt;0")+COUNTIFS('09'!$D$3:$D$300,C38,'09'!$H$3:$H$300,"&lt;0")+COUNTIFS('10'!$C$3:$C$260,C38,'10'!$I$3:$I$260,"&lt;0")+COUNTIFS('10'!$D$3:$D$260,C38,'10'!$I$3:$I$260,"&lt;0")+COUNTIFS('11'!$C$3:$C$300,C38,'11'!$H$3:$H$300,"&lt;0")+COUNTIFS('11'!$D$3:$D$300,C38,'11'!$H$3:$H$300,"&lt;0")+COUNTIFS('12'!$C$3:$C$300,C38,'12'!$H$3:$H$300,"&lt;0")+COUNTIFS('12'!$D$3:$D$300,C38,'12'!$H$3:$H$300,"&lt;0")</f>
        <v>0</v>
      </c>
      <c r="H38" s="19">
        <f>SUMIFS('01'!$H$3:$H$300,'01'!$C$3:$C$300,C38)+SUMIFS('01'!$H$3:$H$300,'01'!$D$3:$D$300,C38)+SUMIFS('02'!$H$3:$H$300,'02'!$C$3:$C$300,C38)+SUMIFS('02'!$H$3:$H$300,'02'!$D$3:$D$300,C38)+SUMIFS('03'!$H$3:$H$300,'03'!$C$3:$C$300,C38)+SUMIFS('03'!$H$3:$H$300,'03'!$D$3:$D$300,C38)+SUMIFS('04'!$H$3:$H$300,'04'!$C$3:$C$300,C38)+SUMIFS('04'!$H$3:$H$300,'04'!$D$3:$D$300,C38)+SUMIFS('05'!$H$3:$H$300,'05'!$C$3:$C$300,C38)+SUMIFS('05'!$H$3:$H$300,'05'!$D$3:$D$300,C38)+SUMIFS('06'!$H$3:$H$300,'06'!$C$3:$C$300,C38)+SUMIFS('06'!$H$3:$H$300,'06'!$D$3:$D$300,C38)+SUMIFS('07'!$H$3:$H$300,'07'!$C$3:$C$300,C38)+SUMIFS('07'!$H$3:$H$300,'07'!$D$3:$D$300,C38)+SUMIFS('08'!$H$3:$H$300,'08'!$C$3:$C$300,C38)+SUMIFS('08'!$H$3:$H$300,'08'!$D$3:$D$300,C38)+SUMIFS('09'!$H$3:$H$300,'09'!$C$3:$C$300,C38)+SUMIFS('09'!$H$3:$H$300,'09'!$D$3:$D$300,C38)+SUMIFS('10'!$I$3:$I$260,'10'!$C$3:$C$260,C38)+SUMIFS('10'!$I$3:$I$260,'10'!$D$3:$D$260,C38)+SUMIFS('11'!$H$3:$H$300,'11'!$C$3:$C$300,C38)+SUMIFS('11'!$H$3:$H$300,'11'!$D$3:$D$300,C38)+SUMIFS('12'!$H$3:$H$300,'12'!$C$3:$C$300,C38)+SUMIFS('12'!$H$3:$H$300,'12'!$D$3:$D$300,C38)</f>
        <v>0</v>
      </c>
      <c r="I38" s="212"/>
      <c r="J38" s="232"/>
      <c r="K38" s="212"/>
      <c r="L38" s="212"/>
    </row>
    <row r="39" spans="1:12" ht="24.75" customHeight="1">
      <c r="A39" s="16">
        <f>Equipes!$H39+(ROW(Equipes!$H39)/100000)</f>
        <v>3.8999999999999999E-4</v>
      </c>
      <c r="B39" s="13">
        <f>RANK(Equipes!$A39,A:A)</f>
        <v>962</v>
      </c>
      <c r="C39" s="234" t="s">
        <v>67</v>
      </c>
      <c r="D39" s="18">
        <f>COUNTIF('01'!$C$3:$C$300,C39)+COUNTIF('02'!$C$3:$C$300,C39)+COUNTIF('03'!$C$3:$C$300,C39)+COUNTIF('04'!$C$3:$C$300,C39)+COUNTIF('05'!$C$3:$C$300,C39)+COUNTIF('06'!$C$3:$C$300,C39)+COUNTIF('07'!$C$3:$C$300,C39)+COUNTIF('08'!$C$3:$C$300,C39)+COUNTIF('09'!$C$3:$C$300,C39)+COUNTIF('10'!$C$3:$C$260,C39)+COUNTIF('11'!$C$3:$C$300,C39)+COUNTIF('12'!$C$3:$C$300,C39)</f>
        <v>0</v>
      </c>
      <c r="E39" s="18">
        <f>COUNTIF('01'!$D$3:$D$300,C39)+COUNTIF('02'!$D$3:$D$300,C39)+COUNTIF('03'!$D$3:$D$300,C39)+COUNTIF('04'!$D$3:$D$300,C39)+COUNTIF('05'!$D$3:$D$300,C39)+COUNTIF('06'!$D$3:$D$300,C39)+COUNTIF('07'!$D$3:$D$300,C39)+COUNTIF('08'!$D$3:$D$300,C39)+COUNTIF('09'!$D$3:$D$300,C39)+COUNTIF('10'!$D$3:$D$260,C39)+COUNTIF('11'!$D$3:$D$300,C39)+COUNTIF('12'!$D$3:$D$300,C39)</f>
        <v>0</v>
      </c>
      <c r="F39" s="18">
        <f>COUNTIFS('01'!$C$3:$C$300,C39,'01'!$H$3:$H$300,"&gt;0")+COUNTIFS('01'!$D$3:$D$300,C39,'01'!$H$3:$H$300,"&gt;0")+COUNTIFS('02'!$C$3:$C$300,C39,'02'!$H$3:$H$300,"&gt;0")+COUNTIFS('02'!$D$3:$D$300,C39,'02'!$H$3:$H$300,"&gt;0")+COUNTIFS('03'!$C$3:$C$300,C39,'03'!$H$3:$H$300,"&gt;0")+COUNTIFS('03'!$D$3:$D$300,C39,'03'!$H$3:$H$300,"&gt;0")+COUNTIFS('04'!$C$3:$C$300,C39,'04'!$H$3:$H$300,"&gt;0")+COUNTIFS('04'!$D$3:$D$300,C39,'04'!$H$3:$H$300,"&gt;0")+COUNTIFS('05'!$C$3:$C$300,C39,'05'!$H$3:$H$300,"&gt;0")+COUNTIFS('05'!$D$3:$D$300,C39,'05'!$H$3:$H$300,"&gt;0")+COUNTIFS('06'!$C$3:$C$300,C39,'06'!$H$3:$H$300,"&gt;0")+COUNTIFS('06'!$D$3:$D$300,C39,'06'!$H$3:$H$300,"&gt;0")+COUNTIFS('07'!$C$3:$C$300,C39,'07'!$H$3:$H$300,"&gt;0")+COUNTIFS('07'!$D$3:$D$300,C39,'07'!$H$3:$H$300,"&gt;0")+COUNTIFS('08'!$C$3:$C$300,C39,'08'!$H$3:$H$300,"&gt;0")+COUNTIFS('08'!$D$3:$D$300,C39,'08'!$H$3:$H$300,"&gt;0")+COUNTIFS('09'!$C$3:$C$300,C39,'09'!$H$3:$H$300,"&gt;0")+COUNTIFS('09'!$D$3:$D$300,C39,'09'!$H$3:$H$300,"&gt;0")+COUNTIFS('10'!$C$3:$C$260,C39,'10'!$I$3:$I$260,"&gt;0")+COUNTIFS('10'!$D$3:$D$260,C39,'10'!$I$3:$I$260,"&gt;0")+COUNTIFS('11'!$C$3:$C$300,C39,'11'!$H$3:$H$300,"&gt;0")+COUNTIFS('11'!$D$3:$D$300,C39,'11'!$H$3:$H$300,"&gt;0")+COUNTIFS('12'!$C$3:$C$300,C39,'12'!$H$3:$H$300,"&gt;0")+COUNTIFS('12'!$D$3:$D$300,C39,'12'!$H$3:$H$300,"&gt;0")</f>
        <v>0</v>
      </c>
      <c r="G39" s="18">
        <f>COUNTIFS('01'!$C$3:$C$300,C39,'01'!$H$3:$H$300,"&lt;0")+COUNTIFS('01'!$D$3:$D$300,C39,'01'!$H$3:$H$300,"&lt;0")+COUNTIFS('02'!$C$3:$C$300,C39,'02'!$H$3:$H$300,"&lt;0")+COUNTIFS('02'!$D$3:$D$300,C39,'02'!$H$3:$H$300,"&lt;0")+COUNTIFS('03'!$C$3:$C$300,C39,'03'!$H$3:$H$300,"&lt;0")+COUNTIFS('03'!$D$3:$D$300,C39,'03'!$H$3:$H$300,"&lt;0")+COUNTIFS('04'!$C$3:$C$300,C39,'04'!$H$3:$H$300,"&lt;0")+COUNTIFS('04'!$D$3:$D$300,C39,'04'!$H$3:$H$300,"&lt;0")+COUNTIFS('05'!$C$3:$C$300,C39,'05'!$H$3:$H$300,"&lt;0")+COUNTIFS('05'!$D$3:$D$300,C39,'05'!$H$3:$H$300,"&lt;0")+COUNTIFS('06'!$C$3:$C$300,C39,'06'!$H$3:$H$300,"&lt;0")+COUNTIFS('06'!$D$3:$D$300,C39,'06'!$H$3:$H$300,"&lt;0")+COUNTIFS('07'!$C$3:$C$300,C39,'07'!$H$3:$H$300,"&lt;0")+COUNTIFS('07'!$D$3:$D$300,C39,'07'!$H$3:$H$300,"&lt;0")+COUNTIFS('08'!$C$3:$C$300,C39,'08'!$H$3:$H$300,"&lt;0")+COUNTIFS('08'!$D$3:$D$300,C39,'08'!$H$3:$H$300,"&lt;0")+COUNTIFS('09'!$C$3:$C$300,C39,'09'!$H$3:$H$300,"&lt;0")+COUNTIFS('09'!$D$3:$D$300,C39,'09'!$H$3:$H$300,"&lt;0")+COUNTIFS('10'!$C$3:$C$260,C39,'10'!$I$3:$I$260,"&lt;0")+COUNTIFS('10'!$D$3:$D$260,C39,'10'!$I$3:$I$260,"&lt;0")+COUNTIFS('11'!$C$3:$C$300,C39,'11'!$H$3:$H$300,"&lt;0")+COUNTIFS('11'!$D$3:$D$300,C39,'11'!$H$3:$H$300,"&lt;0")+COUNTIFS('12'!$C$3:$C$300,C39,'12'!$H$3:$H$300,"&lt;0")+COUNTIFS('12'!$D$3:$D$300,C39,'12'!$H$3:$H$300,"&lt;0")</f>
        <v>0</v>
      </c>
      <c r="H39" s="19">
        <f>SUMIFS('01'!$H$3:$H$300,'01'!$C$3:$C$300,C39)+SUMIFS('01'!$H$3:$H$300,'01'!$D$3:$D$300,C39)+SUMIFS('02'!$H$3:$H$300,'02'!$C$3:$C$300,C39)+SUMIFS('02'!$H$3:$H$300,'02'!$D$3:$D$300,C39)+SUMIFS('03'!$H$3:$H$300,'03'!$C$3:$C$300,C39)+SUMIFS('03'!$H$3:$H$300,'03'!$D$3:$D$300,C39)+SUMIFS('04'!$H$3:$H$300,'04'!$C$3:$C$300,C39)+SUMIFS('04'!$H$3:$H$300,'04'!$D$3:$D$300,C39)+SUMIFS('05'!$H$3:$H$300,'05'!$C$3:$C$300,C39)+SUMIFS('05'!$H$3:$H$300,'05'!$D$3:$D$300,C39)+SUMIFS('06'!$H$3:$H$300,'06'!$C$3:$C$300,C39)+SUMIFS('06'!$H$3:$H$300,'06'!$D$3:$D$300,C39)+SUMIFS('07'!$H$3:$H$300,'07'!$C$3:$C$300,C39)+SUMIFS('07'!$H$3:$H$300,'07'!$D$3:$D$300,C39)+SUMIFS('08'!$H$3:$H$300,'08'!$C$3:$C$300,C39)+SUMIFS('08'!$H$3:$H$300,'08'!$D$3:$D$300,C39)+SUMIFS('09'!$H$3:$H$300,'09'!$C$3:$C$300,C39)+SUMIFS('09'!$H$3:$H$300,'09'!$D$3:$D$300,C39)+SUMIFS('10'!$I$3:$I$260,'10'!$C$3:$C$260,C39)+SUMIFS('10'!$I$3:$I$260,'10'!$D$3:$D$260,C39)+SUMIFS('11'!$H$3:$H$300,'11'!$C$3:$C$300,C39)+SUMIFS('11'!$H$3:$H$300,'11'!$D$3:$D$300,C39)+SUMIFS('12'!$H$3:$H$300,'12'!$C$3:$C$300,C39)+SUMIFS('12'!$H$3:$H$300,'12'!$D$3:$D$300,C39)</f>
        <v>0</v>
      </c>
      <c r="I39" s="212"/>
      <c r="J39" s="231"/>
      <c r="K39" s="212"/>
      <c r="L39" s="212"/>
    </row>
    <row r="40" spans="1:12" ht="24.75" customHeight="1">
      <c r="A40" s="16">
        <f>Equipes!$H40+(ROW(Equipes!$H40)/100000)</f>
        <v>4.0000000000000002E-4</v>
      </c>
      <c r="B40" s="13">
        <f>RANK(Equipes!$A40,A:A)</f>
        <v>961</v>
      </c>
      <c r="C40" s="235" t="s">
        <v>68</v>
      </c>
      <c r="D40" s="18">
        <f>COUNTIF('01'!$C$3:$C$300,C40)+COUNTIF('02'!$C$3:$C$300,C40)+COUNTIF('03'!$C$3:$C$300,C40)+COUNTIF('04'!$C$3:$C$300,C40)+COUNTIF('05'!$C$3:$C$300,C40)+COUNTIF('06'!$C$3:$C$300,C40)+COUNTIF('07'!$C$3:$C$300,C40)+COUNTIF('08'!$C$3:$C$300,C40)+COUNTIF('09'!$C$3:$C$300,C40)+COUNTIF('10'!$C$3:$C$260,C40)+COUNTIF('11'!$C$3:$C$300,C40)+COUNTIF('12'!$C$3:$C$300,C40)</f>
        <v>0</v>
      </c>
      <c r="E40" s="18">
        <f>COUNTIF('01'!$D$3:$D$300,C40)+COUNTIF('02'!$D$3:$D$300,C40)+COUNTIF('03'!$D$3:$D$300,C40)+COUNTIF('04'!$D$3:$D$300,C40)+COUNTIF('05'!$D$3:$D$300,C40)+COUNTIF('06'!$D$3:$D$300,C40)+COUNTIF('07'!$D$3:$D$300,C40)+COUNTIF('08'!$D$3:$D$300,C40)+COUNTIF('09'!$D$3:$D$300,C40)+COUNTIF('10'!$D$3:$D$260,C40)+COUNTIF('11'!$D$3:$D$300,C40)+COUNTIF('12'!$D$3:$D$300,C40)</f>
        <v>0</v>
      </c>
      <c r="F40" s="18">
        <f>COUNTIFS('01'!$C$3:$C$300,C40,'01'!$H$3:$H$300,"&gt;0")+COUNTIFS('01'!$D$3:$D$300,C40,'01'!$H$3:$H$300,"&gt;0")+COUNTIFS('02'!$C$3:$C$300,C40,'02'!$H$3:$H$300,"&gt;0")+COUNTIFS('02'!$D$3:$D$300,C40,'02'!$H$3:$H$300,"&gt;0")+COUNTIFS('03'!$C$3:$C$300,C40,'03'!$H$3:$H$300,"&gt;0")+COUNTIFS('03'!$D$3:$D$300,C40,'03'!$H$3:$H$300,"&gt;0")+COUNTIFS('04'!$C$3:$C$300,C40,'04'!$H$3:$H$300,"&gt;0")+COUNTIFS('04'!$D$3:$D$300,C40,'04'!$H$3:$H$300,"&gt;0")+COUNTIFS('05'!$C$3:$C$300,C40,'05'!$H$3:$H$300,"&gt;0")+COUNTIFS('05'!$D$3:$D$300,C40,'05'!$H$3:$H$300,"&gt;0")+COUNTIFS('06'!$C$3:$C$300,C40,'06'!$H$3:$H$300,"&gt;0")+COUNTIFS('06'!$D$3:$D$300,C40,'06'!$H$3:$H$300,"&gt;0")+COUNTIFS('07'!$C$3:$C$300,C40,'07'!$H$3:$H$300,"&gt;0")+COUNTIFS('07'!$D$3:$D$300,C40,'07'!$H$3:$H$300,"&gt;0")+COUNTIFS('08'!$C$3:$C$300,C40,'08'!$H$3:$H$300,"&gt;0")+COUNTIFS('08'!$D$3:$D$300,C40,'08'!$H$3:$H$300,"&gt;0")+COUNTIFS('09'!$C$3:$C$300,C40,'09'!$H$3:$H$300,"&gt;0")+COUNTIFS('09'!$D$3:$D$300,C40,'09'!$H$3:$H$300,"&gt;0")+COUNTIFS('10'!$C$3:$C$260,C40,'10'!$I$3:$I$260,"&gt;0")+COUNTIFS('10'!$D$3:$D$260,C40,'10'!$I$3:$I$260,"&gt;0")+COUNTIFS('11'!$C$3:$C$300,C40,'11'!$H$3:$H$300,"&gt;0")+COUNTIFS('11'!$D$3:$D$300,C40,'11'!$H$3:$H$300,"&gt;0")+COUNTIFS('12'!$C$3:$C$300,C40,'12'!$H$3:$H$300,"&gt;0")+COUNTIFS('12'!$D$3:$D$300,C40,'12'!$H$3:$H$300,"&gt;0")</f>
        <v>0</v>
      </c>
      <c r="G40" s="18">
        <f>COUNTIFS('01'!$C$3:$C$300,C40,'01'!$H$3:$H$300,"&lt;0")+COUNTIFS('01'!$D$3:$D$300,C40,'01'!$H$3:$H$300,"&lt;0")+COUNTIFS('02'!$C$3:$C$300,C40,'02'!$H$3:$H$300,"&lt;0")+COUNTIFS('02'!$D$3:$D$300,C40,'02'!$H$3:$H$300,"&lt;0")+COUNTIFS('03'!$C$3:$C$300,C40,'03'!$H$3:$H$300,"&lt;0")+COUNTIFS('03'!$D$3:$D$300,C40,'03'!$H$3:$H$300,"&lt;0")+COUNTIFS('04'!$C$3:$C$300,C40,'04'!$H$3:$H$300,"&lt;0")+COUNTIFS('04'!$D$3:$D$300,C40,'04'!$H$3:$H$300,"&lt;0")+COUNTIFS('05'!$C$3:$C$300,C40,'05'!$H$3:$H$300,"&lt;0")+COUNTIFS('05'!$D$3:$D$300,C40,'05'!$H$3:$H$300,"&lt;0")+COUNTIFS('06'!$C$3:$C$300,C40,'06'!$H$3:$H$300,"&lt;0")+COUNTIFS('06'!$D$3:$D$300,C40,'06'!$H$3:$H$300,"&lt;0")+COUNTIFS('07'!$C$3:$C$300,C40,'07'!$H$3:$H$300,"&lt;0")+COUNTIFS('07'!$D$3:$D$300,C40,'07'!$H$3:$H$300,"&lt;0")+COUNTIFS('08'!$C$3:$C$300,C40,'08'!$H$3:$H$300,"&lt;0")+COUNTIFS('08'!$D$3:$D$300,C40,'08'!$H$3:$H$300,"&lt;0")+COUNTIFS('09'!$C$3:$C$300,C40,'09'!$H$3:$H$300,"&lt;0")+COUNTIFS('09'!$D$3:$D$300,C40,'09'!$H$3:$H$300,"&lt;0")+COUNTIFS('10'!$C$3:$C$260,C40,'10'!$I$3:$I$260,"&lt;0")+COUNTIFS('10'!$D$3:$D$260,C40,'10'!$I$3:$I$260,"&lt;0")+COUNTIFS('11'!$C$3:$C$300,C40,'11'!$H$3:$H$300,"&lt;0")+COUNTIFS('11'!$D$3:$D$300,C40,'11'!$H$3:$H$300,"&lt;0")+COUNTIFS('12'!$C$3:$C$300,C40,'12'!$H$3:$H$300,"&lt;0")+COUNTIFS('12'!$D$3:$D$300,C40,'12'!$H$3:$H$300,"&lt;0")</f>
        <v>0</v>
      </c>
      <c r="H40" s="19">
        <f>SUMIFS('01'!$H$3:$H$300,'01'!$C$3:$C$300,C40)+SUMIFS('01'!$H$3:$H$300,'01'!$D$3:$D$300,C40)+SUMIFS('02'!$H$3:$H$300,'02'!$C$3:$C$300,C40)+SUMIFS('02'!$H$3:$H$300,'02'!$D$3:$D$300,C40)+SUMIFS('03'!$H$3:$H$300,'03'!$C$3:$C$300,C40)+SUMIFS('03'!$H$3:$H$300,'03'!$D$3:$D$300,C40)+SUMIFS('04'!$H$3:$H$300,'04'!$C$3:$C$300,C40)+SUMIFS('04'!$H$3:$H$300,'04'!$D$3:$D$300,C40)+SUMIFS('05'!$H$3:$H$300,'05'!$C$3:$C$300,C40)+SUMIFS('05'!$H$3:$H$300,'05'!$D$3:$D$300,C40)+SUMIFS('06'!$H$3:$H$300,'06'!$C$3:$C$300,C40)+SUMIFS('06'!$H$3:$H$300,'06'!$D$3:$D$300,C40)+SUMIFS('07'!$H$3:$H$300,'07'!$C$3:$C$300,C40)+SUMIFS('07'!$H$3:$H$300,'07'!$D$3:$D$300,C40)+SUMIFS('08'!$H$3:$H$300,'08'!$C$3:$C$300,C40)+SUMIFS('08'!$H$3:$H$300,'08'!$D$3:$D$300,C40)+SUMIFS('09'!$H$3:$H$300,'09'!$C$3:$C$300,C40)+SUMIFS('09'!$H$3:$H$300,'09'!$D$3:$D$300,C40)+SUMIFS('10'!$I$3:$I$260,'10'!$C$3:$C$260,C40)+SUMIFS('10'!$I$3:$I$260,'10'!$D$3:$D$260,C40)+SUMIFS('11'!$H$3:$H$300,'11'!$C$3:$C$300,C40)+SUMIFS('11'!$H$3:$H$300,'11'!$D$3:$D$300,C40)+SUMIFS('12'!$H$3:$H$300,'12'!$C$3:$C$300,C40)+SUMIFS('12'!$H$3:$H$300,'12'!$D$3:$D$300,C40)</f>
        <v>0</v>
      </c>
      <c r="I40" s="212"/>
      <c r="J40" s="231"/>
      <c r="K40" s="212"/>
      <c r="L40" s="212"/>
    </row>
    <row r="41" spans="1:12" ht="24.75" customHeight="1">
      <c r="A41" s="16">
        <f>Equipes!$H41+(ROW(Equipes!$H41)/100000)</f>
        <v>4.0999999999999999E-4</v>
      </c>
      <c r="B41" s="13">
        <f>RANK(Equipes!$A41,A:A)</f>
        <v>960</v>
      </c>
      <c r="C41" s="234" t="s">
        <v>69</v>
      </c>
      <c r="D41" s="18">
        <f>COUNTIF('01'!$C$3:$C$300,C41)+COUNTIF('02'!$C$3:$C$300,C41)+COUNTIF('03'!$C$3:$C$300,C41)+COUNTIF('04'!$C$3:$C$300,C41)+COUNTIF('05'!$C$3:$C$300,C41)+COUNTIF('06'!$C$3:$C$300,C41)+COUNTIF('07'!$C$3:$C$300,C41)+COUNTIF('08'!$C$3:$C$300,C41)+COUNTIF('09'!$C$3:$C$300,C41)+COUNTIF('10'!$C$3:$C$260,C41)+COUNTIF('11'!$C$3:$C$300,C41)+COUNTIF('12'!$C$3:$C$300,C41)</f>
        <v>0</v>
      </c>
      <c r="E41" s="18">
        <f>COUNTIF('01'!$D$3:$D$300,C41)+COUNTIF('02'!$D$3:$D$300,C41)+COUNTIF('03'!$D$3:$D$300,C41)+COUNTIF('04'!$D$3:$D$300,C41)+COUNTIF('05'!$D$3:$D$300,C41)+COUNTIF('06'!$D$3:$D$300,C41)+COUNTIF('07'!$D$3:$D$300,C41)+COUNTIF('08'!$D$3:$D$300,C41)+COUNTIF('09'!$D$3:$D$300,C41)+COUNTIF('10'!$D$3:$D$260,C41)+COUNTIF('11'!$D$3:$D$300,C41)+COUNTIF('12'!$D$3:$D$300,C41)</f>
        <v>0</v>
      </c>
      <c r="F41" s="18">
        <f>COUNTIFS('01'!$C$3:$C$300,C41,'01'!$H$3:$H$300,"&gt;0")+COUNTIFS('01'!$D$3:$D$300,C41,'01'!$H$3:$H$300,"&gt;0")+COUNTIFS('02'!$C$3:$C$300,C41,'02'!$H$3:$H$300,"&gt;0")+COUNTIFS('02'!$D$3:$D$300,C41,'02'!$H$3:$H$300,"&gt;0")+COUNTIFS('03'!$C$3:$C$300,C41,'03'!$H$3:$H$300,"&gt;0")+COUNTIFS('03'!$D$3:$D$300,C41,'03'!$H$3:$H$300,"&gt;0")+COUNTIFS('04'!$C$3:$C$300,C41,'04'!$H$3:$H$300,"&gt;0")+COUNTIFS('04'!$D$3:$D$300,C41,'04'!$H$3:$H$300,"&gt;0")+COUNTIFS('05'!$C$3:$C$300,C41,'05'!$H$3:$H$300,"&gt;0")+COUNTIFS('05'!$D$3:$D$300,C41,'05'!$H$3:$H$300,"&gt;0")+COUNTIFS('06'!$C$3:$C$300,C41,'06'!$H$3:$H$300,"&gt;0")+COUNTIFS('06'!$D$3:$D$300,C41,'06'!$H$3:$H$300,"&gt;0")+COUNTIFS('07'!$C$3:$C$300,C41,'07'!$H$3:$H$300,"&gt;0")+COUNTIFS('07'!$D$3:$D$300,C41,'07'!$H$3:$H$300,"&gt;0")+COUNTIFS('08'!$C$3:$C$300,C41,'08'!$H$3:$H$300,"&gt;0")+COUNTIFS('08'!$D$3:$D$300,C41,'08'!$H$3:$H$300,"&gt;0")+COUNTIFS('09'!$C$3:$C$300,C41,'09'!$H$3:$H$300,"&gt;0")+COUNTIFS('09'!$D$3:$D$300,C41,'09'!$H$3:$H$300,"&gt;0")+COUNTIFS('10'!$C$3:$C$260,C41,'10'!$I$3:$I$260,"&gt;0")+COUNTIFS('10'!$D$3:$D$260,C41,'10'!$I$3:$I$260,"&gt;0")+COUNTIFS('11'!$C$3:$C$300,C41,'11'!$H$3:$H$300,"&gt;0")+COUNTIFS('11'!$D$3:$D$300,C41,'11'!$H$3:$H$300,"&gt;0")+COUNTIFS('12'!$C$3:$C$300,C41,'12'!$H$3:$H$300,"&gt;0")+COUNTIFS('12'!$D$3:$D$300,C41,'12'!$H$3:$H$300,"&gt;0")</f>
        <v>0</v>
      </c>
      <c r="G41" s="18">
        <f>COUNTIFS('01'!$C$3:$C$300,C41,'01'!$H$3:$H$300,"&lt;0")+COUNTIFS('01'!$D$3:$D$300,C41,'01'!$H$3:$H$300,"&lt;0")+COUNTIFS('02'!$C$3:$C$300,C41,'02'!$H$3:$H$300,"&lt;0")+COUNTIFS('02'!$D$3:$D$300,C41,'02'!$H$3:$H$300,"&lt;0")+COUNTIFS('03'!$C$3:$C$300,C41,'03'!$H$3:$H$300,"&lt;0")+COUNTIFS('03'!$D$3:$D$300,C41,'03'!$H$3:$H$300,"&lt;0")+COUNTIFS('04'!$C$3:$C$300,C41,'04'!$H$3:$H$300,"&lt;0")+COUNTIFS('04'!$D$3:$D$300,C41,'04'!$H$3:$H$300,"&lt;0")+COUNTIFS('05'!$C$3:$C$300,C41,'05'!$H$3:$H$300,"&lt;0")+COUNTIFS('05'!$D$3:$D$300,C41,'05'!$H$3:$H$300,"&lt;0")+COUNTIFS('06'!$C$3:$C$300,C41,'06'!$H$3:$H$300,"&lt;0")+COUNTIFS('06'!$D$3:$D$300,C41,'06'!$H$3:$H$300,"&lt;0")+COUNTIFS('07'!$C$3:$C$300,C41,'07'!$H$3:$H$300,"&lt;0")+COUNTIFS('07'!$D$3:$D$300,C41,'07'!$H$3:$H$300,"&lt;0")+COUNTIFS('08'!$C$3:$C$300,C41,'08'!$H$3:$H$300,"&lt;0")+COUNTIFS('08'!$D$3:$D$300,C41,'08'!$H$3:$H$300,"&lt;0")+COUNTIFS('09'!$C$3:$C$300,C41,'09'!$H$3:$H$300,"&lt;0")+COUNTIFS('09'!$D$3:$D$300,C41,'09'!$H$3:$H$300,"&lt;0")+COUNTIFS('10'!$C$3:$C$260,C41,'10'!$I$3:$I$260,"&lt;0")+COUNTIFS('10'!$D$3:$D$260,C41,'10'!$I$3:$I$260,"&lt;0")+COUNTIFS('11'!$C$3:$C$300,C41,'11'!$H$3:$H$300,"&lt;0")+COUNTIFS('11'!$D$3:$D$300,C41,'11'!$H$3:$H$300,"&lt;0")+COUNTIFS('12'!$C$3:$C$300,C41,'12'!$H$3:$H$300,"&lt;0")+COUNTIFS('12'!$D$3:$D$300,C41,'12'!$H$3:$H$300,"&lt;0")</f>
        <v>0</v>
      </c>
      <c r="H41" s="19">
        <f>SUMIFS('01'!$H$3:$H$300,'01'!$C$3:$C$300,C41)+SUMIFS('01'!$H$3:$H$300,'01'!$D$3:$D$300,C41)+SUMIFS('02'!$H$3:$H$300,'02'!$C$3:$C$300,C41)+SUMIFS('02'!$H$3:$H$300,'02'!$D$3:$D$300,C41)+SUMIFS('03'!$H$3:$H$300,'03'!$C$3:$C$300,C41)+SUMIFS('03'!$H$3:$H$300,'03'!$D$3:$D$300,C41)+SUMIFS('04'!$H$3:$H$300,'04'!$C$3:$C$300,C41)+SUMIFS('04'!$H$3:$H$300,'04'!$D$3:$D$300,C41)+SUMIFS('05'!$H$3:$H$300,'05'!$C$3:$C$300,C41)+SUMIFS('05'!$H$3:$H$300,'05'!$D$3:$D$300,C41)+SUMIFS('06'!$H$3:$H$300,'06'!$C$3:$C$300,C41)+SUMIFS('06'!$H$3:$H$300,'06'!$D$3:$D$300,C41)+SUMIFS('07'!$H$3:$H$300,'07'!$C$3:$C$300,C41)+SUMIFS('07'!$H$3:$H$300,'07'!$D$3:$D$300,C41)+SUMIFS('08'!$H$3:$H$300,'08'!$C$3:$C$300,C41)+SUMIFS('08'!$H$3:$H$300,'08'!$D$3:$D$300,C41)+SUMIFS('09'!$H$3:$H$300,'09'!$C$3:$C$300,C41)+SUMIFS('09'!$H$3:$H$300,'09'!$D$3:$D$300,C41)+SUMIFS('10'!$I$3:$I$260,'10'!$C$3:$C$260,C41)+SUMIFS('10'!$I$3:$I$260,'10'!$D$3:$D$260,C41)+SUMIFS('11'!$H$3:$H$300,'11'!$C$3:$C$300,C41)+SUMIFS('11'!$H$3:$H$300,'11'!$D$3:$D$300,C41)+SUMIFS('12'!$H$3:$H$300,'12'!$C$3:$C$300,C41)+SUMIFS('12'!$H$3:$H$300,'12'!$D$3:$D$300,C41)</f>
        <v>0</v>
      </c>
      <c r="I41" s="212"/>
      <c r="J41" s="232"/>
      <c r="K41" s="212"/>
      <c r="L41" s="212"/>
    </row>
    <row r="42" spans="1:12" ht="24.75" customHeight="1">
      <c r="A42" s="16">
        <f>Equipes!$H42+(ROW(Equipes!$H42)/100000)</f>
        <v>4.2000000000000002E-4</v>
      </c>
      <c r="B42" s="13">
        <f>RANK(Equipes!$A42,A:A)</f>
        <v>959</v>
      </c>
      <c r="C42" s="235" t="s">
        <v>70</v>
      </c>
      <c r="D42" s="18">
        <f>COUNTIF('01'!$C$3:$C$300,C42)+COUNTIF('02'!$C$3:$C$300,C42)+COUNTIF('03'!$C$3:$C$300,C42)+COUNTIF('04'!$C$3:$C$300,C42)+COUNTIF('05'!$C$3:$C$300,C42)+COUNTIF('06'!$C$3:$C$300,C42)+COUNTIF('07'!$C$3:$C$300,C42)+COUNTIF('08'!$C$3:$C$300,C42)+COUNTIF('09'!$C$3:$C$300,C42)+COUNTIF('10'!$C$3:$C$260,C42)+COUNTIF('11'!$C$3:$C$300,C42)+COUNTIF('12'!$C$3:$C$300,C42)</f>
        <v>0</v>
      </c>
      <c r="E42" s="18">
        <f>COUNTIF('01'!$D$3:$D$300,C42)+COUNTIF('02'!$D$3:$D$300,C42)+COUNTIF('03'!$D$3:$D$300,C42)+COUNTIF('04'!$D$3:$D$300,C42)+COUNTIF('05'!$D$3:$D$300,C42)+COUNTIF('06'!$D$3:$D$300,C42)+COUNTIF('07'!$D$3:$D$300,C42)+COUNTIF('08'!$D$3:$D$300,C42)+COUNTIF('09'!$D$3:$D$300,C42)+COUNTIF('10'!$D$3:$D$260,C42)+COUNTIF('11'!$D$3:$D$300,C42)+COUNTIF('12'!$D$3:$D$300,C42)</f>
        <v>0</v>
      </c>
      <c r="F42" s="18">
        <f>COUNTIFS('01'!$C$3:$C$300,C42,'01'!$H$3:$H$300,"&gt;0")+COUNTIFS('01'!$D$3:$D$300,C42,'01'!$H$3:$H$300,"&gt;0")+COUNTIFS('02'!$C$3:$C$300,C42,'02'!$H$3:$H$300,"&gt;0")+COUNTIFS('02'!$D$3:$D$300,C42,'02'!$H$3:$H$300,"&gt;0")+COUNTIFS('03'!$C$3:$C$300,C42,'03'!$H$3:$H$300,"&gt;0")+COUNTIFS('03'!$D$3:$D$300,C42,'03'!$H$3:$H$300,"&gt;0")+COUNTIFS('04'!$C$3:$C$300,C42,'04'!$H$3:$H$300,"&gt;0")+COUNTIFS('04'!$D$3:$D$300,C42,'04'!$H$3:$H$300,"&gt;0")+COUNTIFS('05'!$C$3:$C$300,C42,'05'!$H$3:$H$300,"&gt;0")+COUNTIFS('05'!$D$3:$D$300,C42,'05'!$H$3:$H$300,"&gt;0")+COUNTIFS('06'!$C$3:$C$300,C42,'06'!$H$3:$H$300,"&gt;0")+COUNTIFS('06'!$D$3:$D$300,C42,'06'!$H$3:$H$300,"&gt;0")+COUNTIFS('07'!$C$3:$C$300,C42,'07'!$H$3:$H$300,"&gt;0")+COUNTIFS('07'!$D$3:$D$300,C42,'07'!$H$3:$H$300,"&gt;0")+COUNTIFS('08'!$C$3:$C$300,C42,'08'!$H$3:$H$300,"&gt;0")+COUNTIFS('08'!$D$3:$D$300,C42,'08'!$H$3:$H$300,"&gt;0")+COUNTIFS('09'!$C$3:$C$300,C42,'09'!$H$3:$H$300,"&gt;0")+COUNTIFS('09'!$D$3:$D$300,C42,'09'!$H$3:$H$300,"&gt;0")+COUNTIFS('10'!$C$3:$C$260,C42,'10'!$I$3:$I$260,"&gt;0")+COUNTIFS('10'!$D$3:$D$260,C42,'10'!$I$3:$I$260,"&gt;0")+COUNTIFS('11'!$C$3:$C$300,C42,'11'!$H$3:$H$300,"&gt;0")+COUNTIFS('11'!$D$3:$D$300,C42,'11'!$H$3:$H$300,"&gt;0")+COUNTIFS('12'!$C$3:$C$300,C42,'12'!$H$3:$H$300,"&gt;0")+COUNTIFS('12'!$D$3:$D$300,C42,'12'!$H$3:$H$300,"&gt;0")</f>
        <v>0</v>
      </c>
      <c r="G42" s="18">
        <f>COUNTIFS('01'!$C$3:$C$300,C42,'01'!$H$3:$H$300,"&lt;0")+COUNTIFS('01'!$D$3:$D$300,C42,'01'!$H$3:$H$300,"&lt;0")+COUNTIFS('02'!$C$3:$C$300,C42,'02'!$H$3:$H$300,"&lt;0")+COUNTIFS('02'!$D$3:$D$300,C42,'02'!$H$3:$H$300,"&lt;0")+COUNTIFS('03'!$C$3:$C$300,C42,'03'!$H$3:$H$300,"&lt;0")+COUNTIFS('03'!$D$3:$D$300,C42,'03'!$H$3:$H$300,"&lt;0")+COUNTIFS('04'!$C$3:$C$300,C42,'04'!$H$3:$H$300,"&lt;0")+COUNTIFS('04'!$D$3:$D$300,C42,'04'!$H$3:$H$300,"&lt;0")+COUNTIFS('05'!$C$3:$C$300,C42,'05'!$H$3:$H$300,"&lt;0")+COUNTIFS('05'!$D$3:$D$300,C42,'05'!$H$3:$H$300,"&lt;0")+COUNTIFS('06'!$C$3:$C$300,C42,'06'!$H$3:$H$300,"&lt;0")+COUNTIFS('06'!$D$3:$D$300,C42,'06'!$H$3:$H$300,"&lt;0")+COUNTIFS('07'!$C$3:$C$300,C42,'07'!$H$3:$H$300,"&lt;0")+COUNTIFS('07'!$D$3:$D$300,C42,'07'!$H$3:$H$300,"&lt;0")+COUNTIFS('08'!$C$3:$C$300,C42,'08'!$H$3:$H$300,"&lt;0")+COUNTIFS('08'!$D$3:$D$300,C42,'08'!$H$3:$H$300,"&lt;0")+COUNTIFS('09'!$C$3:$C$300,C42,'09'!$H$3:$H$300,"&lt;0")+COUNTIFS('09'!$D$3:$D$300,C42,'09'!$H$3:$H$300,"&lt;0")+COUNTIFS('10'!$C$3:$C$260,C42,'10'!$I$3:$I$260,"&lt;0")+COUNTIFS('10'!$D$3:$D$260,C42,'10'!$I$3:$I$260,"&lt;0")+COUNTIFS('11'!$C$3:$C$300,C42,'11'!$H$3:$H$300,"&lt;0")+COUNTIFS('11'!$D$3:$D$300,C42,'11'!$H$3:$H$300,"&lt;0")+COUNTIFS('12'!$C$3:$C$300,C42,'12'!$H$3:$H$300,"&lt;0")+COUNTIFS('12'!$D$3:$D$300,C42,'12'!$H$3:$H$300,"&lt;0")</f>
        <v>0</v>
      </c>
      <c r="H42" s="19">
        <f>SUMIFS('01'!$H$3:$H$300,'01'!$C$3:$C$300,C42)+SUMIFS('01'!$H$3:$H$300,'01'!$D$3:$D$300,C42)+SUMIFS('02'!$H$3:$H$300,'02'!$C$3:$C$300,C42)+SUMIFS('02'!$H$3:$H$300,'02'!$D$3:$D$300,C42)+SUMIFS('03'!$H$3:$H$300,'03'!$C$3:$C$300,C42)+SUMIFS('03'!$H$3:$H$300,'03'!$D$3:$D$300,C42)+SUMIFS('04'!$H$3:$H$300,'04'!$C$3:$C$300,C42)+SUMIFS('04'!$H$3:$H$300,'04'!$D$3:$D$300,C42)+SUMIFS('05'!$H$3:$H$300,'05'!$C$3:$C$300,C42)+SUMIFS('05'!$H$3:$H$300,'05'!$D$3:$D$300,C42)+SUMIFS('06'!$H$3:$H$300,'06'!$C$3:$C$300,C42)+SUMIFS('06'!$H$3:$H$300,'06'!$D$3:$D$300,C42)+SUMIFS('07'!$H$3:$H$300,'07'!$C$3:$C$300,C42)+SUMIFS('07'!$H$3:$H$300,'07'!$D$3:$D$300,C42)+SUMIFS('08'!$H$3:$H$300,'08'!$C$3:$C$300,C42)+SUMIFS('08'!$H$3:$H$300,'08'!$D$3:$D$300,C42)+SUMIFS('09'!$H$3:$H$300,'09'!$C$3:$C$300,C42)+SUMIFS('09'!$H$3:$H$300,'09'!$D$3:$D$300,C42)+SUMIFS('10'!$I$3:$I$260,'10'!$C$3:$C$260,C42)+SUMIFS('10'!$I$3:$I$260,'10'!$D$3:$D$260,C42)+SUMIFS('11'!$H$3:$H$300,'11'!$C$3:$C$300,C42)+SUMIFS('11'!$H$3:$H$300,'11'!$D$3:$D$300,C42)+SUMIFS('12'!$H$3:$H$300,'12'!$C$3:$C$300,C42)+SUMIFS('12'!$H$3:$H$300,'12'!$D$3:$D$300,C42)</f>
        <v>0</v>
      </c>
      <c r="I42" s="212"/>
      <c r="J42" s="233"/>
      <c r="K42" s="212"/>
      <c r="L42" s="212"/>
    </row>
    <row r="43" spans="1:12" ht="24.75" customHeight="1">
      <c r="A43" s="16">
        <f>Equipes!$H43+(ROW(Equipes!$H43)/100000)</f>
        <v>4.2999999999999999E-4</v>
      </c>
      <c r="B43" s="13">
        <f>RANK(Equipes!$A43,A:A)</f>
        <v>958</v>
      </c>
      <c r="C43" s="234" t="s">
        <v>71</v>
      </c>
      <c r="D43" s="18">
        <f>COUNTIF('01'!$C$3:$C$300,C43)+COUNTIF('02'!$C$3:$C$300,C43)+COUNTIF('03'!$C$3:$C$300,C43)+COUNTIF('04'!$C$3:$C$300,C43)+COUNTIF('05'!$C$3:$C$300,C43)+COUNTIF('06'!$C$3:$C$300,C43)+COUNTIF('07'!$C$3:$C$300,C43)+COUNTIF('08'!$C$3:$C$300,C43)+COUNTIF('09'!$C$3:$C$300,C43)+COUNTIF('10'!$C$3:$C$260,C43)+COUNTIF('11'!$C$3:$C$300,C43)+COUNTIF('12'!$C$3:$C$300,C43)</f>
        <v>0</v>
      </c>
      <c r="E43" s="18">
        <f>COUNTIF('01'!$D$3:$D$300,C43)+COUNTIF('02'!$D$3:$D$300,C43)+COUNTIF('03'!$D$3:$D$300,C43)+COUNTIF('04'!$D$3:$D$300,C43)+COUNTIF('05'!$D$3:$D$300,C43)+COUNTIF('06'!$D$3:$D$300,C43)+COUNTIF('07'!$D$3:$D$300,C43)+COUNTIF('08'!$D$3:$D$300,C43)+COUNTIF('09'!$D$3:$D$300,C43)+COUNTIF('10'!$D$3:$D$260,C43)+COUNTIF('11'!$D$3:$D$300,C43)+COUNTIF('12'!$D$3:$D$300,C43)</f>
        <v>0</v>
      </c>
      <c r="F43" s="18">
        <f>COUNTIFS('01'!$C$3:$C$300,C43,'01'!$H$3:$H$300,"&gt;0")+COUNTIFS('01'!$D$3:$D$300,C43,'01'!$H$3:$H$300,"&gt;0")+COUNTIFS('02'!$C$3:$C$300,C43,'02'!$H$3:$H$300,"&gt;0")+COUNTIFS('02'!$D$3:$D$300,C43,'02'!$H$3:$H$300,"&gt;0")+COUNTIFS('03'!$C$3:$C$300,C43,'03'!$H$3:$H$300,"&gt;0")+COUNTIFS('03'!$D$3:$D$300,C43,'03'!$H$3:$H$300,"&gt;0")+COUNTIFS('04'!$C$3:$C$300,C43,'04'!$H$3:$H$300,"&gt;0")+COUNTIFS('04'!$D$3:$D$300,C43,'04'!$H$3:$H$300,"&gt;0")+COUNTIFS('05'!$C$3:$C$300,C43,'05'!$H$3:$H$300,"&gt;0")+COUNTIFS('05'!$D$3:$D$300,C43,'05'!$H$3:$H$300,"&gt;0")+COUNTIFS('06'!$C$3:$C$300,C43,'06'!$H$3:$H$300,"&gt;0")+COUNTIFS('06'!$D$3:$D$300,C43,'06'!$H$3:$H$300,"&gt;0")+COUNTIFS('07'!$C$3:$C$300,C43,'07'!$H$3:$H$300,"&gt;0")+COUNTIFS('07'!$D$3:$D$300,C43,'07'!$H$3:$H$300,"&gt;0")+COUNTIFS('08'!$C$3:$C$300,C43,'08'!$H$3:$H$300,"&gt;0")+COUNTIFS('08'!$D$3:$D$300,C43,'08'!$H$3:$H$300,"&gt;0")+COUNTIFS('09'!$C$3:$C$300,C43,'09'!$H$3:$H$300,"&gt;0")+COUNTIFS('09'!$D$3:$D$300,C43,'09'!$H$3:$H$300,"&gt;0")+COUNTIFS('10'!$C$3:$C$260,C43,'10'!$I$3:$I$260,"&gt;0")+COUNTIFS('10'!$D$3:$D$260,C43,'10'!$I$3:$I$260,"&gt;0")+COUNTIFS('11'!$C$3:$C$300,C43,'11'!$H$3:$H$300,"&gt;0")+COUNTIFS('11'!$D$3:$D$300,C43,'11'!$H$3:$H$300,"&gt;0")+COUNTIFS('12'!$C$3:$C$300,C43,'12'!$H$3:$H$300,"&gt;0")+COUNTIFS('12'!$D$3:$D$300,C43,'12'!$H$3:$H$300,"&gt;0")</f>
        <v>0</v>
      </c>
      <c r="G43" s="18">
        <f>COUNTIFS('01'!$C$3:$C$300,C43,'01'!$H$3:$H$300,"&lt;0")+COUNTIFS('01'!$D$3:$D$300,C43,'01'!$H$3:$H$300,"&lt;0")+COUNTIFS('02'!$C$3:$C$300,C43,'02'!$H$3:$H$300,"&lt;0")+COUNTIFS('02'!$D$3:$D$300,C43,'02'!$H$3:$H$300,"&lt;0")+COUNTIFS('03'!$C$3:$C$300,C43,'03'!$H$3:$H$300,"&lt;0")+COUNTIFS('03'!$D$3:$D$300,C43,'03'!$H$3:$H$300,"&lt;0")+COUNTIFS('04'!$C$3:$C$300,C43,'04'!$H$3:$H$300,"&lt;0")+COUNTIFS('04'!$D$3:$D$300,C43,'04'!$H$3:$H$300,"&lt;0")+COUNTIFS('05'!$C$3:$C$300,C43,'05'!$H$3:$H$300,"&lt;0")+COUNTIFS('05'!$D$3:$D$300,C43,'05'!$H$3:$H$300,"&lt;0")+COUNTIFS('06'!$C$3:$C$300,C43,'06'!$H$3:$H$300,"&lt;0")+COUNTIFS('06'!$D$3:$D$300,C43,'06'!$H$3:$H$300,"&lt;0")+COUNTIFS('07'!$C$3:$C$300,C43,'07'!$H$3:$H$300,"&lt;0")+COUNTIFS('07'!$D$3:$D$300,C43,'07'!$H$3:$H$300,"&lt;0")+COUNTIFS('08'!$C$3:$C$300,C43,'08'!$H$3:$H$300,"&lt;0")+COUNTIFS('08'!$D$3:$D$300,C43,'08'!$H$3:$H$300,"&lt;0")+COUNTIFS('09'!$C$3:$C$300,C43,'09'!$H$3:$H$300,"&lt;0")+COUNTIFS('09'!$D$3:$D$300,C43,'09'!$H$3:$H$300,"&lt;0")+COUNTIFS('10'!$C$3:$C$260,C43,'10'!$I$3:$I$260,"&lt;0")+COUNTIFS('10'!$D$3:$D$260,C43,'10'!$I$3:$I$260,"&lt;0")+COUNTIFS('11'!$C$3:$C$300,C43,'11'!$H$3:$H$300,"&lt;0")+COUNTIFS('11'!$D$3:$D$300,C43,'11'!$H$3:$H$300,"&lt;0")+COUNTIFS('12'!$C$3:$C$300,C43,'12'!$H$3:$H$300,"&lt;0")+COUNTIFS('12'!$D$3:$D$300,C43,'12'!$H$3:$H$300,"&lt;0")</f>
        <v>0</v>
      </c>
      <c r="H43" s="19">
        <f>SUMIFS('01'!$H$3:$H$300,'01'!$C$3:$C$300,C43)+SUMIFS('01'!$H$3:$H$300,'01'!$D$3:$D$300,C43)+SUMIFS('02'!$H$3:$H$300,'02'!$C$3:$C$300,C43)+SUMIFS('02'!$H$3:$H$300,'02'!$D$3:$D$300,C43)+SUMIFS('03'!$H$3:$H$300,'03'!$C$3:$C$300,C43)+SUMIFS('03'!$H$3:$H$300,'03'!$D$3:$D$300,C43)+SUMIFS('04'!$H$3:$H$300,'04'!$C$3:$C$300,C43)+SUMIFS('04'!$H$3:$H$300,'04'!$D$3:$D$300,C43)+SUMIFS('05'!$H$3:$H$300,'05'!$C$3:$C$300,C43)+SUMIFS('05'!$H$3:$H$300,'05'!$D$3:$D$300,C43)+SUMIFS('06'!$H$3:$H$300,'06'!$C$3:$C$300,C43)+SUMIFS('06'!$H$3:$H$300,'06'!$D$3:$D$300,C43)+SUMIFS('07'!$H$3:$H$300,'07'!$C$3:$C$300,C43)+SUMIFS('07'!$H$3:$H$300,'07'!$D$3:$D$300,C43)+SUMIFS('08'!$H$3:$H$300,'08'!$C$3:$C$300,C43)+SUMIFS('08'!$H$3:$H$300,'08'!$D$3:$D$300,C43)+SUMIFS('09'!$H$3:$H$300,'09'!$C$3:$C$300,C43)+SUMIFS('09'!$H$3:$H$300,'09'!$D$3:$D$300,C43)+SUMIFS('10'!$I$3:$I$260,'10'!$C$3:$C$260,C43)+SUMIFS('10'!$I$3:$I$260,'10'!$D$3:$D$260,C43)+SUMIFS('11'!$H$3:$H$300,'11'!$C$3:$C$300,C43)+SUMIFS('11'!$H$3:$H$300,'11'!$D$3:$D$300,C43)+SUMIFS('12'!$H$3:$H$300,'12'!$C$3:$C$300,C43)+SUMIFS('12'!$H$3:$H$300,'12'!$D$3:$D$300,C43)</f>
        <v>0</v>
      </c>
      <c r="I43" s="212"/>
      <c r="J43" s="232"/>
      <c r="K43" s="212"/>
      <c r="L43" s="212"/>
    </row>
    <row r="44" spans="1:12" ht="24.75" customHeight="1">
      <c r="A44" s="16">
        <f>Equipes!$H44+(ROW(Equipes!$H44)/100000)</f>
        <v>4.4000000000000002E-4</v>
      </c>
      <c r="B44" s="13">
        <f>RANK(Equipes!$A44,A:A)</f>
        <v>957</v>
      </c>
      <c r="C44" s="234" t="s">
        <v>72</v>
      </c>
      <c r="D44" s="18">
        <f>COUNTIF('01'!$C$3:$C$300,C44)+COUNTIF('02'!$C$3:$C$300,C44)+COUNTIF('03'!$C$3:$C$300,C44)+COUNTIF('04'!$C$3:$C$300,C44)+COUNTIF('05'!$C$3:$C$300,C44)+COUNTIF('06'!$C$3:$C$300,C44)+COUNTIF('07'!$C$3:$C$300,C44)+COUNTIF('08'!$C$3:$C$300,C44)+COUNTIF('09'!$C$3:$C$300,C44)+COUNTIF('10'!$C$3:$C$260,C44)+COUNTIF('11'!$C$3:$C$300,C44)+COUNTIF('12'!$C$3:$C$300,C44)</f>
        <v>0</v>
      </c>
      <c r="E44" s="18">
        <f>COUNTIF('01'!$D$3:$D$300,C44)+COUNTIF('02'!$D$3:$D$300,C44)+COUNTIF('03'!$D$3:$D$300,C44)+COUNTIF('04'!$D$3:$D$300,C44)+COUNTIF('05'!$D$3:$D$300,C44)+COUNTIF('06'!$D$3:$D$300,C44)+COUNTIF('07'!$D$3:$D$300,C44)+COUNTIF('08'!$D$3:$D$300,C44)+COUNTIF('09'!$D$3:$D$300,C44)+COUNTIF('10'!$D$3:$D$260,C44)+COUNTIF('11'!$D$3:$D$300,C44)+COUNTIF('12'!$D$3:$D$300,C44)</f>
        <v>0</v>
      </c>
      <c r="F44" s="18">
        <f>COUNTIFS('01'!$C$3:$C$300,C44,'01'!$H$3:$H$300,"&gt;0")+COUNTIFS('01'!$D$3:$D$300,C44,'01'!$H$3:$H$300,"&gt;0")+COUNTIFS('02'!$C$3:$C$300,C44,'02'!$H$3:$H$300,"&gt;0")+COUNTIFS('02'!$D$3:$D$300,C44,'02'!$H$3:$H$300,"&gt;0")+COUNTIFS('03'!$C$3:$C$300,C44,'03'!$H$3:$H$300,"&gt;0")+COUNTIFS('03'!$D$3:$D$300,C44,'03'!$H$3:$H$300,"&gt;0")+COUNTIFS('04'!$C$3:$C$300,C44,'04'!$H$3:$H$300,"&gt;0")+COUNTIFS('04'!$D$3:$D$300,C44,'04'!$H$3:$H$300,"&gt;0")+COUNTIFS('05'!$C$3:$C$300,C44,'05'!$H$3:$H$300,"&gt;0")+COUNTIFS('05'!$D$3:$D$300,C44,'05'!$H$3:$H$300,"&gt;0")+COUNTIFS('06'!$C$3:$C$300,C44,'06'!$H$3:$H$300,"&gt;0")+COUNTIFS('06'!$D$3:$D$300,C44,'06'!$H$3:$H$300,"&gt;0")+COUNTIFS('07'!$C$3:$C$300,C44,'07'!$H$3:$H$300,"&gt;0")+COUNTIFS('07'!$D$3:$D$300,C44,'07'!$H$3:$H$300,"&gt;0")+COUNTIFS('08'!$C$3:$C$300,C44,'08'!$H$3:$H$300,"&gt;0")+COUNTIFS('08'!$D$3:$D$300,C44,'08'!$H$3:$H$300,"&gt;0")+COUNTIFS('09'!$C$3:$C$300,C44,'09'!$H$3:$H$300,"&gt;0")+COUNTIFS('09'!$D$3:$D$300,C44,'09'!$H$3:$H$300,"&gt;0")+COUNTIFS('10'!$C$3:$C$260,C44,'10'!$I$3:$I$260,"&gt;0")+COUNTIFS('10'!$D$3:$D$260,C44,'10'!$I$3:$I$260,"&gt;0")+COUNTIFS('11'!$C$3:$C$300,C44,'11'!$H$3:$H$300,"&gt;0")+COUNTIFS('11'!$D$3:$D$300,C44,'11'!$H$3:$H$300,"&gt;0")+COUNTIFS('12'!$C$3:$C$300,C44,'12'!$H$3:$H$300,"&gt;0")+COUNTIFS('12'!$D$3:$D$300,C44,'12'!$H$3:$H$300,"&gt;0")</f>
        <v>0</v>
      </c>
      <c r="G44" s="18">
        <f>COUNTIFS('01'!$C$3:$C$300,C44,'01'!$H$3:$H$300,"&lt;0")+COUNTIFS('01'!$D$3:$D$300,C44,'01'!$H$3:$H$300,"&lt;0")+COUNTIFS('02'!$C$3:$C$300,C44,'02'!$H$3:$H$300,"&lt;0")+COUNTIFS('02'!$D$3:$D$300,C44,'02'!$H$3:$H$300,"&lt;0")+COUNTIFS('03'!$C$3:$C$300,C44,'03'!$H$3:$H$300,"&lt;0")+COUNTIFS('03'!$D$3:$D$300,C44,'03'!$H$3:$H$300,"&lt;0")+COUNTIFS('04'!$C$3:$C$300,C44,'04'!$H$3:$H$300,"&lt;0")+COUNTIFS('04'!$D$3:$D$300,C44,'04'!$H$3:$H$300,"&lt;0")+COUNTIFS('05'!$C$3:$C$300,C44,'05'!$H$3:$H$300,"&lt;0")+COUNTIFS('05'!$D$3:$D$300,C44,'05'!$H$3:$H$300,"&lt;0")+COUNTIFS('06'!$C$3:$C$300,C44,'06'!$H$3:$H$300,"&lt;0")+COUNTIFS('06'!$D$3:$D$300,C44,'06'!$H$3:$H$300,"&lt;0")+COUNTIFS('07'!$C$3:$C$300,C44,'07'!$H$3:$H$300,"&lt;0")+COUNTIFS('07'!$D$3:$D$300,C44,'07'!$H$3:$H$300,"&lt;0")+COUNTIFS('08'!$C$3:$C$300,C44,'08'!$H$3:$H$300,"&lt;0")+COUNTIFS('08'!$D$3:$D$300,C44,'08'!$H$3:$H$300,"&lt;0")+COUNTIFS('09'!$C$3:$C$300,C44,'09'!$H$3:$H$300,"&lt;0")+COUNTIFS('09'!$D$3:$D$300,C44,'09'!$H$3:$H$300,"&lt;0")+COUNTIFS('10'!$C$3:$C$260,C44,'10'!$I$3:$I$260,"&lt;0")+COUNTIFS('10'!$D$3:$D$260,C44,'10'!$I$3:$I$260,"&lt;0")+COUNTIFS('11'!$C$3:$C$300,C44,'11'!$H$3:$H$300,"&lt;0")+COUNTIFS('11'!$D$3:$D$300,C44,'11'!$H$3:$H$300,"&lt;0")+COUNTIFS('12'!$C$3:$C$300,C44,'12'!$H$3:$H$300,"&lt;0")+COUNTIFS('12'!$D$3:$D$300,C44,'12'!$H$3:$H$300,"&lt;0")</f>
        <v>0</v>
      </c>
      <c r="H44" s="19">
        <f>SUMIFS('01'!$H$3:$H$300,'01'!$C$3:$C$300,C44)+SUMIFS('01'!$H$3:$H$300,'01'!$D$3:$D$300,C44)+SUMIFS('02'!$H$3:$H$300,'02'!$C$3:$C$300,C44)+SUMIFS('02'!$H$3:$H$300,'02'!$D$3:$D$300,C44)+SUMIFS('03'!$H$3:$H$300,'03'!$C$3:$C$300,C44)+SUMIFS('03'!$H$3:$H$300,'03'!$D$3:$D$300,C44)+SUMIFS('04'!$H$3:$H$300,'04'!$C$3:$C$300,C44)+SUMIFS('04'!$H$3:$H$300,'04'!$D$3:$D$300,C44)+SUMIFS('05'!$H$3:$H$300,'05'!$C$3:$C$300,C44)+SUMIFS('05'!$H$3:$H$300,'05'!$D$3:$D$300,C44)+SUMIFS('06'!$H$3:$H$300,'06'!$C$3:$C$300,C44)+SUMIFS('06'!$H$3:$H$300,'06'!$D$3:$D$300,C44)+SUMIFS('07'!$H$3:$H$300,'07'!$C$3:$C$300,C44)+SUMIFS('07'!$H$3:$H$300,'07'!$D$3:$D$300,C44)+SUMIFS('08'!$H$3:$H$300,'08'!$C$3:$C$300,C44)+SUMIFS('08'!$H$3:$H$300,'08'!$D$3:$D$300,C44)+SUMIFS('09'!$H$3:$H$300,'09'!$C$3:$C$300,C44)+SUMIFS('09'!$H$3:$H$300,'09'!$D$3:$D$300,C44)+SUMIFS('10'!$I$3:$I$260,'10'!$C$3:$C$260,C44)+SUMIFS('10'!$I$3:$I$260,'10'!$D$3:$D$260,C44)+SUMIFS('11'!$H$3:$H$300,'11'!$C$3:$C$300,C44)+SUMIFS('11'!$H$3:$H$300,'11'!$D$3:$D$300,C44)+SUMIFS('12'!$H$3:$H$300,'12'!$C$3:$C$300,C44)+SUMIFS('12'!$H$3:$H$300,'12'!$D$3:$D$300,C44)</f>
        <v>0</v>
      </c>
      <c r="I44" s="212"/>
      <c r="J44" s="233"/>
      <c r="K44" s="212"/>
      <c r="L44" s="212"/>
    </row>
    <row r="45" spans="1:12" ht="24.75" customHeight="1">
      <c r="A45" s="16">
        <f>Equipes!$H45+(ROW(Equipes!$H45)/100000)</f>
        <v>4.4999999999999999E-4</v>
      </c>
      <c r="B45" s="13">
        <f>RANK(Equipes!$A45,A:A)</f>
        <v>956</v>
      </c>
      <c r="C45" s="234" t="s">
        <v>73</v>
      </c>
      <c r="D45" s="18">
        <f>COUNTIF('01'!$C$3:$C$300,C45)+COUNTIF('02'!$C$3:$C$300,C45)+COUNTIF('03'!$C$3:$C$300,C45)+COUNTIF('04'!$C$3:$C$300,C45)+COUNTIF('05'!$C$3:$C$300,C45)+COUNTIF('06'!$C$3:$C$300,C45)+COUNTIF('07'!$C$3:$C$300,C45)+COUNTIF('08'!$C$3:$C$300,C45)+COUNTIF('09'!$C$3:$C$300,C45)+COUNTIF('10'!$C$3:$C$260,C45)+COUNTIF('11'!$C$3:$C$300,C45)+COUNTIF('12'!$C$3:$C$300,C45)</f>
        <v>0</v>
      </c>
      <c r="E45" s="18">
        <f>COUNTIF('01'!$D$3:$D$300,C45)+COUNTIF('02'!$D$3:$D$300,C45)+COUNTIF('03'!$D$3:$D$300,C45)+COUNTIF('04'!$D$3:$D$300,C45)+COUNTIF('05'!$D$3:$D$300,C45)+COUNTIF('06'!$D$3:$D$300,C45)+COUNTIF('07'!$D$3:$D$300,C45)+COUNTIF('08'!$D$3:$D$300,C45)+COUNTIF('09'!$D$3:$D$300,C45)+COUNTIF('10'!$D$3:$D$260,C45)+COUNTIF('11'!$D$3:$D$300,C45)+COUNTIF('12'!$D$3:$D$300,C45)</f>
        <v>0</v>
      </c>
      <c r="F45" s="18">
        <f>COUNTIFS('01'!$C$3:$C$300,C45,'01'!$H$3:$H$300,"&gt;0")+COUNTIFS('01'!$D$3:$D$300,C45,'01'!$H$3:$H$300,"&gt;0")+COUNTIFS('02'!$C$3:$C$300,C45,'02'!$H$3:$H$300,"&gt;0")+COUNTIFS('02'!$D$3:$D$300,C45,'02'!$H$3:$H$300,"&gt;0")+COUNTIFS('03'!$C$3:$C$300,C45,'03'!$H$3:$H$300,"&gt;0")+COUNTIFS('03'!$D$3:$D$300,C45,'03'!$H$3:$H$300,"&gt;0")+COUNTIFS('04'!$C$3:$C$300,C45,'04'!$H$3:$H$300,"&gt;0")+COUNTIFS('04'!$D$3:$D$300,C45,'04'!$H$3:$H$300,"&gt;0")+COUNTIFS('05'!$C$3:$C$300,C45,'05'!$H$3:$H$300,"&gt;0")+COUNTIFS('05'!$D$3:$D$300,C45,'05'!$H$3:$H$300,"&gt;0")+COUNTIFS('06'!$C$3:$C$300,C45,'06'!$H$3:$H$300,"&gt;0")+COUNTIFS('06'!$D$3:$D$300,C45,'06'!$H$3:$H$300,"&gt;0")+COUNTIFS('07'!$C$3:$C$300,C45,'07'!$H$3:$H$300,"&gt;0")+COUNTIFS('07'!$D$3:$D$300,C45,'07'!$H$3:$H$300,"&gt;0")+COUNTIFS('08'!$C$3:$C$300,C45,'08'!$H$3:$H$300,"&gt;0")+COUNTIFS('08'!$D$3:$D$300,C45,'08'!$H$3:$H$300,"&gt;0")+COUNTIFS('09'!$C$3:$C$300,C45,'09'!$H$3:$H$300,"&gt;0")+COUNTIFS('09'!$D$3:$D$300,C45,'09'!$H$3:$H$300,"&gt;0")+COUNTIFS('10'!$C$3:$C$260,C45,'10'!$I$3:$I$260,"&gt;0")+COUNTIFS('10'!$D$3:$D$260,C45,'10'!$I$3:$I$260,"&gt;0")+COUNTIFS('11'!$C$3:$C$300,C45,'11'!$H$3:$H$300,"&gt;0")+COUNTIFS('11'!$D$3:$D$300,C45,'11'!$H$3:$H$300,"&gt;0")+COUNTIFS('12'!$C$3:$C$300,C45,'12'!$H$3:$H$300,"&gt;0")+COUNTIFS('12'!$D$3:$D$300,C45,'12'!$H$3:$H$300,"&gt;0")</f>
        <v>0</v>
      </c>
      <c r="G45" s="18">
        <f>COUNTIFS('01'!$C$3:$C$300,C45,'01'!$H$3:$H$300,"&lt;0")+COUNTIFS('01'!$D$3:$D$300,C45,'01'!$H$3:$H$300,"&lt;0")+COUNTIFS('02'!$C$3:$C$300,C45,'02'!$H$3:$H$300,"&lt;0")+COUNTIFS('02'!$D$3:$D$300,C45,'02'!$H$3:$H$300,"&lt;0")+COUNTIFS('03'!$C$3:$C$300,C45,'03'!$H$3:$H$300,"&lt;0")+COUNTIFS('03'!$D$3:$D$300,C45,'03'!$H$3:$H$300,"&lt;0")+COUNTIFS('04'!$C$3:$C$300,C45,'04'!$H$3:$H$300,"&lt;0")+COUNTIFS('04'!$D$3:$D$300,C45,'04'!$H$3:$H$300,"&lt;0")+COUNTIFS('05'!$C$3:$C$300,C45,'05'!$H$3:$H$300,"&lt;0")+COUNTIFS('05'!$D$3:$D$300,C45,'05'!$H$3:$H$300,"&lt;0")+COUNTIFS('06'!$C$3:$C$300,C45,'06'!$H$3:$H$300,"&lt;0")+COUNTIFS('06'!$D$3:$D$300,C45,'06'!$H$3:$H$300,"&lt;0")+COUNTIFS('07'!$C$3:$C$300,C45,'07'!$H$3:$H$300,"&lt;0")+COUNTIFS('07'!$D$3:$D$300,C45,'07'!$H$3:$H$300,"&lt;0")+COUNTIFS('08'!$C$3:$C$300,C45,'08'!$H$3:$H$300,"&lt;0")+COUNTIFS('08'!$D$3:$D$300,C45,'08'!$H$3:$H$300,"&lt;0")+COUNTIFS('09'!$C$3:$C$300,C45,'09'!$H$3:$H$300,"&lt;0")+COUNTIFS('09'!$D$3:$D$300,C45,'09'!$H$3:$H$300,"&lt;0")+COUNTIFS('10'!$C$3:$C$260,C45,'10'!$I$3:$I$260,"&lt;0")+COUNTIFS('10'!$D$3:$D$260,C45,'10'!$I$3:$I$260,"&lt;0")+COUNTIFS('11'!$C$3:$C$300,C45,'11'!$H$3:$H$300,"&lt;0")+COUNTIFS('11'!$D$3:$D$300,C45,'11'!$H$3:$H$300,"&lt;0")+COUNTIFS('12'!$C$3:$C$300,C45,'12'!$H$3:$H$300,"&lt;0")+COUNTIFS('12'!$D$3:$D$300,C45,'12'!$H$3:$H$300,"&lt;0")</f>
        <v>0</v>
      </c>
      <c r="H45" s="19">
        <f>SUMIFS('01'!$H$3:$H$300,'01'!$C$3:$C$300,C45)+SUMIFS('01'!$H$3:$H$300,'01'!$D$3:$D$300,C45)+SUMIFS('02'!$H$3:$H$300,'02'!$C$3:$C$300,C45)+SUMIFS('02'!$H$3:$H$300,'02'!$D$3:$D$300,C45)+SUMIFS('03'!$H$3:$H$300,'03'!$C$3:$C$300,C45)+SUMIFS('03'!$H$3:$H$300,'03'!$D$3:$D$300,C45)+SUMIFS('04'!$H$3:$H$300,'04'!$C$3:$C$300,C45)+SUMIFS('04'!$H$3:$H$300,'04'!$D$3:$D$300,C45)+SUMIFS('05'!$H$3:$H$300,'05'!$C$3:$C$300,C45)+SUMIFS('05'!$H$3:$H$300,'05'!$D$3:$D$300,C45)+SUMIFS('06'!$H$3:$H$300,'06'!$C$3:$C$300,C45)+SUMIFS('06'!$H$3:$H$300,'06'!$D$3:$D$300,C45)+SUMIFS('07'!$H$3:$H$300,'07'!$C$3:$C$300,C45)+SUMIFS('07'!$H$3:$H$300,'07'!$D$3:$D$300,C45)+SUMIFS('08'!$H$3:$H$300,'08'!$C$3:$C$300,C45)+SUMIFS('08'!$H$3:$H$300,'08'!$D$3:$D$300,C45)+SUMIFS('09'!$H$3:$H$300,'09'!$C$3:$C$300,C45)+SUMIFS('09'!$H$3:$H$300,'09'!$D$3:$D$300,C45)+SUMIFS('10'!$I$3:$I$260,'10'!$C$3:$C$260,C45)+SUMIFS('10'!$I$3:$I$260,'10'!$D$3:$D$260,C45)+SUMIFS('11'!$H$3:$H$300,'11'!$C$3:$C$300,C45)+SUMIFS('11'!$H$3:$H$300,'11'!$D$3:$D$300,C45)+SUMIFS('12'!$H$3:$H$300,'12'!$C$3:$C$300,C45)+SUMIFS('12'!$H$3:$H$300,'12'!$D$3:$D$300,C45)</f>
        <v>0</v>
      </c>
      <c r="I45" s="212"/>
      <c r="J45" s="232"/>
      <c r="K45" s="212"/>
      <c r="L45" s="212"/>
    </row>
    <row r="46" spans="1:12" ht="24.75" customHeight="1">
      <c r="A46" s="16">
        <f>Equipes!$H46+(ROW(Equipes!$H46)/100000)</f>
        <v>4.6000000000000001E-4</v>
      </c>
      <c r="B46" s="13">
        <f>RANK(Equipes!$A46,A:A)</f>
        <v>955</v>
      </c>
      <c r="C46" s="234" t="s">
        <v>74</v>
      </c>
      <c r="D46" s="18">
        <f>COUNTIF('01'!$C$3:$C$300,C46)+COUNTIF('02'!$C$3:$C$300,C46)+COUNTIF('03'!$C$3:$C$300,C46)+COUNTIF('04'!$C$3:$C$300,C46)+COUNTIF('05'!$C$3:$C$300,C46)+COUNTIF('06'!$C$3:$C$300,C46)+COUNTIF('07'!$C$3:$C$300,C46)+COUNTIF('08'!$C$3:$C$300,C46)+COUNTIF('09'!$C$3:$C$300,C46)+COUNTIF('10'!$C$3:$C$260,C46)+COUNTIF('11'!$C$3:$C$300,C46)+COUNTIF('12'!$C$3:$C$300,C46)</f>
        <v>0</v>
      </c>
      <c r="E46" s="18">
        <f>COUNTIF('01'!$D$3:$D$300,C46)+COUNTIF('02'!$D$3:$D$300,C46)+COUNTIF('03'!$D$3:$D$300,C46)+COUNTIF('04'!$D$3:$D$300,C46)+COUNTIF('05'!$D$3:$D$300,C46)+COUNTIF('06'!$D$3:$D$300,C46)+COUNTIF('07'!$D$3:$D$300,C46)+COUNTIF('08'!$D$3:$D$300,C46)+COUNTIF('09'!$D$3:$D$300,C46)+COUNTIF('10'!$D$3:$D$260,C46)+COUNTIF('11'!$D$3:$D$300,C46)+COUNTIF('12'!$D$3:$D$300,C46)</f>
        <v>0</v>
      </c>
      <c r="F46" s="18">
        <f>COUNTIFS('01'!$C$3:$C$300,C46,'01'!$H$3:$H$300,"&gt;0")+COUNTIFS('01'!$D$3:$D$300,C46,'01'!$H$3:$H$300,"&gt;0")+COUNTIFS('02'!$C$3:$C$300,C46,'02'!$H$3:$H$300,"&gt;0")+COUNTIFS('02'!$D$3:$D$300,C46,'02'!$H$3:$H$300,"&gt;0")+COUNTIFS('03'!$C$3:$C$300,C46,'03'!$H$3:$H$300,"&gt;0")+COUNTIFS('03'!$D$3:$D$300,C46,'03'!$H$3:$H$300,"&gt;0")+COUNTIFS('04'!$C$3:$C$300,C46,'04'!$H$3:$H$300,"&gt;0")+COUNTIFS('04'!$D$3:$D$300,C46,'04'!$H$3:$H$300,"&gt;0")+COUNTIFS('05'!$C$3:$C$300,C46,'05'!$H$3:$H$300,"&gt;0")+COUNTIFS('05'!$D$3:$D$300,C46,'05'!$H$3:$H$300,"&gt;0")+COUNTIFS('06'!$C$3:$C$300,C46,'06'!$H$3:$H$300,"&gt;0")+COUNTIFS('06'!$D$3:$D$300,C46,'06'!$H$3:$H$300,"&gt;0")+COUNTIFS('07'!$C$3:$C$300,C46,'07'!$H$3:$H$300,"&gt;0")+COUNTIFS('07'!$D$3:$D$300,C46,'07'!$H$3:$H$300,"&gt;0")+COUNTIFS('08'!$C$3:$C$300,C46,'08'!$H$3:$H$300,"&gt;0")+COUNTIFS('08'!$D$3:$D$300,C46,'08'!$H$3:$H$300,"&gt;0")+COUNTIFS('09'!$C$3:$C$300,C46,'09'!$H$3:$H$300,"&gt;0")+COUNTIFS('09'!$D$3:$D$300,C46,'09'!$H$3:$H$300,"&gt;0")+COUNTIFS('10'!$C$3:$C$260,C46,'10'!$I$3:$I$260,"&gt;0")+COUNTIFS('10'!$D$3:$D$260,C46,'10'!$I$3:$I$260,"&gt;0")+COUNTIFS('11'!$C$3:$C$300,C46,'11'!$H$3:$H$300,"&gt;0")+COUNTIFS('11'!$D$3:$D$300,C46,'11'!$H$3:$H$300,"&gt;0")+COUNTIFS('12'!$C$3:$C$300,C46,'12'!$H$3:$H$300,"&gt;0")+COUNTIFS('12'!$D$3:$D$300,C46,'12'!$H$3:$H$300,"&gt;0")</f>
        <v>0</v>
      </c>
      <c r="G46" s="18">
        <f>COUNTIFS('01'!$C$3:$C$300,C46,'01'!$H$3:$H$300,"&lt;0")+COUNTIFS('01'!$D$3:$D$300,C46,'01'!$H$3:$H$300,"&lt;0")+COUNTIFS('02'!$C$3:$C$300,C46,'02'!$H$3:$H$300,"&lt;0")+COUNTIFS('02'!$D$3:$D$300,C46,'02'!$H$3:$H$300,"&lt;0")+COUNTIFS('03'!$C$3:$C$300,C46,'03'!$H$3:$H$300,"&lt;0")+COUNTIFS('03'!$D$3:$D$300,C46,'03'!$H$3:$H$300,"&lt;0")+COUNTIFS('04'!$C$3:$C$300,C46,'04'!$H$3:$H$300,"&lt;0")+COUNTIFS('04'!$D$3:$D$300,C46,'04'!$H$3:$H$300,"&lt;0")+COUNTIFS('05'!$C$3:$C$300,C46,'05'!$H$3:$H$300,"&lt;0")+COUNTIFS('05'!$D$3:$D$300,C46,'05'!$H$3:$H$300,"&lt;0")+COUNTIFS('06'!$C$3:$C$300,C46,'06'!$H$3:$H$300,"&lt;0")+COUNTIFS('06'!$D$3:$D$300,C46,'06'!$H$3:$H$300,"&lt;0")+COUNTIFS('07'!$C$3:$C$300,C46,'07'!$H$3:$H$300,"&lt;0")+COUNTIFS('07'!$D$3:$D$300,C46,'07'!$H$3:$H$300,"&lt;0")+COUNTIFS('08'!$C$3:$C$300,C46,'08'!$H$3:$H$300,"&lt;0")+COUNTIFS('08'!$D$3:$D$300,C46,'08'!$H$3:$H$300,"&lt;0")+COUNTIFS('09'!$C$3:$C$300,C46,'09'!$H$3:$H$300,"&lt;0")+COUNTIFS('09'!$D$3:$D$300,C46,'09'!$H$3:$H$300,"&lt;0")+COUNTIFS('10'!$C$3:$C$260,C46,'10'!$I$3:$I$260,"&lt;0")+COUNTIFS('10'!$D$3:$D$260,C46,'10'!$I$3:$I$260,"&lt;0")+COUNTIFS('11'!$C$3:$C$300,C46,'11'!$H$3:$H$300,"&lt;0")+COUNTIFS('11'!$D$3:$D$300,C46,'11'!$H$3:$H$300,"&lt;0")+COUNTIFS('12'!$C$3:$C$300,C46,'12'!$H$3:$H$300,"&lt;0")+COUNTIFS('12'!$D$3:$D$300,C46,'12'!$H$3:$H$300,"&lt;0")</f>
        <v>0</v>
      </c>
      <c r="H46" s="19">
        <f>SUMIFS('01'!$H$3:$H$300,'01'!$C$3:$C$300,C46)+SUMIFS('01'!$H$3:$H$300,'01'!$D$3:$D$300,C46)+SUMIFS('02'!$H$3:$H$300,'02'!$C$3:$C$300,C46)+SUMIFS('02'!$H$3:$H$300,'02'!$D$3:$D$300,C46)+SUMIFS('03'!$H$3:$H$300,'03'!$C$3:$C$300,C46)+SUMIFS('03'!$H$3:$H$300,'03'!$D$3:$D$300,C46)+SUMIFS('04'!$H$3:$H$300,'04'!$C$3:$C$300,C46)+SUMIFS('04'!$H$3:$H$300,'04'!$D$3:$D$300,C46)+SUMIFS('05'!$H$3:$H$300,'05'!$C$3:$C$300,C46)+SUMIFS('05'!$H$3:$H$300,'05'!$D$3:$D$300,C46)+SUMIFS('06'!$H$3:$H$300,'06'!$C$3:$C$300,C46)+SUMIFS('06'!$H$3:$H$300,'06'!$D$3:$D$300,C46)+SUMIFS('07'!$H$3:$H$300,'07'!$C$3:$C$300,C46)+SUMIFS('07'!$H$3:$H$300,'07'!$D$3:$D$300,C46)+SUMIFS('08'!$H$3:$H$300,'08'!$C$3:$C$300,C46)+SUMIFS('08'!$H$3:$H$300,'08'!$D$3:$D$300,C46)+SUMIFS('09'!$H$3:$H$300,'09'!$C$3:$C$300,C46)+SUMIFS('09'!$H$3:$H$300,'09'!$D$3:$D$300,C46)+SUMIFS('10'!$I$3:$I$260,'10'!$C$3:$C$260,C46)+SUMIFS('10'!$I$3:$I$260,'10'!$D$3:$D$260,C46)+SUMIFS('11'!$H$3:$H$300,'11'!$C$3:$C$300,C46)+SUMIFS('11'!$H$3:$H$300,'11'!$D$3:$D$300,C46)+SUMIFS('12'!$H$3:$H$300,'12'!$C$3:$C$300,C46)+SUMIFS('12'!$H$3:$H$300,'12'!$D$3:$D$300,C46)</f>
        <v>0</v>
      </c>
      <c r="I46" s="212"/>
      <c r="J46" s="233"/>
      <c r="K46" s="212"/>
      <c r="L46" s="212"/>
    </row>
    <row r="47" spans="1:12" ht="24.75" customHeight="1">
      <c r="A47" s="16">
        <f>Equipes!$H47+(ROW(Equipes!$H47)/100000)</f>
        <v>4.6999999999999999E-4</v>
      </c>
      <c r="B47" s="13">
        <f>RANK(Equipes!$A47,A:A)</f>
        <v>954</v>
      </c>
      <c r="C47" s="234" t="s">
        <v>75</v>
      </c>
      <c r="D47" s="18">
        <f>COUNTIF('01'!$C$3:$C$300,C47)+COUNTIF('02'!$C$3:$C$300,C47)+COUNTIF('03'!$C$3:$C$300,C47)+COUNTIF('04'!$C$3:$C$300,C47)+COUNTIF('05'!$C$3:$C$300,C47)+COUNTIF('06'!$C$3:$C$300,C47)+COUNTIF('07'!$C$3:$C$300,C47)+COUNTIF('08'!$C$3:$C$300,C47)+COUNTIF('09'!$C$3:$C$300,C47)+COUNTIF('10'!$C$3:$C$260,C47)+COUNTIF('11'!$C$3:$C$300,C47)+COUNTIF('12'!$C$3:$C$300,C47)</f>
        <v>0</v>
      </c>
      <c r="E47" s="18">
        <f>COUNTIF('01'!$D$3:$D$300,C47)+COUNTIF('02'!$D$3:$D$300,C47)+COUNTIF('03'!$D$3:$D$300,C47)+COUNTIF('04'!$D$3:$D$300,C47)+COUNTIF('05'!$D$3:$D$300,C47)+COUNTIF('06'!$D$3:$D$300,C47)+COUNTIF('07'!$D$3:$D$300,C47)+COUNTIF('08'!$D$3:$D$300,C47)+COUNTIF('09'!$D$3:$D$300,C47)+COUNTIF('10'!$D$3:$D$260,C47)+COUNTIF('11'!$D$3:$D$300,C47)+COUNTIF('12'!$D$3:$D$300,C47)</f>
        <v>0</v>
      </c>
      <c r="F47" s="18">
        <f>COUNTIFS('01'!$C$3:$C$300,C47,'01'!$H$3:$H$300,"&gt;0")+COUNTIFS('01'!$D$3:$D$300,C47,'01'!$H$3:$H$300,"&gt;0")+COUNTIFS('02'!$C$3:$C$300,C47,'02'!$H$3:$H$300,"&gt;0")+COUNTIFS('02'!$D$3:$D$300,C47,'02'!$H$3:$H$300,"&gt;0")+COUNTIFS('03'!$C$3:$C$300,C47,'03'!$H$3:$H$300,"&gt;0")+COUNTIFS('03'!$D$3:$D$300,C47,'03'!$H$3:$H$300,"&gt;0")+COUNTIFS('04'!$C$3:$C$300,C47,'04'!$H$3:$H$300,"&gt;0")+COUNTIFS('04'!$D$3:$D$300,C47,'04'!$H$3:$H$300,"&gt;0")+COUNTIFS('05'!$C$3:$C$300,C47,'05'!$H$3:$H$300,"&gt;0")+COUNTIFS('05'!$D$3:$D$300,C47,'05'!$H$3:$H$300,"&gt;0")+COUNTIFS('06'!$C$3:$C$300,C47,'06'!$H$3:$H$300,"&gt;0")+COUNTIFS('06'!$D$3:$D$300,C47,'06'!$H$3:$H$300,"&gt;0")+COUNTIFS('07'!$C$3:$C$300,C47,'07'!$H$3:$H$300,"&gt;0")+COUNTIFS('07'!$D$3:$D$300,C47,'07'!$H$3:$H$300,"&gt;0")+COUNTIFS('08'!$C$3:$C$300,C47,'08'!$H$3:$H$300,"&gt;0")+COUNTIFS('08'!$D$3:$D$300,C47,'08'!$H$3:$H$300,"&gt;0")+COUNTIFS('09'!$C$3:$C$300,C47,'09'!$H$3:$H$300,"&gt;0")+COUNTIFS('09'!$D$3:$D$300,C47,'09'!$H$3:$H$300,"&gt;0")+COUNTIFS('10'!$C$3:$C$260,C47,'10'!$I$3:$I$260,"&gt;0")+COUNTIFS('10'!$D$3:$D$260,C47,'10'!$I$3:$I$260,"&gt;0")+COUNTIFS('11'!$C$3:$C$300,C47,'11'!$H$3:$H$300,"&gt;0")+COUNTIFS('11'!$D$3:$D$300,C47,'11'!$H$3:$H$300,"&gt;0")+COUNTIFS('12'!$C$3:$C$300,C47,'12'!$H$3:$H$300,"&gt;0")+COUNTIFS('12'!$D$3:$D$300,C47,'12'!$H$3:$H$300,"&gt;0")</f>
        <v>0</v>
      </c>
      <c r="G47" s="18">
        <f>COUNTIFS('01'!$C$3:$C$300,C47,'01'!$H$3:$H$300,"&lt;0")+COUNTIFS('01'!$D$3:$D$300,C47,'01'!$H$3:$H$300,"&lt;0")+COUNTIFS('02'!$C$3:$C$300,C47,'02'!$H$3:$H$300,"&lt;0")+COUNTIFS('02'!$D$3:$D$300,C47,'02'!$H$3:$H$300,"&lt;0")+COUNTIFS('03'!$C$3:$C$300,C47,'03'!$H$3:$H$300,"&lt;0")+COUNTIFS('03'!$D$3:$D$300,C47,'03'!$H$3:$H$300,"&lt;0")+COUNTIFS('04'!$C$3:$C$300,C47,'04'!$H$3:$H$300,"&lt;0")+COUNTIFS('04'!$D$3:$D$300,C47,'04'!$H$3:$H$300,"&lt;0")+COUNTIFS('05'!$C$3:$C$300,C47,'05'!$H$3:$H$300,"&lt;0")+COUNTIFS('05'!$D$3:$D$300,C47,'05'!$H$3:$H$300,"&lt;0")+COUNTIFS('06'!$C$3:$C$300,C47,'06'!$H$3:$H$300,"&lt;0")+COUNTIFS('06'!$D$3:$D$300,C47,'06'!$H$3:$H$300,"&lt;0")+COUNTIFS('07'!$C$3:$C$300,C47,'07'!$H$3:$H$300,"&lt;0")+COUNTIFS('07'!$D$3:$D$300,C47,'07'!$H$3:$H$300,"&lt;0")+COUNTIFS('08'!$C$3:$C$300,C47,'08'!$H$3:$H$300,"&lt;0")+COUNTIFS('08'!$D$3:$D$300,C47,'08'!$H$3:$H$300,"&lt;0")+COUNTIFS('09'!$C$3:$C$300,C47,'09'!$H$3:$H$300,"&lt;0")+COUNTIFS('09'!$D$3:$D$300,C47,'09'!$H$3:$H$300,"&lt;0")+COUNTIFS('10'!$C$3:$C$260,C47,'10'!$I$3:$I$260,"&lt;0")+COUNTIFS('10'!$D$3:$D$260,C47,'10'!$I$3:$I$260,"&lt;0")+COUNTIFS('11'!$C$3:$C$300,C47,'11'!$H$3:$H$300,"&lt;0")+COUNTIFS('11'!$D$3:$D$300,C47,'11'!$H$3:$H$300,"&lt;0")+COUNTIFS('12'!$C$3:$C$300,C47,'12'!$H$3:$H$300,"&lt;0")+COUNTIFS('12'!$D$3:$D$300,C47,'12'!$H$3:$H$300,"&lt;0")</f>
        <v>0</v>
      </c>
      <c r="H47" s="19">
        <f>SUMIFS('01'!$H$3:$H$300,'01'!$C$3:$C$300,C47)+SUMIFS('01'!$H$3:$H$300,'01'!$D$3:$D$300,C47)+SUMIFS('02'!$H$3:$H$300,'02'!$C$3:$C$300,C47)+SUMIFS('02'!$H$3:$H$300,'02'!$D$3:$D$300,C47)+SUMIFS('03'!$H$3:$H$300,'03'!$C$3:$C$300,C47)+SUMIFS('03'!$H$3:$H$300,'03'!$D$3:$D$300,C47)+SUMIFS('04'!$H$3:$H$300,'04'!$C$3:$C$300,C47)+SUMIFS('04'!$H$3:$H$300,'04'!$D$3:$D$300,C47)+SUMIFS('05'!$H$3:$H$300,'05'!$C$3:$C$300,C47)+SUMIFS('05'!$H$3:$H$300,'05'!$D$3:$D$300,C47)+SUMIFS('06'!$H$3:$H$300,'06'!$C$3:$C$300,C47)+SUMIFS('06'!$H$3:$H$300,'06'!$D$3:$D$300,C47)+SUMIFS('07'!$H$3:$H$300,'07'!$C$3:$C$300,C47)+SUMIFS('07'!$H$3:$H$300,'07'!$D$3:$D$300,C47)+SUMIFS('08'!$H$3:$H$300,'08'!$C$3:$C$300,C47)+SUMIFS('08'!$H$3:$H$300,'08'!$D$3:$D$300,C47)+SUMIFS('09'!$H$3:$H$300,'09'!$C$3:$C$300,C47)+SUMIFS('09'!$H$3:$H$300,'09'!$D$3:$D$300,C47)+SUMIFS('10'!$I$3:$I$260,'10'!$C$3:$C$260,C47)+SUMIFS('10'!$I$3:$I$260,'10'!$D$3:$D$260,C47)+SUMIFS('11'!$H$3:$H$300,'11'!$C$3:$C$300,C47)+SUMIFS('11'!$H$3:$H$300,'11'!$D$3:$D$300,C47)+SUMIFS('12'!$H$3:$H$300,'12'!$C$3:$C$300,C47)+SUMIFS('12'!$H$3:$H$300,'12'!$D$3:$D$300,C47)</f>
        <v>0</v>
      </c>
      <c r="I47" s="212"/>
      <c r="J47" s="232"/>
      <c r="K47" s="212"/>
      <c r="L47" s="212"/>
    </row>
    <row r="48" spans="1:12" ht="24.75" customHeight="1">
      <c r="A48" s="16">
        <f>Equipes!$H48+(ROW(Equipes!$H48)/100000)</f>
        <v>4.8000000000000001E-4</v>
      </c>
      <c r="B48" s="13">
        <f>RANK(Equipes!$A48,A:A)</f>
        <v>953</v>
      </c>
      <c r="C48" s="235" t="s">
        <v>76</v>
      </c>
      <c r="D48" s="18">
        <f>COUNTIF('01'!$C$3:$C$300,C48)+COUNTIF('02'!$C$3:$C$300,C48)+COUNTIF('03'!$C$3:$C$300,C48)+COUNTIF('04'!$C$3:$C$300,C48)+COUNTIF('05'!$C$3:$C$300,C48)+COUNTIF('06'!$C$3:$C$300,C48)+COUNTIF('07'!$C$3:$C$300,C48)+COUNTIF('08'!$C$3:$C$300,C48)+COUNTIF('09'!$C$3:$C$300,C48)+COUNTIF('10'!$C$3:$C$260,C48)+COUNTIF('11'!$C$3:$C$300,C48)+COUNTIF('12'!$C$3:$C$300,C48)</f>
        <v>0</v>
      </c>
      <c r="E48" s="18">
        <f>COUNTIF('01'!$D$3:$D$300,C48)+COUNTIF('02'!$D$3:$D$300,C48)+COUNTIF('03'!$D$3:$D$300,C48)+COUNTIF('04'!$D$3:$D$300,C48)+COUNTIF('05'!$D$3:$D$300,C48)+COUNTIF('06'!$D$3:$D$300,C48)+COUNTIF('07'!$D$3:$D$300,C48)+COUNTIF('08'!$D$3:$D$300,C48)+COUNTIF('09'!$D$3:$D$300,C48)+COUNTIF('10'!$D$3:$D$260,C48)+COUNTIF('11'!$D$3:$D$300,C48)+COUNTIF('12'!$D$3:$D$300,C48)</f>
        <v>0</v>
      </c>
      <c r="F48" s="18">
        <f>COUNTIFS('01'!$C$3:$C$300,C48,'01'!$H$3:$H$300,"&gt;0")+COUNTIFS('01'!$D$3:$D$300,C48,'01'!$H$3:$H$300,"&gt;0")+COUNTIFS('02'!$C$3:$C$300,C48,'02'!$H$3:$H$300,"&gt;0")+COUNTIFS('02'!$D$3:$D$300,C48,'02'!$H$3:$H$300,"&gt;0")+COUNTIFS('03'!$C$3:$C$300,C48,'03'!$H$3:$H$300,"&gt;0")+COUNTIFS('03'!$D$3:$D$300,C48,'03'!$H$3:$H$300,"&gt;0")+COUNTIFS('04'!$C$3:$C$300,C48,'04'!$H$3:$H$300,"&gt;0")+COUNTIFS('04'!$D$3:$D$300,C48,'04'!$H$3:$H$300,"&gt;0")+COUNTIFS('05'!$C$3:$C$300,C48,'05'!$H$3:$H$300,"&gt;0")+COUNTIFS('05'!$D$3:$D$300,C48,'05'!$H$3:$H$300,"&gt;0")+COUNTIFS('06'!$C$3:$C$300,C48,'06'!$H$3:$H$300,"&gt;0")+COUNTIFS('06'!$D$3:$D$300,C48,'06'!$H$3:$H$300,"&gt;0")+COUNTIFS('07'!$C$3:$C$300,C48,'07'!$H$3:$H$300,"&gt;0")+COUNTIFS('07'!$D$3:$D$300,C48,'07'!$H$3:$H$300,"&gt;0")+COUNTIFS('08'!$C$3:$C$300,C48,'08'!$H$3:$H$300,"&gt;0")+COUNTIFS('08'!$D$3:$D$300,C48,'08'!$H$3:$H$300,"&gt;0")+COUNTIFS('09'!$C$3:$C$300,C48,'09'!$H$3:$H$300,"&gt;0")+COUNTIFS('09'!$D$3:$D$300,C48,'09'!$H$3:$H$300,"&gt;0")+COUNTIFS('10'!$C$3:$C$260,C48,'10'!$I$3:$I$260,"&gt;0")+COUNTIFS('10'!$D$3:$D$260,C48,'10'!$I$3:$I$260,"&gt;0")+COUNTIFS('11'!$C$3:$C$300,C48,'11'!$H$3:$H$300,"&gt;0")+COUNTIFS('11'!$D$3:$D$300,C48,'11'!$H$3:$H$300,"&gt;0")+COUNTIFS('12'!$C$3:$C$300,C48,'12'!$H$3:$H$300,"&gt;0")+COUNTIFS('12'!$D$3:$D$300,C48,'12'!$H$3:$H$300,"&gt;0")</f>
        <v>0</v>
      </c>
      <c r="G48" s="18">
        <f>COUNTIFS('01'!$C$3:$C$300,C48,'01'!$H$3:$H$300,"&lt;0")+COUNTIFS('01'!$D$3:$D$300,C48,'01'!$H$3:$H$300,"&lt;0")+COUNTIFS('02'!$C$3:$C$300,C48,'02'!$H$3:$H$300,"&lt;0")+COUNTIFS('02'!$D$3:$D$300,C48,'02'!$H$3:$H$300,"&lt;0")+COUNTIFS('03'!$C$3:$C$300,C48,'03'!$H$3:$H$300,"&lt;0")+COUNTIFS('03'!$D$3:$D$300,C48,'03'!$H$3:$H$300,"&lt;0")+COUNTIFS('04'!$C$3:$C$300,C48,'04'!$H$3:$H$300,"&lt;0")+COUNTIFS('04'!$D$3:$D$300,C48,'04'!$H$3:$H$300,"&lt;0")+COUNTIFS('05'!$C$3:$C$300,C48,'05'!$H$3:$H$300,"&lt;0")+COUNTIFS('05'!$D$3:$D$300,C48,'05'!$H$3:$H$300,"&lt;0")+COUNTIFS('06'!$C$3:$C$300,C48,'06'!$H$3:$H$300,"&lt;0")+COUNTIFS('06'!$D$3:$D$300,C48,'06'!$H$3:$H$300,"&lt;0")+COUNTIFS('07'!$C$3:$C$300,C48,'07'!$H$3:$H$300,"&lt;0")+COUNTIFS('07'!$D$3:$D$300,C48,'07'!$H$3:$H$300,"&lt;0")+COUNTIFS('08'!$C$3:$C$300,C48,'08'!$H$3:$H$300,"&lt;0")+COUNTIFS('08'!$D$3:$D$300,C48,'08'!$H$3:$H$300,"&lt;0")+COUNTIFS('09'!$C$3:$C$300,C48,'09'!$H$3:$H$300,"&lt;0")+COUNTIFS('09'!$D$3:$D$300,C48,'09'!$H$3:$H$300,"&lt;0")+COUNTIFS('10'!$C$3:$C$260,C48,'10'!$I$3:$I$260,"&lt;0")+COUNTIFS('10'!$D$3:$D$260,C48,'10'!$I$3:$I$260,"&lt;0")+COUNTIFS('11'!$C$3:$C$300,C48,'11'!$H$3:$H$300,"&lt;0")+COUNTIFS('11'!$D$3:$D$300,C48,'11'!$H$3:$H$300,"&lt;0")+COUNTIFS('12'!$C$3:$C$300,C48,'12'!$H$3:$H$300,"&lt;0")+COUNTIFS('12'!$D$3:$D$300,C48,'12'!$H$3:$H$300,"&lt;0")</f>
        <v>0</v>
      </c>
      <c r="H48" s="19">
        <f>SUMIFS('01'!$H$3:$H$300,'01'!$C$3:$C$300,C48)+SUMIFS('01'!$H$3:$H$300,'01'!$D$3:$D$300,C48)+SUMIFS('02'!$H$3:$H$300,'02'!$C$3:$C$300,C48)+SUMIFS('02'!$H$3:$H$300,'02'!$D$3:$D$300,C48)+SUMIFS('03'!$H$3:$H$300,'03'!$C$3:$C$300,C48)+SUMIFS('03'!$H$3:$H$300,'03'!$D$3:$D$300,C48)+SUMIFS('04'!$H$3:$H$300,'04'!$C$3:$C$300,C48)+SUMIFS('04'!$H$3:$H$300,'04'!$D$3:$D$300,C48)+SUMIFS('05'!$H$3:$H$300,'05'!$C$3:$C$300,C48)+SUMIFS('05'!$H$3:$H$300,'05'!$D$3:$D$300,C48)+SUMIFS('06'!$H$3:$H$300,'06'!$C$3:$C$300,C48)+SUMIFS('06'!$H$3:$H$300,'06'!$D$3:$D$300,C48)+SUMIFS('07'!$H$3:$H$300,'07'!$C$3:$C$300,C48)+SUMIFS('07'!$H$3:$H$300,'07'!$D$3:$D$300,C48)+SUMIFS('08'!$H$3:$H$300,'08'!$C$3:$C$300,C48)+SUMIFS('08'!$H$3:$H$300,'08'!$D$3:$D$300,C48)+SUMIFS('09'!$H$3:$H$300,'09'!$C$3:$C$300,C48)+SUMIFS('09'!$H$3:$H$300,'09'!$D$3:$D$300,C48)+SUMIFS('10'!$I$3:$I$260,'10'!$C$3:$C$260,C48)+SUMIFS('10'!$I$3:$I$260,'10'!$D$3:$D$260,C48)+SUMIFS('11'!$H$3:$H$300,'11'!$C$3:$C$300,C48)+SUMIFS('11'!$H$3:$H$300,'11'!$D$3:$D$300,C48)+SUMIFS('12'!$H$3:$H$300,'12'!$C$3:$C$300,C48)+SUMIFS('12'!$H$3:$H$300,'12'!$D$3:$D$300,C48)</f>
        <v>0</v>
      </c>
      <c r="I48" s="212"/>
      <c r="J48" s="233"/>
      <c r="K48" s="212"/>
      <c r="L48" s="212"/>
    </row>
    <row r="49" spans="1:12" ht="24.75" customHeight="1">
      <c r="A49" s="16">
        <f>Equipes!$H49+(ROW(Equipes!$H49)/100000)</f>
        <v>4.8999999999999998E-4</v>
      </c>
      <c r="B49" s="13">
        <f>RANK(Equipes!$A49,A:A)</f>
        <v>952</v>
      </c>
      <c r="C49" s="234" t="s">
        <v>77</v>
      </c>
      <c r="D49" s="18">
        <f>COUNTIF('01'!$C$3:$C$300,C49)+COUNTIF('02'!$C$3:$C$300,C49)+COUNTIF('03'!$C$3:$C$300,C49)+COUNTIF('04'!$C$3:$C$300,C49)+COUNTIF('05'!$C$3:$C$300,C49)+COUNTIF('06'!$C$3:$C$300,C49)+COUNTIF('07'!$C$3:$C$300,C49)+COUNTIF('08'!$C$3:$C$300,C49)+COUNTIF('09'!$C$3:$C$300,C49)+COUNTIF('10'!$C$3:$C$260,C49)+COUNTIF('11'!$C$3:$C$300,C49)+COUNTIF('12'!$C$3:$C$300,C49)</f>
        <v>0</v>
      </c>
      <c r="E49" s="18">
        <f>COUNTIF('01'!$D$3:$D$300,C49)+COUNTIF('02'!$D$3:$D$300,C49)+COUNTIF('03'!$D$3:$D$300,C49)+COUNTIF('04'!$D$3:$D$300,C49)+COUNTIF('05'!$D$3:$D$300,C49)+COUNTIF('06'!$D$3:$D$300,C49)+COUNTIF('07'!$D$3:$D$300,C49)+COUNTIF('08'!$D$3:$D$300,C49)+COUNTIF('09'!$D$3:$D$300,C49)+COUNTIF('10'!$D$3:$D$260,C49)+COUNTIF('11'!$D$3:$D$300,C49)+COUNTIF('12'!$D$3:$D$300,C49)</f>
        <v>0</v>
      </c>
      <c r="F49" s="18">
        <f>COUNTIFS('01'!$C$3:$C$300,C49,'01'!$H$3:$H$300,"&gt;0")+COUNTIFS('01'!$D$3:$D$300,C49,'01'!$H$3:$H$300,"&gt;0")+COUNTIFS('02'!$C$3:$C$300,C49,'02'!$H$3:$H$300,"&gt;0")+COUNTIFS('02'!$D$3:$D$300,C49,'02'!$H$3:$H$300,"&gt;0")+COUNTIFS('03'!$C$3:$C$300,C49,'03'!$H$3:$H$300,"&gt;0")+COUNTIFS('03'!$D$3:$D$300,C49,'03'!$H$3:$H$300,"&gt;0")+COUNTIFS('04'!$C$3:$C$300,C49,'04'!$H$3:$H$300,"&gt;0")+COUNTIFS('04'!$D$3:$D$300,C49,'04'!$H$3:$H$300,"&gt;0")+COUNTIFS('05'!$C$3:$C$300,C49,'05'!$H$3:$H$300,"&gt;0")+COUNTIFS('05'!$D$3:$D$300,C49,'05'!$H$3:$H$300,"&gt;0")+COUNTIFS('06'!$C$3:$C$300,C49,'06'!$H$3:$H$300,"&gt;0")+COUNTIFS('06'!$D$3:$D$300,C49,'06'!$H$3:$H$300,"&gt;0")+COUNTIFS('07'!$C$3:$C$300,C49,'07'!$H$3:$H$300,"&gt;0")+COUNTIFS('07'!$D$3:$D$300,C49,'07'!$H$3:$H$300,"&gt;0")+COUNTIFS('08'!$C$3:$C$300,C49,'08'!$H$3:$H$300,"&gt;0")+COUNTIFS('08'!$D$3:$D$300,C49,'08'!$H$3:$H$300,"&gt;0")+COUNTIFS('09'!$C$3:$C$300,C49,'09'!$H$3:$H$300,"&gt;0")+COUNTIFS('09'!$D$3:$D$300,C49,'09'!$H$3:$H$300,"&gt;0")+COUNTIFS('10'!$C$3:$C$260,C49,'10'!$I$3:$I$260,"&gt;0")+COUNTIFS('10'!$D$3:$D$260,C49,'10'!$I$3:$I$260,"&gt;0")+COUNTIFS('11'!$C$3:$C$300,C49,'11'!$H$3:$H$300,"&gt;0")+COUNTIFS('11'!$D$3:$D$300,C49,'11'!$H$3:$H$300,"&gt;0")+COUNTIFS('12'!$C$3:$C$300,C49,'12'!$H$3:$H$300,"&gt;0")+COUNTIFS('12'!$D$3:$D$300,C49,'12'!$H$3:$H$300,"&gt;0")</f>
        <v>0</v>
      </c>
      <c r="G49" s="18">
        <f>COUNTIFS('01'!$C$3:$C$300,C49,'01'!$H$3:$H$300,"&lt;0")+COUNTIFS('01'!$D$3:$D$300,C49,'01'!$H$3:$H$300,"&lt;0")+COUNTIFS('02'!$C$3:$C$300,C49,'02'!$H$3:$H$300,"&lt;0")+COUNTIFS('02'!$D$3:$D$300,C49,'02'!$H$3:$H$300,"&lt;0")+COUNTIFS('03'!$C$3:$C$300,C49,'03'!$H$3:$H$300,"&lt;0")+COUNTIFS('03'!$D$3:$D$300,C49,'03'!$H$3:$H$300,"&lt;0")+COUNTIFS('04'!$C$3:$C$300,C49,'04'!$H$3:$H$300,"&lt;0")+COUNTIFS('04'!$D$3:$D$300,C49,'04'!$H$3:$H$300,"&lt;0")+COUNTIFS('05'!$C$3:$C$300,C49,'05'!$H$3:$H$300,"&lt;0")+COUNTIFS('05'!$D$3:$D$300,C49,'05'!$H$3:$H$300,"&lt;0")+COUNTIFS('06'!$C$3:$C$300,C49,'06'!$H$3:$H$300,"&lt;0")+COUNTIFS('06'!$D$3:$D$300,C49,'06'!$H$3:$H$300,"&lt;0")+COUNTIFS('07'!$C$3:$C$300,C49,'07'!$H$3:$H$300,"&lt;0")+COUNTIFS('07'!$D$3:$D$300,C49,'07'!$H$3:$H$300,"&lt;0")+COUNTIFS('08'!$C$3:$C$300,C49,'08'!$H$3:$H$300,"&lt;0")+COUNTIFS('08'!$D$3:$D$300,C49,'08'!$H$3:$H$300,"&lt;0")+COUNTIFS('09'!$C$3:$C$300,C49,'09'!$H$3:$H$300,"&lt;0")+COUNTIFS('09'!$D$3:$D$300,C49,'09'!$H$3:$H$300,"&lt;0")+COUNTIFS('10'!$C$3:$C$260,C49,'10'!$I$3:$I$260,"&lt;0")+COUNTIFS('10'!$D$3:$D$260,C49,'10'!$I$3:$I$260,"&lt;0")+COUNTIFS('11'!$C$3:$C$300,C49,'11'!$H$3:$H$300,"&lt;0")+COUNTIFS('11'!$D$3:$D$300,C49,'11'!$H$3:$H$300,"&lt;0")+COUNTIFS('12'!$C$3:$C$300,C49,'12'!$H$3:$H$300,"&lt;0")+COUNTIFS('12'!$D$3:$D$300,C49,'12'!$H$3:$H$300,"&lt;0")</f>
        <v>0</v>
      </c>
      <c r="H49" s="19">
        <f>SUMIFS('01'!$H$3:$H$300,'01'!$C$3:$C$300,C49)+SUMIFS('01'!$H$3:$H$300,'01'!$D$3:$D$300,C49)+SUMIFS('02'!$H$3:$H$300,'02'!$C$3:$C$300,C49)+SUMIFS('02'!$H$3:$H$300,'02'!$D$3:$D$300,C49)+SUMIFS('03'!$H$3:$H$300,'03'!$C$3:$C$300,C49)+SUMIFS('03'!$H$3:$H$300,'03'!$D$3:$D$300,C49)+SUMIFS('04'!$H$3:$H$300,'04'!$C$3:$C$300,C49)+SUMIFS('04'!$H$3:$H$300,'04'!$D$3:$D$300,C49)+SUMIFS('05'!$H$3:$H$300,'05'!$C$3:$C$300,C49)+SUMIFS('05'!$H$3:$H$300,'05'!$D$3:$D$300,C49)+SUMIFS('06'!$H$3:$H$300,'06'!$C$3:$C$300,C49)+SUMIFS('06'!$H$3:$H$300,'06'!$D$3:$D$300,C49)+SUMIFS('07'!$H$3:$H$300,'07'!$C$3:$C$300,C49)+SUMIFS('07'!$H$3:$H$300,'07'!$D$3:$D$300,C49)+SUMIFS('08'!$H$3:$H$300,'08'!$C$3:$C$300,C49)+SUMIFS('08'!$H$3:$H$300,'08'!$D$3:$D$300,C49)+SUMIFS('09'!$H$3:$H$300,'09'!$C$3:$C$300,C49)+SUMIFS('09'!$H$3:$H$300,'09'!$D$3:$D$300,C49)+SUMIFS('10'!$I$3:$I$260,'10'!$C$3:$C$260,C49)+SUMIFS('10'!$I$3:$I$260,'10'!$D$3:$D$260,C49)+SUMIFS('11'!$H$3:$H$300,'11'!$C$3:$C$300,C49)+SUMIFS('11'!$H$3:$H$300,'11'!$D$3:$D$300,C49)+SUMIFS('12'!$H$3:$H$300,'12'!$C$3:$C$300,C49)+SUMIFS('12'!$H$3:$H$300,'12'!$D$3:$D$300,C49)</f>
        <v>0</v>
      </c>
      <c r="I49" s="212"/>
      <c r="J49" s="232"/>
      <c r="K49" s="212"/>
      <c r="L49" s="212"/>
    </row>
    <row r="50" spans="1:12" ht="24.75" customHeight="1">
      <c r="A50" s="16">
        <f>Equipes!$H50+(ROW(Equipes!$H50)/100000)</f>
        <v>5.0000000000000001E-4</v>
      </c>
      <c r="B50" s="13">
        <f>RANK(Equipes!$A50,A:A)</f>
        <v>951</v>
      </c>
      <c r="C50" s="235" t="s">
        <v>78</v>
      </c>
      <c r="D50" s="18">
        <f>COUNTIF('01'!$C$3:$C$300,C50)+COUNTIF('02'!$C$3:$C$300,C50)+COUNTIF('03'!$C$3:$C$300,C50)+COUNTIF('04'!$C$3:$C$300,C50)+COUNTIF('05'!$C$3:$C$300,C50)+COUNTIF('06'!$C$3:$C$300,C50)+COUNTIF('07'!$C$3:$C$300,C50)+COUNTIF('08'!$C$3:$C$300,C50)+COUNTIF('09'!$C$3:$C$300,C50)+COUNTIF('10'!$C$3:$C$260,C50)+COUNTIF('11'!$C$3:$C$300,C50)+COUNTIF('12'!$C$3:$C$300,C50)</f>
        <v>0</v>
      </c>
      <c r="E50" s="18">
        <f>COUNTIF('01'!$D$3:$D$300,C50)+COUNTIF('02'!$D$3:$D$300,C50)+COUNTIF('03'!$D$3:$D$300,C50)+COUNTIF('04'!$D$3:$D$300,C50)+COUNTIF('05'!$D$3:$D$300,C50)+COUNTIF('06'!$D$3:$D$300,C50)+COUNTIF('07'!$D$3:$D$300,C50)+COUNTIF('08'!$D$3:$D$300,C50)+COUNTIF('09'!$D$3:$D$300,C50)+COUNTIF('10'!$D$3:$D$260,C50)+COUNTIF('11'!$D$3:$D$300,C50)+COUNTIF('12'!$D$3:$D$300,C50)</f>
        <v>0</v>
      </c>
      <c r="F50" s="18">
        <f>COUNTIFS('01'!$C$3:$C$300,C50,'01'!$H$3:$H$300,"&gt;0")+COUNTIFS('01'!$D$3:$D$300,C50,'01'!$H$3:$H$300,"&gt;0")+COUNTIFS('02'!$C$3:$C$300,C50,'02'!$H$3:$H$300,"&gt;0")+COUNTIFS('02'!$D$3:$D$300,C50,'02'!$H$3:$H$300,"&gt;0")+COUNTIFS('03'!$C$3:$C$300,C50,'03'!$H$3:$H$300,"&gt;0")+COUNTIFS('03'!$D$3:$D$300,C50,'03'!$H$3:$H$300,"&gt;0")+COUNTIFS('04'!$C$3:$C$300,C50,'04'!$H$3:$H$300,"&gt;0")+COUNTIFS('04'!$D$3:$D$300,C50,'04'!$H$3:$H$300,"&gt;0")+COUNTIFS('05'!$C$3:$C$300,C50,'05'!$H$3:$H$300,"&gt;0")+COUNTIFS('05'!$D$3:$D$300,C50,'05'!$H$3:$H$300,"&gt;0")+COUNTIFS('06'!$C$3:$C$300,C50,'06'!$H$3:$H$300,"&gt;0")+COUNTIFS('06'!$D$3:$D$300,C50,'06'!$H$3:$H$300,"&gt;0")+COUNTIFS('07'!$C$3:$C$300,C50,'07'!$H$3:$H$300,"&gt;0")+COUNTIFS('07'!$D$3:$D$300,C50,'07'!$H$3:$H$300,"&gt;0")+COUNTIFS('08'!$C$3:$C$300,C50,'08'!$H$3:$H$300,"&gt;0")+COUNTIFS('08'!$D$3:$D$300,C50,'08'!$H$3:$H$300,"&gt;0")+COUNTIFS('09'!$C$3:$C$300,C50,'09'!$H$3:$H$300,"&gt;0")+COUNTIFS('09'!$D$3:$D$300,C50,'09'!$H$3:$H$300,"&gt;0")+COUNTIFS('10'!$C$3:$C$260,C50,'10'!$I$3:$I$260,"&gt;0")+COUNTIFS('10'!$D$3:$D$260,C50,'10'!$I$3:$I$260,"&gt;0")+COUNTIFS('11'!$C$3:$C$300,C50,'11'!$H$3:$H$300,"&gt;0")+COUNTIFS('11'!$D$3:$D$300,C50,'11'!$H$3:$H$300,"&gt;0")+COUNTIFS('12'!$C$3:$C$300,C50,'12'!$H$3:$H$300,"&gt;0")+COUNTIFS('12'!$D$3:$D$300,C50,'12'!$H$3:$H$300,"&gt;0")</f>
        <v>0</v>
      </c>
      <c r="G50" s="18">
        <f>COUNTIFS('01'!$C$3:$C$300,C50,'01'!$H$3:$H$300,"&lt;0")+COUNTIFS('01'!$D$3:$D$300,C50,'01'!$H$3:$H$300,"&lt;0")+COUNTIFS('02'!$C$3:$C$300,C50,'02'!$H$3:$H$300,"&lt;0")+COUNTIFS('02'!$D$3:$D$300,C50,'02'!$H$3:$H$300,"&lt;0")+COUNTIFS('03'!$C$3:$C$300,C50,'03'!$H$3:$H$300,"&lt;0")+COUNTIFS('03'!$D$3:$D$300,C50,'03'!$H$3:$H$300,"&lt;0")+COUNTIFS('04'!$C$3:$C$300,C50,'04'!$H$3:$H$300,"&lt;0")+COUNTIFS('04'!$D$3:$D$300,C50,'04'!$H$3:$H$300,"&lt;0")+COUNTIFS('05'!$C$3:$C$300,C50,'05'!$H$3:$H$300,"&lt;0")+COUNTIFS('05'!$D$3:$D$300,C50,'05'!$H$3:$H$300,"&lt;0")+COUNTIFS('06'!$C$3:$C$300,C50,'06'!$H$3:$H$300,"&lt;0")+COUNTIFS('06'!$D$3:$D$300,C50,'06'!$H$3:$H$300,"&lt;0")+COUNTIFS('07'!$C$3:$C$300,C50,'07'!$H$3:$H$300,"&lt;0")+COUNTIFS('07'!$D$3:$D$300,C50,'07'!$H$3:$H$300,"&lt;0")+COUNTIFS('08'!$C$3:$C$300,C50,'08'!$H$3:$H$300,"&lt;0")+COUNTIFS('08'!$D$3:$D$300,C50,'08'!$H$3:$H$300,"&lt;0")+COUNTIFS('09'!$C$3:$C$300,C50,'09'!$H$3:$H$300,"&lt;0")+COUNTIFS('09'!$D$3:$D$300,C50,'09'!$H$3:$H$300,"&lt;0")+COUNTIFS('10'!$C$3:$C$260,C50,'10'!$I$3:$I$260,"&lt;0")+COUNTIFS('10'!$D$3:$D$260,C50,'10'!$I$3:$I$260,"&lt;0")+COUNTIFS('11'!$C$3:$C$300,C50,'11'!$H$3:$H$300,"&lt;0")+COUNTIFS('11'!$D$3:$D$300,C50,'11'!$H$3:$H$300,"&lt;0")+COUNTIFS('12'!$C$3:$C$300,C50,'12'!$H$3:$H$300,"&lt;0")+COUNTIFS('12'!$D$3:$D$300,C50,'12'!$H$3:$H$300,"&lt;0")</f>
        <v>0</v>
      </c>
      <c r="H50" s="19">
        <f>SUMIFS('01'!$H$3:$H$300,'01'!$C$3:$C$300,C50)+SUMIFS('01'!$H$3:$H$300,'01'!$D$3:$D$300,C50)+SUMIFS('02'!$H$3:$H$300,'02'!$C$3:$C$300,C50)+SUMIFS('02'!$H$3:$H$300,'02'!$D$3:$D$300,C50)+SUMIFS('03'!$H$3:$H$300,'03'!$C$3:$C$300,C50)+SUMIFS('03'!$H$3:$H$300,'03'!$D$3:$D$300,C50)+SUMIFS('04'!$H$3:$H$300,'04'!$C$3:$C$300,C50)+SUMIFS('04'!$H$3:$H$300,'04'!$D$3:$D$300,C50)+SUMIFS('05'!$H$3:$H$300,'05'!$C$3:$C$300,C50)+SUMIFS('05'!$H$3:$H$300,'05'!$D$3:$D$300,C50)+SUMIFS('06'!$H$3:$H$300,'06'!$C$3:$C$300,C50)+SUMIFS('06'!$H$3:$H$300,'06'!$D$3:$D$300,C50)+SUMIFS('07'!$H$3:$H$300,'07'!$C$3:$C$300,C50)+SUMIFS('07'!$H$3:$H$300,'07'!$D$3:$D$300,C50)+SUMIFS('08'!$H$3:$H$300,'08'!$C$3:$C$300,C50)+SUMIFS('08'!$H$3:$H$300,'08'!$D$3:$D$300,C50)+SUMIFS('09'!$H$3:$H$300,'09'!$C$3:$C$300,C50)+SUMIFS('09'!$H$3:$H$300,'09'!$D$3:$D$300,C50)+SUMIFS('10'!$I$3:$I$260,'10'!$C$3:$C$260,C50)+SUMIFS('10'!$I$3:$I$260,'10'!$D$3:$D$260,C50)+SUMIFS('11'!$H$3:$H$300,'11'!$C$3:$C$300,C50)+SUMIFS('11'!$H$3:$H$300,'11'!$D$3:$D$300,C50)+SUMIFS('12'!$H$3:$H$300,'12'!$C$3:$C$300,C50)+SUMIFS('12'!$H$3:$H$300,'12'!$D$3:$D$300,C50)</f>
        <v>0</v>
      </c>
      <c r="I50" s="212"/>
      <c r="J50" s="233"/>
      <c r="K50" s="212"/>
      <c r="L50" s="212"/>
    </row>
    <row r="51" spans="1:12" ht="24.75" customHeight="1">
      <c r="A51" s="16">
        <f>Equipes!$H51+(ROW(Equipes!$H51)/100000)</f>
        <v>5.1000000000000004E-4</v>
      </c>
      <c r="B51" s="13">
        <f>RANK(Equipes!$A51,A:A)</f>
        <v>950</v>
      </c>
      <c r="C51" s="235" t="s">
        <v>79</v>
      </c>
      <c r="D51" s="18">
        <f>COUNTIF('01'!$C$3:$C$300,C51)+COUNTIF('02'!$C$3:$C$300,C51)+COUNTIF('03'!$C$3:$C$300,C51)+COUNTIF('04'!$C$3:$C$300,C51)+COUNTIF('05'!$C$3:$C$300,C51)+COUNTIF('06'!$C$3:$C$300,C51)+COUNTIF('07'!$C$3:$C$300,C51)+COUNTIF('08'!$C$3:$C$300,C51)+COUNTIF('09'!$C$3:$C$300,C51)+COUNTIF('10'!$C$3:$C$260,C51)+COUNTIF('11'!$C$3:$C$300,C51)+COUNTIF('12'!$C$3:$C$300,C51)</f>
        <v>0</v>
      </c>
      <c r="E51" s="18">
        <f>COUNTIF('01'!$D$3:$D$300,C51)+COUNTIF('02'!$D$3:$D$300,C51)+COUNTIF('03'!$D$3:$D$300,C51)+COUNTIF('04'!$D$3:$D$300,C51)+COUNTIF('05'!$D$3:$D$300,C51)+COUNTIF('06'!$D$3:$D$300,C51)+COUNTIF('07'!$D$3:$D$300,C51)+COUNTIF('08'!$D$3:$D$300,C51)+COUNTIF('09'!$D$3:$D$300,C51)+COUNTIF('10'!$D$3:$D$260,C51)+COUNTIF('11'!$D$3:$D$300,C51)+COUNTIF('12'!$D$3:$D$300,C51)</f>
        <v>0</v>
      </c>
      <c r="F51" s="18">
        <f>COUNTIFS('01'!$C$3:$C$300,C51,'01'!$H$3:$H$300,"&gt;0")+COUNTIFS('01'!$D$3:$D$300,C51,'01'!$H$3:$H$300,"&gt;0")+COUNTIFS('02'!$C$3:$C$300,C51,'02'!$H$3:$H$300,"&gt;0")+COUNTIFS('02'!$D$3:$D$300,C51,'02'!$H$3:$H$300,"&gt;0")+COUNTIFS('03'!$C$3:$C$300,C51,'03'!$H$3:$H$300,"&gt;0")+COUNTIFS('03'!$D$3:$D$300,C51,'03'!$H$3:$H$300,"&gt;0")+COUNTIFS('04'!$C$3:$C$300,C51,'04'!$H$3:$H$300,"&gt;0")+COUNTIFS('04'!$D$3:$D$300,C51,'04'!$H$3:$H$300,"&gt;0")+COUNTIFS('05'!$C$3:$C$300,C51,'05'!$H$3:$H$300,"&gt;0")+COUNTIFS('05'!$D$3:$D$300,C51,'05'!$H$3:$H$300,"&gt;0")+COUNTIFS('06'!$C$3:$C$300,C51,'06'!$H$3:$H$300,"&gt;0")+COUNTIFS('06'!$D$3:$D$300,C51,'06'!$H$3:$H$300,"&gt;0")+COUNTIFS('07'!$C$3:$C$300,C51,'07'!$H$3:$H$300,"&gt;0")+COUNTIFS('07'!$D$3:$D$300,C51,'07'!$H$3:$H$300,"&gt;0")+COUNTIFS('08'!$C$3:$C$300,C51,'08'!$H$3:$H$300,"&gt;0")+COUNTIFS('08'!$D$3:$D$300,C51,'08'!$H$3:$H$300,"&gt;0")+COUNTIFS('09'!$C$3:$C$300,C51,'09'!$H$3:$H$300,"&gt;0")+COUNTIFS('09'!$D$3:$D$300,C51,'09'!$H$3:$H$300,"&gt;0")+COUNTIFS('10'!$C$3:$C$260,C51,'10'!$I$3:$I$260,"&gt;0")+COUNTIFS('10'!$D$3:$D$260,C51,'10'!$I$3:$I$260,"&gt;0")+COUNTIFS('11'!$C$3:$C$300,C51,'11'!$H$3:$H$300,"&gt;0")+COUNTIFS('11'!$D$3:$D$300,C51,'11'!$H$3:$H$300,"&gt;0")+COUNTIFS('12'!$C$3:$C$300,C51,'12'!$H$3:$H$300,"&gt;0")+COUNTIFS('12'!$D$3:$D$300,C51,'12'!$H$3:$H$300,"&gt;0")</f>
        <v>0</v>
      </c>
      <c r="G51" s="18">
        <f>COUNTIFS('01'!$C$3:$C$300,C51,'01'!$H$3:$H$300,"&lt;0")+COUNTIFS('01'!$D$3:$D$300,C51,'01'!$H$3:$H$300,"&lt;0")+COUNTIFS('02'!$C$3:$C$300,C51,'02'!$H$3:$H$300,"&lt;0")+COUNTIFS('02'!$D$3:$D$300,C51,'02'!$H$3:$H$300,"&lt;0")+COUNTIFS('03'!$C$3:$C$300,C51,'03'!$H$3:$H$300,"&lt;0")+COUNTIFS('03'!$D$3:$D$300,C51,'03'!$H$3:$H$300,"&lt;0")+COUNTIFS('04'!$C$3:$C$300,C51,'04'!$H$3:$H$300,"&lt;0")+COUNTIFS('04'!$D$3:$D$300,C51,'04'!$H$3:$H$300,"&lt;0")+COUNTIFS('05'!$C$3:$C$300,C51,'05'!$H$3:$H$300,"&lt;0")+COUNTIFS('05'!$D$3:$D$300,C51,'05'!$H$3:$H$300,"&lt;0")+COUNTIFS('06'!$C$3:$C$300,C51,'06'!$H$3:$H$300,"&lt;0")+COUNTIFS('06'!$D$3:$D$300,C51,'06'!$H$3:$H$300,"&lt;0")+COUNTIFS('07'!$C$3:$C$300,C51,'07'!$H$3:$H$300,"&lt;0")+COUNTIFS('07'!$D$3:$D$300,C51,'07'!$H$3:$H$300,"&lt;0")+COUNTIFS('08'!$C$3:$C$300,C51,'08'!$H$3:$H$300,"&lt;0")+COUNTIFS('08'!$D$3:$D$300,C51,'08'!$H$3:$H$300,"&lt;0")+COUNTIFS('09'!$C$3:$C$300,C51,'09'!$H$3:$H$300,"&lt;0")+COUNTIFS('09'!$D$3:$D$300,C51,'09'!$H$3:$H$300,"&lt;0")+COUNTIFS('10'!$C$3:$C$260,C51,'10'!$I$3:$I$260,"&lt;0")+COUNTIFS('10'!$D$3:$D$260,C51,'10'!$I$3:$I$260,"&lt;0")+COUNTIFS('11'!$C$3:$C$300,C51,'11'!$H$3:$H$300,"&lt;0")+COUNTIFS('11'!$D$3:$D$300,C51,'11'!$H$3:$H$300,"&lt;0")+COUNTIFS('12'!$C$3:$C$300,C51,'12'!$H$3:$H$300,"&lt;0")+COUNTIFS('12'!$D$3:$D$300,C51,'12'!$H$3:$H$300,"&lt;0")</f>
        <v>0</v>
      </c>
      <c r="H51" s="19">
        <f>SUMIFS('01'!$H$3:$H$300,'01'!$C$3:$C$300,C51)+SUMIFS('01'!$H$3:$H$300,'01'!$D$3:$D$300,C51)+SUMIFS('02'!$H$3:$H$300,'02'!$C$3:$C$300,C51)+SUMIFS('02'!$H$3:$H$300,'02'!$D$3:$D$300,C51)+SUMIFS('03'!$H$3:$H$300,'03'!$C$3:$C$300,C51)+SUMIFS('03'!$H$3:$H$300,'03'!$D$3:$D$300,C51)+SUMIFS('04'!$H$3:$H$300,'04'!$C$3:$C$300,C51)+SUMIFS('04'!$H$3:$H$300,'04'!$D$3:$D$300,C51)+SUMIFS('05'!$H$3:$H$300,'05'!$C$3:$C$300,C51)+SUMIFS('05'!$H$3:$H$300,'05'!$D$3:$D$300,C51)+SUMIFS('06'!$H$3:$H$300,'06'!$C$3:$C$300,C51)+SUMIFS('06'!$H$3:$H$300,'06'!$D$3:$D$300,C51)+SUMIFS('07'!$H$3:$H$300,'07'!$C$3:$C$300,C51)+SUMIFS('07'!$H$3:$H$300,'07'!$D$3:$D$300,C51)+SUMIFS('08'!$H$3:$H$300,'08'!$C$3:$C$300,C51)+SUMIFS('08'!$H$3:$H$300,'08'!$D$3:$D$300,C51)+SUMIFS('09'!$H$3:$H$300,'09'!$C$3:$C$300,C51)+SUMIFS('09'!$H$3:$H$300,'09'!$D$3:$D$300,C51)+SUMIFS('10'!$I$3:$I$260,'10'!$C$3:$C$260,C51)+SUMIFS('10'!$I$3:$I$260,'10'!$D$3:$D$260,C51)+SUMIFS('11'!$H$3:$H$300,'11'!$C$3:$C$300,C51)+SUMIFS('11'!$H$3:$H$300,'11'!$D$3:$D$300,C51)+SUMIFS('12'!$H$3:$H$300,'12'!$C$3:$C$300,C51)+SUMIFS('12'!$H$3:$H$300,'12'!$D$3:$D$300,C51)</f>
        <v>0</v>
      </c>
      <c r="I51" s="212"/>
      <c r="J51" s="232"/>
      <c r="K51" s="212"/>
      <c r="L51" s="212"/>
    </row>
    <row r="52" spans="1:12" ht="24.75" customHeight="1">
      <c r="A52" s="16">
        <f>Equipes!$H52+(ROW(Equipes!$H52)/100000)</f>
        <v>5.1999999999999995E-4</v>
      </c>
      <c r="B52" s="13">
        <f>RANK(Equipes!$A52,A:A)</f>
        <v>949</v>
      </c>
      <c r="C52" s="235" t="s">
        <v>80</v>
      </c>
      <c r="D52" s="18">
        <f>COUNTIF('01'!$C$3:$C$300,C52)+COUNTIF('02'!$C$3:$C$300,C52)+COUNTIF('03'!$C$3:$C$300,C52)+COUNTIF('04'!$C$3:$C$300,C52)+COUNTIF('05'!$C$3:$C$300,C52)+COUNTIF('06'!$C$3:$C$300,C52)+COUNTIF('07'!$C$3:$C$300,C52)+COUNTIF('08'!$C$3:$C$300,C52)+COUNTIF('09'!$C$3:$C$300,C52)+COUNTIF('10'!$C$3:$C$260,C52)+COUNTIF('11'!$C$3:$C$300,C52)+COUNTIF('12'!$C$3:$C$300,C52)</f>
        <v>0</v>
      </c>
      <c r="E52" s="18">
        <f>COUNTIF('01'!$D$3:$D$300,C52)+COUNTIF('02'!$D$3:$D$300,C52)+COUNTIF('03'!$D$3:$D$300,C52)+COUNTIF('04'!$D$3:$D$300,C52)+COUNTIF('05'!$D$3:$D$300,C52)+COUNTIF('06'!$D$3:$D$300,C52)+COUNTIF('07'!$D$3:$D$300,C52)+COUNTIF('08'!$D$3:$D$300,C52)+COUNTIF('09'!$D$3:$D$300,C52)+COUNTIF('10'!$D$3:$D$260,C52)+COUNTIF('11'!$D$3:$D$300,C52)+COUNTIF('12'!$D$3:$D$300,C52)</f>
        <v>0</v>
      </c>
      <c r="F52" s="18">
        <f>COUNTIFS('01'!$C$3:$C$300,C52,'01'!$H$3:$H$300,"&gt;0")+COUNTIFS('01'!$D$3:$D$300,C52,'01'!$H$3:$H$300,"&gt;0")+COUNTIFS('02'!$C$3:$C$300,C52,'02'!$H$3:$H$300,"&gt;0")+COUNTIFS('02'!$D$3:$D$300,C52,'02'!$H$3:$H$300,"&gt;0")+COUNTIFS('03'!$C$3:$C$300,C52,'03'!$H$3:$H$300,"&gt;0")+COUNTIFS('03'!$D$3:$D$300,C52,'03'!$H$3:$H$300,"&gt;0")+COUNTIFS('04'!$C$3:$C$300,C52,'04'!$H$3:$H$300,"&gt;0")+COUNTIFS('04'!$D$3:$D$300,C52,'04'!$H$3:$H$300,"&gt;0")+COUNTIFS('05'!$C$3:$C$300,C52,'05'!$H$3:$H$300,"&gt;0")+COUNTIFS('05'!$D$3:$D$300,C52,'05'!$H$3:$H$300,"&gt;0")+COUNTIFS('06'!$C$3:$C$300,C52,'06'!$H$3:$H$300,"&gt;0")+COUNTIFS('06'!$D$3:$D$300,C52,'06'!$H$3:$H$300,"&gt;0")+COUNTIFS('07'!$C$3:$C$300,C52,'07'!$H$3:$H$300,"&gt;0")+COUNTIFS('07'!$D$3:$D$300,C52,'07'!$H$3:$H$300,"&gt;0")+COUNTIFS('08'!$C$3:$C$300,C52,'08'!$H$3:$H$300,"&gt;0")+COUNTIFS('08'!$D$3:$D$300,C52,'08'!$H$3:$H$300,"&gt;0")+COUNTIFS('09'!$C$3:$C$300,C52,'09'!$H$3:$H$300,"&gt;0")+COUNTIFS('09'!$D$3:$D$300,C52,'09'!$H$3:$H$300,"&gt;0")+COUNTIFS('10'!$C$3:$C$260,C52,'10'!$I$3:$I$260,"&gt;0")+COUNTIFS('10'!$D$3:$D$260,C52,'10'!$I$3:$I$260,"&gt;0")+COUNTIFS('11'!$C$3:$C$300,C52,'11'!$H$3:$H$300,"&gt;0")+COUNTIFS('11'!$D$3:$D$300,C52,'11'!$H$3:$H$300,"&gt;0")+COUNTIFS('12'!$C$3:$C$300,C52,'12'!$H$3:$H$300,"&gt;0")+COUNTIFS('12'!$D$3:$D$300,C52,'12'!$H$3:$H$300,"&gt;0")</f>
        <v>0</v>
      </c>
      <c r="G52" s="18">
        <f>COUNTIFS('01'!$C$3:$C$300,C52,'01'!$H$3:$H$300,"&lt;0")+COUNTIFS('01'!$D$3:$D$300,C52,'01'!$H$3:$H$300,"&lt;0")+COUNTIFS('02'!$C$3:$C$300,C52,'02'!$H$3:$H$300,"&lt;0")+COUNTIFS('02'!$D$3:$D$300,C52,'02'!$H$3:$H$300,"&lt;0")+COUNTIFS('03'!$C$3:$C$300,C52,'03'!$H$3:$H$300,"&lt;0")+COUNTIFS('03'!$D$3:$D$300,C52,'03'!$H$3:$H$300,"&lt;0")+COUNTIFS('04'!$C$3:$C$300,C52,'04'!$H$3:$H$300,"&lt;0")+COUNTIFS('04'!$D$3:$D$300,C52,'04'!$H$3:$H$300,"&lt;0")+COUNTIFS('05'!$C$3:$C$300,C52,'05'!$H$3:$H$300,"&lt;0")+COUNTIFS('05'!$D$3:$D$300,C52,'05'!$H$3:$H$300,"&lt;0")+COUNTIFS('06'!$C$3:$C$300,C52,'06'!$H$3:$H$300,"&lt;0")+COUNTIFS('06'!$D$3:$D$300,C52,'06'!$H$3:$H$300,"&lt;0")+COUNTIFS('07'!$C$3:$C$300,C52,'07'!$H$3:$H$300,"&lt;0")+COUNTIFS('07'!$D$3:$D$300,C52,'07'!$H$3:$H$300,"&lt;0")+COUNTIFS('08'!$C$3:$C$300,C52,'08'!$H$3:$H$300,"&lt;0")+COUNTIFS('08'!$D$3:$D$300,C52,'08'!$H$3:$H$300,"&lt;0")+COUNTIFS('09'!$C$3:$C$300,C52,'09'!$H$3:$H$300,"&lt;0")+COUNTIFS('09'!$D$3:$D$300,C52,'09'!$H$3:$H$300,"&lt;0")+COUNTIFS('10'!$C$3:$C$260,C52,'10'!$I$3:$I$260,"&lt;0")+COUNTIFS('10'!$D$3:$D$260,C52,'10'!$I$3:$I$260,"&lt;0")+COUNTIFS('11'!$C$3:$C$300,C52,'11'!$H$3:$H$300,"&lt;0")+COUNTIFS('11'!$D$3:$D$300,C52,'11'!$H$3:$H$300,"&lt;0")+COUNTIFS('12'!$C$3:$C$300,C52,'12'!$H$3:$H$300,"&lt;0")+COUNTIFS('12'!$D$3:$D$300,C52,'12'!$H$3:$H$300,"&lt;0")</f>
        <v>0</v>
      </c>
      <c r="H52" s="19">
        <f>SUMIFS('01'!$H$3:$H$300,'01'!$C$3:$C$300,C52)+SUMIFS('01'!$H$3:$H$300,'01'!$D$3:$D$300,C52)+SUMIFS('02'!$H$3:$H$300,'02'!$C$3:$C$300,C52)+SUMIFS('02'!$H$3:$H$300,'02'!$D$3:$D$300,C52)+SUMIFS('03'!$H$3:$H$300,'03'!$C$3:$C$300,C52)+SUMIFS('03'!$H$3:$H$300,'03'!$D$3:$D$300,C52)+SUMIFS('04'!$H$3:$H$300,'04'!$C$3:$C$300,C52)+SUMIFS('04'!$H$3:$H$300,'04'!$D$3:$D$300,C52)+SUMIFS('05'!$H$3:$H$300,'05'!$C$3:$C$300,C52)+SUMIFS('05'!$H$3:$H$300,'05'!$D$3:$D$300,C52)+SUMIFS('06'!$H$3:$H$300,'06'!$C$3:$C$300,C52)+SUMIFS('06'!$H$3:$H$300,'06'!$D$3:$D$300,C52)+SUMIFS('07'!$H$3:$H$300,'07'!$C$3:$C$300,C52)+SUMIFS('07'!$H$3:$H$300,'07'!$D$3:$D$300,C52)+SUMIFS('08'!$H$3:$H$300,'08'!$C$3:$C$300,C52)+SUMIFS('08'!$H$3:$H$300,'08'!$D$3:$D$300,C52)+SUMIFS('09'!$H$3:$H$300,'09'!$C$3:$C$300,C52)+SUMIFS('09'!$H$3:$H$300,'09'!$D$3:$D$300,C52)+SUMIFS('10'!$I$3:$I$260,'10'!$C$3:$C$260,C52)+SUMIFS('10'!$I$3:$I$260,'10'!$D$3:$D$260,C52)+SUMIFS('11'!$H$3:$H$300,'11'!$C$3:$C$300,C52)+SUMIFS('11'!$H$3:$H$300,'11'!$D$3:$D$300,C52)+SUMIFS('12'!$H$3:$H$300,'12'!$C$3:$C$300,C52)+SUMIFS('12'!$H$3:$H$300,'12'!$D$3:$D$300,C52)</f>
        <v>0</v>
      </c>
      <c r="I52" s="212"/>
      <c r="J52" s="231"/>
      <c r="K52" s="212"/>
      <c r="L52" s="212"/>
    </row>
    <row r="53" spans="1:12" ht="24.75" customHeight="1">
      <c r="A53" s="16">
        <f>Equipes!$H53+(ROW(Equipes!$H53)/100000)</f>
        <v>5.2999999999999998E-4</v>
      </c>
      <c r="B53" s="13">
        <f>RANK(Equipes!$A53,A:A)</f>
        <v>948</v>
      </c>
      <c r="C53" s="234" t="s">
        <v>81</v>
      </c>
      <c r="D53" s="18">
        <f>COUNTIF('01'!$C$3:$C$300,C53)+COUNTIF('02'!$C$3:$C$300,C53)+COUNTIF('03'!$C$3:$C$300,C53)+COUNTIF('04'!$C$3:$C$300,C53)+COUNTIF('05'!$C$3:$C$300,C53)+COUNTIF('06'!$C$3:$C$300,C53)+COUNTIF('07'!$C$3:$C$300,C53)+COUNTIF('08'!$C$3:$C$300,C53)+COUNTIF('09'!$C$3:$C$300,C53)+COUNTIF('10'!$C$3:$C$260,C53)+COUNTIF('11'!$C$3:$C$300,C53)+COUNTIF('12'!$C$3:$C$300,C53)</f>
        <v>0</v>
      </c>
      <c r="E53" s="18">
        <f>COUNTIF('01'!$D$3:$D$300,C53)+COUNTIF('02'!$D$3:$D$300,C53)+COUNTIF('03'!$D$3:$D$300,C53)+COUNTIF('04'!$D$3:$D$300,C53)+COUNTIF('05'!$D$3:$D$300,C53)+COUNTIF('06'!$D$3:$D$300,C53)+COUNTIF('07'!$D$3:$D$300,C53)+COUNTIF('08'!$D$3:$D$300,C53)+COUNTIF('09'!$D$3:$D$300,C53)+COUNTIF('10'!$D$3:$D$260,C53)+COUNTIF('11'!$D$3:$D$300,C53)+COUNTIF('12'!$D$3:$D$300,C53)</f>
        <v>0</v>
      </c>
      <c r="F53" s="18">
        <f>COUNTIFS('01'!$C$3:$C$300,C53,'01'!$H$3:$H$300,"&gt;0")+COUNTIFS('01'!$D$3:$D$300,C53,'01'!$H$3:$H$300,"&gt;0")+COUNTIFS('02'!$C$3:$C$300,C53,'02'!$H$3:$H$300,"&gt;0")+COUNTIFS('02'!$D$3:$D$300,C53,'02'!$H$3:$H$300,"&gt;0")+COUNTIFS('03'!$C$3:$C$300,C53,'03'!$H$3:$H$300,"&gt;0")+COUNTIFS('03'!$D$3:$D$300,C53,'03'!$H$3:$H$300,"&gt;0")+COUNTIFS('04'!$C$3:$C$300,C53,'04'!$H$3:$H$300,"&gt;0")+COUNTIFS('04'!$D$3:$D$300,C53,'04'!$H$3:$H$300,"&gt;0")+COUNTIFS('05'!$C$3:$C$300,C53,'05'!$H$3:$H$300,"&gt;0")+COUNTIFS('05'!$D$3:$D$300,C53,'05'!$H$3:$H$300,"&gt;0")+COUNTIFS('06'!$C$3:$C$300,C53,'06'!$H$3:$H$300,"&gt;0")+COUNTIFS('06'!$D$3:$D$300,C53,'06'!$H$3:$H$300,"&gt;0")+COUNTIFS('07'!$C$3:$C$300,C53,'07'!$H$3:$H$300,"&gt;0")+COUNTIFS('07'!$D$3:$D$300,C53,'07'!$H$3:$H$300,"&gt;0")+COUNTIFS('08'!$C$3:$C$300,C53,'08'!$H$3:$H$300,"&gt;0")+COUNTIFS('08'!$D$3:$D$300,C53,'08'!$H$3:$H$300,"&gt;0")+COUNTIFS('09'!$C$3:$C$300,C53,'09'!$H$3:$H$300,"&gt;0")+COUNTIFS('09'!$D$3:$D$300,C53,'09'!$H$3:$H$300,"&gt;0")+COUNTIFS('10'!$C$3:$C$260,C53,'10'!$I$3:$I$260,"&gt;0")+COUNTIFS('10'!$D$3:$D$260,C53,'10'!$I$3:$I$260,"&gt;0")+COUNTIFS('11'!$C$3:$C$300,C53,'11'!$H$3:$H$300,"&gt;0")+COUNTIFS('11'!$D$3:$D$300,C53,'11'!$H$3:$H$300,"&gt;0")+COUNTIFS('12'!$C$3:$C$300,C53,'12'!$H$3:$H$300,"&gt;0")+COUNTIFS('12'!$D$3:$D$300,C53,'12'!$H$3:$H$300,"&gt;0")</f>
        <v>0</v>
      </c>
      <c r="G53" s="18">
        <f>COUNTIFS('01'!$C$3:$C$300,C53,'01'!$H$3:$H$300,"&lt;0")+COUNTIFS('01'!$D$3:$D$300,C53,'01'!$H$3:$H$300,"&lt;0")+COUNTIFS('02'!$C$3:$C$300,C53,'02'!$H$3:$H$300,"&lt;0")+COUNTIFS('02'!$D$3:$D$300,C53,'02'!$H$3:$H$300,"&lt;0")+COUNTIFS('03'!$C$3:$C$300,C53,'03'!$H$3:$H$300,"&lt;0")+COUNTIFS('03'!$D$3:$D$300,C53,'03'!$H$3:$H$300,"&lt;0")+COUNTIFS('04'!$C$3:$C$300,C53,'04'!$H$3:$H$300,"&lt;0")+COUNTIFS('04'!$D$3:$D$300,C53,'04'!$H$3:$H$300,"&lt;0")+COUNTIFS('05'!$C$3:$C$300,C53,'05'!$H$3:$H$300,"&lt;0")+COUNTIFS('05'!$D$3:$D$300,C53,'05'!$H$3:$H$300,"&lt;0")+COUNTIFS('06'!$C$3:$C$300,C53,'06'!$H$3:$H$300,"&lt;0")+COUNTIFS('06'!$D$3:$D$300,C53,'06'!$H$3:$H$300,"&lt;0")+COUNTIFS('07'!$C$3:$C$300,C53,'07'!$H$3:$H$300,"&lt;0")+COUNTIFS('07'!$D$3:$D$300,C53,'07'!$H$3:$H$300,"&lt;0")+COUNTIFS('08'!$C$3:$C$300,C53,'08'!$H$3:$H$300,"&lt;0")+COUNTIFS('08'!$D$3:$D$300,C53,'08'!$H$3:$H$300,"&lt;0")+COUNTIFS('09'!$C$3:$C$300,C53,'09'!$H$3:$H$300,"&lt;0")+COUNTIFS('09'!$D$3:$D$300,C53,'09'!$H$3:$H$300,"&lt;0")+COUNTIFS('10'!$C$3:$C$260,C53,'10'!$I$3:$I$260,"&lt;0")+COUNTIFS('10'!$D$3:$D$260,C53,'10'!$I$3:$I$260,"&lt;0")+COUNTIFS('11'!$C$3:$C$300,C53,'11'!$H$3:$H$300,"&lt;0")+COUNTIFS('11'!$D$3:$D$300,C53,'11'!$H$3:$H$300,"&lt;0")+COUNTIFS('12'!$C$3:$C$300,C53,'12'!$H$3:$H$300,"&lt;0")+COUNTIFS('12'!$D$3:$D$300,C53,'12'!$H$3:$H$300,"&lt;0")</f>
        <v>0</v>
      </c>
      <c r="H53" s="19">
        <f>SUMIFS('01'!$H$3:$H$300,'01'!$C$3:$C$300,C53)+SUMIFS('01'!$H$3:$H$300,'01'!$D$3:$D$300,C53)+SUMIFS('02'!$H$3:$H$300,'02'!$C$3:$C$300,C53)+SUMIFS('02'!$H$3:$H$300,'02'!$D$3:$D$300,C53)+SUMIFS('03'!$H$3:$H$300,'03'!$C$3:$C$300,C53)+SUMIFS('03'!$H$3:$H$300,'03'!$D$3:$D$300,C53)+SUMIFS('04'!$H$3:$H$300,'04'!$C$3:$C$300,C53)+SUMIFS('04'!$H$3:$H$300,'04'!$D$3:$D$300,C53)+SUMIFS('05'!$H$3:$H$300,'05'!$C$3:$C$300,C53)+SUMIFS('05'!$H$3:$H$300,'05'!$D$3:$D$300,C53)+SUMIFS('06'!$H$3:$H$300,'06'!$C$3:$C$300,C53)+SUMIFS('06'!$H$3:$H$300,'06'!$D$3:$D$300,C53)+SUMIFS('07'!$H$3:$H$300,'07'!$C$3:$C$300,C53)+SUMIFS('07'!$H$3:$H$300,'07'!$D$3:$D$300,C53)+SUMIFS('08'!$H$3:$H$300,'08'!$C$3:$C$300,C53)+SUMIFS('08'!$H$3:$H$300,'08'!$D$3:$D$300,C53)+SUMIFS('09'!$H$3:$H$300,'09'!$C$3:$C$300,C53)+SUMIFS('09'!$H$3:$H$300,'09'!$D$3:$D$300,C53)+SUMIFS('10'!$I$3:$I$260,'10'!$C$3:$C$260,C53)+SUMIFS('10'!$I$3:$I$260,'10'!$D$3:$D$260,C53)+SUMIFS('11'!$H$3:$H$300,'11'!$C$3:$C$300,C53)+SUMIFS('11'!$H$3:$H$300,'11'!$D$3:$D$300,C53)+SUMIFS('12'!$H$3:$H$300,'12'!$C$3:$C$300,C53)+SUMIFS('12'!$H$3:$H$300,'12'!$D$3:$D$300,C53)</f>
        <v>0</v>
      </c>
      <c r="I53" s="212"/>
      <c r="J53" s="231"/>
      <c r="K53" s="212"/>
      <c r="L53" s="212"/>
    </row>
    <row r="54" spans="1:12" ht="24.75" customHeight="1">
      <c r="A54" s="16">
        <f>Equipes!$H54+(ROW(Equipes!$H54)/100000)</f>
        <v>5.4000000000000001E-4</v>
      </c>
      <c r="B54" s="13">
        <f>RANK(Equipes!$A54,A:A)</f>
        <v>947</v>
      </c>
      <c r="C54" s="234" t="s">
        <v>82</v>
      </c>
      <c r="D54" s="18">
        <f>COUNTIF('01'!$C$3:$C$300,C54)+COUNTIF('02'!$C$3:$C$300,C54)+COUNTIF('03'!$C$3:$C$300,C54)+COUNTIF('04'!$C$3:$C$300,C54)+COUNTIF('05'!$C$3:$C$300,C54)+COUNTIF('06'!$C$3:$C$300,C54)+COUNTIF('07'!$C$3:$C$300,C54)+COUNTIF('08'!$C$3:$C$300,C54)+COUNTIF('09'!$C$3:$C$300,C54)+COUNTIF('10'!$C$3:$C$260,C54)+COUNTIF('11'!$C$3:$C$300,C54)+COUNTIF('12'!$C$3:$C$300,C54)</f>
        <v>0</v>
      </c>
      <c r="E54" s="18">
        <f>COUNTIF('01'!$D$3:$D$300,C54)+COUNTIF('02'!$D$3:$D$300,C54)+COUNTIF('03'!$D$3:$D$300,C54)+COUNTIF('04'!$D$3:$D$300,C54)+COUNTIF('05'!$D$3:$D$300,C54)+COUNTIF('06'!$D$3:$D$300,C54)+COUNTIF('07'!$D$3:$D$300,C54)+COUNTIF('08'!$D$3:$D$300,C54)+COUNTIF('09'!$D$3:$D$300,C54)+COUNTIF('10'!$D$3:$D$260,C54)+COUNTIF('11'!$D$3:$D$300,C54)+COUNTIF('12'!$D$3:$D$300,C54)</f>
        <v>0</v>
      </c>
      <c r="F54" s="18">
        <f>COUNTIFS('01'!$C$3:$C$300,C54,'01'!$H$3:$H$300,"&gt;0")+COUNTIFS('01'!$D$3:$D$300,C54,'01'!$H$3:$H$300,"&gt;0")+COUNTIFS('02'!$C$3:$C$300,C54,'02'!$H$3:$H$300,"&gt;0")+COUNTIFS('02'!$D$3:$D$300,C54,'02'!$H$3:$H$300,"&gt;0")+COUNTIFS('03'!$C$3:$C$300,C54,'03'!$H$3:$H$300,"&gt;0")+COUNTIFS('03'!$D$3:$D$300,C54,'03'!$H$3:$H$300,"&gt;0")+COUNTIFS('04'!$C$3:$C$300,C54,'04'!$H$3:$H$300,"&gt;0")+COUNTIFS('04'!$D$3:$D$300,C54,'04'!$H$3:$H$300,"&gt;0")+COUNTIFS('05'!$C$3:$C$300,C54,'05'!$H$3:$H$300,"&gt;0")+COUNTIFS('05'!$D$3:$D$300,C54,'05'!$H$3:$H$300,"&gt;0")+COUNTIFS('06'!$C$3:$C$300,C54,'06'!$H$3:$H$300,"&gt;0")+COUNTIFS('06'!$D$3:$D$300,C54,'06'!$H$3:$H$300,"&gt;0")+COUNTIFS('07'!$C$3:$C$300,C54,'07'!$H$3:$H$300,"&gt;0")+COUNTIFS('07'!$D$3:$D$300,C54,'07'!$H$3:$H$300,"&gt;0")+COUNTIFS('08'!$C$3:$C$300,C54,'08'!$H$3:$H$300,"&gt;0")+COUNTIFS('08'!$D$3:$D$300,C54,'08'!$H$3:$H$300,"&gt;0")+COUNTIFS('09'!$C$3:$C$300,C54,'09'!$H$3:$H$300,"&gt;0")+COUNTIFS('09'!$D$3:$D$300,C54,'09'!$H$3:$H$300,"&gt;0")+COUNTIFS('10'!$C$3:$C$260,C54,'10'!$I$3:$I$260,"&gt;0")+COUNTIFS('10'!$D$3:$D$260,C54,'10'!$I$3:$I$260,"&gt;0")+COUNTIFS('11'!$C$3:$C$300,C54,'11'!$H$3:$H$300,"&gt;0")+COUNTIFS('11'!$D$3:$D$300,C54,'11'!$H$3:$H$300,"&gt;0")+COUNTIFS('12'!$C$3:$C$300,C54,'12'!$H$3:$H$300,"&gt;0")+COUNTIFS('12'!$D$3:$D$300,C54,'12'!$H$3:$H$300,"&gt;0")</f>
        <v>0</v>
      </c>
      <c r="G54" s="18">
        <f>COUNTIFS('01'!$C$3:$C$300,C54,'01'!$H$3:$H$300,"&lt;0")+COUNTIFS('01'!$D$3:$D$300,C54,'01'!$H$3:$H$300,"&lt;0")+COUNTIFS('02'!$C$3:$C$300,C54,'02'!$H$3:$H$300,"&lt;0")+COUNTIFS('02'!$D$3:$D$300,C54,'02'!$H$3:$H$300,"&lt;0")+COUNTIFS('03'!$C$3:$C$300,C54,'03'!$H$3:$H$300,"&lt;0")+COUNTIFS('03'!$D$3:$D$300,C54,'03'!$H$3:$H$300,"&lt;0")+COUNTIFS('04'!$C$3:$C$300,C54,'04'!$H$3:$H$300,"&lt;0")+COUNTIFS('04'!$D$3:$D$300,C54,'04'!$H$3:$H$300,"&lt;0")+COUNTIFS('05'!$C$3:$C$300,C54,'05'!$H$3:$H$300,"&lt;0")+COUNTIFS('05'!$D$3:$D$300,C54,'05'!$H$3:$H$300,"&lt;0")+COUNTIFS('06'!$C$3:$C$300,C54,'06'!$H$3:$H$300,"&lt;0")+COUNTIFS('06'!$D$3:$D$300,C54,'06'!$H$3:$H$300,"&lt;0")+COUNTIFS('07'!$C$3:$C$300,C54,'07'!$H$3:$H$300,"&lt;0")+COUNTIFS('07'!$D$3:$D$300,C54,'07'!$H$3:$H$300,"&lt;0")+COUNTIFS('08'!$C$3:$C$300,C54,'08'!$H$3:$H$300,"&lt;0")+COUNTIFS('08'!$D$3:$D$300,C54,'08'!$H$3:$H$300,"&lt;0")+COUNTIFS('09'!$C$3:$C$300,C54,'09'!$H$3:$H$300,"&lt;0")+COUNTIFS('09'!$D$3:$D$300,C54,'09'!$H$3:$H$300,"&lt;0")+COUNTIFS('10'!$C$3:$C$260,C54,'10'!$I$3:$I$260,"&lt;0")+COUNTIFS('10'!$D$3:$D$260,C54,'10'!$I$3:$I$260,"&lt;0")+COUNTIFS('11'!$C$3:$C$300,C54,'11'!$H$3:$H$300,"&lt;0")+COUNTIFS('11'!$D$3:$D$300,C54,'11'!$H$3:$H$300,"&lt;0")+COUNTIFS('12'!$C$3:$C$300,C54,'12'!$H$3:$H$300,"&lt;0")+COUNTIFS('12'!$D$3:$D$300,C54,'12'!$H$3:$H$300,"&lt;0")</f>
        <v>0</v>
      </c>
      <c r="H54" s="19">
        <f>SUMIFS('01'!$H$3:$H$300,'01'!$C$3:$C$300,C54)+SUMIFS('01'!$H$3:$H$300,'01'!$D$3:$D$300,C54)+SUMIFS('02'!$H$3:$H$300,'02'!$C$3:$C$300,C54)+SUMIFS('02'!$H$3:$H$300,'02'!$D$3:$D$300,C54)+SUMIFS('03'!$H$3:$H$300,'03'!$C$3:$C$300,C54)+SUMIFS('03'!$H$3:$H$300,'03'!$D$3:$D$300,C54)+SUMIFS('04'!$H$3:$H$300,'04'!$C$3:$C$300,C54)+SUMIFS('04'!$H$3:$H$300,'04'!$D$3:$D$300,C54)+SUMIFS('05'!$H$3:$H$300,'05'!$C$3:$C$300,C54)+SUMIFS('05'!$H$3:$H$300,'05'!$D$3:$D$300,C54)+SUMIFS('06'!$H$3:$H$300,'06'!$C$3:$C$300,C54)+SUMIFS('06'!$H$3:$H$300,'06'!$D$3:$D$300,C54)+SUMIFS('07'!$H$3:$H$300,'07'!$C$3:$C$300,C54)+SUMIFS('07'!$H$3:$H$300,'07'!$D$3:$D$300,C54)+SUMIFS('08'!$H$3:$H$300,'08'!$C$3:$C$300,C54)+SUMIFS('08'!$H$3:$H$300,'08'!$D$3:$D$300,C54)+SUMIFS('09'!$H$3:$H$300,'09'!$C$3:$C$300,C54)+SUMIFS('09'!$H$3:$H$300,'09'!$D$3:$D$300,C54)+SUMIFS('10'!$I$3:$I$260,'10'!$C$3:$C$260,C54)+SUMIFS('10'!$I$3:$I$260,'10'!$D$3:$D$260,C54)+SUMIFS('11'!$H$3:$H$300,'11'!$C$3:$C$300,C54)+SUMIFS('11'!$H$3:$H$300,'11'!$D$3:$D$300,C54)+SUMIFS('12'!$H$3:$H$300,'12'!$C$3:$C$300,C54)+SUMIFS('12'!$H$3:$H$300,'12'!$D$3:$D$300,C54)</f>
        <v>0</v>
      </c>
      <c r="I54" s="212"/>
      <c r="J54" s="231"/>
      <c r="K54" s="212"/>
      <c r="L54" s="212"/>
    </row>
    <row r="55" spans="1:12" ht="24.75" customHeight="1">
      <c r="A55" s="16">
        <f>Equipes!$H55+(ROW(Equipes!$H55)/100000)</f>
        <v>5.5000000000000003E-4</v>
      </c>
      <c r="B55" s="13">
        <f>RANK(Equipes!$A55,A:A)</f>
        <v>946</v>
      </c>
      <c r="C55" s="234" t="s">
        <v>83</v>
      </c>
      <c r="D55" s="18">
        <f>COUNTIF('01'!$C$3:$C$300,C55)+COUNTIF('02'!$C$3:$C$300,C55)+COUNTIF('03'!$C$3:$C$300,C55)+COUNTIF('04'!$C$3:$C$300,C55)+COUNTIF('05'!$C$3:$C$300,C55)+COUNTIF('06'!$C$3:$C$300,C55)+COUNTIF('07'!$C$3:$C$300,C55)+COUNTIF('08'!$C$3:$C$300,C55)+COUNTIF('09'!$C$3:$C$300,C55)+COUNTIF('10'!$C$3:$C$260,C55)+COUNTIF('11'!$C$3:$C$300,C55)+COUNTIF('12'!$C$3:$C$300,C55)</f>
        <v>0</v>
      </c>
      <c r="E55" s="18">
        <f>COUNTIF('01'!$D$3:$D$300,C55)+COUNTIF('02'!$D$3:$D$300,C55)+COUNTIF('03'!$D$3:$D$300,C55)+COUNTIF('04'!$D$3:$D$300,C55)+COUNTIF('05'!$D$3:$D$300,C55)+COUNTIF('06'!$D$3:$D$300,C55)+COUNTIF('07'!$D$3:$D$300,C55)+COUNTIF('08'!$D$3:$D$300,C55)+COUNTIF('09'!$D$3:$D$300,C55)+COUNTIF('10'!$D$3:$D$260,C55)+COUNTIF('11'!$D$3:$D$300,C55)+COUNTIF('12'!$D$3:$D$300,C55)</f>
        <v>0</v>
      </c>
      <c r="F55" s="18">
        <f>COUNTIFS('01'!$C$3:$C$300,C55,'01'!$H$3:$H$300,"&gt;0")+COUNTIFS('01'!$D$3:$D$300,C55,'01'!$H$3:$H$300,"&gt;0")+COUNTIFS('02'!$C$3:$C$300,C55,'02'!$H$3:$H$300,"&gt;0")+COUNTIFS('02'!$D$3:$D$300,C55,'02'!$H$3:$H$300,"&gt;0")+COUNTIFS('03'!$C$3:$C$300,C55,'03'!$H$3:$H$300,"&gt;0")+COUNTIFS('03'!$D$3:$D$300,C55,'03'!$H$3:$H$300,"&gt;0")+COUNTIFS('04'!$C$3:$C$300,C55,'04'!$H$3:$H$300,"&gt;0")+COUNTIFS('04'!$D$3:$D$300,C55,'04'!$H$3:$H$300,"&gt;0")+COUNTIFS('05'!$C$3:$C$300,C55,'05'!$H$3:$H$300,"&gt;0")+COUNTIFS('05'!$D$3:$D$300,C55,'05'!$H$3:$H$300,"&gt;0")+COUNTIFS('06'!$C$3:$C$300,C55,'06'!$H$3:$H$300,"&gt;0")+COUNTIFS('06'!$D$3:$D$300,C55,'06'!$H$3:$H$300,"&gt;0")+COUNTIFS('07'!$C$3:$C$300,C55,'07'!$H$3:$H$300,"&gt;0")+COUNTIFS('07'!$D$3:$D$300,C55,'07'!$H$3:$H$300,"&gt;0")+COUNTIFS('08'!$C$3:$C$300,C55,'08'!$H$3:$H$300,"&gt;0")+COUNTIFS('08'!$D$3:$D$300,C55,'08'!$H$3:$H$300,"&gt;0")+COUNTIFS('09'!$C$3:$C$300,C55,'09'!$H$3:$H$300,"&gt;0")+COUNTIFS('09'!$D$3:$D$300,C55,'09'!$H$3:$H$300,"&gt;0")+COUNTIFS('10'!$C$3:$C$260,C55,'10'!$I$3:$I$260,"&gt;0")+COUNTIFS('10'!$D$3:$D$260,C55,'10'!$I$3:$I$260,"&gt;0")+COUNTIFS('11'!$C$3:$C$300,C55,'11'!$H$3:$H$300,"&gt;0")+COUNTIFS('11'!$D$3:$D$300,C55,'11'!$H$3:$H$300,"&gt;0")+COUNTIFS('12'!$C$3:$C$300,C55,'12'!$H$3:$H$300,"&gt;0")+COUNTIFS('12'!$D$3:$D$300,C55,'12'!$H$3:$H$300,"&gt;0")</f>
        <v>0</v>
      </c>
      <c r="G55" s="18">
        <f>COUNTIFS('01'!$C$3:$C$300,C55,'01'!$H$3:$H$300,"&lt;0")+COUNTIFS('01'!$D$3:$D$300,C55,'01'!$H$3:$H$300,"&lt;0")+COUNTIFS('02'!$C$3:$C$300,C55,'02'!$H$3:$H$300,"&lt;0")+COUNTIFS('02'!$D$3:$D$300,C55,'02'!$H$3:$H$300,"&lt;0")+COUNTIFS('03'!$C$3:$C$300,C55,'03'!$H$3:$H$300,"&lt;0")+COUNTIFS('03'!$D$3:$D$300,C55,'03'!$H$3:$H$300,"&lt;0")+COUNTIFS('04'!$C$3:$C$300,C55,'04'!$H$3:$H$300,"&lt;0")+COUNTIFS('04'!$D$3:$D$300,C55,'04'!$H$3:$H$300,"&lt;0")+COUNTIFS('05'!$C$3:$C$300,C55,'05'!$H$3:$H$300,"&lt;0")+COUNTIFS('05'!$D$3:$D$300,C55,'05'!$H$3:$H$300,"&lt;0")+COUNTIFS('06'!$C$3:$C$300,C55,'06'!$H$3:$H$300,"&lt;0")+COUNTIFS('06'!$D$3:$D$300,C55,'06'!$H$3:$H$300,"&lt;0")+COUNTIFS('07'!$C$3:$C$300,C55,'07'!$H$3:$H$300,"&lt;0")+COUNTIFS('07'!$D$3:$D$300,C55,'07'!$H$3:$H$300,"&lt;0")+COUNTIFS('08'!$C$3:$C$300,C55,'08'!$H$3:$H$300,"&lt;0")+COUNTIFS('08'!$D$3:$D$300,C55,'08'!$H$3:$H$300,"&lt;0")+COUNTIFS('09'!$C$3:$C$300,C55,'09'!$H$3:$H$300,"&lt;0")+COUNTIFS('09'!$D$3:$D$300,C55,'09'!$H$3:$H$300,"&lt;0")+COUNTIFS('10'!$C$3:$C$260,C55,'10'!$I$3:$I$260,"&lt;0")+COUNTIFS('10'!$D$3:$D$260,C55,'10'!$I$3:$I$260,"&lt;0")+COUNTIFS('11'!$C$3:$C$300,C55,'11'!$H$3:$H$300,"&lt;0")+COUNTIFS('11'!$D$3:$D$300,C55,'11'!$H$3:$H$300,"&lt;0")+COUNTIFS('12'!$C$3:$C$300,C55,'12'!$H$3:$H$300,"&lt;0")+COUNTIFS('12'!$D$3:$D$300,C55,'12'!$H$3:$H$300,"&lt;0")</f>
        <v>0</v>
      </c>
      <c r="H55" s="19">
        <f>SUMIFS('01'!$H$3:$H$300,'01'!$C$3:$C$300,C55)+SUMIFS('01'!$H$3:$H$300,'01'!$D$3:$D$300,C55)+SUMIFS('02'!$H$3:$H$300,'02'!$C$3:$C$300,C55)+SUMIFS('02'!$H$3:$H$300,'02'!$D$3:$D$300,C55)+SUMIFS('03'!$H$3:$H$300,'03'!$C$3:$C$300,C55)+SUMIFS('03'!$H$3:$H$300,'03'!$D$3:$D$300,C55)+SUMIFS('04'!$H$3:$H$300,'04'!$C$3:$C$300,C55)+SUMIFS('04'!$H$3:$H$300,'04'!$D$3:$D$300,C55)+SUMIFS('05'!$H$3:$H$300,'05'!$C$3:$C$300,C55)+SUMIFS('05'!$H$3:$H$300,'05'!$D$3:$D$300,C55)+SUMIFS('06'!$H$3:$H$300,'06'!$C$3:$C$300,C55)+SUMIFS('06'!$H$3:$H$300,'06'!$D$3:$D$300,C55)+SUMIFS('07'!$H$3:$H$300,'07'!$C$3:$C$300,C55)+SUMIFS('07'!$H$3:$H$300,'07'!$D$3:$D$300,C55)+SUMIFS('08'!$H$3:$H$300,'08'!$C$3:$C$300,C55)+SUMIFS('08'!$H$3:$H$300,'08'!$D$3:$D$300,C55)+SUMIFS('09'!$H$3:$H$300,'09'!$C$3:$C$300,C55)+SUMIFS('09'!$H$3:$H$300,'09'!$D$3:$D$300,C55)+SUMIFS('10'!$I$3:$I$260,'10'!$C$3:$C$260,C55)+SUMIFS('10'!$I$3:$I$260,'10'!$D$3:$D$260,C55)+SUMIFS('11'!$H$3:$H$300,'11'!$C$3:$C$300,C55)+SUMIFS('11'!$H$3:$H$300,'11'!$D$3:$D$300,C55)+SUMIFS('12'!$H$3:$H$300,'12'!$C$3:$C$300,C55)+SUMIFS('12'!$H$3:$H$300,'12'!$D$3:$D$300,C55)</f>
        <v>0</v>
      </c>
      <c r="I55" s="212"/>
      <c r="J55" s="231"/>
      <c r="K55" s="212"/>
      <c r="L55" s="212"/>
    </row>
    <row r="56" spans="1:12" ht="24.75" customHeight="1">
      <c r="A56" s="16">
        <f>Equipes!$H56+(ROW(Equipes!$H56)/100000)</f>
        <v>5.5999999999999995E-4</v>
      </c>
      <c r="B56" s="13">
        <f>RANK(Equipes!$A56,A:A)</f>
        <v>945</v>
      </c>
      <c r="C56" s="234" t="s">
        <v>84</v>
      </c>
      <c r="D56" s="18">
        <f>COUNTIF('01'!$C$3:$C$300,C56)+COUNTIF('02'!$C$3:$C$300,C56)+COUNTIF('03'!$C$3:$C$300,C56)+COUNTIF('04'!$C$3:$C$300,C56)+COUNTIF('05'!$C$3:$C$300,C56)+COUNTIF('06'!$C$3:$C$300,C56)+COUNTIF('07'!$C$3:$C$300,C56)+COUNTIF('08'!$C$3:$C$300,C56)+COUNTIF('09'!$C$3:$C$300,C56)+COUNTIF('10'!$C$3:$C$260,C56)+COUNTIF('11'!$C$3:$C$300,C56)+COUNTIF('12'!$C$3:$C$300,C56)</f>
        <v>0</v>
      </c>
      <c r="E56" s="18">
        <f>COUNTIF('01'!$D$3:$D$300,C56)+COUNTIF('02'!$D$3:$D$300,C56)+COUNTIF('03'!$D$3:$D$300,C56)+COUNTIF('04'!$D$3:$D$300,C56)+COUNTIF('05'!$D$3:$D$300,C56)+COUNTIF('06'!$D$3:$D$300,C56)+COUNTIF('07'!$D$3:$D$300,C56)+COUNTIF('08'!$D$3:$D$300,C56)+COUNTIF('09'!$D$3:$D$300,C56)+COUNTIF('10'!$D$3:$D$260,C56)+COUNTIF('11'!$D$3:$D$300,C56)+COUNTIF('12'!$D$3:$D$300,C56)</f>
        <v>0</v>
      </c>
      <c r="F56" s="18">
        <f>COUNTIFS('01'!$C$3:$C$300,C56,'01'!$H$3:$H$300,"&gt;0")+COUNTIFS('01'!$D$3:$D$300,C56,'01'!$H$3:$H$300,"&gt;0")+COUNTIFS('02'!$C$3:$C$300,C56,'02'!$H$3:$H$300,"&gt;0")+COUNTIFS('02'!$D$3:$D$300,C56,'02'!$H$3:$H$300,"&gt;0")+COUNTIFS('03'!$C$3:$C$300,C56,'03'!$H$3:$H$300,"&gt;0")+COUNTIFS('03'!$D$3:$D$300,C56,'03'!$H$3:$H$300,"&gt;0")+COUNTIFS('04'!$C$3:$C$300,C56,'04'!$H$3:$H$300,"&gt;0")+COUNTIFS('04'!$D$3:$D$300,C56,'04'!$H$3:$H$300,"&gt;0")+COUNTIFS('05'!$C$3:$C$300,C56,'05'!$H$3:$H$300,"&gt;0")+COUNTIFS('05'!$D$3:$D$300,C56,'05'!$H$3:$H$300,"&gt;0")+COUNTIFS('06'!$C$3:$C$300,C56,'06'!$H$3:$H$300,"&gt;0")+COUNTIFS('06'!$D$3:$D$300,C56,'06'!$H$3:$H$300,"&gt;0")+COUNTIFS('07'!$C$3:$C$300,C56,'07'!$H$3:$H$300,"&gt;0")+COUNTIFS('07'!$D$3:$D$300,C56,'07'!$H$3:$H$300,"&gt;0")+COUNTIFS('08'!$C$3:$C$300,C56,'08'!$H$3:$H$300,"&gt;0")+COUNTIFS('08'!$D$3:$D$300,C56,'08'!$H$3:$H$300,"&gt;0")+COUNTIFS('09'!$C$3:$C$300,C56,'09'!$H$3:$H$300,"&gt;0")+COUNTIFS('09'!$D$3:$D$300,C56,'09'!$H$3:$H$300,"&gt;0")+COUNTIFS('10'!$C$3:$C$260,C56,'10'!$I$3:$I$260,"&gt;0")+COUNTIFS('10'!$D$3:$D$260,C56,'10'!$I$3:$I$260,"&gt;0")+COUNTIFS('11'!$C$3:$C$300,C56,'11'!$H$3:$H$300,"&gt;0")+COUNTIFS('11'!$D$3:$D$300,C56,'11'!$H$3:$H$300,"&gt;0")+COUNTIFS('12'!$C$3:$C$300,C56,'12'!$H$3:$H$300,"&gt;0")+COUNTIFS('12'!$D$3:$D$300,C56,'12'!$H$3:$H$300,"&gt;0")</f>
        <v>0</v>
      </c>
      <c r="G56" s="18">
        <f>COUNTIFS('01'!$C$3:$C$300,C56,'01'!$H$3:$H$300,"&lt;0")+COUNTIFS('01'!$D$3:$D$300,C56,'01'!$H$3:$H$300,"&lt;0")+COUNTIFS('02'!$C$3:$C$300,C56,'02'!$H$3:$H$300,"&lt;0")+COUNTIFS('02'!$D$3:$D$300,C56,'02'!$H$3:$H$300,"&lt;0")+COUNTIFS('03'!$C$3:$C$300,C56,'03'!$H$3:$H$300,"&lt;0")+COUNTIFS('03'!$D$3:$D$300,C56,'03'!$H$3:$H$300,"&lt;0")+COUNTIFS('04'!$C$3:$C$300,C56,'04'!$H$3:$H$300,"&lt;0")+COUNTIFS('04'!$D$3:$D$300,C56,'04'!$H$3:$H$300,"&lt;0")+COUNTIFS('05'!$C$3:$C$300,C56,'05'!$H$3:$H$300,"&lt;0")+COUNTIFS('05'!$D$3:$D$300,C56,'05'!$H$3:$H$300,"&lt;0")+COUNTIFS('06'!$C$3:$C$300,C56,'06'!$H$3:$H$300,"&lt;0")+COUNTIFS('06'!$D$3:$D$300,C56,'06'!$H$3:$H$300,"&lt;0")+COUNTIFS('07'!$C$3:$C$300,C56,'07'!$H$3:$H$300,"&lt;0")+COUNTIFS('07'!$D$3:$D$300,C56,'07'!$H$3:$H$300,"&lt;0")+COUNTIFS('08'!$C$3:$C$300,C56,'08'!$H$3:$H$300,"&lt;0")+COUNTIFS('08'!$D$3:$D$300,C56,'08'!$H$3:$H$300,"&lt;0")+COUNTIFS('09'!$C$3:$C$300,C56,'09'!$H$3:$H$300,"&lt;0")+COUNTIFS('09'!$D$3:$D$300,C56,'09'!$H$3:$H$300,"&lt;0")+COUNTIFS('10'!$C$3:$C$260,C56,'10'!$I$3:$I$260,"&lt;0")+COUNTIFS('10'!$D$3:$D$260,C56,'10'!$I$3:$I$260,"&lt;0")+COUNTIFS('11'!$C$3:$C$300,C56,'11'!$H$3:$H$300,"&lt;0")+COUNTIFS('11'!$D$3:$D$300,C56,'11'!$H$3:$H$300,"&lt;0")+COUNTIFS('12'!$C$3:$C$300,C56,'12'!$H$3:$H$300,"&lt;0")+COUNTIFS('12'!$D$3:$D$300,C56,'12'!$H$3:$H$300,"&lt;0")</f>
        <v>0</v>
      </c>
      <c r="H56" s="19">
        <f>SUMIFS('01'!$H$3:$H$300,'01'!$C$3:$C$300,C56)+SUMIFS('01'!$H$3:$H$300,'01'!$D$3:$D$300,C56)+SUMIFS('02'!$H$3:$H$300,'02'!$C$3:$C$300,C56)+SUMIFS('02'!$H$3:$H$300,'02'!$D$3:$D$300,C56)+SUMIFS('03'!$H$3:$H$300,'03'!$C$3:$C$300,C56)+SUMIFS('03'!$H$3:$H$300,'03'!$D$3:$D$300,C56)+SUMIFS('04'!$H$3:$H$300,'04'!$C$3:$C$300,C56)+SUMIFS('04'!$H$3:$H$300,'04'!$D$3:$D$300,C56)+SUMIFS('05'!$H$3:$H$300,'05'!$C$3:$C$300,C56)+SUMIFS('05'!$H$3:$H$300,'05'!$D$3:$D$300,C56)+SUMIFS('06'!$H$3:$H$300,'06'!$C$3:$C$300,C56)+SUMIFS('06'!$H$3:$H$300,'06'!$D$3:$D$300,C56)+SUMIFS('07'!$H$3:$H$300,'07'!$C$3:$C$300,C56)+SUMIFS('07'!$H$3:$H$300,'07'!$D$3:$D$300,C56)+SUMIFS('08'!$H$3:$H$300,'08'!$C$3:$C$300,C56)+SUMIFS('08'!$H$3:$H$300,'08'!$D$3:$D$300,C56)+SUMIFS('09'!$H$3:$H$300,'09'!$C$3:$C$300,C56)+SUMIFS('09'!$H$3:$H$300,'09'!$D$3:$D$300,C56)+SUMIFS('10'!$I$3:$I$260,'10'!$C$3:$C$260,C56)+SUMIFS('10'!$I$3:$I$260,'10'!$D$3:$D$260,C56)+SUMIFS('11'!$H$3:$H$300,'11'!$C$3:$C$300,C56)+SUMIFS('11'!$H$3:$H$300,'11'!$D$3:$D$300,C56)+SUMIFS('12'!$H$3:$H$300,'12'!$C$3:$C$300,C56)+SUMIFS('12'!$H$3:$H$300,'12'!$D$3:$D$300,C56)</f>
        <v>0</v>
      </c>
      <c r="I56" s="212"/>
      <c r="J56" s="231"/>
      <c r="K56" s="212"/>
      <c r="L56" s="212"/>
    </row>
    <row r="57" spans="1:12" ht="24.75" customHeight="1">
      <c r="A57" s="16">
        <f>Equipes!$H57+(ROW(Equipes!$H57)/100000)</f>
        <v>5.6999999999999998E-4</v>
      </c>
      <c r="B57" s="13">
        <f>RANK(Equipes!$A57,A:A)</f>
        <v>944</v>
      </c>
      <c r="C57" s="235" t="s">
        <v>85</v>
      </c>
      <c r="D57" s="18">
        <f>COUNTIF('01'!$C$3:$C$300,C57)+COUNTIF('02'!$C$3:$C$300,C57)+COUNTIF('03'!$C$3:$C$300,C57)+COUNTIF('04'!$C$3:$C$300,C57)+COUNTIF('05'!$C$3:$C$300,C57)+COUNTIF('06'!$C$3:$C$300,C57)+COUNTIF('07'!$C$3:$C$300,C57)+COUNTIF('08'!$C$3:$C$300,C57)+COUNTIF('09'!$C$3:$C$300,C57)+COUNTIF('10'!$C$3:$C$260,C57)+COUNTIF('11'!$C$3:$C$300,C57)+COUNTIF('12'!$C$3:$C$300,C57)</f>
        <v>0</v>
      </c>
      <c r="E57" s="18">
        <f>COUNTIF('01'!$D$3:$D$300,C57)+COUNTIF('02'!$D$3:$D$300,C57)+COUNTIF('03'!$D$3:$D$300,C57)+COUNTIF('04'!$D$3:$D$300,C57)+COUNTIF('05'!$D$3:$D$300,C57)+COUNTIF('06'!$D$3:$D$300,C57)+COUNTIF('07'!$D$3:$D$300,C57)+COUNTIF('08'!$D$3:$D$300,C57)+COUNTIF('09'!$D$3:$D$300,C57)+COUNTIF('10'!$D$3:$D$260,C57)+COUNTIF('11'!$D$3:$D$300,C57)+COUNTIF('12'!$D$3:$D$300,C57)</f>
        <v>0</v>
      </c>
      <c r="F57" s="18">
        <f>COUNTIFS('01'!$C$3:$C$300,C57,'01'!$H$3:$H$300,"&gt;0")+COUNTIFS('01'!$D$3:$D$300,C57,'01'!$H$3:$H$300,"&gt;0")+COUNTIFS('02'!$C$3:$C$300,C57,'02'!$H$3:$H$300,"&gt;0")+COUNTIFS('02'!$D$3:$D$300,C57,'02'!$H$3:$H$300,"&gt;0")+COUNTIFS('03'!$C$3:$C$300,C57,'03'!$H$3:$H$300,"&gt;0")+COUNTIFS('03'!$D$3:$D$300,C57,'03'!$H$3:$H$300,"&gt;0")+COUNTIFS('04'!$C$3:$C$300,C57,'04'!$H$3:$H$300,"&gt;0")+COUNTIFS('04'!$D$3:$D$300,C57,'04'!$H$3:$H$300,"&gt;0")+COUNTIFS('05'!$C$3:$C$300,C57,'05'!$H$3:$H$300,"&gt;0")+COUNTIFS('05'!$D$3:$D$300,C57,'05'!$H$3:$H$300,"&gt;0")+COUNTIFS('06'!$C$3:$C$300,C57,'06'!$H$3:$H$300,"&gt;0")+COUNTIFS('06'!$D$3:$D$300,C57,'06'!$H$3:$H$300,"&gt;0")+COUNTIFS('07'!$C$3:$C$300,C57,'07'!$H$3:$H$300,"&gt;0")+COUNTIFS('07'!$D$3:$D$300,C57,'07'!$H$3:$H$300,"&gt;0")+COUNTIFS('08'!$C$3:$C$300,C57,'08'!$H$3:$H$300,"&gt;0")+COUNTIFS('08'!$D$3:$D$300,C57,'08'!$H$3:$H$300,"&gt;0")+COUNTIFS('09'!$C$3:$C$300,C57,'09'!$H$3:$H$300,"&gt;0")+COUNTIFS('09'!$D$3:$D$300,C57,'09'!$H$3:$H$300,"&gt;0")+COUNTIFS('10'!$C$3:$C$260,C57,'10'!$I$3:$I$260,"&gt;0")+COUNTIFS('10'!$D$3:$D$260,C57,'10'!$I$3:$I$260,"&gt;0")+COUNTIFS('11'!$C$3:$C$300,C57,'11'!$H$3:$H$300,"&gt;0")+COUNTIFS('11'!$D$3:$D$300,C57,'11'!$H$3:$H$300,"&gt;0")+COUNTIFS('12'!$C$3:$C$300,C57,'12'!$H$3:$H$300,"&gt;0")+COUNTIFS('12'!$D$3:$D$300,C57,'12'!$H$3:$H$300,"&gt;0")</f>
        <v>0</v>
      </c>
      <c r="G57" s="18">
        <f>COUNTIFS('01'!$C$3:$C$300,C57,'01'!$H$3:$H$300,"&lt;0")+COUNTIFS('01'!$D$3:$D$300,C57,'01'!$H$3:$H$300,"&lt;0")+COUNTIFS('02'!$C$3:$C$300,C57,'02'!$H$3:$H$300,"&lt;0")+COUNTIFS('02'!$D$3:$D$300,C57,'02'!$H$3:$H$300,"&lt;0")+COUNTIFS('03'!$C$3:$C$300,C57,'03'!$H$3:$H$300,"&lt;0")+COUNTIFS('03'!$D$3:$D$300,C57,'03'!$H$3:$H$300,"&lt;0")+COUNTIFS('04'!$C$3:$C$300,C57,'04'!$H$3:$H$300,"&lt;0")+COUNTIFS('04'!$D$3:$D$300,C57,'04'!$H$3:$H$300,"&lt;0")+COUNTIFS('05'!$C$3:$C$300,C57,'05'!$H$3:$H$300,"&lt;0")+COUNTIFS('05'!$D$3:$D$300,C57,'05'!$H$3:$H$300,"&lt;0")+COUNTIFS('06'!$C$3:$C$300,C57,'06'!$H$3:$H$300,"&lt;0")+COUNTIFS('06'!$D$3:$D$300,C57,'06'!$H$3:$H$300,"&lt;0")+COUNTIFS('07'!$C$3:$C$300,C57,'07'!$H$3:$H$300,"&lt;0")+COUNTIFS('07'!$D$3:$D$300,C57,'07'!$H$3:$H$300,"&lt;0")+COUNTIFS('08'!$C$3:$C$300,C57,'08'!$H$3:$H$300,"&lt;0")+COUNTIFS('08'!$D$3:$D$300,C57,'08'!$H$3:$H$300,"&lt;0")+COUNTIFS('09'!$C$3:$C$300,C57,'09'!$H$3:$H$300,"&lt;0")+COUNTIFS('09'!$D$3:$D$300,C57,'09'!$H$3:$H$300,"&lt;0")+COUNTIFS('10'!$C$3:$C$260,C57,'10'!$I$3:$I$260,"&lt;0")+COUNTIFS('10'!$D$3:$D$260,C57,'10'!$I$3:$I$260,"&lt;0")+COUNTIFS('11'!$C$3:$C$300,C57,'11'!$H$3:$H$300,"&lt;0")+COUNTIFS('11'!$D$3:$D$300,C57,'11'!$H$3:$H$300,"&lt;0")+COUNTIFS('12'!$C$3:$C$300,C57,'12'!$H$3:$H$300,"&lt;0")+COUNTIFS('12'!$D$3:$D$300,C57,'12'!$H$3:$H$300,"&lt;0")</f>
        <v>0</v>
      </c>
      <c r="H57" s="19">
        <f>SUMIFS('01'!$H$3:$H$300,'01'!$C$3:$C$300,C57)+SUMIFS('01'!$H$3:$H$300,'01'!$D$3:$D$300,C57)+SUMIFS('02'!$H$3:$H$300,'02'!$C$3:$C$300,C57)+SUMIFS('02'!$H$3:$H$300,'02'!$D$3:$D$300,C57)+SUMIFS('03'!$H$3:$H$300,'03'!$C$3:$C$300,C57)+SUMIFS('03'!$H$3:$H$300,'03'!$D$3:$D$300,C57)+SUMIFS('04'!$H$3:$H$300,'04'!$C$3:$C$300,C57)+SUMIFS('04'!$H$3:$H$300,'04'!$D$3:$D$300,C57)+SUMIFS('05'!$H$3:$H$300,'05'!$C$3:$C$300,C57)+SUMIFS('05'!$H$3:$H$300,'05'!$D$3:$D$300,C57)+SUMIFS('06'!$H$3:$H$300,'06'!$C$3:$C$300,C57)+SUMIFS('06'!$H$3:$H$300,'06'!$D$3:$D$300,C57)+SUMIFS('07'!$H$3:$H$300,'07'!$C$3:$C$300,C57)+SUMIFS('07'!$H$3:$H$300,'07'!$D$3:$D$300,C57)+SUMIFS('08'!$H$3:$H$300,'08'!$C$3:$C$300,C57)+SUMIFS('08'!$H$3:$H$300,'08'!$D$3:$D$300,C57)+SUMIFS('09'!$H$3:$H$300,'09'!$C$3:$C$300,C57)+SUMIFS('09'!$H$3:$H$300,'09'!$D$3:$D$300,C57)+SUMIFS('10'!$I$3:$I$260,'10'!$C$3:$C$260,C57)+SUMIFS('10'!$I$3:$I$260,'10'!$D$3:$D$260,C57)+SUMIFS('11'!$H$3:$H$300,'11'!$C$3:$C$300,C57)+SUMIFS('11'!$H$3:$H$300,'11'!$D$3:$D$300,C57)+SUMIFS('12'!$H$3:$H$300,'12'!$C$3:$C$300,C57)+SUMIFS('12'!$H$3:$H$300,'12'!$D$3:$D$300,C57)</f>
        <v>0</v>
      </c>
      <c r="I57" s="212"/>
      <c r="J57" s="231"/>
      <c r="K57" s="212"/>
      <c r="L57" s="212"/>
    </row>
    <row r="58" spans="1:12" ht="24.75" customHeight="1">
      <c r="A58" s="16">
        <f>Equipes!$H58+(ROW(Equipes!$H58)/100000)</f>
        <v>5.8E-4</v>
      </c>
      <c r="B58" s="13">
        <f>RANK(Equipes!$A58,A:A)</f>
        <v>943</v>
      </c>
      <c r="C58" s="235" t="s">
        <v>86</v>
      </c>
      <c r="D58" s="18">
        <f>COUNTIF('01'!$C$3:$C$300,C58)+COUNTIF('02'!$C$3:$C$300,C58)+COUNTIF('03'!$C$3:$C$300,C58)+COUNTIF('04'!$C$3:$C$300,C58)+COUNTIF('05'!$C$3:$C$300,C58)+COUNTIF('06'!$C$3:$C$300,C58)+COUNTIF('07'!$C$3:$C$300,C58)+COUNTIF('08'!$C$3:$C$300,C58)+COUNTIF('09'!$C$3:$C$300,C58)+COUNTIF('10'!$C$3:$C$260,C58)+COUNTIF('11'!$C$3:$C$300,C58)+COUNTIF('12'!$C$3:$C$300,C58)</f>
        <v>0</v>
      </c>
      <c r="E58" s="18">
        <f>COUNTIF('01'!$D$3:$D$300,C58)+COUNTIF('02'!$D$3:$D$300,C58)+COUNTIF('03'!$D$3:$D$300,C58)+COUNTIF('04'!$D$3:$D$300,C58)+COUNTIF('05'!$D$3:$D$300,C58)+COUNTIF('06'!$D$3:$D$300,C58)+COUNTIF('07'!$D$3:$D$300,C58)+COUNTIF('08'!$D$3:$D$300,C58)+COUNTIF('09'!$D$3:$D$300,C58)+COUNTIF('10'!$D$3:$D$260,C58)+COUNTIF('11'!$D$3:$D$300,C58)+COUNTIF('12'!$D$3:$D$300,C58)</f>
        <v>0</v>
      </c>
      <c r="F58" s="18">
        <f>COUNTIFS('01'!$C$3:$C$300,C58,'01'!$H$3:$H$300,"&gt;0")+COUNTIFS('01'!$D$3:$D$300,C58,'01'!$H$3:$H$300,"&gt;0")+COUNTIFS('02'!$C$3:$C$300,C58,'02'!$H$3:$H$300,"&gt;0")+COUNTIFS('02'!$D$3:$D$300,C58,'02'!$H$3:$H$300,"&gt;0")+COUNTIFS('03'!$C$3:$C$300,C58,'03'!$H$3:$H$300,"&gt;0")+COUNTIFS('03'!$D$3:$D$300,C58,'03'!$H$3:$H$300,"&gt;0")+COUNTIFS('04'!$C$3:$C$300,C58,'04'!$H$3:$H$300,"&gt;0")+COUNTIFS('04'!$D$3:$D$300,C58,'04'!$H$3:$H$300,"&gt;0")+COUNTIFS('05'!$C$3:$C$300,C58,'05'!$H$3:$H$300,"&gt;0")+COUNTIFS('05'!$D$3:$D$300,C58,'05'!$H$3:$H$300,"&gt;0")+COUNTIFS('06'!$C$3:$C$300,C58,'06'!$H$3:$H$300,"&gt;0")+COUNTIFS('06'!$D$3:$D$300,C58,'06'!$H$3:$H$300,"&gt;0")+COUNTIFS('07'!$C$3:$C$300,C58,'07'!$H$3:$H$300,"&gt;0")+COUNTIFS('07'!$D$3:$D$300,C58,'07'!$H$3:$H$300,"&gt;0")+COUNTIFS('08'!$C$3:$C$300,C58,'08'!$H$3:$H$300,"&gt;0")+COUNTIFS('08'!$D$3:$D$300,C58,'08'!$H$3:$H$300,"&gt;0")+COUNTIFS('09'!$C$3:$C$300,C58,'09'!$H$3:$H$300,"&gt;0")+COUNTIFS('09'!$D$3:$D$300,C58,'09'!$H$3:$H$300,"&gt;0")+COUNTIFS('10'!$C$3:$C$260,C58,'10'!$I$3:$I$260,"&gt;0")+COUNTIFS('10'!$D$3:$D$260,C58,'10'!$I$3:$I$260,"&gt;0")+COUNTIFS('11'!$C$3:$C$300,C58,'11'!$H$3:$H$300,"&gt;0")+COUNTIFS('11'!$D$3:$D$300,C58,'11'!$H$3:$H$300,"&gt;0")+COUNTIFS('12'!$C$3:$C$300,C58,'12'!$H$3:$H$300,"&gt;0")+COUNTIFS('12'!$D$3:$D$300,C58,'12'!$H$3:$H$300,"&gt;0")</f>
        <v>0</v>
      </c>
      <c r="G58" s="18">
        <f>COUNTIFS('01'!$C$3:$C$300,C58,'01'!$H$3:$H$300,"&lt;0")+COUNTIFS('01'!$D$3:$D$300,C58,'01'!$H$3:$H$300,"&lt;0")+COUNTIFS('02'!$C$3:$C$300,C58,'02'!$H$3:$H$300,"&lt;0")+COUNTIFS('02'!$D$3:$D$300,C58,'02'!$H$3:$H$300,"&lt;0")+COUNTIFS('03'!$C$3:$C$300,C58,'03'!$H$3:$H$300,"&lt;0")+COUNTIFS('03'!$D$3:$D$300,C58,'03'!$H$3:$H$300,"&lt;0")+COUNTIFS('04'!$C$3:$C$300,C58,'04'!$H$3:$H$300,"&lt;0")+COUNTIFS('04'!$D$3:$D$300,C58,'04'!$H$3:$H$300,"&lt;0")+COUNTIFS('05'!$C$3:$C$300,C58,'05'!$H$3:$H$300,"&lt;0")+COUNTIFS('05'!$D$3:$D$300,C58,'05'!$H$3:$H$300,"&lt;0")+COUNTIFS('06'!$C$3:$C$300,C58,'06'!$H$3:$H$300,"&lt;0")+COUNTIFS('06'!$D$3:$D$300,C58,'06'!$H$3:$H$300,"&lt;0")+COUNTIFS('07'!$C$3:$C$300,C58,'07'!$H$3:$H$300,"&lt;0")+COUNTIFS('07'!$D$3:$D$300,C58,'07'!$H$3:$H$300,"&lt;0")+COUNTIFS('08'!$C$3:$C$300,C58,'08'!$H$3:$H$300,"&lt;0")+COUNTIFS('08'!$D$3:$D$300,C58,'08'!$H$3:$H$300,"&lt;0")+COUNTIFS('09'!$C$3:$C$300,C58,'09'!$H$3:$H$300,"&lt;0")+COUNTIFS('09'!$D$3:$D$300,C58,'09'!$H$3:$H$300,"&lt;0")+COUNTIFS('10'!$C$3:$C$260,C58,'10'!$I$3:$I$260,"&lt;0")+COUNTIFS('10'!$D$3:$D$260,C58,'10'!$I$3:$I$260,"&lt;0")+COUNTIFS('11'!$C$3:$C$300,C58,'11'!$H$3:$H$300,"&lt;0")+COUNTIFS('11'!$D$3:$D$300,C58,'11'!$H$3:$H$300,"&lt;0")+COUNTIFS('12'!$C$3:$C$300,C58,'12'!$H$3:$H$300,"&lt;0")+COUNTIFS('12'!$D$3:$D$300,C58,'12'!$H$3:$H$300,"&lt;0")</f>
        <v>0</v>
      </c>
      <c r="H58" s="19">
        <f>SUMIFS('01'!$H$3:$H$300,'01'!$C$3:$C$300,C58)+SUMIFS('01'!$H$3:$H$300,'01'!$D$3:$D$300,C58)+SUMIFS('02'!$H$3:$H$300,'02'!$C$3:$C$300,C58)+SUMIFS('02'!$H$3:$H$300,'02'!$D$3:$D$300,C58)+SUMIFS('03'!$H$3:$H$300,'03'!$C$3:$C$300,C58)+SUMIFS('03'!$H$3:$H$300,'03'!$D$3:$D$300,C58)+SUMIFS('04'!$H$3:$H$300,'04'!$C$3:$C$300,C58)+SUMIFS('04'!$H$3:$H$300,'04'!$D$3:$D$300,C58)+SUMIFS('05'!$H$3:$H$300,'05'!$C$3:$C$300,C58)+SUMIFS('05'!$H$3:$H$300,'05'!$D$3:$D$300,C58)+SUMIFS('06'!$H$3:$H$300,'06'!$C$3:$C$300,C58)+SUMIFS('06'!$H$3:$H$300,'06'!$D$3:$D$300,C58)+SUMIFS('07'!$H$3:$H$300,'07'!$C$3:$C$300,C58)+SUMIFS('07'!$H$3:$H$300,'07'!$D$3:$D$300,C58)+SUMIFS('08'!$H$3:$H$300,'08'!$C$3:$C$300,C58)+SUMIFS('08'!$H$3:$H$300,'08'!$D$3:$D$300,C58)+SUMIFS('09'!$H$3:$H$300,'09'!$C$3:$C$300,C58)+SUMIFS('09'!$H$3:$H$300,'09'!$D$3:$D$300,C58)+SUMIFS('10'!$I$3:$I$260,'10'!$C$3:$C$260,C58)+SUMIFS('10'!$I$3:$I$260,'10'!$D$3:$D$260,C58)+SUMIFS('11'!$H$3:$H$300,'11'!$C$3:$C$300,C58)+SUMIFS('11'!$H$3:$H$300,'11'!$D$3:$D$300,C58)+SUMIFS('12'!$H$3:$H$300,'12'!$C$3:$C$300,C58)+SUMIFS('12'!$H$3:$H$300,'12'!$D$3:$D$300,C58)</f>
        <v>0</v>
      </c>
      <c r="I58" s="212"/>
      <c r="J58" s="231"/>
      <c r="K58" s="212"/>
      <c r="L58" s="212"/>
    </row>
    <row r="59" spans="1:12" ht="24.75" customHeight="1">
      <c r="A59" s="16">
        <f>Equipes!$H59+(ROW(Equipes!$H59)/100000)</f>
        <v>5.9000000000000003E-4</v>
      </c>
      <c r="B59" s="13">
        <f>RANK(Equipes!$A59,A:A)</f>
        <v>942</v>
      </c>
      <c r="C59" s="234" t="s">
        <v>87</v>
      </c>
      <c r="D59" s="18">
        <f>COUNTIF('01'!$C$3:$C$300,C59)+COUNTIF('02'!$C$3:$C$300,C59)+COUNTIF('03'!$C$3:$C$300,C59)+COUNTIF('04'!$C$3:$C$300,C59)+COUNTIF('05'!$C$3:$C$300,C59)+COUNTIF('06'!$C$3:$C$300,C59)+COUNTIF('07'!$C$3:$C$300,C59)+COUNTIF('08'!$C$3:$C$300,C59)+COUNTIF('09'!$C$3:$C$300,C59)+COUNTIF('10'!$C$3:$C$260,C59)+COUNTIF('11'!$C$3:$C$300,C59)+COUNTIF('12'!$C$3:$C$300,C59)</f>
        <v>0</v>
      </c>
      <c r="E59" s="18">
        <f>COUNTIF('01'!$D$3:$D$300,C59)+COUNTIF('02'!$D$3:$D$300,C59)+COUNTIF('03'!$D$3:$D$300,C59)+COUNTIF('04'!$D$3:$D$300,C59)+COUNTIF('05'!$D$3:$D$300,C59)+COUNTIF('06'!$D$3:$D$300,C59)+COUNTIF('07'!$D$3:$D$300,C59)+COUNTIF('08'!$D$3:$D$300,C59)+COUNTIF('09'!$D$3:$D$300,C59)+COUNTIF('10'!$D$3:$D$260,C59)+COUNTIF('11'!$D$3:$D$300,C59)+COUNTIF('12'!$D$3:$D$300,C59)</f>
        <v>0</v>
      </c>
      <c r="F59" s="18">
        <f>COUNTIFS('01'!$C$3:$C$300,C59,'01'!$H$3:$H$300,"&gt;0")+COUNTIFS('01'!$D$3:$D$300,C59,'01'!$H$3:$H$300,"&gt;0")+COUNTIFS('02'!$C$3:$C$300,C59,'02'!$H$3:$H$300,"&gt;0")+COUNTIFS('02'!$D$3:$D$300,C59,'02'!$H$3:$H$300,"&gt;0")+COUNTIFS('03'!$C$3:$C$300,C59,'03'!$H$3:$H$300,"&gt;0")+COUNTIFS('03'!$D$3:$D$300,C59,'03'!$H$3:$H$300,"&gt;0")+COUNTIFS('04'!$C$3:$C$300,C59,'04'!$H$3:$H$300,"&gt;0")+COUNTIFS('04'!$D$3:$D$300,C59,'04'!$H$3:$H$300,"&gt;0")+COUNTIFS('05'!$C$3:$C$300,C59,'05'!$H$3:$H$300,"&gt;0")+COUNTIFS('05'!$D$3:$D$300,C59,'05'!$H$3:$H$300,"&gt;0")+COUNTIFS('06'!$C$3:$C$300,C59,'06'!$H$3:$H$300,"&gt;0")+COUNTIFS('06'!$D$3:$D$300,C59,'06'!$H$3:$H$300,"&gt;0")+COUNTIFS('07'!$C$3:$C$300,C59,'07'!$H$3:$H$300,"&gt;0")+COUNTIFS('07'!$D$3:$D$300,C59,'07'!$H$3:$H$300,"&gt;0")+COUNTIFS('08'!$C$3:$C$300,C59,'08'!$H$3:$H$300,"&gt;0")+COUNTIFS('08'!$D$3:$D$300,C59,'08'!$H$3:$H$300,"&gt;0")+COUNTIFS('09'!$C$3:$C$300,C59,'09'!$H$3:$H$300,"&gt;0")+COUNTIFS('09'!$D$3:$D$300,C59,'09'!$H$3:$H$300,"&gt;0")+COUNTIFS('10'!$C$3:$C$260,C59,'10'!$I$3:$I$260,"&gt;0")+COUNTIFS('10'!$D$3:$D$260,C59,'10'!$I$3:$I$260,"&gt;0")+COUNTIFS('11'!$C$3:$C$300,C59,'11'!$H$3:$H$300,"&gt;0")+COUNTIFS('11'!$D$3:$D$300,C59,'11'!$H$3:$H$300,"&gt;0")+COUNTIFS('12'!$C$3:$C$300,C59,'12'!$H$3:$H$300,"&gt;0")+COUNTIFS('12'!$D$3:$D$300,C59,'12'!$H$3:$H$300,"&gt;0")</f>
        <v>0</v>
      </c>
      <c r="G59" s="18">
        <f>COUNTIFS('01'!$C$3:$C$300,C59,'01'!$H$3:$H$300,"&lt;0")+COUNTIFS('01'!$D$3:$D$300,C59,'01'!$H$3:$H$300,"&lt;0")+COUNTIFS('02'!$C$3:$C$300,C59,'02'!$H$3:$H$300,"&lt;0")+COUNTIFS('02'!$D$3:$D$300,C59,'02'!$H$3:$H$300,"&lt;0")+COUNTIFS('03'!$C$3:$C$300,C59,'03'!$H$3:$H$300,"&lt;0")+COUNTIFS('03'!$D$3:$D$300,C59,'03'!$H$3:$H$300,"&lt;0")+COUNTIFS('04'!$C$3:$C$300,C59,'04'!$H$3:$H$300,"&lt;0")+COUNTIFS('04'!$D$3:$D$300,C59,'04'!$H$3:$H$300,"&lt;0")+COUNTIFS('05'!$C$3:$C$300,C59,'05'!$H$3:$H$300,"&lt;0")+COUNTIFS('05'!$D$3:$D$300,C59,'05'!$H$3:$H$300,"&lt;0")+COUNTIFS('06'!$C$3:$C$300,C59,'06'!$H$3:$H$300,"&lt;0")+COUNTIFS('06'!$D$3:$D$300,C59,'06'!$H$3:$H$300,"&lt;0")+COUNTIFS('07'!$C$3:$C$300,C59,'07'!$H$3:$H$300,"&lt;0")+COUNTIFS('07'!$D$3:$D$300,C59,'07'!$H$3:$H$300,"&lt;0")+COUNTIFS('08'!$C$3:$C$300,C59,'08'!$H$3:$H$300,"&lt;0")+COUNTIFS('08'!$D$3:$D$300,C59,'08'!$H$3:$H$300,"&lt;0")+COUNTIFS('09'!$C$3:$C$300,C59,'09'!$H$3:$H$300,"&lt;0")+COUNTIFS('09'!$D$3:$D$300,C59,'09'!$H$3:$H$300,"&lt;0")+COUNTIFS('10'!$C$3:$C$260,C59,'10'!$I$3:$I$260,"&lt;0")+COUNTIFS('10'!$D$3:$D$260,C59,'10'!$I$3:$I$260,"&lt;0")+COUNTIFS('11'!$C$3:$C$300,C59,'11'!$H$3:$H$300,"&lt;0")+COUNTIFS('11'!$D$3:$D$300,C59,'11'!$H$3:$H$300,"&lt;0")+COUNTIFS('12'!$C$3:$C$300,C59,'12'!$H$3:$H$300,"&lt;0")+COUNTIFS('12'!$D$3:$D$300,C59,'12'!$H$3:$H$300,"&lt;0")</f>
        <v>0</v>
      </c>
      <c r="H59" s="19">
        <f>SUMIFS('01'!$H$3:$H$300,'01'!$C$3:$C$300,C59)+SUMIFS('01'!$H$3:$H$300,'01'!$D$3:$D$300,C59)+SUMIFS('02'!$H$3:$H$300,'02'!$C$3:$C$300,C59)+SUMIFS('02'!$H$3:$H$300,'02'!$D$3:$D$300,C59)+SUMIFS('03'!$H$3:$H$300,'03'!$C$3:$C$300,C59)+SUMIFS('03'!$H$3:$H$300,'03'!$D$3:$D$300,C59)+SUMIFS('04'!$H$3:$H$300,'04'!$C$3:$C$300,C59)+SUMIFS('04'!$H$3:$H$300,'04'!$D$3:$D$300,C59)+SUMIFS('05'!$H$3:$H$300,'05'!$C$3:$C$300,C59)+SUMIFS('05'!$H$3:$H$300,'05'!$D$3:$D$300,C59)+SUMIFS('06'!$H$3:$H$300,'06'!$C$3:$C$300,C59)+SUMIFS('06'!$H$3:$H$300,'06'!$D$3:$D$300,C59)+SUMIFS('07'!$H$3:$H$300,'07'!$C$3:$C$300,C59)+SUMIFS('07'!$H$3:$H$300,'07'!$D$3:$D$300,C59)+SUMIFS('08'!$H$3:$H$300,'08'!$C$3:$C$300,C59)+SUMIFS('08'!$H$3:$H$300,'08'!$D$3:$D$300,C59)+SUMIFS('09'!$H$3:$H$300,'09'!$C$3:$C$300,C59)+SUMIFS('09'!$H$3:$H$300,'09'!$D$3:$D$300,C59)+SUMIFS('10'!$I$3:$I$260,'10'!$C$3:$C$260,C59)+SUMIFS('10'!$I$3:$I$260,'10'!$D$3:$D$260,C59)+SUMIFS('11'!$H$3:$H$300,'11'!$C$3:$C$300,C59)+SUMIFS('11'!$H$3:$H$300,'11'!$D$3:$D$300,C59)+SUMIFS('12'!$H$3:$H$300,'12'!$C$3:$C$300,C59)+SUMIFS('12'!$H$3:$H$300,'12'!$D$3:$D$300,C59)</f>
        <v>0</v>
      </c>
      <c r="I59" s="212"/>
      <c r="J59" s="231"/>
      <c r="K59" s="212"/>
      <c r="L59" s="212"/>
    </row>
    <row r="60" spans="1:12" ht="24.75" customHeight="1">
      <c r="A60" s="16">
        <f>Equipes!$H60+(ROW(Equipes!$H60)/100000)</f>
        <v>5.9999999999999995E-4</v>
      </c>
      <c r="B60" s="13">
        <f>RANK(Equipes!$A60,A:A)</f>
        <v>941</v>
      </c>
      <c r="C60" s="235" t="s">
        <v>88</v>
      </c>
      <c r="D60" s="18">
        <f>COUNTIF('01'!$C$3:$C$300,C60)+COUNTIF('02'!$C$3:$C$300,C60)+COUNTIF('03'!$C$3:$C$300,C60)+COUNTIF('04'!$C$3:$C$300,C60)+COUNTIF('05'!$C$3:$C$300,C60)+COUNTIF('06'!$C$3:$C$300,C60)+COUNTIF('07'!$C$3:$C$300,C60)+COUNTIF('08'!$C$3:$C$300,C60)+COUNTIF('09'!$C$3:$C$300,C60)+COUNTIF('10'!$C$3:$C$260,C60)+COUNTIF('11'!$C$3:$C$300,C60)+COUNTIF('12'!$C$3:$C$300,C60)</f>
        <v>0</v>
      </c>
      <c r="E60" s="18">
        <f>COUNTIF('01'!$D$3:$D$300,C60)+COUNTIF('02'!$D$3:$D$300,C60)+COUNTIF('03'!$D$3:$D$300,C60)+COUNTIF('04'!$D$3:$D$300,C60)+COUNTIF('05'!$D$3:$D$300,C60)+COUNTIF('06'!$D$3:$D$300,C60)+COUNTIF('07'!$D$3:$D$300,C60)+COUNTIF('08'!$D$3:$D$300,C60)+COUNTIF('09'!$D$3:$D$300,C60)+COUNTIF('10'!$D$3:$D$260,C60)+COUNTIF('11'!$D$3:$D$300,C60)+COUNTIF('12'!$D$3:$D$300,C60)</f>
        <v>0</v>
      </c>
      <c r="F60" s="18">
        <f>COUNTIFS('01'!$C$3:$C$300,C60,'01'!$H$3:$H$300,"&gt;0")+COUNTIFS('01'!$D$3:$D$300,C60,'01'!$H$3:$H$300,"&gt;0")+COUNTIFS('02'!$C$3:$C$300,C60,'02'!$H$3:$H$300,"&gt;0")+COUNTIFS('02'!$D$3:$D$300,C60,'02'!$H$3:$H$300,"&gt;0")+COUNTIFS('03'!$C$3:$C$300,C60,'03'!$H$3:$H$300,"&gt;0")+COUNTIFS('03'!$D$3:$D$300,C60,'03'!$H$3:$H$300,"&gt;0")+COUNTIFS('04'!$C$3:$C$300,C60,'04'!$H$3:$H$300,"&gt;0")+COUNTIFS('04'!$D$3:$D$300,C60,'04'!$H$3:$H$300,"&gt;0")+COUNTIFS('05'!$C$3:$C$300,C60,'05'!$H$3:$H$300,"&gt;0")+COUNTIFS('05'!$D$3:$D$300,C60,'05'!$H$3:$H$300,"&gt;0")+COUNTIFS('06'!$C$3:$C$300,C60,'06'!$H$3:$H$300,"&gt;0")+COUNTIFS('06'!$D$3:$D$300,C60,'06'!$H$3:$H$300,"&gt;0")+COUNTIFS('07'!$C$3:$C$300,C60,'07'!$H$3:$H$300,"&gt;0")+COUNTIFS('07'!$D$3:$D$300,C60,'07'!$H$3:$H$300,"&gt;0")+COUNTIFS('08'!$C$3:$C$300,C60,'08'!$H$3:$H$300,"&gt;0")+COUNTIFS('08'!$D$3:$D$300,C60,'08'!$H$3:$H$300,"&gt;0")+COUNTIFS('09'!$C$3:$C$300,C60,'09'!$H$3:$H$300,"&gt;0")+COUNTIFS('09'!$D$3:$D$300,C60,'09'!$H$3:$H$300,"&gt;0")+COUNTIFS('10'!$C$3:$C$260,C60,'10'!$I$3:$I$260,"&gt;0")+COUNTIFS('10'!$D$3:$D$260,C60,'10'!$I$3:$I$260,"&gt;0")+COUNTIFS('11'!$C$3:$C$300,C60,'11'!$H$3:$H$300,"&gt;0")+COUNTIFS('11'!$D$3:$D$300,C60,'11'!$H$3:$H$300,"&gt;0")+COUNTIFS('12'!$C$3:$C$300,C60,'12'!$H$3:$H$300,"&gt;0")+COUNTIFS('12'!$D$3:$D$300,C60,'12'!$H$3:$H$300,"&gt;0")</f>
        <v>0</v>
      </c>
      <c r="G60" s="18">
        <f>COUNTIFS('01'!$C$3:$C$300,C60,'01'!$H$3:$H$300,"&lt;0")+COUNTIFS('01'!$D$3:$D$300,C60,'01'!$H$3:$H$300,"&lt;0")+COUNTIFS('02'!$C$3:$C$300,C60,'02'!$H$3:$H$300,"&lt;0")+COUNTIFS('02'!$D$3:$D$300,C60,'02'!$H$3:$H$300,"&lt;0")+COUNTIFS('03'!$C$3:$C$300,C60,'03'!$H$3:$H$300,"&lt;0")+COUNTIFS('03'!$D$3:$D$300,C60,'03'!$H$3:$H$300,"&lt;0")+COUNTIFS('04'!$C$3:$C$300,C60,'04'!$H$3:$H$300,"&lt;0")+COUNTIFS('04'!$D$3:$D$300,C60,'04'!$H$3:$H$300,"&lt;0")+COUNTIFS('05'!$C$3:$C$300,C60,'05'!$H$3:$H$300,"&lt;0")+COUNTIFS('05'!$D$3:$D$300,C60,'05'!$H$3:$H$300,"&lt;0")+COUNTIFS('06'!$C$3:$C$300,C60,'06'!$H$3:$H$300,"&lt;0")+COUNTIFS('06'!$D$3:$D$300,C60,'06'!$H$3:$H$300,"&lt;0")+COUNTIFS('07'!$C$3:$C$300,C60,'07'!$H$3:$H$300,"&lt;0")+COUNTIFS('07'!$D$3:$D$300,C60,'07'!$H$3:$H$300,"&lt;0")+COUNTIFS('08'!$C$3:$C$300,C60,'08'!$H$3:$H$300,"&lt;0")+COUNTIFS('08'!$D$3:$D$300,C60,'08'!$H$3:$H$300,"&lt;0")+COUNTIFS('09'!$C$3:$C$300,C60,'09'!$H$3:$H$300,"&lt;0")+COUNTIFS('09'!$D$3:$D$300,C60,'09'!$H$3:$H$300,"&lt;0")+COUNTIFS('10'!$C$3:$C$260,C60,'10'!$I$3:$I$260,"&lt;0")+COUNTIFS('10'!$D$3:$D$260,C60,'10'!$I$3:$I$260,"&lt;0")+COUNTIFS('11'!$C$3:$C$300,C60,'11'!$H$3:$H$300,"&lt;0")+COUNTIFS('11'!$D$3:$D$300,C60,'11'!$H$3:$H$300,"&lt;0")+COUNTIFS('12'!$C$3:$C$300,C60,'12'!$H$3:$H$300,"&lt;0")+COUNTIFS('12'!$D$3:$D$300,C60,'12'!$H$3:$H$300,"&lt;0")</f>
        <v>0</v>
      </c>
      <c r="H60" s="19">
        <f>SUMIFS('01'!$H$3:$H$300,'01'!$C$3:$C$300,C60)+SUMIFS('01'!$H$3:$H$300,'01'!$D$3:$D$300,C60)+SUMIFS('02'!$H$3:$H$300,'02'!$C$3:$C$300,C60)+SUMIFS('02'!$H$3:$H$300,'02'!$D$3:$D$300,C60)+SUMIFS('03'!$H$3:$H$300,'03'!$C$3:$C$300,C60)+SUMIFS('03'!$H$3:$H$300,'03'!$D$3:$D$300,C60)+SUMIFS('04'!$H$3:$H$300,'04'!$C$3:$C$300,C60)+SUMIFS('04'!$H$3:$H$300,'04'!$D$3:$D$300,C60)+SUMIFS('05'!$H$3:$H$300,'05'!$C$3:$C$300,C60)+SUMIFS('05'!$H$3:$H$300,'05'!$D$3:$D$300,C60)+SUMIFS('06'!$H$3:$H$300,'06'!$C$3:$C$300,C60)+SUMIFS('06'!$H$3:$H$300,'06'!$D$3:$D$300,C60)+SUMIFS('07'!$H$3:$H$300,'07'!$C$3:$C$300,C60)+SUMIFS('07'!$H$3:$H$300,'07'!$D$3:$D$300,C60)+SUMIFS('08'!$H$3:$H$300,'08'!$C$3:$C$300,C60)+SUMIFS('08'!$H$3:$H$300,'08'!$D$3:$D$300,C60)+SUMIFS('09'!$H$3:$H$300,'09'!$C$3:$C$300,C60)+SUMIFS('09'!$H$3:$H$300,'09'!$D$3:$D$300,C60)+SUMIFS('10'!$I$3:$I$260,'10'!$C$3:$C$260,C60)+SUMIFS('10'!$I$3:$I$260,'10'!$D$3:$D$260,C60)+SUMIFS('11'!$H$3:$H$300,'11'!$C$3:$C$300,C60)+SUMIFS('11'!$H$3:$H$300,'11'!$D$3:$D$300,C60)+SUMIFS('12'!$H$3:$H$300,'12'!$C$3:$C$300,C60)+SUMIFS('12'!$H$3:$H$300,'12'!$D$3:$D$300,C60)</f>
        <v>0</v>
      </c>
      <c r="I60" s="212"/>
      <c r="J60" s="231"/>
      <c r="K60" s="212"/>
      <c r="L60" s="212"/>
    </row>
    <row r="61" spans="1:12" ht="24.75" customHeight="1">
      <c r="A61" s="16">
        <f>Equipes!$H61+(ROW(Equipes!$H61)/100000)</f>
        <v>6.0999999999999997E-4</v>
      </c>
      <c r="B61" s="13">
        <f>RANK(Equipes!$A61,A:A)</f>
        <v>940</v>
      </c>
      <c r="C61" s="234" t="s">
        <v>89</v>
      </c>
      <c r="D61" s="18">
        <f>COUNTIF('01'!$C$3:$C$300,C61)+COUNTIF('02'!$C$3:$C$300,C61)+COUNTIF('03'!$C$3:$C$300,C61)+COUNTIF('04'!$C$3:$C$300,C61)+COUNTIF('05'!$C$3:$C$300,C61)+COUNTIF('06'!$C$3:$C$300,C61)+COUNTIF('07'!$C$3:$C$300,C61)+COUNTIF('08'!$C$3:$C$300,C61)+COUNTIF('09'!$C$3:$C$300,C61)+COUNTIF('10'!$C$3:$C$260,C61)+COUNTIF('11'!$C$3:$C$300,C61)+COUNTIF('12'!$C$3:$C$300,C61)</f>
        <v>0</v>
      </c>
      <c r="E61" s="18">
        <f>COUNTIF('01'!$D$3:$D$300,C61)+COUNTIF('02'!$D$3:$D$300,C61)+COUNTIF('03'!$D$3:$D$300,C61)+COUNTIF('04'!$D$3:$D$300,C61)+COUNTIF('05'!$D$3:$D$300,C61)+COUNTIF('06'!$D$3:$D$300,C61)+COUNTIF('07'!$D$3:$D$300,C61)+COUNTIF('08'!$D$3:$D$300,C61)+COUNTIF('09'!$D$3:$D$300,C61)+COUNTIF('10'!$D$3:$D$260,C61)+COUNTIF('11'!$D$3:$D$300,C61)+COUNTIF('12'!$D$3:$D$300,C61)</f>
        <v>0</v>
      </c>
      <c r="F61" s="18">
        <f>COUNTIFS('01'!$C$3:$C$300,C61,'01'!$H$3:$H$300,"&gt;0")+COUNTIFS('01'!$D$3:$D$300,C61,'01'!$H$3:$H$300,"&gt;0")+COUNTIFS('02'!$C$3:$C$300,C61,'02'!$H$3:$H$300,"&gt;0")+COUNTIFS('02'!$D$3:$D$300,C61,'02'!$H$3:$H$300,"&gt;0")+COUNTIFS('03'!$C$3:$C$300,C61,'03'!$H$3:$H$300,"&gt;0")+COUNTIFS('03'!$D$3:$D$300,C61,'03'!$H$3:$H$300,"&gt;0")+COUNTIFS('04'!$C$3:$C$300,C61,'04'!$H$3:$H$300,"&gt;0")+COUNTIFS('04'!$D$3:$D$300,C61,'04'!$H$3:$H$300,"&gt;0")+COUNTIFS('05'!$C$3:$C$300,C61,'05'!$H$3:$H$300,"&gt;0")+COUNTIFS('05'!$D$3:$D$300,C61,'05'!$H$3:$H$300,"&gt;0")+COUNTIFS('06'!$C$3:$C$300,C61,'06'!$H$3:$H$300,"&gt;0")+COUNTIFS('06'!$D$3:$D$300,C61,'06'!$H$3:$H$300,"&gt;0")+COUNTIFS('07'!$C$3:$C$300,C61,'07'!$H$3:$H$300,"&gt;0")+COUNTIFS('07'!$D$3:$D$300,C61,'07'!$H$3:$H$300,"&gt;0")+COUNTIFS('08'!$C$3:$C$300,C61,'08'!$H$3:$H$300,"&gt;0")+COUNTIFS('08'!$D$3:$D$300,C61,'08'!$H$3:$H$300,"&gt;0")+COUNTIFS('09'!$C$3:$C$300,C61,'09'!$H$3:$H$300,"&gt;0")+COUNTIFS('09'!$D$3:$D$300,C61,'09'!$H$3:$H$300,"&gt;0")+COUNTIFS('10'!$C$3:$C$260,C61,'10'!$I$3:$I$260,"&gt;0")+COUNTIFS('10'!$D$3:$D$260,C61,'10'!$I$3:$I$260,"&gt;0")+COUNTIFS('11'!$C$3:$C$300,C61,'11'!$H$3:$H$300,"&gt;0")+COUNTIFS('11'!$D$3:$D$300,C61,'11'!$H$3:$H$300,"&gt;0")+COUNTIFS('12'!$C$3:$C$300,C61,'12'!$H$3:$H$300,"&gt;0")+COUNTIFS('12'!$D$3:$D$300,C61,'12'!$H$3:$H$300,"&gt;0")</f>
        <v>0</v>
      </c>
      <c r="G61" s="18">
        <f>COUNTIFS('01'!$C$3:$C$300,C61,'01'!$H$3:$H$300,"&lt;0")+COUNTIFS('01'!$D$3:$D$300,C61,'01'!$H$3:$H$300,"&lt;0")+COUNTIFS('02'!$C$3:$C$300,C61,'02'!$H$3:$H$300,"&lt;0")+COUNTIFS('02'!$D$3:$D$300,C61,'02'!$H$3:$H$300,"&lt;0")+COUNTIFS('03'!$C$3:$C$300,C61,'03'!$H$3:$H$300,"&lt;0")+COUNTIFS('03'!$D$3:$D$300,C61,'03'!$H$3:$H$300,"&lt;0")+COUNTIFS('04'!$C$3:$C$300,C61,'04'!$H$3:$H$300,"&lt;0")+COUNTIFS('04'!$D$3:$D$300,C61,'04'!$H$3:$H$300,"&lt;0")+COUNTIFS('05'!$C$3:$C$300,C61,'05'!$H$3:$H$300,"&lt;0")+COUNTIFS('05'!$D$3:$D$300,C61,'05'!$H$3:$H$300,"&lt;0")+COUNTIFS('06'!$C$3:$C$300,C61,'06'!$H$3:$H$300,"&lt;0")+COUNTIFS('06'!$D$3:$D$300,C61,'06'!$H$3:$H$300,"&lt;0")+COUNTIFS('07'!$C$3:$C$300,C61,'07'!$H$3:$H$300,"&lt;0")+COUNTIFS('07'!$D$3:$D$300,C61,'07'!$H$3:$H$300,"&lt;0")+COUNTIFS('08'!$C$3:$C$300,C61,'08'!$H$3:$H$300,"&lt;0")+COUNTIFS('08'!$D$3:$D$300,C61,'08'!$H$3:$H$300,"&lt;0")+COUNTIFS('09'!$C$3:$C$300,C61,'09'!$H$3:$H$300,"&lt;0")+COUNTIFS('09'!$D$3:$D$300,C61,'09'!$H$3:$H$300,"&lt;0")+COUNTIFS('10'!$C$3:$C$260,C61,'10'!$I$3:$I$260,"&lt;0")+COUNTIFS('10'!$D$3:$D$260,C61,'10'!$I$3:$I$260,"&lt;0")+COUNTIFS('11'!$C$3:$C$300,C61,'11'!$H$3:$H$300,"&lt;0")+COUNTIFS('11'!$D$3:$D$300,C61,'11'!$H$3:$H$300,"&lt;0")+COUNTIFS('12'!$C$3:$C$300,C61,'12'!$H$3:$H$300,"&lt;0")+COUNTIFS('12'!$D$3:$D$300,C61,'12'!$H$3:$H$300,"&lt;0")</f>
        <v>0</v>
      </c>
      <c r="H61" s="19">
        <f>SUMIFS('01'!$H$3:$H$300,'01'!$C$3:$C$300,C61)+SUMIFS('01'!$H$3:$H$300,'01'!$D$3:$D$300,C61)+SUMIFS('02'!$H$3:$H$300,'02'!$C$3:$C$300,C61)+SUMIFS('02'!$H$3:$H$300,'02'!$D$3:$D$300,C61)+SUMIFS('03'!$H$3:$H$300,'03'!$C$3:$C$300,C61)+SUMIFS('03'!$H$3:$H$300,'03'!$D$3:$D$300,C61)+SUMIFS('04'!$H$3:$H$300,'04'!$C$3:$C$300,C61)+SUMIFS('04'!$H$3:$H$300,'04'!$D$3:$D$300,C61)+SUMIFS('05'!$H$3:$H$300,'05'!$C$3:$C$300,C61)+SUMIFS('05'!$H$3:$H$300,'05'!$D$3:$D$300,C61)+SUMIFS('06'!$H$3:$H$300,'06'!$C$3:$C$300,C61)+SUMIFS('06'!$H$3:$H$300,'06'!$D$3:$D$300,C61)+SUMIFS('07'!$H$3:$H$300,'07'!$C$3:$C$300,C61)+SUMIFS('07'!$H$3:$H$300,'07'!$D$3:$D$300,C61)+SUMIFS('08'!$H$3:$H$300,'08'!$C$3:$C$300,C61)+SUMIFS('08'!$H$3:$H$300,'08'!$D$3:$D$300,C61)+SUMIFS('09'!$H$3:$H$300,'09'!$C$3:$C$300,C61)+SUMIFS('09'!$H$3:$H$300,'09'!$D$3:$D$300,C61)+SUMIFS('10'!$I$3:$I$260,'10'!$C$3:$C$260,C61)+SUMIFS('10'!$I$3:$I$260,'10'!$D$3:$D$260,C61)+SUMIFS('11'!$H$3:$H$300,'11'!$C$3:$C$300,C61)+SUMIFS('11'!$H$3:$H$300,'11'!$D$3:$D$300,C61)+SUMIFS('12'!$H$3:$H$300,'12'!$C$3:$C$300,C61)+SUMIFS('12'!$H$3:$H$300,'12'!$D$3:$D$300,C61)</f>
        <v>0</v>
      </c>
      <c r="I61" s="212"/>
      <c r="J61" s="231"/>
      <c r="K61" s="212"/>
      <c r="L61" s="212"/>
    </row>
    <row r="62" spans="1:12" ht="24.75" customHeight="1">
      <c r="A62" s="16">
        <f>Equipes!$H62+(ROW(Equipes!$H62)/100000)</f>
        <v>6.2E-4</v>
      </c>
      <c r="B62" s="13">
        <f>RANK(Equipes!$A62,A:A)</f>
        <v>939</v>
      </c>
      <c r="C62" s="234" t="s">
        <v>90</v>
      </c>
      <c r="D62" s="18">
        <f>COUNTIF('01'!$C$3:$C$300,C62)+COUNTIF('02'!$C$3:$C$300,C62)+COUNTIF('03'!$C$3:$C$300,C62)+COUNTIF('04'!$C$3:$C$300,C62)+COUNTIF('05'!$C$3:$C$300,C62)+COUNTIF('06'!$C$3:$C$300,C62)+COUNTIF('07'!$C$3:$C$300,C62)+COUNTIF('08'!$C$3:$C$300,C62)+COUNTIF('09'!$C$3:$C$300,C62)+COUNTIF('10'!$C$3:$C$260,C62)+COUNTIF('11'!$C$3:$C$300,C62)+COUNTIF('12'!$C$3:$C$300,C62)</f>
        <v>0</v>
      </c>
      <c r="E62" s="18">
        <f>COUNTIF('01'!$D$3:$D$300,C62)+COUNTIF('02'!$D$3:$D$300,C62)+COUNTIF('03'!$D$3:$D$300,C62)+COUNTIF('04'!$D$3:$D$300,C62)+COUNTIF('05'!$D$3:$D$300,C62)+COUNTIF('06'!$D$3:$D$300,C62)+COUNTIF('07'!$D$3:$D$300,C62)+COUNTIF('08'!$D$3:$D$300,C62)+COUNTIF('09'!$D$3:$D$300,C62)+COUNTIF('10'!$D$3:$D$260,C62)+COUNTIF('11'!$D$3:$D$300,C62)+COUNTIF('12'!$D$3:$D$300,C62)</f>
        <v>0</v>
      </c>
      <c r="F62" s="18">
        <f>COUNTIFS('01'!$C$3:$C$300,C62,'01'!$H$3:$H$300,"&gt;0")+COUNTIFS('01'!$D$3:$D$300,C62,'01'!$H$3:$H$300,"&gt;0")+COUNTIFS('02'!$C$3:$C$300,C62,'02'!$H$3:$H$300,"&gt;0")+COUNTIFS('02'!$D$3:$D$300,C62,'02'!$H$3:$H$300,"&gt;0")+COUNTIFS('03'!$C$3:$C$300,C62,'03'!$H$3:$H$300,"&gt;0")+COUNTIFS('03'!$D$3:$D$300,C62,'03'!$H$3:$H$300,"&gt;0")+COUNTIFS('04'!$C$3:$C$300,C62,'04'!$H$3:$H$300,"&gt;0")+COUNTIFS('04'!$D$3:$D$300,C62,'04'!$H$3:$H$300,"&gt;0")+COUNTIFS('05'!$C$3:$C$300,C62,'05'!$H$3:$H$300,"&gt;0")+COUNTIFS('05'!$D$3:$D$300,C62,'05'!$H$3:$H$300,"&gt;0")+COUNTIFS('06'!$C$3:$C$300,C62,'06'!$H$3:$H$300,"&gt;0")+COUNTIFS('06'!$D$3:$D$300,C62,'06'!$H$3:$H$300,"&gt;0")+COUNTIFS('07'!$C$3:$C$300,C62,'07'!$H$3:$H$300,"&gt;0")+COUNTIFS('07'!$D$3:$D$300,C62,'07'!$H$3:$H$300,"&gt;0")+COUNTIFS('08'!$C$3:$C$300,C62,'08'!$H$3:$H$300,"&gt;0")+COUNTIFS('08'!$D$3:$D$300,C62,'08'!$H$3:$H$300,"&gt;0")+COUNTIFS('09'!$C$3:$C$300,C62,'09'!$H$3:$H$300,"&gt;0")+COUNTIFS('09'!$D$3:$D$300,C62,'09'!$H$3:$H$300,"&gt;0")+COUNTIFS('10'!$C$3:$C$260,C62,'10'!$I$3:$I$260,"&gt;0")+COUNTIFS('10'!$D$3:$D$260,C62,'10'!$I$3:$I$260,"&gt;0")+COUNTIFS('11'!$C$3:$C$300,C62,'11'!$H$3:$H$300,"&gt;0")+COUNTIFS('11'!$D$3:$D$300,C62,'11'!$H$3:$H$300,"&gt;0")+COUNTIFS('12'!$C$3:$C$300,C62,'12'!$H$3:$H$300,"&gt;0")+COUNTIFS('12'!$D$3:$D$300,C62,'12'!$H$3:$H$300,"&gt;0")</f>
        <v>0</v>
      </c>
      <c r="G62" s="18">
        <f>COUNTIFS('01'!$C$3:$C$300,C62,'01'!$H$3:$H$300,"&lt;0")+COUNTIFS('01'!$D$3:$D$300,C62,'01'!$H$3:$H$300,"&lt;0")+COUNTIFS('02'!$C$3:$C$300,C62,'02'!$H$3:$H$300,"&lt;0")+COUNTIFS('02'!$D$3:$D$300,C62,'02'!$H$3:$H$300,"&lt;0")+COUNTIFS('03'!$C$3:$C$300,C62,'03'!$H$3:$H$300,"&lt;0")+COUNTIFS('03'!$D$3:$D$300,C62,'03'!$H$3:$H$300,"&lt;0")+COUNTIFS('04'!$C$3:$C$300,C62,'04'!$H$3:$H$300,"&lt;0")+COUNTIFS('04'!$D$3:$D$300,C62,'04'!$H$3:$H$300,"&lt;0")+COUNTIFS('05'!$C$3:$C$300,C62,'05'!$H$3:$H$300,"&lt;0")+COUNTIFS('05'!$D$3:$D$300,C62,'05'!$H$3:$H$300,"&lt;0")+COUNTIFS('06'!$C$3:$C$300,C62,'06'!$H$3:$H$300,"&lt;0")+COUNTIFS('06'!$D$3:$D$300,C62,'06'!$H$3:$H$300,"&lt;0")+COUNTIFS('07'!$C$3:$C$300,C62,'07'!$H$3:$H$300,"&lt;0")+COUNTIFS('07'!$D$3:$D$300,C62,'07'!$H$3:$H$300,"&lt;0")+COUNTIFS('08'!$C$3:$C$300,C62,'08'!$H$3:$H$300,"&lt;0")+COUNTIFS('08'!$D$3:$D$300,C62,'08'!$H$3:$H$300,"&lt;0")+COUNTIFS('09'!$C$3:$C$300,C62,'09'!$H$3:$H$300,"&lt;0")+COUNTIFS('09'!$D$3:$D$300,C62,'09'!$H$3:$H$300,"&lt;0")+COUNTIFS('10'!$C$3:$C$260,C62,'10'!$I$3:$I$260,"&lt;0")+COUNTIFS('10'!$D$3:$D$260,C62,'10'!$I$3:$I$260,"&lt;0")+COUNTIFS('11'!$C$3:$C$300,C62,'11'!$H$3:$H$300,"&lt;0")+COUNTIFS('11'!$D$3:$D$300,C62,'11'!$H$3:$H$300,"&lt;0")+COUNTIFS('12'!$C$3:$C$300,C62,'12'!$H$3:$H$300,"&lt;0")+COUNTIFS('12'!$D$3:$D$300,C62,'12'!$H$3:$H$300,"&lt;0")</f>
        <v>0</v>
      </c>
      <c r="H62" s="19">
        <f>SUMIFS('01'!$H$3:$H$300,'01'!$C$3:$C$300,C62)+SUMIFS('01'!$H$3:$H$300,'01'!$D$3:$D$300,C62)+SUMIFS('02'!$H$3:$H$300,'02'!$C$3:$C$300,C62)+SUMIFS('02'!$H$3:$H$300,'02'!$D$3:$D$300,C62)+SUMIFS('03'!$H$3:$H$300,'03'!$C$3:$C$300,C62)+SUMIFS('03'!$H$3:$H$300,'03'!$D$3:$D$300,C62)+SUMIFS('04'!$H$3:$H$300,'04'!$C$3:$C$300,C62)+SUMIFS('04'!$H$3:$H$300,'04'!$D$3:$D$300,C62)+SUMIFS('05'!$H$3:$H$300,'05'!$C$3:$C$300,C62)+SUMIFS('05'!$H$3:$H$300,'05'!$D$3:$D$300,C62)+SUMIFS('06'!$H$3:$H$300,'06'!$C$3:$C$300,C62)+SUMIFS('06'!$H$3:$H$300,'06'!$D$3:$D$300,C62)+SUMIFS('07'!$H$3:$H$300,'07'!$C$3:$C$300,C62)+SUMIFS('07'!$H$3:$H$300,'07'!$D$3:$D$300,C62)+SUMIFS('08'!$H$3:$H$300,'08'!$C$3:$C$300,C62)+SUMIFS('08'!$H$3:$H$300,'08'!$D$3:$D$300,C62)+SUMIFS('09'!$H$3:$H$300,'09'!$C$3:$C$300,C62)+SUMIFS('09'!$H$3:$H$300,'09'!$D$3:$D$300,C62)+SUMIFS('10'!$I$3:$I$260,'10'!$C$3:$C$260,C62)+SUMIFS('10'!$I$3:$I$260,'10'!$D$3:$D$260,C62)+SUMIFS('11'!$H$3:$H$300,'11'!$C$3:$C$300,C62)+SUMIFS('11'!$H$3:$H$300,'11'!$D$3:$D$300,C62)+SUMIFS('12'!$H$3:$H$300,'12'!$C$3:$C$300,C62)+SUMIFS('12'!$H$3:$H$300,'12'!$D$3:$D$300,C62)</f>
        <v>0</v>
      </c>
      <c r="I62" s="212"/>
      <c r="J62" s="231"/>
      <c r="K62" s="212"/>
      <c r="L62" s="212"/>
    </row>
    <row r="63" spans="1:12" ht="24.75" customHeight="1">
      <c r="A63" s="16">
        <f>Equipes!$H63+(ROW(Equipes!$H63)/100000)</f>
        <v>6.3000000000000003E-4</v>
      </c>
      <c r="B63" s="13">
        <f>RANK(Equipes!$A63,A:A)</f>
        <v>938</v>
      </c>
      <c r="C63" s="234" t="s">
        <v>91</v>
      </c>
      <c r="D63" s="18">
        <f>COUNTIF('01'!$C$3:$C$300,C63)+COUNTIF('02'!$C$3:$C$300,C63)+COUNTIF('03'!$C$3:$C$300,C63)+COUNTIF('04'!$C$3:$C$300,C63)+COUNTIF('05'!$C$3:$C$300,C63)+COUNTIF('06'!$C$3:$C$300,C63)+COUNTIF('07'!$C$3:$C$300,C63)+COUNTIF('08'!$C$3:$C$300,C63)+COUNTIF('09'!$C$3:$C$300,C63)+COUNTIF('10'!$C$3:$C$260,C63)+COUNTIF('11'!$C$3:$C$300,C63)+COUNTIF('12'!$C$3:$C$300,C63)</f>
        <v>0</v>
      </c>
      <c r="E63" s="18">
        <f>COUNTIF('01'!$D$3:$D$300,C63)+COUNTIF('02'!$D$3:$D$300,C63)+COUNTIF('03'!$D$3:$D$300,C63)+COUNTIF('04'!$D$3:$D$300,C63)+COUNTIF('05'!$D$3:$D$300,C63)+COUNTIF('06'!$D$3:$D$300,C63)+COUNTIF('07'!$D$3:$D$300,C63)+COUNTIF('08'!$D$3:$D$300,C63)+COUNTIF('09'!$D$3:$D$300,C63)+COUNTIF('10'!$D$3:$D$260,C63)+COUNTIF('11'!$D$3:$D$300,C63)+COUNTIF('12'!$D$3:$D$300,C63)</f>
        <v>0</v>
      </c>
      <c r="F63" s="18">
        <f>COUNTIFS('01'!$C$3:$C$300,C63,'01'!$H$3:$H$300,"&gt;0")+COUNTIFS('01'!$D$3:$D$300,C63,'01'!$H$3:$H$300,"&gt;0")+COUNTIFS('02'!$C$3:$C$300,C63,'02'!$H$3:$H$300,"&gt;0")+COUNTIFS('02'!$D$3:$D$300,C63,'02'!$H$3:$H$300,"&gt;0")+COUNTIFS('03'!$C$3:$C$300,C63,'03'!$H$3:$H$300,"&gt;0")+COUNTIFS('03'!$D$3:$D$300,C63,'03'!$H$3:$H$300,"&gt;0")+COUNTIFS('04'!$C$3:$C$300,C63,'04'!$H$3:$H$300,"&gt;0")+COUNTIFS('04'!$D$3:$D$300,C63,'04'!$H$3:$H$300,"&gt;0")+COUNTIFS('05'!$C$3:$C$300,C63,'05'!$H$3:$H$300,"&gt;0")+COUNTIFS('05'!$D$3:$D$300,C63,'05'!$H$3:$H$300,"&gt;0")+COUNTIFS('06'!$C$3:$C$300,C63,'06'!$H$3:$H$300,"&gt;0")+COUNTIFS('06'!$D$3:$D$300,C63,'06'!$H$3:$H$300,"&gt;0")+COUNTIFS('07'!$C$3:$C$300,C63,'07'!$H$3:$H$300,"&gt;0")+COUNTIFS('07'!$D$3:$D$300,C63,'07'!$H$3:$H$300,"&gt;0")+COUNTIFS('08'!$C$3:$C$300,C63,'08'!$H$3:$H$300,"&gt;0")+COUNTIFS('08'!$D$3:$D$300,C63,'08'!$H$3:$H$300,"&gt;0")+COUNTIFS('09'!$C$3:$C$300,C63,'09'!$H$3:$H$300,"&gt;0")+COUNTIFS('09'!$D$3:$D$300,C63,'09'!$H$3:$H$300,"&gt;0")+COUNTIFS('10'!$C$3:$C$260,C63,'10'!$I$3:$I$260,"&gt;0")+COUNTIFS('10'!$D$3:$D$260,C63,'10'!$I$3:$I$260,"&gt;0")+COUNTIFS('11'!$C$3:$C$300,C63,'11'!$H$3:$H$300,"&gt;0")+COUNTIFS('11'!$D$3:$D$300,C63,'11'!$H$3:$H$300,"&gt;0")+COUNTIFS('12'!$C$3:$C$300,C63,'12'!$H$3:$H$300,"&gt;0")+COUNTIFS('12'!$D$3:$D$300,C63,'12'!$H$3:$H$300,"&gt;0")</f>
        <v>0</v>
      </c>
      <c r="G63" s="18">
        <f>COUNTIFS('01'!$C$3:$C$300,C63,'01'!$H$3:$H$300,"&lt;0")+COUNTIFS('01'!$D$3:$D$300,C63,'01'!$H$3:$H$300,"&lt;0")+COUNTIFS('02'!$C$3:$C$300,C63,'02'!$H$3:$H$300,"&lt;0")+COUNTIFS('02'!$D$3:$D$300,C63,'02'!$H$3:$H$300,"&lt;0")+COUNTIFS('03'!$C$3:$C$300,C63,'03'!$H$3:$H$300,"&lt;0")+COUNTIFS('03'!$D$3:$D$300,C63,'03'!$H$3:$H$300,"&lt;0")+COUNTIFS('04'!$C$3:$C$300,C63,'04'!$H$3:$H$300,"&lt;0")+COUNTIFS('04'!$D$3:$D$300,C63,'04'!$H$3:$H$300,"&lt;0")+COUNTIFS('05'!$C$3:$C$300,C63,'05'!$H$3:$H$300,"&lt;0")+COUNTIFS('05'!$D$3:$D$300,C63,'05'!$H$3:$H$300,"&lt;0")+COUNTIFS('06'!$C$3:$C$300,C63,'06'!$H$3:$H$300,"&lt;0")+COUNTIFS('06'!$D$3:$D$300,C63,'06'!$H$3:$H$300,"&lt;0")+COUNTIFS('07'!$C$3:$C$300,C63,'07'!$H$3:$H$300,"&lt;0")+COUNTIFS('07'!$D$3:$D$300,C63,'07'!$H$3:$H$300,"&lt;0")+COUNTIFS('08'!$C$3:$C$300,C63,'08'!$H$3:$H$300,"&lt;0")+COUNTIFS('08'!$D$3:$D$300,C63,'08'!$H$3:$H$300,"&lt;0")+COUNTIFS('09'!$C$3:$C$300,C63,'09'!$H$3:$H$300,"&lt;0")+COUNTIFS('09'!$D$3:$D$300,C63,'09'!$H$3:$H$300,"&lt;0")+COUNTIFS('10'!$C$3:$C$260,C63,'10'!$I$3:$I$260,"&lt;0")+COUNTIFS('10'!$D$3:$D$260,C63,'10'!$I$3:$I$260,"&lt;0")+COUNTIFS('11'!$C$3:$C$300,C63,'11'!$H$3:$H$300,"&lt;0")+COUNTIFS('11'!$D$3:$D$300,C63,'11'!$H$3:$H$300,"&lt;0")+COUNTIFS('12'!$C$3:$C$300,C63,'12'!$H$3:$H$300,"&lt;0")+COUNTIFS('12'!$D$3:$D$300,C63,'12'!$H$3:$H$300,"&lt;0")</f>
        <v>0</v>
      </c>
      <c r="H63" s="19">
        <f>SUMIFS('01'!$H$3:$H$300,'01'!$C$3:$C$300,C63)+SUMIFS('01'!$H$3:$H$300,'01'!$D$3:$D$300,C63)+SUMIFS('02'!$H$3:$H$300,'02'!$C$3:$C$300,C63)+SUMIFS('02'!$H$3:$H$300,'02'!$D$3:$D$300,C63)+SUMIFS('03'!$H$3:$H$300,'03'!$C$3:$C$300,C63)+SUMIFS('03'!$H$3:$H$300,'03'!$D$3:$D$300,C63)+SUMIFS('04'!$H$3:$H$300,'04'!$C$3:$C$300,C63)+SUMIFS('04'!$H$3:$H$300,'04'!$D$3:$D$300,C63)+SUMIFS('05'!$H$3:$H$300,'05'!$C$3:$C$300,C63)+SUMIFS('05'!$H$3:$H$300,'05'!$D$3:$D$300,C63)+SUMIFS('06'!$H$3:$H$300,'06'!$C$3:$C$300,C63)+SUMIFS('06'!$H$3:$H$300,'06'!$D$3:$D$300,C63)+SUMIFS('07'!$H$3:$H$300,'07'!$C$3:$C$300,C63)+SUMIFS('07'!$H$3:$H$300,'07'!$D$3:$D$300,C63)+SUMIFS('08'!$H$3:$H$300,'08'!$C$3:$C$300,C63)+SUMIFS('08'!$H$3:$H$300,'08'!$D$3:$D$300,C63)+SUMIFS('09'!$H$3:$H$300,'09'!$C$3:$C$300,C63)+SUMIFS('09'!$H$3:$H$300,'09'!$D$3:$D$300,C63)+SUMIFS('10'!$I$3:$I$260,'10'!$C$3:$C$260,C63)+SUMIFS('10'!$I$3:$I$260,'10'!$D$3:$D$260,C63)+SUMIFS('11'!$H$3:$H$300,'11'!$C$3:$C$300,C63)+SUMIFS('11'!$H$3:$H$300,'11'!$D$3:$D$300,C63)+SUMIFS('12'!$H$3:$H$300,'12'!$C$3:$C$300,C63)+SUMIFS('12'!$H$3:$H$300,'12'!$D$3:$D$300,C63)</f>
        <v>0</v>
      </c>
      <c r="I63" s="212"/>
      <c r="J63" s="231"/>
      <c r="K63" s="212"/>
      <c r="L63" s="212"/>
    </row>
    <row r="64" spans="1:12" ht="24.75" customHeight="1">
      <c r="A64" s="16">
        <f>Equipes!$H64+(ROW(Equipes!$H64)/100000)</f>
        <v>6.4000000000000005E-4</v>
      </c>
      <c r="B64" s="13">
        <f>RANK(Equipes!$A64,A:A)</f>
        <v>937</v>
      </c>
      <c r="C64" s="234" t="s">
        <v>92</v>
      </c>
      <c r="D64" s="18">
        <f>COUNTIF('01'!$C$3:$C$300,C64)+COUNTIF('02'!$C$3:$C$300,C64)+COUNTIF('03'!$C$3:$C$300,C64)+COUNTIF('04'!$C$3:$C$300,C64)+COUNTIF('05'!$C$3:$C$300,C64)+COUNTIF('06'!$C$3:$C$300,C64)+COUNTIF('07'!$C$3:$C$300,C64)+COUNTIF('08'!$C$3:$C$300,C64)+COUNTIF('09'!$C$3:$C$300,C64)+COUNTIF('10'!$C$3:$C$260,C64)+COUNTIF('11'!$C$3:$C$300,C64)+COUNTIF('12'!$C$3:$C$300,C64)</f>
        <v>0</v>
      </c>
      <c r="E64" s="18">
        <f>COUNTIF('01'!$D$3:$D$300,C64)+COUNTIF('02'!$D$3:$D$300,C64)+COUNTIF('03'!$D$3:$D$300,C64)+COUNTIF('04'!$D$3:$D$300,C64)+COUNTIF('05'!$D$3:$D$300,C64)+COUNTIF('06'!$D$3:$D$300,C64)+COUNTIF('07'!$D$3:$D$300,C64)+COUNTIF('08'!$D$3:$D$300,C64)+COUNTIF('09'!$D$3:$D$300,C64)+COUNTIF('10'!$D$3:$D$260,C64)+COUNTIF('11'!$D$3:$D$300,C64)+COUNTIF('12'!$D$3:$D$300,C64)</f>
        <v>0</v>
      </c>
      <c r="F64" s="18">
        <f>COUNTIFS('01'!$C$3:$C$300,C64,'01'!$H$3:$H$300,"&gt;0")+COUNTIFS('01'!$D$3:$D$300,C64,'01'!$H$3:$H$300,"&gt;0")+COUNTIFS('02'!$C$3:$C$300,C64,'02'!$H$3:$H$300,"&gt;0")+COUNTIFS('02'!$D$3:$D$300,C64,'02'!$H$3:$H$300,"&gt;0")+COUNTIFS('03'!$C$3:$C$300,C64,'03'!$H$3:$H$300,"&gt;0")+COUNTIFS('03'!$D$3:$D$300,C64,'03'!$H$3:$H$300,"&gt;0")+COUNTIFS('04'!$C$3:$C$300,C64,'04'!$H$3:$H$300,"&gt;0")+COUNTIFS('04'!$D$3:$D$300,C64,'04'!$H$3:$H$300,"&gt;0")+COUNTIFS('05'!$C$3:$C$300,C64,'05'!$H$3:$H$300,"&gt;0")+COUNTIFS('05'!$D$3:$D$300,C64,'05'!$H$3:$H$300,"&gt;0")+COUNTIFS('06'!$C$3:$C$300,C64,'06'!$H$3:$H$300,"&gt;0")+COUNTIFS('06'!$D$3:$D$300,C64,'06'!$H$3:$H$300,"&gt;0")+COUNTIFS('07'!$C$3:$C$300,C64,'07'!$H$3:$H$300,"&gt;0")+COUNTIFS('07'!$D$3:$D$300,C64,'07'!$H$3:$H$300,"&gt;0")+COUNTIFS('08'!$C$3:$C$300,C64,'08'!$H$3:$H$300,"&gt;0")+COUNTIFS('08'!$D$3:$D$300,C64,'08'!$H$3:$H$300,"&gt;0")+COUNTIFS('09'!$C$3:$C$300,C64,'09'!$H$3:$H$300,"&gt;0")+COUNTIFS('09'!$D$3:$D$300,C64,'09'!$H$3:$H$300,"&gt;0")+COUNTIFS('10'!$C$3:$C$260,C64,'10'!$I$3:$I$260,"&gt;0")+COUNTIFS('10'!$D$3:$D$260,C64,'10'!$I$3:$I$260,"&gt;0")+COUNTIFS('11'!$C$3:$C$300,C64,'11'!$H$3:$H$300,"&gt;0")+COUNTIFS('11'!$D$3:$D$300,C64,'11'!$H$3:$H$300,"&gt;0")+COUNTIFS('12'!$C$3:$C$300,C64,'12'!$H$3:$H$300,"&gt;0")+COUNTIFS('12'!$D$3:$D$300,C64,'12'!$H$3:$H$300,"&gt;0")</f>
        <v>0</v>
      </c>
      <c r="G64" s="18">
        <f>COUNTIFS('01'!$C$3:$C$300,C64,'01'!$H$3:$H$300,"&lt;0")+COUNTIFS('01'!$D$3:$D$300,C64,'01'!$H$3:$H$300,"&lt;0")+COUNTIFS('02'!$C$3:$C$300,C64,'02'!$H$3:$H$300,"&lt;0")+COUNTIFS('02'!$D$3:$D$300,C64,'02'!$H$3:$H$300,"&lt;0")+COUNTIFS('03'!$C$3:$C$300,C64,'03'!$H$3:$H$300,"&lt;0")+COUNTIFS('03'!$D$3:$D$300,C64,'03'!$H$3:$H$300,"&lt;0")+COUNTIFS('04'!$C$3:$C$300,C64,'04'!$H$3:$H$300,"&lt;0")+COUNTIFS('04'!$D$3:$D$300,C64,'04'!$H$3:$H$300,"&lt;0")+COUNTIFS('05'!$C$3:$C$300,C64,'05'!$H$3:$H$300,"&lt;0")+COUNTIFS('05'!$D$3:$D$300,C64,'05'!$H$3:$H$300,"&lt;0")+COUNTIFS('06'!$C$3:$C$300,C64,'06'!$H$3:$H$300,"&lt;0")+COUNTIFS('06'!$D$3:$D$300,C64,'06'!$H$3:$H$300,"&lt;0")+COUNTIFS('07'!$C$3:$C$300,C64,'07'!$H$3:$H$300,"&lt;0")+COUNTIFS('07'!$D$3:$D$300,C64,'07'!$H$3:$H$300,"&lt;0")+COUNTIFS('08'!$C$3:$C$300,C64,'08'!$H$3:$H$300,"&lt;0")+COUNTIFS('08'!$D$3:$D$300,C64,'08'!$H$3:$H$300,"&lt;0")+COUNTIFS('09'!$C$3:$C$300,C64,'09'!$H$3:$H$300,"&lt;0")+COUNTIFS('09'!$D$3:$D$300,C64,'09'!$H$3:$H$300,"&lt;0")+COUNTIFS('10'!$C$3:$C$260,C64,'10'!$I$3:$I$260,"&lt;0")+COUNTIFS('10'!$D$3:$D$260,C64,'10'!$I$3:$I$260,"&lt;0")+COUNTIFS('11'!$C$3:$C$300,C64,'11'!$H$3:$H$300,"&lt;0")+COUNTIFS('11'!$D$3:$D$300,C64,'11'!$H$3:$H$300,"&lt;0")+COUNTIFS('12'!$C$3:$C$300,C64,'12'!$H$3:$H$300,"&lt;0")+COUNTIFS('12'!$D$3:$D$300,C64,'12'!$H$3:$H$300,"&lt;0")</f>
        <v>0</v>
      </c>
      <c r="H64" s="19">
        <f>SUMIFS('01'!$H$3:$H$300,'01'!$C$3:$C$300,C64)+SUMIFS('01'!$H$3:$H$300,'01'!$D$3:$D$300,C64)+SUMIFS('02'!$H$3:$H$300,'02'!$C$3:$C$300,C64)+SUMIFS('02'!$H$3:$H$300,'02'!$D$3:$D$300,C64)+SUMIFS('03'!$H$3:$H$300,'03'!$C$3:$C$300,C64)+SUMIFS('03'!$H$3:$H$300,'03'!$D$3:$D$300,C64)+SUMIFS('04'!$H$3:$H$300,'04'!$C$3:$C$300,C64)+SUMIFS('04'!$H$3:$H$300,'04'!$D$3:$D$300,C64)+SUMIFS('05'!$H$3:$H$300,'05'!$C$3:$C$300,C64)+SUMIFS('05'!$H$3:$H$300,'05'!$D$3:$D$300,C64)+SUMIFS('06'!$H$3:$H$300,'06'!$C$3:$C$300,C64)+SUMIFS('06'!$H$3:$H$300,'06'!$D$3:$D$300,C64)+SUMIFS('07'!$H$3:$H$300,'07'!$C$3:$C$300,C64)+SUMIFS('07'!$H$3:$H$300,'07'!$D$3:$D$300,C64)+SUMIFS('08'!$H$3:$H$300,'08'!$C$3:$C$300,C64)+SUMIFS('08'!$H$3:$H$300,'08'!$D$3:$D$300,C64)+SUMIFS('09'!$H$3:$H$300,'09'!$C$3:$C$300,C64)+SUMIFS('09'!$H$3:$H$300,'09'!$D$3:$D$300,C64)+SUMIFS('10'!$I$3:$I$260,'10'!$C$3:$C$260,C64)+SUMIFS('10'!$I$3:$I$260,'10'!$D$3:$D$260,C64)+SUMIFS('11'!$H$3:$H$300,'11'!$C$3:$C$300,C64)+SUMIFS('11'!$H$3:$H$300,'11'!$D$3:$D$300,C64)+SUMIFS('12'!$H$3:$H$300,'12'!$C$3:$C$300,C64)+SUMIFS('12'!$H$3:$H$300,'12'!$D$3:$D$300,C64)</f>
        <v>0</v>
      </c>
      <c r="I64" s="212"/>
      <c r="J64" s="231"/>
      <c r="K64" s="212"/>
      <c r="L64" s="212"/>
    </row>
    <row r="65" spans="1:12" ht="24.75" customHeight="1">
      <c r="A65" s="16">
        <f>Equipes!$H65+(ROW(Equipes!$H65)/100000)</f>
        <v>6.4999999999999997E-4</v>
      </c>
      <c r="B65" s="13">
        <f>RANK(Equipes!$A65,A:A)</f>
        <v>936</v>
      </c>
      <c r="C65" s="234" t="s">
        <v>93</v>
      </c>
      <c r="D65" s="18">
        <f>COUNTIF('01'!$C$3:$C$300,C65)+COUNTIF('02'!$C$3:$C$300,C65)+COUNTIF('03'!$C$3:$C$300,C65)+COUNTIF('04'!$C$3:$C$300,C65)+COUNTIF('05'!$C$3:$C$300,C65)+COUNTIF('06'!$C$3:$C$300,C65)+COUNTIF('07'!$C$3:$C$300,C65)+COUNTIF('08'!$C$3:$C$300,C65)+COUNTIF('09'!$C$3:$C$300,C65)+COUNTIF('10'!$C$3:$C$260,C65)+COUNTIF('11'!$C$3:$C$300,C65)+COUNTIF('12'!$C$3:$C$300,C65)</f>
        <v>0</v>
      </c>
      <c r="E65" s="18">
        <f>COUNTIF('01'!$D$3:$D$300,C65)+COUNTIF('02'!$D$3:$D$300,C65)+COUNTIF('03'!$D$3:$D$300,C65)+COUNTIF('04'!$D$3:$D$300,C65)+COUNTIF('05'!$D$3:$D$300,C65)+COUNTIF('06'!$D$3:$D$300,C65)+COUNTIF('07'!$D$3:$D$300,C65)+COUNTIF('08'!$D$3:$D$300,C65)+COUNTIF('09'!$D$3:$D$300,C65)+COUNTIF('10'!$D$3:$D$260,C65)+COUNTIF('11'!$D$3:$D$300,C65)+COUNTIF('12'!$D$3:$D$300,C65)</f>
        <v>0</v>
      </c>
      <c r="F65" s="18">
        <f>COUNTIFS('01'!$C$3:$C$300,C65,'01'!$H$3:$H$300,"&gt;0")+COUNTIFS('01'!$D$3:$D$300,C65,'01'!$H$3:$H$300,"&gt;0")+COUNTIFS('02'!$C$3:$C$300,C65,'02'!$H$3:$H$300,"&gt;0")+COUNTIFS('02'!$D$3:$D$300,C65,'02'!$H$3:$H$300,"&gt;0")+COUNTIFS('03'!$C$3:$C$300,C65,'03'!$H$3:$H$300,"&gt;0")+COUNTIFS('03'!$D$3:$D$300,C65,'03'!$H$3:$H$300,"&gt;0")+COUNTIFS('04'!$C$3:$C$300,C65,'04'!$H$3:$H$300,"&gt;0")+COUNTIFS('04'!$D$3:$D$300,C65,'04'!$H$3:$H$300,"&gt;0")+COUNTIFS('05'!$C$3:$C$300,C65,'05'!$H$3:$H$300,"&gt;0")+COUNTIFS('05'!$D$3:$D$300,C65,'05'!$H$3:$H$300,"&gt;0")+COUNTIFS('06'!$C$3:$C$300,C65,'06'!$H$3:$H$300,"&gt;0")+COUNTIFS('06'!$D$3:$D$300,C65,'06'!$H$3:$H$300,"&gt;0")+COUNTIFS('07'!$C$3:$C$300,C65,'07'!$H$3:$H$300,"&gt;0")+COUNTIFS('07'!$D$3:$D$300,C65,'07'!$H$3:$H$300,"&gt;0")+COUNTIFS('08'!$C$3:$C$300,C65,'08'!$H$3:$H$300,"&gt;0")+COUNTIFS('08'!$D$3:$D$300,C65,'08'!$H$3:$H$300,"&gt;0")+COUNTIFS('09'!$C$3:$C$300,C65,'09'!$H$3:$H$300,"&gt;0")+COUNTIFS('09'!$D$3:$D$300,C65,'09'!$H$3:$H$300,"&gt;0")+COUNTIFS('10'!$C$3:$C$260,C65,'10'!$I$3:$I$260,"&gt;0")+COUNTIFS('10'!$D$3:$D$260,C65,'10'!$I$3:$I$260,"&gt;0")+COUNTIFS('11'!$C$3:$C$300,C65,'11'!$H$3:$H$300,"&gt;0")+COUNTIFS('11'!$D$3:$D$300,C65,'11'!$H$3:$H$300,"&gt;0")+COUNTIFS('12'!$C$3:$C$300,C65,'12'!$H$3:$H$300,"&gt;0")+COUNTIFS('12'!$D$3:$D$300,C65,'12'!$H$3:$H$300,"&gt;0")</f>
        <v>0</v>
      </c>
      <c r="G65" s="18">
        <f>COUNTIFS('01'!$C$3:$C$300,C65,'01'!$H$3:$H$300,"&lt;0")+COUNTIFS('01'!$D$3:$D$300,C65,'01'!$H$3:$H$300,"&lt;0")+COUNTIFS('02'!$C$3:$C$300,C65,'02'!$H$3:$H$300,"&lt;0")+COUNTIFS('02'!$D$3:$D$300,C65,'02'!$H$3:$H$300,"&lt;0")+COUNTIFS('03'!$C$3:$C$300,C65,'03'!$H$3:$H$300,"&lt;0")+COUNTIFS('03'!$D$3:$D$300,C65,'03'!$H$3:$H$300,"&lt;0")+COUNTIFS('04'!$C$3:$C$300,C65,'04'!$H$3:$H$300,"&lt;0")+COUNTIFS('04'!$D$3:$D$300,C65,'04'!$H$3:$H$300,"&lt;0")+COUNTIFS('05'!$C$3:$C$300,C65,'05'!$H$3:$H$300,"&lt;0")+COUNTIFS('05'!$D$3:$D$300,C65,'05'!$H$3:$H$300,"&lt;0")+COUNTIFS('06'!$C$3:$C$300,C65,'06'!$H$3:$H$300,"&lt;0")+COUNTIFS('06'!$D$3:$D$300,C65,'06'!$H$3:$H$300,"&lt;0")+COUNTIFS('07'!$C$3:$C$300,C65,'07'!$H$3:$H$300,"&lt;0")+COUNTIFS('07'!$D$3:$D$300,C65,'07'!$H$3:$H$300,"&lt;0")+COUNTIFS('08'!$C$3:$C$300,C65,'08'!$H$3:$H$300,"&lt;0")+COUNTIFS('08'!$D$3:$D$300,C65,'08'!$H$3:$H$300,"&lt;0")+COUNTIFS('09'!$C$3:$C$300,C65,'09'!$H$3:$H$300,"&lt;0")+COUNTIFS('09'!$D$3:$D$300,C65,'09'!$H$3:$H$300,"&lt;0")+COUNTIFS('10'!$C$3:$C$260,C65,'10'!$I$3:$I$260,"&lt;0")+COUNTIFS('10'!$D$3:$D$260,C65,'10'!$I$3:$I$260,"&lt;0")+COUNTIFS('11'!$C$3:$C$300,C65,'11'!$H$3:$H$300,"&lt;0")+COUNTIFS('11'!$D$3:$D$300,C65,'11'!$H$3:$H$300,"&lt;0")+COUNTIFS('12'!$C$3:$C$300,C65,'12'!$H$3:$H$300,"&lt;0")+COUNTIFS('12'!$D$3:$D$300,C65,'12'!$H$3:$H$300,"&lt;0")</f>
        <v>0</v>
      </c>
      <c r="H65" s="19">
        <f>SUMIFS('01'!$H$3:$H$300,'01'!$C$3:$C$300,C65)+SUMIFS('01'!$H$3:$H$300,'01'!$D$3:$D$300,C65)+SUMIFS('02'!$H$3:$H$300,'02'!$C$3:$C$300,C65)+SUMIFS('02'!$H$3:$H$300,'02'!$D$3:$D$300,C65)+SUMIFS('03'!$H$3:$H$300,'03'!$C$3:$C$300,C65)+SUMIFS('03'!$H$3:$H$300,'03'!$D$3:$D$300,C65)+SUMIFS('04'!$H$3:$H$300,'04'!$C$3:$C$300,C65)+SUMIFS('04'!$H$3:$H$300,'04'!$D$3:$D$300,C65)+SUMIFS('05'!$H$3:$H$300,'05'!$C$3:$C$300,C65)+SUMIFS('05'!$H$3:$H$300,'05'!$D$3:$D$300,C65)+SUMIFS('06'!$H$3:$H$300,'06'!$C$3:$C$300,C65)+SUMIFS('06'!$H$3:$H$300,'06'!$D$3:$D$300,C65)+SUMIFS('07'!$H$3:$H$300,'07'!$C$3:$C$300,C65)+SUMIFS('07'!$H$3:$H$300,'07'!$D$3:$D$300,C65)+SUMIFS('08'!$H$3:$H$300,'08'!$C$3:$C$300,C65)+SUMIFS('08'!$H$3:$H$300,'08'!$D$3:$D$300,C65)+SUMIFS('09'!$H$3:$H$300,'09'!$C$3:$C$300,C65)+SUMIFS('09'!$H$3:$H$300,'09'!$D$3:$D$300,C65)+SUMIFS('10'!$I$3:$I$260,'10'!$C$3:$C$260,C65)+SUMIFS('10'!$I$3:$I$260,'10'!$D$3:$D$260,C65)+SUMIFS('11'!$H$3:$H$300,'11'!$C$3:$C$300,C65)+SUMIFS('11'!$H$3:$H$300,'11'!$D$3:$D$300,C65)+SUMIFS('12'!$H$3:$H$300,'12'!$C$3:$C$300,C65)+SUMIFS('12'!$H$3:$H$300,'12'!$D$3:$D$300,C65)</f>
        <v>0</v>
      </c>
      <c r="I65" s="212"/>
      <c r="J65" s="231"/>
      <c r="K65" s="212"/>
      <c r="L65" s="212"/>
    </row>
    <row r="66" spans="1:12" ht="24.75" customHeight="1">
      <c r="A66" s="16">
        <f>Equipes!$H66+(ROW(Equipes!$H66)/100000)</f>
        <v>6.6E-4</v>
      </c>
      <c r="B66" s="13">
        <f>RANK(Equipes!$A66,A:A)</f>
        <v>935</v>
      </c>
      <c r="C66" s="234" t="s">
        <v>94</v>
      </c>
      <c r="D66" s="18">
        <f>COUNTIF('01'!$C$3:$C$300,C66)+COUNTIF('02'!$C$3:$C$300,C66)+COUNTIF('03'!$C$3:$C$300,C66)+COUNTIF('04'!$C$3:$C$300,C66)+COUNTIF('05'!$C$3:$C$300,C66)+COUNTIF('06'!$C$3:$C$300,C66)+COUNTIF('07'!$C$3:$C$300,C66)+COUNTIF('08'!$C$3:$C$300,C66)+COUNTIF('09'!$C$3:$C$300,C66)+COUNTIF('10'!$C$3:$C$260,C66)+COUNTIF('11'!$C$3:$C$300,C66)+COUNTIF('12'!$C$3:$C$300,C66)</f>
        <v>0</v>
      </c>
      <c r="E66" s="18">
        <f>COUNTIF('01'!$D$3:$D$300,C66)+COUNTIF('02'!$D$3:$D$300,C66)+COUNTIF('03'!$D$3:$D$300,C66)+COUNTIF('04'!$D$3:$D$300,C66)+COUNTIF('05'!$D$3:$D$300,C66)+COUNTIF('06'!$D$3:$D$300,C66)+COUNTIF('07'!$D$3:$D$300,C66)+COUNTIF('08'!$D$3:$D$300,C66)+COUNTIF('09'!$D$3:$D$300,C66)+COUNTIF('10'!$D$3:$D$260,C66)+COUNTIF('11'!$D$3:$D$300,C66)+COUNTIF('12'!$D$3:$D$300,C66)</f>
        <v>0</v>
      </c>
      <c r="F66" s="18">
        <f>COUNTIFS('01'!$C$3:$C$300,C66,'01'!$H$3:$H$300,"&gt;0")+COUNTIFS('01'!$D$3:$D$300,C66,'01'!$H$3:$H$300,"&gt;0")+COUNTIFS('02'!$C$3:$C$300,C66,'02'!$H$3:$H$300,"&gt;0")+COUNTIFS('02'!$D$3:$D$300,C66,'02'!$H$3:$H$300,"&gt;0")+COUNTIFS('03'!$C$3:$C$300,C66,'03'!$H$3:$H$300,"&gt;0")+COUNTIFS('03'!$D$3:$D$300,C66,'03'!$H$3:$H$300,"&gt;0")+COUNTIFS('04'!$C$3:$C$300,C66,'04'!$H$3:$H$300,"&gt;0")+COUNTIFS('04'!$D$3:$D$300,C66,'04'!$H$3:$H$300,"&gt;0")+COUNTIFS('05'!$C$3:$C$300,C66,'05'!$H$3:$H$300,"&gt;0")+COUNTIFS('05'!$D$3:$D$300,C66,'05'!$H$3:$H$300,"&gt;0")+COUNTIFS('06'!$C$3:$C$300,C66,'06'!$H$3:$H$300,"&gt;0")+COUNTIFS('06'!$D$3:$D$300,C66,'06'!$H$3:$H$300,"&gt;0")+COUNTIFS('07'!$C$3:$C$300,C66,'07'!$H$3:$H$300,"&gt;0")+COUNTIFS('07'!$D$3:$D$300,C66,'07'!$H$3:$H$300,"&gt;0")+COUNTIFS('08'!$C$3:$C$300,C66,'08'!$H$3:$H$300,"&gt;0")+COUNTIFS('08'!$D$3:$D$300,C66,'08'!$H$3:$H$300,"&gt;0")+COUNTIFS('09'!$C$3:$C$300,C66,'09'!$H$3:$H$300,"&gt;0")+COUNTIFS('09'!$D$3:$D$300,C66,'09'!$H$3:$H$300,"&gt;0")+COUNTIFS('10'!$C$3:$C$260,C66,'10'!$I$3:$I$260,"&gt;0")+COUNTIFS('10'!$D$3:$D$260,C66,'10'!$I$3:$I$260,"&gt;0")+COUNTIFS('11'!$C$3:$C$300,C66,'11'!$H$3:$H$300,"&gt;0")+COUNTIFS('11'!$D$3:$D$300,C66,'11'!$H$3:$H$300,"&gt;0")+COUNTIFS('12'!$C$3:$C$300,C66,'12'!$H$3:$H$300,"&gt;0")+COUNTIFS('12'!$D$3:$D$300,C66,'12'!$H$3:$H$300,"&gt;0")</f>
        <v>0</v>
      </c>
      <c r="G66" s="18">
        <f>COUNTIFS('01'!$C$3:$C$300,C66,'01'!$H$3:$H$300,"&lt;0")+COUNTIFS('01'!$D$3:$D$300,C66,'01'!$H$3:$H$300,"&lt;0")+COUNTIFS('02'!$C$3:$C$300,C66,'02'!$H$3:$H$300,"&lt;0")+COUNTIFS('02'!$D$3:$D$300,C66,'02'!$H$3:$H$300,"&lt;0")+COUNTIFS('03'!$C$3:$C$300,C66,'03'!$H$3:$H$300,"&lt;0")+COUNTIFS('03'!$D$3:$D$300,C66,'03'!$H$3:$H$300,"&lt;0")+COUNTIFS('04'!$C$3:$C$300,C66,'04'!$H$3:$H$300,"&lt;0")+COUNTIFS('04'!$D$3:$D$300,C66,'04'!$H$3:$H$300,"&lt;0")+COUNTIFS('05'!$C$3:$C$300,C66,'05'!$H$3:$H$300,"&lt;0")+COUNTIFS('05'!$D$3:$D$300,C66,'05'!$H$3:$H$300,"&lt;0")+COUNTIFS('06'!$C$3:$C$300,C66,'06'!$H$3:$H$300,"&lt;0")+COUNTIFS('06'!$D$3:$D$300,C66,'06'!$H$3:$H$300,"&lt;0")+COUNTIFS('07'!$C$3:$C$300,C66,'07'!$H$3:$H$300,"&lt;0")+COUNTIFS('07'!$D$3:$D$300,C66,'07'!$H$3:$H$300,"&lt;0")+COUNTIFS('08'!$C$3:$C$300,C66,'08'!$H$3:$H$300,"&lt;0")+COUNTIFS('08'!$D$3:$D$300,C66,'08'!$H$3:$H$300,"&lt;0")+COUNTIFS('09'!$C$3:$C$300,C66,'09'!$H$3:$H$300,"&lt;0")+COUNTIFS('09'!$D$3:$D$300,C66,'09'!$H$3:$H$300,"&lt;0")+COUNTIFS('10'!$C$3:$C$260,C66,'10'!$I$3:$I$260,"&lt;0")+COUNTIFS('10'!$D$3:$D$260,C66,'10'!$I$3:$I$260,"&lt;0")+COUNTIFS('11'!$C$3:$C$300,C66,'11'!$H$3:$H$300,"&lt;0")+COUNTIFS('11'!$D$3:$D$300,C66,'11'!$H$3:$H$300,"&lt;0")+COUNTIFS('12'!$C$3:$C$300,C66,'12'!$H$3:$H$300,"&lt;0")+COUNTIFS('12'!$D$3:$D$300,C66,'12'!$H$3:$H$300,"&lt;0")</f>
        <v>0</v>
      </c>
      <c r="H66" s="19">
        <f>SUMIFS('01'!$H$3:$H$300,'01'!$C$3:$C$300,C66)+SUMIFS('01'!$H$3:$H$300,'01'!$D$3:$D$300,C66)+SUMIFS('02'!$H$3:$H$300,'02'!$C$3:$C$300,C66)+SUMIFS('02'!$H$3:$H$300,'02'!$D$3:$D$300,C66)+SUMIFS('03'!$H$3:$H$300,'03'!$C$3:$C$300,C66)+SUMIFS('03'!$H$3:$H$300,'03'!$D$3:$D$300,C66)+SUMIFS('04'!$H$3:$H$300,'04'!$C$3:$C$300,C66)+SUMIFS('04'!$H$3:$H$300,'04'!$D$3:$D$300,C66)+SUMIFS('05'!$H$3:$H$300,'05'!$C$3:$C$300,C66)+SUMIFS('05'!$H$3:$H$300,'05'!$D$3:$D$300,C66)+SUMIFS('06'!$H$3:$H$300,'06'!$C$3:$C$300,C66)+SUMIFS('06'!$H$3:$H$300,'06'!$D$3:$D$300,C66)+SUMIFS('07'!$H$3:$H$300,'07'!$C$3:$C$300,C66)+SUMIFS('07'!$H$3:$H$300,'07'!$D$3:$D$300,C66)+SUMIFS('08'!$H$3:$H$300,'08'!$C$3:$C$300,C66)+SUMIFS('08'!$H$3:$H$300,'08'!$D$3:$D$300,C66)+SUMIFS('09'!$H$3:$H$300,'09'!$C$3:$C$300,C66)+SUMIFS('09'!$H$3:$H$300,'09'!$D$3:$D$300,C66)+SUMIFS('10'!$I$3:$I$260,'10'!$C$3:$C$260,C66)+SUMIFS('10'!$I$3:$I$260,'10'!$D$3:$D$260,C66)+SUMIFS('11'!$H$3:$H$300,'11'!$C$3:$C$300,C66)+SUMIFS('11'!$H$3:$H$300,'11'!$D$3:$D$300,C66)+SUMIFS('12'!$H$3:$H$300,'12'!$C$3:$C$300,C66)+SUMIFS('12'!$H$3:$H$300,'12'!$D$3:$D$300,C66)</f>
        <v>0</v>
      </c>
      <c r="I66" s="212"/>
      <c r="J66" s="231"/>
      <c r="K66" s="212"/>
      <c r="L66" s="212"/>
    </row>
    <row r="67" spans="1:12" ht="24.75" customHeight="1">
      <c r="A67" s="16">
        <f>Equipes!$H67+(ROW(Equipes!$H67)/100000)</f>
        <v>6.7000000000000002E-4</v>
      </c>
      <c r="B67" s="13">
        <f>RANK(Equipes!$A67,A:A)</f>
        <v>934</v>
      </c>
      <c r="C67" s="234" t="s">
        <v>95</v>
      </c>
      <c r="D67" s="18">
        <f>COUNTIF('01'!$C$3:$C$300,C67)+COUNTIF('02'!$C$3:$C$300,C67)+COUNTIF('03'!$C$3:$C$300,C67)+COUNTIF('04'!$C$3:$C$300,C67)+COUNTIF('05'!$C$3:$C$300,C67)+COUNTIF('06'!$C$3:$C$300,C67)+COUNTIF('07'!$C$3:$C$300,C67)+COUNTIF('08'!$C$3:$C$300,C67)+COUNTIF('09'!$C$3:$C$300,C67)+COUNTIF('10'!$C$3:$C$260,C67)+COUNTIF('11'!$C$3:$C$300,C67)+COUNTIF('12'!$C$3:$C$300,C67)</f>
        <v>0</v>
      </c>
      <c r="E67" s="18">
        <f>COUNTIF('01'!$D$3:$D$300,C67)+COUNTIF('02'!$D$3:$D$300,C67)+COUNTIF('03'!$D$3:$D$300,C67)+COUNTIF('04'!$D$3:$D$300,C67)+COUNTIF('05'!$D$3:$D$300,C67)+COUNTIF('06'!$D$3:$D$300,C67)+COUNTIF('07'!$D$3:$D$300,C67)+COUNTIF('08'!$D$3:$D$300,C67)+COUNTIF('09'!$D$3:$D$300,C67)+COUNTIF('10'!$D$3:$D$260,C67)+COUNTIF('11'!$D$3:$D$300,C67)+COUNTIF('12'!$D$3:$D$300,C67)</f>
        <v>0</v>
      </c>
      <c r="F67" s="18">
        <f>COUNTIFS('01'!$C$3:$C$300,C67,'01'!$H$3:$H$300,"&gt;0")+COUNTIFS('01'!$D$3:$D$300,C67,'01'!$H$3:$H$300,"&gt;0")+COUNTIFS('02'!$C$3:$C$300,C67,'02'!$H$3:$H$300,"&gt;0")+COUNTIFS('02'!$D$3:$D$300,C67,'02'!$H$3:$H$300,"&gt;0")+COUNTIFS('03'!$C$3:$C$300,C67,'03'!$H$3:$H$300,"&gt;0")+COUNTIFS('03'!$D$3:$D$300,C67,'03'!$H$3:$H$300,"&gt;0")+COUNTIFS('04'!$C$3:$C$300,C67,'04'!$H$3:$H$300,"&gt;0")+COUNTIFS('04'!$D$3:$D$300,C67,'04'!$H$3:$H$300,"&gt;0")+COUNTIFS('05'!$C$3:$C$300,C67,'05'!$H$3:$H$300,"&gt;0")+COUNTIFS('05'!$D$3:$D$300,C67,'05'!$H$3:$H$300,"&gt;0")+COUNTIFS('06'!$C$3:$C$300,C67,'06'!$H$3:$H$300,"&gt;0")+COUNTIFS('06'!$D$3:$D$300,C67,'06'!$H$3:$H$300,"&gt;0")+COUNTIFS('07'!$C$3:$C$300,C67,'07'!$H$3:$H$300,"&gt;0")+COUNTIFS('07'!$D$3:$D$300,C67,'07'!$H$3:$H$300,"&gt;0")+COUNTIFS('08'!$C$3:$C$300,C67,'08'!$H$3:$H$300,"&gt;0")+COUNTIFS('08'!$D$3:$D$300,C67,'08'!$H$3:$H$300,"&gt;0")+COUNTIFS('09'!$C$3:$C$300,C67,'09'!$H$3:$H$300,"&gt;0")+COUNTIFS('09'!$D$3:$D$300,C67,'09'!$H$3:$H$300,"&gt;0")+COUNTIFS('10'!$C$3:$C$260,C67,'10'!$I$3:$I$260,"&gt;0")+COUNTIFS('10'!$D$3:$D$260,C67,'10'!$I$3:$I$260,"&gt;0")+COUNTIFS('11'!$C$3:$C$300,C67,'11'!$H$3:$H$300,"&gt;0")+COUNTIFS('11'!$D$3:$D$300,C67,'11'!$H$3:$H$300,"&gt;0")+COUNTIFS('12'!$C$3:$C$300,C67,'12'!$H$3:$H$300,"&gt;0")+COUNTIFS('12'!$D$3:$D$300,C67,'12'!$H$3:$H$300,"&gt;0")</f>
        <v>0</v>
      </c>
      <c r="G67" s="18">
        <f>COUNTIFS('01'!$C$3:$C$300,C67,'01'!$H$3:$H$300,"&lt;0")+COUNTIFS('01'!$D$3:$D$300,C67,'01'!$H$3:$H$300,"&lt;0")+COUNTIFS('02'!$C$3:$C$300,C67,'02'!$H$3:$H$300,"&lt;0")+COUNTIFS('02'!$D$3:$D$300,C67,'02'!$H$3:$H$300,"&lt;0")+COUNTIFS('03'!$C$3:$C$300,C67,'03'!$H$3:$H$300,"&lt;0")+COUNTIFS('03'!$D$3:$D$300,C67,'03'!$H$3:$H$300,"&lt;0")+COUNTIFS('04'!$C$3:$C$300,C67,'04'!$H$3:$H$300,"&lt;0")+COUNTIFS('04'!$D$3:$D$300,C67,'04'!$H$3:$H$300,"&lt;0")+COUNTIFS('05'!$C$3:$C$300,C67,'05'!$H$3:$H$300,"&lt;0")+COUNTIFS('05'!$D$3:$D$300,C67,'05'!$H$3:$H$300,"&lt;0")+COUNTIFS('06'!$C$3:$C$300,C67,'06'!$H$3:$H$300,"&lt;0")+COUNTIFS('06'!$D$3:$D$300,C67,'06'!$H$3:$H$300,"&lt;0")+COUNTIFS('07'!$C$3:$C$300,C67,'07'!$H$3:$H$300,"&lt;0")+COUNTIFS('07'!$D$3:$D$300,C67,'07'!$H$3:$H$300,"&lt;0")+COUNTIFS('08'!$C$3:$C$300,C67,'08'!$H$3:$H$300,"&lt;0")+COUNTIFS('08'!$D$3:$D$300,C67,'08'!$H$3:$H$300,"&lt;0")+COUNTIFS('09'!$C$3:$C$300,C67,'09'!$H$3:$H$300,"&lt;0")+COUNTIFS('09'!$D$3:$D$300,C67,'09'!$H$3:$H$300,"&lt;0")+COUNTIFS('10'!$C$3:$C$260,C67,'10'!$I$3:$I$260,"&lt;0")+COUNTIFS('10'!$D$3:$D$260,C67,'10'!$I$3:$I$260,"&lt;0")+COUNTIFS('11'!$C$3:$C$300,C67,'11'!$H$3:$H$300,"&lt;0")+COUNTIFS('11'!$D$3:$D$300,C67,'11'!$H$3:$H$300,"&lt;0")+COUNTIFS('12'!$C$3:$C$300,C67,'12'!$H$3:$H$300,"&lt;0")+COUNTIFS('12'!$D$3:$D$300,C67,'12'!$H$3:$H$300,"&lt;0")</f>
        <v>0</v>
      </c>
      <c r="H67" s="19">
        <f>SUMIFS('01'!$H$3:$H$300,'01'!$C$3:$C$300,C67)+SUMIFS('01'!$H$3:$H$300,'01'!$D$3:$D$300,C67)+SUMIFS('02'!$H$3:$H$300,'02'!$C$3:$C$300,C67)+SUMIFS('02'!$H$3:$H$300,'02'!$D$3:$D$300,C67)+SUMIFS('03'!$H$3:$H$300,'03'!$C$3:$C$300,C67)+SUMIFS('03'!$H$3:$H$300,'03'!$D$3:$D$300,C67)+SUMIFS('04'!$H$3:$H$300,'04'!$C$3:$C$300,C67)+SUMIFS('04'!$H$3:$H$300,'04'!$D$3:$D$300,C67)+SUMIFS('05'!$H$3:$H$300,'05'!$C$3:$C$300,C67)+SUMIFS('05'!$H$3:$H$300,'05'!$D$3:$D$300,C67)+SUMIFS('06'!$H$3:$H$300,'06'!$C$3:$C$300,C67)+SUMIFS('06'!$H$3:$H$300,'06'!$D$3:$D$300,C67)+SUMIFS('07'!$H$3:$H$300,'07'!$C$3:$C$300,C67)+SUMIFS('07'!$H$3:$H$300,'07'!$D$3:$D$300,C67)+SUMIFS('08'!$H$3:$H$300,'08'!$C$3:$C$300,C67)+SUMIFS('08'!$H$3:$H$300,'08'!$D$3:$D$300,C67)+SUMIFS('09'!$H$3:$H$300,'09'!$C$3:$C$300,C67)+SUMIFS('09'!$H$3:$H$300,'09'!$D$3:$D$300,C67)+SUMIFS('10'!$I$3:$I$260,'10'!$C$3:$C$260,C67)+SUMIFS('10'!$I$3:$I$260,'10'!$D$3:$D$260,C67)+SUMIFS('11'!$H$3:$H$300,'11'!$C$3:$C$300,C67)+SUMIFS('11'!$H$3:$H$300,'11'!$D$3:$D$300,C67)+SUMIFS('12'!$H$3:$H$300,'12'!$C$3:$C$300,C67)+SUMIFS('12'!$H$3:$H$300,'12'!$D$3:$D$300,C67)</f>
        <v>0</v>
      </c>
      <c r="I67" s="212"/>
      <c r="J67" s="231"/>
      <c r="K67" s="212"/>
      <c r="L67" s="212"/>
    </row>
    <row r="68" spans="1:12" ht="24.75" customHeight="1">
      <c r="A68" s="16">
        <f>Equipes!$H68+(ROW(Equipes!$H68)/100000)</f>
        <v>6.8000000000000005E-4</v>
      </c>
      <c r="B68" s="13">
        <f>RANK(Equipes!$A68,A:A)</f>
        <v>933</v>
      </c>
      <c r="C68" s="234" t="s">
        <v>96</v>
      </c>
      <c r="D68" s="18">
        <f>COUNTIF('01'!$C$3:$C$300,C68)+COUNTIF('02'!$C$3:$C$300,C68)+COUNTIF('03'!$C$3:$C$300,C68)+COUNTIF('04'!$C$3:$C$300,C68)+COUNTIF('05'!$C$3:$C$300,C68)+COUNTIF('06'!$C$3:$C$300,C68)+COUNTIF('07'!$C$3:$C$300,C68)+COUNTIF('08'!$C$3:$C$300,C68)+COUNTIF('09'!$C$3:$C$300,C68)+COUNTIF('10'!$C$3:$C$260,C68)+COUNTIF('11'!$C$3:$C$300,C68)+COUNTIF('12'!$C$3:$C$300,C68)</f>
        <v>0</v>
      </c>
      <c r="E68" s="18">
        <f>COUNTIF('01'!$D$3:$D$300,C68)+COUNTIF('02'!$D$3:$D$300,C68)+COUNTIF('03'!$D$3:$D$300,C68)+COUNTIF('04'!$D$3:$D$300,C68)+COUNTIF('05'!$D$3:$D$300,C68)+COUNTIF('06'!$D$3:$D$300,C68)+COUNTIF('07'!$D$3:$D$300,C68)+COUNTIF('08'!$D$3:$D$300,C68)+COUNTIF('09'!$D$3:$D$300,C68)+COUNTIF('10'!$D$3:$D$260,C68)+COUNTIF('11'!$D$3:$D$300,C68)+COUNTIF('12'!$D$3:$D$300,C68)</f>
        <v>0</v>
      </c>
      <c r="F68" s="18">
        <f>COUNTIFS('01'!$C$3:$C$300,C68,'01'!$H$3:$H$300,"&gt;0")+COUNTIFS('01'!$D$3:$D$300,C68,'01'!$H$3:$H$300,"&gt;0")+COUNTIFS('02'!$C$3:$C$300,C68,'02'!$H$3:$H$300,"&gt;0")+COUNTIFS('02'!$D$3:$D$300,C68,'02'!$H$3:$H$300,"&gt;0")+COUNTIFS('03'!$C$3:$C$300,C68,'03'!$H$3:$H$300,"&gt;0")+COUNTIFS('03'!$D$3:$D$300,C68,'03'!$H$3:$H$300,"&gt;0")+COUNTIFS('04'!$C$3:$C$300,C68,'04'!$H$3:$H$300,"&gt;0")+COUNTIFS('04'!$D$3:$D$300,C68,'04'!$H$3:$H$300,"&gt;0")+COUNTIFS('05'!$C$3:$C$300,C68,'05'!$H$3:$H$300,"&gt;0")+COUNTIFS('05'!$D$3:$D$300,C68,'05'!$H$3:$H$300,"&gt;0")+COUNTIFS('06'!$C$3:$C$300,C68,'06'!$H$3:$H$300,"&gt;0")+COUNTIFS('06'!$D$3:$D$300,C68,'06'!$H$3:$H$300,"&gt;0")+COUNTIFS('07'!$C$3:$C$300,C68,'07'!$H$3:$H$300,"&gt;0")+COUNTIFS('07'!$D$3:$D$300,C68,'07'!$H$3:$H$300,"&gt;0")+COUNTIFS('08'!$C$3:$C$300,C68,'08'!$H$3:$H$300,"&gt;0")+COUNTIFS('08'!$D$3:$D$300,C68,'08'!$H$3:$H$300,"&gt;0")+COUNTIFS('09'!$C$3:$C$300,C68,'09'!$H$3:$H$300,"&gt;0")+COUNTIFS('09'!$D$3:$D$300,C68,'09'!$H$3:$H$300,"&gt;0")+COUNTIFS('10'!$C$3:$C$260,C68,'10'!$I$3:$I$260,"&gt;0")+COUNTIFS('10'!$D$3:$D$260,C68,'10'!$I$3:$I$260,"&gt;0")+COUNTIFS('11'!$C$3:$C$300,C68,'11'!$H$3:$H$300,"&gt;0")+COUNTIFS('11'!$D$3:$D$300,C68,'11'!$H$3:$H$300,"&gt;0")+COUNTIFS('12'!$C$3:$C$300,C68,'12'!$H$3:$H$300,"&gt;0")+COUNTIFS('12'!$D$3:$D$300,C68,'12'!$H$3:$H$300,"&gt;0")</f>
        <v>0</v>
      </c>
      <c r="G68" s="18">
        <f>COUNTIFS('01'!$C$3:$C$300,C68,'01'!$H$3:$H$300,"&lt;0")+COUNTIFS('01'!$D$3:$D$300,C68,'01'!$H$3:$H$300,"&lt;0")+COUNTIFS('02'!$C$3:$C$300,C68,'02'!$H$3:$H$300,"&lt;0")+COUNTIFS('02'!$D$3:$D$300,C68,'02'!$H$3:$H$300,"&lt;0")+COUNTIFS('03'!$C$3:$C$300,C68,'03'!$H$3:$H$300,"&lt;0")+COUNTIFS('03'!$D$3:$D$300,C68,'03'!$H$3:$H$300,"&lt;0")+COUNTIFS('04'!$C$3:$C$300,C68,'04'!$H$3:$H$300,"&lt;0")+COUNTIFS('04'!$D$3:$D$300,C68,'04'!$H$3:$H$300,"&lt;0")+COUNTIFS('05'!$C$3:$C$300,C68,'05'!$H$3:$H$300,"&lt;0")+COUNTIFS('05'!$D$3:$D$300,C68,'05'!$H$3:$H$300,"&lt;0")+COUNTIFS('06'!$C$3:$C$300,C68,'06'!$H$3:$H$300,"&lt;0")+COUNTIFS('06'!$D$3:$D$300,C68,'06'!$H$3:$H$300,"&lt;0")+COUNTIFS('07'!$C$3:$C$300,C68,'07'!$H$3:$H$300,"&lt;0")+COUNTIFS('07'!$D$3:$D$300,C68,'07'!$H$3:$H$300,"&lt;0")+COUNTIFS('08'!$C$3:$C$300,C68,'08'!$H$3:$H$300,"&lt;0")+COUNTIFS('08'!$D$3:$D$300,C68,'08'!$H$3:$H$300,"&lt;0")+COUNTIFS('09'!$C$3:$C$300,C68,'09'!$H$3:$H$300,"&lt;0")+COUNTIFS('09'!$D$3:$D$300,C68,'09'!$H$3:$H$300,"&lt;0")+COUNTIFS('10'!$C$3:$C$260,C68,'10'!$I$3:$I$260,"&lt;0")+COUNTIFS('10'!$D$3:$D$260,C68,'10'!$I$3:$I$260,"&lt;0")+COUNTIFS('11'!$C$3:$C$300,C68,'11'!$H$3:$H$300,"&lt;0")+COUNTIFS('11'!$D$3:$D$300,C68,'11'!$H$3:$H$300,"&lt;0")+COUNTIFS('12'!$C$3:$C$300,C68,'12'!$H$3:$H$300,"&lt;0")+COUNTIFS('12'!$D$3:$D$300,C68,'12'!$H$3:$H$300,"&lt;0")</f>
        <v>0</v>
      </c>
      <c r="H68" s="19">
        <f>SUMIFS('01'!$H$3:$H$300,'01'!$C$3:$C$300,C68)+SUMIFS('01'!$H$3:$H$300,'01'!$D$3:$D$300,C68)+SUMIFS('02'!$H$3:$H$300,'02'!$C$3:$C$300,C68)+SUMIFS('02'!$H$3:$H$300,'02'!$D$3:$D$300,C68)+SUMIFS('03'!$H$3:$H$300,'03'!$C$3:$C$300,C68)+SUMIFS('03'!$H$3:$H$300,'03'!$D$3:$D$300,C68)+SUMIFS('04'!$H$3:$H$300,'04'!$C$3:$C$300,C68)+SUMIFS('04'!$H$3:$H$300,'04'!$D$3:$D$300,C68)+SUMIFS('05'!$H$3:$H$300,'05'!$C$3:$C$300,C68)+SUMIFS('05'!$H$3:$H$300,'05'!$D$3:$D$300,C68)+SUMIFS('06'!$H$3:$H$300,'06'!$C$3:$C$300,C68)+SUMIFS('06'!$H$3:$H$300,'06'!$D$3:$D$300,C68)+SUMIFS('07'!$H$3:$H$300,'07'!$C$3:$C$300,C68)+SUMIFS('07'!$H$3:$H$300,'07'!$D$3:$D$300,C68)+SUMIFS('08'!$H$3:$H$300,'08'!$C$3:$C$300,C68)+SUMIFS('08'!$H$3:$H$300,'08'!$D$3:$D$300,C68)+SUMIFS('09'!$H$3:$H$300,'09'!$C$3:$C$300,C68)+SUMIFS('09'!$H$3:$H$300,'09'!$D$3:$D$300,C68)+SUMIFS('10'!$I$3:$I$260,'10'!$C$3:$C$260,C68)+SUMIFS('10'!$I$3:$I$260,'10'!$D$3:$D$260,C68)+SUMIFS('11'!$H$3:$H$300,'11'!$C$3:$C$300,C68)+SUMIFS('11'!$H$3:$H$300,'11'!$D$3:$D$300,C68)+SUMIFS('12'!$H$3:$H$300,'12'!$C$3:$C$300,C68)+SUMIFS('12'!$H$3:$H$300,'12'!$D$3:$D$300,C68)</f>
        <v>0</v>
      </c>
      <c r="I68" s="212"/>
      <c r="J68" s="231"/>
      <c r="K68" s="212"/>
      <c r="L68" s="212"/>
    </row>
    <row r="69" spans="1:12" ht="24.75" customHeight="1">
      <c r="A69" s="16">
        <f>Equipes!$H69+(ROW(Equipes!$H69)/100000)</f>
        <v>6.8999999999999997E-4</v>
      </c>
      <c r="B69" s="13">
        <f>RANK(Equipes!$A69,A:A)</f>
        <v>932</v>
      </c>
      <c r="C69" s="234" t="s">
        <v>97</v>
      </c>
      <c r="D69" s="18">
        <f>COUNTIF('01'!$C$3:$C$300,C69)+COUNTIF('02'!$C$3:$C$300,C69)+COUNTIF('03'!$C$3:$C$300,C69)+COUNTIF('04'!$C$3:$C$300,C69)+COUNTIF('05'!$C$3:$C$300,C69)+COUNTIF('06'!$C$3:$C$300,C69)+COUNTIF('07'!$C$3:$C$300,C69)+COUNTIF('08'!$C$3:$C$300,C69)+COUNTIF('09'!$C$3:$C$300,C69)+COUNTIF('10'!$C$3:$C$260,C69)+COUNTIF('11'!$C$3:$C$300,C69)+COUNTIF('12'!$C$3:$C$300,C69)</f>
        <v>0</v>
      </c>
      <c r="E69" s="18">
        <f>COUNTIF('01'!$D$3:$D$300,C69)+COUNTIF('02'!$D$3:$D$300,C69)+COUNTIF('03'!$D$3:$D$300,C69)+COUNTIF('04'!$D$3:$D$300,C69)+COUNTIF('05'!$D$3:$D$300,C69)+COUNTIF('06'!$D$3:$D$300,C69)+COUNTIF('07'!$D$3:$D$300,C69)+COUNTIF('08'!$D$3:$D$300,C69)+COUNTIF('09'!$D$3:$D$300,C69)+COUNTIF('10'!$D$3:$D$260,C69)+COUNTIF('11'!$D$3:$D$300,C69)+COUNTIF('12'!$D$3:$D$300,C69)</f>
        <v>0</v>
      </c>
      <c r="F69" s="18">
        <f>COUNTIFS('01'!$C$3:$C$300,C69,'01'!$H$3:$H$300,"&gt;0")+COUNTIFS('01'!$D$3:$D$300,C69,'01'!$H$3:$H$300,"&gt;0")+COUNTIFS('02'!$C$3:$C$300,C69,'02'!$H$3:$H$300,"&gt;0")+COUNTIFS('02'!$D$3:$D$300,C69,'02'!$H$3:$H$300,"&gt;0")+COUNTIFS('03'!$C$3:$C$300,C69,'03'!$H$3:$H$300,"&gt;0")+COUNTIFS('03'!$D$3:$D$300,C69,'03'!$H$3:$H$300,"&gt;0")+COUNTIFS('04'!$C$3:$C$300,C69,'04'!$H$3:$H$300,"&gt;0")+COUNTIFS('04'!$D$3:$D$300,C69,'04'!$H$3:$H$300,"&gt;0")+COUNTIFS('05'!$C$3:$C$300,C69,'05'!$H$3:$H$300,"&gt;0")+COUNTIFS('05'!$D$3:$D$300,C69,'05'!$H$3:$H$300,"&gt;0")+COUNTIFS('06'!$C$3:$C$300,C69,'06'!$H$3:$H$300,"&gt;0")+COUNTIFS('06'!$D$3:$D$300,C69,'06'!$H$3:$H$300,"&gt;0")+COUNTIFS('07'!$C$3:$C$300,C69,'07'!$H$3:$H$300,"&gt;0")+COUNTIFS('07'!$D$3:$D$300,C69,'07'!$H$3:$H$300,"&gt;0")+COUNTIFS('08'!$C$3:$C$300,C69,'08'!$H$3:$H$300,"&gt;0")+COUNTIFS('08'!$D$3:$D$300,C69,'08'!$H$3:$H$300,"&gt;0")+COUNTIFS('09'!$C$3:$C$300,C69,'09'!$H$3:$H$300,"&gt;0")+COUNTIFS('09'!$D$3:$D$300,C69,'09'!$H$3:$H$300,"&gt;0")+COUNTIFS('10'!$C$3:$C$260,C69,'10'!$I$3:$I$260,"&gt;0")+COUNTIFS('10'!$D$3:$D$260,C69,'10'!$I$3:$I$260,"&gt;0")+COUNTIFS('11'!$C$3:$C$300,C69,'11'!$H$3:$H$300,"&gt;0")+COUNTIFS('11'!$D$3:$D$300,C69,'11'!$H$3:$H$300,"&gt;0")+COUNTIFS('12'!$C$3:$C$300,C69,'12'!$H$3:$H$300,"&gt;0")+COUNTIFS('12'!$D$3:$D$300,C69,'12'!$H$3:$H$300,"&gt;0")</f>
        <v>0</v>
      </c>
      <c r="G69" s="18">
        <f>COUNTIFS('01'!$C$3:$C$300,C69,'01'!$H$3:$H$300,"&lt;0")+COUNTIFS('01'!$D$3:$D$300,C69,'01'!$H$3:$H$300,"&lt;0")+COUNTIFS('02'!$C$3:$C$300,C69,'02'!$H$3:$H$300,"&lt;0")+COUNTIFS('02'!$D$3:$D$300,C69,'02'!$H$3:$H$300,"&lt;0")+COUNTIFS('03'!$C$3:$C$300,C69,'03'!$H$3:$H$300,"&lt;0")+COUNTIFS('03'!$D$3:$D$300,C69,'03'!$H$3:$H$300,"&lt;0")+COUNTIFS('04'!$C$3:$C$300,C69,'04'!$H$3:$H$300,"&lt;0")+COUNTIFS('04'!$D$3:$D$300,C69,'04'!$H$3:$H$300,"&lt;0")+COUNTIFS('05'!$C$3:$C$300,C69,'05'!$H$3:$H$300,"&lt;0")+COUNTIFS('05'!$D$3:$D$300,C69,'05'!$H$3:$H$300,"&lt;0")+COUNTIFS('06'!$C$3:$C$300,C69,'06'!$H$3:$H$300,"&lt;0")+COUNTIFS('06'!$D$3:$D$300,C69,'06'!$H$3:$H$300,"&lt;0")+COUNTIFS('07'!$C$3:$C$300,C69,'07'!$H$3:$H$300,"&lt;0")+COUNTIFS('07'!$D$3:$D$300,C69,'07'!$H$3:$H$300,"&lt;0")+COUNTIFS('08'!$C$3:$C$300,C69,'08'!$H$3:$H$300,"&lt;0")+COUNTIFS('08'!$D$3:$D$300,C69,'08'!$H$3:$H$300,"&lt;0")+COUNTIFS('09'!$C$3:$C$300,C69,'09'!$H$3:$H$300,"&lt;0")+COUNTIFS('09'!$D$3:$D$300,C69,'09'!$H$3:$H$300,"&lt;0")+COUNTIFS('10'!$C$3:$C$260,C69,'10'!$I$3:$I$260,"&lt;0")+COUNTIFS('10'!$D$3:$D$260,C69,'10'!$I$3:$I$260,"&lt;0")+COUNTIFS('11'!$C$3:$C$300,C69,'11'!$H$3:$H$300,"&lt;0")+COUNTIFS('11'!$D$3:$D$300,C69,'11'!$H$3:$H$300,"&lt;0")+COUNTIFS('12'!$C$3:$C$300,C69,'12'!$H$3:$H$300,"&lt;0")+COUNTIFS('12'!$D$3:$D$300,C69,'12'!$H$3:$H$300,"&lt;0")</f>
        <v>0</v>
      </c>
      <c r="H69" s="19">
        <f>SUMIFS('01'!$H$3:$H$300,'01'!$C$3:$C$300,C69)+SUMIFS('01'!$H$3:$H$300,'01'!$D$3:$D$300,C69)+SUMIFS('02'!$H$3:$H$300,'02'!$C$3:$C$300,C69)+SUMIFS('02'!$H$3:$H$300,'02'!$D$3:$D$300,C69)+SUMIFS('03'!$H$3:$H$300,'03'!$C$3:$C$300,C69)+SUMIFS('03'!$H$3:$H$300,'03'!$D$3:$D$300,C69)+SUMIFS('04'!$H$3:$H$300,'04'!$C$3:$C$300,C69)+SUMIFS('04'!$H$3:$H$300,'04'!$D$3:$D$300,C69)+SUMIFS('05'!$H$3:$H$300,'05'!$C$3:$C$300,C69)+SUMIFS('05'!$H$3:$H$300,'05'!$D$3:$D$300,C69)+SUMIFS('06'!$H$3:$H$300,'06'!$C$3:$C$300,C69)+SUMIFS('06'!$H$3:$H$300,'06'!$D$3:$D$300,C69)+SUMIFS('07'!$H$3:$H$300,'07'!$C$3:$C$300,C69)+SUMIFS('07'!$H$3:$H$300,'07'!$D$3:$D$300,C69)+SUMIFS('08'!$H$3:$H$300,'08'!$C$3:$C$300,C69)+SUMIFS('08'!$H$3:$H$300,'08'!$D$3:$D$300,C69)+SUMIFS('09'!$H$3:$H$300,'09'!$C$3:$C$300,C69)+SUMIFS('09'!$H$3:$H$300,'09'!$D$3:$D$300,C69)+SUMIFS('10'!$I$3:$I$260,'10'!$C$3:$C$260,C69)+SUMIFS('10'!$I$3:$I$260,'10'!$D$3:$D$260,C69)+SUMIFS('11'!$H$3:$H$300,'11'!$C$3:$C$300,C69)+SUMIFS('11'!$H$3:$H$300,'11'!$D$3:$D$300,C69)+SUMIFS('12'!$H$3:$H$300,'12'!$C$3:$C$300,C69)+SUMIFS('12'!$H$3:$H$300,'12'!$D$3:$D$300,C69)</f>
        <v>0</v>
      </c>
      <c r="I69" s="212"/>
      <c r="J69" s="231"/>
      <c r="K69" s="212"/>
      <c r="L69" s="212"/>
    </row>
    <row r="70" spans="1:12" ht="24.75" customHeight="1">
      <c r="A70" s="16">
        <f>Equipes!$H70+(ROW(Equipes!$H70)/100000)</f>
        <v>6.9999999999999999E-4</v>
      </c>
      <c r="B70" s="13">
        <f>RANK(Equipes!$A70,A:A)</f>
        <v>931</v>
      </c>
      <c r="C70" s="235" t="s">
        <v>98</v>
      </c>
      <c r="D70" s="18">
        <f>COUNTIF('01'!$C$3:$C$300,C70)+COUNTIF('02'!$C$3:$C$300,C70)+COUNTIF('03'!$C$3:$C$300,C70)+COUNTIF('04'!$C$3:$C$300,C70)+COUNTIF('05'!$C$3:$C$300,C70)+COUNTIF('06'!$C$3:$C$300,C70)+COUNTIF('07'!$C$3:$C$300,C70)+COUNTIF('08'!$C$3:$C$300,C70)+COUNTIF('09'!$C$3:$C$300,C70)+COUNTIF('10'!$C$3:$C$260,C70)+COUNTIF('11'!$C$3:$C$300,C70)+COUNTIF('12'!$C$3:$C$300,C70)</f>
        <v>0</v>
      </c>
      <c r="E70" s="18">
        <f>COUNTIF('01'!$D$3:$D$300,C70)+COUNTIF('02'!$D$3:$D$300,C70)+COUNTIF('03'!$D$3:$D$300,C70)+COUNTIF('04'!$D$3:$D$300,C70)+COUNTIF('05'!$D$3:$D$300,C70)+COUNTIF('06'!$D$3:$D$300,C70)+COUNTIF('07'!$D$3:$D$300,C70)+COUNTIF('08'!$D$3:$D$300,C70)+COUNTIF('09'!$D$3:$D$300,C70)+COUNTIF('10'!$D$3:$D$260,C70)+COUNTIF('11'!$D$3:$D$300,C70)+COUNTIF('12'!$D$3:$D$300,C70)</f>
        <v>0</v>
      </c>
      <c r="F70" s="18">
        <f>COUNTIFS('01'!$C$3:$C$300,C70,'01'!$H$3:$H$300,"&gt;0")+COUNTIFS('01'!$D$3:$D$300,C70,'01'!$H$3:$H$300,"&gt;0")+COUNTIFS('02'!$C$3:$C$300,C70,'02'!$H$3:$H$300,"&gt;0")+COUNTIFS('02'!$D$3:$D$300,C70,'02'!$H$3:$H$300,"&gt;0")+COUNTIFS('03'!$C$3:$C$300,C70,'03'!$H$3:$H$300,"&gt;0")+COUNTIFS('03'!$D$3:$D$300,C70,'03'!$H$3:$H$300,"&gt;0")+COUNTIFS('04'!$C$3:$C$300,C70,'04'!$H$3:$H$300,"&gt;0")+COUNTIFS('04'!$D$3:$D$300,C70,'04'!$H$3:$H$300,"&gt;0")+COUNTIFS('05'!$C$3:$C$300,C70,'05'!$H$3:$H$300,"&gt;0")+COUNTIFS('05'!$D$3:$D$300,C70,'05'!$H$3:$H$300,"&gt;0")+COUNTIFS('06'!$C$3:$C$300,C70,'06'!$H$3:$H$300,"&gt;0")+COUNTIFS('06'!$D$3:$D$300,C70,'06'!$H$3:$H$300,"&gt;0")+COUNTIFS('07'!$C$3:$C$300,C70,'07'!$H$3:$H$300,"&gt;0")+COUNTIFS('07'!$D$3:$D$300,C70,'07'!$H$3:$H$300,"&gt;0")+COUNTIFS('08'!$C$3:$C$300,C70,'08'!$H$3:$H$300,"&gt;0")+COUNTIFS('08'!$D$3:$D$300,C70,'08'!$H$3:$H$300,"&gt;0")+COUNTIFS('09'!$C$3:$C$300,C70,'09'!$H$3:$H$300,"&gt;0")+COUNTIFS('09'!$D$3:$D$300,C70,'09'!$H$3:$H$300,"&gt;0")+COUNTIFS('10'!$C$3:$C$260,C70,'10'!$I$3:$I$260,"&gt;0")+COUNTIFS('10'!$D$3:$D$260,C70,'10'!$I$3:$I$260,"&gt;0")+COUNTIFS('11'!$C$3:$C$300,C70,'11'!$H$3:$H$300,"&gt;0")+COUNTIFS('11'!$D$3:$D$300,C70,'11'!$H$3:$H$300,"&gt;0")+COUNTIFS('12'!$C$3:$C$300,C70,'12'!$H$3:$H$300,"&gt;0")+COUNTIFS('12'!$D$3:$D$300,C70,'12'!$H$3:$H$300,"&gt;0")</f>
        <v>0</v>
      </c>
      <c r="G70" s="18">
        <f>COUNTIFS('01'!$C$3:$C$300,C70,'01'!$H$3:$H$300,"&lt;0")+COUNTIFS('01'!$D$3:$D$300,C70,'01'!$H$3:$H$300,"&lt;0")+COUNTIFS('02'!$C$3:$C$300,C70,'02'!$H$3:$H$300,"&lt;0")+COUNTIFS('02'!$D$3:$D$300,C70,'02'!$H$3:$H$300,"&lt;0")+COUNTIFS('03'!$C$3:$C$300,C70,'03'!$H$3:$H$300,"&lt;0")+COUNTIFS('03'!$D$3:$D$300,C70,'03'!$H$3:$H$300,"&lt;0")+COUNTIFS('04'!$C$3:$C$300,C70,'04'!$H$3:$H$300,"&lt;0")+COUNTIFS('04'!$D$3:$D$300,C70,'04'!$H$3:$H$300,"&lt;0")+COUNTIFS('05'!$C$3:$C$300,C70,'05'!$H$3:$H$300,"&lt;0")+COUNTIFS('05'!$D$3:$D$300,C70,'05'!$H$3:$H$300,"&lt;0")+COUNTIFS('06'!$C$3:$C$300,C70,'06'!$H$3:$H$300,"&lt;0")+COUNTIFS('06'!$D$3:$D$300,C70,'06'!$H$3:$H$300,"&lt;0")+COUNTIFS('07'!$C$3:$C$300,C70,'07'!$H$3:$H$300,"&lt;0")+COUNTIFS('07'!$D$3:$D$300,C70,'07'!$H$3:$H$300,"&lt;0")+COUNTIFS('08'!$C$3:$C$300,C70,'08'!$H$3:$H$300,"&lt;0")+COUNTIFS('08'!$D$3:$D$300,C70,'08'!$H$3:$H$300,"&lt;0")+COUNTIFS('09'!$C$3:$C$300,C70,'09'!$H$3:$H$300,"&lt;0")+COUNTIFS('09'!$D$3:$D$300,C70,'09'!$H$3:$H$300,"&lt;0")+COUNTIFS('10'!$C$3:$C$260,C70,'10'!$I$3:$I$260,"&lt;0")+COUNTIFS('10'!$D$3:$D$260,C70,'10'!$I$3:$I$260,"&lt;0")+COUNTIFS('11'!$C$3:$C$300,C70,'11'!$H$3:$H$300,"&lt;0")+COUNTIFS('11'!$D$3:$D$300,C70,'11'!$H$3:$H$300,"&lt;0")+COUNTIFS('12'!$C$3:$C$300,C70,'12'!$H$3:$H$300,"&lt;0")+COUNTIFS('12'!$D$3:$D$300,C70,'12'!$H$3:$H$300,"&lt;0")</f>
        <v>0</v>
      </c>
      <c r="H70" s="19">
        <f>SUMIFS('01'!$H$3:$H$300,'01'!$C$3:$C$300,C70)+SUMIFS('01'!$H$3:$H$300,'01'!$D$3:$D$300,C70)+SUMIFS('02'!$H$3:$H$300,'02'!$C$3:$C$300,C70)+SUMIFS('02'!$H$3:$H$300,'02'!$D$3:$D$300,C70)+SUMIFS('03'!$H$3:$H$300,'03'!$C$3:$C$300,C70)+SUMIFS('03'!$H$3:$H$300,'03'!$D$3:$D$300,C70)+SUMIFS('04'!$H$3:$H$300,'04'!$C$3:$C$300,C70)+SUMIFS('04'!$H$3:$H$300,'04'!$D$3:$D$300,C70)+SUMIFS('05'!$H$3:$H$300,'05'!$C$3:$C$300,C70)+SUMIFS('05'!$H$3:$H$300,'05'!$D$3:$D$300,C70)+SUMIFS('06'!$H$3:$H$300,'06'!$C$3:$C$300,C70)+SUMIFS('06'!$H$3:$H$300,'06'!$D$3:$D$300,C70)+SUMIFS('07'!$H$3:$H$300,'07'!$C$3:$C$300,C70)+SUMIFS('07'!$H$3:$H$300,'07'!$D$3:$D$300,C70)+SUMIFS('08'!$H$3:$H$300,'08'!$C$3:$C$300,C70)+SUMIFS('08'!$H$3:$H$300,'08'!$D$3:$D$300,C70)+SUMIFS('09'!$H$3:$H$300,'09'!$C$3:$C$300,C70)+SUMIFS('09'!$H$3:$H$300,'09'!$D$3:$D$300,C70)+SUMIFS('10'!$I$3:$I$260,'10'!$C$3:$C$260,C70)+SUMIFS('10'!$I$3:$I$260,'10'!$D$3:$D$260,C70)+SUMIFS('11'!$H$3:$H$300,'11'!$C$3:$C$300,C70)+SUMIFS('11'!$H$3:$H$300,'11'!$D$3:$D$300,C70)+SUMIFS('12'!$H$3:$H$300,'12'!$C$3:$C$300,C70)+SUMIFS('12'!$H$3:$H$300,'12'!$D$3:$D$300,C70)</f>
        <v>0</v>
      </c>
      <c r="I70" s="212"/>
      <c r="J70" s="231"/>
      <c r="K70" s="212"/>
      <c r="L70" s="212"/>
    </row>
    <row r="71" spans="1:12" ht="24.75" customHeight="1">
      <c r="A71" s="16">
        <f>Equipes!$H71+(ROW(Equipes!$H71)/100000)</f>
        <v>7.1000000000000002E-4</v>
      </c>
      <c r="B71" s="13">
        <f>RANK(Equipes!$A71,A:A)</f>
        <v>930</v>
      </c>
      <c r="C71" s="234" t="s">
        <v>99</v>
      </c>
      <c r="D71" s="18">
        <f>COUNTIF('01'!$C$3:$C$300,C71)+COUNTIF('02'!$C$3:$C$300,C71)+COUNTIF('03'!$C$3:$C$300,C71)+COUNTIF('04'!$C$3:$C$300,C71)+COUNTIF('05'!$C$3:$C$300,C71)+COUNTIF('06'!$C$3:$C$300,C71)+COUNTIF('07'!$C$3:$C$300,C71)+COUNTIF('08'!$C$3:$C$300,C71)+COUNTIF('09'!$C$3:$C$300,C71)+COUNTIF('10'!$C$3:$C$260,C71)+COUNTIF('11'!$C$3:$C$300,C71)+COUNTIF('12'!$C$3:$C$300,C71)</f>
        <v>0</v>
      </c>
      <c r="E71" s="18">
        <f>COUNTIF('01'!$D$3:$D$300,C71)+COUNTIF('02'!$D$3:$D$300,C71)+COUNTIF('03'!$D$3:$D$300,C71)+COUNTIF('04'!$D$3:$D$300,C71)+COUNTIF('05'!$D$3:$D$300,C71)+COUNTIF('06'!$D$3:$D$300,C71)+COUNTIF('07'!$D$3:$D$300,C71)+COUNTIF('08'!$D$3:$D$300,C71)+COUNTIF('09'!$D$3:$D$300,C71)+COUNTIF('10'!$D$3:$D$260,C71)+COUNTIF('11'!$D$3:$D$300,C71)+COUNTIF('12'!$D$3:$D$300,C71)</f>
        <v>0</v>
      </c>
      <c r="F71" s="18">
        <f>COUNTIFS('01'!$C$3:$C$300,C71,'01'!$H$3:$H$300,"&gt;0")+COUNTIFS('01'!$D$3:$D$300,C71,'01'!$H$3:$H$300,"&gt;0")+COUNTIFS('02'!$C$3:$C$300,C71,'02'!$H$3:$H$300,"&gt;0")+COUNTIFS('02'!$D$3:$D$300,C71,'02'!$H$3:$H$300,"&gt;0")+COUNTIFS('03'!$C$3:$C$300,C71,'03'!$H$3:$H$300,"&gt;0")+COUNTIFS('03'!$D$3:$D$300,C71,'03'!$H$3:$H$300,"&gt;0")+COUNTIFS('04'!$C$3:$C$300,C71,'04'!$H$3:$H$300,"&gt;0")+COUNTIFS('04'!$D$3:$D$300,C71,'04'!$H$3:$H$300,"&gt;0")+COUNTIFS('05'!$C$3:$C$300,C71,'05'!$H$3:$H$300,"&gt;0")+COUNTIFS('05'!$D$3:$D$300,C71,'05'!$H$3:$H$300,"&gt;0")+COUNTIFS('06'!$C$3:$C$300,C71,'06'!$H$3:$H$300,"&gt;0")+COUNTIFS('06'!$D$3:$D$300,C71,'06'!$H$3:$H$300,"&gt;0")+COUNTIFS('07'!$C$3:$C$300,C71,'07'!$H$3:$H$300,"&gt;0")+COUNTIFS('07'!$D$3:$D$300,C71,'07'!$H$3:$H$300,"&gt;0")+COUNTIFS('08'!$C$3:$C$300,C71,'08'!$H$3:$H$300,"&gt;0")+COUNTIFS('08'!$D$3:$D$300,C71,'08'!$H$3:$H$300,"&gt;0")+COUNTIFS('09'!$C$3:$C$300,C71,'09'!$H$3:$H$300,"&gt;0")+COUNTIFS('09'!$D$3:$D$300,C71,'09'!$H$3:$H$300,"&gt;0")+COUNTIFS('10'!$C$3:$C$260,C71,'10'!$I$3:$I$260,"&gt;0")+COUNTIFS('10'!$D$3:$D$260,C71,'10'!$I$3:$I$260,"&gt;0")+COUNTIFS('11'!$C$3:$C$300,C71,'11'!$H$3:$H$300,"&gt;0")+COUNTIFS('11'!$D$3:$D$300,C71,'11'!$H$3:$H$300,"&gt;0")+COUNTIFS('12'!$C$3:$C$300,C71,'12'!$H$3:$H$300,"&gt;0")+COUNTIFS('12'!$D$3:$D$300,C71,'12'!$H$3:$H$300,"&gt;0")</f>
        <v>0</v>
      </c>
      <c r="G71" s="18">
        <f>COUNTIFS('01'!$C$3:$C$300,C71,'01'!$H$3:$H$300,"&lt;0")+COUNTIFS('01'!$D$3:$D$300,C71,'01'!$H$3:$H$300,"&lt;0")+COUNTIFS('02'!$C$3:$C$300,C71,'02'!$H$3:$H$300,"&lt;0")+COUNTIFS('02'!$D$3:$D$300,C71,'02'!$H$3:$H$300,"&lt;0")+COUNTIFS('03'!$C$3:$C$300,C71,'03'!$H$3:$H$300,"&lt;0")+COUNTIFS('03'!$D$3:$D$300,C71,'03'!$H$3:$H$300,"&lt;0")+COUNTIFS('04'!$C$3:$C$300,C71,'04'!$H$3:$H$300,"&lt;0")+COUNTIFS('04'!$D$3:$D$300,C71,'04'!$H$3:$H$300,"&lt;0")+COUNTIFS('05'!$C$3:$C$300,C71,'05'!$H$3:$H$300,"&lt;0")+COUNTIFS('05'!$D$3:$D$300,C71,'05'!$H$3:$H$300,"&lt;0")+COUNTIFS('06'!$C$3:$C$300,C71,'06'!$H$3:$H$300,"&lt;0")+COUNTIFS('06'!$D$3:$D$300,C71,'06'!$H$3:$H$300,"&lt;0")+COUNTIFS('07'!$C$3:$C$300,C71,'07'!$H$3:$H$300,"&lt;0")+COUNTIFS('07'!$D$3:$D$300,C71,'07'!$H$3:$H$300,"&lt;0")+COUNTIFS('08'!$C$3:$C$300,C71,'08'!$H$3:$H$300,"&lt;0")+COUNTIFS('08'!$D$3:$D$300,C71,'08'!$H$3:$H$300,"&lt;0")+COUNTIFS('09'!$C$3:$C$300,C71,'09'!$H$3:$H$300,"&lt;0")+COUNTIFS('09'!$D$3:$D$300,C71,'09'!$H$3:$H$300,"&lt;0")+COUNTIFS('10'!$C$3:$C$260,C71,'10'!$I$3:$I$260,"&lt;0")+COUNTIFS('10'!$D$3:$D$260,C71,'10'!$I$3:$I$260,"&lt;0")+COUNTIFS('11'!$C$3:$C$300,C71,'11'!$H$3:$H$300,"&lt;0")+COUNTIFS('11'!$D$3:$D$300,C71,'11'!$H$3:$H$300,"&lt;0")+COUNTIFS('12'!$C$3:$C$300,C71,'12'!$H$3:$H$300,"&lt;0")+COUNTIFS('12'!$D$3:$D$300,C71,'12'!$H$3:$H$300,"&lt;0")</f>
        <v>0</v>
      </c>
      <c r="H71" s="19">
        <f>SUMIFS('01'!$H$3:$H$300,'01'!$C$3:$C$300,C71)+SUMIFS('01'!$H$3:$H$300,'01'!$D$3:$D$300,C71)+SUMIFS('02'!$H$3:$H$300,'02'!$C$3:$C$300,C71)+SUMIFS('02'!$H$3:$H$300,'02'!$D$3:$D$300,C71)+SUMIFS('03'!$H$3:$H$300,'03'!$C$3:$C$300,C71)+SUMIFS('03'!$H$3:$H$300,'03'!$D$3:$D$300,C71)+SUMIFS('04'!$H$3:$H$300,'04'!$C$3:$C$300,C71)+SUMIFS('04'!$H$3:$H$300,'04'!$D$3:$D$300,C71)+SUMIFS('05'!$H$3:$H$300,'05'!$C$3:$C$300,C71)+SUMIFS('05'!$H$3:$H$300,'05'!$D$3:$D$300,C71)+SUMIFS('06'!$H$3:$H$300,'06'!$C$3:$C$300,C71)+SUMIFS('06'!$H$3:$H$300,'06'!$D$3:$D$300,C71)+SUMIFS('07'!$H$3:$H$300,'07'!$C$3:$C$300,C71)+SUMIFS('07'!$H$3:$H$300,'07'!$D$3:$D$300,C71)+SUMIFS('08'!$H$3:$H$300,'08'!$C$3:$C$300,C71)+SUMIFS('08'!$H$3:$H$300,'08'!$D$3:$D$300,C71)+SUMIFS('09'!$H$3:$H$300,'09'!$C$3:$C$300,C71)+SUMIFS('09'!$H$3:$H$300,'09'!$D$3:$D$300,C71)+SUMIFS('10'!$I$3:$I$260,'10'!$C$3:$C$260,C71)+SUMIFS('10'!$I$3:$I$260,'10'!$D$3:$D$260,C71)+SUMIFS('11'!$H$3:$H$300,'11'!$C$3:$C$300,C71)+SUMIFS('11'!$H$3:$H$300,'11'!$D$3:$D$300,C71)+SUMIFS('12'!$H$3:$H$300,'12'!$C$3:$C$300,C71)+SUMIFS('12'!$H$3:$H$300,'12'!$D$3:$D$300,C71)</f>
        <v>0</v>
      </c>
      <c r="I71" s="212"/>
      <c r="J71" s="231"/>
      <c r="K71" s="212"/>
      <c r="L71" s="212"/>
    </row>
    <row r="72" spans="1:12" ht="24.75" customHeight="1">
      <c r="A72" s="16">
        <f>Equipes!$H72+(ROW(Equipes!$H72)/100000)</f>
        <v>7.2000000000000005E-4</v>
      </c>
      <c r="B72" s="13">
        <f>RANK(Equipes!$A72,A:A)</f>
        <v>929</v>
      </c>
      <c r="C72" s="234" t="s">
        <v>100</v>
      </c>
      <c r="D72" s="18">
        <f>COUNTIF('01'!$C$3:$C$300,C72)+COUNTIF('02'!$C$3:$C$300,C72)+COUNTIF('03'!$C$3:$C$300,C72)+COUNTIF('04'!$C$3:$C$300,C72)+COUNTIF('05'!$C$3:$C$300,C72)+COUNTIF('06'!$C$3:$C$300,C72)+COUNTIF('07'!$C$3:$C$300,C72)+COUNTIF('08'!$C$3:$C$300,C72)+COUNTIF('09'!$C$3:$C$300,C72)+COUNTIF('10'!$C$3:$C$260,C72)+COUNTIF('11'!$C$3:$C$300,C72)+COUNTIF('12'!$C$3:$C$300,C72)</f>
        <v>0</v>
      </c>
      <c r="E72" s="18">
        <f>COUNTIF('01'!$D$3:$D$300,C72)+COUNTIF('02'!$D$3:$D$300,C72)+COUNTIF('03'!$D$3:$D$300,C72)+COUNTIF('04'!$D$3:$D$300,C72)+COUNTIF('05'!$D$3:$D$300,C72)+COUNTIF('06'!$D$3:$D$300,C72)+COUNTIF('07'!$D$3:$D$300,C72)+COUNTIF('08'!$D$3:$D$300,C72)+COUNTIF('09'!$D$3:$D$300,C72)+COUNTIF('10'!$D$3:$D$260,C72)+COUNTIF('11'!$D$3:$D$300,C72)+COUNTIF('12'!$D$3:$D$300,C72)</f>
        <v>0</v>
      </c>
      <c r="F72" s="18">
        <f>COUNTIFS('01'!$C$3:$C$300,C72,'01'!$H$3:$H$300,"&gt;0")+COUNTIFS('01'!$D$3:$D$300,C72,'01'!$H$3:$H$300,"&gt;0")+COUNTIFS('02'!$C$3:$C$300,C72,'02'!$H$3:$H$300,"&gt;0")+COUNTIFS('02'!$D$3:$D$300,C72,'02'!$H$3:$H$300,"&gt;0")+COUNTIFS('03'!$C$3:$C$300,C72,'03'!$H$3:$H$300,"&gt;0")+COUNTIFS('03'!$D$3:$D$300,C72,'03'!$H$3:$H$300,"&gt;0")+COUNTIFS('04'!$C$3:$C$300,C72,'04'!$H$3:$H$300,"&gt;0")+COUNTIFS('04'!$D$3:$D$300,C72,'04'!$H$3:$H$300,"&gt;0")+COUNTIFS('05'!$C$3:$C$300,C72,'05'!$H$3:$H$300,"&gt;0")+COUNTIFS('05'!$D$3:$D$300,C72,'05'!$H$3:$H$300,"&gt;0")+COUNTIFS('06'!$C$3:$C$300,C72,'06'!$H$3:$H$300,"&gt;0")+COUNTIFS('06'!$D$3:$D$300,C72,'06'!$H$3:$H$300,"&gt;0")+COUNTIFS('07'!$C$3:$C$300,C72,'07'!$H$3:$H$300,"&gt;0")+COUNTIFS('07'!$D$3:$D$300,C72,'07'!$H$3:$H$300,"&gt;0")+COUNTIFS('08'!$C$3:$C$300,C72,'08'!$H$3:$H$300,"&gt;0")+COUNTIFS('08'!$D$3:$D$300,C72,'08'!$H$3:$H$300,"&gt;0")+COUNTIFS('09'!$C$3:$C$300,C72,'09'!$H$3:$H$300,"&gt;0")+COUNTIFS('09'!$D$3:$D$300,C72,'09'!$H$3:$H$300,"&gt;0")+COUNTIFS('10'!$C$3:$C$260,C72,'10'!$I$3:$I$260,"&gt;0")+COUNTIFS('10'!$D$3:$D$260,C72,'10'!$I$3:$I$260,"&gt;0")+COUNTIFS('11'!$C$3:$C$300,C72,'11'!$H$3:$H$300,"&gt;0")+COUNTIFS('11'!$D$3:$D$300,C72,'11'!$H$3:$H$300,"&gt;0")+COUNTIFS('12'!$C$3:$C$300,C72,'12'!$H$3:$H$300,"&gt;0")+COUNTIFS('12'!$D$3:$D$300,C72,'12'!$H$3:$H$300,"&gt;0")</f>
        <v>0</v>
      </c>
      <c r="G72" s="18">
        <f>COUNTIFS('01'!$C$3:$C$300,C72,'01'!$H$3:$H$300,"&lt;0")+COUNTIFS('01'!$D$3:$D$300,C72,'01'!$H$3:$H$300,"&lt;0")+COUNTIFS('02'!$C$3:$C$300,C72,'02'!$H$3:$H$300,"&lt;0")+COUNTIFS('02'!$D$3:$D$300,C72,'02'!$H$3:$H$300,"&lt;0")+COUNTIFS('03'!$C$3:$C$300,C72,'03'!$H$3:$H$300,"&lt;0")+COUNTIFS('03'!$D$3:$D$300,C72,'03'!$H$3:$H$300,"&lt;0")+COUNTIFS('04'!$C$3:$C$300,C72,'04'!$H$3:$H$300,"&lt;0")+COUNTIFS('04'!$D$3:$D$300,C72,'04'!$H$3:$H$300,"&lt;0")+COUNTIFS('05'!$C$3:$C$300,C72,'05'!$H$3:$H$300,"&lt;0")+COUNTIFS('05'!$D$3:$D$300,C72,'05'!$H$3:$H$300,"&lt;0")+COUNTIFS('06'!$C$3:$C$300,C72,'06'!$H$3:$H$300,"&lt;0")+COUNTIFS('06'!$D$3:$D$300,C72,'06'!$H$3:$H$300,"&lt;0")+COUNTIFS('07'!$C$3:$C$300,C72,'07'!$H$3:$H$300,"&lt;0")+COUNTIFS('07'!$D$3:$D$300,C72,'07'!$H$3:$H$300,"&lt;0")+COUNTIFS('08'!$C$3:$C$300,C72,'08'!$H$3:$H$300,"&lt;0")+COUNTIFS('08'!$D$3:$D$300,C72,'08'!$H$3:$H$300,"&lt;0")+COUNTIFS('09'!$C$3:$C$300,C72,'09'!$H$3:$H$300,"&lt;0")+COUNTIFS('09'!$D$3:$D$300,C72,'09'!$H$3:$H$300,"&lt;0")+COUNTIFS('10'!$C$3:$C$260,C72,'10'!$I$3:$I$260,"&lt;0")+COUNTIFS('10'!$D$3:$D$260,C72,'10'!$I$3:$I$260,"&lt;0")+COUNTIFS('11'!$C$3:$C$300,C72,'11'!$H$3:$H$300,"&lt;0")+COUNTIFS('11'!$D$3:$D$300,C72,'11'!$H$3:$H$300,"&lt;0")+COUNTIFS('12'!$C$3:$C$300,C72,'12'!$H$3:$H$300,"&lt;0")+COUNTIFS('12'!$D$3:$D$300,C72,'12'!$H$3:$H$300,"&lt;0")</f>
        <v>0</v>
      </c>
      <c r="H72" s="19">
        <f>SUMIFS('01'!$H$3:$H$300,'01'!$C$3:$C$300,C72)+SUMIFS('01'!$H$3:$H$300,'01'!$D$3:$D$300,C72)+SUMIFS('02'!$H$3:$H$300,'02'!$C$3:$C$300,C72)+SUMIFS('02'!$H$3:$H$300,'02'!$D$3:$D$300,C72)+SUMIFS('03'!$H$3:$H$300,'03'!$C$3:$C$300,C72)+SUMIFS('03'!$H$3:$H$300,'03'!$D$3:$D$300,C72)+SUMIFS('04'!$H$3:$H$300,'04'!$C$3:$C$300,C72)+SUMIFS('04'!$H$3:$H$300,'04'!$D$3:$D$300,C72)+SUMIFS('05'!$H$3:$H$300,'05'!$C$3:$C$300,C72)+SUMIFS('05'!$H$3:$H$300,'05'!$D$3:$D$300,C72)+SUMIFS('06'!$H$3:$H$300,'06'!$C$3:$C$300,C72)+SUMIFS('06'!$H$3:$H$300,'06'!$D$3:$D$300,C72)+SUMIFS('07'!$H$3:$H$300,'07'!$C$3:$C$300,C72)+SUMIFS('07'!$H$3:$H$300,'07'!$D$3:$D$300,C72)+SUMIFS('08'!$H$3:$H$300,'08'!$C$3:$C$300,C72)+SUMIFS('08'!$H$3:$H$300,'08'!$D$3:$D$300,C72)+SUMIFS('09'!$H$3:$H$300,'09'!$C$3:$C$300,C72)+SUMIFS('09'!$H$3:$H$300,'09'!$D$3:$D$300,C72)+SUMIFS('10'!$I$3:$I$260,'10'!$C$3:$C$260,C72)+SUMIFS('10'!$I$3:$I$260,'10'!$D$3:$D$260,C72)+SUMIFS('11'!$H$3:$H$300,'11'!$C$3:$C$300,C72)+SUMIFS('11'!$H$3:$H$300,'11'!$D$3:$D$300,C72)+SUMIFS('12'!$H$3:$H$300,'12'!$C$3:$C$300,C72)+SUMIFS('12'!$H$3:$H$300,'12'!$D$3:$D$300,C72)</f>
        <v>0</v>
      </c>
      <c r="I72" s="212"/>
      <c r="J72" s="231"/>
      <c r="K72" s="212"/>
      <c r="L72" s="212"/>
    </row>
    <row r="73" spans="1:12" ht="24.75" customHeight="1">
      <c r="A73" s="16">
        <f>Equipes!$H73+(ROW(Equipes!$H73)/100000)</f>
        <v>7.2999999999999996E-4</v>
      </c>
      <c r="B73" s="13">
        <f>RANK(Equipes!$A73,A:A)</f>
        <v>928</v>
      </c>
      <c r="C73" s="235" t="s">
        <v>101</v>
      </c>
      <c r="D73" s="18">
        <f>COUNTIF('01'!$C$3:$C$300,C73)+COUNTIF('02'!$C$3:$C$300,C73)+COUNTIF('03'!$C$3:$C$300,C73)+COUNTIF('04'!$C$3:$C$300,C73)+COUNTIF('05'!$C$3:$C$300,C73)+COUNTIF('06'!$C$3:$C$300,C73)+COUNTIF('07'!$C$3:$C$300,C73)+COUNTIF('08'!$C$3:$C$300,C73)+COUNTIF('09'!$C$3:$C$300,C73)+COUNTIF('10'!$C$3:$C$260,C73)+COUNTIF('11'!$C$3:$C$300,C73)+COUNTIF('12'!$C$3:$C$300,C73)</f>
        <v>0</v>
      </c>
      <c r="E73" s="18">
        <f>COUNTIF('01'!$D$3:$D$300,C73)+COUNTIF('02'!$D$3:$D$300,C73)+COUNTIF('03'!$D$3:$D$300,C73)+COUNTIF('04'!$D$3:$D$300,C73)+COUNTIF('05'!$D$3:$D$300,C73)+COUNTIF('06'!$D$3:$D$300,C73)+COUNTIF('07'!$D$3:$D$300,C73)+COUNTIF('08'!$D$3:$D$300,C73)+COUNTIF('09'!$D$3:$D$300,C73)+COUNTIF('10'!$D$3:$D$260,C73)+COUNTIF('11'!$D$3:$D$300,C73)+COUNTIF('12'!$D$3:$D$300,C73)</f>
        <v>0</v>
      </c>
      <c r="F73" s="18">
        <f>COUNTIFS('01'!$C$3:$C$300,C73,'01'!$H$3:$H$300,"&gt;0")+COUNTIFS('01'!$D$3:$D$300,C73,'01'!$H$3:$H$300,"&gt;0")+COUNTIFS('02'!$C$3:$C$300,C73,'02'!$H$3:$H$300,"&gt;0")+COUNTIFS('02'!$D$3:$D$300,C73,'02'!$H$3:$H$300,"&gt;0")+COUNTIFS('03'!$C$3:$C$300,C73,'03'!$H$3:$H$300,"&gt;0")+COUNTIFS('03'!$D$3:$D$300,C73,'03'!$H$3:$H$300,"&gt;0")+COUNTIFS('04'!$C$3:$C$300,C73,'04'!$H$3:$H$300,"&gt;0")+COUNTIFS('04'!$D$3:$D$300,C73,'04'!$H$3:$H$300,"&gt;0")+COUNTIFS('05'!$C$3:$C$300,C73,'05'!$H$3:$H$300,"&gt;0")+COUNTIFS('05'!$D$3:$D$300,C73,'05'!$H$3:$H$300,"&gt;0")+COUNTIFS('06'!$C$3:$C$300,C73,'06'!$H$3:$H$300,"&gt;0")+COUNTIFS('06'!$D$3:$D$300,C73,'06'!$H$3:$H$300,"&gt;0")+COUNTIFS('07'!$C$3:$C$300,C73,'07'!$H$3:$H$300,"&gt;0")+COUNTIFS('07'!$D$3:$D$300,C73,'07'!$H$3:$H$300,"&gt;0")+COUNTIFS('08'!$C$3:$C$300,C73,'08'!$H$3:$H$300,"&gt;0")+COUNTIFS('08'!$D$3:$D$300,C73,'08'!$H$3:$H$300,"&gt;0")+COUNTIFS('09'!$C$3:$C$300,C73,'09'!$H$3:$H$300,"&gt;0")+COUNTIFS('09'!$D$3:$D$300,C73,'09'!$H$3:$H$300,"&gt;0")+COUNTIFS('10'!$C$3:$C$260,C73,'10'!$I$3:$I$260,"&gt;0")+COUNTIFS('10'!$D$3:$D$260,C73,'10'!$I$3:$I$260,"&gt;0")+COUNTIFS('11'!$C$3:$C$300,C73,'11'!$H$3:$H$300,"&gt;0")+COUNTIFS('11'!$D$3:$D$300,C73,'11'!$H$3:$H$300,"&gt;0")+COUNTIFS('12'!$C$3:$C$300,C73,'12'!$H$3:$H$300,"&gt;0")+COUNTIFS('12'!$D$3:$D$300,C73,'12'!$H$3:$H$300,"&gt;0")</f>
        <v>0</v>
      </c>
      <c r="G73" s="18">
        <f>COUNTIFS('01'!$C$3:$C$300,C73,'01'!$H$3:$H$300,"&lt;0")+COUNTIFS('01'!$D$3:$D$300,C73,'01'!$H$3:$H$300,"&lt;0")+COUNTIFS('02'!$C$3:$C$300,C73,'02'!$H$3:$H$300,"&lt;0")+COUNTIFS('02'!$D$3:$D$300,C73,'02'!$H$3:$H$300,"&lt;0")+COUNTIFS('03'!$C$3:$C$300,C73,'03'!$H$3:$H$300,"&lt;0")+COUNTIFS('03'!$D$3:$D$300,C73,'03'!$H$3:$H$300,"&lt;0")+COUNTIFS('04'!$C$3:$C$300,C73,'04'!$H$3:$H$300,"&lt;0")+COUNTIFS('04'!$D$3:$D$300,C73,'04'!$H$3:$H$300,"&lt;0")+COUNTIFS('05'!$C$3:$C$300,C73,'05'!$H$3:$H$300,"&lt;0")+COUNTIFS('05'!$D$3:$D$300,C73,'05'!$H$3:$H$300,"&lt;0")+COUNTIFS('06'!$C$3:$C$300,C73,'06'!$H$3:$H$300,"&lt;0")+COUNTIFS('06'!$D$3:$D$300,C73,'06'!$H$3:$H$300,"&lt;0")+COUNTIFS('07'!$C$3:$C$300,C73,'07'!$H$3:$H$300,"&lt;0")+COUNTIFS('07'!$D$3:$D$300,C73,'07'!$H$3:$H$300,"&lt;0")+COUNTIFS('08'!$C$3:$C$300,C73,'08'!$H$3:$H$300,"&lt;0")+COUNTIFS('08'!$D$3:$D$300,C73,'08'!$H$3:$H$300,"&lt;0")+COUNTIFS('09'!$C$3:$C$300,C73,'09'!$H$3:$H$300,"&lt;0")+COUNTIFS('09'!$D$3:$D$300,C73,'09'!$H$3:$H$300,"&lt;0")+COUNTIFS('10'!$C$3:$C$260,C73,'10'!$I$3:$I$260,"&lt;0")+COUNTIFS('10'!$D$3:$D$260,C73,'10'!$I$3:$I$260,"&lt;0")+COUNTIFS('11'!$C$3:$C$300,C73,'11'!$H$3:$H$300,"&lt;0")+COUNTIFS('11'!$D$3:$D$300,C73,'11'!$H$3:$H$300,"&lt;0")+COUNTIFS('12'!$C$3:$C$300,C73,'12'!$H$3:$H$300,"&lt;0")+COUNTIFS('12'!$D$3:$D$300,C73,'12'!$H$3:$H$300,"&lt;0")</f>
        <v>0</v>
      </c>
      <c r="H73" s="19">
        <f>SUMIFS('01'!$H$3:$H$300,'01'!$C$3:$C$300,C73)+SUMIFS('01'!$H$3:$H$300,'01'!$D$3:$D$300,C73)+SUMIFS('02'!$H$3:$H$300,'02'!$C$3:$C$300,C73)+SUMIFS('02'!$H$3:$H$300,'02'!$D$3:$D$300,C73)+SUMIFS('03'!$H$3:$H$300,'03'!$C$3:$C$300,C73)+SUMIFS('03'!$H$3:$H$300,'03'!$D$3:$D$300,C73)+SUMIFS('04'!$H$3:$H$300,'04'!$C$3:$C$300,C73)+SUMIFS('04'!$H$3:$H$300,'04'!$D$3:$D$300,C73)+SUMIFS('05'!$H$3:$H$300,'05'!$C$3:$C$300,C73)+SUMIFS('05'!$H$3:$H$300,'05'!$D$3:$D$300,C73)+SUMIFS('06'!$H$3:$H$300,'06'!$C$3:$C$300,C73)+SUMIFS('06'!$H$3:$H$300,'06'!$D$3:$D$300,C73)+SUMIFS('07'!$H$3:$H$300,'07'!$C$3:$C$300,C73)+SUMIFS('07'!$H$3:$H$300,'07'!$D$3:$D$300,C73)+SUMIFS('08'!$H$3:$H$300,'08'!$C$3:$C$300,C73)+SUMIFS('08'!$H$3:$H$300,'08'!$D$3:$D$300,C73)+SUMIFS('09'!$H$3:$H$300,'09'!$C$3:$C$300,C73)+SUMIFS('09'!$H$3:$H$300,'09'!$D$3:$D$300,C73)+SUMIFS('10'!$I$3:$I$260,'10'!$C$3:$C$260,C73)+SUMIFS('10'!$I$3:$I$260,'10'!$D$3:$D$260,C73)+SUMIFS('11'!$H$3:$H$300,'11'!$C$3:$C$300,C73)+SUMIFS('11'!$H$3:$H$300,'11'!$D$3:$D$300,C73)+SUMIFS('12'!$H$3:$H$300,'12'!$C$3:$C$300,C73)+SUMIFS('12'!$H$3:$H$300,'12'!$D$3:$D$300,C73)</f>
        <v>0</v>
      </c>
      <c r="I73" s="212"/>
      <c r="J73" s="231"/>
      <c r="K73" s="212"/>
      <c r="L73" s="212"/>
    </row>
    <row r="74" spans="1:12" ht="24.75" customHeight="1">
      <c r="A74" s="16">
        <f>Equipes!$H74+(ROW(Equipes!$H74)/100000)</f>
        <v>7.3999999999999999E-4</v>
      </c>
      <c r="B74" s="13">
        <f>RANK(Equipes!$A74,A:A)</f>
        <v>927</v>
      </c>
      <c r="C74" s="234" t="s">
        <v>102</v>
      </c>
      <c r="D74" s="18">
        <f>COUNTIF('01'!$C$3:$C$300,C74)+COUNTIF('02'!$C$3:$C$300,C74)+COUNTIF('03'!$C$3:$C$300,C74)+COUNTIF('04'!$C$3:$C$300,C74)+COUNTIF('05'!$C$3:$C$300,C74)+COUNTIF('06'!$C$3:$C$300,C74)+COUNTIF('07'!$C$3:$C$300,C74)+COUNTIF('08'!$C$3:$C$300,C74)+COUNTIF('09'!$C$3:$C$300,C74)+COUNTIF('10'!$C$3:$C$260,C74)+COUNTIF('11'!$C$3:$C$300,C74)+COUNTIF('12'!$C$3:$C$300,C74)</f>
        <v>0</v>
      </c>
      <c r="E74" s="18">
        <f>COUNTIF('01'!$D$3:$D$300,C74)+COUNTIF('02'!$D$3:$D$300,C74)+COUNTIF('03'!$D$3:$D$300,C74)+COUNTIF('04'!$D$3:$D$300,C74)+COUNTIF('05'!$D$3:$D$300,C74)+COUNTIF('06'!$D$3:$D$300,C74)+COUNTIF('07'!$D$3:$D$300,C74)+COUNTIF('08'!$D$3:$D$300,C74)+COUNTIF('09'!$D$3:$D$300,C74)+COUNTIF('10'!$D$3:$D$260,C74)+COUNTIF('11'!$D$3:$D$300,C74)+COUNTIF('12'!$D$3:$D$300,C74)</f>
        <v>0</v>
      </c>
      <c r="F74" s="18">
        <f>COUNTIFS('01'!$C$3:$C$300,C74,'01'!$H$3:$H$300,"&gt;0")+COUNTIFS('01'!$D$3:$D$300,C74,'01'!$H$3:$H$300,"&gt;0")+COUNTIFS('02'!$C$3:$C$300,C74,'02'!$H$3:$H$300,"&gt;0")+COUNTIFS('02'!$D$3:$D$300,C74,'02'!$H$3:$H$300,"&gt;0")+COUNTIFS('03'!$C$3:$C$300,C74,'03'!$H$3:$H$300,"&gt;0")+COUNTIFS('03'!$D$3:$D$300,C74,'03'!$H$3:$H$300,"&gt;0")+COUNTIFS('04'!$C$3:$C$300,C74,'04'!$H$3:$H$300,"&gt;0")+COUNTIFS('04'!$D$3:$D$300,C74,'04'!$H$3:$H$300,"&gt;0")+COUNTIFS('05'!$C$3:$C$300,C74,'05'!$H$3:$H$300,"&gt;0")+COUNTIFS('05'!$D$3:$D$300,C74,'05'!$H$3:$H$300,"&gt;0")+COUNTIFS('06'!$C$3:$C$300,C74,'06'!$H$3:$H$300,"&gt;0")+COUNTIFS('06'!$D$3:$D$300,C74,'06'!$H$3:$H$300,"&gt;0")+COUNTIFS('07'!$C$3:$C$300,C74,'07'!$H$3:$H$300,"&gt;0")+COUNTIFS('07'!$D$3:$D$300,C74,'07'!$H$3:$H$300,"&gt;0")+COUNTIFS('08'!$C$3:$C$300,C74,'08'!$H$3:$H$300,"&gt;0")+COUNTIFS('08'!$D$3:$D$300,C74,'08'!$H$3:$H$300,"&gt;0")+COUNTIFS('09'!$C$3:$C$300,C74,'09'!$H$3:$H$300,"&gt;0")+COUNTIFS('09'!$D$3:$D$300,C74,'09'!$H$3:$H$300,"&gt;0")+COUNTIFS('10'!$C$3:$C$260,C74,'10'!$I$3:$I$260,"&gt;0")+COUNTIFS('10'!$D$3:$D$260,C74,'10'!$I$3:$I$260,"&gt;0")+COUNTIFS('11'!$C$3:$C$300,C74,'11'!$H$3:$H$300,"&gt;0")+COUNTIFS('11'!$D$3:$D$300,C74,'11'!$H$3:$H$300,"&gt;0")+COUNTIFS('12'!$C$3:$C$300,C74,'12'!$H$3:$H$300,"&gt;0")+COUNTIFS('12'!$D$3:$D$300,C74,'12'!$H$3:$H$300,"&gt;0")</f>
        <v>0</v>
      </c>
      <c r="G74" s="18">
        <f>COUNTIFS('01'!$C$3:$C$300,C74,'01'!$H$3:$H$300,"&lt;0")+COUNTIFS('01'!$D$3:$D$300,C74,'01'!$H$3:$H$300,"&lt;0")+COUNTIFS('02'!$C$3:$C$300,C74,'02'!$H$3:$H$300,"&lt;0")+COUNTIFS('02'!$D$3:$D$300,C74,'02'!$H$3:$H$300,"&lt;0")+COUNTIFS('03'!$C$3:$C$300,C74,'03'!$H$3:$H$300,"&lt;0")+COUNTIFS('03'!$D$3:$D$300,C74,'03'!$H$3:$H$300,"&lt;0")+COUNTIFS('04'!$C$3:$C$300,C74,'04'!$H$3:$H$300,"&lt;0")+COUNTIFS('04'!$D$3:$D$300,C74,'04'!$H$3:$H$300,"&lt;0")+COUNTIFS('05'!$C$3:$C$300,C74,'05'!$H$3:$H$300,"&lt;0")+COUNTIFS('05'!$D$3:$D$300,C74,'05'!$H$3:$H$300,"&lt;0")+COUNTIFS('06'!$C$3:$C$300,C74,'06'!$H$3:$H$300,"&lt;0")+COUNTIFS('06'!$D$3:$D$300,C74,'06'!$H$3:$H$300,"&lt;0")+COUNTIFS('07'!$C$3:$C$300,C74,'07'!$H$3:$H$300,"&lt;0")+COUNTIFS('07'!$D$3:$D$300,C74,'07'!$H$3:$H$300,"&lt;0")+COUNTIFS('08'!$C$3:$C$300,C74,'08'!$H$3:$H$300,"&lt;0")+COUNTIFS('08'!$D$3:$D$300,C74,'08'!$H$3:$H$300,"&lt;0")+COUNTIFS('09'!$C$3:$C$300,C74,'09'!$H$3:$H$300,"&lt;0")+COUNTIFS('09'!$D$3:$D$300,C74,'09'!$H$3:$H$300,"&lt;0")+COUNTIFS('10'!$C$3:$C$260,C74,'10'!$I$3:$I$260,"&lt;0")+COUNTIFS('10'!$D$3:$D$260,C74,'10'!$I$3:$I$260,"&lt;0")+COUNTIFS('11'!$C$3:$C$300,C74,'11'!$H$3:$H$300,"&lt;0")+COUNTIFS('11'!$D$3:$D$300,C74,'11'!$H$3:$H$300,"&lt;0")+COUNTIFS('12'!$C$3:$C$300,C74,'12'!$H$3:$H$300,"&lt;0")+COUNTIFS('12'!$D$3:$D$300,C74,'12'!$H$3:$H$300,"&lt;0")</f>
        <v>0</v>
      </c>
      <c r="H74" s="19">
        <f>SUMIFS('01'!$H$3:$H$300,'01'!$C$3:$C$300,C74)+SUMIFS('01'!$H$3:$H$300,'01'!$D$3:$D$300,C74)+SUMIFS('02'!$H$3:$H$300,'02'!$C$3:$C$300,C74)+SUMIFS('02'!$H$3:$H$300,'02'!$D$3:$D$300,C74)+SUMIFS('03'!$H$3:$H$300,'03'!$C$3:$C$300,C74)+SUMIFS('03'!$H$3:$H$300,'03'!$D$3:$D$300,C74)+SUMIFS('04'!$H$3:$H$300,'04'!$C$3:$C$300,C74)+SUMIFS('04'!$H$3:$H$300,'04'!$D$3:$D$300,C74)+SUMIFS('05'!$H$3:$H$300,'05'!$C$3:$C$300,C74)+SUMIFS('05'!$H$3:$H$300,'05'!$D$3:$D$300,C74)+SUMIFS('06'!$H$3:$H$300,'06'!$C$3:$C$300,C74)+SUMIFS('06'!$H$3:$H$300,'06'!$D$3:$D$300,C74)+SUMIFS('07'!$H$3:$H$300,'07'!$C$3:$C$300,C74)+SUMIFS('07'!$H$3:$H$300,'07'!$D$3:$D$300,C74)+SUMIFS('08'!$H$3:$H$300,'08'!$C$3:$C$300,C74)+SUMIFS('08'!$H$3:$H$300,'08'!$D$3:$D$300,C74)+SUMIFS('09'!$H$3:$H$300,'09'!$C$3:$C$300,C74)+SUMIFS('09'!$H$3:$H$300,'09'!$D$3:$D$300,C74)+SUMIFS('10'!$I$3:$I$260,'10'!$C$3:$C$260,C74)+SUMIFS('10'!$I$3:$I$260,'10'!$D$3:$D$260,C74)+SUMIFS('11'!$H$3:$H$300,'11'!$C$3:$C$300,C74)+SUMIFS('11'!$H$3:$H$300,'11'!$D$3:$D$300,C74)+SUMIFS('12'!$H$3:$H$300,'12'!$C$3:$C$300,C74)+SUMIFS('12'!$H$3:$H$300,'12'!$D$3:$D$300,C74)</f>
        <v>0</v>
      </c>
      <c r="I74" s="212"/>
      <c r="J74" s="231"/>
      <c r="K74" s="212"/>
      <c r="L74" s="212"/>
    </row>
    <row r="75" spans="1:12" ht="24.75" customHeight="1">
      <c r="A75" s="16">
        <f>Equipes!$H75+(ROW(Equipes!$H75)/100000)</f>
        <v>7.5000000000000002E-4</v>
      </c>
      <c r="B75" s="13">
        <f>RANK(Equipes!$A75,A:A)</f>
        <v>926</v>
      </c>
      <c r="C75" s="235" t="s">
        <v>103</v>
      </c>
      <c r="D75" s="18">
        <f>COUNTIF('01'!$C$3:$C$300,C75)+COUNTIF('02'!$C$3:$C$300,C75)+COUNTIF('03'!$C$3:$C$300,C75)+COUNTIF('04'!$C$3:$C$300,C75)+COUNTIF('05'!$C$3:$C$300,C75)+COUNTIF('06'!$C$3:$C$300,C75)+COUNTIF('07'!$C$3:$C$300,C75)+COUNTIF('08'!$C$3:$C$300,C75)+COUNTIF('09'!$C$3:$C$300,C75)+COUNTIF('10'!$C$3:$C$260,C75)+COUNTIF('11'!$C$3:$C$300,C75)+COUNTIF('12'!$C$3:$C$300,C75)</f>
        <v>0</v>
      </c>
      <c r="E75" s="18">
        <f>COUNTIF('01'!$D$3:$D$300,C75)+COUNTIF('02'!$D$3:$D$300,C75)+COUNTIF('03'!$D$3:$D$300,C75)+COUNTIF('04'!$D$3:$D$300,C75)+COUNTIF('05'!$D$3:$D$300,C75)+COUNTIF('06'!$D$3:$D$300,C75)+COUNTIF('07'!$D$3:$D$300,C75)+COUNTIF('08'!$D$3:$D$300,C75)+COUNTIF('09'!$D$3:$D$300,C75)+COUNTIF('10'!$D$3:$D$260,C75)+COUNTIF('11'!$D$3:$D$300,C75)+COUNTIF('12'!$D$3:$D$300,C75)</f>
        <v>0</v>
      </c>
      <c r="F75" s="18">
        <f>COUNTIFS('01'!$C$3:$C$300,C75,'01'!$H$3:$H$300,"&gt;0")+COUNTIFS('01'!$D$3:$D$300,C75,'01'!$H$3:$H$300,"&gt;0")+COUNTIFS('02'!$C$3:$C$300,C75,'02'!$H$3:$H$300,"&gt;0")+COUNTIFS('02'!$D$3:$D$300,C75,'02'!$H$3:$H$300,"&gt;0")+COUNTIFS('03'!$C$3:$C$300,C75,'03'!$H$3:$H$300,"&gt;0")+COUNTIFS('03'!$D$3:$D$300,C75,'03'!$H$3:$H$300,"&gt;0")+COUNTIFS('04'!$C$3:$C$300,C75,'04'!$H$3:$H$300,"&gt;0")+COUNTIFS('04'!$D$3:$D$300,C75,'04'!$H$3:$H$300,"&gt;0")+COUNTIFS('05'!$C$3:$C$300,C75,'05'!$H$3:$H$300,"&gt;0")+COUNTIFS('05'!$D$3:$D$300,C75,'05'!$H$3:$H$300,"&gt;0")+COUNTIFS('06'!$C$3:$C$300,C75,'06'!$H$3:$H$300,"&gt;0")+COUNTIFS('06'!$D$3:$D$300,C75,'06'!$H$3:$H$300,"&gt;0")+COUNTIFS('07'!$C$3:$C$300,C75,'07'!$H$3:$H$300,"&gt;0")+COUNTIFS('07'!$D$3:$D$300,C75,'07'!$H$3:$H$300,"&gt;0")+COUNTIFS('08'!$C$3:$C$300,C75,'08'!$H$3:$H$300,"&gt;0")+COUNTIFS('08'!$D$3:$D$300,C75,'08'!$H$3:$H$300,"&gt;0")+COUNTIFS('09'!$C$3:$C$300,C75,'09'!$H$3:$H$300,"&gt;0")+COUNTIFS('09'!$D$3:$D$300,C75,'09'!$H$3:$H$300,"&gt;0")+COUNTIFS('10'!$C$3:$C$260,C75,'10'!$I$3:$I$260,"&gt;0")+COUNTIFS('10'!$D$3:$D$260,C75,'10'!$I$3:$I$260,"&gt;0")+COUNTIFS('11'!$C$3:$C$300,C75,'11'!$H$3:$H$300,"&gt;0")+COUNTIFS('11'!$D$3:$D$300,C75,'11'!$H$3:$H$300,"&gt;0")+COUNTIFS('12'!$C$3:$C$300,C75,'12'!$H$3:$H$300,"&gt;0")+COUNTIFS('12'!$D$3:$D$300,C75,'12'!$H$3:$H$300,"&gt;0")</f>
        <v>0</v>
      </c>
      <c r="G75" s="18">
        <f>COUNTIFS('01'!$C$3:$C$300,C75,'01'!$H$3:$H$300,"&lt;0")+COUNTIFS('01'!$D$3:$D$300,C75,'01'!$H$3:$H$300,"&lt;0")+COUNTIFS('02'!$C$3:$C$300,C75,'02'!$H$3:$H$300,"&lt;0")+COUNTIFS('02'!$D$3:$D$300,C75,'02'!$H$3:$H$300,"&lt;0")+COUNTIFS('03'!$C$3:$C$300,C75,'03'!$H$3:$H$300,"&lt;0")+COUNTIFS('03'!$D$3:$D$300,C75,'03'!$H$3:$H$300,"&lt;0")+COUNTIFS('04'!$C$3:$C$300,C75,'04'!$H$3:$H$300,"&lt;0")+COUNTIFS('04'!$D$3:$D$300,C75,'04'!$H$3:$H$300,"&lt;0")+COUNTIFS('05'!$C$3:$C$300,C75,'05'!$H$3:$H$300,"&lt;0")+COUNTIFS('05'!$D$3:$D$300,C75,'05'!$H$3:$H$300,"&lt;0")+COUNTIFS('06'!$C$3:$C$300,C75,'06'!$H$3:$H$300,"&lt;0")+COUNTIFS('06'!$D$3:$D$300,C75,'06'!$H$3:$H$300,"&lt;0")+COUNTIFS('07'!$C$3:$C$300,C75,'07'!$H$3:$H$300,"&lt;0")+COUNTIFS('07'!$D$3:$D$300,C75,'07'!$H$3:$H$300,"&lt;0")+COUNTIFS('08'!$C$3:$C$300,C75,'08'!$H$3:$H$300,"&lt;0")+COUNTIFS('08'!$D$3:$D$300,C75,'08'!$H$3:$H$300,"&lt;0")+COUNTIFS('09'!$C$3:$C$300,C75,'09'!$H$3:$H$300,"&lt;0")+COUNTIFS('09'!$D$3:$D$300,C75,'09'!$H$3:$H$300,"&lt;0")+COUNTIFS('10'!$C$3:$C$260,C75,'10'!$I$3:$I$260,"&lt;0")+COUNTIFS('10'!$D$3:$D$260,C75,'10'!$I$3:$I$260,"&lt;0")+COUNTIFS('11'!$C$3:$C$300,C75,'11'!$H$3:$H$300,"&lt;0")+COUNTIFS('11'!$D$3:$D$300,C75,'11'!$H$3:$H$300,"&lt;0")+COUNTIFS('12'!$C$3:$C$300,C75,'12'!$H$3:$H$300,"&lt;0")+COUNTIFS('12'!$D$3:$D$300,C75,'12'!$H$3:$H$300,"&lt;0")</f>
        <v>0</v>
      </c>
      <c r="H75" s="19">
        <f>SUMIFS('01'!$H$3:$H$300,'01'!$C$3:$C$300,C75)+SUMIFS('01'!$H$3:$H$300,'01'!$D$3:$D$300,C75)+SUMIFS('02'!$H$3:$H$300,'02'!$C$3:$C$300,C75)+SUMIFS('02'!$H$3:$H$300,'02'!$D$3:$D$300,C75)+SUMIFS('03'!$H$3:$H$300,'03'!$C$3:$C$300,C75)+SUMIFS('03'!$H$3:$H$300,'03'!$D$3:$D$300,C75)+SUMIFS('04'!$H$3:$H$300,'04'!$C$3:$C$300,C75)+SUMIFS('04'!$H$3:$H$300,'04'!$D$3:$D$300,C75)+SUMIFS('05'!$H$3:$H$300,'05'!$C$3:$C$300,C75)+SUMIFS('05'!$H$3:$H$300,'05'!$D$3:$D$300,C75)+SUMIFS('06'!$H$3:$H$300,'06'!$C$3:$C$300,C75)+SUMIFS('06'!$H$3:$H$300,'06'!$D$3:$D$300,C75)+SUMIFS('07'!$H$3:$H$300,'07'!$C$3:$C$300,C75)+SUMIFS('07'!$H$3:$H$300,'07'!$D$3:$D$300,C75)+SUMIFS('08'!$H$3:$H$300,'08'!$C$3:$C$300,C75)+SUMIFS('08'!$H$3:$H$300,'08'!$D$3:$D$300,C75)+SUMIFS('09'!$H$3:$H$300,'09'!$C$3:$C$300,C75)+SUMIFS('09'!$H$3:$H$300,'09'!$D$3:$D$300,C75)+SUMIFS('10'!$I$3:$I$260,'10'!$C$3:$C$260,C75)+SUMIFS('10'!$I$3:$I$260,'10'!$D$3:$D$260,C75)+SUMIFS('11'!$H$3:$H$300,'11'!$C$3:$C$300,C75)+SUMIFS('11'!$H$3:$H$300,'11'!$D$3:$D$300,C75)+SUMIFS('12'!$H$3:$H$300,'12'!$C$3:$C$300,C75)+SUMIFS('12'!$H$3:$H$300,'12'!$D$3:$D$300,C75)</f>
        <v>0</v>
      </c>
      <c r="I75" s="212"/>
      <c r="J75" s="231"/>
      <c r="K75" s="212"/>
      <c r="L75" s="212"/>
    </row>
    <row r="76" spans="1:12" ht="24.75" customHeight="1">
      <c r="A76" s="16">
        <f>Equipes!$H76+(ROW(Equipes!$H76)/100000)</f>
        <v>7.6000000000000004E-4</v>
      </c>
      <c r="B76" s="13">
        <f>RANK(Equipes!$A76,A:A)</f>
        <v>925</v>
      </c>
      <c r="C76" s="234" t="s">
        <v>104</v>
      </c>
      <c r="D76" s="18">
        <f>COUNTIF('01'!$C$3:$C$300,C76)+COUNTIF('02'!$C$3:$C$300,C76)+COUNTIF('03'!$C$3:$C$300,C76)+COUNTIF('04'!$C$3:$C$300,C76)+COUNTIF('05'!$C$3:$C$300,C76)+COUNTIF('06'!$C$3:$C$300,C76)+COUNTIF('07'!$C$3:$C$300,C76)+COUNTIF('08'!$C$3:$C$300,C76)+COUNTIF('09'!$C$3:$C$300,C76)+COUNTIF('10'!$C$3:$C$260,C76)+COUNTIF('11'!$C$3:$C$300,C76)+COUNTIF('12'!$C$3:$C$300,C76)</f>
        <v>0</v>
      </c>
      <c r="E76" s="18">
        <f>COUNTIF('01'!$D$3:$D$300,C76)+COUNTIF('02'!$D$3:$D$300,C76)+COUNTIF('03'!$D$3:$D$300,C76)+COUNTIF('04'!$D$3:$D$300,C76)+COUNTIF('05'!$D$3:$D$300,C76)+COUNTIF('06'!$D$3:$D$300,C76)+COUNTIF('07'!$D$3:$D$300,C76)+COUNTIF('08'!$D$3:$D$300,C76)+COUNTIF('09'!$D$3:$D$300,C76)+COUNTIF('10'!$D$3:$D$260,C76)+COUNTIF('11'!$D$3:$D$300,C76)+COUNTIF('12'!$D$3:$D$300,C76)</f>
        <v>0</v>
      </c>
      <c r="F76" s="18">
        <f>COUNTIFS('01'!$C$3:$C$300,C76,'01'!$H$3:$H$300,"&gt;0")+COUNTIFS('01'!$D$3:$D$300,C76,'01'!$H$3:$H$300,"&gt;0")+COUNTIFS('02'!$C$3:$C$300,C76,'02'!$H$3:$H$300,"&gt;0")+COUNTIFS('02'!$D$3:$D$300,C76,'02'!$H$3:$H$300,"&gt;0")+COUNTIFS('03'!$C$3:$C$300,C76,'03'!$H$3:$H$300,"&gt;0")+COUNTIFS('03'!$D$3:$D$300,C76,'03'!$H$3:$H$300,"&gt;0")+COUNTIFS('04'!$C$3:$C$300,C76,'04'!$H$3:$H$300,"&gt;0")+COUNTIFS('04'!$D$3:$D$300,C76,'04'!$H$3:$H$300,"&gt;0")+COUNTIFS('05'!$C$3:$C$300,C76,'05'!$H$3:$H$300,"&gt;0")+COUNTIFS('05'!$D$3:$D$300,C76,'05'!$H$3:$H$300,"&gt;0")+COUNTIFS('06'!$C$3:$C$300,C76,'06'!$H$3:$H$300,"&gt;0")+COUNTIFS('06'!$D$3:$D$300,C76,'06'!$H$3:$H$300,"&gt;0")+COUNTIFS('07'!$C$3:$C$300,C76,'07'!$H$3:$H$300,"&gt;0")+COUNTIFS('07'!$D$3:$D$300,C76,'07'!$H$3:$H$300,"&gt;0")+COUNTIFS('08'!$C$3:$C$300,C76,'08'!$H$3:$H$300,"&gt;0")+COUNTIFS('08'!$D$3:$D$300,C76,'08'!$H$3:$H$300,"&gt;0")+COUNTIFS('09'!$C$3:$C$300,C76,'09'!$H$3:$H$300,"&gt;0")+COUNTIFS('09'!$D$3:$D$300,C76,'09'!$H$3:$H$300,"&gt;0")+COUNTIFS('10'!$C$3:$C$260,C76,'10'!$I$3:$I$260,"&gt;0")+COUNTIFS('10'!$D$3:$D$260,C76,'10'!$I$3:$I$260,"&gt;0")+COUNTIFS('11'!$C$3:$C$300,C76,'11'!$H$3:$H$300,"&gt;0")+COUNTIFS('11'!$D$3:$D$300,C76,'11'!$H$3:$H$300,"&gt;0")+COUNTIFS('12'!$C$3:$C$300,C76,'12'!$H$3:$H$300,"&gt;0")+COUNTIFS('12'!$D$3:$D$300,C76,'12'!$H$3:$H$300,"&gt;0")</f>
        <v>0</v>
      </c>
      <c r="G76" s="18">
        <f>COUNTIFS('01'!$C$3:$C$300,C76,'01'!$H$3:$H$300,"&lt;0")+COUNTIFS('01'!$D$3:$D$300,C76,'01'!$H$3:$H$300,"&lt;0")+COUNTIFS('02'!$C$3:$C$300,C76,'02'!$H$3:$H$300,"&lt;0")+COUNTIFS('02'!$D$3:$D$300,C76,'02'!$H$3:$H$300,"&lt;0")+COUNTIFS('03'!$C$3:$C$300,C76,'03'!$H$3:$H$300,"&lt;0")+COUNTIFS('03'!$D$3:$D$300,C76,'03'!$H$3:$H$300,"&lt;0")+COUNTIFS('04'!$C$3:$C$300,C76,'04'!$H$3:$H$300,"&lt;0")+COUNTIFS('04'!$D$3:$D$300,C76,'04'!$H$3:$H$300,"&lt;0")+COUNTIFS('05'!$C$3:$C$300,C76,'05'!$H$3:$H$300,"&lt;0")+COUNTIFS('05'!$D$3:$D$300,C76,'05'!$H$3:$H$300,"&lt;0")+COUNTIFS('06'!$C$3:$C$300,C76,'06'!$H$3:$H$300,"&lt;0")+COUNTIFS('06'!$D$3:$D$300,C76,'06'!$H$3:$H$300,"&lt;0")+COUNTIFS('07'!$C$3:$C$300,C76,'07'!$H$3:$H$300,"&lt;0")+COUNTIFS('07'!$D$3:$D$300,C76,'07'!$H$3:$H$300,"&lt;0")+COUNTIFS('08'!$C$3:$C$300,C76,'08'!$H$3:$H$300,"&lt;0")+COUNTIFS('08'!$D$3:$D$300,C76,'08'!$H$3:$H$300,"&lt;0")+COUNTIFS('09'!$C$3:$C$300,C76,'09'!$H$3:$H$300,"&lt;0")+COUNTIFS('09'!$D$3:$D$300,C76,'09'!$H$3:$H$300,"&lt;0")+COUNTIFS('10'!$C$3:$C$260,C76,'10'!$I$3:$I$260,"&lt;0")+COUNTIFS('10'!$D$3:$D$260,C76,'10'!$I$3:$I$260,"&lt;0")+COUNTIFS('11'!$C$3:$C$300,C76,'11'!$H$3:$H$300,"&lt;0")+COUNTIFS('11'!$D$3:$D$300,C76,'11'!$H$3:$H$300,"&lt;0")+COUNTIFS('12'!$C$3:$C$300,C76,'12'!$H$3:$H$300,"&lt;0")+COUNTIFS('12'!$D$3:$D$300,C76,'12'!$H$3:$H$300,"&lt;0")</f>
        <v>0</v>
      </c>
      <c r="H76" s="19">
        <f>SUMIFS('01'!$H$3:$H$300,'01'!$C$3:$C$300,C76)+SUMIFS('01'!$H$3:$H$300,'01'!$D$3:$D$300,C76)+SUMIFS('02'!$H$3:$H$300,'02'!$C$3:$C$300,C76)+SUMIFS('02'!$H$3:$H$300,'02'!$D$3:$D$300,C76)+SUMIFS('03'!$H$3:$H$300,'03'!$C$3:$C$300,C76)+SUMIFS('03'!$H$3:$H$300,'03'!$D$3:$D$300,C76)+SUMIFS('04'!$H$3:$H$300,'04'!$C$3:$C$300,C76)+SUMIFS('04'!$H$3:$H$300,'04'!$D$3:$D$300,C76)+SUMIFS('05'!$H$3:$H$300,'05'!$C$3:$C$300,C76)+SUMIFS('05'!$H$3:$H$300,'05'!$D$3:$D$300,C76)+SUMIFS('06'!$H$3:$H$300,'06'!$C$3:$C$300,C76)+SUMIFS('06'!$H$3:$H$300,'06'!$D$3:$D$300,C76)+SUMIFS('07'!$H$3:$H$300,'07'!$C$3:$C$300,C76)+SUMIFS('07'!$H$3:$H$300,'07'!$D$3:$D$300,C76)+SUMIFS('08'!$H$3:$H$300,'08'!$C$3:$C$300,C76)+SUMIFS('08'!$H$3:$H$300,'08'!$D$3:$D$300,C76)+SUMIFS('09'!$H$3:$H$300,'09'!$C$3:$C$300,C76)+SUMIFS('09'!$H$3:$H$300,'09'!$D$3:$D$300,C76)+SUMIFS('10'!$I$3:$I$260,'10'!$C$3:$C$260,C76)+SUMIFS('10'!$I$3:$I$260,'10'!$D$3:$D$260,C76)+SUMIFS('11'!$H$3:$H$300,'11'!$C$3:$C$300,C76)+SUMIFS('11'!$H$3:$H$300,'11'!$D$3:$D$300,C76)+SUMIFS('12'!$H$3:$H$300,'12'!$C$3:$C$300,C76)+SUMIFS('12'!$H$3:$H$300,'12'!$D$3:$D$300,C76)</f>
        <v>0</v>
      </c>
      <c r="I76" s="212"/>
      <c r="J76" s="231"/>
      <c r="K76" s="212"/>
      <c r="L76" s="212"/>
    </row>
    <row r="77" spans="1:12" ht="24.75" customHeight="1">
      <c r="A77" s="16">
        <f>Equipes!$H77+(ROW(Equipes!$H77)/100000)</f>
        <v>7.6999999999999996E-4</v>
      </c>
      <c r="B77" s="13">
        <f>RANK(Equipes!$A77,A:A)</f>
        <v>924</v>
      </c>
      <c r="C77" s="234" t="s">
        <v>105</v>
      </c>
      <c r="D77" s="18">
        <f>COUNTIF('01'!$C$3:$C$300,C77)+COUNTIF('02'!$C$3:$C$300,C77)+COUNTIF('03'!$C$3:$C$300,C77)+COUNTIF('04'!$C$3:$C$300,C77)+COUNTIF('05'!$C$3:$C$300,C77)+COUNTIF('06'!$C$3:$C$300,C77)+COUNTIF('07'!$C$3:$C$300,C77)+COUNTIF('08'!$C$3:$C$300,C77)+COUNTIF('09'!$C$3:$C$300,C77)+COUNTIF('10'!$C$3:$C$260,C77)+COUNTIF('11'!$C$3:$C$300,C77)+COUNTIF('12'!$C$3:$C$300,C77)</f>
        <v>0</v>
      </c>
      <c r="E77" s="18">
        <f>COUNTIF('01'!$D$3:$D$300,C77)+COUNTIF('02'!$D$3:$D$300,C77)+COUNTIF('03'!$D$3:$D$300,C77)+COUNTIF('04'!$D$3:$D$300,C77)+COUNTIF('05'!$D$3:$D$300,C77)+COUNTIF('06'!$D$3:$D$300,C77)+COUNTIF('07'!$D$3:$D$300,C77)+COUNTIF('08'!$D$3:$D$300,C77)+COUNTIF('09'!$D$3:$D$300,C77)+COUNTIF('10'!$D$3:$D$260,C77)+COUNTIF('11'!$D$3:$D$300,C77)+COUNTIF('12'!$D$3:$D$300,C77)</f>
        <v>0</v>
      </c>
      <c r="F77" s="18">
        <f>COUNTIFS('01'!$C$3:$C$300,C77,'01'!$H$3:$H$300,"&gt;0")+COUNTIFS('01'!$D$3:$D$300,C77,'01'!$H$3:$H$300,"&gt;0")+COUNTIFS('02'!$C$3:$C$300,C77,'02'!$H$3:$H$300,"&gt;0")+COUNTIFS('02'!$D$3:$D$300,C77,'02'!$H$3:$H$300,"&gt;0")+COUNTIFS('03'!$C$3:$C$300,C77,'03'!$H$3:$H$300,"&gt;0")+COUNTIFS('03'!$D$3:$D$300,C77,'03'!$H$3:$H$300,"&gt;0")+COUNTIFS('04'!$C$3:$C$300,C77,'04'!$H$3:$H$300,"&gt;0")+COUNTIFS('04'!$D$3:$D$300,C77,'04'!$H$3:$H$300,"&gt;0")+COUNTIFS('05'!$C$3:$C$300,C77,'05'!$H$3:$H$300,"&gt;0")+COUNTIFS('05'!$D$3:$D$300,C77,'05'!$H$3:$H$300,"&gt;0")+COUNTIFS('06'!$C$3:$C$300,C77,'06'!$H$3:$H$300,"&gt;0")+COUNTIFS('06'!$D$3:$D$300,C77,'06'!$H$3:$H$300,"&gt;0")+COUNTIFS('07'!$C$3:$C$300,C77,'07'!$H$3:$H$300,"&gt;0")+COUNTIFS('07'!$D$3:$D$300,C77,'07'!$H$3:$H$300,"&gt;0")+COUNTIFS('08'!$C$3:$C$300,C77,'08'!$H$3:$H$300,"&gt;0")+COUNTIFS('08'!$D$3:$D$300,C77,'08'!$H$3:$H$300,"&gt;0")+COUNTIFS('09'!$C$3:$C$300,C77,'09'!$H$3:$H$300,"&gt;0")+COUNTIFS('09'!$D$3:$D$300,C77,'09'!$H$3:$H$300,"&gt;0")+COUNTIFS('10'!$C$3:$C$260,C77,'10'!$I$3:$I$260,"&gt;0")+COUNTIFS('10'!$D$3:$D$260,C77,'10'!$I$3:$I$260,"&gt;0")+COUNTIFS('11'!$C$3:$C$300,C77,'11'!$H$3:$H$300,"&gt;0")+COUNTIFS('11'!$D$3:$D$300,C77,'11'!$H$3:$H$300,"&gt;0")+COUNTIFS('12'!$C$3:$C$300,C77,'12'!$H$3:$H$300,"&gt;0")+COUNTIFS('12'!$D$3:$D$300,C77,'12'!$H$3:$H$300,"&gt;0")</f>
        <v>0</v>
      </c>
      <c r="G77" s="18">
        <f>COUNTIFS('01'!$C$3:$C$300,C77,'01'!$H$3:$H$300,"&lt;0")+COUNTIFS('01'!$D$3:$D$300,C77,'01'!$H$3:$H$300,"&lt;0")+COUNTIFS('02'!$C$3:$C$300,C77,'02'!$H$3:$H$300,"&lt;0")+COUNTIFS('02'!$D$3:$D$300,C77,'02'!$H$3:$H$300,"&lt;0")+COUNTIFS('03'!$C$3:$C$300,C77,'03'!$H$3:$H$300,"&lt;0")+COUNTIFS('03'!$D$3:$D$300,C77,'03'!$H$3:$H$300,"&lt;0")+COUNTIFS('04'!$C$3:$C$300,C77,'04'!$H$3:$H$300,"&lt;0")+COUNTIFS('04'!$D$3:$D$300,C77,'04'!$H$3:$H$300,"&lt;0")+COUNTIFS('05'!$C$3:$C$300,C77,'05'!$H$3:$H$300,"&lt;0")+COUNTIFS('05'!$D$3:$D$300,C77,'05'!$H$3:$H$300,"&lt;0")+COUNTIFS('06'!$C$3:$C$300,C77,'06'!$H$3:$H$300,"&lt;0")+COUNTIFS('06'!$D$3:$D$300,C77,'06'!$H$3:$H$300,"&lt;0")+COUNTIFS('07'!$C$3:$C$300,C77,'07'!$H$3:$H$300,"&lt;0")+COUNTIFS('07'!$D$3:$D$300,C77,'07'!$H$3:$H$300,"&lt;0")+COUNTIFS('08'!$C$3:$C$300,C77,'08'!$H$3:$H$300,"&lt;0")+COUNTIFS('08'!$D$3:$D$300,C77,'08'!$H$3:$H$300,"&lt;0")+COUNTIFS('09'!$C$3:$C$300,C77,'09'!$H$3:$H$300,"&lt;0")+COUNTIFS('09'!$D$3:$D$300,C77,'09'!$H$3:$H$300,"&lt;0")+COUNTIFS('10'!$C$3:$C$260,C77,'10'!$I$3:$I$260,"&lt;0")+COUNTIFS('10'!$D$3:$D$260,C77,'10'!$I$3:$I$260,"&lt;0")+COUNTIFS('11'!$C$3:$C$300,C77,'11'!$H$3:$H$300,"&lt;0")+COUNTIFS('11'!$D$3:$D$300,C77,'11'!$H$3:$H$300,"&lt;0")+COUNTIFS('12'!$C$3:$C$300,C77,'12'!$H$3:$H$300,"&lt;0")+COUNTIFS('12'!$D$3:$D$300,C77,'12'!$H$3:$H$300,"&lt;0")</f>
        <v>0</v>
      </c>
      <c r="H77" s="19">
        <f>SUMIFS('01'!$H$3:$H$300,'01'!$C$3:$C$300,C77)+SUMIFS('01'!$H$3:$H$300,'01'!$D$3:$D$300,C77)+SUMIFS('02'!$H$3:$H$300,'02'!$C$3:$C$300,C77)+SUMIFS('02'!$H$3:$H$300,'02'!$D$3:$D$300,C77)+SUMIFS('03'!$H$3:$H$300,'03'!$C$3:$C$300,C77)+SUMIFS('03'!$H$3:$H$300,'03'!$D$3:$D$300,C77)+SUMIFS('04'!$H$3:$H$300,'04'!$C$3:$C$300,C77)+SUMIFS('04'!$H$3:$H$300,'04'!$D$3:$D$300,C77)+SUMIFS('05'!$H$3:$H$300,'05'!$C$3:$C$300,C77)+SUMIFS('05'!$H$3:$H$300,'05'!$D$3:$D$300,C77)+SUMIFS('06'!$H$3:$H$300,'06'!$C$3:$C$300,C77)+SUMIFS('06'!$H$3:$H$300,'06'!$D$3:$D$300,C77)+SUMIFS('07'!$H$3:$H$300,'07'!$C$3:$C$300,C77)+SUMIFS('07'!$H$3:$H$300,'07'!$D$3:$D$300,C77)+SUMIFS('08'!$H$3:$H$300,'08'!$C$3:$C$300,C77)+SUMIFS('08'!$H$3:$H$300,'08'!$D$3:$D$300,C77)+SUMIFS('09'!$H$3:$H$300,'09'!$C$3:$C$300,C77)+SUMIFS('09'!$H$3:$H$300,'09'!$D$3:$D$300,C77)+SUMIFS('10'!$I$3:$I$260,'10'!$C$3:$C$260,C77)+SUMIFS('10'!$I$3:$I$260,'10'!$D$3:$D$260,C77)+SUMIFS('11'!$H$3:$H$300,'11'!$C$3:$C$300,C77)+SUMIFS('11'!$H$3:$H$300,'11'!$D$3:$D$300,C77)+SUMIFS('12'!$H$3:$H$300,'12'!$C$3:$C$300,C77)+SUMIFS('12'!$H$3:$H$300,'12'!$D$3:$D$300,C77)</f>
        <v>0</v>
      </c>
      <c r="I77" s="212"/>
      <c r="J77" s="231"/>
      <c r="K77" s="212"/>
      <c r="L77" s="212"/>
    </row>
    <row r="78" spans="1:12" ht="24.75" customHeight="1">
      <c r="A78" s="16">
        <f>Equipes!$H78+(ROW(Equipes!$H78)/100000)</f>
        <v>7.7999999999999999E-4</v>
      </c>
      <c r="B78" s="13">
        <f>RANK(Equipes!$A78,A:A)</f>
        <v>923</v>
      </c>
      <c r="C78" s="234" t="s">
        <v>106</v>
      </c>
      <c r="D78" s="18">
        <f>COUNTIF('01'!$C$3:$C$300,C78)+COUNTIF('02'!$C$3:$C$300,C78)+COUNTIF('03'!$C$3:$C$300,C78)+COUNTIF('04'!$C$3:$C$300,C78)+COUNTIF('05'!$C$3:$C$300,C78)+COUNTIF('06'!$C$3:$C$300,C78)+COUNTIF('07'!$C$3:$C$300,C78)+COUNTIF('08'!$C$3:$C$300,C78)+COUNTIF('09'!$C$3:$C$300,C78)+COUNTIF('10'!$C$3:$C$260,C78)+COUNTIF('11'!$C$3:$C$300,C78)+COUNTIF('12'!$C$3:$C$300,C78)</f>
        <v>0</v>
      </c>
      <c r="E78" s="18">
        <f>COUNTIF('01'!$D$3:$D$300,C78)+COUNTIF('02'!$D$3:$D$300,C78)+COUNTIF('03'!$D$3:$D$300,C78)+COUNTIF('04'!$D$3:$D$300,C78)+COUNTIF('05'!$D$3:$D$300,C78)+COUNTIF('06'!$D$3:$D$300,C78)+COUNTIF('07'!$D$3:$D$300,C78)+COUNTIF('08'!$D$3:$D$300,C78)+COUNTIF('09'!$D$3:$D$300,C78)+COUNTIF('10'!$D$3:$D$260,C78)+COUNTIF('11'!$D$3:$D$300,C78)+COUNTIF('12'!$D$3:$D$300,C78)</f>
        <v>0</v>
      </c>
      <c r="F78" s="18">
        <f>COUNTIFS('01'!$C$3:$C$300,C78,'01'!$H$3:$H$300,"&gt;0")+COUNTIFS('01'!$D$3:$D$300,C78,'01'!$H$3:$H$300,"&gt;0")+COUNTIFS('02'!$C$3:$C$300,C78,'02'!$H$3:$H$300,"&gt;0")+COUNTIFS('02'!$D$3:$D$300,C78,'02'!$H$3:$H$300,"&gt;0")+COUNTIFS('03'!$C$3:$C$300,C78,'03'!$H$3:$H$300,"&gt;0")+COUNTIFS('03'!$D$3:$D$300,C78,'03'!$H$3:$H$300,"&gt;0")+COUNTIFS('04'!$C$3:$C$300,C78,'04'!$H$3:$H$300,"&gt;0")+COUNTIFS('04'!$D$3:$D$300,C78,'04'!$H$3:$H$300,"&gt;0")+COUNTIFS('05'!$C$3:$C$300,C78,'05'!$H$3:$H$300,"&gt;0")+COUNTIFS('05'!$D$3:$D$300,C78,'05'!$H$3:$H$300,"&gt;0")+COUNTIFS('06'!$C$3:$C$300,C78,'06'!$H$3:$H$300,"&gt;0")+COUNTIFS('06'!$D$3:$D$300,C78,'06'!$H$3:$H$300,"&gt;0")+COUNTIFS('07'!$C$3:$C$300,C78,'07'!$H$3:$H$300,"&gt;0")+COUNTIFS('07'!$D$3:$D$300,C78,'07'!$H$3:$H$300,"&gt;0")+COUNTIFS('08'!$C$3:$C$300,C78,'08'!$H$3:$H$300,"&gt;0")+COUNTIFS('08'!$D$3:$D$300,C78,'08'!$H$3:$H$300,"&gt;0")+COUNTIFS('09'!$C$3:$C$300,C78,'09'!$H$3:$H$300,"&gt;0")+COUNTIFS('09'!$D$3:$D$300,C78,'09'!$H$3:$H$300,"&gt;0")+COUNTIFS('10'!$C$3:$C$260,C78,'10'!$I$3:$I$260,"&gt;0")+COUNTIFS('10'!$D$3:$D$260,C78,'10'!$I$3:$I$260,"&gt;0")+COUNTIFS('11'!$C$3:$C$300,C78,'11'!$H$3:$H$300,"&gt;0")+COUNTIFS('11'!$D$3:$D$300,C78,'11'!$H$3:$H$300,"&gt;0")+COUNTIFS('12'!$C$3:$C$300,C78,'12'!$H$3:$H$300,"&gt;0")+COUNTIFS('12'!$D$3:$D$300,C78,'12'!$H$3:$H$300,"&gt;0")</f>
        <v>0</v>
      </c>
      <c r="G78" s="18">
        <f>COUNTIFS('01'!$C$3:$C$300,C78,'01'!$H$3:$H$300,"&lt;0")+COUNTIFS('01'!$D$3:$D$300,C78,'01'!$H$3:$H$300,"&lt;0")+COUNTIFS('02'!$C$3:$C$300,C78,'02'!$H$3:$H$300,"&lt;0")+COUNTIFS('02'!$D$3:$D$300,C78,'02'!$H$3:$H$300,"&lt;0")+COUNTIFS('03'!$C$3:$C$300,C78,'03'!$H$3:$H$300,"&lt;0")+COUNTIFS('03'!$D$3:$D$300,C78,'03'!$H$3:$H$300,"&lt;0")+COUNTIFS('04'!$C$3:$C$300,C78,'04'!$H$3:$H$300,"&lt;0")+COUNTIFS('04'!$D$3:$D$300,C78,'04'!$H$3:$H$300,"&lt;0")+COUNTIFS('05'!$C$3:$C$300,C78,'05'!$H$3:$H$300,"&lt;0")+COUNTIFS('05'!$D$3:$D$300,C78,'05'!$H$3:$H$300,"&lt;0")+COUNTIFS('06'!$C$3:$C$300,C78,'06'!$H$3:$H$300,"&lt;0")+COUNTIFS('06'!$D$3:$D$300,C78,'06'!$H$3:$H$300,"&lt;0")+COUNTIFS('07'!$C$3:$C$300,C78,'07'!$H$3:$H$300,"&lt;0")+COUNTIFS('07'!$D$3:$D$300,C78,'07'!$H$3:$H$300,"&lt;0")+COUNTIFS('08'!$C$3:$C$300,C78,'08'!$H$3:$H$300,"&lt;0")+COUNTIFS('08'!$D$3:$D$300,C78,'08'!$H$3:$H$300,"&lt;0")+COUNTIFS('09'!$C$3:$C$300,C78,'09'!$H$3:$H$300,"&lt;0")+COUNTIFS('09'!$D$3:$D$300,C78,'09'!$H$3:$H$300,"&lt;0")+COUNTIFS('10'!$C$3:$C$260,C78,'10'!$I$3:$I$260,"&lt;0")+COUNTIFS('10'!$D$3:$D$260,C78,'10'!$I$3:$I$260,"&lt;0")+COUNTIFS('11'!$C$3:$C$300,C78,'11'!$H$3:$H$300,"&lt;0")+COUNTIFS('11'!$D$3:$D$300,C78,'11'!$H$3:$H$300,"&lt;0")+COUNTIFS('12'!$C$3:$C$300,C78,'12'!$H$3:$H$300,"&lt;0")+COUNTIFS('12'!$D$3:$D$300,C78,'12'!$H$3:$H$300,"&lt;0")</f>
        <v>0</v>
      </c>
      <c r="H78" s="19">
        <f>SUMIFS('01'!$H$3:$H$300,'01'!$C$3:$C$300,C78)+SUMIFS('01'!$H$3:$H$300,'01'!$D$3:$D$300,C78)+SUMIFS('02'!$H$3:$H$300,'02'!$C$3:$C$300,C78)+SUMIFS('02'!$H$3:$H$300,'02'!$D$3:$D$300,C78)+SUMIFS('03'!$H$3:$H$300,'03'!$C$3:$C$300,C78)+SUMIFS('03'!$H$3:$H$300,'03'!$D$3:$D$300,C78)+SUMIFS('04'!$H$3:$H$300,'04'!$C$3:$C$300,C78)+SUMIFS('04'!$H$3:$H$300,'04'!$D$3:$D$300,C78)+SUMIFS('05'!$H$3:$H$300,'05'!$C$3:$C$300,C78)+SUMIFS('05'!$H$3:$H$300,'05'!$D$3:$D$300,C78)+SUMIFS('06'!$H$3:$H$300,'06'!$C$3:$C$300,C78)+SUMIFS('06'!$H$3:$H$300,'06'!$D$3:$D$300,C78)+SUMIFS('07'!$H$3:$H$300,'07'!$C$3:$C$300,C78)+SUMIFS('07'!$H$3:$H$300,'07'!$D$3:$D$300,C78)+SUMIFS('08'!$H$3:$H$300,'08'!$C$3:$C$300,C78)+SUMIFS('08'!$H$3:$H$300,'08'!$D$3:$D$300,C78)+SUMIFS('09'!$H$3:$H$300,'09'!$C$3:$C$300,C78)+SUMIFS('09'!$H$3:$H$300,'09'!$D$3:$D$300,C78)+SUMIFS('10'!$I$3:$I$260,'10'!$C$3:$C$260,C78)+SUMIFS('10'!$I$3:$I$260,'10'!$D$3:$D$260,C78)+SUMIFS('11'!$H$3:$H$300,'11'!$C$3:$C$300,C78)+SUMIFS('11'!$H$3:$H$300,'11'!$D$3:$D$300,C78)+SUMIFS('12'!$H$3:$H$300,'12'!$C$3:$C$300,C78)+SUMIFS('12'!$H$3:$H$300,'12'!$D$3:$D$300,C78)</f>
        <v>0</v>
      </c>
      <c r="I78" s="212"/>
      <c r="J78" s="231"/>
      <c r="K78" s="212"/>
      <c r="L78" s="212"/>
    </row>
    <row r="79" spans="1:12" ht="24.75" customHeight="1">
      <c r="A79" s="16">
        <f>Equipes!$H79+(ROW(Equipes!$H79)/100000)</f>
        <v>7.9000000000000001E-4</v>
      </c>
      <c r="B79" s="13">
        <f>RANK(Equipes!$A79,A:A)</f>
        <v>922</v>
      </c>
      <c r="C79" s="235" t="s">
        <v>107</v>
      </c>
      <c r="D79" s="18">
        <f>COUNTIF('01'!$C$3:$C$300,C79)+COUNTIF('02'!$C$3:$C$300,C79)+COUNTIF('03'!$C$3:$C$300,C79)+COUNTIF('04'!$C$3:$C$300,C79)+COUNTIF('05'!$C$3:$C$300,C79)+COUNTIF('06'!$C$3:$C$300,C79)+COUNTIF('07'!$C$3:$C$300,C79)+COUNTIF('08'!$C$3:$C$300,C79)+COUNTIF('09'!$C$3:$C$300,C79)+COUNTIF('10'!$C$3:$C$260,C79)+COUNTIF('11'!$C$3:$C$300,C79)+COUNTIF('12'!$C$3:$C$300,C79)</f>
        <v>0</v>
      </c>
      <c r="E79" s="18">
        <f>COUNTIF('01'!$D$3:$D$300,C79)+COUNTIF('02'!$D$3:$D$300,C79)+COUNTIF('03'!$D$3:$D$300,C79)+COUNTIF('04'!$D$3:$D$300,C79)+COUNTIF('05'!$D$3:$D$300,C79)+COUNTIF('06'!$D$3:$D$300,C79)+COUNTIF('07'!$D$3:$D$300,C79)+COUNTIF('08'!$D$3:$D$300,C79)+COUNTIF('09'!$D$3:$D$300,C79)+COUNTIF('10'!$D$3:$D$260,C79)+COUNTIF('11'!$D$3:$D$300,C79)+COUNTIF('12'!$D$3:$D$300,C79)</f>
        <v>0</v>
      </c>
      <c r="F79" s="18">
        <f>COUNTIFS('01'!$C$3:$C$300,C79,'01'!$H$3:$H$300,"&gt;0")+COUNTIFS('01'!$D$3:$D$300,C79,'01'!$H$3:$H$300,"&gt;0")+COUNTIFS('02'!$C$3:$C$300,C79,'02'!$H$3:$H$300,"&gt;0")+COUNTIFS('02'!$D$3:$D$300,C79,'02'!$H$3:$H$300,"&gt;0")+COUNTIFS('03'!$C$3:$C$300,C79,'03'!$H$3:$H$300,"&gt;0")+COUNTIFS('03'!$D$3:$D$300,C79,'03'!$H$3:$H$300,"&gt;0")+COUNTIFS('04'!$C$3:$C$300,C79,'04'!$H$3:$H$300,"&gt;0")+COUNTIFS('04'!$D$3:$D$300,C79,'04'!$H$3:$H$300,"&gt;0")+COUNTIFS('05'!$C$3:$C$300,C79,'05'!$H$3:$H$300,"&gt;0")+COUNTIFS('05'!$D$3:$D$300,C79,'05'!$H$3:$H$300,"&gt;0")+COUNTIFS('06'!$C$3:$C$300,C79,'06'!$H$3:$H$300,"&gt;0")+COUNTIFS('06'!$D$3:$D$300,C79,'06'!$H$3:$H$300,"&gt;0")+COUNTIFS('07'!$C$3:$C$300,C79,'07'!$H$3:$H$300,"&gt;0")+COUNTIFS('07'!$D$3:$D$300,C79,'07'!$H$3:$H$300,"&gt;0")+COUNTIFS('08'!$C$3:$C$300,C79,'08'!$H$3:$H$300,"&gt;0")+COUNTIFS('08'!$D$3:$D$300,C79,'08'!$H$3:$H$300,"&gt;0")+COUNTIFS('09'!$C$3:$C$300,C79,'09'!$H$3:$H$300,"&gt;0")+COUNTIFS('09'!$D$3:$D$300,C79,'09'!$H$3:$H$300,"&gt;0")+COUNTIFS('10'!$C$3:$C$260,C79,'10'!$I$3:$I$260,"&gt;0")+COUNTIFS('10'!$D$3:$D$260,C79,'10'!$I$3:$I$260,"&gt;0")+COUNTIFS('11'!$C$3:$C$300,C79,'11'!$H$3:$H$300,"&gt;0")+COUNTIFS('11'!$D$3:$D$300,C79,'11'!$H$3:$H$300,"&gt;0")+COUNTIFS('12'!$C$3:$C$300,C79,'12'!$H$3:$H$300,"&gt;0")+COUNTIFS('12'!$D$3:$D$300,C79,'12'!$H$3:$H$300,"&gt;0")</f>
        <v>0</v>
      </c>
      <c r="G79" s="18">
        <f>COUNTIFS('01'!$C$3:$C$300,C79,'01'!$H$3:$H$300,"&lt;0")+COUNTIFS('01'!$D$3:$D$300,C79,'01'!$H$3:$H$300,"&lt;0")+COUNTIFS('02'!$C$3:$C$300,C79,'02'!$H$3:$H$300,"&lt;0")+COUNTIFS('02'!$D$3:$D$300,C79,'02'!$H$3:$H$300,"&lt;0")+COUNTIFS('03'!$C$3:$C$300,C79,'03'!$H$3:$H$300,"&lt;0")+COUNTIFS('03'!$D$3:$D$300,C79,'03'!$H$3:$H$300,"&lt;0")+COUNTIFS('04'!$C$3:$C$300,C79,'04'!$H$3:$H$300,"&lt;0")+COUNTIFS('04'!$D$3:$D$300,C79,'04'!$H$3:$H$300,"&lt;0")+COUNTIFS('05'!$C$3:$C$300,C79,'05'!$H$3:$H$300,"&lt;0")+COUNTIFS('05'!$D$3:$D$300,C79,'05'!$H$3:$H$300,"&lt;0")+COUNTIFS('06'!$C$3:$C$300,C79,'06'!$H$3:$H$300,"&lt;0")+COUNTIFS('06'!$D$3:$D$300,C79,'06'!$H$3:$H$300,"&lt;0")+COUNTIFS('07'!$C$3:$C$300,C79,'07'!$H$3:$H$300,"&lt;0")+COUNTIFS('07'!$D$3:$D$300,C79,'07'!$H$3:$H$300,"&lt;0")+COUNTIFS('08'!$C$3:$C$300,C79,'08'!$H$3:$H$300,"&lt;0")+COUNTIFS('08'!$D$3:$D$300,C79,'08'!$H$3:$H$300,"&lt;0")+COUNTIFS('09'!$C$3:$C$300,C79,'09'!$H$3:$H$300,"&lt;0")+COUNTIFS('09'!$D$3:$D$300,C79,'09'!$H$3:$H$300,"&lt;0")+COUNTIFS('10'!$C$3:$C$260,C79,'10'!$I$3:$I$260,"&lt;0")+COUNTIFS('10'!$D$3:$D$260,C79,'10'!$I$3:$I$260,"&lt;0")+COUNTIFS('11'!$C$3:$C$300,C79,'11'!$H$3:$H$300,"&lt;0")+COUNTIFS('11'!$D$3:$D$300,C79,'11'!$H$3:$H$300,"&lt;0")+COUNTIFS('12'!$C$3:$C$300,C79,'12'!$H$3:$H$300,"&lt;0")+COUNTIFS('12'!$D$3:$D$300,C79,'12'!$H$3:$H$300,"&lt;0")</f>
        <v>0</v>
      </c>
      <c r="H79" s="19">
        <f>SUMIFS('01'!$H$3:$H$300,'01'!$C$3:$C$300,C79)+SUMIFS('01'!$H$3:$H$300,'01'!$D$3:$D$300,C79)+SUMIFS('02'!$H$3:$H$300,'02'!$C$3:$C$300,C79)+SUMIFS('02'!$H$3:$H$300,'02'!$D$3:$D$300,C79)+SUMIFS('03'!$H$3:$H$300,'03'!$C$3:$C$300,C79)+SUMIFS('03'!$H$3:$H$300,'03'!$D$3:$D$300,C79)+SUMIFS('04'!$H$3:$H$300,'04'!$C$3:$C$300,C79)+SUMIFS('04'!$H$3:$H$300,'04'!$D$3:$D$300,C79)+SUMIFS('05'!$H$3:$H$300,'05'!$C$3:$C$300,C79)+SUMIFS('05'!$H$3:$H$300,'05'!$D$3:$D$300,C79)+SUMIFS('06'!$H$3:$H$300,'06'!$C$3:$C$300,C79)+SUMIFS('06'!$H$3:$H$300,'06'!$D$3:$D$300,C79)+SUMIFS('07'!$H$3:$H$300,'07'!$C$3:$C$300,C79)+SUMIFS('07'!$H$3:$H$300,'07'!$D$3:$D$300,C79)+SUMIFS('08'!$H$3:$H$300,'08'!$C$3:$C$300,C79)+SUMIFS('08'!$H$3:$H$300,'08'!$D$3:$D$300,C79)+SUMIFS('09'!$H$3:$H$300,'09'!$C$3:$C$300,C79)+SUMIFS('09'!$H$3:$H$300,'09'!$D$3:$D$300,C79)+SUMIFS('10'!$I$3:$I$260,'10'!$C$3:$C$260,C79)+SUMIFS('10'!$I$3:$I$260,'10'!$D$3:$D$260,C79)+SUMIFS('11'!$H$3:$H$300,'11'!$C$3:$C$300,C79)+SUMIFS('11'!$H$3:$H$300,'11'!$D$3:$D$300,C79)+SUMIFS('12'!$H$3:$H$300,'12'!$C$3:$C$300,C79)+SUMIFS('12'!$H$3:$H$300,'12'!$D$3:$D$300,C79)</f>
        <v>0</v>
      </c>
      <c r="I79" s="212"/>
      <c r="J79" s="231"/>
      <c r="K79" s="212"/>
      <c r="L79" s="212"/>
    </row>
    <row r="80" spans="1:12" ht="24.75" customHeight="1">
      <c r="A80" s="16">
        <f>Equipes!$H80+(ROW(Equipes!$H80)/100000)</f>
        <v>8.0000000000000004E-4</v>
      </c>
      <c r="B80" s="13">
        <f>RANK(Equipes!$A80,A:A)</f>
        <v>921</v>
      </c>
      <c r="C80" s="234" t="s">
        <v>108</v>
      </c>
      <c r="D80" s="18">
        <f>COUNTIF('01'!$C$3:$C$300,C80)+COUNTIF('02'!$C$3:$C$300,C80)+COUNTIF('03'!$C$3:$C$300,C80)+COUNTIF('04'!$C$3:$C$300,C80)+COUNTIF('05'!$C$3:$C$300,C80)+COUNTIF('06'!$C$3:$C$300,C80)+COUNTIF('07'!$C$3:$C$300,C80)+COUNTIF('08'!$C$3:$C$300,C80)+COUNTIF('09'!$C$3:$C$300,C80)+COUNTIF('10'!$C$3:$C$260,C80)+COUNTIF('11'!$C$3:$C$300,C80)+COUNTIF('12'!$C$3:$C$300,C80)</f>
        <v>0</v>
      </c>
      <c r="E80" s="18">
        <f>COUNTIF('01'!$D$3:$D$300,C80)+COUNTIF('02'!$D$3:$D$300,C80)+COUNTIF('03'!$D$3:$D$300,C80)+COUNTIF('04'!$D$3:$D$300,C80)+COUNTIF('05'!$D$3:$D$300,C80)+COUNTIF('06'!$D$3:$D$300,C80)+COUNTIF('07'!$D$3:$D$300,C80)+COUNTIF('08'!$D$3:$D$300,C80)+COUNTIF('09'!$D$3:$D$300,C80)+COUNTIF('10'!$D$3:$D$260,C80)+COUNTIF('11'!$D$3:$D$300,C80)+COUNTIF('12'!$D$3:$D$300,C80)</f>
        <v>0</v>
      </c>
      <c r="F80" s="18">
        <f>COUNTIFS('01'!$C$3:$C$300,C80,'01'!$H$3:$H$300,"&gt;0")+COUNTIFS('01'!$D$3:$D$300,C80,'01'!$H$3:$H$300,"&gt;0")+COUNTIFS('02'!$C$3:$C$300,C80,'02'!$H$3:$H$300,"&gt;0")+COUNTIFS('02'!$D$3:$D$300,C80,'02'!$H$3:$H$300,"&gt;0")+COUNTIFS('03'!$C$3:$C$300,C80,'03'!$H$3:$H$300,"&gt;0")+COUNTIFS('03'!$D$3:$D$300,C80,'03'!$H$3:$H$300,"&gt;0")+COUNTIFS('04'!$C$3:$C$300,C80,'04'!$H$3:$H$300,"&gt;0")+COUNTIFS('04'!$D$3:$D$300,C80,'04'!$H$3:$H$300,"&gt;0")+COUNTIFS('05'!$C$3:$C$300,C80,'05'!$H$3:$H$300,"&gt;0")+COUNTIFS('05'!$D$3:$D$300,C80,'05'!$H$3:$H$300,"&gt;0")+COUNTIFS('06'!$C$3:$C$300,C80,'06'!$H$3:$H$300,"&gt;0")+COUNTIFS('06'!$D$3:$D$300,C80,'06'!$H$3:$H$300,"&gt;0")+COUNTIFS('07'!$C$3:$C$300,C80,'07'!$H$3:$H$300,"&gt;0")+COUNTIFS('07'!$D$3:$D$300,C80,'07'!$H$3:$H$300,"&gt;0")+COUNTIFS('08'!$C$3:$C$300,C80,'08'!$H$3:$H$300,"&gt;0")+COUNTIFS('08'!$D$3:$D$300,C80,'08'!$H$3:$H$300,"&gt;0")+COUNTIFS('09'!$C$3:$C$300,C80,'09'!$H$3:$H$300,"&gt;0")+COUNTIFS('09'!$D$3:$D$300,C80,'09'!$H$3:$H$300,"&gt;0")+COUNTIFS('10'!$C$3:$C$260,C80,'10'!$I$3:$I$260,"&gt;0")+COUNTIFS('10'!$D$3:$D$260,C80,'10'!$I$3:$I$260,"&gt;0")+COUNTIFS('11'!$C$3:$C$300,C80,'11'!$H$3:$H$300,"&gt;0")+COUNTIFS('11'!$D$3:$D$300,C80,'11'!$H$3:$H$300,"&gt;0")+COUNTIFS('12'!$C$3:$C$300,C80,'12'!$H$3:$H$300,"&gt;0")+COUNTIFS('12'!$D$3:$D$300,C80,'12'!$H$3:$H$300,"&gt;0")</f>
        <v>0</v>
      </c>
      <c r="G80" s="18">
        <f>COUNTIFS('01'!$C$3:$C$300,C80,'01'!$H$3:$H$300,"&lt;0")+COUNTIFS('01'!$D$3:$D$300,C80,'01'!$H$3:$H$300,"&lt;0")+COUNTIFS('02'!$C$3:$C$300,C80,'02'!$H$3:$H$300,"&lt;0")+COUNTIFS('02'!$D$3:$D$300,C80,'02'!$H$3:$H$300,"&lt;0")+COUNTIFS('03'!$C$3:$C$300,C80,'03'!$H$3:$H$300,"&lt;0")+COUNTIFS('03'!$D$3:$D$300,C80,'03'!$H$3:$H$300,"&lt;0")+COUNTIFS('04'!$C$3:$C$300,C80,'04'!$H$3:$H$300,"&lt;0")+COUNTIFS('04'!$D$3:$D$300,C80,'04'!$H$3:$H$300,"&lt;0")+COUNTIFS('05'!$C$3:$C$300,C80,'05'!$H$3:$H$300,"&lt;0")+COUNTIFS('05'!$D$3:$D$300,C80,'05'!$H$3:$H$300,"&lt;0")+COUNTIFS('06'!$C$3:$C$300,C80,'06'!$H$3:$H$300,"&lt;0")+COUNTIFS('06'!$D$3:$D$300,C80,'06'!$H$3:$H$300,"&lt;0")+COUNTIFS('07'!$C$3:$C$300,C80,'07'!$H$3:$H$300,"&lt;0")+COUNTIFS('07'!$D$3:$D$300,C80,'07'!$H$3:$H$300,"&lt;0")+COUNTIFS('08'!$C$3:$C$300,C80,'08'!$H$3:$H$300,"&lt;0")+COUNTIFS('08'!$D$3:$D$300,C80,'08'!$H$3:$H$300,"&lt;0")+COUNTIFS('09'!$C$3:$C$300,C80,'09'!$H$3:$H$300,"&lt;0")+COUNTIFS('09'!$D$3:$D$300,C80,'09'!$H$3:$H$300,"&lt;0")+COUNTIFS('10'!$C$3:$C$260,C80,'10'!$I$3:$I$260,"&lt;0")+COUNTIFS('10'!$D$3:$D$260,C80,'10'!$I$3:$I$260,"&lt;0")+COUNTIFS('11'!$C$3:$C$300,C80,'11'!$H$3:$H$300,"&lt;0")+COUNTIFS('11'!$D$3:$D$300,C80,'11'!$H$3:$H$300,"&lt;0")+COUNTIFS('12'!$C$3:$C$300,C80,'12'!$H$3:$H$300,"&lt;0")+COUNTIFS('12'!$D$3:$D$300,C80,'12'!$H$3:$H$300,"&lt;0")</f>
        <v>0</v>
      </c>
      <c r="H80" s="19">
        <f>SUMIFS('01'!$H$3:$H$300,'01'!$C$3:$C$300,C80)+SUMIFS('01'!$H$3:$H$300,'01'!$D$3:$D$300,C80)+SUMIFS('02'!$H$3:$H$300,'02'!$C$3:$C$300,C80)+SUMIFS('02'!$H$3:$H$300,'02'!$D$3:$D$300,C80)+SUMIFS('03'!$H$3:$H$300,'03'!$C$3:$C$300,C80)+SUMIFS('03'!$H$3:$H$300,'03'!$D$3:$D$300,C80)+SUMIFS('04'!$H$3:$H$300,'04'!$C$3:$C$300,C80)+SUMIFS('04'!$H$3:$H$300,'04'!$D$3:$D$300,C80)+SUMIFS('05'!$H$3:$H$300,'05'!$C$3:$C$300,C80)+SUMIFS('05'!$H$3:$H$300,'05'!$D$3:$D$300,C80)+SUMIFS('06'!$H$3:$H$300,'06'!$C$3:$C$300,C80)+SUMIFS('06'!$H$3:$H$300,'06'!$D$3:$D$300,C80)+SUMIFS('07'!$H$3:$H$300,'07'!$C$3:$C$300,C80)+SUMIFS('07'!$H$3:$H$300,'07'!$D$3:$D$300,C80)+SUMIFS('08'!$H$3:$H$300,'08'!$C$3:$C$300,C80)+SUMIFS('08'!$H$3:$H$300,'08'!$D$3:$D$300,C80)+SUMIFS('09'!$H$3:$H$300,'09'!$C$3:$C$300,C80)+SUMIFS('09'!$H$3:$H$300,'09'!$D$3:$D$300,C80)+SUMIFS('10'!$I$3:$I$260,'10'!$C$3:$C$260,C80)+SUMIFS('10'!$I$3:$I$260,'10'!$D$3:$D$260,C80)+SUMIFS('11'!$H$3:$H$300,'11'!$C$3:$C$300,C80)+SUMIFS('11'!$H$3:$H$300,'11'!$D$3:$D$300,C80)+SUMIFS('12'!$H$3:$H$300,'12'!$C$3:$C$300,C80)+SUMIFS('12'!$H$3:$H$300,'12'!$D$3:$D$300,C80)</f>
        <v>0</v>
      </c>
      <c r="I80" s="212"/>
      <c r="J80" s="231"/>
      <c r="K80" s="212"/>
      <c r="L80" s="212"/>
    </row>
    <row r="81" spans="1:12" ht="24.75" customHeight="1">
      <c r="A81" s="16">
        <f>Equipes!$H81+(ROW(Equipes!$H81)/100000)</f>
        <v>8.0999999999999996E-4</v>
      </c>
      <c r="B81" s="13">
        <f>RANK(Equipes!$A81,A:A)</f>
        <v>920</v>
      </c>
      <c r="C81" s="235" t="s">
        <v>109</v>
      </c>
      <c r="D81" s="18">
        <f>COUNTIF('01'!$C$3:$C$300,C81)+COUNTIF('02'!$C$3:$C$300,C81)+COUNTIF('03'!$C$3:$C$300,C81)+COUNTIF('04'!$C$3:$C$300,C81)+COUNTIF('05'!$C$3:$C$300,C81)+COUNTIF('06'!$C$3:$C$300,C81)+COUNTIF('07'!$C$3:$C$300,C81)+COUNTIF('08'!$C$3:$C$300,C81)+COUNTIF('09'!$C$3:$C$300,C81)+COUNTIF('10'!$C$3:$C$260,C81)+COUNTIF('11'!$C$3:$C$300,C81)+COUNTIF('12'!$C$3:$C$300,C81)</f>
        <v>0</v>
      </c>
      <c r="E81" s="18">
        <f>COUNTIF('01'!$D$3:$D$300,C81)+COUNTIF('02'!$D$3:$D$300,C81)+COUNTIF('03'!$D$3:$D$300,C81)+COUNTIF('04'!$D$3:$D$300,C81)+COUNTIF('05'!$D$3:$D$300,C81)+COUNTIF('06'!$D$3:$D$300,C81)+COUNTIF('07'!$D$3:$D$300,C81)+COUNTIF('08'!$D$3:$D$300,C81)+COUNTIF('09'!$D$3:$D$300,C81)+COUNTIF('10'!$D$3:$D$260,C81)+COUNTIF('11'!$D$3:$D$300,C81)+COUNTIF('12'!$D$3:$D$300,C81)</f>
        <v>0</v>
      </c>
      <c r="F81" s="18">
        <f>COUNTIFS('01'!$C$3:$C$300,C81,'01'!$H$3:$H$300,"&gt;0")+COUNTIFS('01'!$D$3:$D$300,C81,'01'!$H$3:$H$300,"&gt;0")+COUNTIFS('02'!$C$3:$C$300,C81,'02'!$H$3:$H$300,"&gt;0")+COUNTIFS('02'!$D$3:$D$300,C81,'02'!$H$3:$H$300,"&gt;0")+COUNTIFS('03'!$C$3:$C$300,C81,'03'!$H$3:$H$300,"&gt;0")+COUNTIFS('03'!$D$3:$D$300,C81,'03'!$H$3:$H$300,"&gt;0")+COUNTIFS('04'!$C$3:$C$300,C81,'04'!$H$3:$H$300,"&gt;0")+COUNTIFS('04'!$D$3:$D$300,C81,'04'!$H$3:$H$300,"&gt;0")+COUNTIFS('05'!$C$3:$C$300,C81,'05'!$H$3:$H$300,"&gt;0")+COUNTIFS('05'!$D$3:$D$300,C81,'05'!$H$3:$H$300,"&gt;0")+COUNTIFS('06'!$C$3:$C$300,C81,'06'!$H$3:$H$300,"&gt;0")+COUNTIFS('06'!$D$3:$D$300,C81,'06'!$H$3:$H$300,"&gt;0")+COUNTIFS('07'!$C$3:$C$300,C81,'07'!$H$3:$H$300,"&gt;0")+COUNTIFS('07'!$D$3:$D$300,C81,'07'!$H$3:$H$300,"&gt;0")+COUNTIFS('08'!$C$3:$C$300,C81,'08'!$H$3:$H$300,"&gt;0")+COUNTIFS('08'!$D$3:$D$300,C81,'08'!$H$3:$H$300,"&gt;0")+COUNTIFS('09'!$C$3:$C$300,C81,'09'!$H$3:$H$300,"&gt;0")+COUNTIFS('09'!$D$3:$D$300,C81,'09'!$H$3:$H$300,"&gt;0")+COUNTIFS('10'!$C$3:$C$260,C81,'10'!$I$3:$I$260,"&gt;0")+COUNTIFS('10'!$D$3:$D$260,C81,'10'!$I$3:$I$260,"&gt;0")+COUNTIFS('11'!$C$3:$C$300,C81,'11'!$H$3:$H$300,"&gt;0")+COUNTIFS('11'!$D$3:$D$300,C81,'11'!$H$3:$H$300,"&gt;0")+COUNTIFS('12'!$C$3:$C$300,C81,'12'!$H$3:$H$300,"&gt;0")+COUNTIFS('12'!$D$3:$D$300,C81,'12'!$H$3:$H$300,"&gt;0")</f>
        <v>0</v>
      </c>
      <c r="G81" s="18">
        <f>COUNTIFS('01'!$C$3:$C$300,C81,'01'!$H$3:$H$300,"&lt;0")+COUNTIFS('01'!$D$3:$D$300,C81,'01'!$H$3:$H$300,"&lt;0")+COUNTIFS('02'!$C$3:$C$300,C81,'02'!$H$3:$H$300,"&lt;0")+COUNTIFS('02'!$D$3:$D$300,C81,'02'!$H$3:$H$300,"&lt;0")+COUNTIFS('03'!$C$3:$C$300,C81,'03'!$H$3:$H$300,"&lt;0")+COUNTIFS('03'!$D$3:$D$300,C81,'03'!$H$3:$H$300,"&lt;0")+COUNTIFS('04'!$C$3:$C$300,C81,'04'!$H$3:$H$300,"&lt;0")+COUNTIFS('04'!$D$3:$D$300,C81,'04'!$H$3:$H$300,"&lt;0")+COUNTIFS('05'!$C$3:$C$300,C81,'05'!$H$3:$H$300,"&lt;0")+COUNTIFS('05'!$D$3:$D$300,C81,'05'!$H$3:$H$300,"&lt;0")+COUNTIFS('06'!$C$3:$C$300,C81,'06'!$H$3:$H$300,"&lt;0")+COUNTIFS('06'!$D$3:$D$300,C81,'06'!$H$3:$H$300,"&lt;0")+COUNTIFS('07'!$C$3:$C$300,C81,'07'!$H$3:$H$300,"&lt;0")+COUNTIFS('07'!$D$3:$D$300,C81,'07'!$H$3:$H$300,"&lt;0")+COUNTIFS('08'!$C$3:$C$300,C81,'08'!$H$3:$H$300,"&lt;0")+COUNTIFS('08'!$D$3:$D$300,C81,'08'!$H$3:$H$300,"&lt;0")+COUNTIFS('09'!$C$3:$C$300,C81,'09'!$H$3:$H$300,"&lt;0")+COUNTIFS('09'!$D$3:$D$300,C81,'09'!$H$3:$H$300,"&lt;0")+COUNTIFS('10'!$C$3:$C$260,C81,'10'!$I$3:$I$260,"&lt;0")+COUNTIFS('10'!$D$3:$D$260,C81,'10'!$I$3:$I$260,"&lt;0")+COUNTIFS('11'!$C$3:$C$300,C81,'11'!$H$3:$H$300,"&lt;0")+COUNTIFS('11'!$D$3:$D$300,C81,'11'!$H$3:$H$300,"&lt;0")+COUNTIFS('12'!$C$3:$C$300,C81,'12'!$H$3:$H$300,"&lt;0")+COUNTIFS('12'!$D$3:$D$300,C81,'12'!$H$3:$H$300,"&lt;0")</f>
        <v>0</v>
      </c>
      <c r="H81" s="19">
        <f>SUMIFS('01'!$H$3:$H$300,'01'!$C$3:$C$300,C81)+SUMIFS('01'!$H$3:$H$300,'01'!$D$3:$D$300,C81)+SUMIFS('02'!$H$3:$H$300,'02'!$C$3:$C$300,C81)+SUMIFS('02'!$H$3:$H$300,'02'!$D$3:$D$300,C81)+SUMIFS('03'!$H$3:$H$300,'03'!$C$3:$C$300,C81)+SUMIFS('03'!$H$3:$H$300,'03'!$D$3:$D$300,C81)+SUMIFS('04'!$H$3:$H$300,'04'!$C$3:$C$300,C81)+SUMIFS('04'!$H$3:$H$300,'04'!$D$3:$D$300,C81)+SUMIFS('05'!$H$3:$H$300,'05'!$C$3:$C$300,C81)+SUMIFS('05'!$H$3:$H$300,'05'!$D$3:$D$300,C81)+SUMIFS('06'!$H$3:$H$300,'06'!$C$3:$C$300,C81)+SUMIFS('06'!$H$3:$H$300,'06'!$D$3:$D$300,C81)+SUMIFS('07'!$H$3:$H$300,'07'!$C$3:$C$300,C81)+SUMIFS('07'!$H$3:$H$300,'07'!$D$3:$D$300,C81)+SUMIFS('08'!$H$3:$H$300,'08'!$C$3:$C$300,C81)+SUMIFS('08'!$H$3:$H$300,'08'!$D$3:$D$300,C81)+SUMIFS('09'!$H$3:$H$300,'09'!$C$3:$C$300,C81)+SUMIFS('09'!$H$3:$H$300,'09'!$D$3:$D$300,C81)+SUMIFS('10'!$I$3:$I$260,'10'!$C$3:$C$260,C81)+SUMIFS('10'!$I$3:$I$260,'10'!$D$3:$D$260,C81)+SUMIFS('11'!$H$3:$H$300,'11'!$C$3:$C$300,C81)+SUMIFS('11'!$H$3:$H$300,'11'!$D$3:$D$300,C81)+SUMIFS('12'!$H$3:$H$300,'12'!$C$3:$C$300,C81)+SUMIFS('12'!$H$3:$H$300,'12'!$D$3:$D$300,C81)</f>
        <v>0</v>
      </c>
      <c r="I81" s="212"/>
      <c r="J81" s="231"/>
      <c r="K81" s="212"/>
      <c r="L81" s="212"/>
    </row>
    <row r="82" spans="1:12" ht="24.75" customHeight="1">
      <c r="A82" s="16">
        <f>Equipes!$H82+(ROW(Equipes!$H82)/100000)</f>
        <v>8.1999999999999998E-4</v>
      </c>
      <c r="B82" s="13">
        <f>RANK(Equipes!$A82,A:A)</f>
        <v>919</v>
      </c>
      <c r="C82" s="234" t="s">
        <v>110</v>
      </c>
      <c r="D82" s="18">
        <f>COUNTIF('01'!$C$3:$C$300,C82)+COUNTIF('02'!$C$3:$C$300,C82)+COUNTIF('03'!$C$3:$C$300,C82)+COUNTIF('04'!$C$3:$C$300,C82)+COUNTIF('05'!$C$3:$C$300,C82)+COUNTIF('06'!$C$3:$C$300,C82)+COUNTIF('07'!$C$3:$C$300,C82)+COUNTIF('08'!$C$3:$C$300,C82)+COUNTIF('09'!$C$3:$C$300,C82)+COUNTIF('10'!$C$3:$C$260,C82)+COUNTIF('11'!$C$3:$C$300,C82)+COUNTIF('12'!$C$3:$C$300,C82)</f>
        <v>0</v>
      </c>
      <c r="E82" s="18">
        <f>COUNTIF('01'!$D$3:$D$300,C82)+COUNTIF('02'!$D$3:$D$300,C82)+COUNTIF('03'!$D$3:$D$300,C82)+COUNTIF('04'!$D$3:$D$300,C82)+COUNTIF('05'!$D$3:$D$300,C82)+COUNTIF('06'!$D$3:$D$300,C82)+COUNTIF('07'!$D$3:$D$300,C82)+COUNTIF('08'!$D$3:$D$300,C82)+COUNTIF('09'!$D$3:$D$300,C82)+COUNTIF('10'!$D$3:$D$260,C82)+COUNTIF('11'!$D$3:$D$300,C82)+COUNTIF('12'!$D$3:$D$300,C82)</f>
        <v>0</v>
      </c>
      <c r="F82" s="18">
        <f>COUNTIFS('01'!$C$3:$C$300,C82,'01'!$H$3:$H$300,"&gt;0")+COUNTIFS('01'!$D$3:$D$300,C82,'01'!$H$3:$H$300,"&gt;0")+COUNTIFS('02'!$C$3:$C$300,C82,'02'!$H$3:$H$300,"&gt;0")+COUNTIFS('02'!$D$3:$D$300,C82,'02'!$H$3:$H$300,"&gt;0")+COUNTIFS('03'!$C$3:$C$300,C82,'03'!$H$3:$H$300,"&gt;0")+COUNTIFS('03'!$D$3:$D$300,C82,'03'!$H$3:$H$300,"&gt;0")+COUNTIFS('04'!$C$3:$C$300,C82,'04'!$H$3:$H$300,"&gt;0")+COUNTIFS('04'!$D$3:$D$300,C82,'04'!$H$3:$H$300,"&gt;0")+COUNTIFS('05'!$C$3:$C$300,C82,'05'!$H$3:$H$300,"&gt;0")+COUNTIFS('05'!$D$3:$D$300,C82,'05'!$H$3:$H$300,"&gt;0")+COUNTIFS('06'!$C$3:$C$300,C82,'06'!$H$3:$H$300,"&gt;0")+COUNTIFS('06'!$D$3:$D$300,C82,'06'!$H$3:$H$300,"&gt;0")+COUNTIFS('07'!$C$3:$C$300,C82,'07'!$H$3:$H$300,"&gt;0")+COUNTIFS('07'!$D$3:$D$300,C82,'07'!$H$3:$H$300,"&gt;0")+COUNTIFS('08'!$C$3:$C$300,C82,'08'!$H$3:$H$300,"&gt;0")+COUNTIFS('08'!$D$3:$D$300,C82,'08'!$H$3:$H$300,"&gt;0")+COUNTIFS('09'!$C$3:$C$300,C82,'09'!$H$3:$H$300,"&gt;0")+COUNTIFS('09'!$D$3:$D$300,C82,'09'!$H$3:$H$300,"&gt;0")+COUNTIFS('10'!$C$3:$C$260,C82,'10'!$I$3:$I$260,"&gt;0")+COUNTIFS('10'!$D$3:$D$260,C82,'10'!$I$3:$I$260,"&gt;0")+COUNTIFS('11'!$C$3:$C$300,C82,'11'!$H$3:$H$300,"&gt;0")+COUNTIFS('11'!$D$3:$D$300,C82,'11'!$H$3:$H$300,"&gt;0")+COUNTIFS('12'!$C$3:$C$300,C82,'12'!$H$3:$H$300,"&gt;0")+COUNTIFS('12'!$D$3:$D$300,C82,'12'!$H$3:$H$300,"&gt;0")</f>
        <v>0</v>
      </c>
      <c r="G82" s="18">
        <f>COUNTIFS('01'!$C$3:$C$300,C82,'01'!$H$3:$H$300,"&lt;0")+COUNTIFS('01'!$D$3:$D$300,C82,'01'!$H$3:$H$300,"&lt;0")+COUNTIFS('02'!$C$3:$C$300,C82,'02'!$H$3:$H$300,"&lt;0")+COUNTIFS('02'!$D$3:$D$300,C82,'02'!$H$3:$H$300,"&lt;0")+COUNTIFS('03'!$C$3:$C$300,C82,'03'!$H$3:$H$300,"&lt;0")+COUNTIFS('03'!$D$3:$D$300,C82,'03'!$H$3:$H$300,"&lt;0")+COUNTIFS('04'!$C$3:$C$300,C82,'04'!$H$3:$H$300,"&lt;0")+COUNTIFS('04'!$D$3:$D$300,C82,'04'!$H$3:$H$300,"&lt;0")+COUNTIFS('05'!$C$3:$C$300,C82,'05'!$H$3:$H$300,"&lt;0")+COUNTIFS('05'!$D$3:$D$300,C82,'05'!$H$3:$H$300,"&lt;0")+COUNTIFS('06'!$C$3:$C$300,C82,'06'!$H$3:$H$300,"&lt;0")+COUNTIFS('06'!$D$3:$D$300,C82,'06'!$H$3:$H$300,"&lt;0")+COUNTIFS('07'!$C$3:$C$300,C82,'07'!$H$3:$H$300,"&lt;0")+COUNTIFS('07'!$D$3:$D$300,C82,'07'!$H$3:$H$300,"&lt;0")+COUNTIFS('08'!$C$3:$C$300,C82,'08'!$H$3:$H$300,"&lt;0")+COUNTIFS('08'!$D$3:$D$300,C82,'08'!$H$3:$H$300,"&lt;0")+COUNTIFS('09'!$C$3:$C$300,C82,'09'!$H$3:$H$300,"&lt;0")+COUNTIFS('09'!$D$3:$D$300,C82,'09'!$H$3:$H$300,"&lt;0")+COUNTIFS('10'!$C$3:$C$260,C82,'10'!$I$3:$I$260,"&lt;0")+COUNTIFS('10'!$D$3:$D$260,C82,'10'!$I$3:$I$260,"&lt;0")+COUNTIFS('11'!$C$3:$C$300,C82,'11'!$H$3:$H$300,"&lt;0")+COUNTIFS('11'!$D$3:$D$300,C82,'11'!$H$3:$H$300,"&lt;0")+COUNTIFS('12'!$C$3:$C$300,C82,'12'!$H$3:$H$300,"&lt;0")+COUNTIFS('12'!$D$3:$D$300,C82,'12'!$H$3:$H$300,"&lt;0")</f>
        <v>0</v>
      </c>
      <c r="H82" s="19">
        <f>SUMIFS('01'!$H$3:$H$300,'01'!$C$3:$C$300,C82)+SUMIFS('01'!$H$3:$H$300,'01'!$D$3:$D$300,C82)+SUMIFS('02'!$H$3:$H$300,'02'!$C$3:$C$300,C82)+SUMIFS('02'!$H$3:$H$300,'02'!$D$3:$D$300,C82)+SUMIFS('03'!$H$3:$H$300,'03'!$C$3:$C$300,C82)+SUMIFS('03'!$H$3:$H$300,'03'!$D$3:$D$300,C82)+SUMIFS('04'!$H$3:$H$300,'04'!$C$3:$C$300,C82)+SUMIFS('04'!$H$3:$H$300,'04'!$D$3:$D$300,C82)+SUMIFS('05'!$H$3:$H$300,'05'!$C$3:$C$300,C82)+SUMIFS('05'!$H$3:$H$300,'05'!$D$3:$D$300,C82)+SUMIFS('06'!$H$3:$H$300,'06'!$C$3:$C$300,C82)+SUMIFS('06'!$H$3:$H$300,'06'!$D$3:$D$300,C82)+SUMIFS('07'!$H$3:$H$300,'07'!$C$3:$C$300,C82)+SUMIFS('07'!$H$3:$H$300,'07'!$D$3:$D$300,C82)+SUMIFS('08'!$H$3:$H$300,'08'!$C$3:$C$300,C82)+SUMIFS('08'!$H$3:$H$300,'08'!$D$3:$D$300,C82)+SUMIFS('09'!$H$3:$H$300,'09'!$C$3:$C$300,C82)+SUMIFS('09'!$H$3:$H$300,'09'!$D$3:$D$300,C82)+SUMIFS('10'!$I$3:$I$260,'10'!$C$3:$C$260,C82)+SUMIFS('10'!$I$3:$I$260,'10'!$D$3:$D$260,C82)+SUMIFS('11'!$H$3:$H$300,'11'!$C$3:$C$300,C82)+SUMIFS('11'!$H$3:$H$300,'11'!$D$3:$D$300,C82)+SUMIFS('12'!$H$3:$H$300,'12'!$C$3:$C$300,C82)+SUMIFS('12'!$H$3:$H$300,'12'!$D$3:$D$300,C82)</f>
        <v>0</v>
      </c>
      <c r="I82" s="212"/>
      <c r="J82" s="231"/>
      <c r="K82" s="212"/>
      <c r="L82" s="212"/>
    </row>
    <row r="83" spans="1:12" ht="24.75" customHeight="1">
      <c r="A83" s="16">
        <f>Equipes!$H83+(ROW(Equipes!$H83)/100000)</f>
        <v>8.3000000000000001E-4</v>
      </c>
      <c r="B83" s="13">
        <f>RANK(Equipes!$A83,A:A)</f>
        <v>918</v>
      </c>
      <c r="C83" s="234" t="s">
        <v>111</v>
      </c>
      <c r="D83" s="18">
        <f>COUNTIF('01'!$C$3:$C$300,C83)+COUNTIF('02'!$C$3:$C$300,C83)+COUNTIF('03'!$C$3:$C$300,C83)+COUNTIF('04'!$C$3:$C$300,C83)+COUNTIF('05'!$C$3:$C$300,C83)+COUNTIF('06'!$C$3:$C$300,C83)+COUNTIF('07'!$C$3:$C$300,C83)+COUNTIF('08'!$C$3:$C$300,C83)+COUNTIF('09'!$C$3:$C$300,C83)+COUNTIF('10'!$C$3:$C$260,C83)+COUNTIF('11'!$C$3:$C$300,C83)+COUNTIF('12'!$C$3:$C$300,C83)</f>
        <v>0</v>
      </c>
      <c r="E83" s="18">
        <f>COUNTIF('01'!$D$3:$D$300,C83)+COUNTIF('02'!$D$3:$D$300,C83)+COUNTIF('03'!$D$3:$D$300,C83)+COUNTIF('04'!$D$3:$D$300,C83)+COUNTIF('05'!$D$3:$D$300,C83)+COUNTIF('06'!$D$3:$D$300,C83)+COUNTIF('07'!$D$3:$D$300,C83)+COUNTIF('08'!$D$3:$D$300,C83)+COUNTIF('09'!$D$3:$D$300,C83)+COUNTIF('10'!$D$3:$D$260,C83)+COUNTIF('11'!$D$3:$D$300,C83)+COUNTIF('12'!$D$3:$D$300,C83)</f>
        <v>0</v>
      </c>
      <c r="F83" s="18">
        <f>COUNTIFS('01'!$C$3:$C$300,C83,'01'!$H$3:$H$300,"&gt;0")+COUNTIFS('01'!$D$3:$D$300,C83,'01'!$H$3:$H$300,"&gt;0")+COUNTIFS('02'!$C$3:$C$300,C83,'02'!$H$3:$H$300,"&gt;0")+COUNTIFS('02'!$D$3:$D$300,C83,'02'!$H$3:$H$300,"&gt;0")+COUNTIFS('03'!$C$3:$C$300,C83,'03'!$H$3:$H$300,"&gt;0")+COUNTIFS('03'!$D$3:$D$300,C83,'03'!$H$3:$H$300,"&gt;0")+COUNTIFS('04'!$C$3:$C$300,C83,'04'!$H$3:$H$300,"&gt;0")+COUNTIFS('04'!$D$3:$D$300,C83,'04'!$H$3:$H$300,"&gt;0")+COUNTIFS('05'!$C$3:$C$300,C83,'05'!$H$3:$H$300,"&gt;0")+COUNTIFS('05'!$D$3:$D$300,C83,'05'!$H$3:$H$300,"&gt;0")+COUNTIFS('06'!$C$3:$C$300,C83,'06'!$H$3:$H$300,"&gt;0")+COUNTIFS('06'!$D$3:$D$300,C83,'06'!$H$3:$H$300,"&gt;0")+COUNTIFS('07'!$C$3:$C$300,C83,'07'!$H$3:$H$300,"&gt;0")+COUNTIFS('07'!$D$3:$D$300,C83,'07'!$H$3:$H$300,"&gt;0")+COUNTIFS('08'!$C$3:$C$300,C83,'08'!$H$3:$H$300,"&gt;0")+COUNTIFS('08'!$D$3:$D$300,C83,'08'!$H$3:$H$300,"&gt;0")+COUNTIFS('09'!$C$3:$C$300,C83,'09'!$H$3:$H$300,"&gt;0")+COUNTIFS('09'!$D$3:$D$300,C83,'09'!$H$3:$H$300,"&gt;0")+COUNTIFS('10'!$C$3:$C$260,C83,'10'!$I$3:$I$260,"&gt;0")+COUNTIFS('10'!$D$3:$D$260,C83,'10'!$I$3:$I$260,"&gt;0")+COUNTIFS('11'!$C$3:$C$300,C83,'11'!$H$3:$H$300,"&gt;0")+COUNTIFS('11'!$D$3:$D$300,C83,'11'!$H$3:$H$300,"&gt;0")+COUNTIFS('12'!$C$3:$C$300,C83,'12'!$H$3:$H$300,"&gt;0")+COUNTIFS('12'!$D$3:$D$300,C83,'12'!$H$3:$H$300,"&gt;0")</f>
        <v>0</v>
      </c>
      <c r="G83" s="18">
        <f>COUNTIFS('01'!$C$3:$C$300,C83,'01'!$H$3:$H$300,"&lt;0")+COUNTIFS('01'!$D$3:$D$300,C83,'01'!$H$3:$H$300,"&lt;0")+COUNTIFS('02'!$C$3:$C$300,C83,'02'!$H$3:$H$300,"&lt;0")+COUNTIFS('02'!$D$3:$D$300,C83,'02'!$H$3:$H$300,"&lt;0")+COUNTIFS('03'!$C$3:$C$300,C83,'03'!$H$3:$H$300,"&lt;0")+COUNTIFS('03'!$D$3:$D$300,C83,'03'!$H$3:$H$300,"&lt;0")+COUNTIFS('04'!$C$3:$C$300,C83,'04'!$H$3:$H$300,"&lt;0")+COUNTIFS('04'!$D$3:$D$300,C83,'04'!$H$3:$H$300,"&lt;0")+COUNTIFS('05'!$C$3:$C$300,C83,'05'!$H$3:$H$300,"&lt;0")+COUNTIFS('05'!$D$3:$D$300,C83,'05'!$H$3:$H$300,"&lt;0")+COUNTIFS('06'!$C$3:$C$300,C83,'06'!$H$3:$H$300,"&lt;0")+COUNTIFS('06'!$D$3:$D$300,C83,'06'!$H$3:$H$300,"&lt;0")+COUNTIFS('07'!$C$3:$C$300,C83,'07'!$H$3:$H$300,"&lt;0")+COUNTIFS('07'!$D$3:$D$300,C83,'07'!$H$3:$H$300,"&lt;0")+COUNTIFS('08'!$C$3:$C$300,C83,'08'!$H$3:$H$300,"&lt;0")+COUNTIFS('08'!$D$3:$D$300,C83,'08'!$H$3:$H$300,"&lt;0")+COUNTIFS('09'!$C$3:$C$300,C83,'09'!$H$3:$H$300,"&lt;0")+COUNTIFS('09'!$D$3:$D$300,C83,'09'!$H$3:$H$300,"&lt;0")+COUNTIFS('10'!$C$3:$C$260,C83,'10'!$I$3:$I$260,"&lt;0")+COUNTIFS('10'!$D$3:$D$260,C83,'10'!$I$3:$I$260,"&lt;0")+COUNTIFS('11'!$C$3:$C$300,C83,'11'!$H$3:$H$300,"&lt;0")+COUNTIFS('11'!$D$3:$D$300,C83,'11'!$H$3:$H$300,"&lt;0")+COUNTIFS('12'!$C$3:$C$300,C83,'12'!$H$3:$H$300,"&lt;0")+COUNTIFS('12'!$D$3:$D$300,C83,'12'!$H$3:$H$300,"&lt;0")</f>
        <v>0</v>
      </c>
      <c r="H83" s="19">
        <f>SUMIFS('01'!$H$3:$H$300,'01'!$C$3:$C$300,C83)+SUMIFS('01'!$H$3:$H$300,'01'!$D$3:$D$300,C83)+SUMIFS('02'!$H$3:$H$300,'02'!$C$3:$C$300,C83)+SUMIFS('02'!$H$3:$H$300,'02'!$D$3:$D$300,C83)+SUMIFS('03'!$H$3:$H$300,'03'!$C$3:$C$300,C83)+SUMIFS('03'!$H$3:$H$300,'03'!$D$3:$D$300,C83)+SUMIFS('04'!$H$3:$H$300,'04'!$C$3:$C$300,C83)+SUMIFS('04'!$H$3:$H$300,'04'!$D$3:$D$300,C83)+SUMIFS('05'!$H$3:$H$300,'05'!$C$3:$C$300,C83)+SUMIFS('05'!$H$3:$H$300,'05'!$D$3:$D$300,C83)+SUMIFS('06'!$H$3:$H$300,'06'!$C$3:$C$300,C83)+SUMIFS('06'!$H$3:$H$300,'06'!$D$3:$D$300,C83)+SUMIFS('07'!$H$3:$H$300,'07'!$C$3:$C$300,C83)+SUMIFS('07'!$H$3:$H$300,'07'!$D$3:$D$300,C83)+SUMIFS('08'!$H$3:$H$300,'08'!$C$3:$C$300,C83)+SUMIFS('08'!$H$3:$H$300,'08'!$D$3:$D$300,C83)+SUMIFS('09'!$H$3:$H$300,'09'!$C$3:$C$300,C83)+SUMIFS('09'!$H$3:$H$300,'09'!$D$3:$D$300,C83)+SUMIFS('10'!$I$3:$I$260,'10'!$C$3:$C$260,C83)+SUMIFS('10'!$I$3:$I$260,'10'!$D$3:$D$260,C83)+SUMIFS('11'!$H$3:$H$300,'11'!$C$3:$C$300,C83)+SUMIFS('11'!$H$3:$H$300,'11'!$D$3:$D$300,C83)+SUMIFS('12'!$H$3:$H$300,'12'!$C$3:$C$300,C83)+SUMIFS('12'!$H$3:$H$300,'12'!$D$3:$D$300,C83)</f>
        <v>0</v>
      </c>
      <c r="I83" s="212"/>
      <c r="J83" s="231"/>
      <c r="K83" s="212"/>
      <c r="L83" s="212"/>
    </row>
    <row r="84" spans="1:12" ht="24.75" customHeight="1">
      <c r="A84" s="16">
        <f>Equipes!$H84+(ROW(Equipes!$H84)/100000)</f>
        <v>8.4000000000000003E-4</v>
      </c>
      <c r="B84" s="13">
        <f>RANK(Equipes!$A84,A:A)</f>
        <v>917</v>
      </c>
      <c r="C84" s="235" t="s">
        <v>112</v>
      </c>
      <c r="D84" s="18">
        <f>COUNTIF('01'!$C$3:$C$300,C84)+COUNTIF('02'!$C$3:$C$300,C84)+COUNTIF('03'!$C$3:$C$300,C84)+COUNTIF('04'!$C$3:$C$300,C84)+COUNTIF('05'!$C$3:$C$300,C84)+COUNTIF('06'!$C$3:$C$300,C84)+COUNTIF('07'!$C$3:$C$300,C84)+COUNTIF('08'!$C$3:$C$300,C84)+COUNTIF('09'!$C$3:$C$300,C84)+COUNTIF('10'!$C$3:$C$260,C84)+COUNTIF('11'!$C$3:$C$300,C84)+COUNTIF('12'!$C$3:$C$300,C84)</f>
        <v>0</v>
      </c>
      <c r="E84" s="18">
        <f>COUNTIF('01'!$D$3:$D$300,C84)+COUNTIF('02'!$D$3:$D$300,C84)+COUNTIF('03'!$D$3:$D$300,C84)+COUNTIF('04'!$D$3:$D$300,C84)+COUNTIF('05'!$D$3:$D$300,C84)+COUNTIF('06'!$D$3:$D$300,C84)+COUNTIF('07'!$D$3:$D$300,C84)+COUNTIF('08'!$D$3:$D$300,C84)+COUNTIF('09'!$D$3:$D$300,C84)+COUNTIF('10'!$D$3:$D$260,C84)+COUNTIF('11'!$D$3:$D$300,C84)+COUNTIF('12'!$D$3:$D$300,C84)</f>
        <v>0</v>
      </c>
      <c r="F84" s="18">
        <f>COUNTIFS('01'!$C$3:$C$300,C84,'01'!$H$3:$H$300,"&gt;0")+COUNTIFS('01'!$D$3:$D$300,C84,'01'!$H$3:$H$300,"&gt;0")+COUNTIFS('02'!$C$3:$C$300,C84,'02'!$H$3:$H$300,"&gt;0")+COUNTIFS('02'!$D$3:$D$300,C84,'02'!$H$3:$H$300,"&gt;0")+COUNTIFS('03'!$C$3:$C$300,C84,'03'!$H$3:$H$300,"&gt;0")+COUNTIFS('03'!$D$3:$D$300,C84,'03'!$H$3:$H$300,"&gt;0")+COUNTIFS('04'!$C$3:$C$300,C84,'04'!$H$3:$H$300,"&gt;0")+COUNTIFS('04'!$D$3:$D$300,C84,'04'!$H$3:$H$300,"&gt;0")+COUNTIFS('05'!$C$3:$C$300,C84,'05'!$H$3:$H$300,"&gt;0")+COUNTIFS('05'!$D$3:$D$300,C84,'05'!$H$3:$H$300,"&gt;0")+COUNTIFS('06'!$C$3:$C$300,C84,'06'!$H$3:$H$300,"&gt;0")+COUNTIFS('06'!$D$3:$D$300,C84,'06'!$H$3:$H$300,"&gt;0")+COUNTIFS('07'!$C$3:$C$300,C84,'07'!$H$3:$H$300,"&gt;0")+COUNTIFS('07'!$D$3:$D$300,C84,'07'!$H$3:$H$300,"&gt;0")+COUNTIFS('08'!$C$3:$C$300,C84,'08'!$H$3:$H$300,"&gt;0")+COUNTIFS('08'!$D$3:$D$300,C84,'08'!$H$3:$H$300,"&gt;0")+COUNTIFS('09'!$C$3:$C$300,C84,'09'!$H$3:$H$300,"&gt;0")+COUNTIFS('09'!$D$3:$D$300,C84,'09'!$H$3:$H$300,"&gt;0")+COUNTIFS('10'!$C$3:$C$260,C84,'10'!$I$3:$I$260,"&gt;0")+COUNTIFS('10'!$D$3:$D$260,C84,'10'!$I$3:$I$260,"&gt;0")+COUNTIFS('11'!$C$3:$C$300,C84,'11'!$H$3:$H$300,"&gt;0")+COUNTIFS('11'!$D$3:$D$300,C84,'11'!$H$3:$H$300,"&gt;0")+COUNTIFS('12'!$C$3:$C$300,C84,'12'!$H$3:$H$300,"&gt;0")+COUNTIFS('12'!$D$3:$D$300,C84,'12'!$H$3:$H$300,"&gt;0")</f>
        <v>0</v>
      </c>
      <c r="G84" s="18">
        <f>COUNTIFS('01'!$C$3:$C$300,C84,'01'!$H$3:$H$300,"&lt;0")+COUNTIFS('01'!$D$3:$D$300,C84,'01'!$H$3:$H$300,"&lt;0")+COUNTIFS('02'!$C$3:$C$300,C84,'02'!$H$3:$H$300,"&lt;0")+COUNTIFS('02'!$D$3:$D$300,C84,'02'!$H$3:$H$300,"&lt;0")+COUNTIFS('03'!$C$3:$C$300,C84,'03'!$H$3:$H$300,"&lt;0")+COUNTIFS('03'!$D$3:$D$300,C84,'03'!$H$3:$H$300,"&lt;0")+COUNTIFS('04'!$C$3:$C$300,C84,'04'!$H$3:$H$300,"&lt;0")+COUNTIFS('04'!$D$3:$D$300,C84,'04'!$H$3:$H$300,"&lt;0")+COUNTIFS('05'!$C$3:$C$300,C84,'05'!$H$3:$H$300,"&lt;0")+COUNTIFS('05'!$D$3:$D$300,C84,'05'!$H$3:$H$300,"&lt;0")+COUNTIFS('06'!$C$3:$C$300,C84,'06'!$H$3:$H$300,"&lt;0")+COUNTIFS('06'!$D$3:$D$300,C84,'06'!$H$3:$H$300,"&lt;0")+COUNTIFS('07'!$C$3:$C$300,C84,'07'!$H$3:$H$300,"&lt;0")+COUNTIFS('07'!$D$3:$D$300,C84,'07'!$H$3:$H$300,"&lt;0")+COUNTIFS('08'!$C$3:$C$300,C84,'08'!$H$3:$H$300,"&lt;0")+COUNTIFS('08'!$D$3:$D$300,C84,'08'!$H$3:$H$300,"&lt;0")+COUNTIFS('09'!$C$3:$C$300,C84,'09'!$H$3:$H$300,"&lt;0")+COUNTIFS('09'!$D$3:$D$300,C84,'09'!$H$3:$H$300,"&lt;0")+COUNTIFS('10'!$C$3:$C$260,C84,'10'!$I$3:$I$260,"&lt;0")+COUNTIFS('10'!$D$3:$D$260,C84,'10'!$I$3:$I$260,"&lt;0")+COUNTIFS('11'!$C$3:$C$300,C84,'11'!$H$3:$H$300,"&lt;0")+COUNTIFS('11'!$D$3:$D$300,C84,'11'!$H$3:$H$300,"&lt;0")+COUNTIFS('12'!$C$3:$C$300,C84,'12'!$H$3:$H$300,"&lt;0")+COUNTIFS('12'!$D$3:$D$300,C84,'12'!$H$3:$H$300,"&lt;0")</f>
        <v>0</v>
      </c>
      <c r="H84" s="19">
        <f>SUMIFS('01'!$H$3:$H$300,'01'!$C$3:$C$300,C84)+SUMIFS('01'!$H$3:$H$300,'01'!$D$3:$D$300,C84)+SUMIFS('02'!$H$3:$H$300,'02'!$C$3:$C$300,C84)+SUMIFS('02'!$H$3:$H$300,'02'!$D$3:$D$300,C84)+SUMIFS('03'!$H$3:$H$300,'03'!$C$3:$C$300,C84)+SUMIFS('03'!$H$3:$H$300,'03'!$D$3:$D$300,C84)+SUMIFS('04'!$H$3:$H$300,'04'!$C$3:$C$300,C84)+SUMIFS('04'!$H$3:$H$300,'04'!$D$3:$D$300,C84)+SUMIFS('05'!$H$3:$H$300,'05'!$C$3:$C$300,C84)+SUMIFS('05'!$H$3:$H$300,'05'!$D$3:$D$300,C84)+SUMIFS('06'!$H$3:$H$300,'06'!$C$3:$C$300,C84)+SUMIFS('06'!$H$3:$H$300,'06'!$D$3:$D$300,C84)+SUMIFS('07'!$H$3:$H$300,'07'!$C$3:$C$300,C84)+SUMIFS('07'!$H$3:$H$300,'07'!$D$3:$D$300,C84)+SUMIFS('08'!$H$3:$H$300,'08'!$C$3:$C$300,C84)+SUMIFS('08'!$H$3:$H$300,'08'!$D$3:$D$300,C84)+SUMIFS('09'!$H$3:$H$300,'09'!$C$3:$C$300,C84)+SUMIFS('09'!$H$3:$H$300,'09'!$D$3:$D$300,C84)+SUMIFS('10'!$I$3:$I$260,'10'!$C$3:$C$260,C84)+SUMIFS('10'!$I$3:$I$260,'10'!$D$3:$D$260,C84)+SUMIFS('11'!$H$3:$H$300,'11'!$C$3:$C$300,C84)+SUMIFS('11'!$H$3:$H$300,'11'!$D$3:$D$300,C84)+SUMIFS('12'!$H$3:$H$300,'12'!$C$3:$C$300,C84)+SUMIFS('12'!$H$3:$H$300,'12'!$D$3:$D$300,C84)</f>
        <v>0</v>
      </c>
      <c r="I84" s="212"/>
      <c r="J84" s="231"/>
      <c r="K84" s="212"/>
      <c r="L84" s="212"/>
    </row>
    <row r="85" spans="1:12" ht="24.75" customHeight="1">
      <c r="A85" s="16">
        <f>Equipes!$H85+(ROW(Equipes!$H85)/100000)</f>
        <v>8.4999999999999995E-4</v>
      </c>
      <c r="B85" s="13">
        <f>RANK(Equipes!$A85,A:A)</f>
        <v>916</v>
      </c>
      <c r="C85" s="234" t="s">
        <v>113</v>
      </c>
      <c r="D85" s="18">
        <f>COUNTIF('01'!$C$3:$C$300,C85)+COUNTIF('02'!$C$3:$C$300,C85)+COUNTIF('03'!$C$3:$C$300,C85)+COUNTIF('04'!$C$3:$C$300,C85)+COUNTIF('05'!$C$3:$C$300,C85)+COUNTIF('06'!$C$3:$C$300,C85)+COUNTIF('07'!$C$3:$C$300,C85)+COUNTIF('08'!$C$3:$C$300,C85)+COUNTIF('09'!$C$3:$C$300,C85)+COUNTIF('10'!$C$3:$C$260,C85)+COUNTIF('11'!$C$3:$C$300,C85)+COUNTIF('12'!$C$3:$C$300,C85)</f>
        <v>0</v>
      </c>
      <c r="E85" s="18">
        <f>COUNTIF('01'!$D$3:$D$300,C85)+COUNTIF('02'!$D$3:$D$300,C85)+COUNTIF('03'!$D$3:$D$300,C85)+COUNTIF('04'!$D$3:$D$300,C85)+COUNTIF('05'!$D$3:$D$300,C85)+COUNTIF('06'!$D$3:$D$300,C85)+COUNTIF('07'!$D$3:$D$300,C85)+COUNTIF('08'!$D$3:$D$300,C85)+COUNTIF('09'!$D$3:$D$300,C85)+COUNTIF('10'!$D$3:$D$260,C85)+COUNTIF('11'!$D$3:$D$300,C85)+COUNTIF('12'!$D$3:$D$300,C85)</f>
        <v>0</v>
      </c>
      <c r="F85" s="18">
        <f>COUNTIFS('01'!$C$3:$C$300,C85,'01'!$H$3:$H$300,"&gt;0")+COUNTIFS('01'!$D$3:$D$300,C85,'01'!$H$3:$H$300,"&gt;0")+COUNTIFS('02'!$C$3:$C$300,C85,'02'!$H$3:$H$300,"&gt;0")+COUNTIFS('02'!$D$3:$D$300,C85,'02'!$H$3:$H$300,"&gt;0")+COUNTIFS('03'!$C$3:$C$300,C85,'03'!$H$3:$H$300,"&gt;0")+COUNTIFS('03'!$D$3:$D$300,C85,'03'!$H$3:$H$300,"&gt;0")+COUNTIFS('04'!$C$3:$C$300,C85,'04'!$H$3:$H$300,"&gt;0")+COUNTIFS('04'!$D$3:$D$300,C85,'04'!$H$3:$H$300,"&gt;0")+COUNTIFS('05'!$C$3:$C$300,C85,'05'!$H$3:$H$300,"&gt;0")+COUNTIFS('05'!$D$3:$D$300,C85,'05'!$H$3:$H$300,"&gt;0")+COUNTIFS('06'!$C$3:$C$300,C85,'06'!$H$3:$H$300,"&gt;0")+COUNTIFS('06'!$D$3:$D$300,C85,'06'!$H$3:$H$300,"&gt;0")+COUNTIFS('07'!$C$3:$C$300,C85,'07'!$H$3:$H$300,"&gt;0")+COUNTIFS('07'!$D$3:$D$300,C85,'07'!$H$3:$H$300,"&gt;0")+COUNTIFS('08'!$C$3:$C$300,C85,'08'!$H$3:$H$300,"&gt;0")+COUNTIFS('08'!$D$3:$D$300,C85,'08'!$H$3:$H$300,"&gt;0")+COUNTIFS('09'!$C$3:$C$300,C85,'09'!$H$3:$H$300,"&gt;0")+COUNTIFS('09'!$D$3:$D$300,C85,'09'!$H$3:$H$300,"&gt;0")+COUNTIFS('10'!$C$3:$C$260,C85,'10'!$I$3:$I$260,"&gt;0")+COUNTIFS('10'!$D$3:$D$260,C85,'10'!$I$3:$I$260,"&gt;0")+COUNTIFS('11'!$C$3:$C$300,C85,'11'!$H$3:$H$300,"&gt;0")+COUNTIFS('11'!$D$3:$D$300,C85,'11'!$H$3:$H$300,"&gt;0")+COUNTIFS('12'!$C$3:$C$300,C85,'12'!$H$3:$H$300,"&gt;0")+COUNTIFS('12'!$D$3:$D$300,C85,'12'!$H$3:$H$300,"&gt;0")</f>
        <v>0</v>
      </c>
      <c r="G85" s="18">
        <f>COUNTIFS('01'!$C$3:$C$300,C85,'01'!$H$3:$H$300,"&lt;0")+COUNTIFS('01'!$D$3:$D$300,C85,'01'!$H$3:$H$300,"&lt;0")+COUNTIFS('02'!$C$3:$C$300,C85,'02'!$H$3:$H$300,"&lt;0")+COUNTIFS('02'!$D$3:$D$300,C85,'02'!$H$3:$H$300,"&lt;0")+COUNTIFS('03'!$C$3:$C$300,C85,'03'!$H$3:$H$300,"&lt;0")+COUNTIFS('03'!$D$3:$D$300,C85,'03'!$H$3:$H$300,"&lt;0")+COUNTIFS('04'!$C$3:$C$300,C85,'04'!$H$3:$H$300,"&lt;0")+COUNTIFS('04'!$D$3:$D$300,C85,'04'!$H$3:$H$300,"&lt;0")+COUNTIFS('05'!$C$3:$C$300,C85,'05'!$H$3:$H$300,"&lt;0")+COUNTIFS('05'!$D$3:$D$300,C85,'05'!$H$3:$H$300,"&lt;0")+COUNTIFS('06'!$C$3:$C$300,C85,'06'!$H$3:$H$300,"&lt;0")+COUNTIFS('06'!$D$3:$D$300,C85,'06'!$H$3:$H$300,"&lt;0")+COUNTIFS('07'!$C$3:$C$300,C85,'07'!$H$3:$H$300,"&lt;0")+COUNTIFS('07'!$D$3:$D$300,C85,'07'!$H$3:$H$300,"&lt;0")+COUNTIFS('08'!$C$3:$C$300,C85,'08'!$H$3:$H$300,"&lt;0")+COUNTIFS('08'!$D$3:$D$300,C85,'08'!$H$3:$H$300,"&lt;0")+COUNTIFS('09'!$C$3:$C$300,C85,'09'!$H$3:$H$300,"&lt;0")+COUNTIFS('09'!$D$3:$D$300,C85,'09'!$H$3:$H$300,"&lt;0")+COUNTIFS('10'!$C$3:$C$260,C85,'10'!$I$3:$I$260,"&lt;0")+COUNTIFS('10'!$D$3:$D$260,C85,'10'!$I$3:$I$260,"&lt;0")+COUNTIFS('11'!$C$3:$C$300,C85,'11'!$H$3:$H$300,"&lt;0")+COUNTIFS('11'!$D$3:$D$300,C85,'11'!$H$3:$H$300,"&lt;0")+COUNTIFS('12'!$C$3:$C$300,C85,'12'!$H$3:$H$300,"&lt;0")+COUNTIFS('12'!$D$3:$D$300,C85,'12'!$H$3:$H$300,"&lt;0")</f>
        <v>0</v>
      </c>
      <c r="H85" s="19">
        <f>SUMIFS('01'!$H$3:$H$300,'01'!$C$3:$C$300,C85)+SUMIFS('01'!$H$3:$H$300,'01'!$D$3:$D$300,C85)+SUMIFS('02'!$H$3:$H$300,'02'!$C$3:$C$300,C85)+SUMIFS('02'!$H$3:$H$300,'02'!$D$3:$D$300,C85)+SUMIFS('03'!$H$3:$H$300,'03'!$C$3:$C$300,C85)+SUMIFS('03'!$H$3:$H$300,'03'!$D$3:$D$300,C85)+SUMIFS('04'!$H$3:$H$300,'04'!$C$3:$C$300,C85)+SUMIFS('04'!$H$3:$H$300,'04'!$D$3:$D$300,C85)+SUMIFS('05'!$H$3:$H$300,'05'!$C$3:$C$300,C85)+SUMIFS('05'!$H$3:$H$300,'05'!$D$3:$D$300,C85)+SUMIFS('06'!$H$3:$H$300,'06'!$C$3:$C$300,C85)+SUMIFS('06'!$H$3:$H$300,'06'!$D$3:$D$300,C85)+SUMIFS('07'!$H$3:$H$300,'07'!$C$3:$C$300,C85)+SUMIFS('07'!$H$3:$H$300,'07'!$D$3:$D$300,C85)+SUMIFS('08'!$H$3:$H$300,'08'!$C$3:$C$300,C85)+SUMIFS('08'!$H$3:$H$300,'08'!$D$3:$D$300,C85)+SUMIFS('09'!$H$3:$H$300,'09'!$C$3:$C$300,C85)+SUMIFS('09'!$H$3:$H$300,'09'!$D$3:$D$300,C85)+SUMIFS('10'!$I$3:$I$260,'10'!$C$3:$C$260,C85)+SUMIFS('10'!$I$3:$I$260,'10'!$D$3:$D$260,C85)+SUMIFS('11'!$H$3:$H$300,'11'!$C$3:$C$300,C85)+SUMIFS('11'!$H$3:$H$300,'11'!$D$3:$D$300,C85)+SUMIFS('12'!$H$3:$H$300,'12'!$C$3:$C$300,C85)+SUMIFS('12'!$H$3:$H$300,'12'!$D$3:$D$300,C85)</f>
        <v>0</v>
      </c>
      <c r="I85" s="212"/>
      <c r="J85" s="231"/>
      <c r="K85" s="212"/>
      <c r="L85" s="212"/>
    </row>
    <row r="86" spans="1:12" ht="24.75" customHeight="1">
      <c r="A86" s="16">
        <f>Equipes!$H86+(ROW(Equipes!$H86)/100000)</f>
        <v>8.5999999999999998E-4</v>
      </c>
      <c r="B86" s="13">
        <f>RANK(Equipes!$A86,A:A)</f>
        <v>915</v>
      </c>
      <c r="C86" s="235" t="s">
        <v>114</v>
      </c>
      <c r="D86" s="18">
        <f>COUNTIF('01'!$C$3:$C$300,C86)+COUNTIF('02'!$C$3:$C$300,C86)+COUNTIF('03'!$C$3:$C$300,C86)+COUNTIF('04'!$C$3:$C$300,C86)+COUNTIF('05'!$C$3:$C$300,C86)+COUNTIF('06'!$C$3:$C$300,C86)+COUNTIF('07'!$C$3:$C$300,C86)+COUNTIF('08'!$C$3:$C$300,C86)+COUNTIF('09'!$C$3:$C$300,C86)+COUNTIF('10'!$C$3:$C$260,C86)+COUNTIF('11'!$C$3:$C$300,C86)+COUNTIF('12'!$C$3:$C$300,C86)</f>
        <v>0</v>
      </c>
      <c r="E86" s="18">
        <f>COUNTIF('01'!$D$3:$D$300,C86)+COUNTIF('02'!$D$3:$D$300,C86)+COUNTIF('03'!$D$3:$D$300,C86)+COUNTIF('04'!$D$3:$D$300,C86)+COUNTIF('05'!$D$3:$D$300,C86)+COUNTIF('06'!$D$3:$D$300,C86)+COUNTIF('07'!$D$3:$D$300,C86)+COUNTIF('08'!$D$3:$D$300,C86)+COUNTIF('09'!$D$3:$D$300,C86)+COUNTIF('10'!$D$3:$D$260,C86)+COUNTIF('11'!$D$3:$D$300,C86)+COUNTIF('12'!$D$3:$D$300,C86)</f>
        <v>0</v>
      </c>
      <c r="F86" s="18">
        <f>COUNTIFS('01'!$C$3:$C$300,C86,'01'!$H$3:$H$300,"&gt;0")+COUNTIFS('01'!$D$3:$D$300,C86,'01'!$H$3:$H$300,"&gt;0")+COUNTIFS('02'!$C$3:$C$300,C86,'02'!$H$3:$H$300,"&gt;0")+COUNTIFS('02'!$D$3:$D$300,C86,'02'!$H$3:$H$300,"&gt;0")+COUNTIFS('03'!$C$3:$C$300,C86,'03'!$H$3:$H$300,"&gt;0")+COUNTIFS('03'!$D$3:$D$300,C86,'03'!$H$3:$H$300,"&gt;0")+COUNTIFS('04'!$C$3:$C$300,C86,'04'!$H$3:$H$300,"&gt;0")+COUNTIFS('04'!$D$3:$D$300,C86,'04'!$H$3:$H$300,"&gt;0")+COUNTIFS('05'!$C$3:$C$300,C86,'05'!$H$3:$H$300,"&gt;0")+COUNTIFS('05'!$D$3:$D$300,C86,'05'!$H$3:$H$300,"&gt;0")+COUNTIFS('06'!$C$3:$C$300,C86,'06'!$H$3:$H$300,"&gt;0")+COUNTIFS('06'!$D$3:$D$300,C86,'06'!$H$3:$H$300,"&gt;0")+COUNTIFS('07'!$C$3:$C$300,C86,'07'!$H$3:$H$300,"&gt;0")+COUNTIFS('07'!$D$3:$D$300,C86,'07'!$H$3:$H$300,"&gt;0")+COUNTIFS('08'!$C$3:$C$300,C86,'08'!$H$3:$H$300,"&gt;0")+COUNTIFS('08'!$D$3:$D$300,C86,'08'!$H$3:$H$300,"&gt;0")+COUNTIFS('09'!$C$3:$C$300,C86,'09'!$H$3:$H$300,"&gt;0")+COUNTIFS('09'!$D$3:$D$300,C86,'09'!$H$3:$H$300,"&gt;0")+COUNTIFS('10'!$C$3:$C$260,C86,'10'!$I$3:$I$260,"&gt;0")+COUNTIFS('10'!$D$3:$D$260,C86,'10'!$I$3:$I$260,"&gt;0")+COUNTIFS('11'!$C$3:$C$300,C86,'11'!$H$3:$H$300,"&gt;0")+COUNTIFS('11'!$D$3:$D$300,C86,'11'!$H$3:$H$300,"&gt;0")+COUNTIFS('12'!$C$3:$C$300,C86,'12'!$H$3:$H$300,"&gt;0")+COUNTIFS('12'!$D$3:$D$300,C86,'12'!$H$3:$H$300,"&gt;0")</f>
        <v>0</v>
      </c>
      <c r="G86" s="18">
        <f>COUNTIFS('01'!$C$3:$C$300,C86,'01'!$H$3:$H$300,"&lt;0")+COUNTIFS('01'!$D$3:$D$300,C86,'01'!$H$3:$H$300,"&lt;0")+COUNTIFS('02'!$C$3:$C$300,C86,'02'!$H$3:$H$300,"&lt;0")+COUNTIFS('02'!$D$3:$D$300,C86,'02'!$H$3:$H$300,"&lt;0")+COUNTIFS('03'!$C$3:$C$300,C86,'03'!$H$3:$H$300,"&lt;0")+COUNTIFS('03'!$D$3:$D$300,C86,'03'!$H$3:$H$300,"&lt;0")+COUNTIFS('04'!$C$3:$C$300,C86,'04'!$H$3:$H$300,"&lt;0")+COUNTIFS('04'!$D$3:$D$300,C86,'04'!$H$3:$H$300,"&lt;0")+COUNTIFS('05'!$C$3:$C$300,C86,'05'!$H$3:$H$300,"&lt;0")+COUNTIFS('05'!$D$3:$D$300,C86,'05'!$H$3:$H$300,"&lt;0")+COUNTIFS('06'!$C$3:$C$300,C86,'06'!$H$3:$H$300,"&lt;0")+COUNTIFS('06'!$D$3:$D$300,C86,'06'!$H$3:$H$300,"&lt;0")+COUNTIFS('07'!$C$3:$C$300,C86,'07'!$H$3:$H$300,"&lt;0")+COUNTIFS('07'!$D$3:$D$300,C86,'07'!$H$3:$H$300,"&lt;0")+COUNTIFS('08'!$C$3:$C$300,C86,'08'!$H$3:$H$300,"&lt;0")+COUNTIFS('08'!$D$3:$D$300,C86,'08'!$H$3:$H$300,"&lt;0")+COUNTIFS('09'!$C$3:$C$300,C86,'09'!$H$3:$H$300,"&lt;0")+COUNTIFS('09'!$D$3:$D$300,C86,'09'!$H$3:$H$300,"&lt;0")+COUNTIFS('10'!$C$3:$C$260,C86,'10'!$I$3:$I$260,"&lt;0")+COUNTIFS('10'!$D$3:$D$260,C86,'10'!$I$3:$I$260,"&lt;0")+COUNTIFS('11'!$C$3:$C$300,C86,'11'!$H$3:$H$300,"&lt;0")+COUNTIFS('11'!$D$3:$D$300,C86,'11'!$H$3:$H$300,"&lt;0")+COUNTIFS('12'!$C$3:$C$300,C86,'12'!$H$3:$H$300,"&lt;0")+COUNTIFS('12'!$D$3:$D$300,C86,'12'!$H$3:$H$300,"&lt;0")</f>
        <v>0</v>
      </c>
      <c r="H86" s="19">
        <f>SUMIFS('01'!$H$3:$H$300,'01'!$C$3:$C$300,C86)+SUMIFS('01'!$H$3:$H$300,'01'!$D$3:$D$300,C86)+SUMIFS('02'!$H$3:$H$300,'02'!$C$3:$C$300,C86)+SUMIFS('02'!$H$3:$H$300,'02'!$D$3:$D$300,C86)+SUMIFS('03'!$H$3:$H$300,'03'!$C$3:$C$300,C86)+SUMIFS('03'!$H$3:$H$300,'03'!$D$3:$D$300,C86)+SUMIFS('04'!$H$3:$H$300,'04'!$C$3:$C$300,C86)+SUMIFS('04'!$H$3:$H$300,'04'!$D$3:$D$300,C86)+SUMIFS('05'!$H$3:$H$300,'05'!$C$3:$C$300,C86)+SUMIFS('05'!$H$3:$H$300,'05'!$D$3:$D$300,C86)+SUMIFS('06'!$H$3:$H$300,'06'!$C$3:$C$300,C86)+SUMIFS('06'!$H$3:$H$300,'06'!$D$3:$D$300,C86)+SUMIFS('07'!$H$3:$H$300,'07'!$C$3:$C$300,C86)+SUMIFS('07'!$H$3:$H$300,'07'!$D$3:$D$300,C86)+SUMIFS('08'!$H$3:$H$300,'08'!$C$3:$C$300,C86)+SUMIFS('08'!$H$3:$H$300,'08'!$D$3:$D$300,C86)+SUMIFS('09'!$H$3:$H$300,'09'!$C$3:$C$300,C86)+SUMIFS('09'!$H$3:$H$300,'09'!$D$3:$D$300,C86)+SUMIFS('10'!$I$3:$I$260,'10'!$C$3:$C$260,C86)+SUMIFS('10'!$I$3:$I$260,'10'!$D$3:$D$260,C86)+SUMIFS('11'!$H$3:$H$300,'11'!$C$3:$C$300,C86)+SUMIFS('11'!$H$3:$H$300,'11'!$D$3:$D$300,C86)+SUMIFS('12'!$H$3:$H$300,'12'!$C$3:$C$300,C86)+SUMIFS('12'!$H$3:$H$300,'12'!$D$3:$D$300,C86)</f>
        <v>0</v>
      </c>
      <c r="I86" s="212"/>
      <c r="J86" s="231"/>
      <c r="K86" s="212"/>
      <c r="L86" s="212"/>
    </row>
    <row r="87" spans="1:12" ht="24.75" customHeight="1">
      <c r="A87" s="16">
        <f>Equipes!$H87+(ROW(Equipes!$H87)/100000)</f>
        <v>8.7000000000000001E-4</v>
      </c>
      <c r="B87" s="13">
        <f>RANK(Equipes!$A87,A:A)</f>
        <v>914</v>
      </c>
      <c r="C87" s="235" t="s">
        <v>115</v>
      </c>
      <c r="D87" s="18">
        <f>COUNTIF('01'!$C$3:$C$300,C87)+COUNTIF('02'!$C$3:$C$300,C87)+COUNTIF('03'!$C$3:$C$300,C87)+COUNTIF('04'!$C$3:$C$300,C87)+COUNTIF('05'!$C$3:$C$300,C87)+COUNTIF('06'!$C$3:$C$300,C87)+COUNTIF('07'!$C$3:$C$300,C87)+COUNTIF('08'!$C$3:$C$300,C87)+COUNTIF('09'!$C$3:$C$300,C87)+COUNTIF('10'!$C$3:$C$260,C87)+COUNTIF('11'!$C$3:$C$300,C87)+COUNTIF('12'!$C$3:$C$300,C87)</f>
        <v>0</v>
      </c>
      <c r="E87" s="18">
        <f>COUNTIF('01'!$D$3:$D$300,C87)+COUNTIF('02'!$D$3:$D$300,C87)+COUNTIF('03'!$D$3:$D$300,C87)+COUNTIF('04'!$D$3:$D$300,C87)+COUNTIF('05'!$D$3:$D$300,C87)+COUNTIF('06'!$D$3:$D$300,C87)+COUNTIF('07'!$D$3:$D$300,C87)+COUNTIF('08'!$D$3:$D$300,C87)+COUNTIF('09'!$D$3:$D$300,C87)+COUNTIF('10'!$D$3:$D$260,C87)+COUNTIF('11'!$D$3:$D$300,C87)+COUNTIF('12'!$D$3:$D$300,C87)</f>
        <v>0</v>
      </c>
      <c r="F87" s="18">
        <f>COUNTIFS('01'!$C$3:$C$300,C87,'01'!$H$3:$H$300,"&gt;0")+COUNTIFS('01'!$D$3:$D$300,C87,'01'!$H$3:$H$300,"&gt;0")+COUNTIFS('02'!$C$3:$C$300,C87,'02'!$H$3:$H$300,"&gt;0")+COUNTIFS('02'!$D$3:$D$300,C87,'02'!$H$3:$H$300,"&gt;0")+COUNTIFS('03'!$C$3:$C$300,C87,'03'!$H$3:$H$300,"&gt;0")+COUNTIFS('03'!$D$3:$D$300,C87,'03'!$H$3:$H$300,"&gt;0")+COUNTIFS('04'!$C$3:$C$300,C87,'04'!$H$3:$H$300,"&gt;0")+COUNTIFS('04'!$D$3:$D$300,C87,'04'!$H$3:$H$300,"&gt;0")+COUNTIFS('05'!$C$3:$C$300,C87,'05'!$H$3:$H$300,"&gt;0")+COUNTIFS('05'!$D$3:$D$300,C87,'05'!$H$3:$H$300,"&gt;0")+COUNTIFS('06'!$C$3:$C$300,C87,'06'!$H$3:$H$300,"&gt;0")+COUNTIFS('06'!$D$3:$D$300,C87,'06'!$H$3:$H$300,"&gt;0")+COUNTIFS('07'!$C$3:$C$300,C87,'07'!$H$3:$H$300,"&gt;0")+COUNTIFS('07'!$D$3:$D$300,C87,'07'!$H$3:$H$300,"&gt;0")+COUNTIFS('08'!$C$3:$C$300,C87,'08'!$H$3:$H$300,"&gt;0")+COUNTIFS('08'!$D$3:$D$300,C87,'08'!$H$3:$H$300,"&gt;0")+COUNTIFS('09'!$C$3:$C$300,C87,'09'!$H$3:$H$300,"&gt;0")+COUNTIFS('09'!$D$3:$D$300,C87,'09'!$H$3:$H$300,"&gt;0")+COUNTIFS('10'!$C$3:$C$260,C87,'10'!$I$3:$I$260,"&gt;0")+COUNTIFS('10'!$D$3:$D$260,C87,'10'!$I$3:$I$260,"&gt;0")+COUNTIFS('11'!$C$3:$C$300,C87,'11'!$H$3:$H$300,"&gt;0")+COUNTIFS('11'!$D$3:$D$300,C87,'11'!$H$3:$H$300,"&gt;0")+COUNTIFS('12'!$C$3:$C$300,C87,'12'!$H$3:$H$300,"&gt;0")+COUNTIFS('12'!$D$3:$D$300,C87,'12'!$H$3:$H$300,"&gt;0")</f>
        <v>0</v>
      </c>
      <c r="G87" s="18">
        <f>COUNTIFS('01'!$C$3:$C$300,C87,'01'!$H$3:$H$300,"&lt;0")+COUNTIFS('01'!$D$3:$D$300,C87,'01'!$H$3:$H$300,"&lt;0")+COUNTIFS('02'!$C$3:$C$300,C87,'02'!$H$3:$H$300,"&lt;0")+COUNTIFS('02'!$D$3:$D$300,C87,'02'!$H$3:$H$300,"&lt;0")+COUNTIFS('03'!$C$3:$C$300,C87,'03'!$H$3:$H$300,"&lt;0")+COUNTIFS('03'!$D$3:$D$300,C87,'03'!$H$3:$H$300,"&lt;0")+COUNTIFS('04'!$C$3:$C$300,C87,'04'!$H$3:$H$300,"&lt;0")+COUNTIFS('04'!$D$3:$D$300,C87,'04'!$H$3:$H$300,"&lt;0")+COUNTIFS('05'!$C$3:$C$300,C87,'05'!$H$3:$H$300,"&lt;0")+COUNTIFS('05'!$D$3:$D$300,C87,'05'!$H$3:$H$300,"&lt;0")+COUNTIFS('06'!$C$3:$C$300,C87,'06'!$H$3:$H$300,"&lt;0")+COUNTIFS('06'!$D$3:$D$300,C87,'06'!$H$3:$H$300,"&lt;0")+COUNTIFS('07'!$C$3:$C$300,C87,'07'!$H$3:$H$300,"&lt;0")+COUNTIFS('07'!$D$3:$D$300,C87,'07'!$H$3:$H$300,"&lt;0")+COUNTIFS('08'!$C$3:$C$300,C87,'08'!$H$3:$H$300,"&lt;0")+COUNTIFS('08'!$D$3:$D$300,C87,'08'!$H$3:$H$300,"&lt;0")+COUNTIFS('09'!$C$3:$C$300,C87,'09'!$H$3:$H$300,"&lt;0")+COUNTIFS('09'!$D$3:$D$300,C87,'09'!$H$3:$H$300,"&lt;0")+COUNTIFS('10'!$C$3:$C$260,C87,'10'!$I$3:$I$260,"&lt;0")+COUNTIFS('10'!$D$3:$D$260,C87,'10'!$I$3:$I$260,"&lt;0")+COUNTIFS('11'!$C$3:$C$300,C87,'11'!$H$3:$H$300,"&lt;0")+COUNTIFS('11'!$D$3:$D$300,C87,'11'!$H$3:$H$300,"&lt;0")+COUNTIFS('12'!$C$3:$C$300,C87,'12'!$H$3:$H$300,"&lt;0")+COUNTIFS('12'!$D$3:$D$300,C87,'12'!$H$3:$H$300,"&lt;0")</f>
        <v>0</v>
      </c>
      <c r="H87" s="19">
        <f>SUMIFS('01'!$H$3:$H$300,'01'!$C$3:$C$300,C87)+SUMIFS('01'!$H$3:$H$300,'01'!$D$3:$D$300,C87)+SUMIFS('02'!$H$3:$H$300,'02'!$C$3:$C$300,C87)+SUMIFS('02'!$H$3:$H$300,'02'!$D$3:$D$300,C87)+SUMIFS('03'!$H$3:$H$300,'03'!$C$3:$C$300,C87)+SUMIFS('03'!$H$3:$H$300,'03'!$D$3:$D$300,C87)+SUMIFS('04'!$H$3:$H$300,'04'!$C$3:$C$300,C87)+SUMIFS('04'!$H$3:$H$300,'04'!$D$3:$D$300,C87)+SUMIFS('05'!$H$3:$H$300,'05'!$C$3:$C$300,C87)+SUMIFS('05'!$H$3:$H$300,'05'!$D$3:$D$300,C87)+SUMIFS('06'!$H$3:$H$300,'06'!$C$3:$C$300,C87)+SUMIFS('06'!$H$3:$H$300,'06'!$D$3:$D$300,C87)+SUMIFS('07'!$H$3:$H$300,'07'!$C$3:$C$300,C87)+SUMIFS('07'!$H$3:$H$300,'07'!$D$3:$D$300,C87)+SUMIFS('08'!$H$3:$H$300,'08'!$C$3:$C$300,C87)+SUMIFS('08'!$H$3:$H$300,'08'!$D$3:$D$300,C87)+SUMIFS('09'!$H$3:$H$300,'09'!$C$3:$C$300,C87)+SUMIFS('09'!$H$3:$H$300,'09'!$D$3:$D$300,C87)+SUMIFS('10'!$I$3:$I$260,'10'!$C$3:$C$260,C87)+SUMIFS('10'!$I$3:$I$260,'10'!$D$3:$D$260,C87)+SUMIFS('11'!$H$3:$H$300,'11'!$C$3:$C$300,C87)+SUMIFS('11'!$H$3:$H$300,'11'!$D$3:$D$300,C87)+SUMIFS('12'!$H$3:$H$300,'12'!$C$3:$C$300,C87)+SUMIFS('12'!$H$3:$H$300,'12'!$D$3:$D$300,C87)</f>
        <v>0</v>
      </c>
      <c r="I87" s="212"/>
      <c r="J87" s="231"/>
      <c r="K87" s="212"/>
      <c r="L87" s="212"/>
    </row>
    <row r="88" spans="1:12" ht="24.75" customHeight="1">
      <c r="A88" s="16">
        <f>Equipes!$H88+(ROW(Equipes!$H88)/100000)</f>
        <v>8.8000000000000003E-4</v>
      </c>
      <c r="B88" s="13">
        <f>RANK(Equipes!$A88,A:A)</f>
        <v>913</v>
      </c>
      <c r="C88" s="235" t="s">
        <v>116</v>
      </c>
      <c r="D88" s="18">
        <f>COUNTIF('01'!$C$3:$C$300,C88)+COUNTIF('02'!$C$3:$C$300,C88)+COUNTIF('03'!$C$3:$C$300,C88)+COUNTIF('04'!$C$3:$C$300,C88)+COUNTIF('05'!$C$3:$C$300,C88)+COUNTIF('06'!$C$3:$C$300,C88)+COUNTIF('07'!$C$3:$C$300,C88)+COUNTIF('08'!$C$3:$C$300,C88)+COUNTIF('09'!$C$3:$C$300,C88)+COUNTIF('10'!$C$3:$C$260,C88)+COUNTIF('11'!$C$3:$C$300,C88)+COUNTIF('12'!$C$3:$C$300,C88)</f>
        <v>0</v>
      </c>
      <c r="E88" s="18">
        <f>COUNTIF('01'!$D$3:$D$300,C88)+COUNTIF('02'!$D$3:$D$300,C88)+COUNTIF('03'!$D$3:$D$300,C88)+COUNTIF('04'!$D$3:$D$300,C88)+COUNTIF('05'!$D$3:$D$300,C88)+COUNTIF('06'!$D$3:$D$300,C88)+COUNTIF('07'!$D$3:$D$300,C88)+COUNTIF('08'!$D$3:$D$300,C88)+COUNTIF('09'!$D$3:$D$300,C88)+COUNTIF('10'!$D$3:$D$260,C88)+COUNTIF('11'!$D$3:$D$300,C88)+COUNTIF('12'!$D$3:$D$300,C88)</f>
        <v>0</v>
      </c>
      <c r="F88" s="18">
        <f>COUNTIFS('01'!$C$3:$C$300,C88,'01'!$H$3:$H$300,"&gt;0")+COUNTIFS('01'!$D$3:$D$300,C88,'01'!$H$3:$H$300,"&gt;0")+COUNTIFS('02'!$C$3:$C$300,C88,'02'!$H$3:$H$300,"&gt;0")+COUNTIFS('02'!$D$3:$D$300,C88,'02'!$H$3:$H$300,"&gt;0")+COUNTIFS('03'!$C$3:$C$300,C88,'03'!$H$3:$H$300,"&gt;0")+COUNTIFS('03'!$D$3:$D$300,C88,'03'!$H$3:$H$300,"&gt;0")+COUNTIFS('04'!$C$3:$C$300,C88,'04'!$H$3:$H$300,"&gt;0")+COUNTIFS('04'!$D$3:$D$300,C88,'04'!$H$3:$H$300,"&gt;0")+COUNTIFS('05'!$C$3:$C$300,C88,'05'!$H$3:$H$300,"&gt;0")+COUNTIFS('05'!$D$3:$D$300,C88,'05'!$H$3:$H$300,"&gt;0")+COUNTIFS('06'!$C$3:$C$300,C88,'06'!$H$3:$H$300,"&gt;0")+COUNTIFS('06'!$D$3:$D$300,C88,'06'!$H$3:$H$300,"&gt;0")+COUNTIFS('07'!$C$3:$C$300,C88,'07'!$H$3:$H$300,"&gt;0")+COUNTIFS('07'!$D$3:$D$300,C88,'07'!$H$3:$H$300,"&gt;0")+COUNTIFS('08'!$C$3:$C$300,C88,'08'!$H$3:$H$300,"&gt;0")+COUNTIFS('08'!$D$3:$D$300,C88,'08'!$H$3:$H$300,"&gt;0")+COUNTIFS('09'!$C$3:$C$300,C88,'09'!$H$3:$H$300,"&gt;0")+COUNTIFS('09'!$D$3:$D$300,C88,'09'!$H$3:$H$300,"&gt;0")+COUNTIFS('10'!$C$3:$C$260,C88,'10'!$I$3:$I$260,"&gt;0")+COUNTIFS('10'!$D$3:$D$260,C88,'10'!$I$3:$I$260,"&gt;0")+COUNTIFS('11'!$C$3:$C$300,C88,'11'!$H$3:$H$300,"&gt;0")+COUNTIFS('11'!$D$3:$D$300,C88,'11'!$H$3:$H$300,"&gt;0")+COUNTIFS('12'!$C$3:$C$300,C88,'12'!$H$3:$H$300,"&gt;0")+COUNTIFS('12'!$D$3:$D$300,C88,'12'!$H$3:$H$300,"&gt;0")</f>
        <v>0</v>
      </c>
      <c r="G88" s="18">
        <f>COUNTIFS('01'!$C$3:$C$300,C88,'01'!$H$3:$H$300,"&lt;0")+COUNTIFS('01'!$D$3:$D$300,C88,'01'!$H$3:$H$300,"&lt;0")+COUNTIFS('02'!$C$3:$C$300,C88,'02'!$H$3:$H$300,"&lt;0")+COUNTIFS('02'!$D$3:$D$300,C88,'02'!$H$3:$H$300,"&lt;0")+COUNTIFS('03'!$C$3:$C$300,C88,'03'!$H$3:$H$300,"&lt;0")+COUNTIFS('03'!$D$3:$D$300,C88,'03'!$H$3:$H$300,"&lt;0")+COUNTIFS('04'!$C$3:$C$300,C88,'04'!$H$3:$H$300,"&lt;0")+COUNTIFS('04'!$D$3:$D$300,C88,'04'!$H$3:$H$300,"&lt;0")+COUNTIFS('05'!$C$3:$C$300,C88,'05'!$H$3:$H$300,"&lt;0")+COUNTIFS('05'!$D$3:$D$300,C88,'05'!$H$3:$H$300,"&lt;0")+COUNTIFS('06'!$C$3:$C$300,C88,'06'!$H$3:$H$300,"&lt;0")+COUNTIFS('06'!$D$3:$D$300,C88,'06'!$H$3:$H$300,"&lt;0")+COUNTIFS('07'!$C$3:$C$300,C88,'07'!$H$3:$H$300,"&lt;0")+COUNTIFS('07'!$D$3:$D$300,C88,'07'!$H$3:$H$300,"&lt;0")+COUNTIFS('08'!$C$3:$C$300,C88,'08'!$H$3:$H$300,"&lt;0")+COUNTIFS('08'!$D$3:$D$300,C88,'08'!$H$3:$H$300,"&lt;0")+COUNTIFS('09'!$C$3:$C$300,C88,'09'!$H$3:$H$300,"&lt;0")+COUNTIFS('09'!$D$3:$D$300,C88,'09'!$H$3:$H$300,"&lt;0")+COUNTIFS('10'!$C$3:$C$260,C88,'10'!$I$3:$I$260,"&lt;0")+COUNTIFS('10'!$D$3:$D$260,C88,'10'!$I$3:$I$260,"&lt;0")+COUNTIFS('11'!$C$3:$C$300,C88,'11'!$H$3:$H$300,"&lt;0")+COUNTIFS('11'!$D$3:$D$300,C88,'11'!$H$3:$H$300,"&lt;0")+COUNTIFS('12'!$C$3:$C$300,C88,'12'!$H$3:$H$300,"&lt;0")+COUNTIFS('12'!$D$3:$D$300,C88,'12'!$H$3:$H$300,"&lt;0")</f>
        <v>0</v>
      </c>
      <c r="H88" s="19">
        <f>SUMIFS('01'!$H$3:$H$300,'01'!$C$3:$C$300,C88)+SUMIFS('01'!$H$3:$H$300,'01'!$D$3:$D$300,C88)+SUMIFS('02'!$H$3:$H$300,'02'!$C$3:$C$300,C88)+SUMIFS('02'!$H$3:$H$300,'02'!$D$3:$D$300,C88)+SUMIFS('03'!$H$3:$H$300,'03'!$C$3:$C$300,C88)+SUMIFS('03'!$H$3:$H$300,'03'!$D$3:$D$300,C88)+SUMIFS('04'!$H$3:$H$300,'04'!$C$3:$C$300,C88)+SUMIFS('04'!$H$3:$H$300,'04'!$D$3:$D$300,C88)+SUMIFS('05'!$H$3:$H$300,'05'!$C$3:$C$300,C88)+SUMIFS('05'!$H$3:$H$300,'05'!$D$3:$D$300,C88)+SUMIFS('06'!$H$3:$H$300,'06'!$C$3:$C$300,C88)+SUMIFS('06'!$H$3:$H$300,'06'!$D$3:$D$300,C88)+SUMIFS('07'!$H$3:$H$300,'07'!$C$3:$C$300,C88)+SUMIFS('07'!$H$3:$H$300,'07'!$D$3:$D$300,C88)+SUMIFS('08'!$H$3:$H$300,'08'!$C$3:$C$300,C88)+SUMIFS('08'!$H$3:$H$300,'08'!$D$3:$D$300,C88)+SUMIFS('09'!$H$3:$H$300,'09'!$C$3:$C$300,C88)+SUMIFS('09'!$H$3:$H$300,'09'!$D$3:$D$300,C88)+SUMIFS('10'!$I$3:$I$260,'10'!$C$3:$C$260,C88)+SUMIFS('10'!$I$3:$I$260,'10'!$D$3:$D$260,C88)+SUMIFS('11'!$H$3:$H$300,'11'!$C$3:$C$300,C88)+SUMIFS('11'!$H$3:$H$300,'11'!$D$3:$D$300,C88)+SUMIFS('12'!$H$3:$H$300,'12'!$C$3:$C$300,C88)+SUMIFS('12'!$H$3:$H$300,'12'!$D$3:$D$300,C88)</f>
        <v>0</v>
      </c>
      <c r="I88" s="212"/>
      <c r="J88" s="231"/>
      <c r="K88" s="212"/>
      <c r="L88" s="212"/>
    </row>
    <row r="89" spans="1:12" ht="24.75" customHeight="1">
      <c r="A89" s="16">
        <f>Equipes!$H89+(ROW(Equipes!$H89)/100000)</f>
        <v>8.8999999999999995E-4</v>
      </c>
      <c r="B89" s="13">
        <f>RANK(Equipes!$A89,A:A)</f>
        <v>912</v>
      </c>
      <c r="C89" s="28" t="s">
        <v>117</v>
      </c>
      <c r="D89" s="18">
        <f>COUNTIF('01'!$C$3:$C$300,C89)+COUNTIF('02'!$C$3:$C$300,C89)+COUNTIF('03'!$C$3:$C$300,C89)+COUNTIF('04'!$C$3:$C$300,C89)+COUNTIF('05'!$C$3:$C$300,C89)+COUNTIF('06'!$C$3:$C$300,C89)+COUNTIF('07'!$C$3:$C$300,C89)+COUNTIF('08'!$C$3:$C$300,C89)+COUNTIF('09'!$C$3:$C$300,C89)+COUNTIF('10'!$C$3:$C$260,C89)+COUNTIF('11'!$C$3:$C$300,C89)+COUNTIF('12'!$C$3:$C$300,C89)</f>
        <v>0</v>
      </c>
      <c r="E89" s="18">
        <f>COUNTIF('01'!$D$3:$D$300,C89)+COUNTIF('02'!$D$3:$D$300,C89)+COUNTIF('03'!$D$3:$D$300,C89)+COUNTIF('04'!$D$3:$D$300,C89)+COUNTIF('05'!$D$3:$D$300,C89)+COUNTIF('06'!$D$3:$D$300,C89)+COUNTIF('07'!$D$3:$D$300,C89)+COUNTIF('08'!$D$3:$D$300,C89)+COUNTIF('09'!$D$3:$D$300,C89)+COUNTIF('10'!$D$3:$D$260,C89)+COUNTIF('11'!$D$3:$D$300,C89)+COUNTIF('12'!$D$3:$D$300,C89)</f>
        <v>0</v>
      </c>
      <c r="F89" s="18">
        <f>COUNTIFS('01'!$C$3:$C$300,C89,'01'!$H$3:$H$300,"&gt;0")+COUNTIFS('01'!$D$3:$D$300,C89,'01'!$H$3:$H$300,"&gt;0")+COUNTIFS('02'!$C$3:$C$300,C89,'02'!$H$3:$H$300,"&gt;0")+COUNTIFS('02'!$D$3:$D$300,C89,'02'!$H$3:$H$300,"&gt;0")+COUNTIFS('03'!$C$3:$C$300,C89,'03'!$H$3:$H$300,"&gt;0")+COUNTIFS('03'!$D$3:$D$300,C89,'03'!$H$3:$H$300,"&gt;0")+COUNTIFS('04'!$C$3:$C$300,C89,'04'!$H$3:$H$300,"&gt;0")+COUNTIFS('04'!$D$3:$D$300,C89,'04'!$H$3:$H$300,"&gt;0")+COUNTIFS('05'!$C$3:$C$300,C89,'05'!$H$3:$H$300,"&gt;0")+COUNTIFS('05'!$D$3:$D$300,C89,'05'!$H$3:$H$300,"&gt;0")+COUNTIFS('06'!$C$3:$C$300,C89,'06'!$H$3:$H$300,"&gt;0")+COUNTIFS('06'!$D$3:$D$300,C89,'06'!$H$3:$H$300,"&gt;0")+COUNTIFS('07'!$C$3:$C$300,C89,'07'!$H$3:$H$300,"&gt;0")+COUNTIFS('07'!$D$3:$D$300,C89,'07'!$H$3:$H$300,"&gt;0")+COUNTIFS('08'!$C$3:$C$300,C89,'08'!$H$3:$H$300,"&gt;0")+COUNTIFS('08'!$D$3:$D$300,C89,'08'!$H$3:$H$300,"&gt;0")+COUNTIFS('09'!$C$3:$C$300,C89,'09'!$H$3:$H$300,"&gt;0")+COUNTIFS('09'!$D$3:$D$300,C89,'09'!$H$3:$H$300,"&gt;0")+COUNTIFS('10'!$C$3:$C$260,C89,'10'!$I$3:$I$260,"&gt;0")+COUNTIFS('10'!$D$3:$D$260,C89,'10'!$I$3:$I$260,"&gt;0")+COUNTIFS('11'!$C$3:$C$300,C89,'11'!$H$3:$H$300,"&gt;0")+COUNTIFS('11'!$D$3:$D$300,C89,'11'!$H$3:$H$300,"&gt;0")+COUNTIFS('12'!$C$3:$C$300,C89,'12'!$H$3:$H$300,"&gt;0")+COUNTIFS('12'!$D$3:$D$300,C89,'12'!$H$3:$H$300,"&gt;0")</f>
        <v>0</v>
      </c>
      <c r="G89" s="18">
        <f>COUNTIFS('01'!$C$3:$C$300,C89,'01'!$H$3:$H$300,"&lt;0")+COUNTIFS('01'!$D$3:$D$300,C89,'01'!$H$3:$H$300,"&lt;0")+COUNTIFS('02'!$C$3:$C$300,C89,'02'!$H$3:$H$300,"&lt;0")+COUNTIFS('02'!$D$3:$D$300,C89,'02'!$H$3:$H$300,"&lt;0")+COUNTIFS('03'!$C$3:$C$300,C89,'03'!$H$3:$H$300,"&lt;0")+COUNTIFS('03'!$D$3:$D$300,C89,'03'!$H$3:$H$300,"&lt;0")+COUNTIFS('04'!$C$3:$C$300,C89,'04'!$H$3:$H$300,"&lt;0")+COUNTIFS('04'!$D$3:$D$300,C89,'04'!$H$3:$H$300,"&lt;0")+COUNTIFS('05'!$C$3:$C$300,C89,'05'!$H$3:$H$300,"&lt;0")+COUNTIFS('05'!$D$3:$D$300,C89,'05'!$H$3:$H$300,"&lt;0")+COUNTIFS('06'!$C$3:$C$300,C89,'06'!$H$3:$H$300,"&lt;0")+COUNTIFS('06'!$D$3:$D$300,C89,'06'!$H$3:$H$300,"&lt;0")+COUNTIFS('07'!$C$3:$C$300,C89,'07'!$H$3:$H$300,"&lt;0")+COUNTIFS('07'!$D$3:$D$300,C89,'07'!$H$3:$H$300,"&lt;0")+COUNTIFS('08'!$C$3:$C$300,C89,'08'!$H$3:$H$300,"&lt;0")+COUNTIFS('08'!$D$3:$D$300,C89,'08'!$H$3:$H$300,"&lt;0")+COUNTIFS('09'!$C$3:$C$300,C89,'09'!$H$3:$H$300,"&lt;0")+COUNTIFS('09'!$D$3:$D$300,C89,'09'!$H$3:$H$300,"&lt;0")+COUNTIFS('10'!$C$3:$C$260,C89,'10'!$I$3:$I$260,"&lt;0")+COUNTIFS('10'!$D$3:$D$260,C89,'10'!$I$3:$I$260,"&lt;0")+COUNTIFS('11'!$C$3:$C$300,C89,'11'!$H$3:$H$300,"&lt;0")+COUNTIFS('11'!$D$3:$D$300,C89,'11'!$H$3:$H$300,"&lt;0")+COUNTIFS('12'!$C$3:$C$300,C89,'12'!$H$3:$H$300,"&lt;0")+COUNTIFS('12'!$D$3:$D$300,C89,'12'!$H$3:$H$300,"&lt;0")</f>
        <v>0</v>
      </c>
      <c r="H89" s="19">
        <f>SUMIFS('01'!$H$3:$H$300,'01'!$C$3:$C$300,C89)+SUMIFS('01'!$H$3:$H$300,'01'!$D$3:$D$300,C89)+SUMIFS('02'!$H$3:$H$300,'02'!$C$3:$C$300,C89)+SUMIFS('02'!$H$3:$H$300,'02'!$D$3:$D$300,C89)+SUMIFS('03'!$H$3:$H$300,'03'!$C$3:$C$300,C89)+SUMIFS('03'!$H$3:$H$300,'03'!$D$3:$D$300,C89)+SUMIFS('04'!$H$3:$H$300,'04'!$C$3:$C$300,C89)+SUMIFS('04'!$H$3:$H$300,'04'!$D$3:$D$300,C89)+SUMIFS('05'!$H$3:$H$300,'05'!$C$3:$C$300,C89)+SUMIFS('05'!$H$3:$H$300,'05'!$D$3:$D$300,C89)+SUMIFS('06'!$H$3:$H$300,'06'!$C$3:$C$300,C89)+SUMIFS('06'!$H$3:$H$300,'06'!$D$3:$D$300,C89)+SUMIFS('07'!$H$3:$H$300,'07'!$C$3:$C$300,C89)+SUMIFS('07'!$H$3:$H$300,'07'!$D$3:$D$300,C89)+SUMIFS('08'!$H$3:$H$300,'08'!$C$3:$C$300,C89)+SUMIFS('08'!$H$3:$H$300,'08'!$D$3:$D$300,C89)+SUMIFS('09'!$H$3:$H$300,'09'!$C$3:$C$300,C89)+SUMIFS('09'!$H$3:$H$300,'09'!$D$3:$D$300,C89)+SUMIFS('10'!$I$3:$I$260,'10'!$C$3:$C$260,C89)+SUMIFS('10'!$I$3:$I$260,'10'!$D$3:$D$260,C89)+SUMIFS('11'!$H$3:$H$300,'11'!$C$3:$C$300,C89)+SUMIFS('11'!$H$3:$H$300,'11'!$D$3:$D$300,C89)+SUMIFS('12'!$H$3:$H$300,'12'!$C$3:$C$300,C89)+SUMIFS('12'!$H$3:$H$300,'12'!$D$3:$D$300,C89)</f>
        <v>0</v>
      </c>
      <c r="I89" s="212"/>
      <c r="J89" s="231"/>
      <c r="K89" s="212"/>
      <c r="L89" s="212"/>
    </row>
    <row r="90" spans="1:12" ht="24.75" customHeight="1">
      <c r="A90" s="16">
        <f>Equipes!$H90+(ROW(Equipes!$H90)/100000)</f>
        <v>8.9999999999999998E-4</v>
      </c>
      <c r="B90" s="13">
        <f>RANK(Equipes!$A90,A:A)</f>
        <v>911</v>
      </c>
      <c r="C90" s="28" t="s">
        <v>118</v>
      </c>
      <c r="D90" s="18">
        <f>COUNTIF('01'!$C$3:$C$300,C90)+COUNTIF('02'!$C$3:$C$300,C90)+COUNTIF('03'!$C$3:$C$300,C90)+COUNTIF('04'!$C$3:$C$300,C90)+COUNTIF('05'!$C$3:$C$300,C90)+COUNTIF('06'!$C$3:$C$300,C90)+COUNTIF('07'!$C$3:$C$300,C90)+COUNTIF('08'!$C$3:$C$300,C90)+COUNTIF('09'!$C$3:$C$300,C90)+COUNTIF('10'!$C$3:$C$260,C90)+COUNTIF('11'!$C$3:$C$300,C90)+COUNTIF('12'!$C$3:$C$300,C90)</f>
        <v>0</v>
      </c>
      <c r="E90" s="18">
        <f>COUNTIF('01'!$D$3:$D$300,C90)+COUNTIF('02'!$D$3:$D$300,C90)+COUNTIF('03'!$D$3:$D$300,C90)+COUNTIF('04'!$D$3:$D$300,C90)+COUNTIF('05'!$D$3:$D$300,C90)+COUNTIF('06'!$D$3:$D$300,C90)+COUNTIF('07'!$D$3:$D$300,C90)+COUNTIF('08'!$D$3:$D$300,C90)+COUNTIF('09'!$D$3:$D$300,C90)+COUNTIF('10'!$D$3:$D$260,C90)+COUNTIF('11'!$D$3:$D$300,C90)+COUNTIF('12'!$D$3:$D$300,C90)</f>
        <v>0</v>
      </c>
      <c r="F90" s="18">
        <f>COUNTIFS('01'!$C$3:$C$300,C90,'01'!$H$3:$H$300,"&gt;0")+COUNTIFS('01'!$D$3:$D$300,C90,'01'!$H$3:$H$300,"&gt;0")+COUNTIFS('02'!$C$3:$C$300,C90,'02'!$H$3:$H$300,"&gt;0")+COUNTIFS('02'!$D$3:$D$300,C90,'02'!$H$3:$H$300,"&gt;0")+COUNTIFS('03'!$C$3:$C$300,C90,'03'!$H$3:$H$300,"&gt;0")+COUNTIFS('03'!$D$3:$D$300,C90,'03'!$H$3:$H$300,"&gt;0")+COUNTIFS('04'!$C$3:$C$300,C90,'04'!$H$3:$H$300,"&gt;0")+COUNTIFS('04'!$D$3:$D$300,C90,'04'!$H$3:$H$300,"&gt;0")+COUNTIFS('05'!$C$3:$C$300,C90,'05'!$H$3:$H$300,"&gt;0")+COUNTIFS('05'!$D$3:$D$300,C90,'05'!$H$3:$H$300,"&gt;0")+COUNTIFS('06'!$C$3:$C$300,C90,'06'!$H$3:$H$300,"&gt;0")+COUNTIFS('06'!$D$3:$D$300,C90,'06'!$H$3:$H$300,"&gt;0")+COUNTIFS('07'!$C$3:$C$300,C90,'07'!$H$3:$H$300,"&gt;0")+COUNTIFS('07'!$D$3:$D$300,C90,'07'!$H$3:$H$300,"&gt;0")+COUNTIFS('08'!$C$3:$C$300,C90,'08'!$H$3:$H$300,"&gt;0")+COUNTIFS('08'!$D$3:$D$300,C90,'08'!$H$3:$H$300,"&gt;0")+COUNTIFS('09'!$C$3:$C$300,C90,'09'!$H$3:$H$300,"&gt;0")+COUNTIFS('09'!$D$3:$D$300,C90,'09'!$H$3:$H$300,"&gt;0")+COUNTIFS('10'!$C$3:$C$260,C90,'10'!$I$3:$I$260,"&gt;0")+COUNTIFS('10'!$D$3:$D$260,C90,'10'!$I$3:$I$260,"&gt;0")+COUNTIFS('11'!$C$3:$C$300,C90,'11'!$H$3:$H$300,"&gt;0")+COUNTIFS('11'!$D$3:$D$300,C90,'11'!$H$3:$H$300,"&gt;0")+COUNTIFS('12'!$C$3:$C$300,C90,'12'!$H$3:$H$300,"&gt;0")+COUNTIFS('12'!$D$3:$D$300,C90,'12'!$H$3:$H$300,"&gt;0")</f>
        <v>0</v>
      </c>
      <c r="G90" s="18">
        <f>COUNTIFS('01'!$C$3:$C$300,C90,'01'!$H$3:$H$300,"&lt;0")+COUNTIFS('01'!$D$3:$D$300,C90,'01'!$H$3:$H$300,"&lt;0")+COUNTIFS('02'!$C$3:$C$300,C90,'02'!$H$3:$H$300,"&lt;0")+COUNTIFS('02'!$D$3:$D$300,C90,'02'!$H$3:$H$300,"&lt;0")+COUNTIFS('03'!$C$3:$C$300,C90,'03'!$H$3:$H$300,"&lt;0")+COUNTIFS('03'!$D$3:$D$300,C90,'03'!$H$3:$H$300,"&lt;0")+COUNTIFS('04'!$C$3:$C$300,C90,'04'!$H$3:$H$300,"&lt;0")+COUNTIFS('04'!$D$3:$D$300,C90,'04'!$H$3:$H$300,"&lt;0")+COUNTIFS('05'!$C$3:$C$300,C90,'05'!$H$3:$H$300,"&lt;0")+COUNTIFS('05'!$D$3:$D$300,C90,'05'!$H$3:$H$300,"&lt;0")+COUNTIFS('06'!$C$3:$C$300,C90,'06'!$H$3:$H$300,"&lt;0")+COUNTIFS('06'!$D$3:$D$300,C90,'06'!$H$3:$H$300,"&lt;0")+COUNTIFS('07'!$C$3:$C$300,C90,'07'!$H$3:$H$300,"&lt;0")+COUNTIFS('07'!$D$3:$D$300,C90,'07'!$H$3:$H$300,"&lt;0")+COUNTIFS('08'!$C$3:$C$300,C90,'08'!$H$3:$H$300,"&lt;0")+COUNTIFS('08'!$D$3:$D$300,C90,'08'!$H$3:$H$300,"&lt;0")+COUNTIFS('09'!$C$3:$C$300,C90,'09'!$H$3:$H$300,"&lt;0")+COUNTIFS('09'!$D$3:$D$300,C90,'09'!$H$3:$H$300,"&lt;0")+COUNTIFS('10'!$C$3:$C$260,C90,'10'!$I$3:$I$260,"&lt;0")+COUNTIFS('10'!$D$3:$D$260,C90,'10'!$I$3:$I$260,"&lt;0")+COUNTIFS('11'!$C$3:$C$300,C90,'11'!$H$3:$H$300,"&lt;0")+COUNTIFS('11'!$D$3:$D$300,C90,'11'!$H$3:$H$300,"&lt;0")+COUNTIFS('12'!$C$3:$C$300,C90,'12'!$H$3:$H$300,"&lt;0")+COUNTIFS('12'!$D$3:$D$300,C90,'12'!$H$3:$H$300,"&lt;0")</f>
        <v>0</v>
      </c>
      <c r="H90" s="19">
        <f>SUMIFS('01'!$H$3:$H$300,'01'!$C$3:$C$300,C90)+SUMIFS('01'!$H$3:$H$300,'01'!$D$3:$D$300,C90)+SUMIFS('02'!$H$3:$H$300,'02'!$C$3:$C$300,C90)+SUMIFS('02'!$H$3:$H$300,'02'!$D$3:$D$300,C90)+SUMIFS('03'!$H$3:$H$300,'03'!$C$3:$C$300,C90)+SUMIFS('03'!$H$3:$H$300,'03'!$D$3:$D$300,C90)+SUMIFS('04'!$H$3:$H$300,'04'!$C$3:$C$300,C90)+SUMIFS('04'!$H$3:$H$300,'04'!$D$3:$D$300,C90)+SUMIFS('05'!$H$3:$H$300,'05'!$C$3:$C$300,C90)+SUMIFS('05'!$H$3:$H$300,'05'!$D$3:$D$300,C90)+SUMIFS('06'!$H$3:$H$300,'06'!$C$3:$C$300,C90)+SUMIFS('06'!$H$3:$H$300,'06'!$D$3:$D$300,C90)+SUMIFS('07'!$H$3:$H$300,'07'!$C$3:$C$300,C90)+SUMIFS('07'!$H$3:$H$300,'07'!$D$3:$D$300,C90)+SUMIFS('08'!$H$3:$H$300,'08'!$C$3:$C$300,C90)+SUMIFS('08'!$H$3:$H$300,'08'!$D$3:$D$300,C90)+SUMIFS('09'!$H$3:$H$300,'09'!$C$3:$C$300,C90)+SUMIFS('09'!$H$3:$H$300,'09'!$D$3:$D$300,C90)+SUMIFS('10'!$I$3:$I$260,'10'!$C$3:$C$260,C90)+SUMIFS('10'!$I$3:$I$260,'10'!$D$3:$D$260,C90)+SUMIFS('11'!$H$3:$H$300,'11'!$C$3:$C$300,C90)+SUMIFS('11'!$H$3:$H$300,'11'!$D$3:$D$300,C90)+SUMIFS('12'!$H$3:$H$300,'12'!$C$3:$C$300,C90)+SUMIFS('12'!$H$3:$H$300,'12'!$D$3:$D$300,C90)</f>
        <v>0</v>
      </c>
      <c r="I90" s="212"/>
      <c r="J90" s="231"/>
      <c r="K90" s="212"/>
      <c r="L90" s="212"/>
    </row>
    <row r="91" spans="1:12" ht="24.75" customHeight="1">
      <c r="A91" s="16">
        <f>Equipes!$H91+(ROW(Equipes!$H91)/100000)</f>
        <v>9.1E-4</v>
      </c>
      <c r="B91" s="13">
        <f>RANK(Equipes!$A91,A:A)</f>
        <v>910</v>
      </c>
      <c r="C91" s="28" t="s">
        <v>119</v>
      </c>
      <c r="D91" s="18">
        <f>COUNTIF('01'!$C$3:$C$300,C91)+COUNTIF('02'!$C$3:$C$300,C91)+COUNTIF('03'!$C$3:$C$300,C91)+COUNTIF('04'!$C$3:$C$300,C91)+COUNTIF('05'!$C$3:$C$300,C91)+COUNTIF('06'!$C$3:$C$300,C91)+COUNTIF('07'!$C$3:$C$300,C91)+COUNTIF('08'!$C$3:$C$300,C91)+COUNTIF('09'!$C$3:$C$300,C91)+COUNTIF('10'!$C$3:$C$260,C91)+COUNTIF('11'!$C$3:$C$300,C91)+COUNTIF('12'!$C$3:$C$300,C91)</f>
        <v>0</v>
      </c>
      <c r="E91" s="18">
        <f>COUNTIF('01'!$D$3:$D$300,C91)+COUNTIF('02'!$D$3:$D$300,C91)+COUNTIF('03'!$D$3:$D$300,C91)+COUNTIF('04'!$D$3:$D$300,C91)+COUNTIF('05'!$D$3:$D$300,C91)+COUNTIF('06'!$D$3:$D$300,C91)+COUNTIF('07'!$D$3:$D$300,C91)+COUNTIF('08'!$D$3:$D$300,C91)+COUNTIF('09'!$D$3:$D$300,C91)+COUNTIF('10'!$D$3:$D$260,C91)+COUNTIF('11'!$D$3:$D$300,C91)+COUNTIF('12'!$D$3:$D$300,C91)</f>
        <v>0</v>
      </c>
      <c r="F91" s="18">
        <f>COUNTIFS('01'!$C$3:$C$300,C91,'01'!$H$3:$H$300,"&gt;0")+COUNTIFS('01'!$D$3:$D$300,C91,'01'!$H$3:$H$300,"&gt;0")+COUNTIFS('02'!$C$3:$C$300,C91,'02'!$H$3:$H$300,"&gt;0")+COUNTIFS('02'!$D$3:$D$300,C91,'02'!$H$3:$H$300,"&gt;0")+COUNTIFS('03'!$C$3:$C$300,C91,'03'!$H$3:$H$300,"&gt;0")+COUNTIFS('03'!$D$3:$D$300,C91,'03'!$H$3:$H$300,"&gt;0")+COUNTIFS('04'!$C$3:$C$300,C91,'04'!$H$3:$H$300,"&gt;0")+COUNTIFS('04'!$D$3:$D$300,C91,'04'!$H$3:$H$300,"&gt;0")+COUNTIFS('05'!$C$3:$C$300,C91,'05'!$H$3:$H$300,"&gt;0")+COUNTIFS('05'!$D$3:$D$300,C91,'05'!$H$3:$H$300,"&gt;0")+COUNTIFS('06'!$C$3:$C$300,C91,'06'!$H$3:$H$300,"&gt;0")+COUNTIFS('06'!$D$3:$D$300,C91,'06'!$H$3:$H$300,"&gt;0")+COUNTIFS('07'!$C$3:$C$300,C91,'07'!$H$3:$H$300,"&gt;0")+COUNTIFS('07'!$D$3:$D$300,C91,'07'!$H$3:$H$300,"&gt;0")+COUNTIFS('08'!$C$3:$C$300,C91,'08'!$H$3:$H$300,"&gt;0")+COUNTIFS('08'!$D$3:$D$300,C91,'08'!$H$3:$H$300,"&gt;0")+COUNTIFS('09'!$C$3:$C$300,C91,'09'!$H$3:$H$300,"&gt;0")+COUNTIFS('09'!$D$3:$D$300,C91,'09'!$H$3:$H$300,"&gt;0")+COUNTIFS('10'!$C$3:$C$260,C91,'10'!$I$3:$I$260,"&gt;0")+COUNTIFS('10'!$D$3:$D$260,C91,'10'!$I$3:$I$260,"&gt;0")+COUNTIFS('11'!$C$3:$C$300,C91,'11'!$H$3:$H$300,"&gt;0")+COUNTIFS('11'!$D$3:$D$300,C91,'11'!$H$3:$H$300,"&gt;0")+COUNTIFS('12'!$C$3:$C$300,C91,'12'!$H$3:$H$300,"&gt;0")+COUNTIFS('12'!$D$3:$D$300,C91,'12'!$H$3:$H$300,"&gt;0")</f>
        <v>0</v>
      </c>
      <c r="G91" s="18">
        <f>COUNTIFS('01'!$C$3:$C$300,C91,'01'!$H$3:$H$300,"&lt;0")+COUNTIFS('01'!$D$3:$D$300,C91,'01'!$H$3:$H$300,"&lt;0")+COUNTIFS('02'!$C$3:$C$300,C91,'02'!$H$3:$H$300,"&lt;0")+COUNTIFS('02'!$D$3:$D$300,C91,'02'!$H$3:$H$300,"&lt;0")+COUNTIFS('03'!$C$3:$C$300,C91,'03'!$H$3:$H$300,"&lt;0")+COUNTIFS('03'!$D$3:$D$300,C91,'03'!$H$3:$H$300,"&lt;0")+COUNTIFS('04'!$C$3:$C$300,C91,'04'!$H$3:$H$300,"&lt;0")+COUNTIFS('04'!$D$3:$D$300,C91,'04'!$H$3:$H$300,"&lt;0")+COUNTIFS('05'!$C$3:$C$300,C91,'05'!$H$3:$H$300,"&lt;0")+COUNTIFS('05'!$D$3:$D$300,C91,'05'!$H$3:$H$300,"&lt;0")+COUNTIFS('06'!$C$3:$C$300,C91,'06'!$H$3:$H$300,"&lt;0")+COUNTIFS('06'!$D$3:$D$300,C91,'06'!$H$3:$H$300,"&lt;0")+COUNTIFS('07'!$C$3:$C$300,C91,'07'!$H$3:$H$300,"&lt;0")+COUNTIFS('07'!$D$3:$D$300,C91,'07'!$H$3:$H$300,"&lt;0")+COUNTIFS('08'!$C$3:$C$300,C91,'08'!$H$3:$H$300,"&lt;0")+COUNTIFS('08'!$D$3:$D$300,C91,'08'!$H$3:$H$300,"&lt;0")+COUNTIFS('09'!$C$3:$C$300,C91,'09'!$H$3:$H$300,"&lt;0")+COUNTIFS('09'!$D$3:$D$300,C91,'09'!$H$3:$H$300,"&lt;0")+COUNTIFS('10'!$C$3:$C$260,C91,'10'!$I$3:$I$260,"&lt;0")+COUNTIFS('10'!$D$3:$D$260,C91,'10'!$I$3:$I$260,"&lt;0")+COUNTIFS('11'!$C$3:$C$300,C91,'11'!$H$3:$H$300,"&lt;0")+COUNTIFS('11'!$D$3:$D$300,C91,'11'!$H$3:$H$300,"&lt;0")+COUNTIFS('12'!$C$3:$C$300,C91,'12'!$H$3:$H$300,"&lt;0")+COUNTIFS('12'!$D$3:$D$300,C91,'12'!$H$3:$H$300,"&lt;0")</f>
        <v>0</v>
      </c>
      <c r="H91" s="19">
        <f>SUMIFS('01'!$H$3:$H$300,'01'!$C$3:$C$300,C91)+SUMIFS('01'!$H$3:$H$300,'01'!$D$3:$D$300,C91)+SUMIFS('02'!$H$3:$H$300,'02'!$C$3:$C$300,C91)+SUMIFS('02'!$H$3:$H$300,'02'!$D$3:$D$300,C91)+SUMIFS('03'!$H$3:$H$300,'03'!$C$3:$C$300,C91)+SUMIFS('03'!$H$3:$H$300,'03'!$D$3:$D$300,C91)+SUMIFS('04'!$H$3:$H$300,'04'!$C$3:$C$300,C91)+SUMIFS('04'!$H$3:$H$300,'04'!$D$3:$D$300,C91)+SUMIFS('05'!$H$3:$H$300,'05'!$C$3:$C$300,C91)+SUMIFS('05'!$H$3:$H$300,'05'!$D$3:$D$300,C91)+SUMIFS('06'!$H$3:$H$300,'06'!$C$3:$C$300,C91)+SUMIFS('06'!$H$3:$H$300,'06'!$D$3:$D$300,C91)+SUMIFS('07'!$H$3:$H$300,'07'!$C$3:$C$300,C91)+SUMIFS('07'!$H$3:$H$300,'07'!$D$3:$D$300,C91)+SUMIFS('08'!$H$3:$H$300,'08'!$C$3:$C$300,C91)+SUMIFS('08'!$H$3:$H$300,'08'!$D$3:$D$300,C91)+SUMIFS('09'!$H$3:$H$300,'09'!$C$3:$C$300,C91)+SUMIFS('09'!$H$3:$H$300,'09'!$D$3:$D$300,C91)+SUMIFS('10'!$I$3:$I$260,'10'!$C$3:$C$260,C91)+SUMIFS('10'!$I$3:$I$260,'10'!$D$3:$D$260,C91)+SUMIFS('11'!$H$3:$H$300,'11'!$C$3:$C$300,C91)+SUMIFS('11'!$H$3:$H$300,'11'!$D$3:$D$300,C91)+SUMIFS('12'!$H$3:$H$300,'12'!$C$3:$C$300,C91)+SUMIFS('12'!$H$3:$H$300,'12'!$D$3:$D$300,C91)</f>
        <v>0</v>
      </c>
      <c r="I91" s="212"/>
      <c r="J91" s="231"/>
      <c r="K91" s="212"/>
      <c r="L91" s="212"/>
    </row>
    <row r="92" spans="1:12" ht="24.75" customHeight="1">
      <c r="A92" s="16">
        <f>Equipes!$H92+(ROW(Equipes!$H92)/100000)</f>
        <v>9.2000000000000003E-4</v>
      </c>
      <c r="B92" s="13">
        <f>RANK(Equipes!$A92,A:A)</f>
        <v>909</v>
      </c>
      <c r="C92" s="28" t="s">
        <v>120</v>
      </c>
      <c r="D92" s="18">
        <f>COUNTIF('01'!$C$3:$C$300,C92)+COUNTIF('02'!$C$3:$C$300,C92)+COUNTIF('03'!$C$3:$C$300,C92)+COUNTIF('04'!$C$3:$C$300,C92)+COUNTIF('05'!$C$3:$C$300,C92)+COUNTIF('06'!$C$3:$C$300,C92)+COUNTIF('07'!$C$3:$C$300,C92)+COUNTIF('08'!$C$3:$C$300,C92)+COUNTIF('09'!$C$3:$C$300,C92)+COUNTIF('10'!$C$3:$C$260,C92)+COUNTIF('11'!$C$3:$C$300,C92)+COUNTIF('12'!$C$3:$C$300,C92)</f>
        <v>0</v>
      </c>
      <c r="E92" s="18">
        <f>COUNTIF('01'!$D$3:$D$300,C92)+COUNTIF('02'!$D$3:$D$300,C92)+COUNTIF('03'!$D$3:$D$300,C92)+COUNTIF('04'!$D$3:$D$300,C92)+COUNTIF('05'!$D$3:$D$300,C92)+COUNTIF('06'!$D$3:$D$300,C92)+COUNTIF('07'!$D$3:$D$300,C92)+COUNTIF('08'!$D$3:$D$300,C92)+COUNTIF('09'!$D$3:$D$300,C92)+COUNTIF('10'!$D$3:$D$260,C92)+COUNTIF('11'!$D$3:$D$300,C92)+COUNTIF('12'!$D$3:$D$300,C92)</f>
        <v>0</v>
      </c>
      <c r="F92" s="18">
        <f>COUNTIFS('01'!$C$3:$C$300,C92,'01'!$H$3:$H$300,"&gt;0")+COUNTIFS('01'!$D$3:$D$300,C92,'01'!$H$3:$H$300,"&gt;0")+COUNTIFS('02'!$C$3:$C$300,C92,'02'!$H$3:$H$300,"&gt;0")+COUNTIFS('02'!$D$3:$D$300,C92,'02'!$H$3:$H$300,"&gt;0")+COUNTIFS('03'!$C$3:$C$300,C92,'03'!$H$3:$H$300,"&gt;0")+COUNTIFS('03'!$D$3:$D$300,C92,'03'!$H$3:$H$300,"&gt;0")+COUNTIFS('04'!$C$3:$C$300,C92,'04'!$H$3:$H$300,"&gt;0")+COUNTIFS('04'!$D$3:$D$300,C92,'04'!$H$3:$H$300,"&gt;0")+COUNTIFS('05'!$C$3:$C$300,C92,'05'!$H$3:$H$300,"&gt;0")+COUNTIFS('05'!$D$3:$D$300,C92,'05'!$H$3:$H$300,"&gt;0")+COUNTIFS('06'!$C$3:$C$300,C92,'06'!$H$3:$H$300,"&gt;0")+COUNTIFS('06'!$D$3:$D$300,C92,'06'!$H$3:$H$300,"&gt;0")+COUNTIFS('07'!$C$3:$C$300,C92,'07'!$H$3:$H$300,"&gt;0")+COUNTIFS('07'!$D$3:$D$300,C92,'07'!$H$3:$H$300,"&gt;0")+COUNTIFS('08'!$C$3:$C$300,C92,'08'!$H$3:$H$300,"&gt;0")+COUNTIFS('08'!$D$3:$D$300,C92,'08'!$H$3:$H$300,"&gt;0")+COUNTIFS('09'!$C$3:$C$300,C92,'09'!$H$3:$H$300,"&gt;0")+COUNTIFS('09'!$D$3:$D$300,C92,'09'!$H$3:$H$300,"&gt;0")+COUNTIFS('10'!$C$3:$C$260,C92,'10'!$I$3:$I$260,"&gt;0")+COUNTIFS('10'!$D$3:$D$260,C92,'10'!$I$3:$I$260,"&gt;0")+COUNTIFS('11'!$C$3:$C$300,C92,'11'!$H$3:$H$300,"&gt;0")+COUNTIFS('11'!$D$3:$D$300,C92,'11'!$H$3:$H$300,"&gt;0")+COUNTIFS('12'!$C$3:$C$300,C92,'12'!$H$3:$H$300,"&gt;0")+COUNTIFS('12'!$D$3:$D$300,C92,'12'!$H$3:$H$300,"&gt;0")</f>
        <v>0</v>
      </c>
      <c r="G92" s="18">
        <f>COUNTIFS('01'!$C$3:$C$300,C92,'01'!$H$3:$H$300,"&lt;0")+COUNTIFS('01'!$D$3:$D$300,C92,'01'!$H$3:$H$300,"&lt;0")+COUNTIFS('02'!$C$3:$C$300,C92,'02'!$H$3:$H$300,"&lt;0")+COUNTIFS('02'!$D$3:$D$300,C92,'02'!$H$3:$H$300,"&lt;0")+COUNTIFS('03'!$C$3:$C$300,C92,'03'!$H$3:$H$300,"&lt;0")+COUNTIFS('03'!$D$3:$D$300,C92,'03'!$H$3:$H$300,"&lt;0")+COUNTIFS('04'!$C$3:$C$300,C92,'04'!$H$3:$H$300,"&lt;0")+COUNTIFS('04'!$D$3:$D$300,C92,'04'!$H$3:$H$300,"&lt;0")+COUNTIFS('05'!$C$3:$C$300,C92,'05'!$H$3:$H$300,"&lt;0")+COUNTIFS('05'!$D$3:$D$300,C92,'05'!$H$3:$H$300,"&lt;0")+COUNTIFS('06'!$C$3:$C$300,C92,'06'!$H$3:$H$300,"&lt;0")+COUNTIFS('06'!$D$3:$D$300,C92,'06'!$H$3:$H$300,"&lt;0")+COUNTIFS('07'!$C$3:$C$300,C92,'07'!$H$3:$H$300,"&lt;0")+COUNTIFS('07'!$D$3:$D$300,C92,'07'!$H$3:$H$300,"&lt;0")+COUNTIFS('08'!$C$3:$C$300,C92,'08'!$H$3:$H$300,"&lt;0")+COUNTIFS('08'!$D$3:$D$300,C92,'08'!$H$3:$H$300,"&lt;0")+COUNTIFS('09'!$C$3:$C$300,C92,'09'!$H$3:$H$300,"&lt;0")+COUNTIFS('09'!$D$3:$D$300,C92,'09'!$H$3:$H$300,"&lt;0")+COUNTIFS('10'!$C$3:$C$260,C92,'10'!$I$3:$I$260,"&lt;0")+COUNTIFS('10'!$D$3:$D$260,C92,'10'!$I$3:$I$260,"&lt;0")+COUNTIFS('11'!$C$3:$C$300,C92,'11'!$H$3:$H$300,"&lt;0")+COUNTIFS('11'!$D$3:$D$300,C92,'11'!$H$3:$H$300,"&lt;0")+COUNTIFS('12'!$C$3:$C$300,C92,'12'!$H$3:$H$300,"&lt;0")+COUNTIFS('12'!$D$3:$D$300,C92,'12'!$H$3:$H$300,"&lt;0")</f>
        <v>0</v>
      </c>
      <c r="H92" s="19">
        <f>SUMIFS('01'!$H$3:$H$300,'01'!$C$3:$C$300,C92)+SUMIFS('01'!$H$3:$H$300,'01'!$D$3:$D$300,C92)+SUMIFS('02'!$H$3:$H$300,'02'!$C$3:$C$300,C92)+SUMIFS('02'!$H$3:$H$300,'02'!$D$3:$D$300,C92)+SUMIFS('03'!$H$3:$H$300,'03'!$C$3:$C$300,C92)+SUMIFS('03'!$H$3:$H$300,'03'!$D$3:$D$300,C92)+SUMIFS('04'!$H$3:$H$300,'04'!$C$3:$C$300,C92)+SUMIFS('04'!$H$3:$H$300,'04'!$D$3:$D$300,C92)+SUMIFS('05'!$H$3:$H$300,'05'!$C$3:$C$300,C92)+SUMIFS('05'!$H$3:$H$300,'05'!$D$3:$D$300,C92)+SUMIFS('06'!$H$3:$H$300,'06'!$C$3:$C$300,C92)+SUMIFS('06'!$H$3:$H$300,'06'!$D$3:$D$300,C92)+SUMIFS('07'!$H$3:$H$300,'07'!$C$3:$C$300,C92)+SUMIFS('07'!$H$3:$H$300,'07'!$D$3:$D$300,C92)+SUMIFS('08'!$H$3:$H$300,'08'!$C$3:$C$300,C92)+SUMIFS('08'!$H$3:$H$300,'08'!$D$3:$D$300,C92)+SUMIFS('09'!$H$3:$H$300,'09'!$C$3:$C$300,C92)+SUMIFS('09'!$H$3:$H$300,'09'!$D$3:$D$300,C92)+SUMIFS('10'!$I$3:$I$260,'10'!$C$3:$C$260,C92)+SUMIFS('10'!$I$3:$I$260,'10'!$D$3:$D$260,C92)+SUMIFS('11'!$H$3:$H$300,'11'!$C$3:$C$300,C92)+SUMIFS('11'!$H$3:$H$300,'11'!$D$3:$D$300,C92)+SUMIFS('12'!$H$3:$H$300,'12'!$C$3:$C$300,C92)+SUMIFS('12'!$H$3:$H$300,'12'!$D$3:$D$300,C92)</f>
        <v>0</v>
      </c>
      <c r="I92" s="212"/>
      <c r="J92" s="231"/>
      <c r="K92" s="212"/>
      <c r="L92" s="212"/>
    </row>
    <row r="93" spans="1:12" ht="24.75" customHeight="1">
      <c r="A93" s="16">
        <f>Equipes!$H93+(ROW(Equipes!$H93)/100000)</f>
        <v>9.3000000000000005E-4</v>
      </c>
      <c r="B93" s="13">
        <f>RANK(Equipes!$A93,A:A)</f>
        <v>908</v>
      </c>
      <c r="C93" s="28" t="s">
        <v>121</v>
      </c>
      <c r="D93" s="18">
        <f>COUNTIF('01'!$C$3:$C$300,C93)+COUNTIF('02'!$C$3:$C$300,C93)+COUNTIF('03'!$C$3:$C$300,C93)+COUNTIF('04'!$C$3:$C$300,C93)+COUNTIF('05'!$C$3:$C$300,C93)+COUNTIF('06'!$C$3:$C$300,C93)+COUNTIF('07'!$C$3:$C$300,C93)+COUNTIF('08'!$C$3:$C$300,C93)+COUNTIF('09'!$C$3:$C$300,C93)+COUNTIF('10'!$C$3:$C$260,C93)+COUNTIF('11'!$C$3:$C$300,C93)+COUNTIF('12'!$C$3:$C$300,C93)</f>
        <v>0</v>
      </c>
      <c r="E93" s="18">
        <f>COUNTIF('01'!$D$3:$D$300,C93)+COUNTIF('02'!$D$3:$D$300,C93)+COUNTIF('03'!$D$3:$D$300,C93)+COUNTIF('04'!$D$3:$D$300,C93)+COUNTIF('05'!$D$3:$D$300,C93)+COUNTIF('06'!$D$3:$D$300,C93)+COUNTIF('07'!$D$3:$D$300,C93)+COUNTIF('08'!$D$3:$D$300,C93)+COUNTIF('09'!$D$3:$D$300,C93)+COUNTIF('10'!$D$3:$D$260,C93)+COUNTIF('11'!$D$3:$D$300,C93)+COUNTIF('12'!$D$3:$D$300,C93)</f>
        <v>0</v>
      </c>
      <c r="F93" s="18">
        <f>COUNTIFS('01'!$C$3:$C$300,C93,'01'!$H$3:$H$300,"&gt;0")+COUNTIFS('01'!$D$3:$D$300,C93,'01'!$H$3:$H$300,"&gt;0")+COUNTIFS('02'!$C$3:$C$300,C93,'02'!$H$3:$H$300,"&gt;0")+COUNTIFS('02'!$D$3:$D$300,C93,'02'!$H$3:$H$300,"&gt;0")+COUNTIFS('03'!$C$3:$C$300,C93,'03'!$H$3:$H$300,"&gt;0")+COUNTIFS('03'!$D$3:$D$300,C93,'03'!$H$3:$H$300,"&gt;0")+COUNTIFS('04'!$C$3:$C$300,C93,'04'!$H$3:$H$300,"&gt;0")+COUNTIFS('04'!$D$3:$D$300,C93,'04'!$H$3:$H$300,"&gt;0")+COUNTIFS('05'!$C$3:$C$300,C93,'05'!$H$3:$H$300,"&gt;0")+COUNTIFS('05'!$D$3:$D$300,C93,'05'!$H$3:$H$300,"&gt;0")+COUNTIFS('06'!$C$3:$C$300,C93,'06'!$H$3:$H$300,"&gt;0")+COUNTIFS('06'!$D$3:$D$300,C93,'06'!$H$3:$H$300,"&gt;0")+COUNTIFS('07'!$C$3:$C$300,C93,'07'!$H$3:$H$300,"&gt;0")+COUNTIFS('07'!$D$3:$D$300,C93,'07'!$H$3:$H$300,"&gt;0")+COUNTIFS('08'!$C$3:$C$300,C93,'08'!$H$3:$H$300,"&gt;0")+COUNTIFS('08'!$D$3:$D$300,C93,'08'!$H$3:$H$300,"&gt;0")+COUNTIFS('09'!$C$3:$C$300,C93,'09'!$H$3:$H$300,"&gt;0")+COUNTIFS('09'!$D$3:$D$300,C93,'09'!$H$3:$H$300,"&gt;0")+COUNTIFS('10'!$C$3:$C$260,C93,'10'!$I$3:$I$260,"&gt;0")+COUNTIFS('10'!$D$3:$D$260,C93,'10'!$I$3:$I$260,"&gt;0")+COUNTIFS('11'!$C$3:$C$300,C93,'11'!$H$3:$H$300,"&gt;0")+COUNTIFS('11'!$D$3:$D$300,C93,'11'!$H$3:$H$300,"&gt;0")+COUNTIFS('12'!$C$3:$C$300,C93,'12'!$H$3:$H$300,"&gt;0")+COUNTIFS('12'!$D$3:$D$300,C93,'12'!$H$3:$H$300,"&gt;0")</f>
        <v>0</v>
      </c>
      <c r="G93" s="18">
        <f>COUNTIFS('01'!$C$3:$C$300,C93,'01'!$H$3:$H$300,"&lt;0")+COUNTIFS('01'!$D$3:$D$300,C93,'01'!$H$3:$H$300,"&lt;0")+COUNTIFS('02'!$C$3:$C$300,C93,'02'!$H$3:$H$300,"&lt;0")+COUNTIFS('02'!$D$3:$D$300,C93,'02'!$H$3:$H$300,"&lt;0")+COUNTIFS('03'!$C$3:$C$300,C93,'03'!$H$3:$H$300,"&lt;0")+COUNTIFS('03'!$D$3:$D$300,C93,'03'!$H$3:$H$300,"&lt;0")+COUNTIFS('04'!$C$3:$C$300,C93,'04'!$H$3:$H$300,"&lt;0")+COUNTIFS('04'!$D$3:$D$300,C93,'04'!$H$3:$H$300,"&lt;0")+COUNTIFS('05'!$C$3:$C$300,C93,'05'!$H$3:$H$300,"&lt;0")+COUNTIFS('05'!$D$3:$D$300,C93,'05'!$H$3:$H$300,"&lt;0")+COUNTIFS('06'!$C$3:$C$300,C93,'06'!$H$3:$H$300,"&lt;0")+COUNTIFS('06'!$D$3:$D$300,C93,'06'!$H$3:$H$300,"&lt;0")+COUNTIFS('07'!$C$3:$C$300,C93,'07'!$H$3:$H$300,"&lt;0")+COUNTIFS('07'!$D$3:$D$300,C93,'07'!$H$3:$H$300,"&lt;0")+COUNTIFS('08'!$C$3:$C$300,C93,'08'!$H$3:$H$300,"&lt;0")+COUNTIFS('08'!$D$3:$D$300,C93,'08'!$H$3:$H$300,"&lt;0")+COUNTIFS('09'!$C$3:$C$300,C93,'09'!$H$3:$H$300,"&lt;0")+COUNTIFS('09'!$D$3:$D$300,C93,'09'!$H$3:$H$300,"&lt;0")+COUNTIFS('10'!$C$3:$C$260,C93,'10'!$I$3:$I$260,"&lt;0")+COUNTIFS('10'!$D$3:$D$260,C93,'10'!$I$3:$I$260,"&lt;0")+COUNTIFS('11'!$C$3:$C$300,C93,'11'!$H$3:$H$300,"&lt;0")+COUNTIFS('11'!$D$3:$D$300,C93,'11'!$H$3:$H$300,"&lt;0")+COUNTIFS('12'!$C$3:$C$300,C93,'12'!$H$3:$H$300,"&lt;0")+COUNTIFS('12'!$D$3:$D$300,C93,'12'!$H$3:$H$300,"&lt;0")</f>
        <v>0</v>
      </c>
      <c r="H93" s="19">
        <f>SUMIFS('01'!$H$3:$H$300,'01'!$C$3:$C$300,C93)+SUMIFS('01'!$H$3:$H$300,'01'!$D$3:$D$300,C93)+SUMIFS('02'!$H$3:$H$300,'02'!$C$3:$C$300,C93)+SUMIFS('02'!$H$3:$H$300,'02'!$D$3:$D$300,C93)+SUMIFS('03'!$H$3:$H$300,'03'!$C$3:$C$300,C93)+SUMIFS('03'!$H$3:$H$300,'03'!$D$3:$D$300,C93)+SUMIFS('04'!$H$3:$H$300,'04'!$C$3:$C$300,C93)+SUMIFS('04'!$H$3:$H$300,'04'!$D$3:$D$300,C93)+SUMIFS('05'!$H$3:$H$300,'05'!$C$3:$C$300,C93)+SUMIFS('05'!$H$3:$H$300,'05'!$D$3:$D$300,C93)+SUMIFS('06'!$H$3:$H$300,'06'!$C$3:$C$300,C93)+SUMIFS('06'!$H$3:$H$300,'06'!$D$3:$D$300,C93)+SUMIFS('07'!$H$3:$H$300,'07'!$C$3:$C$300,C93)+SUMIFS('07'!$H$3:$H$300,'07'!$D$3:$D$300,C93)+SUMIFS('08'!$H$3:$H$300,'08'!$C$3:$C$300,C93)+SUMIFS('08'!$H$3:$H$300,'08'!$D$3:$D$300,C93)+SUMIFS('09'!$H$3:$H$300,'09'!$C$3:$C$300,C93)+SUMIFS('09'!$H$3:$H$300,'09'!$D$3:$D$300,C93)+SUMIFS('10'!$I$3:$I$260,'10'!$C$3:$C$260,C93)+SUMIFS('10'!$I$3:$I$260,'10'!$D$3:$D$260,C93)+SUMIFS('11'!$H$3:$H$300,'11'!$C$3:$C$300,C93)+SUMIFS('11'!$H$3:$H$300,'11'!$D$3:$D$300,C93)+SUMIFS('12'!$H$3:$H$300,'12'!$C$3:$C$300,C93)+SUMIFS('12'!$H$3:$H$300,'12'!$D$3:$D$300,C93)</f>
        <v>0</v>
      </c>
      <c r="I93" s="212"/>
      <c r="J93" s="231"/>
      <c r="K93" s="212"/>
      <c r="L93" s="212"/>
    </row>
    <row r="94" spans="1:12" ht="24.75" customHeight="1">
      <c r="A94" s="16">
        <f>Equipes!$H94+(ROW(Equipes!$H94)/100000)</f>
        <v>9.3999999999999997E-4</v>
      </c>
      <c r="B94" s="13">
        <f>RANK(Equipes!$A94,A:A)</f>
        <v>907</v>
      </c>
      <c r="C94" s="28" t="s">
        <v>122</v>
      </c>
      <c r="D94" s="18">
        <f>COUNTIF('01'!$C$3:$C$300,C94)+COUNTIF('02'!$C$3:$C$300,C94)+COUNTIF('03'!$C$3:$C$300,C94)+COUNTIF('04'!$C$3:$C$300,C94)+COUNTIF('05'!$C$3:$C$300,C94)+COUNTIF('06'!$C$3:$C$300,C94)+COUNTIF('07'!$C$3:$C$300,C94)+COUNTIF('08'!$C$3:$C$300,C94)+COUNTIF('09'!$C$3:$C$300,C94)+COUNTIF('10'!$C$3:$C$260,C94)+COUNTIF('11'!$C$3:$C$300,C94)+COUNTIF('12'!$C$3:$C$300,C94)</f>
        <v>0</v>
      </c>
      <c r="E94" s="18">
        <f>COUNTIF('01'!$D$3:$D$300,C94)+COUNTIF('02'!$D$3:$D$300,C94)+COUNTIF('03'!$D$3:$D$300,C94)+COUNTIF('04'!$D$3:$D$300,C94)+COUNTIF('05'!$D$3:$D$300,C94)+COUNTIF('06'!$D$3:$D$300,C94)+COUNTIF('07'!$D$3:$D$300,C94)+COUNTIF('08'!$D$3:$D$300,C94)+COUNTIF('09'!$D$3:$D$300,C94)+COUNTIF('10'!$D$3:$D$260,C94)+COUNTIF('11'!$D$3:$D$300,C94)+COUNTIF('12'!$D$3:$D$300,C94)</f>
        <v>0</v>
      </c>
      <c r="F94" s="18">
        <f>COUNTIFS('01'!$C$3:$C$300,C94,'01'!$H$3:$H$300,"&gt;0")+COUNTIFS('01'!$D$3:$D$300,C94,'01'!$H$3:$H$300,"&gt;0")+COUNTIFS('02'!$C$3:$C$300,C94,'02'!$H$3:$H$300,"&gt;0")+COUNTIFS('02'!$D$3:$D$300,C94,'02'!$H$3:$H$300,"&gt;0")+COUNTIFS('03'!$C$3:$C$300,C94,'03'!$H$3:$H$300,"&gt;0")+COUNTIFS('03'!$D$3:$D$300,C94,'03'!$H$3:$H$300,"&gt;0")+COUNTIFS('04'!$C$3:$C$300,C94,'04'!$H$3:$H$300,"&gt;0")+COUNTIFS('04'!$D$3:$D$300,C94,'04'!$H$3:$H$300,"&gt;0")+COUNTIFS('05'!$C$3:$C$300,C94,'05'!$H$3:$H$300,"&gt;0")+COUNTIFS('05'!$D$3:$D$300,C94,'05'!$H$3:$H$300,"&gt;0")+COUNTIFS('06'!$C$3:$C$300,C94,'06'!$H$3:$H$300,"&gt;0")+COUNTIFS('06'!$D$3:$D$300,C94,'06'!$H$3:$H$300,"&gt;0")+COUNTIFS('07'!$C$3:$C$300,C94,'07'!$H$3:$H$300,"&gt;0")+COUNTIFS('07'!$D$3:$D$300,C94,'07'!$H$3:$H$300,"&gt;0")+COUNTIFS('08'!$C$3:$C$300,C94,'08'!$H$3:$H$300,"&gt;0")+COUNTIFS('08'!$D$3:$D$300,C94,'08'!$H$3:$H$300,"&gt;0")+COUNTIFS('09'!$C$3:$C$300,C94,'09'!$H$3:$H$300,"&gt;0")+COUNTIFS('09'!$D$3:$D$300,C94,'09'!$H$3:$H$300,"&gt;0")+COUNTIFS('10'!$C$3:$C$260,C94,'10'!$I$3:$I$260,"&gt;0")+COUNTIFS('10'!$D$3:$D$260,C94,'10'!$I$3:$I$260,"&gt;0")+COUNTIFS('11'!$C$3:$C$300,C94,'11'!$H$3:$H$300,"&gt;0")+COUNTIFS('11'!$D$3:$D$300,C94,'11'!$H$3:$H$300,"&gt;0")+COUNTIFS('12'!$C$3:$C$300,C94,'12'!$H$3:$H$300,"&gt;0")+COUNTIFS('12'!$D$3:$D$300,C94,'12'!$H$3:$H$300,"&gt;0")</f>
        <v>0</v>
      </c>
      <c r="G94" s="18">
        <f>COUNTIFS('01'!$C$3:$C$300,C94,'01'!$H$3:$H$300,"&lt;0")+COUNTIFS('01'!$D$3:$D$300,C94,'01'!$H$3:$H$300,"&lt;0")+COUNTIFS('02'!$C$3:$C$300,C94,'02'!$H$3:$H$300,"&lt;0")+COUNTIFS('02'!$D$3:$D$300,C94,'02'!$H$3:$H$300,"&lt;0")+COUNTIFS('03'!$C$3:$C$300,C94,'03'!$H$3:$H$300,"&lt;0")+COUNTIFS('03'!$D$3:$D$300,C94,'03'!$H$3:$H$300,"&lt;0")+COUNTIFS('04'!$C$3:$C$300,C94,'04'!$H$3:$H$300,"&lt;0")+COUNTIFS('04'!$D$3:$D$300,C94,'04'!$H$3:$H$300,"&lt;0")+COUNTIFS('05'!$C$3:$C$300,C94,'05'!$H$3:$H$300,"&lt;0")+COUNTIFS('05'!$D$3:$D$300,C94,'05'!$H$3:$H$300,"&lt;0")+COUNTIFS('06'!$C$3:$C$300,C94,'06'!$H$3:$H$300,"&lt;0")+COUNTIFS('06'!$D$3:$D$300,C94,'06'!$H$3:$H$300,"&lt;0")+COUNTIFS('07'!$C$3:$C$300,C94,'07'!$H$3:$H$300,"&lt;0")+COUNTIFS('07'!$D$3:$D$300,C94,'07'!$H$3:$H$300,"&lt;0")+COUNTIFS('08'!$C$3:$C$300,C94,'08'!$H$3:$H$300,"&lt;0")+COUNTIFS('08'!$D$3:$D$300,C94,'08'!$H$3:$H$300,"&lt;0")+COUNTIFS('09'!$C$3:$C$300,C94,'09'!$H$3:$H$300,"&lt;0")+COUNTIFS('09'!$D$3:$D$300,C94,'09'!$H$3:$H$300,"&lt;0")+COUNTIFS('10'!$C$3:$C$260,C94,'10'!$I$3:$I$260,"&lt;0")+COUNTIFS('10'!$D$3:$D$260,C94,'10'!$I$3:$I$260,"&lt;0")+COUNTIFS('11'!$C$3:$C$300,C94,'11'!$H$3:$H$300,"&lt;0")+COUNTIFS('11'!$D$3:$D$300,C94,'11'!$H$3:$H$300,"&lt;0")+COUNTIFS('12'!$C$3:$C$300,C94,'12'!$H$3:$H$300,"&lt;0")+COUNTIFS('12'!$D$3:$D$300,C94,'12'!$H$3:$H$300,"&lt;0")</f>
        <v>0</v>
      </c>
      <c r="H94" s="19">
        <f>SUMIFS('01'!$H$3:$H$300,'01'!$C$3:$C$300,C94)+SUMIFS('01'!$H$3:$H$300,'01'!$D$3:$D$300,C94)+SUMIFS('02'!$H$3:$H$300,'02'!$C$3:$C$300,C94)+SUMIFS('02'!$H$3:$H$300,'02'!$D$3:$D$300,C94)+SUMIFS('03'!$H$3:$H$300,'03'!$C$3:$C$300,C94)+SUMIFS('03'!$H$3:$H$300,'03'!$D$3:$D$300,C94)+SUMIFS('04'!$H$3:$H$300,'04'!$C$3:$C$300,C94)+SUMIFS('04'!$H$3:$H$300,'04'!$D$3:$D$300,C94)+SUMIFS('05'!$H$3:$H$300,'05'!$C$3:$C$300,C94)+SUMIFS('05'!$H$3:$H$300,'05'!$D$3:$D$300,C94)+SUMIFS('06'!$H$3:$H$300,'06'!$C$3:$C$300,C94)+SUMIFS('06'!$H$3:$H$300,'06'!$D$3:$D$300,C94)+SUMIFS('07'!$H$3:$H$300,'07'!$C$3:$C$300,C94)+SUMIFS('07'!$H$3:$H$300,'07'!$D$3:$D$300,C94)+SUMIFS('08'!$H$3:$H$300,'08'!$C$3:$C$300,C94)+SUMIFS('08'!$H$3:$H$300,'08'!$D$3:$D$300,C94)+SUMIFS('09'!$H$3:$H$300,'09'!$C$3:$C$300,C94)+SUMIFS('09'!$H$3:$H$300,'09'!$D$3:$D$300,C94)+SUMIFS('10'!$I$3:$I$260,'10'!$C$3:$C$260,C94)+SUMIFS('10'!$I$3:$I$260,'10'!$D$3:$D$260,C94)+SUMIFS('11'!$H$3:$H$300,'11'!$C$3:$C$300,C94)+SUMIFS('11'!$H$3:$H$300,'11'!$D$3:$D$300,C94)+SUMIFS('12'!$H$3:$H$300,'12'!$C$3:$C$300,C94)+SUMIFS('12'!$H$3:$H$300,'12'!$D$3:$D$300,C94)</f>
        <v>0</v>
      </c>
      <c r="I94" s="212"/>
      <c r="J94" s="231"/>
      <c r="K94" s="212"/>
      <c r="L94" s="212"/>
    </row>
    <row r="95" spans="1:12" ht="24.75" customHeight="1">
      <c r="A95" s="16">
        <f>Equipes!$H95+(ROW(Equipes!$H95)/100000)</f>
        <v>9.5E-4</v>
      </c>
      <c r="B95" s="13">
        <f>RANK(Equipes!$A95,A:A)</f>
        <v>906</v>
      </c>
      <c r="C95" s="28" t="s">
        <v>123</v>
      </c>
      <c r="D95" s="18">
        <f>COUNTIF('01'!$C$3:$C$300,C95)+COUNTIF('02'!$C$3:$C$300,C95)+COUNTIF('03'!$C$3:$C$300,C95)+COUNTIF('04'!$C$3:$C$300,C95)+COUNTIF('05'!$C$3:$C$300,C95)+COUNTIF('06'!$C$3:$C$300,C95)+COUNTIF('07'!$C$3:$C$300,C95)+COUNTIF('08'!$C$3:$C$300,C95)+COUNTIF('09'!$C$3:$C$300,C95)+COUNTIF('10'!$C$3:$C$260,C95)+COUNTIF('11'!$C$3:$C$300,C95)+COUNTIF('12'!$C$3:$C$300,C95)</f>
        <v>0</v>
      </c>
      <c r="E95" s="18">
        <f>COUNTIF('01'!$D$3:$D$300,C95)+COUNTIF('02'!$D$3:$D$300,C95)+COUNTIF('03'!$D$3:$D$300,C95)+COUNTIF('04'!$D$3:$D$300,C95)+COUNTIF('05'!$D$3:$D$300,C95)+COUNTIF('06'!$D$3:$D$300,C95)+COUNTIF('07'!$D$3:$D$300,C95)+COUNTIF('08'!$D$3:$D$300,C95)+COUNTIF('09'!$D$3:$D$300,C95)+COUNTIF('10'!$D$3:$D$260,C95)+COUNTIF('11'!$D$3:$D$300,C95)+COUNTIF('12'!$D$3:$D$300,C95)</f>
        <v>0</v>
      </c>
      <c r="F95" s="18">
        <f>COUNTIFS('01'!$C$3:$C$300,C95,'01'!$H$3:$H$300,"&gt;0")+COUNTIFS('01'!$D$3:$D$300,C95,'01'!$H$3:$H$300,"&gt;0")+COUNTIFS('02'!$C$3:$C$300,C95,'02'!$H$3:$H$300,"&gt;0")+COUNTIFS('02'!$D$3:$D$300,C95,'02'!$H$3:$H$300,"&gt;0")+COUNTIFS('03'!$C$3:$C$300,C95,'03'!$H$3:$H$300,"&gt;0")+COUNTIFS('03'!$D$3:$D$300,C95,'03'!$H$3:$H$300,"&gt;0")+COUNTIFS('04'!$C$3:$C$300,C95,'04'!$H$3:$H$300,"&gt;0")+COUNTIFS('04'!$D$3:$D$300,C95,'04'!$H$3:$H$300,"&gt;0")+COUNTIFS('05'!$C$3:$C$300,C95,'05'!$H$3:$H$300,"&gt;0")+COUNTIFS('05'!$D$3:$D$300,C95,'05'!$H$3:$H$300,"&gt;0")+COUNTIFS('06'!$C$3:$C$300,C95,'06'!$H$3:$H$300,"&gt;0")+COUNTIFS('06'!$D$3:$D$300,C95,'06'!$H$3:$H$300,"&gt;0")+COUNTIFS('07'!$C$3:$C$300,C95,'07'!$H$3:$H$300,"&gt;0")+COUNTIFS('07'!$D$3:$D$300,C95,'07'!$H$3:$H$300,"&gt;0")+COUNTIFS('08'!$C$3:$C$300,C95,'08'!$H$3:$H$300,"&gt;0")+COUNTIFS('08'!$D$3:$D$300,C95,'08'!$H$3:$H$300,"&gt;0")+COUNTIFS('09'!$C$3:$C$300,C95,'09'!$H$3:$H$300,"&gt;0")+COUNTIFS('09'!$D$3:$D$300,C95,'09'!$H$3:$H$300,"&gt;0")+COUNTIFS('10'!$C$3:$C$260,C95,'10'!$I$3:$I$260,"&gt;0")+COUNTIFS('10'!$D$3:$D$260,C95,'10'!$I$3:$I$260,"&gt;0")+COUNTIFS('11'!$C$3:$C$300,C95,'11'!$H$3:$H$300,"&gt;0")+COUNTIFS('11'!$D$3:$D$300,C95,'11'!$H$3:$H$300,"&gt;0")+COUNTIFS('12'!$C$3:$C$300,C95,'12'!$H$3:$H$300,"&gt;0")+COUNTIFS('12'!$D$3:$D$300,C95,'12'!$H$3:$H$300,"&gt;0")</f>
        <v>0</v>
      </c>
      <c r="G95" s="18">
        <f>COUNTIFS('01'!$C$3:$C$300,C95,'01'!$H$3:$H$300,"&lt;0")+COUNTIFS('01'!$D$3:$D$300,C95,'01'!$H$3:$H$300,"&lt;0")+COUNTIFS('02'!$C$3:$C$300,C95,'02'!$H$3:$H$300,"&lt;0")+COUNTIFS('02'!$D$3:$D$300,C95,'02'!$H$3:$H$300,"&lt;0")+COUNTIFS('03'!$C$3:$C$300,C95,'03'!$H$3:$H$300,"&lt;0")+COUNTIFS('03'!$D$3:$D$300,C95,'03'!$H$3:$H$300,"&lt;0")+COUNTIFS('04'!$C$3:$C$300,C95,'04'!$H$3:$H$300,"&lt;0")+COUNTIFS('04'!$D$3:$D$300,C95,'04'!$H$3:$H$300,"&lt;0")+COUNTIFS('05'!$C$3:$C$300,C95,'05'!$H$3:$H$300,"&lt;0")+COUNTIFS('05'!$D$3:$D$300,C95,'05'!$H$3:$H$300,"&lt;0")+COUNTIFS('06'!$C$3:$C$300,C95,'06'!$H$3:$H$300,"&lt;0")+COUNTIFS('06'!$D$3:$D$300,C95,'06'!$H$3:$H$300,"&lt;0")+COUNTIFS('07'!$C$3:$C$300,C95,'07'!$H$3:$H$300,"&lt;0")+COUNTIFS('07'!$D$3:$D$300,C95,'07'!$H$3:$H$300,"&lt;0")+COUNTIFS('08'!$C$3:$C$300,C95,'08'!$H$3:$H$300,"&lt;0")+COUNTIFS('08'!$D$3:$D$300,C95,'08'!$H$3:$H$300,"&lt;0")+COUNTIFS('09'!$C$3:$C$300,C95,'09'!$H$3:$H$300,"&lt;0")+COUNTIFS('09'!$D$3:$D$300,C95,'09'!$H$3:$H$300,"&lt;0")+COUNTIFS('10'!$C$3:$C$260,C95,'10'!$I$3:$I$260,"&lt;0")+COUNTIFS('10'!$D$3:$D$260,C95,'10'!$I$3:$I$260,"&lt;0")+COUNTIFS('11'!$C$3:$C$300,C95,'11'!$H$3:$H$300,"&lt;0")+COUNTIFS('11'!$D$3:$D$300,C95,'11'!$H$3:$H$300,"&lt;0")+COUNTIFS('12'!$C$3:$C$300,C95,'12'!$H$3:$H$300,"&lt;0")+COUNTIFS('12'!$D$3:$D$300,C95,'12'!$H$3:$H$300,"&lt;0")</f>
        <v>0</v>
      </c>
      <c r="H95" s="19">
        <f>SUMIFS('01'!$H$3:$H$300,'01'!$C$3:$C$300,C95)+SUMIFS('01'!$H$3:$H$300,'01'!$D$3:$D$300,C95)+SUMIFS('02'!$H$3:$H$300,'02'!$C$3:$C$300,C95)+SUMIFS('02'!$H$3:$H$300,'02'!$D$3:$D$300,C95)+SUMIFS('03'!$H$3:$H$300,'03'!$C$3:$C$300,C95)+SUMIFS('03'!$H$3:$H$300,'03'!$D$3:$D$300,C95)+SUMIFS('04'!$H$3:$H$300,'04'!$C$3:$C$300,C95)+SUMIFS('04'!$H$3:$H$300,'04'!$D$3:$D$300,C95)+SUMIFS('05'!$H$3:$H$300,'05'!$C$3:$C$300,C95)+SUMIFS('05'!$H$3:$H$300,'05'!$D$3:$D$300,C95)+SUMIFS('06'!$H$3:$H$300,'06'!$C$3:$C$300,C95)+SUMIFS('06'!$H$3:$H$300,'06'!$D$3:$D$300,C95)+SUMIFS('07'!$H$3:$H$300,'07'!$C$3:$C$300,C95)+SUMIFS('07'!$H$3:$H$300,'07'!$D$3:$D$300,C95)+SUMIFS('08'!$H$3:$H$300,'08'!$C$3:$C$300,C95)+SUMIFS('08'!$H$3:$H$300,'08'!$D$3:$D$300,C95)+SUMIFS('09'!$H$3:$H$300,'09'!$C$3:$C$300,C95)+SUMIFS('09'!$H$3:$H$300,'09'!$D$3:$D$300,C95)+SUMIFS('10'!$I$3:$I$260,'10'!$C$3:$C$260,C95)+SUMIFS('10'!$I$3:$I$260,'10'!$D$3:$D$260,C95)+SUMIFS('11'!$H$3:$H$300,'11'!$C$3:$C$300,C95)+SUMIFS('11'!$H$3:$H$300,'11'!$D$3:$D$300,C95)+SUMIFS('12'!$H$3:$H$300,'12'!$C$3:$C$300,C95)+SUMIFS('12'!$H$3:$H$300,'12'!$D$3:$D$300,C95)</f>
        <v>0</v>
      </c>
      <c r="I95" s="212"/>
      <c r="J95" s="231"/>
      <c r="K95" s="212"/>
      <c r="L95" s="212"/>
    </row>
    <row r="96" spans="1:12" ht="24.75" customHeight="1">
      <c r="A96" s="16">
        <f>Equipes!$H96+(ROW(Equipes!$H96)/100000)</f>
        <v>9.6000000000000002E-4</v>
      </c>
      <c r="B96" s="13">
        <f>RANK(Equipes!$A96,A:A)</f>
        <v>905</v>
      </c>
      <c r="C96" s="28" t="s">
        <v>124</v>
      </c>
      <c r="D96" s="18">
        <f>COUNTIF('01'!$C$3:$C$300,C96)+COUNTIF('02'!$C$3:$C$300,C96)+COUNTIF('03'!$C$3:$C$300,C96)+COUNTIF('04'!$C$3:$C$300,C96)+COUNTIF('05'!$C$3:$C$300,C96)+COUNTIF('06'!$C$3:$C$300,C96)+COUNTIF('07'!$C$3:$C$300,C96)+COUNTIF('08'!$C$3:$C$300,C96)+COUNTIF('09'!$C$3:$C$300,C96)+COUNTIF('10'!$C$3:$C$260,C96)+COUNTIF('11'!$C$3:$C$300,C96)+COUNTIF('12'!$C$3:$C$300,C96)</f>
        <v>0</v>
      </c>
      <c r="E96" s="18">
        <f>COUNTIF('01'!$D$3:$D$300,C96)+COUNTIF('02'!$D$3:$D$300,C96)+COUNTIF('03'!$D$3:$D$300,C96)+COUNTIF('04'!$D$3:$D$300,C96)+COUNTIF('05'!$D$3:$D$300,C96)+COUNTIF('06'!$D$3:$D$300,C96)+COUNTIF('07'!$D$3:$D$300,C96)+COUNTIF('08'!$D$3:$D$300,C96)+COUNTIF('09'!$D$3:$D$300,C96)+COUNTIF('10'!$D$3:$D$260,C96)+COUNTIF('11'!$D$3:$D$300,C96)+COUNTIF('12'!$D$3:$D$300,C96)</f>
        <v>0</v>
      </c>
      <c r="F96" s="18">
        <f>COUNTIFS('01'!$C$3:$C$300,C96,'01'!$H$3:$H$300,"&gt;0")+COUNTIFS('01'!$D$3:$D$300,C96,'01'!$H$3:$H$300,"&gt;0")+COUNTIFS('02'!$C$3:$C$300,C96,'02'!$H$3:$H$300,"&gt;0")+COUNTIFS('02'!$D$3:$D$300,C96,'02'!$H$3:$H$300,"&gt;0")+COUNTIFS('03'!$C$3:$C$300,C96,'03'!$H$3:$H$300,"&gt;0")+COUNTIFS('03'!$D$3:$D$300,C96,'03'!$H$3:$H$300,"&gt;0")+COUNTIFS('04'!$C$3:$C$300,C96,'04'!$H$3:$H$300,"&gt;0")+COUNTIFS('04'!$D$3:$D$300,C96,'04'!$H$3:$H$300,"&gt;0")+COUNTIFS('05'!$C$3:$C$300,C96,'05'!$H$3:$H$300,"&gt;0")+COUNTIFS('05'!$D$3:$D$300,C96,'05'!$H$3:$H$300,"&gt;0")+COUNTIFS('06'!$C$3:$C$300,C96,'06'!$H$3:$H$300,"&gt;0")+COUNTIFS('06'!$D$3:$D$300,C96,'06'!$H$3:$H$300,"&gt;0")+COUNTIFS('07'!$C$3:$C$300,C96,'07'!$H$3:$H$300,"&gt;0")+COUNTIFS('07'!$D$3:$D$300,C96,'07'!$H$3:$H$300,"&gt;0")+COUNTIFS('08'!$C$3:$C$300,C96,'08'!$H$3:$H$300,"&gt;0")+COUNTIFS('08'!$D$3:$D$300,C96,'08'!$H$3:$H$300,"&gt;0")+COUNTIFS('09'!$C$3:$C$300,C96,'09'!$H$3:$H$300,"&gt;0")+COUNTIFS('09'!$D$3:$D$300,C96,'09'!$H$3:$H$300,"&gt;0")+COUNTIFS('10'!$C$3:$C$260,C96,'10'!$I$3:$I$260,"&gt;0")+COUNTIFS('10'!$D$3:$D$260,C96,'10'!$I$3:$I$260,"&gt;0")+COUNTIFS('11'!$C$3:$C$300,C96,'11'!$H$3:$H$300,"&gt;0")+COUNTIFS('11'!$D$3:$D$300,C96,'11'!$H$3:$H$300,"&gt;0")+COUNTIFS('12'!$C$3:$C$300,C96,'12'!$H$3:$H$300,"&gt;0")+COUNTIFS('12'!$D$3:$D$300,C96,'12'!$H$3:$H$300,"&gt;0")</f>
        <v>0</v>
      </c>
      <c r="G96" s="18">
        <f>COUNTIFS('01'!$C$3:$C$300,C96,'01'!$H$3:$H$300,"&lt;0")+COUNTIFS('01'!$D$3:$D$300,C96,'01'!$H$3:$H$300,"&lt;0")+COUNTIFS('02'!$C$3:$C$300,C96,'02'!$H$3:$H$300,"&lt;0")+COUNTIFS('02'!$D$3:$D$300,C96,'02'!$H$3:$H$300,"&lt;0")+COUNTIFS('03'!$C$3:$C$300,C96,'03'!$H$3:$H$300,"&lt;0")+COUNTIFS('03'!$D$3:$D$300,C96,'03'!$H$3:$H$300,"&lt;0")+COUNTIFS('04'!$C$3:$C$300,C96,'04'!$H$3:$H$300,"&lt;0")+COUNTIFS('04'!$D$3:$D$300,C96,'04'!$H$3:$H$300,"&lt;0")+COUNTIFS('05'!$C$3:$C$300,C96,'05'!$H$3:$H$300,"&lt;0")+COUNTIFS('05'!$D$3:$D$300,C96,'05'!$H$3:$H$300,"&lt;0")+COUNTIFS('06'!$C$3:$C$300,C96,'06'!$H$3:$H$300,"&lt;0")+COUNTIFS('06'!$D$3:$D$300,C96,'06'!$H$3:$H$300,"&lt;0")+COUNTIFS('07'!$C$3:$C$300,C96,'07'!$H$3:$H$300,"&lt;0")+COUNTIFS('07'!$D$3:$D$300,C96,'07'!$H$3:$H$300,"&lt;0")+COUNTIFS('08'!$C$3:$C$300,C96,'08'!$H$3:$H$300,"&lt;0")+COUNTIFS('08'!$D$3:$D$300,C96,'08'!$H$3:$H$300,"&lt;0")+COUNTIFS('09'!$C$3:$C$300,C96,'09'!$H$3:$H$300,"&lt;0")+COUNTIFS('09'!$D$3:$D$300,C96,'09'!$H$3:$H$300,"&lt;0")+COUNTIFS('10'!$C$3:$C$260,C96,'10'!$I$3:$I$260,"&lt;0")+COUNTIFS('10'!$D$3:$D$260,C96,'10'!$I$3:$I$260,"&lt;0")+COUNTIFS('11'!$C$3:$C$300,C96,'11'!$H$3:$H$300,"&lt;0")+COUNTIFS('11'!$D$3:$D$300,C96,'11'!$H$3:$H$300,"&lt;0")+COUNTIFS('12'!$C$3:$C$300,C96,'12'!$H$3:$H$300,"&lt;0")+COUNTIFS('12'!$D$3:$D$300,C96,'12'!$H$3:$H$300,"&lt;0")</f>
        <v>0</v>
      </c>
      <c r="H96" s="19">
        <f>SUMIFS('01'!$H$3:$H$300,'01'!$C$3:$C$300,C96)+SUMIFS('01'!$H$3:$H$300,'01'!$D$3:$D$300,C96)+SUMIFS('02'!$H$3:$H$300,'02'!$C$3:$C$300,C96)+SUMIFS('02'!$H$3:$H$300,'02'!$D$3:$D$300,C96)+SUMIFS('03'!$H$3:$H$300,'03'!$C$3:$C$300,C96)+SUMIFS('03'!$H$3:$H$300,'03'!$D$3:$D$300,C96)+SUMIFS('04'!$H$3:$H$300,'04'!$C$3:$C$300,C96)+SUMIFS('04'!$H$3:$H$300,'04'!$D$3:$D$300,C96)+SUMIFS('05'!$H$3:$H$300,'05'!$C$3:$C$300,C96)+SUMIFS('05'!$H$3:$H$300,'05'!$D$3:$D$300,C96)+SUMIFS('06'!$H$3:$H$300,'06'!$C$3:$C$300,C96)+SUMIFS('06'!$H$3:$H$300,'06'!$D$3:$D$300,C96)+SUMIFS('07'!$H$3:$H$300,'07'!$C$3:$C$300,C96)+SUMIFS('07'!$H$3:$H$300,'07'!$D$3:$D$300,C96)+SUMIFS('08'!$H$3:$H$300,'08'!$C$3:$C$300,C96)+SUMIFS('08'!$H$3:$H$300,'08'!$D$3:$D$300,C96)+SUMIFS('09'!$H$3:$H$300,'09'!$C$3:$C$300,C96)+SUMIFS('09'!$H$3:$H$300,'09'!$D$3:$D$300,C96)+SUMIFS('10'!$I$3:$I$260,'10'!$C$3:$C$260,C96)+SUMIFS('10'!$I$3:$I$260,'10'!$D$3:$D$260,C96)+SUMIFS('11'!$H$3:$H$300,'11'!$C$3:$C$300,C96)+SUMIFS('11'!$H$3:$H$300,'11'!$D$3:$D$300,C96)+SUMIFS('12'!$H$3:$H$300,'12'!$C$3:$C$300,C96)+SUMIFS('12'!$H$3:$H$300,'12'!$D$3:$D$300,C96)</f>
        <v>0</v>
      </c>
      <c r="I96" s="212"/>
      <c r="J96" s="231"/>
      <c r="K96" s="212"/>
      <c r="L96" s="212"/>
    </row>
    <row r="97" spans="1:12" ht="24.75" customHeight="1">
      <c r="A97" s="16">
        <f>Equipes!$H97+(ROW(Equipes!$H97)/100000)</f>
        <v>9.7000000000000005E-4</v>
      </c>
      <c r="B97" s="13">
        <f>RANK(Equipes!$A97,A:A)</f>
        <v>904</v>
      </c>
      <c r="C97" s="28" t="s">
        <v>125</v>
      </c>
      <c r="D97" s="18">
        <f>COUNTIF('01'!$C$3:$C$300,C97)+COUNTIF('02'!$C$3:$C$300,C97)+COUNTIF('03'!$C$3:$C$300,C97)+COUNTIF('04'!$C$3:$C$300,C97)+COUNTIF('05'!$C$3:$C$300,C97)+COUNTIF('06'!$C$3:$C$300,C97)+COUNTIF('07'!$C$3:$C$300,C97)+COUNTIF('08'!$C$3:$C$300,C97)+COUNTIF('09'!$C$3:$C$300,C97)+COUNTIF('10'!$C$3:$C$260,C97)+COUNTIF('11'!$C$3:$C$300,C97)+COUNTIF('12'!$C$3:$C$300,C97)</f>
        <v>0</v>
      </c>
      <c r="E97" s="18">
        <f>COUNTIF('01'!$D$3:$D$300,C97)+COUNTIF('02'!$D$3:$D$300,C97)+COUNTIF('03'!$D$3:$D$300,C97)+COUNTIF('04'!$D$3:$D$300,C97)+COUNTIF('05'!$D$3:$D$300,C97)+COUNTIF('06'!$D$3:$D$300,C97)+COUNTIF('07'!$D$3:$D$300,C97)+COUNTIF('08'!$D$3:$D$300,C97)+COUNTIF('09'!$D$3:$D$300,C97)+COUNTIF('10'!$D$3:$D$260,C97)+COUNTIF('11'!$D$3:$D$300,C97)+COUNTIF('12'!$D$3:$D$300,C97)</f>
        <v>0</v>
      </c>
      <c r="F97" s="18">
        <f>COUNTIFS('01'!$C$3:$C$300,C97,'01'!$H$3:$H$300,"&gt;0")+COUNTIFS('01'!$D$3:$D$300,C97,'01'!$H$3:$H$300,"&gt;0")+COUNTIFS('02'!$C$3:$C$300,C97,'02'!$H$3:$H$300,"&gt;0")+COUNTIFS('02'!$D$3:$D$300,C97,'02'!$H$3:$H$300,"&gt;0")+COUNTIFS('03'!$C$3:$C$300,C97,'03'!$H$3:$H$300,"&gt;0")+COUNTIFS('03'!$D$3:$D$300,C97,'03'!$H$3:$H$300,"&gt;0")+COUNTIFS('04'!$C$3:$C$300,C97,'04'!$H$3:$H$300,"&gt;0")+COUNTIFS('04'!$D$3:$D$300,C97,'04'!$H$3:$H$300,"&gt;0")+COUNTIFS('05'!$C$3:$C$300,C97,'05'!$H$3:$H$300,"&gt;0")+COUNTIFS('05'!$D$3:$D$300,C97,'05'!$H$3:$H$300,"&gt;0")+COUNTIFS('06'!$C$3:$C$300,C97,'06'!$H$3:$H$300,"&gt;0")+COUNTIFS('06'!$D$3:$D$300,C97,'06'!$H$3:$H$300,"&gt;0")+COUNTIFS('07'!$C$3:$C$300,C97,'07'!$H$3:$H$300,"&gt;0")+COUNTIFS('07'!$D$3:$D$300,C97,'07'!$H$3:$H$300,"&gt;0")+COUNTIFS('08'!$C$3:$C$300,C97,'08'!$H$3:$H$300,"&gt;0")+COUNTIFS('08'!$D$3:$D$300,C97,'08'!$H$3:$H$300,"&gt;0")+COUNTIFS('09'!$C$3:$C$300,C97,'09'!$H$3:$H$300,"&gt;0")+COUNTIFS('09'!$D$3:$D$300,C97,'09'!$H$3:$H$300,"&gt;0")+COUNTIFS('10'!$C$3:$C$260,C97,'10'!$I$3:$I$260,"&gt;0")+COUNTIFS('10'!$D$3:$D$260,C97,'10'!$I$3:$I$260,"&gt;0")+COUNTIFS('11'!$C$3:$C$300,C97,'11'!$H$3:$H$300,"&gt;0")+COUNTIFS('11'!$D$3:$D$300,C97,'11'!$H$3:$H$300,"&gt;0")+COUNTIFS('12'!$C$3:$C$300,C97,'12'!$H$3:$H$300,"&gt;0")+COUNTIFS('12'!$D$3:$D$300,C97,'12'!$H$3:$H$300,"&gt;0")</f>
        <v>0</v>
      </c>
      <c r="G97" s="18">
        <f>COUNTIFS('01'!$C$3:$C$300,C97,'01'!$H$3:$H$300,"&lt;0")+COUNTIFS('01'!$D$3:$D$300,C97,'01'!$H$3:$H$300,"&lt;0")+COUNTIFS('02'!$C$3:$C$300,C97,'02'!$H$3:$H$300,"&lt;0")+COUNTIFS('02'!$D$3:$D$300,C97,'02'!$H$3:$H$300,"&lt;0")+COUNTIFS('03'!$C$3:$C$300,C97,'03'!$H$3:$H$300,"&lt;0")+COUNTIFS('03'!$D$3:$D$300,C97,'03'!$H$3:$H$300,"&lt;0")+COUNTIFS('04'!$C$3:$C$300,C97,'04'!$H$3:$H$300,"&lt;0")+COUNTIFS('04'!$D$3:$D$300,C97,'04'!$H$3:$H$300,"&lt;0")+COUNTIFS('05'!$C$3:$C$300,C97,'05'!$H$3:$H$300,"&lt;0")+COUNTIFS('05'!$D$3:$D$300,C97,'05'!$H$3:$H$300,"&lt;0")+COUNTIFS('06'!$C$3:$C$300,C97,'06'!$H$3:$H$300,"&lt;0")+COUNTIFS('06'!$D$3:$D$300,C97,'06'!$H$3:$H$300,"&lt;0")+COUNTIFS('07'!$C$3:$C$300,C97,'07'!$H$3:$H$300,"&lt;0")+COUNTIFS('07'!$D$3:$D$300,C97,'07'!$H$3:$H$300,"&lt;0")+COUNTIFS('08'!$C$3:$C$300,C97,'08'!$H$3:$H$300,"&lt;0")+COUNTIFS('08'!$D$3:$D$300,C97,'08'!$H$3:$H$300,"&lt;0")+COUNTIFS('09'!$C$3:$C$300,C97,'09'!$H$3:$H$300,"&lt;0")+COUNTIFS('09'!$D$3:$D$300,C97,'09'!$H$3:$H$300,"&lt;0")+COUNTIFS('10'!$C$3:$C$260,C97,'10'!$I$3:$I$260,"&lt;0")+COUNTIFS('10'!$D$3:$D$260,C97,'10'!$I$3:$I$260,"&lt;0")+COUNTIFS('11'!$C$3:$C$300,C97,'11'!$H$3:$H$300,"&lt;0")+COUNTIFS('11'!$D$3:$D$300,C97,'11'!$H$3:$H$300,"&lt;0")+COUNTIFS('12'!$C$3:$C$300,C97,'12'!$H$3:$H$300,"&lt;0")+COUNTIFS('12'!$D$3:$D$300,C97,'12'!$H$3:$H$300,"&lt;0")</f>
        <v>0</v>
      </c>
      <c r="H97" s="19">
        <f>SUMIFS('01'!$H$3:$H$300,'01'!$C$3:$C$300,C97)+SUMIFS('01'!$H$3:$H$300,'01'!$D$3:$D$300,C97)+SUMIFS('02'!$H$3:$H$300,'02'!$C$3:$C$300,C97)+SUMIFS('02'!$H$3:$H$300,'02'!$D$3:$D$300,C97)+SUMIFS('03'!$H$3:$H$300,'03'!$C$3:$C$300,C97)+SUMIFS('03'!$H$3:$H$300,'03'!$D$3:$D$300,C97)+SUMIFS('04'!$H$3:$H$300,'04'!$C$3:$C$300,C97)+SUMIFS('04'!$H$3:$H$300,'04'!$D$3:$D$300,C97)+SUMIFS('05'!$H$3:$H$300,'05'!$C$3:$C$300,C97)+SUMIFS('05'!$H$3:$H$300,'05'!$D$3:$D$300,C97)+SUMIFS('06'!$H$3:$H$300,'06'!$C$3:$C$300,C97)+SUMIFS('06'!$H$3:$H$300,'06'!$D$3:$D$300,C97)+SUMIFS('07'!$H$3:$H$300,'07'!$C$3:$C$300,C97)+SUMIFS('07'!$H$3:$H$300,'07'!$D$3:$D$300,C97)+SUMIFS('08'!$H$3:$H$300,'08'!$C$3:$C$300,C97)+SUMIFS('08'!$H$3:$H$300,'08'!$D$3:$D$300,C97)+SUMIFS('09'!$H$3:$H$300,'09'!$C$3:$C$300,C97)+SUMIFS('09'!$H$3:$H$300,'09'!$D$3:$D$300,C97)+SUMIFS('10'!$I$3:$I$260,'10'!$C$3:$C$260,C97)+SUMIFS('10'!$I$3:$I$260,'10'!$D$3:$D$260,C97)+SUMIFS('11'!$H$3:$H$300,'11'!$C$3:$C$300,C97)+SUMIFS('11'!$H$3:$H$300,'11'!$D$3:$D$300,C97)+SUMIFS('12'!$H$3:$H$300,'12'!$C$3:$C$300,C97)+SUMIFS('12'!$H$3:$H$300,'12'!$D$3:$D$300,C97)</f>
        <v>0</v>
      </c>
      <c r="I97" s="212"/>
      <c r="J97" s="231"/>
      <c r="K97" s="212"/>
      <c r="L97" s="212"/>
    </row>
    <row r="98" spans="1:12" ht="24.75" customHeight="1">
      <c r="A98" s="16">
        <f>Equipes!$H98+(ROW(Equipes!$H98)/100000)</f>
        <v>9.7999999999999997E-4</v>
      </c>
      <c r="B98" s="13">
        <f>RANK(Equipes!$A98,A:A)</f>
        <v>903</v>
      </c>
      <c r="C98" s="28" t="s">
        <v>126</v>
      </c>
      <c r="D98" s="18">
        <f>COUNTIF('01'!$C$3:$C$300,C98)+COUNTIF('02'!$C$3:$C$300,C98)+COUNTIF('03'!$C$3:$C$300,C98)+COUNTIF('04'!$C$3:$C$300,C98)+COUNTIF('05'!$C$3:$C$300,C98)+COUNTIF('06'!$C$3:$C$300,C98)+COUNTIF('07'!$C$3:$C$300,C98)+COUNTIF('08'!$C$3:$C$300,C98)+COUNTIF('09'!$C$3:$C$300,C98)+COUNTIF('10'!$C$3:$C$260,C98)+COUNTIF('11'!$C$3:$C$300,C98)+COUNTIF('12'!$C$3:$C$300,C98)</f>
        <v>0</v>
      </c>
      <c r="E98" s="18">
        <f>COUNTIF('01'!$D$3:$D$300,C98)+COUNTIF('02'!$D$3:$D$300,C98)+COUNTIF('03'!$D$3:$D$300,C98)+COUNTIF('04'!$D$3:$D$300,C98)+COUNTIF('05'!$D$3:$D$300,C98)+COUNTIF('06'!$D$3:$D$300,C98)+COUNTIF('07'!$D$3:$D$300,C98)+COUNTIF('08'!$D$3:$D$300,C98)+COUNTIF('09'!$D$3:$D$300,C98)+COUNTIF('10'!$D$3:$D$260,C98)+COUNTIF('11'!$D$3:$D$300,C98)+COUNTIF('12'!$D$3:$D$300,C98)</f>
        <v>0</v>
      </c>
      <c r="F98" s="18">
        <f>COUNTIFS('01'!$C$3:$C$300,C98,'01'!$H$3:$H$300,"&gt;0")+COUNTIFS('01'!$D$3:$D$300,C98,'01'!$H$3:$H$300,"&gt;0")+COUNTIFS('02'!$C$3:$C$300,C98,'02'!$H$3:$H$300,"&gt;0")+COUNTIFS('02'!$D$3:$D$300,C98,'02'!$H$3:$H$300,"&gt;0")+COUNTIFS('03'!$C$3:$C$300,C98,'03'!$H$3:$H$300,"&gt;0")+COUNTIFS('03'!$D$3:$D$300,C98,'03'!$H$3:$H$300,"&gt;0")+COUNTIFS('04'!$C$3:$C$300,C98,'04'!$H$3:$H$300,"&gt;0")+COUNTIFS('04'!$D$3:$D$300,C98,'04'!$H$3:$H$300,"&gt;0")+COUNTIFS('05'!$C$3:$C$300,C98,'05'!$H$3:$H$300,"&gt;0")+COUNTIFS('05'!$D$3:$D$300,C98,'05'!$H$3:$H$300,"&gt;0")+COUNTIFS('06'!$C$3:$C$300,C98,'06'!$H$3:$H$300,"&gt;0")+COUNTIFS('06'!$D$3:$D$300,C98,'06'!$H$3:$H$300,"&gt;0")+COUNTIFS('07'!$C$3:$C$300,C98,'07'!$H$3:$H$300,"&gt;0")+COUNTIFS('07'!$D$3:$D$300,C98,'07'!$H$3:$H$300,"&gt;0")+COUNTIFS('08'!$C$3:$C$300,C98,'08'!$H$3:$H$300,"&gt;0")+COUNTIFS('08'!$D$3:$D$300,C98,'08'!$H$3:$H$300,"&gt;0")+COUNTIFS('09'!$C$3:$C$300,C98,'09'!$H$3:$H$300,"&gt;0")+COUNTIFS('09'!$D$3:$D$300,C98,'09'!$H$3:$H$300,"&gt;0")+COUNTIFS('10'!$C$3:$C$260,C98,'10'!$I$3:$I$260,"&gt;0")+COUNTIFS('10'!$D$3:$D$260,C98,'10'!$I$3:$I$260,"&gt;0")+COUNTIFS('11'!$C$3:$C$300,C98,'11'!$H$3:$H$300,"&gt;0")+COUNTIFS('11'!$D$3:$D$300,C98,'11'!$H$3:$H$300,"&gt;0")+COUNTIFS('12'!$C$3:$C$300,C98,'12'!$H$3:$H$300,"&gt;0")+COUNTIFS('12'!$D$3:$D$300,C98,'12'!$H$3:$H$300,"&gt;0")</f>
        <v>0</v>
      </c>
      <c r="G98" s="18">
        <f>COUNTIFS('01'!$C$3:$C$300,C98,'01'!$H$3:$H$300,"&lt;0")+COUNTIFS('01'!$D$3:$D$300,C98,'01'!$H$3:$H$300,"&lt;0")+COUNTIFS('02'!$C$3:$C$300,C98,'02'!$H$3:$H$300,"&lt;0")+COUNTIFS('02'!$D$3:$D$300,C98,'02'!$H$3:$H$300,"&lt;0")+COUNTIFS('03'!$C$3:$C$300,C98,'03'!$H$3:$H$300,"&lt;0")+COUNTIFS('03'!$D$3:$D$300,C98,'03'!$H$3:$H$300,"&lt;0")+COUNTIFS('04'!$C$3:$C$300,C98,'04'!$H$3:$H$300,"&lt;0")+COUNTIFS('04'!$D$3:$D$300,C98,'04'!$H$3:$H$300,"&lt;0")+COUNTIFS('05'!$C$3:$C$300,C98,'05'!$H$3:$H$300,"&lt;0")+COUNTIFS('05'!$D$3:$D$300,C98,'05'!$H$3:$H$300,"&lt;0")+COUNTIFS('06'!$C$3:$C$300,C98,'06'!$H$3:$H$300,"&lt;0")+COUNTIFS('06'!$D$3:$D$300,C98,'06'!$H$3:$H$300,"&lt;0")+COUNTIFS('07'!$C$3:$C$300,C98,'07'!$H$3:$H$300,"&lt;0")+COUNTIFS('07'!$D$3:$D$300,C98,'07'!$H$3:$H$300,"&lt;0")+COUNTIFS('08'!$C$3:$C$300,C98,'08'!$H$3:$H$300,"&lt;0")+COUNTIFS('08'!$D$3:$D$300,C98,'08'!$H$3:$H$300,"&lt;0")+COUNTIFS('09'!$C$3:$C$300,C98,'09'!$H$3:$H$300,"&lt;0")+COUNTIFS('09'!$D$3:$D$300,C98,'09'!$H$3:$H$300,"&lt;0")+COUNTIFS('10'!$C$3:$C$260,C98,'10'!$I$3:$I$260,"&lt;0")+COUNTIFS('10'!$D$3:$D$260,C98,'10'!$I$3:$I$260,"&lt;0")+COUNTIFS('11'!$C$3:$C$300,C98,'11'!$H$3:$H$300,"&lt;0")+COUNTIFS('11'!$D$3:$D$300,C98,'11'!$H$3:$H$300,"&lt;0")+COUNTIFS('12'!$C$3:$C$300,C98,'12'!$H$3:$H$300,"&lt;0")+COUNTIFS('12'!$D$3:$D$300,C98,'12'!$H$3:$H$300,"&lt;0")</f>
        <v>0</v>
      </c>
      <c r="H98" s="19">
        <f>SUMIFS('01'!$H$3:$H$300,'01'!$C$3:$C$300,C98)+SUMIFS('01'!$H$3:$H$300,'01'!$D$3:$D$300,C98)+SUMIFS('02'!$H$3:$H$300,'02'!$C$3:$C$300,C98)+SUMIFS('02'!$H$3:$H$300,'02'!$D$3:$D$300,C98)+SUMIFS('03'!$H$3:$H$300,'03'!$C$3:$C$300,C98)+SUMIFS('03'!$H$3:$H$300,'03'!$D$3:$D$300,C98)+SUMIFS('04'!$H$3:$H$300,'04'!$C$3:$C$300,C98)+SUMIFS('04'!$H$3:$H$300,'04'!$D$3:$D$300,C98)+SUMIFS('05'!$H$3:$H$300,'05'!$C$3:$C$300,C98)+SUMIFS('05'!$H$3:$H$300,'05'!$D$3:$D$300,C98)+SUMIFS('06'!$H$3:$H$300,'06'!$C$3:$C$300,C98)+SUMIFS('06'!$H$3:$H$300,'06'!$D$3:$D$300,C98)+SUMIFS('07'!$H$3:$H$300,'07'!$C$3:$C$300,C98)+SUMIFS('07'!$H$3:$H$300,'07'!$D$3:$D$300,C98)+SUMIFS('08'!$H$3:$H$300,'08'!$C$3:$C$300,C98)+SUMIFS('08'!$H$3:$H$300,'08'!$D$3:$D$300,C98)+SUMIFS('09'!$H$3:$H$300,'09'!$C$3:$C$300,C98)+SUMIFS('09'!$H$3:$H$300,'09'!$D$3:$D$300,C98)+SUMIFS('10'!$I$3:$I$260,'10'!$C$3:$C$260,C98)+SUMIFS('10'!$I$3:$I$260,'10'!$D$3:$D$260,C98)+SUMIFS('11'!$H$3:$H$300,'11'!$C$3:$C$300,C98)+SUMIFS('11'!$H$3:$H$300,'11'!$D$3:$D$300,C98)+SUMIFS('12'!$H$3:$H$300,'12'!$C$3:$C$300,C98)+SUMIFS('12'!$H$3:$H$300,'12'!$D$3:$D$300,C98)</f>
        <v>0</v>
      </c>
      <c r="I98" s="212"/>
      <c r="J98" s="231"/>
      <c r="K98" s="212"/>
      <c r="L98" s="212"/>
    </row>
    <row r="99" spans="1:12" ht="24.75" customHeight="1">
      <c r="A99" s="16">
        <f>Equipes!$H99+(ROW(Equipes!$H99)/100000)</f>
        <v>9.8999999999999999E-4</v>
      </c>
      <c r="B99" s="13">
        <f>RANK(Equipes!$A99,A:A)</f>
        <v>902</v>
      </c>
      <c r="C99" s="28" t="s">
        <v>127</v>
      </c>
      <c r="D99" s="18">
        <f>COUNTIF('01'!$C$3:$C$300,C99)+COUNTIF('02'!$C$3:$C$300,C99)+COUNTIF('03'!$C$3:$C$300,C99)+COUNTIF('04'!$C$3:$C$300,C99)+COUNTIF('05'!$C$3:$C$300,C99)+COUNTIF('06'!$C$3:$C$300,C99)+COUNTIF('07'!$C$3:$C$300,C99)+COUNTIF('08'!$C$3:$C$300,C99)+COUNTIF('09'!$C$3:$C$300,C99)+COUNTIF('10'!$C$3:$C$260,C99)+COUNTIF('11'!$C$3:$C$300,C99)+COUNTIF('12'!$C$3:$C$300,C99)</f>
        <v>0</v>
      </c>
      <c r="E99" s="18">
        <f>COUNTIF('01'!$D$3:$D$300,C99)+COUNTIF('02'!$D$3:$D$300,C99)+COUNTIF('03'!$D$3:$D$300,C99)+COUNTIF('04'!$D$3:$D$300,C99)+COUNTIF('05'!$D$3:$D$300,C99)+COUNTIF('06'!$D$3:$D$300,C99)+COUNTIF('07'!$D$3:$D$300,C99)+COUNTIF('08'!$D$3:$D$300,C99)+COUNTIF('09'!$D$3:$D$300,C99)+COUNTIF('10'!$D$3:$D$260,C99)+COUNTIF('11'!$D$3:$D$300,C99)+COUNTIF('12'!$D$3:$D$300,C99)</f>
        <v>0</v>
      </c>
      <c r="F99" s="18">
        <f>COUNTIFS('01'!$C$3:$C$300,C99,'01'!$H$3:$H$300,"&gt;0")+COUNTIFS('01'!$D$3:$D$300,C99,'01'!$H$3:$H$300,"&gt;0")+COUNTIFS('02'!$C$3:$C$300,C99,'02'!$H$3:$H$300,"&gt;0")+COUNTIFS('02'!$D$3:$D$300,C99,'02'!$H$3:$H$300,"&gt;0")+COUNTIFS('03'!$C$3:$C$300,C99,'03'!$H$3:$H$300,"&gt;0")+COUNTIFS('03'!$D$3:$D$300,C99,'03'!$H$3:$H$300,"&gt;0")+COUNTIFS('04'!$C$3:$C$300,C99,'04'!$H$3:$H$300,"&gt;0")+COUNTIFS('04'!$D$3:$D$300,C99,'04'!$H$3:$H$300,"&gt;0")+COUNTIFS('05'!$C$3:$C$300,C99,'05'!$H$3:$H$300,"&gt;0")+COUNTIFS('05'!$D$3:$D$300,C99,'05'!$H$3:$H$300,"&gt;0")+COUNTIFS('06'!$C$3:$C$300,C99,'06'!$H$3:$H$300,"&gt;0")+COUNTIFS('06'!$D$3:$D$300,C99,'06'!$H$3:$H$300,"&gt;0")+COUNTIFS('07'!$C$3:$C$300,C99,'07'!$H$3:$H$300,"&gt;0")+COUNTIFS('07'!$D$3:$D$300,C99,'07'!$H$3:$H$300,"&gt;0")+COUNTIFS('08'!$C$3:$C$300,C99,'08'!$H$3:$H$300,"&gt;0")+COUNTIFS('08'!$D$3:$D$300,C99,'08'!$H$3:$H$300,"&gt;0")+COUNTIFS('09'!$C$3:$C$300,C99,'09'!$H$3:$H$300,"&gt;0")+COUNTIFS('09'!$D$3:$D$300,C99,'09'!$H$3:$H$300,"&gt;0")+COUNTIFS('10'!$C$3:$C$260,C99,'10'!$I$3:$I$260,"&gt;0")+COUNTIFS('10'!$D$3:$D$260,C99,'10'!$I$3:$I$260,"&gt;0")+COUNTIFS('11'!$C$3:$C$300,C99,'11'!$H$3:$H$300,"&gt;0")+COUNTIFS('11'!$D$3:$D$300,C99,'11'!$H$3:$H$300,"&gt;0")+COUNTIFS('12'!$C$3:$C$300,C99,'12'!$H$3:$H$300,"&gt;0")+COUNTIFS('12'!$D$3:$D$300,C99,'12'!$H$3:$H$300,"&gt;0")</f>
        <v>0</v>
      </c>
      <c r="G99" s="18">
        <f>COUNTIFS('01'!$C$3:$C$300,C99,'01'!$H$3:$H$300,"&lt;0")+COUNTIFS('01'!$D$3:$D$300,C99,'01'!$H$3:$H$300,"&lt;0")+COUNTIFS('02'!$C$3:$C$300,C99,'02'!$H$3:$H$300,"&lt;0")+COUNTIFS('02'!$D$3:$D$300,C99,'02'!$H$3:$H$300,"&lt;0")+COUNTIFS('03'!$C$3:$C$300,C99,'03'!$H$3:$H$300,"&lt;0")+COUNTIFS('03'!$D$3:$D$300,C99,'03'!$H$3:$H$300,"&lt;0")+COUNTIFS('04'!$C$3:$C$300,C99,'04'!$H$3:$H$300,"&lt;0")+COUNTIFS('04'!$D$3:$D$300,C99,'04'!$H$3:$H$300,"&lt;0")+COUNTIFS('05'!$C$3:$C$300,C99,'05'!$H$3:$H$300,"&lt;0")+COUNTIFS('05'!$D$3:$D$300,C99,'05'!$H$3:$H$300,"&lt;0")+COUNTIFS('06'!$C$3:$C$300,C99,'06'!$H$3:$H$300,"&lt;0")+COUNTIFS('06'!$D$3:$D$300,C99,'06'!$H$3:$H$300,"&lt;0")+COUNTIFS('07'!$C$3:$C$300,C99,'07'!$H$3:$H$300,"&lt;0")+COUNTIFS('07'!$D$3:$D$300,C99,'07'!$H$3:$H$300,"&lt;0")+COUNTIFS('08'!$C$3:$C$300,C99,'08'!$H$3:$H$300,"&lt;0")+COUNTIFS('08'!$D$3:$D$300,C99,'08'!$H$3:$H$300,"&lt;0")+COUNTIFS('09'!$C$3:$C$300,C99,'09'!$H$3:$H$300,"&lt;0")+COUNTIFS('09'!$D$3:$D$300,C99,'09'!$H$3:$H$300,"&lt;0")+COUNTIFS('10'!$C$3:$C$260,C99,'10'!$I$3:$I$260,"&lt;0")+COUNTIFS('10'!$D$3:$D$260,C99,'10'!$I$3:$I$260,"&lt;0")+COUNTIFS('11'!$C$3:$C$300,C99,'11'!$H$3:$H$300,"&lt;0")+COUNTIFS('11'!$D$3:$D$300,C99,'11'!$H$3:$H$300,"&lt;0")+COUNTIFS('12'!$C$3:$C$300,C99,'12'!$H$3:$H$300,"&lt;0")+COUNTIFS('12'!$D$3:$D$300,C99,'12'!$H$3:$H$300,"&lt;0")</f>
        <v>0</v>
      </c>
      <c r="H99" s="19">
        <f>SUMIFS('01'!$H$3:$H$300,'01'!$C$3:$C$300,C99)+SUMIFS('01'!$H$3:$H$300,'01'!$D$3:$D$300,C99)+SUMIFS('02'!$H$3:$H$300,'02'!$C$3:$C$300,C99)+SUMIFS('02'!$H$3:$H$300,'02'!$D$3:$D$300,C99)+SUMIFS('03'!$H$3:$H$300,'03'!$C$3:$C$300,C99)+SUMIFS('03'!$H$3:$H$300,'03'!$D$3:$D$300,C99)+SUMIFS('04'!$H$3:$H$300,'04'!$C$3:$C$300,C99)+SUMIFS('04'!$H$3:$H$300,'04'!$D$3:$D$300,C99)+SUMIFS('05'!$H$3:$H$300,'05'!$C$3:$C$300,C99)+SUMIFS('05'!$H$3:$H$300,'05'!$D$3:$D$300,C99)+SUMIFS('06'!$H$3:$H$300,'06'!$C$3:$C$300,C99)+SUMIFS('06'!$H$3:$H$300,'06'!$D$3:$D$300,C99)+SUMIFS('07'!$H$3:$H$300,'07'!$C$3:$C$300,C99)+SUMIFS('07'!$H$3:$H$300,'07'!$D$3:$D$300,C99)+SUMIFS('08'!$H$3:$H$300,'08'!$C$3:$C$300,C99)+SUMIFS('08'!$H$3:$H$300,'08'!$D$3:$D$300,C99)+SUMIFS('09'!$H$3:$H$300,'09'!$C$3:$C$300,C99)+SUMIFS('09'!$H$3:$H$300,'09'!$D$3:$D$300,C99)+SUMIFS('10'!$I$3:$I$260,'10'!$C$3:$C$260,C99)+SUMIFS('10'!$I$3:$I$260,'10'!$D$3:$D$260,C99)+SUMIFS('11'!$H$3:$H$300,'11'!$C$3:$C$300,C99)+SUMIFS('11'!$H$3:$H$300,'11'!$D$3:$D$300,C99)+SUMIFS('12'!$H$3:$H$300,'12'!$C$3:$C$300,C99)+SUMIFS('12'!$H$3:$H$300,'12'!$D$3:$D$300,C99)</f>
        <v>0</v>
      </c>
      <c r="I99" s="212"/>
      <c r="J99" s="231"/>
      <c r="K99" s="212"/>
      <c r="L99" s="212"/>
    </row>
    <row r="100" spans="1:12" ht="24.75" customHeight="1">
      <c r="A100" s="16">
        <f>Equipes!$H100+(ROW(Equipes!$H100)/100000)</f>
        <v>1E-3</v>
      </c>
      <c r="B100" s="13">
        <f>RANK(Equipes!$A100,A:A)</f>
        <v>901</v>
      </c>
      <c r="C100" s="28" t="s">
        <v>128</v>
      </c>
      <c r="D100" s="18">
        <f>COUNTIF('01'!$C$3:$C$300,C100)+COUNTIF('02'!$C$3:$C$300,C100)+COUNTIF('03'!$C$3:$C$300,C100)+COUNTIF('04'!$C$3:$C$300,C100)+COUNTIF('05'!$C$3:$C$300,C100)+COUNTIF('06'!$C$3:$C$300,C100)+COUNTIF('07'!$C$3:$C$300,C100)+COUNTIF('08'!$C$3:$C$300,C100)+COUNTIF('09'!$C$3:$C$300,C100)+COUNTIF('10'!$C$3:$C$260,C100)+COUNTIF('11'!$C$3:$C$300,C100)+COUNTIF('12'!$C$3:$C$300,C100)</f>
        <v>0</v>
      </c>
      <c r="E100" s="18">
        <f>COUNTIF('01'!$D$3:$D$300,C100)+COUNTIF('02'!$D$3:$D$300,C100)+COUNTIF('03'!$D$3:$D$300,C100)+COUNTIF('04'!$D$3:$D$300,C100)+COUNTIF('05'!$D$3:$D$300,C100)+COUNTIF('06'!$D$3:$D$300,C100)+COUNTIF('07'!$D$3:$D$300,C100)+COUNTIF('08'!$D$3:$D$300,C100)+COUNTIF('09'!$D$3:$D$300,C100)+COUNTIF('10'!$D$3:$D$260,C100)+COUNTIF('11'!$D$3:$D$300,C100)+COUNTIF('12'!$D$3:$D$300,C100)</f>
        <v>0</v>
      </c>
      <c r="F100" s="18">
        <f>COUNTIFS('01'!$C$3:$C$300,C100,'01'!$H$3:$H$300,"&gt;0")+COUNTIFS('01'!$D$3:$D$300,C100,'01'!$H$3:$H$300,"&gt;0")+COUNTIFS('02'!$C$3:$C$300,C100,'02'!$H$3:$H$300,"&gt;0")+COUNTIFS('02'!$D$3:$D$300,C100,'02'!$H$3:$H$300,"&gt;0")+COUNTIFS('03'!$C$3:$C$300,C100,'03'!$H$3:$H$300,"&gt;0")+COUNTIFS('03'!$D$3:$D$300,C100,'03'!$H$3:$H$300,"&gt;0")+COUNTIFS('04'!$C$3:$C$300,C100,'04'!$H$3:$H$300,"&gt;0")+COUNTIFS('04'!$D$3:$D$300,C100,'04'!$H$3:$H$300,"&gt;0")+COUNTIFS('05'!$C$3:$C$300,C100,'05'!$H$3:$H$300,"&gt;0")+COUNTIFS('05'!$D$3:$D$300,C100,'05'!$H$3:$H$300,"&gt;0")+COUNTIFS('06'!$C$3:$C$300,C100,'06'!$H$3:$H$300,"&gt;0")+COUNTIFS('06'!$D$3:$D$300,C100,'06'!$H$3:$H$300,"&gt;0")+COUNTIFS('07'!$C$3:$C$300,C100,'07'!$H$3:$H$300,"&gt;0")+COUNTIFS('07'!$D$3:$D$300,C100,'07'!$H$3:$H$300,"&gt;0")+COUNTIFS('08'!$C$3:$C$300,C100,'08'!$H$3:$H$300,"&gt;0")+COUNTIFS('08'!$D$3:$D$300,C100,'08'!$H$3:$H$300,"&gt;0")+COUNTIFS('09'!$C$3:$C$300,C100,'09'!$H$3:$H$300,"&gt;0")+COUNTIFS('09'!$D$3:$D$300,C100,'09'!$H$3:$H$300,"&gt;0")+COUNTIFS('10'!$C$3:$C$260,C100,'10'!$I$3:$I$260,"&gt;0")+COUNTIFS('10'!$D$3:$D$260,C100,'10'!$I$3:$I$260,"&gt;0")+COUNTIFS('11'!$C$3:$C$300,C100,'11'!$H$3:$H$300,"&gt;0")+COUNTIFS('11'!$D$3:$D$300,C100,'11'!$H$3:$H$300,"&gt;0")+COUNTIFS('12'!$C$3:$C$300,C100,'12'!$H$3:$H$300,"&gt;0")+COUNTIFS('12'!$D$3:$D$300,C100,'12'!$H$3:$H$300,"&gt;0")</f>
        <v>0</v>
      </c>
      <c r="G100" s="18">
        <f>COUNTIFS('01'!$C$3:$C$300,C100,'01'!$H$3:$H$300,"&lt;0")+COUNTIFS('01'!$D$3:$D$300,C100,'01'!$H$3:$H$300,"&lt;0")+COUNTIFS('02'!$C$3:$C$300,C100,'02'!$H$3:$H$300,"&lt;0")+COUNTIFS('02'!$D$3:$D$300,C100,'02'!$H$3:$H$300,"&lt;0")+COUNTIFS('03'!$C$3:$C$300,C100,'03'!$H$3:$H$300,"&lt;0")+COUNTIFS('03'!$D$3:$D$300,C100,'03'!$H$3:$H$300,"&lt;0")+COUNTIFS('04'!$C$3:$C$300,C100,'04'!$H$3:$H$300,"&lt;0")+COUNTIFS('04'!$D$3:$D$300,C100,'04'!$H$3:$H$300,"&lt;0")+COUNTIFS('05'!$C$3:$C$300,C100,'05'!$H$3:$H$300,"&lt;0")+COUNTIFS('05'!$D$3:$D$300,C100,'05'!$H$3:$H$300,"&lt;0")+COUNTIFS('06'!$C$3:$C$300,C100,'06'!$H$3:$H$300,"&lt;0")+COUNTIFS('06'!$D$3:$D$300,C100,'06'!$H$3:$H$300,"&lt;0")+COUNTIFS('07'!$C$3:$C$300,C100,'07'!$H$3:$H$300,"&lt;0")+COUNTIFS('07'!$D$3:$D$300,C100,'07'!$H$3:$H$300,"&lt;0")+COUNTIFS('08'!$C$3:$C$300,C100,'08'!$H$3:$H$300,"&lt;0")+COUNTIFS('08'!$D$3:$D$300,C100,'08'!$H$3:$H$300,"&lt;0")+COUNTIFS('09'!$C$3:$C$300,C100,'09'!$H$3:$H$300,"&lt;0")+COUNTIFS('09'!$D$3:$D$300,C100,'09'!$H$3:$H$300,"&lt;0")+COUNTIFS('10'!$C$3:$C$260,C100,'10'!$I$3:$I$260,"&lt;0")+COUNTIFS('10'!$D$3:$D$260,C100,'10'!$I$3:$I$260,"&lt;0")+COUNTIFS('11'!$C$3:$C$300,C100,'11'!$H$3:$H$300,"&lt;0")+COUNTIFS('11'!$D$3:$D$300,C100,'11'!$H$3:$H$300,"&lt;0")+COUNTIFS('12'!$C$3:$C$300,C100,'12'!$H$3:$H$300,"&lt;0")+COUNTIFS('12'!$D$3:$D$300,C100,'12'!$H$3:$H$300,"&lt;0")</f>
        <v>0</v>
      </c>
      <c r="H100" s="19">
        <f>SUMIFS('01'!$H$3:$H$300,'01'!$C$3:$C$300,C100)+SUMIFS('01'!$H$3:$H$300,'01'!$D$3:$D$300,C100)+SUMIFS('02'!$H$3:$H$300,'02'!$C$3:$C$300,C100)+SUMIFS('02'!$H$3:$H$300,'02'!$D$3:$D$300,C100)+SUMIFS('03'!$H$3:$H$300,'03'!$C$3:$C$300,C100)+SUMIFS('03'!$H$3:$H$300,'03'!$D$3:$D$300,C100)+SUMIFS('04'!$H$3:$H$300,'04'!$C$3:$C$300,C100)+SUMIFS('04'!$H$3:$H$300,'04'!$D$3:$D$300,C100)+SUMIFS('05'!$H$3:$H$300,'05'!$C$3:$C$300,C100)+SUMIFS('05'!$H$3:$H$300,'05'!$D$3:$D$300,C100)+SUMIFS('06'!$H$3:$H$300,'06'!$C$3:$C$300,C100)+SUMIFS('06'!$H$3:$H$300,'06'!$D$3:$D$300,C100)+SUMIFS('07'!$H$3:$H$300,'07'!$C$3:$C$300,C100)+SUMIFS('07'!$H$3:$H$300,'07'!$D$3:$D$300,C100)+SUMIFS('08'!$H$3:$H$300,'08'!$C$3:$C$300,C100)+SUMIFS('08'!$H$3:$H$300,'08'!$D$3:$D$300,C100)+SUMIFS('09'!$H$3:$H$300,'09'!$C$3:$C$300,C100)+SUMIFS('09'!$H$3:$H$300,'09'!$D$3:$D$300,C100)+SUMIFS('10'!$I$3:$I$260,'10'!$C$3:$C$260,C100)+SUMIFS('10'!$I$3:$I$260,'10'!$D$3:$D$260,C100)+SUMIFS('11'!$H$3:$H$300,'11'!$C$3:$C$300,C100)+SUMIFS('11'!$H$3:$H$300,'11'!$D$3:$D$300,C100)+SUMIFS('12'!$H$3:$H$300,'12'!$C$3:$C$300,C100)+SUMIFS('12'!$H$3:$H$300,'12'!$D$3:$D$300,C100)</f>
        <v>0</v>
      </c>
      <c r="I100" s="212"/>
      <c r="J100" s="231"/>
      <c r="K100" s="212"/>
      <c r="L100" s="212"/>
    </row>
    <row r="101" spans="1:12" ht="24.75" customHeight="1">
      <c r="A101" s="16">
        <f>Equipes!$H101+(ROW(Equipes!$H101)/100000)</f>
        <v>1.01E-3</v>
      </c>
      <c r="B101" s="13">
        <f>RANK(Equipes!$A101,A:A)</f>
        <v>900</v>
      </c>
      <c r="C101" s="28" t="s">
        <v>129</v>
      </c>
      <c r="D101" s="18">
        <f>COUNTIF('01'!$C$3:$C$300,C101)+COUNTIF('02'!$C$3:$C$300,C101)+COUNTIF('03'!$C$3:$C$300,C101)+COUNTIF('04'!$C$3:$C$300,C101)+COUNTIF('05'!$C$3:$C$300,C101)+COUNTIF('06'!$C$3:$C$300,C101)+COUNTIF('07'!$C$3:$C$300,C101)+COUNTIF('08'!$C$3:$C$300,C101)+COUNTIF('09'!$C$3:$C$300,C101)+COUNTIF('10'!$C$3:$C$260,C101)+COUNTIF('11'!$C$3:$C$300,C101)+COUNTIF('12'!$C$3:$C$300,C101)</f>
        <v>0</v>
      </c>
      <c r="E101" s="18">
        <f>COUNTIF('01'!$D$3:$D$300,C101)+COUNTIF('02'!$D$3:$D$300,C101)+COUNTIF('03'!$D$3:$D$300,C101)+COUNTIF('04'!$D$3:$D$300,C101)+COUNTIF('05'!$D$3:$D$300,C101)+COUNTIF('06'!$D$3:$D$300,C101)+COUNTIF('07'!$D$3:$D$300,C101)+COUNTIF('08'!$D$3:$D$300,C101)+COUNTIF('09'!$D$3:$D$300,C101)+COUNTIF('10'!$D$3:$D$260,C101)+COUNTIF('11'!$D$3:$D$300,C101)+COUNTIF('12'!$D$3:$D$300,C101)</f>
        <v>0</v>
      </c>
      <c r="F101" s="18">
        <f>COUNTIFS('01'!$C$3:$C$300,C101,'01'!$H$3:$H$300,"&gt;0")+COUNTIFS('01'!$D$3:$D$300,C101,'01'!$H$3:$H$300,"&gt;0")+COUNTIFS('02'!$C$3:$C$300,C101,'02'!$H$3:$H$300,"&gt;0")+COUNTIFS('02'!$D$3:$D$300,C101,'02'!$H$3:$H$300,"&gt;0")+COUNTIFS('03'!$C$3:$C$300,C101,'03'!$H$3:$H$300,"&gt;0")+COUNTIFS('03'!$D$3:$D$300,C101,'03'!$H$3:$H$300,"&gt;0")+COUNTIFS('04'!$C$3:$C$300,C101,'04'!$H$3:$H$300,"&gt;0")+COUNTIFS('04'!$D$3:$D$300,C101,'04'!$H$3:$H$300,"&gt;0")+COUNTIFS('05'!$C$3:$C$300,C101,'05'!$H$3:$H$300,"&gt;0")+COUNTIFS('05'!$D$3:$D$300,C101,'05'!$H$3:$H$300,"&gt;0")+COUNTIFS('06'!$C$3:$C$300,C101,'06'!$H$3:$H$300,"&gt;0")+COUNTIFS('06'!$D$3:$D$300,C101,'06'!$H$3:$H$300,"&gt;0")+COUNTIFS('07'!$C$3:$C$300,C101,'07'!$H$3:$H$300,"&gt;0")+COUNTIFS('07'!$D$3:$D$300,C101,'07'!$H$3:$H$300,"&gt;0")+COUNTIFS('08'!$C$3:$C$300,C101,'08'!$H$3:$H$300,"&gt;0")+COUNTIFS('08'!$D$3:$D$300,C101,'08'!$H$3:$H$300,"&gt;0")+COUNTIFS('09'!$C$3:$C$300,C101,'09'!$H$3:$H$300,"&gt;0")+COUNTIFS('09'!$D$3:$D$300,C101,'09'!$H$3:$H$300,"&gt;0")+COUNTIFS('10'!$C$3:$C$260,C101,'10'!$I$3:$I$260,"&gt;0")+COUNTIFS('10'!$D$3:$D$260,C101,'10'!$I$3:$I$260,"&gt;0")+COUNTIFS('11'!$C$3:$C$300,C101,'11'!$H$3:$H$300,"&gt;0")+COUNTIFS('11'!$D$3:$D$300,C101,'11'!$H$3:$H$300,"&gt;0")+COUNTIFS('12'!$C$3:$C$300,C101,'12'!$H$3:$H$300,"&gt;0")+COUNTIFS('12'!$D$3:$D$300,C101,'12'!$H$3:$H$300,"&gt;0")</f>
        <v>0</v>
      </c>
      <c r="G101" s="18">
        <f>COUNTIFS('01'!$C$3:$C$300,C101,'01'!$H$3:$H$300,"&lt;0")+COUNTIFS('01'!$D$3:$D$300,C101,'01'!$H$3:$H$300,"&lt;0")+COUNTIFS('02'!$C$3:$C$300,C101,'02'!$H$3:$H$300,"&lt;0")+COUNTIFS('02'!$D$3:$D$300,C101,'02'!$H$3:$H$300,"&lt;0")+COUNTIFS('03'!$C$3:$C$300,C101,'03'!$H$3:$H$300,"&lt;0")+COUNTIFS('03'!$D$3:$D$300,C101,'03'!$H$3:$H$300,"&lt;0")+COUNTIFS('04'!$C$3:$C$300,C101,'04'!$H$3:$H$300,"&lt;0")+COUNTIFS('04'!$D$3:$D$300,C101,'04'!$H$3:$H$300,"&lt;0")+COUNTIFS('05'!$C$3:$C$300,C101,'05'!$H$3:$H$300,"&lt;0")+COUNTIFS('05'!$D$3:$D$300,C101,'05'!$H$3:$H$300,"&lt;0")+COUNTIFS('06'!$C$3:$C$300,C101,'06'!$H$3:$H$300,"&lt;0")+COUNTIFS('06'!$D$3:$D$300,C101,'06'!$H$3:$H$300,"&lt;0")+COUNTIFS('07'!$C$3:$C$300,C101,'07'!$H$3:$H$300,"&lt;0")+COUNTIFS('07'!$D$3:$D$300,C101,'07'!$H$3:$H$300,"&lt;0")+COUNTIFS('08'!$C$3:$C$300,C101,'08'!$H$3:$H$300,"&lt;0")+COUNTIFS('08'!$D$3:$D$300,C101,'08'!$H$3:$H$300,"&lt;0")+COUNTIFS('09'!$C$3:$C$300,C101,'09'!$H$3:$H$300,"&lt;0")+COUNTIFS('09'!$D$3:$D$300,C101,'09'!$H$3:$H$300,"&lt;0")+COUNTIFS('10'!$C$3:$C$260,C101,'10'!$I$3:$I$260,"&lt;0")+COUNTIFS('10'!$D$3:$D$260,C101,'10'!$I$3:$I$260,"&lt;0")+COUNTIFS('11'!$C$3:$C$300,C101,'11'!$H$3:$H$300,"&lt;0")+COUNTIFS('11'!$D$3:$D$300,C101,'11'!$H$3:$H$300,"&lt;0")+COUNTIFS('12'!$C$3:$C$300,C101,'12'!$H$3:$H$300,"&lt;0")+COUNTIFS('12'!$D$3:$D$300,C101,'12'!$H$3:$H$300,"&lt;0")</f>
        <v>0</v>
      </c>
      <c r="H101" s="19">
        <f>SUMIFS('01'!$H$3:$H$300,'01'!$C$3:$C$300,C101)+SUMIFS('01'!$H$3:$H$300,'01'!$D$3:$D$300,C101)+SUMIFS('02'!$H$3:$H$300,'02'!$C$3:$C$300,C101)+SUMIFS('02'!$H$3:$H$300,'02'!$D$3:$D$300,C101)+SUMIFS('03'!$H$3:$H$300,'03'!$C$3:$C$300,C101)+SUMIFS('03'!$H$3:$H$300,'03'!$D$3:$D$300,C101)+SUMIFS('04'!$H$3:$H$300,'04'!$C$3:$C$300,C101)+SUMIFS('04'!$H$3:$H$300,'04'!$D$3:$D$300,C101)+SUMIFS('05'!$H$3:$H$300,'05'!$C$3:$C$300,C101)+SUMIFS('05'!$H$3:$H$300,'05'!$D$3:$D$300,C101)+SUMIFS('06'!$H$3:$H$300,'06'!$C$3:$C$300,C101)+SUMIFS('06'!$H$3:$H$300,'06'!$D$3:$D$300,C101)+SUMIFS('07'!$H$3:$H$300,'07'!$C$3:$C$300,C101)+SUMIFS('07'!$H$3:$H$300,'07'!$D$3:$D$300,C101)+SUMIFS('08'!$H$3:$H$300,'08'!$C$3:$C$300,C101)+SUMIFS('08'!$H$3:$H$300,'08'!$D$3:$D$300,C101)+SUMIFS('09'!$H$3:$H$300,'09'!$C$3:$C$300,C101)+SUMIFS('09'!$H$3:$H$300,'09'!$D$3:$D$300,C101)+SUMIFS('10'!$I$3:$I$260,'10'!$C$3:$C$260,C101)+SUMIFS('10'!$I$3:$I$260,'10'!$D$3:$D$260,C101)+SUMIFS('11'!$H$3:$H$300,'11'!$C$3:$C$300,C101)+SUMIFS('11'!$H$3:$H$300,'11'!$D$3:$D$300,C101)+SUMIFS('12'!$H$3:$H$300,'12'!$C$3:$C$300,C101)+SUMIFS('12'!$H$3:$H$300,'12'!$D$3:$D$300,C101)</f>
        <v>0</v>
      </c>
      <c r="I101" s="212"/>
      <c r="J101" s="231"/>
      <c r="K101" s="212"/>
      <c r="L101" s="212"/>
    </row>
    <row r="102" spans="1:12" ht="24.75" customHeight="1">
      <c r="A102" s="16">
        <f>Equipes!$H102+(ROW(Equipes!$H102)/100000)</f>
        <v>1.0200000000000001E-3</v>
      </c>
      <c r="B102" s="13">
        <f>RANK(Equipes!$A102,A:A)</f>
        <v>899</v>
      </c>
      <c r="C102" s="28" t="s">
        <v>130</v>
      </c>
      <c r="D102" s="18">
        <f>COUNTIF('01'!$C$3:$C$300,C102)+COUNTIF('02'!$C$3:$C$300,C102)+COUNTIF('03'!$C$3:$C$300,C102)+COUNTIF('04'!$C$3:$C$300,C102)+COUNTIF('05'!$C$3:$C$300,C102)+COUNTIF('06'!$C$3:$C$300,C102)+COUNTIF('07'!$C$3:$C$300,C102)+COUNTIF('08'!$C$3:$C$300,C102)+COUNTIF('09'!$C$3:$C$300,C102)+COUNTIF('10'!$C$3:$C$260,C102)+COUNTIF('11'!$C$3:$C$300,C102)+COUNTIF('12'!$C$3:$C$300,C102)</f>
        <v>0</v>
      </c>
      <c r="E102" s="18">
        <f>COUNTIF('01'!$D$3:$D$300,C102)+COUNTIF('02'!$D$3:$D$300,C102)+COUNTIF('03'!$D$3:$D$300,C102)+COUNTIF('04'!$D$3:$D$300,C102)+COUNTIF('05'!$D$3:$D$300,C102)+COUNTIF('06'!$D$3:$D$300,C102)+COUNTIF('07'!$D$3:$D$300,C102)+COUNTIF('08'!$D$3:$D$300,C102)+COUNTIF('09'!$D$3:$D$300,C102)+COUNTIF('10'!$D$3:$D$260,C102)+COUNTIF('11'!$D$3:$D$300,C102)+COUNTIF('12'!$D$3:$D$300,C102)</f>
        <v>0</v>
      </c>
      <c r="F102" s="18">
        <f>COUNTIFS('01'!$C$3:$C$300,C102,'01'!$H$3:$H$300,"&gt;0")+COUNTIFS('01'!$D$3:$D$300,C102,'01'!$H$3:$H$300,"&gt;0")+COUNTIFS('02'!$C$3:$C$300,C102,'02'!$H$3:$H$300,"&gt;0")+COUNTIFS('02'!$D$3:$D$300,C102,'02'!$H$3:$H$300,"&gt;0")+COUNTIFS('03'!$C$3:$C$300,C102,'03'!$H$3:$H$300,"&gt;0")+COUNTIFS('03'!$D$3:$D$300,C102,'03'!$H$3:$H$300,"&gt;0")+COUNTIFS('04'!$C$3:$C$300,C102,'04'!$H$3:$H$300,"&gt;0")+COUNTIFS('04'!$D$3:$D$300,C102,'04'!$H$3:$H$300,"&gt;0")+COUNTIFS('05'!$C$3:$C$300,C102,'05'!$H$3:$H$300,"&gt;0")+COUNTIFS('05'!$D$3:$D$300,C102,'05'!$H$3:$H$300,"&gt;0")+COUNTIFS('06'!$C$3:$C$300,C102,'06'!$H$3:$H$300,"&gt;0")+COUNTIFS('06'!$D$3:$D$300,C102,'06'!$H$3:$H$300,"&gt;0")+COUNTIFS('07'!$C$3:$C$300,C102,'07'!$H$3:$H$300,"&gt;0")+COUNTIFS('07'!$D$3:$D$300,C102,'07'!$H$3:$H$300,"&gt;0")+COUNTIFS('08'!$C$3:$C$300,C102,'08'!$H$3:$H$300,"&gt;0")+COUNTIFS('08'!$D$3:$D$300,C102,'08'!$H$3:$H$300,"&gt;0")+COUNTIFS('09'!$C$3:$C$300,C102,'09'!$H$3:$H$300,"&gt;0")+COUNTIFS('09'!$D$3:$D$300,C102,'09'!$H$3:$H$300,"&gt;0")+COUNTIFS('10'!$C$3:$C$260,C102,'10'!$I$3:$I$260,"&gt;0")+COUNTIFS('10'!$D$3:$D$260,C102,'10'!$I$3:$I$260,"&gt;0")+COUNTIFS('11'!$C$3:$C$300,C102,'11'!$H$3:$H$300,"&gt;0")+COUNTIFS('11'!$D$3:$D$300,C102,'11'!$H$3:$H$300,"&gt;0")+COUNTIFS('12'!$C$3:$C$300,C102,'12'!$H$3:$H$300,"&gt;0")+COUNTIFS('12'!$D$3:$D$300,C102,'12'!$H$3:$H$300,"&gt;0")</f>
        <v>0</v>
      </c>
      <c r="G102" s="18">
        <f>COUNTIFS('01'!$C$3:$C$300,C102,'01'!$H$3:$H$300,"&lt;0")+COUNTIFS('01'!$D$3:$D$300,C102,'01'!$H$3:$H$300,"&lt;0")+COUNTIFS('02'!$C$3:$C$300,C102,'02'!$H$3:$H$300,"&lt;0")+COUNTIFS('02'!$D$3:$D$300,C102,'02'!$H$3:$H$300,"&lt;0")+COUNTIFS('03'!$C$3:$C$300,C102,'03'!$H$3:$H$300,"&lt;0")+COUNTIFS('03'!$D$3:$D$300,C102,'03'!$H$3:$H$300,"&lt;0")+COUNTIFS('04'!$C$3:$C$300,C102,'04'!$H$3:$H$300,"&lt;0")+COUNTIFS('04'!$D$3:$D$300,C102,'04'!$H$3:$H$300,"&lt;0")+COUNTIFS('05'!$C$3:$C$300,C102,'05'!$H$3:$H$300,"&lt;0")+COUNTIFS('05'!$D$3:$D$300,C102,'05'!$H$3:$H$300,"&lt;0")+COUNTIFS('06'!$C$3:$C$300,C102,'06'!$H$3:$H$300,"&lt;0")+COUNTIFS('06'!$D$3:$D$300,C102,'06'!$H$3:$H$300,"&lt;0")+COUNTIFS('07'!$C$3:$C$300,C102,'07'!$H$3:$H$300,"&lt;0")+COUNTIFS('07'!$D$3:$D$300,C102,'07'!$H$3:$H$300,"&lt;0")+COUNTIFS('08'!$C$3:$C$300,C102,'08'!$H$3:$H$300,"&lt;0")+COUNTIFS('08'!$D$3:$D$300,C102,'08'!$H$3:$H$300,"&lt;0")+COUNTIFS('09'!$C$3:$C$300,C102,'09'!$H$3:$H$300,"&lt;0")+COUNTIFS('09'!$D$3:$D$300,C102,'09'!$H$3:$H$300,"&lt;0")+COUNTIFS('10'!$C$3:$C$260,C102,'10'!$I$3:$I$260,"&lt;0")+COUNTIFS('10'!$D$3:$D$260,C102,'10'!$I$3:$I$260,"&lt;0")+COUNTIFS('11'!$C$3:$C$300,C102,'11'!$H$3:$H$300,"&lt;0")+COUNTIFS('11'!$D$3:$D$300,C102,'11'!$H$3:$H$300,"&lt;0")+COUNTIFS('12'!$C$3:$C$300,C102,'12'!$H$3:$H$300,"&lt;0")+COUNTIFS('12'!$D$3:$D$300,C102,'12'!$H$3:$H$300,"&lt;0")</f>
        <v>0</v>
      </c>
      <c r="H102" s="19">
        <f>SUMIFS('01'!$H$3:$H$300,'01'!$C$3:$C$300,C102)+SUMIFS('01'!$H$3:$H$300,'01'!$D$3:$D$300,C102)+SUMIFS('02'!$H$3:$H$300,'02'!$C$3:$C$300,C102)+SUMIFS('02'!$H$3:$H$300,'02'!$D$3:$D$300,C102)+SUMIFS('03'!$H$3:$H$300,'03'!$C$3:$C$300,C102)+SUMIFS('03'!$H$3:$H$300,'03'!$D$3:$D$300,C102)+SUMIFS('04'!$H$3:$H$300,'04'!$C$3:$C$300,C102)+SUMIFS('04'!$H$3:$H$300,'04'!$D$3:$D$300,C102)+SUMIFS('05'!$H$3:$H$300,'05'!$C$3:$C$300,C102)+SUMIFS('05'!$H$3:$H$300,'05'!$D$3:$D$300,C102)+SUMIFS('06'!$H$3:$H$300,'06'!$C$3:$C$300,C102)+SUMIFS('06'!$H$3:$H$300,'06'!$D$3:$D$300,C102)+SUMIFS('07'!$H$3:$H$300,'07'!$C$3:$C$300,C102)+SUMIFS('07'!$H$3:$H$300,'07'!$D$3:$D$300,C102)+SUMIFS('08'!$H$3:$H$300,'08'!$C$3:$C$300,C102)+SUMIFS('08'!$H$3:$H$300,'08'!$D$3:$D$300,C102)+SUMIFS('09'!$H$3:$H$300,'09'!$C$3:$C$300,C102)+SUMIFS('09'!$H$3:$H$300,'09'!$D$3:$D$300,C102)+SUMIFS('10'!$I$3:$I$260,'10'!$C$3:$C$260,C102)+SUMIFS('10'!$I$3:$I$260,'10'!$D$3:$D$260,C102)+SUMIFS('11'!$H$3:$H$300,'11'!$C$3:$C$300,C102)+SUMIFS('11'!$H$3:$H$300,'11'!$D$3:$D$300,C102)+SUMIFS('12'!$H$3:$H$300,'12'!$C$3:$C$300,C102)+SUMIFS('12'!$H$3:$H$300,'12'!$D$3:$D$300,C102)</f>
        <v>0</v>
      </c>
      <c r="I102" s="212"/>
      <c r="J102" s="231"/>
      <c r="K102" s="212"/>
      <c r="L102" s="212"/>
    </row>
    <row r="103" spans="1:12" ht="24.75" customHeight="1">
      <c r="A103" s="16">
        <f>Equipes!$H103+(ROW(Equipes!$H103)/100000)</f>
        <v>1.0300000000000001E-3</v>
      </c>
      <c r="B103" s="13">
        <f>RANK(Equipes!$A103,A:A)</f>
        <v>898</v>
      </c>
      <c r="C103" s="28" t="s">
        <v>131</v>
      </c>
      <c r="D103" s="18">
        <f>COUNTIF('01'!$C$3:$C$300,C103)+COUNTIF('02'!$C$3:$C$300,C103)+COUNTIF('03'!$C$3:$C$300,C103)+COUNTIF('04'!$C$3:$C$300,C103)+COUNTIF('05'!$C$3:$C$300,C103)+COUNTIF('06'!$C$3:$C$300,C103)+COUNTIF('07'!$C$3:$C$300,C103)+COUNTIF('08'!$C$3:$C$300,C103)+COUNTIF('09'!$C$3:$C$300,C103)+COUNTIF('10'!$C$3:$C$260,C103)+COUNTIF('11'!$C$3:$C$300,C103)+COUNTIF('12'!$C$3:$C$300,C103)</f>
        <v>0</v>
      </c>
      <c r="E103" s="18">
        <f>COUNTIF('01'!$D$3:$D$300,C103)+COUNTIF('02'!$D$3:$D$300,C103)+COUNTIF('03'!$D$3:$D$300,C103)+COUNTIF('04'!$D$3:$D$300,C103)+COUNTIF('05'!$D$3:$D$300,C103)+COUNTIF('06'!$D$3:$D$300,C103)+COUNTIF('07'!$D$3:$D$300,C103)+COUNTIF('08'!$D$3:$D$300,C103)+COUNTIF('09'!$D$3:$D$300,C103)+COUNTIF('10'!$D$3:$D$260,C103)+COUNTIF('11'!$D$3:$D$300,C103)+COUNTIF('12'!$D$3:$D$300,C103)</f>
        <v>0</v>
      </c>
      <c r="F103" s="18">
        <f>COUNTIFS('01'!$C$3:$C$300,C103,'01'!$H$3:$H$300,"&gt;0")+COUNTIFS('01'!$D$3:$D$300,C103,'01'!$H$3:$H$300,"&gt;0")+COUNTIFS('02'!$C$3:$C$300,C103,'02'!$H$3:$H$300,"&gt;0")+COUNTIFS('02'!$D$3:$D$300,C103,'02'!$H$3:$H$300,"&gt;0")+COUNTIFS('03'!$C$3:$C$300,C103,'03'!$H$3:$H$300,"&gt;0")+COUNTIFS('03'!$D$3:$D$300,C103,'03'!$H$3:$H$300,"&gt;0")+COUNTIFS('04'!$C$3:$C$300,C103,'04'!$H$3:$H$300,"&gt;0")+COUNTIFS('04'!$D$3:$D$300,C103,'04'!$H$3:$H$300,"&gt;0")+COUNTIFS('05'!$C$3:$C$300,C103,'05'!$H$3:$H$300,"&gt;0")+COUNTIFS('05'!$D$3:$D$300,C103,'05'!$H$3:$H$300,"&gt;0")+COUNTIFS('06'!$C$3:$C$300,C103,'06'!$H$3:$H$300,"&gt;0")+COUNTIFS('06'!$D$3:$D$300,C103,'06'!$H$3:$H$300,"&gt;0")+COUNTIFS('07'!$C$3:$C$300,C103,'07'!$H$3:$H$300,"&gt;0")+COUNTIFS('07'!$D$3:$D$300,C103,'07'!$H$3:$H$300,"&gt;0")+COUNTIFS('08'!$C$3:$C$300,C103,'08'!$H$3:$H$300,"&gt;0")+COUNTIFS('08'!$D$3:$D$300,C103,'08'!$H$3:$H$300,"&gt;0")+COUNTIFS('09'!$C$3:$C$300,C103,'09'!$H$3:$H$300,"&gt;0")+COUNTIFS('09'!$D$3:$D$300,C103,'09'!$H$3:$H$300,"&gt;0")+COUNTIFS('10'!$C$3:$C$260,C103,'10'!$I$3:$I$260,"&gt;0")+COUNTIFS('10'!$D$3:$D$260,C103,'10'!$I$3:$I$260,"&gt;0")+COUNTIFS('11'!$C$3:$C$300,C103,'11'!$H$3:$H$300,"&gt;0")+COUNTIFS('11'!$D$3:$D$300,C103,'11'!$H$3:$H$300,"&gt;0")+COUNTIFS('12'!$C$3:$C$300,C103,'12'!$H$3:$H$300,"&gt;0")+COUNTIFS('12'!$D$3:$D$300,C103,'12'!$H$3:$H$300,"&gt;0")</f>
        <v>0</v>
      </c>
      <c r="G103" s="18">
        <f>COUNTIFS('01'!$C$3:$C$300,C103,'01'!$H$3:$H$300,"&lt;0")+COUNTIFS('01'!$D$3:$D$300,C103,'01'!$H$3:$H$300,"&lt;0")+COUNTIFS('02'!$C$3:$C$300,C103,'02'!$H$3:$H$300,"&lt;0")+COUNTIFS('02'!$D$3:$D$300,C103,'02'!$H$3:$H$300,"&lt;0")+COUNTIFS('03'!$C$3:$C$300,C103,'03'!$H$3:$H$300,"&lt;0")+COUNTIFS('03'!$D$3:$D$300,C103,'03'!$H$3:$H$300,"&lt;0")+COUNTIFS('04'!$C$3:$C$300,C103,'04'!$H$3:$H$300,"&lt;0")+COUNTIFS('04'!$D$3:$D$300,C103,'04'!$H$3:$H$300,"&lt;0")+COUNTIFS('05'!$C$3:$C$300,C103,'05'!$H$3:$H$300,"&lt;0")+COUNTIFS('05'!$D$3:$D$300,C103,'05'!$H$3:$H$300,"&lt;0")+COUNTIFS('06'!$C$3:$C$300,C103,'06'!$H$3:$H$300,"&lt;0")+COUNTIFS('06'!$D$3:$D$300,C103,'06'!$H$3:$H$300,"&lt;0")+COUNTIFS('07'!$C$3:$C$300,C103,'07'!$H$3:$H$300,"&lt;0")+COUNTIFS('07'!$D$3:$D$300,C103,'07'!$H$3:$H$300,"&lt;0")+COUNTIFS('08'!$C$3:$C$300,C103,'08'!$H$3:$H$300,"&lt;0")+COUNTIFS('08'!$D$3:$D$300,C103,'08'!$H$3:$H$300,"&lt;0")+COUNTIFS('09'!$C$3:$C$300,C103,'09'!$H$3:$H$300,"&lt;0")+COUNTIFS('09'!$D$3:$D$300,C103,'09'!$H$3:$H$300,"&lt;0")+COUNTIFS('10'!$C$3:$C$260,C103,'10'!$I$3:$I$260,"&lt;0")+COUNTIFS('10'!$D$3:$D$260,C103,'10'!$I$3:$I$260,"&lt;0")+COUNTIFS('11'!$C$3:$C$300,C103,'11'!$H$3:$H$300,"&lt;0")+COUNTIFS('11'!$D$3:$D$300,C103,'11'!$H$3:$H$300,"&lt;0")+COUNTIFS('12'!$C$3:$C$300,C103,'12'!$H$3:$H$300,"&lt;0")+COUNTIFS('12'!$D$3:$D$300,C103,'12'!$H$3:$H$300,"&lt;0")</f>
        <v>0</v>
      </c>
      <c r="H103" s="19">
        <f>SUMIFS('01'!$H$3:$H$300,'01'!$C$3:$C$300,C103)+SUMIFS('01'!$H$3:$H$300,'01'!$D$3:$D$300,C103)+SUMIFS('02'!$H$3:$H$300,'02'!$C$3:$C$300,C103)+SUMIFS('02'!$H$3:$H$300,'02'!$D$3:$D$300,C103)+SUMIFS('03'!$H$3:$H$300,'03'!$C$3:$C$300,C103)+SUMIFS('03'!$H$3:$H$300,'03'!$D$3:$D$300,C103)+SUMIFS('04'!$H$3:$H$300,'04'!$C$3:$C$300,C103)+SUMIFS('04'!$H$3:$H$300,'04'!$D$3:$D$300,C103)+SUMIFS('05'!$H$3:$H$300,'05'!$C$3:$C$300,C103)+SUMIFS('05'!$H$3:$H$300,'05'!$D$3:$D$300,C103)+SUMIFS('06'!$H$3:$H$300,'06'!$C$3:$C$300,C103)+SUMIFS('06'!$H$3:$H$300,'06'!$D$3:$D$300,C103)+SUMIFS('07'!$H$3:$H$300,'07'!$C$3:$C$300,C103)+SUMIFS('07'!$H$3:$H$300,'07'!$D$3:$D$300,C103)+SUMIFS('08'!$H$3:$H$300,'08'!$C$3:$C$300,C103)+SUMIFS('08'!$H$3:$H$300,'08'!$D$3:$D$300,C103)+SUMIFS('09'!$H$3:$H$300,'09'!$C$3:$C$300,C103)+SUMIFS('09'!$H$3:$H$300,'09'!$D$3:$D$300,C103)+SUMIFS('10'!$I$3:$I$260,'10'!$C$3:$C$260,C103)+SUMIFS('10'!$I$3:$I$260,'10'!$D$3:$D$260,C103)+SUMIFS('11'!$H$3:$H$300,'11'!$C$3:$C$300,C103)+SUMIFS('11'!$H$3:$H$300,'11'!$D$3:$D$300,C103)+SUMIFS('12'!$H$3:$H$300,'12'!$C$3:$C$300,C103)+SUMIFS('12'!$H$3:$H$300,'12'!$D$3:$D$300,C103)</f>
        <v>0</v>
      </c>
      <c r="I103" s="212"/>
      <c r="J103" s="231"/>
      <c r="K103" s="212"/>
      <c r="L103" s="212"/>
    </row>
    <row r="104" spans="1:12" ht="24.75" customHeight="1">
      <c r="A104" s="16">
        <f>Equipes!$H104+(ROW(Equipes!$H104)/100000)</f>
        <v>1.0399999999999999E-3</v>
      </c>
      <c r="B104" s="13">
        <f>RANK(Equipes!$A104,A:A)</f>
        <v>897</v>
      </c>
      <c r="C104" s="28" t="s">
        <v>132</v>
      </c>
      <c r="D104" s="18">
        <f>COUNTIF('01'!$C$3:$C$300,C104)+COUNTIF('02'!$C$3:$C$300,C104)+COUNTIF('03'!$C$3:$C$300,C104)+COUNTIF('04'!$C$3:$C$300,C104)+COUNTIF('05'!$C$3:$C$300,C104)+COUNTIF('06'!$C$3:$C$300,C104)+COUNTIF('07'!$C$3:$C$300,C104)+COUNTIF('08'!$C$3:$C$300,C104)+COUNTIF('09'!$C$3:$C$300,C104)+COUNTIF('10'!$C$3:$C$260,C104)+COUNTIF('11'!$C$3:$C$300,C104)+COUNTIF('12'!$C$3:$C$300,C104)</f>
        <v>0</v>
      </c>
      <c r="E104" s="18">
        <f>COUNTIF('01'!$D$3:$D$300,C104)+COUNTIF('02'!$D$3:$D$300,C104)+COUNTIF('03'!$D$3:$D$300,C104)+COUNTIF('04'!$D$3:$D$300,C104)+COUNTIF('05'!$D$3:$D$300,C104)+COUNTIF('06'!$D$3:$D$300,C104)+COUNTIF('07'!$D$3:$D$300,C104)+COUNTIF('08'!$D$3:$D$300,C104)+COUNTIF('09'!$D$3:$D$300,C104)+COUNTIF('10'!$D$3:$D$260,C104)+COUNTIF('11'!$D$3:$D$300,C104)+COUNTIF('12'!$D$3:$D$300,C104)</f>
        <v>0</v>
      </c>
      <c r="F104" s="18">
        <f>COUNTIFS('01'!$C$3:$C$300,C104,'01'!$H$3:$H$300,"&gt;0")+COUNTIFS('01'!$D$3:$D$300,C104,'01'!$H$3:$H$300,"&gt;0")+COUNTIFS('02'!$C$3:$C$300,C104,'02'!$H$3:$H$300,"&gt;0")+COUNTIFS('02'!$D$3:$D$300,C104,'02'!$H$3:$H$300,"&gt;0")+COUNTIFS('03'!$C$3:$C$300,C104,'03'!$H$3:$H$300,"&gt;0")+COUNTIFS('03'!$D$3:$D$300,C104,'03'!$H$3:$H$300,"&gt;0")+COUNTIFS('04'!$C$3:$C$300,C104,'04'!$H$3:$H$300,"&gt;0")+COUNTIFS('04'!$D$3:$D$300,C104,'04'!$H$3:$H$300,"&gt;0")+COUNTIFS('05'!$C$3:$C$300,C104,'05'!$H$3:$H$300,"&gt;0")+COUNTIFS('05'!$D$3:$D$300,C104,'05'!$H$3:$H$300,"&gt;0")+COUNTIFS('06'!$C$3:$C$300,C104,'06'!$H$3:$H$300,"&gt;0")+COUNTIFS('06'!$D$3:$D$300,C104,'06'!$H$3:$H$300,"&gt;0")+COUNTIFS('07'!$C$3:$C$300,C104,'07'!$H$3:$H$300,"&gt;0")+COUNTIFS('07'!$D$3:$D$300,C104,'07'!$H$3:$H$300,"&gt;0")+COUNTIFS('08'!$C$3:$C$300,C104,'08'!$H$3:$H$300,"&gt;0")+COUNTIFS('08'!$D$3:$D$300,C104,'08'!$H$3:$H$300,"&gt;0")+COUNTIFS('09'!$C$3:$C$300,C104,'09'!$H$3:$H$300,"&gt;0")+COUNTIFS('09'!$D$3:$D$300,C104,'09'!$H$3:$H$300,"&gt;0")+COUNTIFS('10'!$C$3:$C$260,C104,'10'!$I$3:$I$260,"&gt;0")+COUNTIFS('10'!$D$3:$D$260,C104,'10'!$I$3:$I$260,"&gt;0")+COUNTIFS('11'!$C$3:$C$300,C104,'11'!$H$3:$H$300,"&gt;0")+COUNTIFS('11'!$D$3:$D$300,C104,'11'!$H$3:$H$300,"&gt;0")+COUNTIFS('12'!$C$3:$C$300,C104,'12'!$H$3:$H$300,"&gt;0")+COUNTIFS('12'!$D$3:$D$300,C104,'12'!$H$3:$H$300,"&gt;0")</f>
        <v>0</v>
      </c>
      <c r="G104" s="18">
        <f>COUNTIFS('01'!$C$3:$C$300,C104,'01'!$H$3:$H$300,"&lt;0")+COUNTIFS('01'!$D$3:$D$300,C104,'01'!$H$3:$H$300,"&lt;0")+COUNTIFS('02'!$C$3:$C$300,C104,'02'!$H$3:$H$300,"&lt;0")+COUNTIFS('02'!$D$3:$D$300,C104,'02'!$H$3:$H$300,"&lt;0")+COUNTIFS('03'!$C$3:$C$300,C104,'03'!$H$3:$H$300,"&lt;0")+COUNTIFS('03'!$D$3:$D$300,C104,'03'!$H$3:$H$300,"&lt;0")+COUNTIFS('04'!$C$3:$C$300,C104,'04'!$H$3:$H$300,"&lt;0")+COUNTIFS('04'!$D$3:$D$300,C104,'04'!$H$3:$H$300,"&lt;0")+COUNTIFS('05'!$C$3:$C$300,C104,'05'!$H$3:$H$300,"&lt;0")+COUNTIFS('05'!$D$3:$D$300,C104,'05'!$H$3:$H$300,"&lt;0")+COUNTIFS('06'!$C$3:$C$300,C104,'06'!$H$3:$H$300,"&lt;0")+COUNTIFS('06'!$D$3:$D$300,C104,'06'!$H$3:$H$300,"&lt;0")+COUNTIFS('07'!$C$3:$C$300,C104,'07'!$H$3:$H$300,"&lt;0")+COUNTIFS('07'!$D$3:$D$300,C104,'07'!$H$3:$H$300,"&lt;0")+COUNTIFS('08'!$C$3:$C$300,C104,'08'!$H$3:$H$300,"&lt;0")+COUNTIFS('08'!$D$3:$D$300,C104,'08'!$H$3:$H$300,"&lt;0")+COUNTIFS('09'!$C$3:$C$300,C104,'09'!$H$3:$H$300,"&lt;0")+COUNTIFS('09'!$D$3:$D$300,C104,'09'!$H$3:$H$300,"&lt;0")+COUNTIFS('10'!$C$3:$C$260,C104,'10'!$I$3:$I$260,"&lt;0")+COUNTIFS('10'!$D$3:$D$260,C104,'10'!$I$3:$I$260,"&lt;0")+COUNTIFS('11'!$C$3:$C$300,C104,'11'!$H$3:$H$300,"&lt;0")+COUNTIFS('11'!$D$3:$D$300,C104,'11'!$H$3:$H$300,"&lt;0")+COUNTIFS('12'!$C$3:$C$300,C104,'12'!$H$3:$H$300,"&lt;0")+COUNTIFS('12'!$D$3:$D$300,C104,'12'!$H$3:$H$300,"&lt;0")</f>
        <v>0</v>
      </c>
      <c r="H104" s="19">
        <f>SUMIFS('01'!$H$3:$H$300,'01'!$C$3:$C$300,C104)+SUMIFS('01'!$H$3:$H$300,'01'!$D$3:$D$300,C104)+SUMIFS('02'!$H$3:$H$300,'02'!$C$3:$C$300,C104)+SUMIFS('02'!$H$3:$H$300,'02'!$D$3:$D$300,C104)+SUMIFS('03'!$H$3:$H$300,'03'!$C$3:$C$300,C104)+SUMIFS('03'!$H$3:$H$300,'03'!$D$3:$D$300,C104)+SUMIFS('04'!$H$3:$H$300,'04'!$C$3:$C$300,C104)+SUMIFS('04'!$H$3:$H$300,'04'!$D$3:$D$300,C104)+SUMIFS('05'!$H$3:$H$300,'05'!$C$3:$C$300,C104)+SUMIFS('05'!$H$3:$H$300,'05'!$D$3:$D$300,C104)+SUMIFS('06'!$H$3:$H$300,'06'!$C$3:$C$300,C104)+SUMIFS('06'!$H$3:$H$300,'06'!$D$3:$D$300,C104)+SUMIFS('07'!$H$3:$H$300,'07'!$C$3:$C$300,C104)+SUMIFS('07'!$H$3:$H$300,'07'!$D$3:$D$300,C104)+SUMIFS('08'!$H$3:$H$300,'08'!$C$3:$C$300,C104)+SUMIFS('08'!$H$3:$H$300,'08'!$D$3:$D$300,C104)+SUMIFS('09'!$H$3:$H$300,'09'!$C$3:$C$300,C104)+SUMIFS('09'!$H$3:$H$300,'09'!$D$3:$D$300,C104)+SUMIFS('10'!$I$3:$I$260,'10'!$C$3:$C$260,C104)+SUMIFS('10'!$I$3:$I$260,'10'!$D$3:$D$260,C104)+SUMIFS('11'!$H$3:$H$300,'11'!$C$3:$C$300,C104)+SUMIFS('11'!$H$3:$H$300,'11'!$D$3:$D$300,C104)+SUMIFS('12'!$H$3:$H$300,'12'!$C$3:$C$300,C104)+SUMIFS('12'!$H$3:$H$300,'12'!$D$3:$D$300,C104)</f>
        <v>0</v>
      </c>
      <c r="I104" s="212"/>
      <c r="J104" s="231"/>
      <c r="K104" s="212"/>
      <c r="L104" s="212"/>
    </row>
    <row r="105" spans="1:12" ht="24.75" customHeight="1">
      <c r="A105" s="16">
        <f>Equipes!$H105+(ROW(Equipes!$H105)/100000)</f>
        <v>1.0499999999999999E-3</v>
      </c>
      <c r="B105" s="13">
        <f>RANK(Equipes!$A105,A:A)</f>
        <v>896</v>
      </c>
      <c r="C105" s="28" t="s">
        <v>133</v>
      </c>
      <c r="D105" s="18">
        <f>COUNTIF('01'!$C$3:$C$300,C105)+COUNTIF('02'!$C$3:$C$300,C105)+COUNTIF('03'!$C$3:$C$300,C105)+COUNTIF('04'!$C$3:$C$300,C105)+COUNTIF('05'!$C$3:$C$300,C105)+COUNTIF('06'!$C$3:$C$300,C105)+COUNTIF('07'!$C$3:$C$300,C105)+COUNTIF('08'!$C$3:$C$300,C105)+COUNTIF('09'!$C$3:$C$300,C105)+COUNTIF('10'!$C$3:$C$260,C105)+COUNTIF('11'!$C$3:$C$300,C105)+COUNTIF('12'!$C$3:$C$300,C105)</f>
        <v>0</v>
      </c>
      <c r="E105" s="18">
        <f>COUNTIF('01'!$D$3:$D$300,C105)+COUNTIF('02'!$D$3:$D$300,C105)+COUNTIF('03'!$D$3:$D$300,C105)+COUNTIF('04'!$D$3:$D$300,C105)+COUNTIF('05'!$D$3:$D$300,C105)+COUNTIF('06'!$D$3:$D$300,C105)+COUNTIF('07'!$D$3:$D$300,C105)+COUNTIF('08'!$D$3:$D$300,C105)+COUNTIF('09'!$D$3:$D$300,C105)+COUNTIF('10'!$D$3:$D$260,C105)+COUNTIF('11'!$D$3:$D$300,C105)+COUNTIF('12'!$D$3:$D$300,C105)</f>
        <v>0</v>
      </c>
      <c r="F105" s="18">
        <f>COUNTIFS('01'!$C$3:$C$300,C105,'01'!$H$3:$H$300,"&gt;0")+COUNTIFS('01'!$D$3:$D$300,C105,'01'!$H$3:$H$300,"&gt;0")+COUNTIFS('02'!$C$3:$C$300,C105,'02'!$H$3:$H$300,"&gt;0")+COUNTIFS('02'!$D$3:$D$300,C105,'02'!$H$3:$H$300,"&gt;0")+COUNTIFS('03'!$C$3:$C$300,C105,'03'!$H$3:$H$300,"&gt;0")+COUNTIFS('03'!$D$3:$D$300,C105,'03'!$H$3:$H$300,"&gt;0")+COUNTIFS('04'!$C$3:$C$300,C105,'04'!$H$3:$H$300,"&gt;0")+COUNTIFS('04'!$D$3:$D$300,C105,'04'!$H$3:$H$300,"&gt;0")+COUNTIFS('05'!$C$3:$C$300,C105,'05'!$H$3:$H$300,"&gt;0")+COUNTIFS('05'!$D$3:$D$300,C105,'05'!$H$3:$H$300,"&gt;0")+COUNTIFS('06'!$C$3:$C$300,C105,'06'!$H$3:$H$300,"&gt;0")+COUNTIFS('06'!$D$3:$D$300,C105,'06'!$H$3:$H$300,"&gt;0")+COUNTIFS('07'!$C$3:$C$300,C105,'07'!$H$3:$H$300,"&gt;0")+COUNTIFS('07'!$D$3:$D$300,C105,'07'!$H$3:$H$300,"&gt;0")+COUNTIFS('08'!$C$3:$C$300,C105,'08'!$H$3:$H$300,"&gt;0")+COUNTIFS('08'!$D$3:$D$300,C105,'08'!$H$3:$H$300,"&gt;0")+COUNTIFS('09'!$C$3:$C$300,C105,'09'!$H$3:$H$300,"&gt;0")+COUNTIFS('09'!$D$3:$D$300,C105,'09'!$H$3:$H$300,"&gt;0")+COUNTIFS('10'!$C$3:$C$260,C105,'10'!$I$3:$I$260,"&gt;0")+COUNTIFS('10'!$D$3:$D$260,C105,'10'!$I$3:$I$260,"&gt;0")+COUNTIFS('11'!$C$3:$C$300,C105,'11'!$H$3:$H$300,"&gt;0")+COUNTIFS('11'!$D$3:$D$300,C105,'11'!$H$3:$H$300,"&gt;0")+COUNTIFS('12'!$C$3:$C$300,C105,'12'!$H$3:$H$300,"&gt;0")+COUNTIFS('12'!$D$3:$D$300,C105,'12'!$H$3:$H$300,"&gt;0")</f>
        <v>0</v>
      </c>
      <c r="G105" s="18">
        <f>COUNTIFS('01'!$C$3:$C$300,C105,'01'!$H$3:$H$300,"&lt;0")+COUNTIFS('01'!$D$3:$D$300,C105,'01'!$H$3:$H$300,"&lt;0")+COUNTIFS('02'!$C$3:$C$300,C105,'02'!$H$3:$H$300,"&lt;0")+COUNTIFS('02'!$D$3:$D$300,C105,'02'!$H$3:$H$300,"&lt;0")+COUNTIFS('03'!$C$3:$C$300,C105,'03'!$H$3:$H$300,"&lt;0")+COUNTIFS('03'!$D$3:$D$300,C105,'03'!$H$3:$H$300,"&lt;0")+COUNTIFS('04'!$C$3:$C$300,C105,'04'!$H$3:$H$300,"&lt;0")+COUNTIFS('04'!$D$3:$D$300,C105,'04'!$H$3:$H$300,"&lt;0")+COUNTIFS('05'!$C$3:$C$300,C105,'05'!$H$3:$H$300,"&lt;0")+COUNTIFS('05'!$D$3:$D$300,C105,'05'!$H$3:$H$300,"&lt;0")+COUNTIFS('06'!$C$3:$C$300,C105,'06'!$H$3:$H$300,"&lt;0")+COUNTIFS('06'!$D$3:$D$300,C105,'06'!$H$3:$H$300,"&lt;0")+COUNTIFS('07'!$C$3:$C$300,C105,'07'!$H$3:$H$300,"&lt;0")+COUNTIFS('07'!$D$3:$D$300,C105,'07'!$H$3:$H$300,"&lt;0")+COUNTIFS('08'!$C$3:$C$300,C105,'08'!$H$3:$H$300,"&lt;0")+COUNTIFS('08'!$D$3:$D$300,C105,'08'!$H$3:$H$300,"&lt;0")+COUNTIFS('09'!$C$3:$C$300,C105,'09'!$H$3:$H$300,"&lt;0")+COUNTIFS('09'!$D$3:$D$300,C105,'09'!$H$3:$H$300,"&lt;0")+COUNTIFS('10'!$C$3:$C$260,C105,'10'!$I$3:$I$260,"&lt;0")+COUNTIFS('10'!$D$3:$D$260,C105,'10'!$I$3:$I$260,"&lt;0")+COUNTIFS('11'!$C$3:$C$300,C105,'11'!$H$3:$H$300,"&lt;0")+COUNTIFS('11'!$D$3:$D$300,C105,'11'!$H$3:$H$300,"&lt;0")+COUNTIFS('12'!$C$3:$C$300,C105,'12'!$H$3:$H$300,"&lt;0")+COUNTIFS('12'!$D$3:$D$300,C105,'12'!$H$3:$H$300,"&lt;0")</f>
        <v>0</v>
      </c>
      <c r="H105" s="19">
        <f>SUMIFS('01'!$H$3:$H$300,'01'!$C$3:$C$300,C105)+SUMIFS('01'!$H$3:$H$300,'01'!$D$3:$D$300,C105)+SUMIFS('02'!$H$3:$H$300,'02'!$C$3:$C$300,C105)+SUMIFS('02'!$H$3:$H$300,'02'!$D$3:$D$300,C105)+SUMIFS('03'!$H$3:$H$300,'03'!$C$3:$C$300,C105)+SUMIFS('03'!$H$3:$H$300,'03'!$D$3:$D$300,C105)+SUMIFS('04'!$H$3:$H$300,'04'!$C$3:$C$300,C105)+SUMIFS('04'!$H$3:$H$300,'04'!$D$3:$D$300,C105)+SUMIFS('05'!$H$3:$H$300,'05'!$C$3:$C$300,C105)+SUMIFS('05'!$H$3:$H$300,'05'!$D$3:$D$300,C105)+SUMIFS('06'!$H$3:$H$300,'06'!$C$3:$C$300,C105)+SUMIFS('06'!$H$3:$H$300,'06'!$D$3:$D$300,C105)+SUMIFS('07'!$H$3:$H$300,'07'!$C$3:$C$300,C105)+SUMIFS('07'!$H$3:$H$300,'07'!$D$3:$D$300,C105)+SUMIFS('08'!$H$3:$H$300,'08'!$C$3:$C$300,C105)+SUMIFS('08'!$H$3:$H$300,'08'!$D$3:$D$300,C105)+SUMIFS('09'!$H$3:$H$300,'09'!$C$3:$C$300,C105)+SUMIFS('09'!$H$3:$H$300,'09'!$D$3:$D$300,C105)+SUMIFS('10'!$I$3:$I$260,'10'!$C$3:$C$260,C105)+SUMIFS('10'!$I$3:$I$260,'10'!$D$3:$D$260,C105)+SUMIFS('11'!$H$3:$H$300,'11'!$C$3:$C$300,C105)+SUMIFS('11'!$H$3:$H$300,'11'!$D$3:$D$300,C105)+SUMIFS('12'!$H$3:$H$300,'12'!$C$3:$C$300,C105)+SUMIFS('12'!$H$3:$H$300,'12'!$D$3:$D$300,C105)</f>
        <v>0</v>
      </c>
      <c r="I105" s="212"/>
      <c r="J105" s="231"/>
      <c r="K105" s="212"/>
      <c r="L105" s="212"/>
    </row>
    <row r="106" spans="1:12" ht="24.75" customHeight="1">
      <c r="A106" s="16">
        <f>Equipes!$H106+(ROW(Equipes!$H106)/100000)</f>
        <v>1.06E-3</v>
      </c>
      <c r="B106" s="13">
        <f>RANK(Equipes!$A106,A:A)</f>
        <v>895</v>
      </c>
      <c r="C106" s="28" t="s">
        <v>134</v>
      </c>
      <c r="D106" s="18">
        <f>COUNTIF('01'!$C$3:$C$300,C106)+COUNTIF('02'!$C$3:$C$300,C106)+COUNTIF('03'!$C$3:$C$300,C106)+COUNTIF('04'!$C$3:$C$300,C106)+COUNTIF('05'!$C$3:$C$300,C106)+COUNTIF('06'!$C$3:$C$300,C106)+COUNTIF('07'!$C$3:$C$300,C106)+COUNTIF('08'!$C$3:$C$300,C106)+COUNTIF('09'!$C$3:$C$300,C106)+COUNTIF('10'!$C$3:$C$260,C106)+COUNTIF('11'!$C$3:$C$300,C106)+COUNTIF('12'!$C$3:$C$300,C106)</f>
        <v>0</v>
      </c>
      <c r="E106" s="18">
        <f>COUNTIF('01'!$D$3:$D$300,C106)+COUNTIF('02'!$D$3:$D$300,C106)+COUNTIF('03'!$D$3:$D$300,C106)+COUNTIF('04'!$D$3:$D$300,C106)+COUNTIF('05'!$D$3:$D$300,C106)+COUNTIF('06'!$D$3:$D$300,C106)+COUNTIF('07'!$D$3:$D$300,C106)+COUNTIF('08'!$D$3:$D$300,C106)+COUNTIF('09'!$D$3:$D$300,C106)+COUNTIF('10'!$D$3:$D$260,C106)+COUNTIF('11'!$D$3:$D$300,C106)+COUNTIF('12'!$D$3:$D$300,C106)</f>
        <v>0</v>
      </c>
      <c r="F106" s="18">
        <f>COUNTIFS('01'!$C$3:$C$300,C106,'01'!$H$3:$H$300,"&gt;0")+COUNTIFS('01'!$D$3:$D$300,C106,'01'!$H$3:$H$300,"&gt;0")+COUNTIFS('02'!$C$3:$C$300,C106,'02'!$H$3:$H$300,"&gt;0")+COUNTIFS('02'!$D$3:$D$300,C106,'02'!$H$3:$H$300,"&gt;0")+COUNTIFS('03'!$C$3:$C$300,C106,'03'!$H$3:$H$300,"&gt;0")+COUNTIFS('03'!$D$3:$D$300,C106,'03'!$H$3:$H$300,"&gt;0")+COUNTIFS('04'!$C$3:$C$300,C106,'04'!$H$3:$H$300,"&gt;0")+COUNTIFS('04'!$D$3:$D$300,C106,'04'!$H$3:$H$300,"&gt;0")+COUNTIFS('05'!$C$3:$C$300,C106,'05'!$H$3:$H$300,"&gt;0")+COUNTIFS('05'!$D$3:$D$300,C106,'05'!$H$3:$H$300,"&gt;0")+COUNTIFS('06'!$C$3:$C$300,C106,'06'!$H$3:$H$300,"&gt;0")+COUNTIFS('06'!$D$3:$D$300,C106,'06'!$H$3:$H$300,"&gt;0")+COUNTIFS('07'!$C$3:$C$300,C106,'07'!$H$3:$H$300,"&gt;0")+COUNTIFS('07'!$D$3:$D$300,C106,'07'!$H$3:$H$300,"&gt;0")+COUNTIFS('08'!$C$3:$C$300,C106,'08'!$H$3:$H$300,"&gt;0")+COUNTIFS('08'!$D$3:$D$300,C106,'08'!$H$3:$H$300,"&gt;0")+COUNTIFS('09'!$C$3:$C$300,C106,'09'!$H$3:$H$300,"&gt;0")+COUNTIFS('09'!$D$3:$D$300,C106,'09'!$H$3:$H$300,"&gt;0")+COUNTIFS('10'!$C$3:$C$260,C106,'10'!$I$3:$I$260,"&gt;0")+COUNTIFS('10'!$D$3:$D$260,C106,'10'!$I$3:$I$260,"&gt;0")+COUNTIFS('11'!$C$3:$C$300,C106,'11'!$H$3:$H$300,"&gt;0")+COUNTIFS('11'!$D$3:$D$300,C106,'11'!$H$3:$H$300,"&gt;0")+COUNTIFS('12'!$C$3:$C$300,C106,'12'!$H$3:$H$300,"&gt;0")+COUNTIFS('12'!$D$3:$D$300,C106,'12'!$H$3:$H$300,"&gt;0")</f>
        <v>0</v>
      </c>
      <c r="G106" s="18">
        <f>COUNTIFS('01'!$C$3:$C$300,C106,'01'!$H$3:$H$300,"&lt;0")+COUNTIFS('01'!$D$3:$D$300,C106,'01'!$H$3:$H$300,"&lt;0")+COUNTIFS('02'!$C$3:$C$300,C106,'02'!$H$3:$H$300,"&lt;0")+COUNTIFS('02'!$D$3:$D$300,C106,'02'!$H$3:$H$300,"&lt;0")+COUNTIFS('03'!$C$3:$C$300,C106,'03'!$H$3:$H$300,"&lt;0")+COUNTIFS('03'!$D$3:$D$300,C106,'03'!$H$3:$H$300,"&lt;0")+COUNTIFS('04'!$C$3:$C$300,C106,'04'!$H$3:$H$300,"&lt;0")+COUNTIFS('04'!$D$3:$D$300,C106,'04'!$H$3:$H$300,"&lt;0")+COUNTIFS('05'!$C$3:$C$300,C106,'05'!$H$3:$H$300,"&lt;0")+COUNTIFS('05'!$D$3:$D$300,C106,'05'!$H$3:$H$300,"&lt;0")+COUNTIFS('06'!$C$3:$C$300,C106,'06'!$H$3:$H$300,"&lt;0")+COUNTIFS('06'!$D$3:$D$300,C106,'06'!$H$3:$H$300,"&lt;0")+COUNTIFS('07'!$C$3:$C$300,C106,'07'!$H$3:$H$300,"&lt;0")+COUNTIFS('07'!$D$3:$D$300,C106,'07'!$H$3:$H$300,"&lt;0")+COUNTIFS('08'!$C$3:$C$300,C106,'08'!$H$3:$H$300,"&lt;0")+COUNTIFS('08'!$D$3:$D$300,C106,'08'!$H$3:$H$300,"&lt;0")+COUNTIFS('09'!$C$3:$C$300,C106,'09'!$H$3:$H$300,"&lt;0")+COUNTIFS('09'!$D$3:$D$300,C106,'09'!$H$3:$H$300,"&lt;0")+COUNTIFS('10'!$C$3:$C$260,C106,'10'!$I$3:$I$260,"&lt;0")+COUNTIFS('10'!$D$3:$D$260,C106,'10'!$I$3:$I$260,"&lt;0")+COUNTIFS('11'!$C$3:$C$300,C106,'11'!$H$3:$H$300,"&lt;0")+COUNTIFS('11'!$D$3:$D$300,C106,'11'!$H$3:$H$300,"&lt;0")+COUNTIFS('12'!$C$3:$C$300,C106,'12'!$H$3:$H$300,"&lt;0")+COUNTIFS('12'!$D$3:$D$300,C106,'12'!$H$3:$H$300,"&lt;0")</f>
        <v>0</v>
      </c>
      <c r="H106" s="19">
        <f>SUMIFS('01'!$H$3:$H$300,'01'!$C$3:$C$300,C106)+SUMIFS('01'!$H$3:$H$300,'01'!$D$3:$D$300,C106)+SUMIFS('02'!$H$3:$H$300,'02'!$C$3:$C$300,C106)+SUMIFS('02'!$H$3:$H$300,'02'!$D$3:$D$300,C106)+SUMIFS('03'!$H$3:$H$300,'03'!$C$3:$C$300,C106)+SUMIFS('03'!$H$3:$H$300,'03'!$D$3:$D$300,C106)+SUMIFS('04'!$H$3:$H$300,'04'!$C$3:$C$300,C106)+SUMIFS('04'!$H$3:$H$300,'04'!$D$3:$D$300,C106)+SUMIFS('05'!$H$3:$H$300,'05'!$C$3:$C$300,C106)+SUMIFS('05'!$H$3:$H$300,'05'!$D$3:$D$300,C106)+SUMIFS('06'!$H$3:$H$300,'06'!$C$3:$C$300,C106)+SUMIFS('06'!$H$3:$H$300,'06'!$D$3:$D$300,C106)+SUMIFS('07'!$H$3:$H$300,'07'!$C$3:$C$300,C106)+SUMIFS('07'!$H$3:$H$300,'07'!$D$3:$D$300,C106)+SUMIFS('08'!$H$3:$H$300,'08'!$C$3:$C$300,C106)+SUMIFS('08'!$H$3:$H$300,'08'!$D$3:$D$300,C106)+SUMIFS('09'!$H$3:$H$300,'09'!$C$3:$C$300,C106)+SUMIFS('09'!$H$3:$H$300,'09'!$D$3:$D$300,C106)+SUMIFS('10'!$I$3:$I$260,'10'!$C$3:$C$260,C106)+SUMIFS('10'!$I$3:$I$260,'10'!$D$3:$D$260,C106)+SUMIFS('11'!$H$3:$H$300,'11'!$C$3:$C$300,C106)+SUMIFS('11'!$H$3:$H$300,'11'!$D$3:$D$300,C106)+SUMIFS('12'!$H$3:$H$300,'12'!$C$3:$C$300,C106)+SUMIFS('12'!$H$3:$H$300,'12'!$D$3:$D$300,C106)</f>
        <v>0</v>
      </c>
      <c r="I106" s="212"/>
      <c r="J106" s="231"/>
      <c r="K106" s="212"/>
      <c r="L106" s="212"/>
    </row>
    <row r="107" spans="1:12" ht="24.75" customHeight="1">
      <c r="A107" s="16">
        <f>Equipes!$H107+(ROW(Equipes!$H107)/100000)</f>
        <v>1.07E-3</v>
      </c>
      <c r="B107" s="13">
        <f>RANK(Equipes!$A107,A:A)</f>
        <v>894</v>
      </c>
      <c r="C107" s="28" t="s">
        <v>135</v>
      </c>
      <c r="D107" s="18">
        <f>COUNTIF('01'!$C$3:$C$300,C107)+COUNTIF('02'!$C$3:$C$300,C107)+COUNTIF('03'!$C$3:$C$300,C107)+COUNTIF('04'!$C$3:$C$300,C107)+COUNTIF('05'!$C$3:$C$300,C107)+COUNTIF('06'!$C$3:$C$300,C107)+COUNTIF('07'!$C$3:$C$300,C107)+COUNTIF('08'!$C$3:$C$300,C107)+COUNTIF('09'!$C$3:$C$300,C107)+COUNTIF('10'!$C$3:$C$260,C107)+COUNTIF('11'!$C$3:$C$300,C107)+COUNTIF('12'!$C$3:$C$300,C107)</f>
        <v>0</v>
      </c>
      <c r="E107" s="18">
        <f>COUNTIF('01'!$D$3:$D$300,C107)+COUNTIF('02'!$D$3:$D$300,C107)+COUNTIF('03'!$D$3:$D$300,C107)+COUNTIF('04'!$D$3:$D$300,C107)+COUNTIF('05'!$D$3:$D$300,C107)+COUNTIF('06'!$D$3:$D$300,C107)+COUNTIF('07'!$D$3:$D$300,C107)+COUNTIF('08'!$D$3:$D$300,C107)+COUNTIF('09'!$D$3:$D$300,C107)+COUNTIF('10'!$D$3:$D$260,C107)+COUNTIF('11'!$D$3:$D$300,C107)+COUNTIF('12'!$D$3:$D$300,C107)</f>
        <v>0</v>
      </c>
      <c r="F107" s="18">
        <f>COUNTIFS('01'!$C$3:$C$300,C107,'01'!$H$3:$H$300,"&gt;0")+COUNTIFS('01'!$D$3:$D$300,C107,'01'!$H$3:$H$300,"&gt;0")+COUNTIFS('02'!$C$3:$C$300,C107,'02'!$H$3:$H$300,"&gt;0")+COUNTIFS('02'!$D$3:$D$300,C107,'02'!$H$3:$H$300,"&gt;0")+COUNTIFS('03'!$C$3:$C$300,C107,'03'!$H$3:$H$300,"&gt;0")+COUNTIFS('03'!$D$3:$D$300,C107,'03'!$H$3:$H$300,"&gt;0")+COUNTIFS('04'!$C$3:$C$300,C107,'04'!$H$3:$H$300,"&gt;0")+COUNTIFS('04'!$D$3:$D$300,C107,'04'!$H$3:$H$300,"&gt;0")+COUNTIFS('05'!$C$3:$C$300,C107,'05'!$H$3:$H$300,"&gt;0")+COUNTIFS('05'!$D$3:$D$300,C107,'05'!$H$3:$H$300,"&gt;0")+COUNTIFS('06'!$C$3:$C$300,C107,'06'!$H$3:$H$300,"&gt;0")+COUNTIFS('06'!$D$3:$D$300,C107,'06'!$H$3:$H$300,"&gt;0")+COUNTIFS('07'!$C$3:$C$300,C107,'07'!$H$3:$H$300,"&gt;0")+COUNTIFS('07'!$D$3:$D$300,C107,'07'!$H$3:$H$300,"&gt;0")+COUNTIFS('08'!$C$3:$C$300,C107,'08'!$H$3:$H$300,"&gt;0")+COUNTIFS('08'!$D$3:$D$300,C107,'08'!$H$3:$H$300,"&gt;0")+COUNTIFS('09'!$C$3:$C$300,C107,'09'!$H$3:$H$300,"&gt;0")+COUNTIFS('09'!$D$3:$D$300,C107,'09'!$H$3:$H$300,"&gt;0")+COUNTIFS('10'!$C$3:$C$260,C107,'10'!$I$3:$I$260,"&gt;0")+COUNTIFS('10'!$D$3:$D$260,C107,'10'!$I$3:$I$260,"&gt;0")+COUNTIFS('11'!$C$3:$C$300,C107,'11'!$H$3:$H$300,"&gt;0")+COUNTIFS('11'!$D$3:$D$300,C107,'11'!$H$3:$H$300,"&gt;0")+COUNTIFS('12'!$C$3:$C$300,C107,'12'!$H$3:$H$300,"&gt;0")+COUNTIFS('12'!$D$3:$D$300,C107,'12'!$H$3:$H$300,"&gt;0")</f>
        <v>0</v>
      </c>
      <c r="G107" s="18">
        <f>COUNTIFS('01'!$C$3:$C$300,C107,'01'!$H$3:$H$300,"&lt;0")+COUNTIFS('01'!$D$3:$D$300,C107,'01'!$H$3:$H$300,"&lt;0")+COUNTIFS('02'!$C$3:$C$300,C107,'02'!$H$3:$H$300,"&lt;0")+COUNTIFS('02'!$D$3:$D$300,C107,'02'!$H$3:$H$300,"&lt;0")+COUNTIFS('03'!$C$3:$C$300,C107,'03'!$H$3:$H$300,"&lt;0")+COUNTIFS('03'!$D$3:$D$300,C107,'03'!$H$3:$H$300,"&lt;0")+COUNTIFS('04'!$C$3:$C$300,C107,'04'!$H$3:$H$300,"&lt;0")+COUNTIFS('04'!$D$3:$D$300,C107,'04'!$H$3:$H$300,"&lt;0")+COUNTIFS('05'!$C$3:$C$300,C107,'05'!$H$3:$H$300,"&lt;0")+COUNTIFS('05'!$D$3:$D$300,C107,'05'!$H$3:$H$300,"&lt;0")+COUNTIFS('06'!$C$3:$C$300,C107,'06'!$H$3:$H$300,"&lt;0")+COUNTIFS('06'!$D$3:$D$300,C107,'06'!$H$3:$H$300,"&lt;0")+COUNTIFS('07'!$C$3:$C$300,C107,'07'!$H$3:$H$300,"&lt;0")+COUNTIFS('07'!$D$3:$D$300,C107,'07'!$H$3:$H$300,"&lt;0")+COUNTIFS('08'!$C$3:$C$300,C107,'08'!$H$3:$H$300,"&lt;0")+COUNTIFS('08'!$D$3:$D$300,C107,'08'!$H$3:$H$300,"&lt;0")+COUNTIFS('09'!$C$3:$C$300,C107,'09'!$H$3:$H$300,"&lt;0")+COUNTIFS('09'!$D$3:$D$300,C107,'09'!$H$3:$H$300,"&lt;0")+COUNTIFS('10'!$C$3:$C$260,C107,'10'!$I$3:$I$260,"&lt;0")+COUNTIFS('10'!$D$3:$D$260,C107,'10'!$I$3:$I$260,"&lt;0")+COUNTIFS('11'!$C$3:$C$300,C107,'11'!$H$3:$H$300,"&lt;0")+COUNTIFS('11'!$D$3:$D$300,C107,'11'!$H$3:$H$300,"&lt;0")+COUNTIFS('12'!$C$3:$C$300,C107,'12'!$H$3:$H$300,"&lt;0")+COUNTIFS('12'!$D$3:$D$300,C107,'12'!$H$3:$H$300,"&lt;0")</f>
        <v>0</v>
      </c>
      <c r="H107" s="19">
        <f>SUMIFS('01'!$H$3:$H$300,'01'!$C$3:$C$300,C107)+SUMIFS('01'!$H$3:$H$300,'01'!$D$3:$D$300,C107)+SUMIFS('02'!$H$3:$H$300,'02'!$C$3:$C$300,C107)+SUMIFS('02'!$H$3:$H$300,'02'!$D$3:$D$300,C107)+SUMIFS('03'!$H$3:$H$300,'03'!$C$3:$C$300,C107)+SUMIFS('03'!$H$3:$H$300,'03'!$D$3:$D$300,C107)+SUMIFS('04'!$H$3:$H$300,'04'!$C$3:$C$300,C107)+SUMIFS('04'!$H$3:$H$300,'04'!$D$3:$D$300,C107)+SUMIFS('05'!$H$3:$H$300,'05'!$C$3:$C$300,C107)+SUMIFS('05'!$H$3:$H$300,'05'!$D$3:$D$300,C107)+SUMIFS('06'!$H$3:$H$300,'06'!$C$3:$C$300,C107)+SUMIFS('06'!$H$3:$H$300,'06'!$D$3:$D$300,C107)+SUMIFS('07'!$H$3:$H$300,'07'!$C$3:$C$300,C107)+SUMIFS('07'!$H$3:$H$300,'07'!$D$3:$D$300,C107)+SUMIFS('08'!$H$3:$H$300,'08'!$C$3:$C$300,C107)+SUMIFS('08'!$H$3:$H$300,'08'!$D$3:$D$300,C107)+SUMIFS('09'!$H$3:$H$300,'09'!$C$3:$C$300,C107)+SUMIFS('09'!$H$3:$H$300,'09'!$D$3:$D$300,C107)+SUMIFS('10'!$I$3:$I$260,'10'!$C$3:$C$260,C107)+SUMIFS('10'!$I$3:$I$260,'10'!$D$3:$D$260,C107)+SUMIFS('11'!$H$3:$H$300,'11'!$C$3:$C$300,C107)+SUMIFS('11'!$H$3:$H$300,'11'!$D$3:$D$300,C107)+SUMIFS('12'!$H$3:$H$300,'12'!$C$3:$C$300,C107)+SUMIFS('12'!$H$3:$H$300,'12'!$D$3:$D$300,C107)</f>
        <v>0</v>
      </c>
      <c r="I107" s="212"/>
      <c r="J107" s="231"/>
      <c r="K107" s="212"/>
      <c r="L107" s="212"/>
    </row>
    <row r="108" spans="1:12" ht="24.75" customHeight="1">
      <c r="A108" s="16">
        <f>Equipes!$H108+(ROW(Equipes!$H108)/100000)</f>
        <v>1.08E-3</v>
      </c>
      <c r="B108" s="13">
        <f>RANK(Equipes!$A108,A:A)</f>
        <v>893</v>
      </c>
      <c r="C108" s="28" t="s">
        <v>136</v>
      </c>
      <c r="D108" s="18">
        <f>COUNTIF('01'!$C$3:$C$300,C108)+COUNTIF('02'!$C$3:$C$300,C108)+COUNTIF('03'!$C$3:$C$300,C108)+COUNTIF('04'!$C$3:$C$300,C108)+COUNTIF('05'!$C$3:$C$300,C108)+COUNTIF('06'!$C$3:$C$300,C108)+COUNTIF('07'!$C$3:$C$300,C108)+COUNTIF('08'!$C$3:$C$300,C108)+COUNTIF('09'!$C$3:$C$300,C108)+COUNTIF('10'!$C$3:$C$260,C108)+COUNTIF('11'!$C$3:$C$300,C108)+COUNTIF('12'!$C$3:$C$300,C108)</f>
        <v>0</v>
      </c>
      <c r="E108" s="18">
        <f>COUNTIF('01'!$D$3:$D$300,C108)+COUNTIF('02'!$D$3:$D$300,C108)+COUNTIF('03'!$D$3:$D$300,C108)+COUNTIF('04'!$D$3:$D$300,C108)+COUNTIF('05'!$D$3:$D$300,C108)+COUNTIF('06'!$D$3:$D$300,C108)+COUNTIF('07'!$D$3:$D$300,C108)+COUNTIF('08'!$D$3:$D$300,C108)+COUNTIF('09'!$D$3:$D$300,C108)+COUNTIF('10'!$D$3:$D$260,C108)+COUNTIF('11'!$D$3:$D$300,C108)+COUNTIF('12'!$D$3:$D$300,C108)</f>
        <v>0</v>
      </c>
      <c r="F108" s="18">
        <f>COUNTIFS('01'!$C$3:$C$300,C108,'01'!$H$3:$H$300,"&gt;0")+COUNTIFS('01'!$D$3:$D$300,C108,'01'!$H$3:$H$300,"&gt;0")+COUNTIFS('02'!$C$3:$C$300,C108,'02'!$H$3:$H$300,"&gt;0")+COUNTIFS('02'!$D$3:$D$300,C108,'02'!$H$3:$H$300,"&gt;0")+COUNTIFS('03'!$C$3:$C$300,C108,'03'!$H$3:$H$300,"&gt;0")+COUNTIFS('03'!$D$3:$D$300,C108,'03'!$H$3:$H$300,"&gt;0")+COUNTIFS('04'!$C$3:$C$300,C108,'04'!$H$3:$H$300,"&gt;0")+COUNTIFS('04'!$D$3:$D$300,C108,'04'!$H$3:$H$300,"&gt;0")+COUNTIFS('05'!$C$3:$C$300,C108,'05'!$H$3:$H$300,"&gt;0")+COUNTIFS('05'!$D$3:$D$300,C108,'05'!$H$3:$H$300,"&gt;0")+COUNTIFS('06'!$C$3:$C$300,C108,'06'!$H$3:$H$300,"&gt;0")+COUNTIFS('06'!$D$3:$D$300,C108,'06'!$H$3:$H$300,"&gt;0")+COUNTIFS('07'!$C$3:$C$300,C108,'07'!$H$3:$H$300,"&gt;0")+COUNTIFS('07'!$D$3:$D$300,C108,'07'!$H$3:$H$300,"&gt;0")+COUNTIFS('08'!$C$3:$C$300,C108,'08'!$H$3:$H$300,"&gt;0")+COUNTIFS('08'!$D$3:$D$300,C108,'08'!$H$3:$H$300,"&gt;0")+COUNTIFS('09'!$C$3:$C$300,C108,'09'!$H$3:$H$300,"&gt;0")+COUNTIFS('09'!$D$3:$D$300,C108,'09'!$H$3:$H$300,"&gt;0")+COUNTIFS('10'!$C$3:$C$260,C108,'10'!$I$3:$I$260,"&gt;0")+COUNTIFS('10'!$D$3:$D$260,C108,'10'!$I$3:$I$260,"&gt;0")+COUNTIFS('11'!$C$3:$C$300,C108,'11'!$H$3:$H$300,"&gt;0")+COUNTIFS('11'!$D$3:$D$300,C108,'11'!$H$3:$H$300,"&gt;0")+COUNTIFS('12'!$C$3:$C$300,C108,'12'!$H$3:$H$300,"&gt;0")+COUNTIFS('12'!$D$3:$D$300,C108,'12'!$H$3:$H$300,"&gt;0")</f>
        <v>0</v>
      </c>
      <c r="G108" s="18">
        <f>COUNTIFS('01'!$C$3:$C$300,C108,'01'!$H$3:$H$300,"&lt;0")+COUNTIFS('01'!$D$3:$D$300,C108,'01'!$H$3:$H$300,"&lt;0")+COUNTIFS('02'!$C$3:$C$300,C108,'02'!$H$3:$H$300,"&lt;0")+COUNTIFS('02'!$D$3:$D$300,C108,'02'!$H$3:$H$300,"&lt;0")+COUNTIFS('03'!$C$3:$C$300,C108,'03'!$H$3:$H$300,"&lt;0")+COUNTIFS('03'!$D$3:$D$300,C108,'03'!$H$3:$H$300,"&lt;0")+COUNTIFS('04'!$C$3:$C$300,C108,'04'!$H$3:$H$300,"&lt;0")+COUNTIFS('04'!$D$3:$D$300,C108,'04'!$H$3:$H$300,"&lt;0")+COUNTIFS('05'!$C$3:$C$300,C108,'05'!$H$3:$H$300,"&lt;0")+COUNTIFS('05'!$D$3:$D$300,C108,'05'!$H$3:$H$300,"&lt;0")+COUNTIFS('06'!$C$3:$C$300,C108,'06'!$H$3:$H$300,"&lt;0")+COUNTIFS('06'!$D$3:$D$300,C108,'06'!$H$3:$H$300,"&lt;0")+COUNTIFS('07'!$C$3:$C$300,C108,'07'!$H$3:$H$300,"&lt;0")+COUNTIFS('07'!$D$3:$D$300,C108,'07'!$H$3:$H$300,"&lt;0")+COUNTIFS('08'!$C$3:$C$300,C108,'08'!$H$3:$H$300,"&lt;0")+COUNTIFS('08'!$D$3:$D$300,C108,'08'!$H$3:$H$300,"&lt;0")+COUNTIFS('09'!$C$3:$C$300,C108,'09'!$H$3:$H$300,"&lt;0")+COUNTIFS('09'!$D$3:$D$300,C108,'09'!$H$3:$H$300,"&lt;0")+COUNTIFS('10'!$C$3:$C$260,C108,'10'!$I$3:$I$260,"&lt;0")+COUNTIFS('10'!$D$3:$D$260,C108,'10'!$I$3:$I$260,"&lt;0")+COUNTIFS('11'!$C$3:$C$300,C108,'11'!$H$3:$H$300,"&lt;0")+COUNTIFS('11'!$D$3:$D$300,C108,'11'!$H$3:$H$300,"&lt;0")+COUNTIFS('12'!$C$3:$C$300,C108,'12'!$H$3:$H$300,"&lt;0")+COUNTIFS('12'!$D$3:$D$300,C108,'12'!$H$3:$H$300,"&lt;0")</f>
        <v>0</v>
      </c>
      <c r="H108" s="19">
        <f>SUMIFS('01'!$H$3:$H$300,'01'!$C$3:$C$300,C108)+SUMIFS('01'!$H$3:$H$300,'01'!$D$3:$D$300,C108)+SUMIFS('02'!$H$3:$H$300,'02'!$C$3:$C$300,C108)+SUMIFS('02'!$H$3:$H$300,'02'!$D$3:$D$300,C108)+SUMIFS('03'!$H$3:$H$300,'03'!$C$3:$C$300,C108)+SUMIFS('03'!$H$3:$H$300,'03'!$D$3:$D$300,C108)+SUMIFS('04'!$H$3:$H$300,'04'!$C$3:$C$300,C108)+SUMIFS('04'!$H$3:$H$300,'04'!$D$3:$D$300,C108)+SUMIFS('05'!$H$3:$H$300,'05'!$C$3:$C$300,C108)+SUMIFS('05'!$H$3:$H$300,'05'!$D$3:$D$300,C108)+SUMIFS('06'!$H$3:$H$300,'06'!$C$3:$C$300,C108)+SUMIFS('06'!$H$3:$H$300,'06'!$D$3:$D$300,C108)+SUMIFS('07'!$H$3:$H$300,'07'!$C$3:$C$300,C108)+SUMIFS('07'!$H$3:$H$300,'07'!$D$3:$D$300,C108)+SUMIFS('08'!$H$3:$H$300,'08'!$C$3:$C$300,C108)+SUMIFS('08'!$H$3:$H$300,'08'!$D$3:$D$300,C108)+SUMIFS('09'!$H$3:$H$300,'09'!$C$3:$C$300,C108)+SUMIFS('09'!$H$3:$H$300,'09'!$D$3:$D$300,C108)+SUMIFS('10'!$I$3:$I$260,'10'!$C$3:$C$260,C108)+SUMIFS('10'!$I$3:$I$260,'10'!$D$3:$D$260,C108)+SUMIFS('11'!$H$3:$H$300,'11'!$C$3:$C$300,C108)+SUMIFS('11'!$H$3:$H$300,'11'!$D$3:$D$300,C108)+SUMIFS('12'!$H$3:$H$300,'12'!$C$3:$C$300,C108)+SUMIFS('12'!$H$3:$H$300,'12'!$D$3:$D$300,C108)</f>
        <v>0</v>
      </c>
      <c r="I108" s="212"/>
      <c r="J108" s="231"/>
      <c r="K108" s="212"/>
      <c r="L108" s="212"/>
    </row>
    <row r="109" spans="1:12" ht="24.75" customHeight="1">
      <c r="A109" s="16">
        <f>Equipes!$H109+(ROW(Equipes!$H109)/100000)</f>
        <v>1.09E-3</v>
      </c>
      <c r="B109" s="13">
        <f>RANK(Equipes!$A109,A:A)</f>
        <v>892</v>
      </c>
      <c r="C109" s="28" t="s">
        <v>137</v>
      </c>
      <c r="D109" s="18">
        <f>COUNTIF('01'!$C$3:$C$300,C109)+COUNTIF('02'!$C$3:$C$300,C109)+COUNTIF('03'!$C$3:$C$300,C109)+COUNTIF('04'!$C$3:$C$300,C109)+COUNTIF('05'!$C$3:$C$300,C109)+COUNTIF('06'!$C$3:$C$300,C109)+COUNTIF('07'!$C$3:$C$300,C109)+COUNTIF('08'!$C$3:$C$300,C109)+COUNTIF('09'!$C$3:$C$300,C109)+COUNTIF('10'!$C$3:$C$260,C109)+COUNTIF('11'!$C$3:$C$300,C109)+COUNTIF('12'!$C$3:$C$300,C109)</f>
        <v>0</v>
      </c>
      <c r="E109" s="18">
        <f>COUNTIF('01'!$D$3:$D$300,C109)+COUNTIF('02'!$D$3:$D$300,C109)+COUNTIF('03'!$D$3:$D$300,C109)+COUNTIF('04'!$D$3:$D$300,C109)+COUNTIF('05'!$D$3:$D$300,C109)+COUNTIF('06'!$D$3:$D$300,C109)+COUNTIF('07'!$D$3:$D$300,C109)+COUNTIF('08'!$D$3:$D$300,C109)+COUNTIF('09'!$D$3:$D$300,C109)+COUNTIF('10'!$D$3:$D$260,C109)+COUNTIF('11'!$D$3:$D$300,C109)+COUNTIF('12'!$D$3:$D$300,C109)</f>
        <v>0</v>
      </c>
      <c r="F109" s="18">
        <f>COUNTIFS('01'!$C$3:$C$300,C109,'01'!$H$3:$H$300,"&gt;0")+COUNTIFS('01'!$D$3:$D$300,C109,'01'!$H$3:$H$300,"&gt;0")+COUNTIFS('02'!$C$3:$C$300,C109,'02'!$H$3:$H$300,"&gt;0")+COUNTIFS('02'!$D$3:$D$300,C109,'02'!$H$3:$H$300,"&gt;0")+COUNTIFS('03'!$C$3:$C$300,C109,'03'!$H$3:$H$300,"&gt;0")+COUNTIFS('03'!$D$3:$D$300,C109,'03'!$H$3:$H$300,"&gt;0")+COUNTIFS('04'!$C$3:$C$300,C109,'04'!$H$3:$H$300,"&gt;0")+COUNTIFS('04'!$D$3:$D$300,C109,'04'!$H$3:$H$300,"&gt;0")+COUNTIFS('05'!$C$3:$C$300,C109,'05'!$H$3:$H$300,"&gt;0")+COUNTIFS('05'!$D$3:$D$300,C109,'05'!$H$3:$H$300,"&gt;0")+COUNTIFS('06'!$C$3:$C$300,C109,'06'!$H$3:$H$300,"&gt;0")+COUNTIFS('06'!$D$3:$D$300,C109,'06'!$H$3:$H$300,"&gt;0")+COUNTIFS('07'!$C$3:$C$300,C109,'07'!$H$3:$H$300,"&gt;0")+COUNTIFS('07'!$D$3:$D$300,C109,'07'!$H$3:$H$300,"&gt;0")+COUNTIFS('08'!$C$3:$C$300,C109,'08'!$H$3:$H$300,"&gt;0")+COUNTIFS('08'!$D$3:$D$300,C109,'08'!$H$3:$H$300,"&gt;0")+COUNTIFS('09'!$C$3:$C$300,C109,'09'!$H$3:$H$300,"&gt;0")+COUNTIFS('09'!$D$3:$D$300,C109,'09'!$H$3:$H$300,"&gt;0")+COUNTIFS('10'!$C$3:$C$260,C109,'10'!$I$3:$I$260,"&gt;0")+COUNTIFS('10'!$D$3:$D$260,C109,'10'!$I$3:$I$260,"&gt;0")+COUNTIFS('11'!$C$3:$C$300,C109,'11'!$H$3:$H$300,"&gt;0")+COUNTIFS('11'!$D$3:$D$300,C109,'11'!$H$3:$H$300,"&gt;0")+COUNTIFS('12'!$C$3:$C$300,C109,'12'!$H$3:$H$300,"&gt;0")+COUNTIFS('12'!$D$3:$D$300,C109,'12'!$H$3:$H$300,"&gt;0")</f>
        <v>0</v>
      </c>
      <c r="G109" s="18">
        <f>COUNTIFS('01'!$C$3:$C$300,C109,'01'!$H$3:$H$300,"&lt;0")+COUNTIFS('01'!$D$3:$D$300,C109,'01'!$H$3:$H$300,"&lt;0")+COUNTIFS('02'!$C$3:$C$300,C109,'02'!$H$3:$H$300,"&lt;0")+COUNTIFS('02'!$D$3:$D$300,C109,'02'!$H$3:$H$300,"&lt;0")+COUNTIFS('03'!$C$3:$C$300,C109,'03'!$H$3:$H$300,"&lt;0")+COUNTIFS('03'!$D$3:$D$300,C109,'03'!$H$3:$H$300,"&lt;0")+COUNTIFS('04'!$C$3:$C$300,C109,'04'!$H$3:$H$300,"&lt;0")+COUNTIFS('04'!$D$3:$D$300,C109,'04'!$H$3:$H$300,"&lt;0")+COUNTIFS('05'!$C$3:$C$300,C109,'05'!$H$3:$H$300,"&lt;0")+COUNTIFS('05'!$D$3:$D$300,C109,'05'!$H$3:$H$300,"&lt;0")+COUNTIFS('06'!$C$3:$C$300,C109,'06'!$H$3:$H$300,"&lt;0")+COUNTIFS('06'!$D$3:$D$300,C109,'06'!$H$3:$H$300,"&lt;0")+COUNTIFS('07'!$C$3:$C$300,C109,'07'!$H$3:$H$300,"&lt;0")+COUNTIFS('07'!$D$3:$D$300,C109,'07'!$H$3:$H$300,"&lt;0")+COUNTIFS('08'!$C$3:$C$300,C109,'08'!$H$3:$H$300,"&lt;0")+COUNTIFS('08'!$D$3:$D$300,C109,'08'!$H$3:$H$300,"&lt;0")+COUNTIFS('09'!$C$3:$C$300,C109,'09'!$H$3:$H$300,"&lt;0")+COUNTIFS('09'!$D$3:$D$300,C109,'09'!$H$3:$H$300,"&lt;0")+COUNTIFS('10'!$C$3:$C$260,C109,'10'!$I$3:$I$260,"&lt;0")+COUNTIFS('10'!$D$3:$D$260,C109,'10'!$I$3:$I$260,"&lt;0")+COUNTIFS('11'!$C$3:$C$300,C109,'11'!$H$3:$H$300,"&lt;0")+COUNTIFS('11'!$D$3:$D$300,C109,'11'!$H$3:$H$300,"&lt;0")+COUNTIFS('12'!$C$3:$C$300,C109,'12'!$H$3:$H$300,"&lt;0")+COUNTIFS('12'!$D$3:$D$300,C109,'12'!$H$3:$H$300,"&lt;0")</f>
        <v>0</v>
      </c>
      <c r="H109" s="19">
        <f>SUMIFS('01'!$H$3:$H$300,'01'!$C$3:$C$300,C109)+SUMIFS('01'!$H$3:$H$300,'01'!$D$3:$D$300,C109)+SUMIFS('02'!$H$3:$H$300,'02'!$C$3:$C$300,C109)+SUMIFS('02'!$H$3:$H$300,'02'!$D$3:$D$300,C109)+SUMIFS('03'!$H$3:$H$300,'03'!$C$3:$C$300,C109)+SUMIFS('03'!$H$3:$H$300,'03'!$D$3:$D$300,C109)+SUMIFS('04'!$H$3:$H$300,'04'!$C$3:$C$300,C109)+SUMIFS('04'!$H$3:$H$300,'04'!$D$3:$D$300,C109)+SUMIFS('05'!$H$3:$H$300,'05'!$C$3:$C$300,C109)+SUMIFS('05'!$H$3:$H$300,'05'!$D$3:$D$300,C109)+SUMIFS('06'!$H$3:$H$300,'06'!$C$3:$C$300,C109)+SUMIFS('06'!$H$3:$H$300,'06'!$D$3:$D$300,C109)+SUMIFS('07'!$H$3:$H$300,'07'!$C$3:$C$300,C109)+SUMIFS('07'!$H$3:$H$300,'07'!$D$3:$D$300,C109)+SUMIFS('08'!$H$3:$H$300,'08'!$C$3:$C$300,C109)+SUMIFS('08'!$H$3:$H$300,'08'!$D$3:$D$300,C109)+SUMIFS('09'!$H$3:$H$300,'09'!$C$3:$C$300,C109)+SUMIFS('09'!$H$3:$H$300,'09'!$D$3:$D$300,C109)+SUMIFS('10'!$I$3:$I$260,'10'!$C$3:$C$260,C109)+SUMIFS('10'!$I$3:$I$260,'10'!$D$3:$D$260,C109)+SUMIFS('11'!$H$3:$H$300,'11'!$C$3:$C$300,C109)+SUMIFS('11'!$H$3:$H$300,'11'!$D$3:$D$300,C109)+SUMIFS('12'!$H$3:$H$300,'12'!$C$3:$C$300,C109)+SUMIFS('12'!$H$3:$H$300,'12'!$D$3:$D$300,C109)</f>
        <v>0</v>
      </c>
      <c r="I109" s="212"/>
      <c r="J109" s="231"/>
      <c r="K109" s="212"/>
      <c r="L109" s="212"/>
    </row>
    <row r="110" spans="1:12" ht="24.75" customHeight="1">
      <c r="A110" s="16">
        <f>Equipes!$H110+(ROW(Equipes!$H110)/100000)</f>
        <v>1.1000000000000001E-3</v>
      </c>
      <c r="B110" s="13">
        <f>RANK(Equipes!$A110,A:A)</f>
        <v>891</v>
      </c>
      <c r="C110" s="28" t="s">
        <v>138</v>
      </c>
      <c r="D110" s="18">
        <f>COUNTIF('01'!$C$3:$C$300,C110)+COUNTIF('02'!$C$3:$C$300,C110)+COUNTIF('03'!$C$3:$C$300,C110)+COUNTIF('04'!$C$3:$C$300,C110)+COUNTIF('05'!$C$3:$C$300,C110)+COUNTIF('06'!$C$3:$C$300,C110)+COUNTIF('07'!$C$3:$C$300,C110)+COUNTIF('08'!$C$3:$C$300,C110)+COUNTIF('09'!$C$3:$C$300,C110)+COUNTIF('10'!$C$3:$C$260,C110)+COUNTIF('11'!$C$3:$C$300,C110)+COUNTIF('12'!$C$3:$C$300,C110)</f>
        <v>0</v>
      </c>
      <c r="E110" s="18">
        <f>COUNTIF('01'!$D$3:$D$300,C110)+COUNTIF('02'!$D$3:$D$300,C110)+COUNTIF('03'!$D$3:$D$300,C110)+COUNTIF('04'!$D$3:$D$300,C110)+COUNTIF('05'!$D$3:$D$300,C110)+COUNTIF('06'!$D$3:$D$300,C110)+COUNTIF('07'!$D$3:$D$300,C110)+COUNTIF('08'!$D$3:$D$300,C110)+COUNTIF('09'!$D$3:$D$300,C110)+COUNTIF('10'!$D$3:$D$260,C110)+COUNTIF('11'!$D$3:$D$300,C110)+COUNTIF('12'!$D$3:$D$300,C110)</f>
        <v>0</v>
      </c>
      <c r="F110" s="18">
        <f>COUNTIFS('01'!$C$3:$C$300,C110,'01'!$H$3:$H$300,"&gt;0")+COUNTIFS('01'!$D$3:$D$300,C110,'01'!$H$3:$H$300,"&gt;0")+COUNTIFS('02'!$C$3:$C$300,C110,'02'!$H$3:$H$300,"&gt;0")+COUNTIFS('02'!$D$3:$D$300,C110,'02'!$H$3:$H$300,"&gt;0")+COUNTIFS('03'!$C$3:$C$300,C110,'03'!$H$3:$H$300,"&gt;0")+COUNTIFS('03'!$D$3:$D$300,C110,'03'!$H$3:$H$300,"&gt;0")+COUNTIFS('04'!$C$3:$C$300,C110,'04'!$H$3:$H$300,"&gt;0")+COUNTIFS('04'!$D$3:$D$300,C110,'04'!$H$3:$H$300,"&gt;0")+COUNTIFS('05'!$C$3:$C$300,C110,'05'!$H$3:$H$300,"&gt;0")+COUNTIFS('05'!$D$3:$D$300,C110,'05'!$H$3:$H$300,"&gt;0")+COUNTIFS('06'!$C$3:$C$300,C110,'06'!$H$3:$H$300,"&gt;0")+COUNTIFS('06'!$D$3:$D$300,C110,'06'!$H$3:$H$300,"&gt;0")+COUNTIFS('07'!$C$3:$C$300,C110,'07'!$H$3:$H$300,"&gt;0")+COUNTIFS('07'!$D$3:$D$300,C110,'07'!$H$3:$H$300,"&gt;0")+COUNTIFS('08'!$C$3:$C$300,C110,'08'!$H$3:$H$300,"&gt;0")+COUNTIFS('08'!$D$3:$D$300,C110,'08'!$H$3:$H$300,"&gt;0")+COUNTIFS('09'!$C$3:$C$300,C110,'09'!$H$3:$H$300,"&gt;0")+COUNTIFS('09'!$D$3:$D$300,C110,'09'!$H$3:$H$300,"&gt;0")+COUNTIFS('10'!$C$3:$C$260,C110,'10'!$I$3:$I$260,"&gt;0")+COUNTIFS('10'!$D$3:$D$260,C110,'10'!$I$3:$I$260,"&gt;0")+COUNTIFS('11'!$C$3:$C$300,C110,'11'!$H$3:$H$300,"&gt;0")+COUNTIFS('11'!$D$3:$D$300,C110,'11'!$H$3:$H$300,"&gt;0")+COUNTIFS('12'!$C$3:$C$300,C110,'12'!$H$3:$H$300,"&gt;0")+COUNTIFS('12'!$D$3:$D$300,C110,'12'!$H$3:$H$300,"&gt;0")</f>
        <v>0</v>
      </c>
      <c r="G110" s="18">
        <f>COUNTIFS('01'!$C$3:$C$300,C110,'01'!$H$3:$H$300,"&lt;0")+COUNTIFS('01'!$D$3:$D$300,C110,'01'!$H$3:$H$300,"&lt;0")+COUNTIFS('02'!$C$3:$C$300,C110,'02'!$H$3:$H$300,"&lt;0")+COUNTIFS('02'!$D$3:$D$300,C110,'02'!$H$3:$H$300,"&lt;0")+COUNTIFS('03'!$C$3:$C$300,C110,'03'!$H$3:$H$300,"&lt;0")+COUNTIFS('03'!$D$3:$D$300,C110,'03'!$H$3:$H$300,"&lt;0")+COUNTIFS('04'!$C$3:$C$300,C110,'04'!$H$3:$H$300,"&lt;0")+COUNTIFS('04'!$D$3:$D$300,C110,'04'!$H$3:$H$300,"&lt;0")+COUNTIFS('05'!$C$3:$C$300,C110,'05'!$H$3:$H$300,"&lt;0")+COUNTIFS('05'!$D$3:$D$300,C110,'05'!$H$3:$H$300,"&lt;0")+COUNTIFS('06'!$C$3:$C$300,C110,'06'!$H$3:$H$300,"&lt;0")+COUNTIFS('06'!$D$3:$D$300,C110,'06'!$H$3:$H$300,"&lt;0")+COUNTIFS('07'!$C$3:$C$300,C110,'07'!$H$3:$H$300,"&lt;0")+COUNTIFS('07'!$D$3:$D$300,C110,'07'!$H$3:$H$300,"&lt;0")+COUNTIFS('08'!$C$3:$C$300,C110,'08'!$H$3:$H$300,"&lt;0")+COUNTIFS('08'!$D$3:$D$300,C110,'08'!$H$3:$H$300,"&lt;0")+COUNTIFS('09'!$C$3:$C$300,C110,'09'!$H$3:$H$300,"&lt;0")+COUNTIFS('09'!$D$3:$D$300,C110,'09'!$H$3:$H$300,"&lt;0")+COUNTIFS('10'!$C$3:$C$260,C110,'10'!$I$3:$I$260,"&lt;0")+COUNTIFS('10'!$D$3:$D$260,C110,'10'!$I$3:$I$260,"&lt;0")+COUNTIFS('11'!$C$3:$C$300,C110,'11'!$H$3:$H$300,"&lt;0")+COUNTIFS('11'!$D$3:$D$300,C110,'11'!$H$3:$H$300,"&lt;0")+COUNTIFS('12'!$C$3:$C$300,C110,'12'!$H$3:$H$300,"&lt;0")+COUNTIFS('12'!$D$3:$D$300,C110,'12'!$H$3:$H$300,"&lt;0")</f>
        <v>0</v>
      </c>
      <c r="H110" s="19">
        <f>SUMIFS('01'!$H$3:$H$300,'01'!$C$3:$C$300,C110)+SUMIFS('01'!$H$3:$H$300,'01'!$D$3:$D$300,C110)+SUMIFS('02'!$H$3:$H$300,'02'!$C$3:$C$300,C110)+SUMIFS('02'!$H$3:$H$300,'02'!$D$3:$D$300,C110)+SUMIFS('03'!$H$3:$H$300,'03'!$C$3:$C$300,C110)+SUMIFS('03'!$H$3:$H$300,'03'!$D$3:$D$300,C110)+SUMIFS('04'!$H$3:$H$300,'04'!$C$3:$C$300,C110)+SUMIFS('04'!$H$3:$H$300,'04'!$D$3:$D$300,C110)+SUMIFS('05'!$H$3:$H$300,'05'!$C$3:$C$300,C110)+SUMIFS('05'!$H$3:$H$300,'05'!$D$3:$D$300,C110)+SUMIFS('06'!$H$3:$H$300,'06'!$C$3:$C$300,C110)+SUMIFS('06'!$H$3:$H$300,'06'!$D$3:$D$300,C110)+SUMIFS('07'!$H$3:$H$300,'07'!$C$3:$C$300,C110)+SUMIFS('07'!$H$3:$H$300,'07'!$D$3:$D$300,C110)+SUMIFS('08'!$H$3:$H$300,'08'!$C$3:$C$300,C110)+SUMIFS('08'!$H$3:$H$300,'08'!$D$3:$D$300,C110)+SUMIFS('09'!$H$3:$H$300,'09'!$C$3:$C$300,C110)+SUMIFS('09'!$H$3:$H$300,'09'!$D$3:$D$300,C110)+SUMIFS('10'!$I$3:$I$260,'10'!$C$3:$C$260,C110)+SUMIFS('10'!$I$3:$I$260,'10'!$D$3:$D$260,C110)+SUMIFS('11'!$H$3:$H$300,'11'!$C$3:$C$300,C110)+SUMIFS('11'!$H$3:$H$300,'11'!$D$3:$D$300,C110)+SUMIFS('12'!$H$3:$H$300,'12'!$C$3:$C$300,C110)+SUMIFS('12'!$H$3:$H$300,'12'!$D$3:$D$300,C110)</f>
        <v>0</v>
      </c>
      <c r="I110" s="212"/>
      <c r="J110" s="231"/>
      <c r="K110" s="212"/>
      <c r="L110" s="212"/>
    </row>
    <row r="111" spans="1:12" ht="24.75" customHeight="1">
      <c r="A111" s="16">
        <f>Equipes!$H111+(ROW(Equipes!$H111)/100000)</f>
        <v>1.1100000000000001E-3</v>
      </c>
      <c r="B111" s="13">
        <f>RANK(Equipes!$A111,A:A)</f>
        <v>890</v>
      </c>
      <c r="C111" s="28" t="s">
        <v>139</v>
      </c>
      <c r="D111" s="18">
        <f>COUNTIF('01'!$C$3:$C$300,C111)+COUNTIF('02'!$C$3:$C$300,C111)+COUNTIF('03'!$C$3:$C$300,C111)+COUNTIF('04'!$C$3:$C$300,C111)+COUNTIF('05'!$C$3:$C$300,C111)+COUNTIF('06'!$C$3:$C$300,C111)+COUNTIF('07'!$C$3:$C$300,C111)+COUNTIF('08'!$C$3:$C$300,C111)+COUNTIF('09'!$C$3:$C$300,C111)+COUNTIF('10'!$C$3:$C$260,C111)+COUNTIF('11'!$C$3:$C$300,C111)+COUNTIF('12'!$C$3:$C$300,C111)</f>
        <v>0</v>
      </c>
      <c r="E111" s="18">
        <f>COUNTIF('01'!$D$3:$D$300,C111)+COUNTIF('02'!$D$3:$D$300,C111)+COUNTIF('03'!$D$3:$D$300,C111)+COUNTIF('04'!$D$3:$D$300,C111)+COUNTIF('05'!$D$3:$D$300,C111)+COUNTIF('06'!$D$3:$D$300,C111)+COUNTIF('07'!$D$3:$D$300,C111)+COUNTIF('08'!$D$3:$D$300,C111)+COUNTIF('09'!$D$3:$D$300,C111)+COUNTIF('10'!$D$3:$D$260,C111)+COUNTIF('11'!$D$3:$D$300,C111)+COUNTIF('12'!$D$3:$D$300,C111)</f>
        <v>0</v>
      </c>
      <c r="F111" s="18">
        <f>COUNTIFS('01'!$C$3:$C$300,C111,'01'!$H$3:$H$300,"&gt;0")+COUNTIFS('01'!$D$3:$D$300,C111,'01'!$H$3:$H$300,"&gt;0")+COUNTIFS('02'!$C$3:$C$300,C111,'02'!$H$3:$H$300,"&gt;0")+COUNTIFS('02'!$D$3:$D$300,C111,'02'!$H$3:$H$300,"&gt;0")+COUNTIFS('03'!$C$3:$C$300,C111,'03'!$H$3:$H$300,"&gt;0")+COUNTIFS('03'!$D$3:$D$300,C111,'03'!$H$3:$H$300,"&gt;0")+COUNTIFS('04'!$C$3:$C$300,C111,'04'!$H$3:$H$300,"&gt;0")+COUNTIFS('04'!$D$3:$D$300,C111,'04'!$H$3:$H$300,"&gt;0")+COUNTIFS('05'!$C$3:$C$300,C111,'05'!$H$3:$H$300,"&gt;0")+COUNTIFS('05'!$D$3:$D$300,C111,'05'!$H$3:$H$300,"&gt;0")+COUNTIFS('06'!$C$3:$C$300,C111,'06'!$H$3:$H$300,"&gt;0")+COUNTIFS('06'!$D$3:$D$300,C111,'06'!$H$3:$H$300,"&gt;0")+COUNTIFS('07'!$C$3:$C$300,C111,'07'!$H$3:$H$300,"&gt;0")+COUNTIFS('07'!$D$3:$D$300,C111,'07'!$H$3:$H$300,"&gt;0")+COUNTIFS('08'!$C$3:$C$300,C111,'08'!$H$3:$H$300,"&gt;0")+COUNTIFS('08'!$D$3:$D$300,C111,'08'!$H$3:$H$300,"&gt;0")+COUNTIFS('09'!$C$3:$C$300,C111,'09'!$H$3:$H$300,"&gt;0")+COUNTIFS('09'!$D$3:$D$300,C111,'09'!$H$3:$H$300,"&gt;0")+COUNTIFS('10'!$C$3:$C$260,C111,'10'!$I$3:$I$260,"&gt;0")+COUNTIFS('10'!$D$3:$D$260,C111,'10'!$I$3:$I$260,"&gt;0")+COUNTIFS('11'!$C$3:$C$300,C111,'11'!$H$3:$H$300,"&gt;0")+COUNTIFS('11'!$D$3:$D$300,C111,'11'!$H$3:$H$300,"&gt;0")+COUNTIFS('12'!$C$3:$C$300,C111,'12'!$H$3:$H$300,"&gt;0")+COUNTIFS('12'!$D$3:$D$300,C111,'12'!$H$3:$H$300,"&gt;0")</f>
        <v>0</v>
      </c>
      <c r="G111" s="18">
        <f>COUNTIFS('01'!$C$3:$C$300,C111,'01'!$H$3:$H$300,"&lt;0")+COUNTIFS('01'!$D$3:$D$300,C111,'01'!$H$3:$H$300,"&lt;0")+COUNTIFS('02'!$C$3:$C$300,C111,'02'!$H$3:$H$300,"&lt;0")+COUNTIFS('02'!$D$3:$D$300,C111,'02'!$H$3:$H$300,"&lt;0")+COUNTIFS('03'!$C$3:$C$300,C111,'03'!$H$3:$H$300,"&lt;0")+COUNTIFS('03'!$D$3:$D$300,C111,'03'!$H$3:$H$300,"&lt;0")+COUNTIFS('04'!$C$3:$C$300,C111,'04'!$H$3:$H$300,"&lt;0")+COUNTIFS('04'!$D$3:$D$300,C111,'04'!$H$3:$H$300,"&lt;0")+COUNTIFS('05'!$C$3:$C$300,C111,'05'!$H$3:$H$300,"&lt;0")+COUNTIFS('05'!$D$3:$D$300,C111,'05'!$H$3:$H$300,"&lt;0")+COUNTIFS('06'!$C$3:$C$300,C111,'06'!$H$3:$H$300,"&lt;0")+COUNTIFS('06'!$D$3:$D$300,C111,'06'!$H$3:$H$300,"&lt;0")+COUNTIFS('07'!$C$3:$C$300,C111,'07'!$H$3:$H$300,"&lt;0")+COUNTIFS('07'!$D$3:$D$300,C111,'07'!$H$3:$H$300,"&lt;0")+COUNTIFS('08'!$C$3:$C$300,C111,'08'!$H$3:$H$300,"&lt;0")+COUNTIFS('08'!$D$3:$D$300,C111,'08'!$H$3:$H$300,"&lt;0")+COUNTIFS('09'!$C$3:$C$300,C111,'09'!$H$3:$H$300,"&lt;0")+COUNTIFS('09'!$D$3:$D$300,C111,'09'!$H$3:$H$300,"&lt;0")+COUNTIFS('10'!$C$3:$C$260,C111,'10'!$I$3:$I$260,"&lt;0")+COUNTIFS('10'!$D$3:$D$260,C111,'10'!$I$3:$I$260,"&lt;0")+COUNTIFS('11'!$C$3:$C$300,C111,'11'!$H$3:$H$300,"&lt;0")+COUNTIFS('11'!$D$3:$D$300,C111,'11'!$H$3:$H$300,"&lt;0")+COUNTIFS('12'!$C$3:$C$300,C111,'12'!$H$3:$H$300,"&lt;0")+COUNTIFS('12'!$D$3:$D$300,C111,'12'!$H$3:$H$300,"&lt;0")</f>
        <v>0</v>
      </c>
      <c r="H111" s="19">
        <f>SUMIFS('01'!$H$3:$H$300,'01'!$C$3:$C$300,C111)+SUMIFS('01'!$H$3:$H$300,'01'!$D$3:$D$300,C111)+SUMIFS('02'!$H$3:$H$300,'02'!$C$3:$C$300,C111)+SUMIFS('02'!$H$3:$H$300,'02'!$D$3:$D$300,C111)+SUMIFS('03'!$H$3:$H$300,'03'!$C$3:$C$300,C111)+SUMIFS('03'!$H$3:$H$300,'03'!$D$3:$D$300,C111)+SUMIFS('04'!$H$3:$H$300,'04'!$C$3:$C$300,C111)+SUMIFS('04'!$H$3:$H$300,'04'!$D$3:$D$300,C111)+SUMIFS('05'!$H$3:$H$300,'05'!$C$3:$C$300,C111)+SUMIFS('05'!$H$3:$H$300,'05'!$D$3:$D$300,C111)+SUMIFS('06'!$H$3:$H$300,'06'!$C$3:$C$300,C111)+SUMIFS('06'!$H$3:$H$300,'06'!$D$3:$D$300,C111)+SUMIFS('07'!$H$3:$H$300,'07'!$C$3:$C$300,C111)+SUMIFS('07'!$H$3:$H$300,'07'!$D$3:$D$300,C111)+SUMIFS('08'!$H$3:$H$300,'08'!$C$3:$C$300,C111)+SUMIFS('08'!$H$3:$H$300,'08'!$D$3:$D$300,C111)+SUMIFS('09'!$H$3:$H$300,'09'!$C$3:$C$300,C111)+SUMIFS('09'!$H$3:$H$300,'09'!$D$3:$D$300,C111)+SUMIFS('10'!$I$3:$I$260,'10'!$C$3:$C$260,C111)+SUMIFS('10'!$I$3:$I$260,'10'!$D$3:$D$260,C111)+SUMIFS('11'!$H$3:$H$300,'11'!$C$3:$C$300,C111)+SUMIFS('11'!$H$3:$H$300,'11'!$D$3:$D$300,C111)+SUMIFS('12'!$H$3:$H$300,'12'!$C$3:$C$300,C111)+SUMIFS('12'!$H$3:$H$300,'12'!$D$3:$D$300,C111)</f>
        <v>0</v>
      </c>
      <c r="I111" s="212"/>
      <c r="J111" s="231"/>
      <c r="K111" s="212"/>
      <c r="L111" s="212"/>
    </row>
    <row r="112" spans="1:12" ht="24.75" customHeight="1">
      <c r="A112" s="16">
        <f>Equipes!$H112+(ROW(Equipes!$H112)/100000)</f>
        <v>1.1199999999999999E-3</v>
      </c>
      <c r="B112" s="13">
        <f>RANK(Equipes!$A112,A:A)</f>
        <v>889</v>
      </c>
      <c r="C112" s="28" t="s">
        <v>140</v>
      </c>
      <c r="D112" s="18">
        <f>COUNTIF('01'!$C$3:$C$300,C112)+COUNTIF('02'!$C$3:$C$300,C112)+COUNTIF('03'!$C$3:$C$300,C112)+COUNTIF('04'!$C$3:$C$300,C112)+COUNTIF('05'!$C$3:$C$300,C112)+COUNTIF('06'!$C$3:$C$300,C112)+COUNTIF('07'!$C$3:$C$300,C112)+COUNTIF('08'!$C$3:$C$300,C112)+COUNTIF('09'!$C$3:$C$300,C112)+COUNTIF('10'!$C$3:$C$260,C112)+COUNTIF('11'!$C$3:$C$300,C112)+COUNTIF('12'!$C$3:$C$300,C112)</f>
        <v>0</v>
      </c>
      <c r="E112" s="18">
        <f>COUNTIF('01'!$D$3:$D$300,C112)+COUNTIF('02'!$D$3:$D$300,C112)+COUNTIF('03'!$D$3:$D$300,C112)+COUNTIF('04'!$D$3:$D$300,C112)+COUNTIF('05'!$D$3:$D$300,C112)+COUNTIF('06'!$D$3:$D$300,C112)+COUNTIF('07'!$D$3:$D$300,C112)+COUNTIF('08'!$D$3:$D$300,C112)+COUNTIF('09'!$D$3:$D$300,C112)+COUNTIF('10'!$D$3:$D$260,C112)+COUNTIF('11'!$D$3:$D$300,C112)+COUNTIF('12'!$D$3:$D$300,C112)</f>
        <v>0</v>
      </c>
      <c r="F112" s="18">
        <f>COUNTIFS('01'!$C$3:$C$300,C112,'01'!$H$3:$H$300,"&gt;0")+COUNTIFS('01'!$D$3:$D$300,C112,'01'!$H$3:$H$300,"&gt;0")+COUNTIFS('02'!$C$3:$C$300,C112,'02'!$H$3:$H$300,"&gt;0")+COUNTIFS('02'!$D$3:$D$300,C112,'02'!$H$3:$H$300,"&gt;0")+COUNTIFS('03'!$C$3:$C$300,C112,'03'!$H$3:$H$300,"&gt;0")+COUNTIFS('03'!$D$3:$D$300,C112,'03'!$H$3:$H$300,"&gt;0")+COUNTIFS('04'!$C$3:$C$300,C112,'04'!$H$3:$H$300,"&gt;0")+COUNTIFS('04'!$D$3:$D$300,C112,'04'!$H$3:$H$300,"&gt;0")+COUNTIFS('05'!$C$3:$C$300,C112,'05'!$H$3:$H$300,"&gt;0")+COUNTIFS('05'!$D$3:$D$300,C112,'05'!$H$3:$H$300,"&gt;0")+COUNTIFS('06'!$C$3:$C$300,C112,'06'!$H$3:$H$300,"&gt;0")+COUNTIFS('06'!$D$3:$D$300,C112,'06'!$H$3:$H$300,"&gt;0")+COUNTIFS('07'!$C$3:$C$300,C112,'07'!$H$3:$H$300,"&gt;0")+COUNTIFS('07'!$D$3:$D$300,C112,'07'!$H$3:$H$300,"&gt;0")+COUNTIFS('08'!$C$3:$C$300,C112,'08'!$H$3:$H$300,"&gt;0")+COUNTIFS('08'!$D$3:$D$300,C112,'08'!$H$3:$H$300,"&gt;0")+COUNTIFS('09'!$C$3:$C$300,C112,'09'!$H$3:$H$300,"&gt;0")+COUNTIFS('09'!$D$3:$D$300,C112,'09'!$H$3:$H$300,"&gt;0")+COUNTIFS('10'!$C$3:$C$260,C112,'10'!$I$3:$I$260,"&gt;0")+COUNTIFS('10'!$D$3:$D$260,C112,'10'!$I$3:$I$260,"&gt;0")+COUNTIFS('11'!$C$3:$C$300,C112,'11'!$H$3:$H$300,"&gt;0")+COUNTIFS('11'!$D$3:$D$300,C112,'11'!$H$3:$H$300,"&gt;0")+COUNTIFS('12'!$C$3:$C$300,C112,'12'!$H$3:$H$300,"&gt;0")+COUNTIFS('12'!$D$3:$D$300,C112,'12'!$H$3:$H$300,"&gt;0")</f>
        <v>0</v>
      </c>
      <c r="G112" s="18">
        <f>COUNTIFS('01'!$C$3:$C$300,C112,'01'!$H$3:$H$300,"&lt;0")+COUNTIFS('01'!$D$3:$D$300,C112,'01'!$H$3:$H$300,"&lt;0")+COUNTIFS('02'!$C$3:$C$300,C112,'02'!$H$3:$H$300,"&lt;0")+COUNTIFS('02'!$D$3:$D$300,C112,'02'!$H$3:$H$300,"&lt;0")+COUNTIFS('03'!$C$3:$C$300,C112,'03'!$H$3:$H$300,"&lt;0")+COUNTIFS('03'!$D$3:$D$300,C112,'03'!$H$3:$H$300,"&lt;0")+COUNTIFS('04'!$C$3:$C$300,C112,'04'!$H$3:$H$300,"&lt;0")+COUNTIFS('04'!$D$3:$D$300,C112,'04'!$H$3:$H$300,"&lt;0")+COUNTIFS('05'!$C$3:$C$300,C112,'05'!$H$3:$H$300,"&lt;0")+COUNTIFS('05'!$D$3:$D$300,C112,'05'!$H$3:$H$300,"&lt;0")+COUNTIFS('06'!$C$3:$C$300,C112,'06'!$H$3:$H$300,"&lt;0")+COUNTIFS('06'!$D$3:$D$300,C112,'06'!$H$3:$H$300,"&lt;0")+COUNTIFS('07'!$C$3:$C$300,C112,'07'!$H$3:$H$300,"&lt;0")+COUNTIFS('07'!$D$3:$D$300,C112,'07'!$H$3:$H$300,"&lt;0")+COUNTIFS('08'!$C$3:$C$300,C112,'08'!$H$3:$H$300,"&lt;0")+COUNTIFS('08'!$D$3:$D$300,C112,'08'!$H$3:$H$300,"&lt;0")+COUNTIFS('09'!$C$3:$C$300,C112,'09'!$H$3:$H$300,"&lt;0")+COUNTIFS('09'!$D$3:$D$300,C112,'09'!$H$3:$H$300,"&lt;0")+COUNTIFS('10'!$C$3:$C$260,C112,'10'!$I$3:$I$260,"&lt;0")+COUNTIFS('10'!$D$3:$D$260,C112,'10'!$I$3:$I$260,"&lt;0")+COUNTIFS('11'!$C$3:$C$300,C112,'11'!$H$3:$H$300,"&lt;0")+COUNTIFS('11'!$D$3:$D$300,C112,'11'!$H$3:$H$300,"&lt;0")+COUNTIFS('12'!$C$3:$C$300,C112,'12'!$H$3:$H$300,"&lt;0")+COUNTIFS('12'!$D$3:$D$300,C112,'12'!$H$3:$H$300,"&lt;0")</f>
        <v>0</v>
      </c>
      <c r="H112" s="19">
        <f>SUMIFS('01'!$H$3:$H$300,'01'!$C$3:$C$300,C112)+SUMIFS('01'!$H$3:$H$300,'01'!$D$3:$D$300,C112)+SUMIFS('02'!$H$3:$H$300,'02'!$C$3:$C$300,C112)+SUMIFS('02'!$H$3:$H$300,'02'!$D$3:$D$300,C112)+SUMIFS('03'!$H$3:$H$300,'03'!$C$3:$C$300,C112)+SUMIFS('03'!$H$3:$H$300,'03'!$D$3:$D$300,C112)+SUMIFS('04'!$H$3:$H$300,'04'!$C$3:$C$300,C112)+SUMIFS('04'!$H$3:$H$300,'04'!$D$3:$D$300,C112)+SUMIFS('05'!$H$3:$H$300,'05'!$C$3:$C$300,C112)+SUMIFS('05'!$H$3:$H$300,'05'!$D$3:$D$300,C112)+SUMIFS('06'!$H$3:$H$300,'06'!$C$3:$C$300,C112)+SUMIFS('06'!$H$3:$H$300,'06'!$D$3:$D$300,C112)+SUMIFS('07'!$H$3:$H$300,'07'!$C$3:$C$300,C112)+SUMIFS('07'!$H$3:$H$300,'07'!$D$3:$D$300,C112)+SUMIFS('08'!$H$3:$H$300,'08'!$C$3:$C$300,C112)+SUMIFS('08'!$H$3:$H$300,'08'!$D$3:$D$300,C112)+SUMIFS('09'!$H$3:$H$300,'09'!$C$3:$C$300,C112)+SUMIFS('09'!$H$3:$H$300,'09'!$D$3:$D$300,C112)+SUMIFS('10'!$I$3:$I$260,'10'!$C$3:$C$260,C112)+SUMIFS('10'!$I$3:$I$260,'10'!$D$3:$D$260,C112)+SUMIFS('11'!$H$3:$H$300,'11'!$C$3:$C$300,C112)+SUMIFS('11'!$H$3:$H$300,'11'!$D$3:$D$300,C112)+SUMIFS('12'!$H$3:$H$300,'12'!$C$3:$C$300,C112)+SUMIFS('12'!$H$3:$H$300,'12'!$D$3:$D$300,C112)</f>
        <v>0</v>
      </c>
      <c r="I112" s="212"/>
      <c r="J112" s="231"/>
      <c r="K112" s="212"/>
      <c r="L112" s="212"/>
    </row>
    <row r="113" spans="1:12" ht="24.75" customHeight="1">
      <c r="A113" s="16">
        <f>Equipes!$H113+(ROW(Equipes!$H113)/100000)</f>
        <v>1.1299999999999999E-3</v>
      </c>
      <c r="B113" s="13">
        <f>RANK(Equipes!$A113,A:A)</f>
        <v>888</v>
      </c>
      <c r="C113" s="28" t="s">
        <v>141</v>
      </c>
      <c r="D113" s="18">
        <f>COUNTIF('01'!$C$3:$C$300,C113)+COUNTIF('02'!$C$3:$C$300,C113)+COUNTIF('03'!$C$3:$C$300,C113)+COUNTIF('04'!$C$3:$C$300,C113)+COUNTIF('05'!$C$3:$C$300,C113)+COUNTIF('06'!$C$3:$C$300,C113)+COUNTIF('07'!$C$3:$C$300,C113)+COUNTIF('08'!$C$3:$C$300,C113)+COUNTIF('09'!$C$3:$C$300,C113)+COUNTIF('10'!$C$3:$C$260,C113)+COUNTIF('11'!$C$3:$C$300,C113)+COUNTIF('12'!$C$3:$C$300,C113)</f>
        <v>0</v>
      </c>
      <c r="E113" s="18">
        <f>COUNTIF('01'!$D$3:$D$300,C113)+COUNTIF('02'!$D$3:$D$300,C113)+COUNTIF('03'!$D$3:$D$300,C113)+COUNTIF('04'!$D$3:$D$300,C113)+COUNTIF('05'!$D$3:$D$300,C113)+COUNTIF('06'!$D$3:$D$300,C113)+COUNTIF('07'!$D$3:$D$300,C113)+COUNTIF('08'!$D$3:$D$300,C113)+COUNTIF('09'!$D$3:$D$300,C113)+COUNTIF('10'!$D$3:$D$260,C113)+COUNTIF('11'!$D$3:$D$300,C113)+COUNTIF('12'!$D$3:$D$300,C113)</f>
        <v>0</v>
      </c>
      <c r="F113" s="18">
        <f>COUNTIFS('01'!$C$3:$C$300,C113,'01'!$H$3:$H$300,"&gt;0")+COUNTIFS('01'!$D$3:$D$300,C113,'01'!$H$3:$H$300,"&gt;0")+COUNTIFS('02'!$C$3:$C$300,C113,'02'!$H$3:$H$300,"&gt;0")+COUNTIFS('02'!$D$3:$D$300,C113,'02'!$H$3:$H$300,"&gt;0")+COUNTIFS('03'!$C$3:$C$300,C113,'03'!$H$3:$H$300,"&gt;0")+COUNTIFS('03'!$D$3:$D$300,C113,'03'!$H$3:$H$300,"&gt;0")+COUNTIFS('04'!$C$3:$C$300,C113,'04'!$H$3:$H$300,"&gt;0")+COUNTIFS('04'!$D$3:$D$300,C113,'04'!$H$3:$H$300,"&gt;0")+COUNTIFS('05'!$C$3:$C$300,C113,'05'!$H$3:$H$300,"&gt;0")+COUNTIFS('05'!$D$3:$D$300,C113,'05'!$H$3:$H$300,"&gt;0")+COUNTIFS('06'!$C$3:$C$300,C113,'06'!$H$3:$H$300,"&gt;0")+COUNTIFS('06'!$D$3:$D$300,C113,'06'!$H$3:$H$300,"&gt;0")+COUNTIFS('07'!$C$3:$C$300,C113,'07'!$H$3:$H$300,"&gt;0")+COUNTIFS('07'!$D$3:$D$300,C113,'07'!$H$3:$H$300,"&gt;0")+COUNTIFS('08'!$C$3:$C$300,C113,'08'!$H$3:$H$300,"&gt;0")+COUNTIFS('08'!$D$3:$D$300,C113,'08'!$H$3:$H$300,"&gt;0")+COUNTIFS('09'!$C$3:$C$300,C113,'09'!$H$3:$H$300,"&gt;0")+COUNTIFS('09'!$D$3:$D$300,C113,'09'!$H$3:$H$300,"&gt;0")+COUNTIFS('10'!$C$3:$C$260,C113,'10'!$I$3:$I$260,"&gt;0")+COUNTIFS('10'!$D$3:$D$260,C113,'10'!$I$3:$I$260,"&gt;0")+COUNTIFS('11'!$C$3:$C$300,C113,'11'!$H$3:$H$300,"&gt;0")+COUNTIFS('11'!$D$3:$D$300,C113,'11'!$H$3:$H$300,"&gt;0")+COUNTIFS('12'!$C$3:$C$300,C113,'12'!$H$3:$H$300,"&gt;0")+COUNTIFS('12'!$D$3:$D$300,C113,'12'!$H$3:$H$300,"&gt;0")</f>
        <v>0</v>
      </c>
      <c r="G113" s="18">
        <f>COUNTIFS('01'!$C$3:$C$300,C113,'01'!$H$3:$H$300,"&lt;0")+COUNTIFS('01'!$D$3:$D$300,C113,'01'!$H$3:$H$300,"&lt;0")+COUNTIFS('02'!$C$3:$C$300,C113,'02'!$H$3:$H$300,"&lt;0")+COUNTIFS('02'!$D$3:$D$300,C113,'02'!$H$3:$H$300,"&lt;0")+COUNTIFS('03'!$C$3:$C$300,C113,'03'!$H$3:$H$300,"&lt;0")+COUNTIFS('03'!$D$3:$D$300,C113,'03'!$H$3:$H$300,"&lt;0")+COUNTIFS('04'!$C$3:$C$300,C113,'04'!$H$3:$H$300,"&lt;0")+COUNTIFS('04'!$D$3:$D$300,C113,'04'!$H$3:$H$300,"&lt;0")+COUNTIFS('05'!$C$3:$C$300,C113,'05'!$H$3:$H$300,"&lt;0")+COUNTIFS('05'!$D$3:$D$300,C113,'05'!$H$3:$H$300,"&lt;0")+COUNTIFS('06'!$C$3:$C$300,C113,'06'!$H$3:$H$300,"&lt;0")+COUNTIFS('06'!$D$3:$D$300,C113,'06'!$H$3:$H$300,"&lt;0")+COUNTIFS('07'!$C$3:$C$300,C113,'07'!$H$3:$H$300,"&lt;0")+COUNTIFS('07'!$D$3:$D$300,C113,'07'!$H$3:$H$300,"&lt;0")+COUNTIFS('08'!$C$3:$C$300,C113,'08'!$H$3:$H$300,"&lt;0")+COUNTIFS('08'!$D$3:$D$300,C113,'08'!$H$3:$H$300,"&lt;0")+COUNTIFS('09'!$C$3:$C$300,C113,'09'!$H$3:$H$300,"&lt;0")+COUNTIFS('09'!$D$3:$D$300,C113,'09'!$H$3:$H$300,"&lt;0")+COUNTIFS('10'!$C$3:$C$260,C113,'10'!$I$3:$I$260,"&lt;0")+COUNTIFS('10'!$D$3:$D$260,C113,'10'!$I$3:$I$260,"&lt;0")+COUNTIFS('11'!$C$3:$C$300,C113,'11'!$H$3:$H$300,"&lt;0")+COUNTIFS('11'!$D$3:$D$300,C113,'11'!$H$3:$H$300,"&lt;0")+COUNTIFS('12'!$C$3:$C$300,C113,'12'!$H$3:$H$300,"&lt;0")+COUNTIFS('12'!$D$3:$D$300,C113,'12'!$H$3:$H$300,"&lt;0")</f>
        <v>0</v>
      </c>
      <c r="H113" s="19">
        <f>SUMIFS('01'!$H$3:$H$300,'01'!$C$3:$C$300,C113)+SUMIFS('01'!$H$3:$H$300,'01'!$D$3:$D$300,C113)+SUMIFS('02'!$H$3:$H$300,'02'!$C$3:$C$300,C113)+SUMIFS('02'!$H$3:$H$300,'02'!$D$3:$D$300,C113)+SUMIFS('03'!$H$3:$H$300,'03'!$C$3:$C$300,C113)+SUMIFS('03'!$H$3:$H$300,'03'!$D$3:$D$300,C113)+SUMIFS('04'!$H$3:$H$300,'04'!$C$3:$C$300,C113)+SUMIFS('04'!$H$3:$H$300,'04'!$D$3:$D$300,C113)+SUMIFS('05'!$H$3:$H$300,'05'!$C$3:$C$300,C113)+SUMIFS('05'!$H$3:$H$300,'05'!$D$3:$D$300,C113)+SUMIFS('06'!$H$3:$H$300,'06'!$C$3:$C$300,C113)+SUMIFS('06'!$H$3:$H$300,'06'!$D$3:$D$300,C113)+SUMIFS('07'!$H$3:$H$300,'07'!$C$3:$C$300,C113)+SUMIFS('07'!$H$3:$H$300,'07'!$D$3:$D$300,C113)+SUMIFS('08'!$H$3:$H$300,'08'!$C$3:$C$300,C113)+SUMIFS('08'!$H$3:$H$300,'08'!$D$3:$D$300,C113)+SUMIFS('09'!$H$3:$H$300,'09'!$C$3:$C$300,C113)+SUMIFS('09'!$H$3:$H$300,'09'!$D$3:$D$300,C113)+SUMIFS('10'!$I$3:$I$260,'10'!$C$3:$C$260,C113)+SUMIFS('10'!$I$3:$I$260,'10'!$D$3:$D$260,C113)+SUMIFS('11'!$H$3:$H$300,'11'!$C$3:$C$300,C113)+SUMIFS('11'!$H$3:$H$300,'11'!$D$3:$D$300,C113)+SUMIFS('12'!$H$3:$H$300,'12'!$C$3:$C$300,C113)+SUMIFS('12'!$H$3:$H$300,'12'!$D$3:$D$300,C113)</f>
        <v>0</v>
      </c>
      <c r="I113" s="212"/>
      <c r="J113" s="231"/>
      <c r="K113" s="212"/>
      <c r="L113" s="212"/>
    </row>
    <row r="114" spans="1:12" ht="24.75" customHeight="1">
      <c r="A114" s="16">
        <f>Equipes!$H114+(ROW(Equipes!$H114)/100000)</f>
        <v>1.14E-3</v>
      </c>
      <c r="B114" s="13">
        <f>RANK(Equipes!$A114,A:A)</f>
        <v>887</v>
      </c>
      <c r="C114" s="28" t="s">
        <v>142</v>
      </c>
      <c r="D114" s="18">
        <f>COUNTIF('01'!$C$3:$C$300,C114)+COUNTIF('02'!$C$3:$C$300,C114)+COUNTIF('03'!$C$3:$C$300,C114)+COUNTIF('04'!$C$3:$C$300,C114)+COUNTIF('05'!$C$3:$C$300,C114)+COUNTIF('06'!$C$3:$C$300,C114)+COUNTIF('07'!$C$3:$C$300,C114)+COUNTIF('08'!$C$3:$C$300,C114)+COUNTIF('09'!$C$3:$C$300,C114)+COUNTIF('10'!$C$3:$C$260,C114)+COUNTIF('11'!$C$3:$C$300,C114)+COUNTIF('12'!$C$3:$C$300,C114)</f>
        <v>0</v>
      </c>
      <c r="E114" s="18">
        <f>COUNTIF('01'!$D$3:$D$300,C114)+COUNTIF('02'!$D$3:$D$300,C114)+COUNTIF('03'!$D$3:$D$300,C114)+COUNTIF('04'!$D$3:$D$300,C114)+COUNTIF('05'!$D$3:$D$300,C114)+COUNTIF('06'!$D$3:$D$300,C114)+COUNTIF('07'!$D$3:$D$300,C114)+COUNTIF('08'!$D$3:$D$300,C114)+COUNTIF('09'!$D$3:$D$300,C114)+COUNTIF('10'!$D$3:$D$260,C114)+COUNTIF('11'!$D$3:$D$300,C114)+COUNTIF('12'!$D$3:$D$300,C114)</f>
        <v>0</v>
      </c>
      <c r="F114" s="18">
        <f>COUNTIFS('01'!$C$3:$C$300,C114,'01'!$H$3:$H$300,"&gt;0")+COUNTIFS('01'!$D$3:$D$300,C114,'01'!$H$3:$H$300,"&gt;0")+COUNTIFS('02'!$C$3:$C$300,C114,'02'!$H$3:$H$300,"&gt;0")+COUNTIFS('02'!$D$3:$D$300,C114,'02'!$H$3:$H$300,"&gt;0")+COUNTIFS('03'!$C$3:$C$300,C114,'03'!$H$3:$H$300,"&gt;0")+COUNTIFS('03'!$D$3:$D$300,C114,'03'!$H$3:$H$300,"&gt;0")+COUNTIFS('04'!$C$3:$C$300,C114,'04'!$H$3:$H$300,"&gt;0")+COUNTIFS('04'!$D$3:$D$300,C114,'04'!$H$3:$H$300,"&gt;0")+COUNTIFS('05'!$C$3:$C$300,C114,'05'!$H$3:$H$300,"&gt;0")+COUNTIFS('05'!$D$3:$D$300,C114,'05'!$H$3:$H$300,"&gt;0")+COUNTIFS('06'!$C$3:$C$300,C114,'06'!$H$3:$H$300,"&gt;0")+COUNTIFS('06'!$D$3:$D$300,C114,'06'!$H$3:$H$300,"&gt;0")+COUNTIFS('07'!$C$3:$C$300,C114,'07'!$H$3:$H$300,"&gt;0")+COUNTIFS('07'!$D$3:$D$300,C114,'07'!$H$3:$H$300,"&gt;0")+COUNTIFS('08'!$C$3:$C$300,C114,'08'!$H$3:$H$300,"&gt;0")+COUNTIFS('08'!$D$3:$D$300,C114,'08'!$H$3:$H$300,"&gt;0")+COUNTIFS('09'!$C$3:$C$300,C114,'09'!$H$3:$H$300,"&gt;0")+COUNTIFS('09'!$D$3:$D$300,C114,'09'!$H$3:$H$300,"&gt;0")+COUNTIFS('10'!$C$3:$C$260,C114,'10'!$I$3:$I$260,"&gt;0")+COUNTIFS('10'!$D$3:$D$260,C114,'10'!$I$3:$I$260,"&gt;0")+COUNTIFS('11'!$C$3:$C$300,C114,'11'!$H$3:$H$300,"&gt;0")+COUNTIFS('11'!$D$3:$D$300,C114,'11'!$H$3:$H$300,"&gt;0")+COUNTIFS('12'!$C$3:$C$300,C114,'12'!$H$3:$H$300,"&gt;0")+COUNTIFS('12'!$D$3:$D$300,C114,'12'!$H$3:$H$300,"&gt;0")</f>
        <v>0</v>
      </c>
      <c r="G114" s="18">
        <f>COUNTIFS('01'!$C$3:$C$300,C114,'01'!$H$3:$H$300,"&lt;0")+COUNTIFS('01'!$D$3:$D$300,C114,'01'!$H$3:$H$300,"&lt;0")+COUNTIFS('02'!$C$3:$C$300,C114,'02'!$H$3:$H$300,"&lt;0")+COUNTIFS('02'!$D$3:$D$300,C114,'02'!$H$3:$H$300,"&lt;0")+COUNTIFS('03'!$C$3:$C$300,C114,'03'!$H$3:$H$300,"&lt;0")+COUNTIFS('03'!$D$3:$D$300,C114,'03'!$H$3:$H$300,"&lt;0")+COUNTIFS('04'!$C$3:$C$300,C114,'04'!$H$3:$H$300,"&lt;0")+COUNTIFS('04'!$D$3:$D$300,C114,'04'!$H$3:$H$300,"&lt;0")+COUNTIFS('05'!$C$3:$C$300,C114,'05'!$H$3:$H$300,"&lt;0")+COUNTIFS('05'!$D$3:$D$300,C114,'05'!$H$3:$H$300,"&lt;0")+COUNTIFS('06'!$C$3:$C$300,C114,'06'!$H$3:$H$300,"&lt;0")+COUNTIFS('06'!$D$3:$D$300,C114,'06'!$H$3:$H$300,"&lt;0")+COUNTIFS('07'!$C$3:$C$300,C114,'07'!$H$3:$H$300,"&lt;0")+COUNTIFS('07'!$D$3:$D$300,C114,'07'!$H$3:$H$300,"&lt;0")+COUNTIFS('08'!$C$3:$C$300,C114,'08'!$H$3:$H$300,"&lt;0")+COUNTIFS('08'!$D$3:$D$300,C114,'08'!$H$3:$H$300,"&lt;0")+COUNTIFS('09'!$C$3:$C$300,C114,'09'!$H$3:$H$300,"&lt;0")+COUNTIFS('09'!$D$3:$D$300,C114,'09'!$H$3:$H$300,"&lt;0")+COUNTIFS('10'!$C$3:$C$260,C114,'10'!$I$3:$I$260,"&lt;0")+COUNTIFS('10'!$D$3:$D$260,C114,'10'!$I$3:$I$260,"&lt;0")+COUNTIFS('11'!$C$3:$C$300,C114,'11'!$H$3:$H$300,"&lt;0")+COUNTIFS('11'!$D$3:$D$300,C114,'11'!$H$3:$H$300,"&lt;0")+COUNTIFS('12'!$C$3:$C$300,C114,'12'!$H$3:$H$300,"&lt;0")+COUNTIFS('12'!$D$3:$D$300,C114,'12'!$H$3:$H$300,"&lt;0")</f>
        <v>0</v>
      </c>
      <c r="H114" s="19">
        <f>SUMIFS('01'!$H$3:$H$300,'01'!$C$3:$C$300,C114)+SUMIFS('01'!$H$3:$H$300,'01'!$D$3:$D$300,C114)+SUMIFS('02'!$H$3:$H$300,'02'!$C$3:$C$300,C114)+SUMIFS('02'!$H$3:$H$300,'02'!$D$3:$D$300,C114)+SUMIFS('03'!$H$3:$H$300,'03'!$C$3:$C$300,C114)+SUMIFS('03'!$H$3:$H$300,'03'!$D$3:$D$300,C114)+SUMIFS('04'!$H$3:$H$300,'04'!$C$3:$C$300,C114)+SUMIFS('04'!$H$3:$H$300,'04'!$D$3:$D$300,C114)+SUMIFS('05'!$H$3:$H$300,'05'!$C$3:$C$300,C114)+SUMIFS('05'!$H$3:$H$300,'05'!$D$3:$D$300,C114)+SUMIFS('06'!$H$3:$H$300,'06'!$C$3:$C$300,C114)+SUMIFS('06'!$H$3:$H$300,'06'!$D$3:$D$300,C114)+SUMIFS('07'!$H$3:$H$300,'07'!$C$3:$C$300,C114)+SUMIFS('07'!$H$3:$H$300,'07'!$D$3:$D$300,C114)+SUMIFS('08'!$H$3:$H$300,'08'!$C$3:$C$300,C114)+SUMIFS('08'!$H$3:$H$300,'08'!$D$3:$D$300,C114)+SUMIFS('09'!$H$3:$H$300,'09'!$C$3:$C$300,C114)+SUMIFS('09'!$H$3:$H$300,'09'!$D$3:$D$300,C114)+SUMIFS('10'!$I$3:$I$260,'10'!$C$3:$C$260,C114)+SUMIFS('10'!$I$3:$I$260,'10'!$D$3:$D$260,C114)+SUMIFS('11'!$H$3:$H$300,'11'!$C$3:$C$300,C114)+SUMIFS('11'!$H$3:$H$300,'11'!$D$3:$D$300,C114)+SUMIFS('12'!$H$3:$H$300,'12'!$C$3:$C$300,C114)+SUMIFS('12'!$H$3:$H$300,'12'!$D$3:$D$300,C114)</f>
        <v>0</v>
      </c>
      <c r="I114" s="212"/>
      <c r="J114" s="231"/>
      <c r="K114" s="212"/>
      <c r="L114" s="212"/>
    </row>
    <row r="115" spans="1:12" ht="24.75" customHeight="1">
      <c r="A115" s="16">
        <f>Equipes!$H115+(ROW(Equipes!$H115)/100000)</f>
        <v>1.15E-3</v>
      </c>
      <c r="B115" s="13">
        <f>RANK(Equipes!$A115,A:A)</f>
        <v>886</v>
      </c>
      <c r="C115" s="28" t="s">
        <v>143</v>
      </c>
      <c r="D115" s="18">
        <f>COUNTIF('01'!$C$3:$C$300,C115)+COUNTIF('02'!$C$3:$C$300,C115)+COUNTIF('03'!$C$3:$C$300,C115)+COUNTIF('04'!$C$3:$C$300,C115)+COUNTIF('05'!$C$3:$C$300,C115)+COUNTIF('06'!$C$3:$C$300,C115)+COUNTIF('07'!$C$3:$C$300,C115)+COUNTIF('08'!$C$3:$C$300,C115)+COUNTIF('09'!$C$3:$C$300,C115)+COUNTIF('10'!$C$3:$C$260,C115)+COUNTIF('11'!$C$3:$C$300,C115)+COUNTIF('12'!$C$3:$C$300,C115)</f>
        <v>0</v>
      </c>
      <c r="E115" s="18">
        <f>COUNTIF('01'!$D$3:$D$300,C115)+COUNTIF('02'!$D$3:$D$300,C115)+COUNTIF('03'!$D$3:$D$300,C115)+COUNTIF('04'!$D$3:$D$300,C115)+COUNTIF('05'!$D$3:$D$300,C115)+COUNTIF('06'!$D$3:$D$300,C115)+COUNTIF('07'!$D$3:$D$300,C115)+COUNTIF('08'!$D$3:$D$300,C115)+COUNTIF('09'!$D$3:$D$300,C115)+COUNTIF('10'!$D$3:$D$260,C115)+COUNTIF('11'!$D$3:$D$300,C115)+COUNTIF('12'!$D$3:$D$300,C115)</f>
        <v>0</v>
      </c>
      <c r="F115" s="18">
        <f>COUNTIFS('01'!$C$3:$C$300,C115,'01'!$H$3:$H$300,"&gt;0")+COUNTIFS('01'!$D$3:$D$300,C115,'01'!$H$3:$H$300,"&gt;0")+COUNTIFS('02'!$C$3:$C$300,C115,'02'!$H$3:$H$300,"&gt;0")+COUNTIFS('02'!$D$3:$D$300,C115,'02'!$H$3:$H$300,"&gt;0")+COUNTIFS('03'!$C$3:$C$300,C115,'03'!$H$3:$H$300,"&gt;0")+COUNTIFS('03'!$D$3:$D$300,C115,'03'!$H$3:$H$300,"&gt;0")+COUNTIFS('04'!$C$3:$C$300,C115,'04'!$H$3:$H$300,"&gt;0")+COUNTIFS('04'!$D$3:$D$300,C115,'04'!$H$3:$H$300,"&gt;0")+COUNTIFS('05'!$C$3:$C$300,C115,'05'!$H$3:$H$300,"&gt;0")+COUNTIFS('05'!$D$3:$D$300,C115,'05'!$H$3:$H$300,"&gt;0")+COUNTIFS('06'!$C$3:$C$300,C115,'06'!$H$3:$H$300,"&gt;0")+COUNTIFS('06'!$D$3:$D$300,C115,'06'!$H$3:$H$300,"&gt;0")+COUNTIFS('07'!$C$3:$C$300,C115,'07'!$H$3:$H$300,"&gt;0")+COUNTIFS('07'!$D$3:$D$300,C115,'07'!$H$3:$H$300,"&gt;0")+COUNTIFS('08'!$C$3:$C$300,C115,'08'!$H$3:$H$300,"&gt;0")+COUNTIFS('08'!$D$3:$D$300,C115,'08'!$H$3:$H$300,"&gt;0")+COUNTIFS('09'!$C$3:$C$300,C115,'09'!$H$3:$H$300,"&gt;0")+COUNTIFS('09'!$D$3:$D$300,C115,'09'!$H$3:$H$300,"&gt;0")+COUNTIFS('10'!$C$3:$C$260,C115,'10'!$I$3:$I$260,"&gt;0")+COUNTIFS('10'!$D$3:$D$260,C115,'10'!$I$3:$I$260,"&gt;0")+COUNTIFS('11'!$C$3:$C$300,C115,'11'!$H$3:$H$300,"&gt;0")+COUNTIFS('11'!$D$3:$D$300,C115,'11'!$H$3:$H$300,"&gt;0")+COUNTIFS('12'!$C$3:$C$300,C115,'12'!$H$3:$H$300,"&gt;0")+COUNTIFS('12'!$D$3:$D$300,C115,'12'!$H$3:$H$300,"&gt;0")</f>
        <v>0</v>
      </c>
      <c r="G115" s="18">
        <f>COUNTIFS('01'!$C$3:$C$300,C115,'01'!$H$3:$H$300,"&lt;0")+COUNTIFS('01'!$D$3:$D$300,C115,'01'!$H$3:$H$300,"&lt;0")+COUNTIFS('02'!$C$3:$C$300,C115,'02'!$H$3:$H$300,"&lt;0")+COUNTIFS('02'!$D$3:$D$300,C115,'02'!$H$3:$H$300,"&lt;0")+COUNTIFS('03'!$C$3:$C$300,C115,'03'!$H$3:$H$300,"&lt;0")+COUNTIFS('03'!$D$3:$D$300,C115,'03'!$H$3:$H$300,"&lt;0")+COUNTIFS('04'!$C$3:$C$300,C115,'04'!$H$3:$H$300,"&lt;0")+COUNTIFS('04'!$D$3:$D$300,C115,'04'!$H$3:$H$300,"&lt;0")+COUNTIFS('05'!$C$3:$C$300,C115,'05'!$H$3:$H$300,"&lt;0")+COUNTIFS('05'!$D$3:$D$300,C115,'05'!$H$3:$H$300,"&lt;0")+COUNTIFS('06'!$C$3:$C$300,C115,'06'!$H$3:$H$300,"&lt;0")+COUNTIFS('06'!$D$3:$D$300,C115,'06'!$H$3:$H$300,"&lt;0")+COUNTIFS('07'!$C$3:$C$300,C115,'07'!$H$3:$H$300,"&lt;0")+COUNTIFS('07'!$D$3:$D$300,C115,'07'!$H$3:$H$300,"&lt;0")+COUNTIFS('08'!$C$3:$C$300,C115,'08'!$H$3:$H$300,"&lt;0")+COUNTIFS('08'!$D$3:$D$300,C115,'08'!$H$3:$H$300,"&lt;0")+COUNTIFS('09'!$C$3:$C$300,C115,'09'!$H$3:$H$300,"&lt;0")+COUNTIFS('09'!$D$3:$D$300,C115,'09'!$H$3:$H$300,"&lt;0")+COUNTIFS('10'!$C$3:$C$260,C115,'10'!$I$3:$I$260,"&lt;0")+COUNTIFS('10'!$D$3:$D$260,C115,'10'!$I$3:$I$260,"&lt;0")+COUNTIFS('11'!$C$3:$C$300,C115,'11'!$H$3:$H$300,"&lt;0")+COUNTIFS('11'!$D$3:$D$300,C115,'11'!$H$3:$H$300,"&lt;0")+COUNTIFS('12'!$C$3:$C$300,C115,'12'!$H$3:$H$300,"&lt;0")+COUNTIFS('12'!$D$3:$D$300,C115,'12'!$H$3:$H$300,"&lt;0")</f>
        <v>0</v>
      </c>
      <c r="H115" s="19">
        <f>SUMIFS('01'!$H$3:$H$300,'01'!$C$3:$C$300,C115)+SUMIFS('01'!$H$3:$H$300,'01'!$D$3:$D$300,C115)+SUMIFS('02'!$H$3:$H$300,'02'!$C$3:$C$300,C115)+SUMIFS('02'!$H$3:$H$300,'02'!$D$3:$D$300,C115)+SUMIFS('03'!$H$3:$H$300,'03'!$C$3:$C$300,C115)+SUMIFS('03'!$H$3:$H$300,'03'!$D$3:$D$300,C115)+SUMIFS('04'!$H$3:$H$300,'04'!$C$3:$C$300,C115)+SUMIFS('04'!$H$3:$H$300,'04'!$D$3:$D$300,C115)+SUMIFS('05'!$H$3:$H$300,'05'!$C$3:$C$300,C115)+SUMIFS('05'!$H$3:$H$300,'05'!$D$3:$D$300,C115)+SUMIFS('06'!$H$3:$H$300,'06'!$C$3:$C$300,C115)+SUMIFS('06'!$H$3:$H$300,'06'!$D$3:$D$300,C115)+SUMIFS('07'!$H$3:$H$300,'07'!$C$3:$C$300,C115)+SUMIFS('07'!$H$3:$H$300,'07'!$D$3:$D$300,C115)+SUMIFS('08'!$H$3:$H$300,'08'!$C$3:$C$300,C115)+SUMIFS('08'!$H$3:$H$300,'08'!$D$3:$D$300,C115)+SUMIFS('09'!$H$3:$H$300,'09'!$C$3:$C$300,C115)+SUMIFS('09'!$H$3:$H$300,'09'!$D$3:$D$300,C115)+SUMIFS('10'!$I$3:$I$260,'10'!$C$3:$C$260,C115)+SUMIFS('10'!$I$3:$I$260,'10'!$D$3:$D$260,C115)+SUMIFS('11'!$H$3:$H$300,'11'!$C$3:$C$300,C115)+SUMIFS('11'!$H$3:$H$300,'11'!$D$3:$D$300,C115)+SUMIFS('12'!$H$3:$H$300,'12'!$C$3:$C$300,C115)+SUMIFS('12'!$H$3:$H$300,'12'!$D$3:$D$300,C115)</f>
        <v>0</v>
      </c>
      <c r="I115" s="212"/>
      <c r="J115" s="231"/>
      <c r="K115" s="212"/>
      <c r="L115" s="212"/>
    </row>
    <row r="116" spans="1:12" ht="24.75" customHeight="1">
      <c r="A116" s="16">
        <f>Equipes!$H116+(ROW(Equipes!$H116)/100000)</f>
        <v>1.16E-3</v>
      </c>
      <c r="B116" s="13">
        <f>RANK(Equipes!$A116,A:A)</f>
        <v>885</v>
      </c>
      <c r="C116" s="28" t="s">
        <v>144</v>
      </c>
      <c r="D116" s="18">
        <f>COUNTIF('01'!$C$3:$C$300,C116)+COUNTIF('02'!$C$3:$C$300,C116)+COUNTIF('03'!$C$3:$C$300,C116)+COUNTIF('04'!$C$3:$C$300,C116)+COUNTIF('05'!$C$3:$C$300,C116)+COUNTIF('06'!$C$3:$C$300,C116)+COUNTIF('07'!$C$3:$C$300,C116)+COUNTIF('08'!$C$3:$C$300,C116)+COUNTIF('09'!$C$3:$C$300,C116)+COUNTIF('10'!$C$3:$C$260,C116)+COUNTIF('11'!$C$3:$C$300,C116)+COUNTIF('12'!$C$3:$C$300,C116)</f>
        <v>0</v>
      </c>
      <c r="E116" s="18">
        <f>COUNTIF('01'!$D$3:$D$300,C116)+COUNTIF('02'!$D$3:$D$300,C116)+COUNTIF('03'!$D$3:$D$300,C116)+COUNTIF('04'!$D$3:$D$300,C116)+COUNTIF('05'!$D$3:$D$300,C116)+COUNTIF('06'!$D$3:$D$300,C116)+COUNTIF('07'!$D$3:$D$300,C116)+COUNTIF('08'!$D$3:$D$300,C116)+COUNTIF('09'!$D$3:$D$300,C116)+COUNTIF('10'!$D$3:$D$260,C116)+COUNTIF('11'!$D$3:$D$300,C116)+COUNTIF('12'!$D$3:$D$300,C116)</f>
        <v>0</v>
      </c>
      <c r="F116" s="18">
        <f>COUNTIFS('01'!$C$3:$C$300,C116,'01'!$H$3:$H$300,"&gt;0")+COUNTIFS('01'!$D$3:$D$300,C116,'01'!$H$3:$H$300,"&gt;0")+COUNTIFS('02'!$C$3:$C$300,C116,'02'!$H$3:$H$300,"&gt;0")+COUNTIFS('02'!$D$3:$D$300,C116,'02'!$H$3:$H$300,"&gt;0")+COUNTIFS('03'!$C$3:$C$300,C116,'03'!$H$3:$H$300,"&gt;0")+COUNTIFS('03'!$D$3:$D$300,C116,'03'!$H$3:$H$300,"&gt;0")+COUNTIFS('04'!$C$3:$C$300,C116,'04'!$H$3:$H$300,"&gt;0")+COUNTIFS('04'!$D$3:$D$300,C116,'04'!$H$3:$H$300,"&gt;0")+COUNTIFS('05'!$C$3:$C$300,C116,'05'!$H$3:$H$300,"&gt;0")+COUNTIFS('05'!$D$3:$D$300,C116,'05'!$H$3:$H$300,"&gt;0")+COUNTIFS('06'!$C$3:$C$300,C116,'06'!$H$3:$H$300,"&gt;0")+COUNTIFS('06'!$D$3:$D$300,C116,'06'!$H$3:$H$300,"&gt;0")+COUNTIFS('07'!$C$3:$C$300,C116,'07'!$H$3:$H$300,"&gt;0")+COUNTIFS('07'!$D$3:$D$300,C116,'07'!$H$3:$H$300,"&gt;0")+COUNTIFS('08'!$C$3:$C$300,C116,'08'!$H$3:$H$300,"&gt;0")+COUNTIFS('08'!$D$3:$D$300,C116,'08'!$H$3:$H$300,"&gt;0")+COUNTIFS('09'!$C$3:$C$300,C116,'09'!$H$3:$H$300,"&gt;0")+COUNTIFS('09'!$D$3:$D$300,C116,'09'!$H$3:$H$300,"&gt;0")+COUNTIFS('10'!$C$3:$C$260,C116,'10'!$I$3:$I$260,"&gt;0")+COUNTIFS('10'!$D$3:$D$260,C116,'10'!$I$3:$I$260,"&gt;0")+COUNTIFS('11'!$C$3:$C$300,C116,'11'!$H$3:$H$300,"&gt;0")+COUNTIFS('11'!$D$3:$D$300,C116,'11'!$H$3:$H$300,"&gt;0")+COUNTIFS('12'!$C$3:$C$300,C116,'12'!$H$3:$H$300,"&gt;0")+COUNTIFS('12'!$D$3:$D$300,C116,'12'!$H$3:$H$300,"&gt;0")</f>
        <v>0</v>
      </c>
      <c r="G116" s="18">
        <f>COUNTIFS('01'!$C$3:$C$300,C116,'01'!$H$3:$H$300,"&lt;0")+COUNTIFS('01'!$D$3:$D$300,C116,'01'!$H$3:$H$300,"&lt;0")+COUNTIFS('02'!$C$3:$C$300,C116,'02'!$H$3:$H$300,"&lt;0")+COUNTIFS('02'!$D$3:$D$300,C116,'02'!$H$3:$H$300,"&lt;0")+COUNTIFS('03'!$C$3:$C$300,C116,'03'!$H$3:$H$300,"&lt;0")+COUNTIFS('03'!$D$3:$D$300,C116,'03'!$H$3:$H$300,"&lt;0")+COUNTIFS('04'!$C$3:$C$300,C116,'04'!$H$3:$H$300,"&lt;0")+COUNTIFS('04'!$D$3:$D$300,C116,'04'!$H$3:$H$300,"&lt;0")+COUNTIFS('05'!$C$3:$C$300,C116,'05'!$H$3:$H$300,"&lt;0")+COUNTIFS('05'!$D$3:$D$300,C116,'05'!$H$3:$H$300,"&lt;0")+COUNTIFS('06'!$C$3:$C$300,C116,'06'!$H$3:$H$300,"&lt;0")+COUNTIFS('06'!$D$3:$D$300,C116,'06'!$H$3:$H$300,"&lt;0")+COUNTIFS('07'!$C$3:$C$300,C116,'07'!$H$3:$H$300,"&lt;0")+COUNTIFS('07'!$D$3:$D$300,C116,'07'!$H$3:$H$300,"&lt;0")+COUNTIFS('08'!$C$3:$C$300,C116,'08'!$H$3:$H$300,"&lt;0")+COUNTIFS('08'!$D$3:$D$300,C116,'08'!$H$3:$H$300,"&lt;0")+COUNTIFS('09'!$C$3:$C$300,C116,'09'!$H$3:$H$300,"&lt;0")+COUNTIFS('09'!$D$3:$D$300,C116,'09'!$H$3:$H$300,"&lt;0")+COUNTIFS('10'!$C$3:$C$260,C116,'10'!$I$3:$I$260,"&lt;0")+COUNTIFS('10'!$D$3:$D$260,C116,'10'!$I$3:$I$260,"&lt;0")+COUNTIFS('11'!$C$3:$C$300,C116,'11'!$H$3:$H$300,"&lt;0")+COUNTIFS('11'!$D$3:$D$300,C116,'11'!$H$3:$H$300,"&lt;0")+COUNTIFS('12'!$C$3:$C$300,C116,'12'!$H$3:$H$300,"&lt;0")+COUNTIFS('12'!$D$3:$D$300,C116,'12'!$H$3:$H$300,"&lt;0")</f>
        <v>0</v>
      </c>
      <c r="H116" s="19">
        <f>SUMIFS('01'!$H$3:$H$300,'01'!$C$3:$C$300,C116)+SUMIFS('01'!$H$3:$H$300,'01'!$D$3:$D$300,C116)+SUMIFS('02'!$H$3:$H$300,'02'!$C$3:$C$300,C116)+SUMIFS('02'!$H$3:$H$300,'02'!$D$3:$D$300,C116)+SUMIFS('03'!$H$3:$H$300,'03'!$C$3:$C$300,C116)+SUMIFS('03'!$H$3:$H$300,'03'!$D$3:$D$300,C116)+SUMIFS('04'!$H$3:$H$300,'04'!$C$3:$C$300,C116)+SUMIFS('04'!$H$3:$H$300,'04'!$D$3:$D$300,C116)+SUMIFS('05'!$H$3:$H$300,'05'!$C$3:$C$300,C116)+SUMIFS('05'!$H$3:$H$300,'05'!$D$3:$D$300,C116)+SUMIFS('06'!$H$3:$H$300,'06'!$C$3:$C$300,C116)+SUMIFS('06'!$H$3:$H$300,'06'!$D$3:$D$300,C116)+SUMIFS('07'!$H$3:$H$300,'07'!$C$3:$C$300,C116)+SUMIFS('07'!$H$3:$H$300,'07'!$D$3:$D$300,C116)+SUMIFS('08'!$H$3:$H$300,'08'!$C$3:$C$300,C116)+SUMIFS('08'!$H$3:$H$300,'08'!$D$3:$D$300,C116)+SUMIFS('09'!$H$3:$H$300,'09'!$C$3:$C$300,C116)+SUMIFS('09'!$H$3:$H$300,'09'!$D$3:$D$300,C116)+SUMIFS('10'!$I$3:$I$260,'10'!$C$3:$C$260,C116)+SUMIFS('10'!$I$3:$I$260,'10'!$D$3:$D$260,C116)+SUMIFS('11'!$H$3:$H$300,'11'!$C$3:$C$300,C116)+SUMIFS('11'!$H$3:$H$300,'11'!$D$3:$D$300,C116)+SUMIFS('12'!$H$3:$H$300,'12'!$C$3:$C$300,C116)+SUMIFS('12'!$H$3:$H$300,'12'!$D$3:$D$300,C116)</f>
        <v>0</v>
      </c>
      <c r="I116" s="212"/>
      <c r="J116" s="231"/>
      <c r="K116" s="212"/>
      <c r="L116" s="212"/>
    </row>
    <row r="117" spans="1:12" ht="24.75" customHeight="1">
      <c r="A117" s="16">
        <f>Equipes!$H117+(ROW(Equipes!$H117)/100000)</f>
        <v>1.17E-3</v>
      </c>
      <c r="B117" s="13">
        <f>RANK(Equipes!$A117,A:A)</f>
        <v>884</v>
      </c>
      <c r="C117" s="28" t="s">
        <v>145</v>
      </c>
      <c r="D117" s="18">
        <f>COUNTIF('01'!$C$3:$C$300,C117)+COUNTIF('02'!$C$3:$C$300,C117)+COUNTIF('03'!$C$3:$C$300,C117)+COUNTIF('04'!$C$3:$C$300,C117)+COUNTIF('05'!$C$3:$C$300,C117)+COUNTIF('06'!$C$3:$C$300,C117)+COUNTIF('07'!$C$3:$C$300,C117)+COUNTIF('08'!$C$3:$C$300,C117)+COUNTIF('09'!$C$3:$C$300,C117)+COUNTIF('10'!$C$3:$C$260,C117)+COUNTIF('11'!$C$3:$C$300,C117)+COUNTIF('12'!$C$3:$C$300,C117)</f>
        <v>0</v>
      </c>
      <c r="E117" s="18">
        <f>COUNTIF('01'!$D$3:$D$300,C117)+COUNTIF('02'!$D$3:$D$300,C117)+COUNTIF('03'!$D$3:$D$300,C117)+COUNTIF('04'!$D$3:$D$300,C117)+COUNTIF('05'!$D$3:$D$300,C117)+COUNTIF('06'!$D$3:$D$300,C117)+COUNTIF('07'!$D$3:$D$300,C117)+COUNTIF('08'!$D$3:$D$300,C117)+COUNTIF('09'!$D$3:$D$300,C117)+COUNTIF('10'!$D$3:$D$260,C117)+COUNTIF('11'!$D$3:$D$300,C117)+COUNTIF('12'!$D$3:$D$300,C117)</f>
        <v>0</v>
      </c>
      <c r="F117" s="18">
        <f>COUNTIFS('01'!$C$3:$C$300,C117,'01'!$H$3:$H$300,"&gt;0")+COUNTIFS('01'!$D$3:$D$300,C117,'01'!$H$3:$H$300,"&gt;0")+COUNTIFS('02'!$C$3:$C$300,C117,'02'!$H$3:$H$300,"&gt;0")+COUNTIFS('02'!$D$3:$D$300,C117,'02'!$H$3:$H$300,"&gt;0")+COUNTIFS('03'!$C$3:$C$300,C117,'03'!$H$3:$H$300,"&gt;0")+COUNTIFS('03'!$D$3:$D$300,C117,'03'!$H$3:$H$300,"&gt;0")+COUNTIFS('04'!$C$3:$C$300,C117,'04'!$H$3:$H$300,"&gt;0")+COUNTIFS('04'!$D$3:$D$300,C117,'04'!$H$3:$H$300,"&gt;0")+COUNTIFS('05'!$C$3:$C$300,C117,'05'!$H$3:$H$300,"&gt;0")+COUNTIFS('05'!$D$3:$D$300,C117,'05'!$H$3:$H$300,"&gt;0")+COUNTIFS('06'!$C$3:$C$300,C117,'06'!$H$3:$H$300,"&gt;0")+COUNTIFS('06'!$D$3:$D$300,C117,'06'!$H$3:$H$300,"&gt;0")+COUNTIFS('07'!$C$3:$C$300,C117,'07'!$H$3:$H$300,"&gt;0")+COUNTIFS('07'!$D$3:$D$300,C117,'07'!$H$3:$H$300,"&gt;0")+COUNTIFS('08'!$C$3:$C$300,C117,'08'!$H$3:$H$300,"&gt;0")+COUNTIFS('08'!$D$3:$D$300,C117,'08'!$H$3:$H$300,"&gt;0")+COUNTIFS('09'!$C$3:$C$300,C117,'09'!$H$3:$H$300,"&gt;0")+COUNTIFS('09'!$D$3:$D$300,C117,'09'!$H$3:$H$300,"&gt;0")+COUNTIFS('10'!$C$3:$C$260,C117,'10'!$I$3:$I$260,"&gt;0")+COUNTIFS('10'!$D$3:$D$260,C117,'10'!$I$3:$I$260,"&gt;0")+COUNTIFS('11'!$C$3:$C$300,C117,'11'!$H$3:$H$300,"&gt;0")+COUNTIFS('11'!$D$3:$D$300,C117,'11'!$H$3:$H$300,"&gt;0")+COUNTIFS('12'!$C$3:$C$300,C117,'12'!$H$3:$H$300,"&gt;0")+COUNTIFS('12'!$D$3:$D$300,C117,'12'!$H$3:$H$300,"&gt;0")</f>
        <v>0</v>
      </c>
      <c r="G117" s="18">
        <f>COUNTIFS('01'!$C$3:$C$300,C117,'01'!$H$3:$H$300,"&lt;0")+COUNTIFS('01'!$D$3:$D$300,C117,'01'!$H$3:$H$300,"&lt;0")+COUNTIFS('02'!$C$3:$C$300,C117,'02'!$H$3:$H$300,"&lt;0")+COUNTIFS('02'!$D$3:$D$300,C117,'02'!$H$3:$H$300,"&lt;0")+COUNTIFS('03'!$C$3:$C$300,C117,'03'!$H$3:$H$300,"&lt;0")+COUNTIFS('03'!$D$3:$D$300,C117,'03'!$H$3:$H$300,"&lt;0")+COUNTIFS('04'!$C$3:$C$300,C117,'04'!$H$3:$H$300,"&lt;0")+COUNTIFS('04'!$D$3:$D$300,C117,'04'!$H$3:$H$300,"&lt;0")+COUNTIFS('05'!$C$3:$C$300,C117,'05'!$H$3:$H$300,"&lt;0")+COUNTIFS('05'!$D$3:$D$300,C117,'05'!$H$3:$H$300,"&lt;0")+COUNTIFS('06'!$C$3:$C$300,C117,'06'!$H$3:$H$300,"&lt;0")+COUNTIFS('06'!$D$3:$D$300,C117,'06'!$H$3:$H$300,"&lt;0")+COUNTIFS('07'!$C$3:$C$300,C117,'07'!$H$3:$H$300,"&lt;0")+COUNTIFS('07'!$D$3:$D$300,C117,'07'!$H$3:$H$300,"&lt;0")+COUNTIFS('08'!$C$3:$C$300,C117,'08'!$H$3:$H$300,"&lt;0")+COUNTIFS('08'!$D$3:$D$300,C117,'08'!$H$3:$H$300,"&lt;0")+COUNTIFS('09'!$C$3:$C$300,C117,'09'!$H$3:$H$300,"&lt;0")+COUNTIFS('09'!$D$3:$D$300,C117,'09'!$H$3:$H$300,"&lt;0")+COUNTIFS('10'!$C$3:$C$260,C117,'10'!$I$3:$I$260,"&lt;0")+COUNTIFS('10'!$D$3:$D$260,C117,'10'!$I$3:$I$260,"&lt;0")+COUNTIFS('11'!$C$3:$C$300,C117,'11'!$H$3:$H$300,"&lt;0")+COUNTIFS('11'!$D$3:$D$300,C117,'11'!$H$3:$H$300,"&lt;0")+COUNTIFS('12'!$C$3:$C$300,C117,'12'!$H$3:$H$300,"&lt;0")+COUNTIFS('12'!$D$3:$D$300,C117,'12'!$H$3:$H$300,"&lt;0")</f>
        <v>0</v>
      </c>
      <c r="H117" s="19">
        <f>SUMIFS('01'!$H$3:$H$300,'01'!$C$3:$C$300,C117)+SUMIFS('01'!$H$3:$H$300,'01'!$D$3:$D$300,C117)+SUMIFS('02'!$H$3:$H$300,'02'!$C$3:$C$300,C117)+SUMIFS('02'!$H$3:$H$300,'02'!$D$3:$D$300,C117)+SUMIFS('03'!$H$3:$H$300,'03'!$C$3:$C$300,C117)+SUMIFS('03'!$H$3:$H$300,'03'!$D$3:$D$300,C117)+SUMIFS('04'!$H$3:$H$300,'04'!$C$3:$C$300,C117)+SUMIFS('04'!$H$3:$H$300,'04'!$D$3:$D$300,C117)+SUMIFS('05'!$H$3:$H$300,'05'!$C$3:$C$300,C117)+SUMIFS('05'!$H$3:$H$300,'05'!$D$3:$D$300,C117)+SUMIFS('06'!$H$3:$H$300,'06'!$C$3:$C$300,C117)+SUMIFS('06'!$H$3:$H$300,'06'!$D$3:$D$300,C117)+SUMIFS('07'!$H$3:$H$300,'07'!$C$3:$C$300,C117)+SUMIFS('07'!$H$3:$H$300,'07'!$D$3:$D$300,C117)+SUMIFS('08'!$H$3:$H$300,'08'!$C$3:$C$300,C117)+SUMIFS('08'!$H$3:$H$300,'08'!$D$3:$D$300,C117)+SUMIFS('09'!$H$3:$H$300,'09'!$C$3:$C$300,C117)+SUMIFS('09'!$H$3:$H$300,'09'!$D$3:$D$300,C117)+SUMIFS('10'!$I$3:$I$260,'10'!$C$3:$C$260,C117)+SUMIFS('10'!$I$3:$I$260,'10'!$D$3:$D$260,C117)+SUMIFS('11'!$H$3:$H$300,'11'!$C$3:$C$300,C117)+SUMIFS('11'!$H$3:$H$300,'11'!$D$3:$D$300,C117)+SUMIFS('12'!$H$3:$H$300,'12'!$C$3:$C$300,C117)+SUMIFS('12'!$H$3:$H$300,'12'!$D$3:$D$300,C117)</f>
        <v>0</v>
      </c>
      <c r="I117" s="212"/>
      <c r="J117" s="231"/>
      <c r="K117" s="212"/>
      <c r="L117" s="212"/>
    </row>
    <row r="118" spans="1:12" ht="24.75" customHeight="1">
      <c r="A118" s="16">
        <f>Equipes!$H118+(ROW(Equipes!$H118)/100000)</f>
        <v>1.1800000000000001E-3</v>
      </c>
      <c r="B118" s="13">
        <f>RANK(Equipes!$A118,A:A)</f>
        <v>883</v>
      </c>
      <c r="C118" s="28" t="s">
        <v>146</v>
      </c>
      <c r="D118" s="18">
        <f>COUNTIF('01'!$C$3:$C$300,C118)+COUNTIF('02'!$C$3:$C$300,C118)+COUNTIF('03'!$C$3:$C$300,C118)+COUNTIF('04'!$C$3:$C$300,C118)+COUNTIF('05'!$C$3:$C$300,C118)+COUNTIF('06'!$C$3:$C$300,C118)+COUNTIF('07'!$C$3:$C$300,C118)+COUNTIF('08'!$C$3:$C$300,C118)+COUNTIF('09'!$C$3:$C$300,C118)+COUNTIF('10'!$C$3:$C$260,C118)+COUNTIF('11'!$C$3:$C$300,C118)+COUNTIF('12'!$C$3:$C$300,C118)</f>
        <v>0</v>
      </c>
      <c r="E118" s="18">
        <f>COUNTIF('01'!$D$3:$D$300,C118)+COUNTIF('02'!$D$3:$D$300,C118)+COUNTIF('03'!$D$3:$D$300,C118)+COUNTIF('04'!$D$3:$D$300,C118)+COUNTIF('05'!$D$3:$D$300,C118)+COUNTIF('06'!$D$3:$D$300,C118)+COUNTIF('07'!$D$3:$D$300,C118)+COUNTIF('08'!$D$3:$D$300,C118)+COUNTIF('09'!$D$3:$D$300,C118)+COUNTIF('10'!$D$3:$D$260,C118)+COUNTIF('11'!$D$3:$D$300,C118)+COUNTIF('12'!$D$3:$D$300,C118)</f>
        <v>0</v>
      </c>
      <c r="F118" s="18">
        <f>COUNTIFS('01'!$C$3:$C$300,C118,'01'!$H$3:$H$300,"&gt;0")+COUNTIFS('01'!$D$3:$D$300,C118,'01'!$H$3:$H$300,"&gt;0")+COUNTIFS('02'!$C$3:$C$300,C118,'02'!$H$3:$H$300,"&gt;0")+COUNTIFS('02'!$D$3:$D$300,C118,'02'!$H$3:$H$300,"&gt;0")+COUNTIFS('03'!$C$3:$C$300,C118,'03'!$H$3:$H$300,"&gt;0")+COUNTIFS('03'!$D$3:$D$300,C118,'03'!$H$3:$H$300,"&gt;0")+COUNTIFS('04'!$C$3:$C$300,C118,'04'!$H$3:$H$300,"&gt;0")+COUNTIFS('04'!$D$3:$D$300,C118,'04'!$H$3:$H$300,"&gt;0")+COUNTIFS('05'!$C$3:$C$300,C118,'05'!$H$3:$H$300,"&gt;0")+COUNTIFS('05'!$D$3:$D$300,C118,'05'!$H$3:$H$300,"&gt;0")+COUNTIFS('06'!$C$3:$C$300,C118,'06'!$H$3:$H$300,"&gt;0")+COUNTIFS('06'!$D$3:$D$300,C118,'06'!$H$3:$H$300,"&gt;0")+COUNTIFS('07'!$C$3:$C$300,C118,'07'!$H$3:$H$300,"&gt;0")+COUNTIFS('07'!$D$3:$D$300,C118,'07'!$H$3:$H$300,"&gt;0")+COUNTIFS('08'!$C$3:$C$300,C118,'08'!$H$3:$H$300,"&gt;0")+COUNTIFS('08'!$D$3:$D$300,C118,'08'!$H$3:$H$300,"&gt;0")+COUNTIFS('09'!$C$3:$C$300,C118,'09'!$H$3:$H$300,"&gt;0")+COUNTIFS('09'!$D$3:$D$300,C118,'09'!$H$3:$H$300,"&gt;0")+COUNTIFS('10'!$C$3:$C$260,C118,'10'!$I$3:$I$260,"&gt;0")+COUNTIFS('10'!$D$3:$D$260,C118,'10'!$I$3:$I$260,"&gt;0")+COUNTIFS('11'!$C$3:$C$300,C118,'11'!$H$3:$H$300,"&gt;0")+COUNTIFS('11'!$D$3:$D$300,C118,'11'!$H$3:$H$300,"&gt;0")+COUNTIFS('12'!$C$3:$C$300,C118,'12'!$H$3:$H$300,"&gt;0")+COUNTIFS('12'!$D$3:$D$300,C118,'12'!$H$3:$H$300,"&gt;0")</f>
        <v>0</v>
      </c>
      <c r="G118" s="18">
        <f>COUNTIFS('01'!$C$3:$C$300,C118,'01'!$H$3:$H$300,"&lt;0")+COUNTIFS('01'!$D$3:$D$300,C118,'01'!$H$3:$H$300,"&lt;0")+COUNTIFS('02'!$C$3:$C$300,C118,'02'!$H$3:$H$300,"&lt;0")+COUNTIFS('02'!$D$3:$D$300,C118,'02'!$H$3:$H$300,"&lt;0")+COUNTIFS('03'!$C$3:$C$300,C118,'03'!$H$3:$H$300,"&lt;0")+COUNTIFS('03'!$D$3:$D$300,C118,'03'!$H$3:$H$300,"&lt;0")+COUNTIFS('04'!$C$3:$C$300,C118,'04'!$H$3:$H$300,"&lt;0")+COUNTIFS('04'!$D$3:$D$300,C118,'04'!$H$3:$H$300,"&lt;0")+COUNTIFS('05'!$C$3:$C$300,C118,'05'!$H$3:$H$300,"&lt;0")+COUNTIFS('05'!$D$3:$D$300,C118,'05'!$H$3:$H$300,"&lt;0")+COUNTIFS('06'!$C$3:$C$300,C118,'06'!$H$3:$H$300,"&lt;0")+COUNTIFS('06'!$D$3:$D$300,C118,'06'!$H$3:$H$300,"&lt;0")+COUNTIFS('07'!$C$3:$C$300,C118,'07'!$H$3:$H$300,"&lt;0")+COUNTIFS('07'!$D$3:$D$300,C118,'07'!$H$3:$H$300,"&lt;0")+COUNTIFS('08'!$C$3:$C$300,C118,'08'!$H$3:$H$300,"&lt;0")+COUNTIFS('08'!$D$3:$D$300,C118,'08'!$H$3:$H$300,"&lt;0")+COUNTIFS('09'!$C$3:$C$300,C118,'09'!$H$3:$H$300,"&lt;0")+COUNTIFS('09'!$D$3:$D$300,C118,'09'!$H$3:$H$300,"&lt;0")+COUNTIFS('10'!$C$3:$C$260,C118,'10'!$I$3:$I$260,"&lt;0")+COUNTIFS('10'!$D$3:$D$260,C118,'10'!$I$3:$I$260,"&lt;0")+COUNTIFS('11'!$C$3:$C$300,C118,'11'!$H$3:$H$300,"&lt;0")+COUNTIFS('11'!$D$3:$D$300,C118,'11'!$H$3:$H$300,"&lt;0")+COUNTIFS('12'!$C$3:$C$300,C118,'12'!$H$3:$H$300,"&lt;0")+COUNTIFS('12'!$D$3:$D$300,C118,'12'!$H$3:$H$300,"&lt;0")</f>
        <v>0</v>
      </c>
      <c r="H118" s="19">
        <f>SUMIFS('01'!$H$3:$H$300,'01'!$C$3:$C$300,C118)+SUMIFS('01'!$H$3:$H$300,'01'!$D$3:$D$300,C118)+SUMIFS('02'!$H$3:$H$300,'02'!$C$3:$C$300,C118)+SUMIFS('02'!$H$3:$H$300,'02'!$D$3:$D$300,C118)+SUMIFS('03'!$H$3:$H$300,'03'!$C$3:$C$300,C118)+SUMIFS('03'!$H$3:$H$300,'03'!$D$3:$D$300,C118)+SUMIFS('04'!$H$3:$H$300,'04'!$C$3:$C$300,C118)+SUMIFS('04'!$H$3:$H$300,'04'!$D$3:$D$300,C118)+SUMIFS('05'!$H$3:$H$300,'05'!$C$3:$C$300,C118)+SUMIFS('05'!$H$3:$H$300,'05'!$D$3:$D$300,C118)+SUMIFS('06'!$H$3:$H$300,'06'!$C$3:$C$300,C118)+SUMIFS('06'!$H$3:$H$300,'06'!$D$3:$D$300,C118)+SUMIFS('07'!$H$3:$H$300,'07'!$C$3:$C$300,C118)+SUMIFS('07'!$H$3:$H$300,'07'!$D$3:$D$300,C118)+SUMIFS('08'!$H$3:$H$300,'08'!$C$3:$C$300,C118)+SUMIFS('08'!$H$3:$H$300,'08'!$D$3:$D$300,C118)+SUMIFS('09'!$H$3:$H$300,'09'!$C$3:$C$300,C118)+SUMIFS('09'!$H$3:$H$300,'09'!$D$3:$D$300,C118)+SUMIFS('10'!$I$3:$I$260,'10'!$C$3:$C$260,C118)+SUMIFS('10'!$I$3:$I$260,'10'!$D$3:$D$260,C118)+SUMIFS('11'!$H$3:$H$300,'11'!$C$3:$C$300,C118)+SUMIFS('11'!$H$3:$H$300,'11'!$D$3:$D$300,C118)+SUMIFS('12'!$H$3:$H$300,'12'!$C$3:$C$300,C118)+SUMIFS('12'!$H$3:$H$300,'12'!$D$3:$D$300,C118)</f>
        <v>0</v>
      </c>
      <c r="I118" s="212"/>
      <c r="J118" s="231"/>
      <c r="K118" s="212"/>
      <c r="L118" s="212"/>
    </row>
    <row r="119" spans="1:12" ht="24.75" customHeight="1">
      <c r="A119" s="16">
        <f>Equipes!$H119+(ROW(Equipes!$H119)/100000)</f>
        <v>1.1900000000000001E-3</v>
      </c>
      <c r="B119" s="13">
        <f>RANK(Equipes!$A119,A:A)</f>
        <v>882</v>
      </c>
      <c r="C119" s="28" t="s">
        <v>147</v>
      </c>
      <c r="D119" s="18">
        <f>COUNTIF('01'!$C$3:$C$300,C119)+COUNTIF('02'!$C$3:$C$300,C119)+COUNTIF('03'!$C$3:$C$300,C119)+COUNTIF('04'!$C$3:$C$300,C119)+COUNTIF('05'!$C$3:$C$300,C119)+COUNTIF('06'!$C$3:$C$300,C119)+COUNTIF('07'!$C$3:$C$300,C119)+COUNTIF('08'!$C$3:$C$300,C119)+COUNTIF('09'!$C$3:$C$300,C119)+COUNTIF('10'!$C$3:$C$260,C119)+COUNTIF('11'!$C$3:$C$300,C119)+COUNTIF('12'!$C$3:$C$300,C119)</f>
        <v>0</v>
      </c>
      <c r="E119" s="18">
        <f>COUNTIF('01'!$D$3:$D$300,C119)+COUNTIF('02'!$D$3:$D$300,C119)+COUNTIF('03'!$D$3:$D$300,C119)+COUNTIF('04'!$D$3:$D$300,C119)+COUNTIF('05'!$D$3:$D$300,C119)+COUNTIF('06'!$D$3:$D$300,C119)+COUNTIF('07'!$D$3:$D$300,C119)+COUNTIF('08'!$D$3:$D$300,C119)+COUNTIF('09'!$D$3:$D$300,C119)+COUNTIF('10'!$D$3:$D$260,C119)+COUNTIF('11'!$D$3:$D$300,C119)+COUNTIF('12'!$D$3:$D$300,C119)</f>
        <v>0</v>
      </c>
      <c r="F119" s="18">
        <f>COUNTIFS('01'!$C$3:$C$300,C119,'01'!$H$3:$H$300,"&gt;0")+COUNTIFS('01'!$D$3:$D$300,C119,'01'!$H$3:$H$300,"&gt;0")+COUNTIFS('02'!$C$3:$C$300,C119,'02'!$H$3:$H$300,"&gt;0")+COUNTIFS('02'!$D$3:$D$300,C119,'02'!$H$3:$H$300,"&gt;0")+COUNTIFS('03'!$C$3:$C$300,C119,'03'!$H$3:$H$300,"&gt;0")+COUNTIFS('03'!$D$3:$D$300,C119,'03'!$H$3:$H$300,"&gt;0")+COUNTIFS('04'!$C$3:$C$300,C119,'04'!$H$3:$H$300,"&gt;0")+COUNTIFS('04'!$D$3:$D$300,C119,'04'!$H$3:$H$300,"&gt;0")+COUNTIFS('05'!$C$3:$C$300,C119,'05'!$H$3:$H$300,"&gt;0")+COUNTIFS('05'!$D$3:$D$300,C119,'05'!$H$3:$H$300,"&gt;0")+COUNTIFS('06'!$C$3:$C$300,C119,'06'!$H$3:$H$300,"&gt;0")+COUNTIFS('06'!$D$3:$D$300,C119,'06'!$H$3:$H$300,"&gt;0")+COUNTIFS('07'!$C$3:$C$300,C119,'07'!$H$3:$H$300,"&gt;0")+COUNTIFS('07'!$D$3:$D$300,C119,'07'!$H$3:$H$300,"&gt;0")+COUNTIFS('08'!$C$3:$C$300,C119,'08'!$H$3:$H$300,"&gt;0")+COUNTIFS('08'!$D$3:$D$300,C119,'08'!$H$3:$H$300,"&gt;0")+COUNTIFS('09'!$C$3:$C$300,C119,'09'!$H$3:$H$300,"&gt;0")+COUNTIFS('09'!$D$3:$D$300,C119,'09'!$H$3:$H$300,"&gt;0")+COUNTIFS('10'!$C$3:$C$260,C119,'10'!$I$3:$I$260,"&gt;0")+COUNTIFS('10'!$D$3:$D$260,C119,'10'!$I$3:$I$260,"&gt;0")+COUNTIFS('11'!$C$3:$C$300,C119,'11'!$H$3:$H$300,"&gt;0")+COUNTIFS('11'!$D$3:$D$300,C119,'11'!$H$3:$H$300,"&gt;0")+COUNTIFS('12'!$C$3:$C$300,C119,'12'!$H$3:$H$300,"&gt;0")+COUNTIFS('12'!$D$3:$D$300,C119,'12'!$H$3:$H$300,"&gt;0")</f>
        <v>0</v>
      </c>
      <c r="G119" s="18">
        <f>COUNTIFS('01'!$C$3:$C$300,C119,'01'!$H$3:$H$300,"&lt;0")+COUNTIFS('01'!$D$3:$D$300,C119,'01'!$H$3:$H$300,"&lt;0")+COUNTIFS('02'!$C$3:$C$300,C119,'02'!$H$3:$H$300,"&lt;0")+COUNTIFS('02'!$D$3:$D$300,C119,'02'!$H$3:$H$300,"&lt;0")+COUNTIFS('03'!$C$3:$C$300,C119,'03'!$H$3:$H$300,"&lt;0")+COUNTIFS('03'!$D$3:$D$300,C119,'03'!$H$3:$H$300,"&lt;0")+COUNTIFS('04'!$C$3:$C$300,C119,'04'!$H$3:$H$300,"&lt;0")+COUNTIFS('04'!$D$3:$D$300,C119,'04'!$H$3:$H$300,"&lt;0")+COUNTIFS('05'!$C$3:$C$300,C119,'05'!$H$3:$H$300,"&lt;0")+COUNTIFS('05'!$D$3:$D$300,C119,'05'!$H$3:$H$300,"&lt;0")+COUNTIFS('06'!$C$3:$C$300,C119,'06'!$H$3:$H$300,"&lt;0")+COUNTIFS('06'!$D$3:$D$300,C119,'06'!$H$3:$H$300,"&lt;0")+COUNTIFS('07'!$C$3:$C$300,C119,'07'!$H$3:$H$300,"&lt;0")+COUNTIFS('07'!$D$3:$D$300,C119,'07'!$H$3:$H$300,"&lt;0")+COUNTIFS('08'!$C$3:$C$300,C119,'08'!$H$3:$H$300,"&lt;0")+COUNTIFS('08'!$D$3:$D$300,C119,'08'!$H$3:$H$300,"&lt;0")+COUNTIFS('09'!$C$3:$C$300,C119,'09'!$H$3:$H$300,"&lt;0")+COUNTIFS('09'!$D$3:$D$300,C119,'09'!$H$3:$H$300,"&lt;0")+COUNTIFS('10'!$C$3:$C$260,C119,'10'!$I$3:$I$260,"&lt;0")+COUNTIFS('10'!$D$3:$D$260,C119,'10'!$I$3:$I$260,"&lt;0")+COUNTIFS('11'!$C$3:$C$300,C119,'11'!$H$3:$H$300,"&lt;0")+COUNTIFS('11'!$D$3:$D$300,C119,'11'!$H$3:$H$300,"&lt;0")+COUNTIFS('12'!$C$3:$C$300,C119,'12'!$H$3:$H$300,"&lt;0")+COUNTIFS('12'!$D$3:$D$300,C119,'12'!$H$3:$H$300,"&lt;0")</f>
        <v>0</v>
      </c>
      <c r="H119" s="19">
        <f>SUMIFS('01'!$H$3:$H$300,'01'!$C$3:$C$300,C119)+SUMIFS('01'!$H$3:$H$300,'01'!$D$3:$D$300,C119)+SUMIFS('02'!$H$3:$H$300,'02'!$C$3:$C$300,C119)+SUMIFS('02'!$H$3:$H$300,'02'!$D$3:$D$300,C119)+SUMIFS('03'!$H$3:$H$300,'03'!$C$3:$C$300,C119)+SUMIFS('03'!$H$3:$H$300,'03'!$D$3:$D$300,C119)+SUMIFS('04'!$H$3:$H$300,'04'!$C$3:$C$300,C119)+SUMIFS('04'!$H$3:$H$300,'04'!$D$3:$D$300,C119)+SUMIFS('05'!$H$3:$H$300,'05'!$C$3:$C$300,C119)+SUMIFS('05'!$H$3:$H$300,'05'!$D$3:$D$300,C119)+SUMIFS('06'!$H$3:$H$300,'06'!$C$3:$C$300,C119)+SUMIFS('06'!$H$3:$H$300,'06'!$D$3:$D$300,C119)+SUMIFS('07'!$H$3:$H$300,'07'!$C$3:$C$300,C119)+SUMIFS('07'!$H$3:$H$300,'07'!$D$3:$D$300,C119)+SUMIFS('08'!$H$3:$H$300,'08'!$C$3:$C$300,C119)+SUMIFS('08'!$H$3:$H$300,'08'!$D$3:$D$300,C119)+SUMIFS('09'!$H$3:$H$300,'09'!$C$3:$C$300,C119)+SUMIFS('09'!$H$3:$H$300,'09'!$D$3:$D$300,C119)+SUMIFS('10'!$I$3:$I$260,'10'!$C$3:$C$260,C119)+SUMIFS('10'!$I$3:$I$260,'10'!$D$3:$D$260,C119)+SUMIFS('11'!$H$3:$H$300,'11'!$C$3:$C$300,C119)+SUMIFS('11'!$H$3:$H$300,'11'!$D$3:$D$300,C119)+SUMIFS('12'!$H$3:$H$300,'12'!$C$3:$C$300,C119)+SUMIFS('12'!$H$3:$H$300,'12'!$D$3:$D$300,C119)</f>
        <v>0</v>
      </c>
      <c r="I119" s="212"/>
      <c r="J119" s="231"/>
      <c r="K119" s="212"/>
      <c r="L119" s="212"/>
    </row>
    <row r="120" spans="1:12" ht="24.75" customHeight="1">
      <c r="A120" s="16">
        <f>Equipes!$H120+(ROW(Equipes!$H120)/100000)</f>
        <v>1.1999999999999999E-3</v>
      </c>
      <c r="B120" s="13">
        <f>RANK(Equipes!$A120,A:A)</f>
        <v>881</v>
      </c>
      <c r="C120" s="28" t="s">
        <v>148</v>
      </c>
      <c r="D120" s="18">
        <f>COUNTIF('01'!$C$3:$C$300,C120)+COUNTIF('02'!$C$3:$C$300,C120)+COUNTIF('03'!$C$3:$C$300,C120)+COUNTIF('04'!$C$3:$C$300,C120)+COUNTIF('05'!$C$3:$C$300,C120)+COUNTIF('06'!$C$3:$C$300,C120)+COUNTIF('07'!$C$3:$C$300,C120)+COUNTIF('08'!$C$3:$C$300,C120)+COUNTIF('09'!$C$3:$C$300,C120)+COUNTIF('10'!$C$3:$C$260,C120)+COUNTIF('11'!$C$3:$C$300,C120)+COUNTIF('12'!$C$3:$C$300,C120)</f>
        <v>0</v>
      </c>
      <c r="E120" s="18">
        <f>COUNTIF('01'!$D$3:$D$300,C120)+COUNTIF('02'!$D$3:$D$300,C120)+COUNTIF('03'!$D$3:$D$300,C120)+COUNTIF('04'!$D$3:$D$300,C120)+COUNTIF('05'!$D$3:$D$300,C120)+COUNTIF('06'!$D$3:$D$300,C120)+COUNTIF('07'!$D$3:$D$300,C120)+COUNTIF('08'!$D$3:$D$300,C120)+COUNTIF('09'!$D$3:$D$300,C120)+COUNTIF('10'!$D$3:$D$260,C120)+COUNTIF('11'!$D$3:$D$300,C120)+COUNTIF('12'!$D$3:$D$300,C120)</f>
        <v>0</v>
      </c>
      <c r="F120" s="18">
        <f>COUNTIFS('01'!$C$3:$C$300,C120,'01'!$H$3:$H$300,"&gt;0")+COUNTIFS('01'!$D$3:$D$300,C120,'01'!$H$3:$H$300,"&gt;0")+COUNTIFS('02'!$C$3:$C$300,C120,'02'!$H$3:$H$300,"&gt;0")+COUNTIFS('02'!$D$3:$D$300,C120,'02'!$H$3:$H$300,"&gt;0")+COUNTIFS('03'!$C$3:$C$300,C120,'03'!$H$3:$H$300,"&gt;0")+COUNTIFS('03'!$D$3:$D$300,C120,'03'!$H$3:$H$300,"&gt;0")+COUNTIFS('04'!$C$3:$C$300,C120,'04'!$H$3:$H$300,"&gt;0")+COUNTIFS('04'!$D$3:$D$300,C120,'04'!$H$3:$H$300,"&gt;0")+COUNTIFS('05'!$C$3:$C$300,C120,'05'!$H$3:$H$300,"&gt;0")+COUNTIFS('05'!$D$3:$D$300,C120,'05'!$H$3:$H$300,"&gt;0")+COUNTIFS('06'!$C$3:$C$300,C120,'06'!$H$3:$H$300,"&gt;0")+COUNTIFS('06'!$D$3:$D$300,C120,'06'!$H$3:$H$300,"&gt;0")+COUNTIFS('07'!$C$3:$C$300,C120,'07'!$H$3:$H$300,"&gt;0")+COUNTIFS('07'!$D$3:$D$300,C120,'07'!$H$3:$H$300,"&gt;0")+COUNTIFS('08'!$C$3:$C$300,C120,'08'!$H$3:$H$300,"&gt;0")+COUNTIFS('08'!$D$3:$D$300,C120,'08'!$H$3:$H$300,"&gt;0")+COUNTIFS('09'!$C$3:$C$300,C120,'09'!$H$3:$H$300,"&gt;0")+COUNTIFS('09'!$D$3:$D$300,C120,'09'!$H$3:$H$300,"&gt;0")+COUNTIFS('10'!$C$3:$C$260,C120,'10'!$I$3:$I$260,"&gt;0")+COUNTIFS('10'!$D$3:$D$260,C120,'10'!$I$3:$I$260,"&gt;0")+COUNTIFS('11'!$C$3:$C$300,C120,'11'!$H$3:$H$300,"&gt;0")+COUNTIFS('11'!$D$3:$D$300,C120,'11'!$H$3:$H$300,"&gt;0")+COUNTIFS('12'!$C$3:$C$300,C120,'12'!$H$3:$H$300,"&gt;0")+COUNTIFS('12'!$D$3:$D$300,C120,'12'!$H$3:$H$300,"&gt;0")</f>
        <v>0</v>
      </c>
      <c r="G120" s="18">
        <f>COUNTIFS('01'!$C$3:$C$300,C120,'01'!$H$3:$H$300,"&lt;0")+COUNTIFS('01'!$D$3:$D$300,C120,'01'!$H$3:$H$300,"&lt;0")+COUNTIFS('02'!$C$3:$C$300,C120,'02'!$H$3:$H$300,"&lt;0")+COUNTIFS('02'!$D$3:$D$300,C120,'02'!$H$3:$H$300,"&lt;0")+COUNTIFS('03'!$C$3:$C$300,C120,'03'!$H$3:$H$300,"&lt;0")+COUNTIFS('03'!$D$3:$D$300,C120,'03'!$H$3:$H$300,"&lt;0")+COUNTIFS('04'!$C$3:$C$300,C120,'04'!$H$3:$H$300,"&lt;0")+COUNTIFS('04'!$D$3:$D$300,C120,'04'!$H$3:$H$300,"&lt;0")+COUNTIFS('05'!$C$3:$C$300,C120,'05'!$H$3:$H$300,"&lt;0")+COUNTIFS('05'!$D$3:$D$300,C120,'05'!$H$3:$H$300,"&lt;0")+COUNTIFS('06'!$C$3:$C$300,C120,'06'!$H$3:$H$300,"&lt;0")+COUNTIFS('06'!$D$3:$D$300,C120,'06'!$H$3:$H$300,"&lt;0")+COUNTIFS('07'!$C$3:$C$300,C120,'07'!$H$3:$H$300,"&lt;0")+COUNTIFS('07'!$D$3:$D$300,C120,'07'!$H$3:$H$300,"&lt;0")+COUNTIFS('08'!$C$3:$C$300,C120,'08'!$H$3:$H$300,"&lt;0")+COUNTIFS('08'!$D$3:$D$300,C120,'08'!$H$3:$H$300,"&lt;0")+COUNTIFS('09'!$C$3:$C$300,C120,'09'!$H$3:$H$300,"&lt;0")+COUNTIFS('09'!$D$3:$D$300,C120,'09'!$H$3:$H$300,"&lt;0")+COUNTIFS('10'!$C$3:$C$260,C120,'10'!$I$3:$I$260,"&lt;0")+COUNTIFS('10'!$D$3:$D$260,C120,'10'!$I$3:$I$260,"&lt;0")+COUNTIFS('11'!$C$3:$C$300,C120,'11'!$H$3:$H$300,"&lt;0")+COUNTIFS('11'!$D$3:$D$300,C120,'11'!$H$3:$H$300,"&lt;0")+COUNTIFS('12'!$C$3:$C$300,C120,'12'!$H$3:$H$300,"&lt;0")+COUNTIFS('12'!$D$3:$D$300,C120,'12'!$H$3:$H$300,"&lt;0")</f>
        <v>0</v>
      </c>
      <c r="H120" s="19">
        <f>SUMIFS('01'!$H$3:$H$300,'01'!$C$3:$C$300,C120)+SUMIFS('01'!$H$3:$H$300,'01'!$D$3:$D$300,C120)+SUMIFS('02'!$H$3:$H$300,'02'!$C$3:$C$300,C120)+SUMIFS('02'!$H$3:$H$300,'02'!$D$3:$D$300,C120)+SUMIFS('03'!$H$3:$H$300,'03'!$C$3:$C$300,C120)+SUMIFS('03'!$H$3:$H$300,'03'!$D$3:$D$300,C120)+SUMIFS('04'!$H$3:$H$300,'04'!$C$3:$C$300,C120)+SUMIFS('04'!$H$3:$H$300,'04'!$D$3:$D$300,C120)+SUMIFS('05'!$H$3:$H$300,'05'!$C$3:$C$300,C120)+SUMIFS('05'!$H$3:$H$300,'05'!$D$3:$D$300,C120)+SUMIFS('06'!$H$3:$H$300,'06'!$C$3:$C$300,C120)+SUMIFS('06'!$H$3:$H$300,'06'!$D$3:$D$300,C120)+SUMIFS('07'!$H$3:$H$300,'07'!$C$3:$C$300,C120)+SUMIFS('07'!$H$3:$H$300,'07'!$D$3:$D$300,C120)+SUMIFS('08'!$H$3:$H$300,'08'!$C$3:$C$300,C120)+SUMIFS('08'!$H$3:$H$300,'08'!$D$3:$D$300,C120)+SUMIFS('09'!$H$3:$H$300,'09'!$C$3:$C$300,C120)+SUMIFS('09'!$H$3:$H$300,'09'!$D$3:$D$300,C120)+SUMIFS('10'!$I$3:$I$260,'10'!$C$3:$C$260,C120)+SUMIFS('10'!$I$3:$I$260,'10'!$D$3:$D$260,C120)+SUMIFS('11'!$H$3:$H$300,'11'!$C$3:$C$300,C120)+SUMIFS('11'!$H$3:$H$300,'11'!$D$3:$D$300,C120)+SUMIFS('12'!$H$3:$H$300,'12'!$C$3:$C$300,C120)+SUMIFS('12'!$H$3:$H$300,'12'!$D$3:$D$300,C120)</f>
        <v>0</v>
      </c>
      <c r="I120" s="212"/>
      <c r="J120" s="231"/>
      <c r="K120" s="212"/>
      <c r="L120" s="212"/>
    </row>
    <row r="121" spans="1:12" ht="24.75" customHeight="1">
      <c r="A121" s="16">
        <f>Equipes!$H121+(ROW(Equipes!$H121)/100000)</f>
        <v>1.2099999999999999E-3</v>
      </c>
      <c r="B121" s="13">
        <f>RANK(Equipes!$A121,A:A)</f>
        <v>880</v>
      </c>
      <c r="C121" s="28" t="s">
        <v>149</v>
      </c>
      <c r="D121" s="18">
        <f>COUNTIF('01'!$C$3:$C$300,C121)+COUNTIF('02'!$C$3:$C$300,C121)+COUNTIF('03'!$C$3:$C$300,C121)+COUNTIF('04'!$C$3:$C$300,C121)+COUNTIF('05'!$C$3:$C$300,C121)+COUNTIF('06'!$C$3:$C$300,C121)+COUNTIF('07'!$C$3:$C$300,C121)+COUNTIF('08'!$C$3:$C$300,C121)+COUNTIF('09'!$C$3:$C$300,C121)+COUNTIF('10'!$C$3:$C$260,C121)+COUNTIF('11'!$C$3:$C$300,C121)+COUNTIF('12'!$C$3:$C$300,C121)</f>
        <v>0</v>
      </c>
      <c r="E121" s="18">
        <f>COUNTIF('01'!$D$3:$D$300,C121)+COUNTIF('02'!$D$3:$D$300,C121)+COUNTIF('03'!$D$3:$D$300,C121)+COUNTIF('04'!$D$3:$D$300,C121)+COUNTIF('05'!$D$3:$D$300,C121)+COUNTIF('06'!$D$3:$D$300,C121)+COUNTIF('07'!$D$3:$D$300,C121)+COUNTIF('08'!$D$3:$D$300,C121)+COUNTIF('09'!$D$3:$D$300,C121)+COUNTIF('10'!$D$3:$D$260,C121)+COUNTIF('11'!$D$3:$D$300,C121)+COUNTIF('12'!$D$3:$D$300,C121)</f>
        <v>0</v>
      </c>
      <c r="F121" s="18">
        <f>COUNTIFS('01'!$C$3:$C$300,C121,'01'!$H$3:$H$300,"&gt;0")+COUNTIFS('01'!$D$3:$D$300,C121,'01'!$H$3:$H$300,"&gt;0")+COUNTIFS('02'!$C$3:$C$300,C121,'02'!$H$3:$H$300,"&gt;0")+COUNTIFS('02'!$D$3:$D$300,C121,'02'!$H$3:$H$300,"&gt;0")+COUNTIFS('03'!$C$3:$C$300,C121,'03'!$H$3:$H$300,"&gt;0")+COUNTIFS('03'!$D$3:$D$300,C121,'03'!$H$3:$H$300,"&gt;0")+COUNTIFS('04'!$C$3:$C$300,C121,'04'!$H$3:$H$300,"&gt;0")+COUNTIFS('04'!$D$3:$D$300,C121,'04'!$H$3:$H$300,"&gt;0")+COUNTIFS('05'!$C$3:$C$300,C121,'05'!$H$3:$H$300,"&gt;0")+COUNTIFS('05'!$D$3:$D$300,C121,'05'!$H$3:$H$300,"&gt;0")+COUNTIFS('06'!$C$3:$C$300,C121,'06'!$H$3:$H$300,"&gt;0")+COUNTIFS('06'!$D$3:$D$300,C121,'06'!$H$3:$H$300,"&gt;0")+COUNTIFS('07'!$C$3:$C$300,C121,'07'!$H$3:$H$300,"&gt;0")+COUNTIFS('07'!$D$3:$D$300,C121,'07'!$H$3:$H$300,"&gt;0")+COUNTIFS('08'!$C$3:$C$300,C121,'08'!$H$3:$H$300,"&gt;0")+COUNTIFS('08'!$D$3:$D$300,C121,'08'!$H$3:$H$300,"&gt;0")+COUNTIFS('09'!$C$3:$C$300,C121,'09'!$H$3:$H$300,"&gt;0")+COUNTIFS('09'!$D$3:$D$300,C121,'09'!$H$3:$H$300,"&gt;0")+COUNTIFS('10'!$C$3:$C$260,C121,'10'!$I$3:$I$260,"&gt;0")+COUNTIFS('10'!$D$3:$D$260,C121,'10'!$I$3:$I$260,"&gt;0")+COUNTIFS('11'!$C$3:$C$300,C121,'11'!$H$3:$H$300,"&gt;0")+COUNTIFS('11'!$D$3:$D$300,C121,'11'!$H$3:$H$300,"&gt;0")+COUNTIFS('12'!$C$3:$C$300,C121,'12'!$H$3:$H$300,"&gt;0")+COUNTIFS('12'!$D$3:$D$300,C121,'12'!$H$3:$H$300,"&gt;0")</f>
        <v>0</v>
      </c>
      <c r="G121" s="18">
        <f>COUNTIFS('01'!$C$3:$C$300,C121,'01'!$H$3:$H$300,"&lt;0")+COUNTIFS('01'!$D$3:$D$300,C121,'01'!$H$3:$H$300,"&lt;0")+COUNTIFS('02'!$C$3:$C$300,C121,'02'!$H$3:$H$300,"&lt;0")+COUNTIFS('02'!$D$3:$D$300,C121,'02'!$H$3:$H$300,"&lt;0")+COUNTIFS('03'!$C$3:$C$300,C121,'03'!$H$3:$H$300,"&lt;0")+COUNTIFS('03'!$D$3:$D$300,C121,'03'!$H$3:$H$300,"&lt;0")+COUNTIFS('04'!$C$3:$C$300,C121,'04'!$H$3:$H$300,"&lt;0")+COUNTIFS('04'!$D$3:$D$300,C121,'04'!$H$3:$H$300,"&lt;0")+COUNTIFS('05'!$C$3:$C$300,C121,'05'!$H$3:$H$300,"&lt;0")+COUNTIFS('05'!$D$3:$D$300,C121,'05'!$H$3:$H$300,"&lt;0")+COUNTIFS('06'!$C$3:$C$300,C121,'06'!$H$3:$H$300,"&lt;0")+COUNTIFS('06'!$D$3:$D$300,C121,'06'!$H$3:$H$300,"&lt;0")+COUNTIFS('07'!$C$3:$C$300,C121,'07'!$H$3:$H$300,"&lt;0")+COUNTIFS('07'!$D$3:$D$300,C121,'07'!$H$3:$H$300,"&lt;0")+COUNTIFS('08'!$C$3:$C$300,C121,'08'!$H$3:$H$300,"&lt;0")+COUNTIFS('08'!$D$3:$D$300,C121,'08'!$H$3:$H$300,"&lt;0")+COUNTIFS('09'!$C$3:$C$300,C121,'09'!$H$3:$H$300,"&lt;0")+COUNTIFS('09'!$D$3:$D$300,C121,'09'!$H$3:$H$300,"&lt;0")+COUNTIFS('10'!$C$3:$C$260,C121,'10'!$I$3:$I$260,"&lt;0")+COUNTIFS('10'!$D$3:$D$260,C121,'10'!$I$3:$I$260,"&lt;0")+COUNTIFS('11'!$C$3:$C$300,C121,'11'!$H$3:$H$300,"&lt;0")+COUNTIFS('11'!$D$3:$D$300,C121,'11'!$H$3:$H$300,"&lt;0")+COUNTIFS('12'!$C$3:$C$300,C121,'12'!$H$3:$H$300,"&lt;0")+COUNTIFS('12'!$D$3:$D$300,C121,'12'!$H$3:$H$300,"&lt;0")</f>
        <v>0</v>
      </c>
      <c r="H121" s="19">
        <f>SUMIFS('01'!$H$3:$H$300,'01'!$C$3:$C$300,C121)+SUMIFS('01'!$H$3:$H$300,'01'!$D$3:$D$300,C121)+SUMIFS('02'!$H$3:$H$300,'02'!$C$3:$C$300,C121)+SUMIFS('02'!$H$3:$H$300,'02'!$D$3:$D$300,C121)+SUMIFS('03'!$H$3:$H$300,'03'!$C$3:$C$300,C121)+SUMIFS('03'!$H$3:$H$300,'03'!$D$3:$D$300,C121)+SUMIFS('04'!$H$3:$H$300,'04'!$C$3:$C$300,C121)+SUMIFS('04'!$H$3:$H$300,'04'!$D$3:$D$300,C121)+SUMIFS('05'!$H$3:$H$300,'05'!$C$3:$C$300,C121)+SUMIFS('05'!$H$3:$H$300,'05'!$D$3:$D$300,C121)+SUMIFS('06'!$H$3:$H$300,'06'!$C$3:$C$300,C121)+SUMIFS('06'!$H$3:$H$300,'06'!$D$3:$D$300,C121)+SUMIFS('07'!$H$3:$H$300,'07'!$C$3:$C$300,C121)+SUMIFS('07'!$H$3:$H$300,'07'!$D$3:$D$300,C121)+SUMIFS('08'!$H$3:$H$300,'08'!$C$3:$C$300,C121)+SUMIFS('08'!$H$3:$H$300,'08'!$D$3:$D$300,C121)+SUMIFS('09'!$H$3:$H$300,'09'!$C$3:$C$300,C121)+SUMIFS('09'!$H$3:$H$300,'09'!$D$3:$D$300,C121)+SUMIFS('10'!$I$3:$I$260,'10'!$C$3:$C$260,C121)+SUMIFS('10'!$I$3:$I$260,'10'!$D$3:$D$260,C121)+SUMIFS('11'!$H$3:$H$300,'11'!$C$3:$C$300,C121)+SUMIFS('11'!$H$3:$H$300,'11'!$D$3:$D$300,C121)+SUMIFS('12'!$H$3:$H$300,'12'!$C$3:$C$300,C121)+SUMIFS('12'!$H$3:$H$300,'12'!$D$3:$D$300,C121)</f>
        <v>0</v>
      </c>
      <c r="I121" s="212"/>
      <c r="J121" s="231"/>
      <c r="K121" s="212"/>
      <c r="L121" s="212"/>
    </row>
    <row r="122" spans="1:12" ht="24.75" customHeight="1">
      <c r="A122" s="16">
        <f>Equipes!$H122+(ROW(Equipes!$H122)/100000)</f>
        <v>1.2199999999999999E-3</v>
      </c>
      <c r="B122" s="13">
        <f>RANK(Equipes!$A122,A:A)</f>
        <v>879</v>
      </c>
      <c r="C122" s="28" t="s">
        <v>150</v>
      </c>
      <c r="D122" s="18">
        <f>COUNTIF('01'!$C$3:$C$300,C122)+COUNTIF('02'!$C$3:$C$300,C122)+COUNTIF('03'!$C$3:$C$300,C122)+COUNTIF('04'!$C$3:$C$300,C122)+COUNTIF('05'!$C$3:$C$300,C122)+COUNTIF('06'!$C$3:$C$300,C122)+COUNTIF('07'!$C$3:$C$300,C122)+COUNTIF('08'!$C$3:$C$300,C122)+COUNTIF('09'!$C$3:$C$300,C122)+COUNTIF('10'!$C$3:$C$260,C122)+COUNTIF('11'!$C$3:$C$300,C122)+COUNTIF('12'!$C$3:$C$300,C122)</f>
        <v>0</v>
      </c>
      <c r="E122" s="18">
        <f>COUNTIF('01'!$D$3:$D$300,C122)+COUNTIF('02'!$D$3:$D$300,C122)+COUNTIF('03'!$D$3:$D$300,C122)+COUNTIF('04'!$D$3:$D$300,C122)+COUNTIF('05'!$D$3:$D$300,C122)+COUNTIF('06'!$D$3:$D$300,C122)+COUNTIF('07'!$D$3:$D$300,C122)+COUNTIF('08'!$D$3:$D$300,C122)+COUNTIF('09'!$D$3:$D$300,C122)+COUNTIF('10'!$D$3:$D$260,C122)+COUNTIF('11'!$D$3:$D$300,C122)+COUNTIF('12'!$D$3:$D$300,C122)</f>
        <v>0</v>
      </c>
      <c r="F122" s="18">
        <f>COUNTIFS('01'!$C$3:$C$300,C122,'01'!$H$3:$H$300,"&gt;0")+COUNTIFS('01'!$D$3:$D$300,C122,'01'!$H$3:$H$300,"&gt;0")+COUNTIFS('02'!$C$3:$C$300,C122,'02'!$H$3:$H$300,"&gt;0")+COUNTIFS('02'!$D$3:$D$300,C122,'02'!$H$3:$H$300,"&gt;0")+COUNTIFS('03'!$C$3:$C$300,C122,'03'!$H$3:$H$300,"&gt;0")+COUNTIFS('03'!$D$3:$D$300,C122,'03'!$H$3:$H$300,"&gt;0")+COUNTIFS('04'!$C$3:$C$300,C122,'04'!$H$3:$H$300,"&gt;0")+COUNTIFS('04'!$D$3:$D$300,C122,'04'!$H$3:$H$300,"&gt;0")+COUNTIFS('05'!$C$3:$C$300,C122,'05'!$H$3:$H$300,"&gt;0")+COUNTIFS('05'!$D$3:$D$300,C122,'05'!$H$3:$H$300,"&gt;0")+COUNTIFS('06'!$C$3:$C$300,C122,'06'!$H$3:$H$300,"&gt;0")+COUNTIFS('06'!$D$3:$D$300,C122,'06'!$H$3:$H$300,"&gt;0")+COUNTIFS('07'!$C$3:$C$300,C122,'07'!$H$3:$H$300,"&gt;0")+COUNTIFS('07'!$D$3:$D$300,C122,'07'!$H$3:$H$300,"&gt;0")+COUNTIFS('08'!$C$3:$C$300,C122,'08'!$H$3:$H$300,"&gt;0")+COUNTIFS('08'!$D$3:$D$300,C122,'08'!$H$3:$H$300,"&gt;0")+COUNTIFS('09'!$C$3:$C$300,C122,'09'!$H$3:$H$300,"&gt;0")+COUNTIFS('09'!$D$3:$D$300,C122,'09'!$H$3:$H$300,"&gt;0")+COUNTIFS('10'!$C$3:$C$260,C122,'10'!$I$3:$I$260,"&gt;0")+COUNTIFS('10'!$D$3:$D$260,C122,'10'!$I$3:$I$260,"&gt;0")+COUNTIFS('11'!$C$3:$C$300,C122,'11'!$H$3:$H$300,"&gt;0")+COUNTIFS('11'!$D$3:$D$300,C122,'11'!$H$3:$H$300,"&gt;0")+COUNTIFS('12'!$C$3:$C$300,C122,'12'!$H$3:$H$300,"&gt;0")+COUNTIFS('12'!$D$3:$D$300,C122,'12'!$H$3:$H$300,"&gt;0")</f>
        <v>0</v>
      </c>
      <c r="G122" s="18">
        <f>COUNTIFS('01'!$C$3:$C$300,C122,'01'!$H$3:$H$300,"&lt;0")+COUNTIFS('01'!$D$3:$D$300,C122,'01'!$H$3:$H$300,"&lt;0")+COUNTIFS('02'!$C$3:$C$300,C122,'02'!$H$3:$H$300,"&lt;0")+COUNTIFS('02'!$D$3:$D$300,C122,'02'!$H$3:$H$300,"&lt;0")+COUNTIFS('03'!$C$3:$C$300,C122,'03'!$H$3:$H$300,"&lt;0")+COUNTIFS('03'!$D$3:$D$300,C122,'03'!$H$3:$H$300,"&lt;0")+COUNTIFS('04'!$C$3:$C$300,C122,'04'!$H$3:$H$300,"&lt;0")+COUNTIFS('04'!$D$3:$D$300,C122,'04'!$H$3:$H$300,"&lt;0")+COUNTIFS('05'!$C$3:$C$300,C122,'05'!$H$3:$H$300,"&lt;0")+COUNTIFS('05'!$D$3:$D$300,C122,'05'!$H$3:$H$300,"&lt;0")+COUNTIFS('06'!$C$3:$C$300,C122,'06'!$H$3:$H$300,"&lt;0")+COUNTIFS('06'!$D$3:$D$300,C122,'06'!$H$3:$H$300,"&lt;0")+COUNTIFS('07'!$C$3:$C$300,C122,'07'!$H$3:$H$300,"&lt;0")+COUNTIFS('07'!$D$3:$D$300,C122,'07'!$H$3:$H$300,"&lt;0")+COUNTIFS('08'!$C$3:$C$300,C122,'08'!$H$3:$H$300,"&lt;0")+COUNTIFS('08'!$D$3:$D$300,C122,'08'!$H$3:$H$300,"&lt;0")+COUNTIFS('09'!$C$3:$C$300,C122,'09'!$H$3:$H$300,"&lt;0")+COUNTIFS('09'!$D$3:$D$300,C122,'09'!$H$3:$H$300,"&lt;0")+COUNTIFS('10'!$C$3:$C$260,C122,'10'!$I$3:$I$260,"&lt;0")+COUNTIFS('10'!$D$3:$D$260,C122,'10'!$I$3:$I$260,"&lt;0")+COUNTIFS('11'!$C$3:$C$300,C122,'11'!$H$3:$H$300,"&lt;0")+COUNTIFS('11'!$D$3:$D$300,C122,'11'!$H$3:$H$300,"&lt;0")+COUNTIFS('12'!$C$3:$C$300,C122,'12'!$H$3:$H$300,"&lt;0")+COUNTIFS('12'!$D$3:$D$300,C122,'12'!$H$3:$H$300,"&lt;0")</f>
        <v>0</v>
      </c>
      <c r="H122" s="19">
        <f>SUMIFS('01'!$H$3:$H$300,'01'!$C$3:$C$300,C122)+SUMIFS('01'!$H$3:$H$300,'01'!$D$3:$D$300,C122)+SUMIFS('02'!$H$3:$H$300,'02'!$C$3:$C$300,C122)+SUMIFS('02'!$H$3:$H$300,'02'!$D$3:$D$300,C122)+SUMIFS('03'!$H$3:$H$300,'03'!$C$3:$C$300,C122)+SUMIFS('03'!$H$3:$H$300,'03'!$D$3:$D$300,C122)+SUMIFS('04'!$H$3:$H$300,'04'!$C$3:$C$300,C122)+SUMIFS('04'!$H$3:$H$300,'04'!$D$3:$D$300,C122)+SUMIFS('05'!$H$3:$H$300,'05'!$C$3:$C$300,C122)+SUMIFS('05'!$H$3:$H$300,'05'!$D$3:$D$300,C122)+SUMIFS('06'!$H$3:$H$300,'06'!$C$3:$C$300,C122)+SUMIFS('06'!$H$3:$H$300,'06'!$D$3:$D$300,C122)+SUMIFS('07'!$H$3:$H$300,'07'!$C$3:$C$300,C122)+SUMIFS('07'!$H$3:$H$300,'07'!$D$3:$D$300,C122)+SUMIFS('08'!$H$3:$H$300,'08'!$C$3:$C$300,C122)+SUMIFS('08'!$H$3:$H$300,'08'!$D$3:$D$300,C122)+SUMIFS('09'!$H$3:$H$300,'09'!$C$3:$C$300,C122)+SUMIFS('09'!$H$3:$H$300,'09'!$D$3:$D$300,C122)+SUMIFS('10'!$I$3:$I$260,'10'!$C$3:$C$260,C122)+SUMIFS('10'!$I$3:$I$260,'10'!$D$3:$D$260,C122)+SUMIFS('11'!$H$3:$H$300,'11'!$C$3:$C$300,C122)+SUMIFS('11'!$H$3:$H$300,'11'!$D$3:$D$300,C122)+SUMIFS('12'!$H$3:$H$300,'12'!$C$3:$C$300,C122)+SUMIFS('12'!$H$3:$H$300,'12'!$D$3:$D$300,C122)</f>
        <v>0</v>
      </c>
      <c r="I122" s="212"/>
      <c r="J122" s="231"/>
      <c r="K122" s="212"/>
      <c r="L122" s="212"/>
    </row>
    <row r="123" spans="1:12" ht="24.75" customHeight="1">
      <c r="A123" s="16">
        <f>Equipes!$H123+(ROW(Equipes!$H123)/100000)</f>
        <v>1.23E-3</v>
      </c>
      <c r="B123" s="13">
        <f>RANK(Equipes!$A123,A:A)</f>
        <v>878</v>
      </c>
      <c r="C123" s="28" t="s">
        <v>151</v>
      </c>
      <c r="D123" s="18">
        <f>COUNTIF('01'!$C$3:$C$300,C123)+COUNTIF('02'!$C$3:$C$300,C123)+COUNTIF('03'!$C$3:$C$300,C123)+COUNTIF('04'!$C$3:$C$300,C123)+COUNTIF('05'!$C$3:$C$300,C123)+COUNTIF('06'!$C$3:$C$300,C123)+COUNTIF('07'!$C$3:$C$300,C123)+COUNTIF('08'!$C$3:$C$300,C123)+COUNTIF('09'!$C$3:$C$300,C123)+COUNTIF('10'!$C$3:$C$260,C123)+COUNTIF('11'!$C$3:$C$300,C123)+COUNTIF('12'!$C$3:$C$300,C123)</f>
        <v>0</v>
      </c>
      <c r="E123" s="18">
        <f>COUNTIF('01'!$D$3:$D$300,C123)+COUNTIF('02'!$D$3:$D$300,C123)+COUNTIF('03'!$D$3:$D$300,C123)+COUNTIF('04'!$D$3:$D$300,C123)+COUNTIF('05'!$D$3:$D$300,C123)+COUNTIF('06'!$D$3:$D$300,C123)+COUNTIF('07'!$D$3:$D$300,C123)+COUNTIF('08'!$D$3:$D$300,C123)+COUNTIF('09'!$D$3:$D$300,C123)+COUNTIF('10'!$D$3:$D$260,C123)+COUNTIF('11'!$D$3:$D$300,C123)+COUNTIF('12'!$D$3:$D$300,C123)</f>
        <v>0</v>
      </c>
      <c r="F123" s="18">
        <f>COUNTIFS('01'!$C$3:$C$300,C123,'01'!$H$3:$H$300,"&gt;0")+COUNTIFS('01'!$D$3:$D$300,C123,'01'!$H$3:$H$300,"&gt;0")+COUNTIFS('02'!$C$3:$C$300,C123,'02'!$H$3:$H$300,"&gt;0")+COUNTIFS('02'!$D$3:$D$300,C123,'02'!$H$3:$H$300,"&gt;0")+COUNTIFS('03'!$C$3:$C$300,C123,'03'!$H$3:$H$300,"&gt;0")+COUNTIFS('03'!$D$3:$D$300,C123,'03'!$H$3:$H$300,"&gt;0")+COUNTIFS('04'!$C$3:$C$300,C123,'04'!$H$3:$H$300,"&gt;0")+COUNTIFS('04'!$D$3:$D$300,C123,'04'!$H$3:$H$300,"&gt;0")+COUNTIFS('05'!$C$3:$C$300,C123,'05'!$H$3:$H$300,"&gt;0")+COUNTIFS('05'!$D$3:$D$300,C123,'05'!$H$3:$H$300,"&gt;0")+COUNTIFS('06'!$C$3:$C$300,C123,'06'!$H$3:$H$300,"&gt;0")+COUNTIFS('06'!$D$3:$D$300,C123,'06'!$H$3:$H$300,"&gt;0")+COUNTIFS('07'!$C$3:$C$300,C123,'07'!$H$3:$H$300,"&gt;0")+COUNTIFS('07'!$D$3:$D$300,C123,'07'!$H$3:$H$300,"&gt;0")+COUNTIFS('08'!$C$3:$C$300,C123,'08'!$H$3:$H$300,"&gt;0")+COUNTIFS('08'!$D$3:$D$300,C123,'08'!$H$3:$H$300,"&gt;0")+COUNTIFS('09'!$C$3:$C$300,C123,'09'!$H$3:$H$300,"&gt;0")+COUNTIFS('09'!$D$3:$D$300,C123,'09'!$H$3:$H$300,"&gt;0")+COUNTIFS('10'!$C$3:$C$260,C123,'10'!$I$3:$I$260,"&gt;0")+COUNTIFS('10'!$D$3:$D$260,C123,'10'!$I$3:$I$260,"&gt;0")+COUNTIFS('11'!$C$3:$C$300,C123,'11'!$H$3:$H$300,"&gt;0")+COUNTIFS('11'!$D$3:$D$300,C123,'11'!$H$3:$H$300,"&gt;0")+COUNTIFS('12'!$C$3:$C$300,C123,'12'!$H$3:$H$300,"&gt;0")+COUNTIFS('12'!$D$3:$D$300,C123,'12'!$H$3:$H$300,"&gt;0")</f>
        <v>0</v>
      </c>
      <c r="G123" s="18">
        <f>COUNTIFS('01'!$C$3:$C$300,C123,'01'!$H$3:$H$300,"&lt;0")+COUNTIFS('01'!$D$3:$D$300,C123,'01'!$H$3:$H$300,"&lt;0")+COUNTIFS('02'!$C$3:$C$300,C123,'02'!$H$3:$H$300,"&lt;0")+COUNTIFS('02'!$D$3:$D$300,C123,'02'!$H$3:$H$300,"&lt;0")+COUNTIFS('03'!$C$3:$C$300,C123,'03'!$H$3:$H$300,"&lt;0")+COUNTIFS('03'!$D$3:$D$300,C123,'03'!$H$3:$H$300,"&lt;0")+COUNTIFS('04'!$C$3:$C$300,C123,'04'!$H$3:$H$300,"&lt;0")+COUNTIFS('04'!$D$3:$D$300,C123,'04'!$H$3:$H$300,"&lt;0")+COUNTIFS('05'!$C$3:$C$300,C123,'05'!$H$3:$H$300,"&lt;0")+COUNTIFS('05'!$D$3:$D$300,C123,'05'!$H$3:$H$300,"&lt;0")+COUNTIFS('06'!$C$3:$C$300,C123,'06'!$H$3:$H$300,"&lt;0")+COUNTIFS('06'!$D$3:$D$300,C123,'06'!$H$3:$H$300,"&lt;0")+COUNTIFS('07'!$C$3:$C$300,C123,'07'!$H$3:$H$300,"&lt;0")+COUNTIFS('07'!$D$3:$D$300,C123,'07'!$H$3:$H$300,"&lt;0")+COUNTIFS('08'!$C$3:$C$300,C123,'08'!$H$3:$H$300,"&lt;0")+COUNTIFS('08'!$D$3:$D$300,C123,'08'!$H$3:$H$300,"&lt;0")+COUNTIFS('09'!$C$3:$C$300,C123,'09'!$H$3:$H$300,"&lt;0")+COUNTIFS('09'!$D$3:$D$300,C123,'09'!$H$3:$H$300,"&lt;0")+COUNTIFS('10'!$C$3:$C$260,C123,'10'!$I$3:$I$260,"&lt;0")+COUNTIFS('10'!$D$3:$D$260,C123,'10'!$I$3:$I$260,"&lt;0")+COUNTIFS('11'!$C$3:$C$300,C123,'11'!$H$3:$H$300,"&lt;0")+COUNTIFS('11'!$D$3:$D$300,C123,'11'!$H$3:$H$300,"&lt;0")+COUNTIFS('12'!$C$3:$C$300,C123,'12'!$H$3:$H$300,"&lt;0")+COUNTIFS('12'!$D$3:$D$300,C123,'12'!$H$3:$H$300,"&lt;0")</f>
        <v>0</v>
      </c>
      <c r="H123" s="19">
        <f>SUMIFS('01'!$H$3:$H$300,'01'!$C$3:$C$300,C123)+SUMIFS('01'!$H$3:$H$300,'01'!$D$3:$D$300,C123)+SUMIFS('02'!$H$3:$H$300,'02'!$C$3:$C$300,C123)+SUMIFS('02'!$H$3:$H$300,'02'!$D$3:$D$300,C123)+SUMIFS('03'!$H$3:$H$300,'03'!$C$3:$C$300,C123)+SUMIFS('03'!$H$3:$H$300,'03'!$D$3:$D$300,C123)+SUMIFS('04'!$H$3:$H$300,'04'!$C$3:$C$300,C123)+SUMIFS('04'!$H$3:$H$300,'04'!$D$3:$D$300,C123)+SUMIFS('05'!$H$3:$H$300,'05'!$C$3:$C$300,C123)+SUMIFS('05'!$H$3:$H$300,'05'!$D$3:$D$300,C123)+SUMIFS('06'!$H$3:$H$300,'06'!$C$3:$C$300,C123)+SUMIFS('06'!$H$3:$H$300,'06'!$D$3:$D$300,C123)+SUMIFS('07'!$H$3:$H$300,'07'!$C$3:$C$300,C123)+SUMIFS('07'!$H$3:$H$300,'07'!$D$3:$D$300,C123)+SUMIFS('08'!$H$3:$H$300,'08'!$C$3:$C$300,C123)+SUMIFS('08'!$H$3:$H$300,'08'!$D$3:$D$300,C123)+SUMIFS('09'!$H$3:$H$300,'09'!$C$3:$C$300,C123)+SUMIFS('09'!$H$3:$H$300,'09'!$D$3:$D$300,C123)+SUMIFS('10'!$I$3:$I$260,'10'!$C$3:$C$260,C123)+SUMIFS('10'!$I$3:$I$260,'10'!$D$3:$D$260,C123)+SUMIFS('11'!$H$3:$H$300,'11'!$C$3:$C$300,C123)+SUMIFS('11'!$H$3:$H$300,'11'!$D$3:$D$300,C123)+SUMIFS('12'!$H$3:$H$300,'12'!$C$3:$C$300,C123)+SUMIFS('12'!$H$3:$H$300,'12'!$D$3:$D$300,C123)</f>
        <v>0</v>
      </c>
      <c r="I123" s="212"/>
      <c r="J123" s="231"/>
      <c r="K123" s="212"/>
      <c r="L123" s="212"/>
    </row>
    <row r="124" spans="1:12" ht="24.75" customHeight="1">
      <c r="A124" s="16">
        <f>Equipes!$H124+(ROW(Equipes!$H124)/100000)</f>
        <v>1.24E-3</v>
      </c>
      <c r="B124" s="13">
        <f>RANK(Equipes!$A124,A:A)</f>
        <v>877</v>
      </c>
      <c r="C124" s="28" t="s">
        <v>152</v>
      </c>
      <c r="D124" s="18">
        <f>COUNTIF('01'!$C$3:$C$300,C124)+COUNTIF('02'!$C$3:$C$300,C124)+COUNTIF('03'!$C$3:$C$300,C124)+COUNTIF('04'!$C$3:$C$300,C124)+COUNTIF('05'!$C$3:$C$300,C124)+COUNTIF('06'!$C$3:$C$300,C124)+COUNTIF('07'!$C$3:$C$300,C124)+COUNTIF('08'!$C$3:$C$300,C124)+COUNTIF('09'!$C$3:$C$300,C124)+COUNTIF('10'!$C$3:$C$260,C124)+COUNTIF('11'!$C$3:$C$300,C124)+COUNTIF('12'!$C$3:$C$300,C124)</f>
        <v>0</v>
      </c>
      <c r="E124" s="18">
        <f>COUNTIF('01'!$D$3:$D$300,C124)+COUNTIF('02'!$D$3:$D$300,C124)+COUNTIF('03'!$D$3:$D$300,C124)+COUNTIF('04'!$D$3:$D$300,C124)+COUNTIF('05'!$D$3:$D$300,C124)+COUNTIF('06'!$D$3:$D$300,C124)+COUNTIF('07'!$D$3:$D$300,C124)+COUNTIF('08'!$D$3:$D$300,C124)+COUNTIF('09'!$D$3:$D$300,C124)+COUNTIF('10'!$D$3:$D$260,C124)+COUNTIF('11'!$D$3:$D$300,C124)+COUNTIF('12'!$D$3:$D$300,C124)</f>
        <v>0</v>
      </c>
      <c r="F124" s="18">
        <f>COUNTIFS('01'!$C$3:$C$300,C124,'01'!$H$3:$H$300,"&gt;0")+COUNTIFS('01'!$D$3:$D$300,C124,'01'!$H$3:$H$300,"&gt;0")+COUNTIFS('02'!$C$3:$C$300,C124,'02'!$H$3:$H$300,"&gt;0")+COUNTIFS('02'!$D$3:$D$300,C124,'02'!$H$3:$H$300,"&gt;0")+COUNTIFS('03'!$C$3:$C$300,C124,'03'!$H$3:$H$300,"&gt;0")+COUNTIFS('03'!$D$3:$D$300,C124,'03'!$H$3:$H$300,"&gt;0")+COUNTIFS('04'!$C$3:$C$300,C124,'04'!$H$3:$H$300,"&gt;0")+COUNTIFS('04'!$D$3:$D$300,C124,'04'!$H$3:$H$300,"&gt;0")+COUNTIFS('05'!$C$3:$C$300,C124,'05'!$H$3:$H$300,"&gt;0")+COUNTIFS('05'!$D$3:$D$300,C124,'05'!$H$3:$H$300,"&gt;0")+COUNTIFS('06'!$C$3:$C$300,C124,'06'!$H$3:$H$300,"&gt;0")+COUNTIFS('06'!$D$3:$D$300,C124,'06'!$H$3:$H$300,"&gt;0")+COUNTIFS('07'!$C$3:$C$300,C124,'07'!$H$3:$H$300,"&gt;0")+COUNTIFS('07'!$D$3:$D$300,C124,'07'!$H$3:$H$300,"&gt;0")+COUNTIFS('08'!$C$3:$C$300,C124,'08'!$H$3:$H$300,"&gt;0")+COUNTIFS('08'!$D$3:$D$300,C124,'08'!$H$3:$H$300,"&gt;0")+COUNTIFS('09'!$C$3:$C$300,C124,'09'!$H$3:$H$300,"&gt;0")+COUNTIFS('09'!$D$3:$D$300,C124,'09'!$H$3:$H$300,"&gt;0")+COUNTIFS('10'!$C$3:$C$260,C124,'10'!$I$3:$I$260,"&gt;0")+COUNTIFS('10'!$D$3:$D$260,C124,'10'!$I$3:$I$260,"&gt;0")+COUNTIFS('11'!$C$3:$C$300,C124,'11'!$H$3:$H$300,"&gt;0")+COUNTIFS('11'!$D$3:$D$300,C124,'11'!$H$3:$H$300,"&gt;0")+COUNTIFS('12'!$C$3:$C$300,C124,'12'!$H$3:$H$300,"&gt;0")+COUNTIFS('12'!$D$3:$D$300,C124,'12'!$H$3:$H$300,"&gt;0")</f>
        <v>0</v>
      </c>
      <c r="G124" s="18">
        <f>COUNTIFS('01'!$C$3:$C$300,C124,'01'!$H$3:$H$300,"&lt;0")+COUNTIFS('01'!$D$3:$D$300,C124,'01'!$H$3:$H$300,"&lt;0")+COUNTIFS('02'!$C$3:$C$300,C124,'02'!$H$3:$H$300,"&lt;0")+COUNTIFS('02'!$D$3:$D$300,C124,'02'!$H$3:$H$300,"&lt;0")+COUNTIFS('03'!$C$3:$C$300,C124,'03'!$H$3:$H$300,"&lt;0")+COUNTIFS('03'!$D$3:$D$300,C124,'03'!$H$3:$H$300,"&lt;0")+COUNTIFS('04'!$C$3:$C$300,C124,'04'!$H$3:$H$300,"&lt;0")+COUNTIFS('04'!$D$3:$D$300,C124,'04'!$H$3:$H$300,"&lt;0")+COUNTIFS('05'!$C$3:$C$300,C124,'05'!$H$3:$H$300,"&lt;0")+COUNTIFS('05'!$D$3:$D$300,C124,'05'!$H$3:$H$300,"&lt;0")+COUNTIFS('06'!$C$3:$C$300,C124,'06'!$H$3:$H$300,"&lt;0")+COUNTIFS('06'!$D$3:$D$300,C124,'06'!$H$3:$H$300,"&lt;0")+COUNTIFS('07'!$C$3:$C$300,C124,'07'!$H$3:$H$300,"&lt;0")+COUNTIFS('07'!$D$3:$D$300,C124,'07'!$H$3:$H$300,"&lt;0")+COUNTIFS('08'!$C$3:$C$300,C124,'08'!$H$3:$H$300,"&lt;0")+COUNTIFS('08'!$D$3:$D$300,C124,'08'!$H$3:$H$300,"&lt;0")+COUNTIFS('09'!$C$3:$C$300,C124,'09'!$H$3:$H$300,"&lt;0")+COUNTIFS('09'!$D$3:$D$300,C124,'09'!$H$3:$H$300,"&lt;0")+COUNTIFS('10'!$C$3:$C$260,C124,'10'!$I$3:$I$260,"&lt;0")+COUNTIFS('10'!$D$3:$D$260,C124,'10'!$I$3:$I$260,"&lt;0")+COUNTIFS('11'!$C$3:$C$300,C124,'11'!$H$3:$H$300,"&lt;0")+COUNTIFS('11'!$D$3:$D$300,C124,'11'!$H$3:$H$300,"&lt;0")+COUNTIFS('12'!$C$3:$C$300,C124,'12'!$H$3:$H$300,"&lt;0")+COUNTIFS('12'!$D$3:$D$300,C124,'12'!$H$3:$H$300,"&lt;0")</f>
        <v>0</v>
      </c>
      <c r="H124" s="19">
        <f>SUMIFS('01'!$H$3:$H$300,'01'!$C$3:$C$300,C124)+SUMIFS('01'!$H$3:$H$300,'01'!$D$3:$D$300,C124)+SUMIFS('02'!$H$3:$H$300,'02'!$C$3:$C$300,C124)+SUMIFS('02'!$H$3:$H$300,'02'!$D$3:$D$300,C124)+SUMIFS('03'!$H$3:$H$300,'03'!$C$3:$C$300,C124)+SUMIFS('03'!$H$3:$H$300,'03'!$D$3:$D$300,C124)+SUMIFS('04'!$H$3:$H$300,'04'!$C$3:$C$300,C124)+SUMIFS('04'!$H$3:$H$300,'04'!$D$3:$D$300,C124)+SUMIFS('05'!$H$3:$H$300,'05'!$C$3:$C$300,C124)+SUMIFS('05'!$H$3:$H$300,'05'!$D$3:$D$300,C124)+SUMIFS('06'!$H$3:$H$300,'06'!$C$3:$C$300,C124)+SUMIFS('06'!$H$3:$H$300,'06'!$D$3:$D$300,C124)+SUMIFS('07'!$H$3:$H$300,'07'!$C$3:$C$300,C124)+SUMIFS('07'!$H$3:$H$300,'07'!$D$3:$D$300,C124)+SUMIFS('08'!$H$3:$H$300,'08'!$C$3:$C$300,C124)+SUMIFS('08'!$H$3:$H$300,'08'!$D$3:$D$300,C124)+SUMIFS('09'!$H$3:$H$300,'09'!$C$3:$C$300,C124)+SUMIFS('09'!$H$3:$H$300,'09'!$D$3:$D$300,C124)+SUMIFS('10'!$I$3:$I$260,'10'!$C$3:$C$260,C124)+SUMIFS('10'!$I$3:$I$260,'10'!$D$3:$D$260,C124)+SUMIFS('11'!$H$3:$H$300,'11'!$C$3:$C$300,C124)+SUMIFS('11'!$H$3:$H$300,'11'!$D$3:$D$300,C124)+SUMIFS('12'!$H$3:$H$300,'12'!$C$3:$C$300,C124)+SUMIFS('12'!$H$3:$H$300,'12'!$D$3:$D$300,C124)</f>
        <v>0</v>
      </c>
      <c r="I124" s="212"/>
      <c r="J124" s="231"/>
      <c r="K124" s="212"/>
      <c r="L124" s="212"/>
    </row>
    <row r="125" spans="1:12" ht="24.75" customHeight="1">
      <c r="A125" s="16">
        <f>Equipes!$H125+(ROW(Equipes!$H125)/100000)</f>
        <v>1.25E-3</v>
      </c>
      <c r="B125" s="13">
        <f>RANK(Equipes!$A125,A:A)</f>
        <v>876</v>
      </c>
      <c r="C125" s="28" t="s">
        <v>153</v>
      </c>
      <c r="D125" s="18">
        <f>COUNTIF('01'!$C$3:$C$300,C125)+COUNTIF('02'!$C$3:$C$300,C125)+COUNTIF('03'!$C$3:$C$300,C125)+COUNTIF('04'!$C$3:$C$300,C125)+COUNTIF('05'!$C$3:$C$300,C125)+COUNTIF('06'!$C$3:$C$300,C125)+COUNTIF('07'!$C$3:$C$300,C125)+COUNTIF('08'!$C$3:$C$300,C125)+COUNTIF('09'!$C$3:$C$300,C125)+COUNTIF('10'!$C$3:$C$260,C125)+COUNTIF('11'!$C$3:$C$300,C125)+COUNTIF('12'!$C$3:$C$300,C125)</f>
        <v>0</v>
      </c>
      <c r="E125" s="18">
        <f>COUNTIF('01'!$D$3:$D$300,C125)+COUNTIF('02'!$D$3:$D$300,C125)+COUNTIF('03'!$D$3:$D$300,C125)+COUNTIF('04'!$D$3:$D$300,C125)+COUNTIF('05'!$D$3:$D$300,C125)+COUNTIF('06'!$D$3:$D$300,C125)+COUNTIF('07'!$D$3:$D$300,C125)+COUNTIF('08'!$D$3:$D$300,C125)+COUNTIF('09'!$D$3:$D$300,C125)+COUNTIF('10'!$D$3:$D$260,C125)+COUNTIF('11'!$D$3:$D$300,C125)+COUNTIF('12'!$D$3:$D$300,C125)</f>
        <v>0</v>
      </c>
      <c r="F125" s="18">
        <f>COUNTIFS('01'!$C$3:$C$300,C125,'01'!$H$3:$H$300,"&gt;0")+COUNTIFS('01'!$D$3:$D$300,C125,'01'!$H$3:$H$300,"&gt;0")+COUNTIFS('02'!$C$3:$C$300,C125,'02'!$H$3:$H$300,"&gt;0")+COUNTIFS('02'!$D$3:$D$300,C125,'02'!$H$3:$H$300,"&gt;0")+COUNTIFS('03'!$C$3:$C$300,C125,'03'!$H$3:$H$300,"&gt;0")+COUNTIFS('03'!$D$3:$D$300,C125,'03'!$H$3:$H$300,"&gt;0")+COUNTIFS('04'!$C$3:$C$300,C125,'04'!$H$3:$H$300,"&gt;0")+COUNTIFS('04'!$D$3:$D$300,C125,'04'!$H$3:$H$300,"&gt;0")+COUNTIFS('05'!$C$3:$C$300,C125,'05'!$H$3:$H$300,"&gt;0")+COUNTIFS('05'!$D$3:$D$300,C125,'05'!$H$3:$H$300,"&gt;0")+COUNTIFS('06'!$C$3:$C$300,C125,'06'!$H$3:$H$300,"&gt;0")+COUNTIFS('06'!$D$3:$D$300,C125,'06'!$H$3:$H$300,"&gt;0")+COUNTIFS('07'!$C$3:$C$300,C125,'07'!$H$3:$H$300,"&gt;0")+COUNTIFS('07'!$D$3:$D$300,C125,'07'!$H$3:$H$300,"&gt;0")+COUNTIFS('08'!$C$3:$C$300,C125,'08'!$H$3:$H$300,"&gt;0")+COUNTIFS('08'!$D$3:$D$300,C125,'08'!$H$3:$H$300,"&gt;0")+COUNTIFS('09'!$C$3:$C$300,C125,'09'!$H$3:$H$300,"&gt;0")+COUNTIFS('09'!$D$3:$D$300,C125,'09'!$H$3:$H$300,"&gt;0")+COUNTIFS('10'!$C$3:$C$260,C125,'10'!$I$3:$I$260,"&gt;0")+COUNTIFS('10'!$D$3:$D$260,C125,'10'!$I$3:$I$260,"&gt;0")+COUNTIFS('11'!$C$3:$C$300,C125,'11'!$H$3:$H$300,"&gt;0")+COUNTIFS('11'!$D$3:$D$300,C125,'11'!$H$3:$H$300,"&gt;0")+COUNTIFS('12'!$C$3:$C$300,C125,'12'!$H$3:$H$300,"&gt;0")+COUNTIFS('12'!$D$3:$D$300,C125,'12'!$H$3:$H$300,"&gt;0")</f>
        <v>0</v>
      </c>
      <c r="G125" s="18">
        <f>COUNTIFS('01'!$C$3:$C$300,C125,'01'!$H$3:$H$300,"&lt;0")+COUNTIFS('01'!$D$3:$D$300,C125,'01'!$H$3:$H$300,"&lt;0")+COUNTIFS('02'!$C$3:$C$300,C125,'02'!$H$3:$H$300,"&lt;0")+COUNTIFS('02'!$D$3:$D$300,C125,'02'!$H$3:$H$300,"&lt;0")+COUNTIFS('03'!$C$3:$C$300,C125,'03'!$H$3:$H$300,"&lt;0")+COUNTIFS('03'!$D$3:$D$300,C125,'03'!$H$3:$H$300,"&lt;0")+COUNTIFS('04'!$C$3:$C$300,C125,'04'!$H$3:$H$300,"&lt;0")+COUNTIFS('04'!$D$3:$D$300,C125,'04'!$H$3:$H$300,"&lt;0")+COUNTIFS('05'!$C$3:$C$300,C125,'05'!$H$3:$H$300,"&lt;0")+COUNTIFS('05'!$D$3:$D$300,C125,'05'!$H$3:$H$300,"&lt;0")+COUNTIFS('06'!$C$3:$C$300,C125,'06'!$H$3:$H$300,"&lt;0")+COUNTIFS('06'!$D$3:$D$300,C125,'06'!$H$3:$H$300,"&lt;0")+COUNTIFS('07'!$C$3:$C$300,C125,'07'!$H$3:$H$300,"&lt;0")+COUNTIFS('07'!$D$3:$D$300,C125,'07'!$H$3:$H$300,"&lt;0")+COUNTIFS('08'!$C$3:$C$300,C125,'08'!$H$3:$H$300,"&lt;0")+COUNTIFS('08'!$D$3:$D$300,C125,'08'!$H$3:$H$300,"&lt;0")+COUNTIFS('09'!$C$3:$C$300,C125,'09'!$H$3:$H$300,"&lt;0")+COUNTIFS('09'!$D$3:$D$300,C125,'09'!$H$3:$H$300,"&lt;0")+COUNTIFS('10'!$C$3:$C$260,C125,'10'!$I$3:$I$260,"&lt;0")+COUNTIFS('10'!$D$3:$D$260,C125,'10'!$I$3:$I$260,"&lt;0")+COUNTIFS('11'!$C$3:$C$300,C125,'11'!$H$3:$H$300,"&lt;0")+COUNTIFS('11'!$D$3:$D$300,C125,'11'!$H$3:$H$300,"&lt;0")+COUNTIFS('12'!$C$3:$C$300,C125,'12'!$H$3:$H$300,"&lt;0")+COUNTIFS('12'!$D$3:$D$300,C125,'12'!$H$3:$H$300,"&lt;0")</f>
        <v>0</v>
      </c>
      <c r="H125" s="19">
        <f>SUMIFS('01'!$H$3:$H$300,'01'!$C$3:$C$300,C125)+SUMIFS('01'!$H$3:$H$300,'01'!$D$3:$D$300,C125)+SUMIFS('02'!$H$3:$H$300,'02'!$C$3:$C$300,C125)+SUMIFS('02'!$H$3:$H$300,'02'!$D$3:$D$300,C125)+SUMIFS('03'!$H$3:$H$300,'03'!$C$3:$C$300,C125)+SUMIFS('03'!$H$3:$H$300,'03'!$D$3:$D$300,C125)+SUMIFS('04'!$H$3:$H$300,'04'!$C$3:$C$300,C125)+SUMIFS('04'!$H$3:$H$300,'04'!$D$3:$D$300,C125)+SUMIFS('05'!$H$3:$H$300,'05'!$C$3:$C$300,C125)+SUMIFS('05'!$H$3:$H$300,'05'!$D$3:$D$300,C125)+SUMIFS('06'!$H$3:$H$300,'06'!$C$3:$C$300,C125)+SUMIFS('06'!$H$3:$H$300,'06'!$D$3:$D$300,C125)+SUMIFS('07'!$H$3:$H$300,'07'!$C$3:$C$300,C125)+SUMIFS('07'!$H$3:$H$300,'07'!$D$3:$D$300,C125)+SUMIFS('08'!$H$3:$H$300,'08'!$C$3:$C$300,C125)+SUMIFS('08'!$H$3:$H$300,'08'!$D$3:$D$300,C125)+SUMIFS('09'!$H$3:$H$300,'09'!$C$3:$C$300,C125)+SUMIFS('09'!$H$3:$H$300,'09'!$D$3:$D$300,C125)+SUMIFS('10'!$I$3:$I$260,'10'!$C$3:$C$260,C125)+SUMIFS('10'!$I$3:$I$260,'10'!$D$3:$D$260,C125)+SUMIFS('11'!$H$3:$H$300,'11'!$C$3:$C$300,C125)+SUMIFS('11'!$H$3:$H$300,'11'!$D$3:$D$300,C125)+SUMIFS('12'!$H$3:$H$300,'12'!$C$3:$C$300,C125)+SUMIFS('12'!$H$3:$H$300,'12'!$D$3:$D$300,C125)</f>
        <v>0</v>
      </c>
      <c r="I125" s="212"/>
      <c r="J125" s="231"/>
      <c r="K125" s="212"/>
      <c r="L125" s="212"/>
    </row>
    <row r="126" spans="1:12" ht="24.75" customHeight="1">
      <c r="A126" s="16">
        <f>Equipes!$H126+(ROW(Equipes!$H126)/100000)</f>
        <v>1.2600000000000001E-3</v>
      </c>
      <c r="B126" s="13">
        <f>RANK(Equipes!$A126,A:A)</f>
        <v>875</v>
      </c>
      <c r="C126" s="28" t="s">
        <v>154</v>
      </c>
      <c r="D126" s="18">
        <f>COUNTIF('01'!$C$3:$C$300,C126)+COUNTIF('02'!$C$3:$C$300,C126)+COUNTIF('03'!$C$3:$C$300,C126)+COUNTIF('04'!$C$3:$C$300,C126)+COUNTIF('05'!$C$3:$C$300,C126)+COUNTIF('06'!$C$3:$C$300,C126)+COUNTIF('07'!$C$3:$C$300,C126)+COUNTIF('08'!$C$3:$C$300,C126)+COUNTIF('09'!$C$3:$C$300,C126)+COUNTIF('10'!$C$3:$C$260,C126)+COUNTIF('11'!$C$3:$C$300,C126)+COUNTIF('12'!$C$3:$C$300,C126)</f>
        <v>0</v>
      </c>
      <c r="E126" s="18">
        <f>COUNTIF('01'!$D$3:$D$300,C126)+COUNTIF('02'!$D$3:$D$300,C126)+COUNTIF('03'!$D$3:$D$300,C126)+COUNTIF('04'!$D$3:$D$300,C126)+COUNTIF('05'!$D$3:$D$300,C126)+COUNTIF('06'!$D$3:$D$300,C126)+COUNTIF('07'!$D$3:$D$300,C126)+COUNTIF('08'!$D$3:$D$300,C126)+COUNTIF('09'!$D$3:$D$300,C126)+COUNTIF('10'!$D$3:$D$260,C126)+COUNTIF('11'!$D$3:$D$300,C126)+COUNTIF('12'!$D$3:$D$300,C126)</f>
        <v>0</v>
      </c>
      <c r="F126" s="18">
        <f>COUNTIFS('01'!$C$3:$C$300,C126,'01'!$H$3:$H$300,"&gt;0")+COUNTIFS('01'!$D$3:$D$300,C126,'01'!$H$3:$H$300,"&gt;0")+COUNTIFS('02'!$C$3:$C$300,C126,'02'!$H$3:$H$300,"&gt;0")+COUNTIFS('02'!$D$3:$D$300,C126,'02'!$H$3:$H$300,"&gt;0")+COUNTIFS('03'!$C$3:$C$300,C126,'03'!$H$3:$H$300,"&gt;0")+COUNTIFS('03'!$D$3:$D$300,C126,'03'!$H$3:$H$300,"&gt;0")+COUNTIFS('04'!$C$3:$C$300,C126,'04'!$H$3:$H$300,"&gt;0")+COUNTIFS('04'!$D$3:$D$300,C126,'04'!$H$3:$H$300,"&gt;0")+COUNTIFS('05'!$C$3:$C$300,C126,'05'!$H$3:$H$300,"&gt;0")+COUNTIFS('05'!$D$3:$D$300,C126,'05'!$H$3:$H$300,"&gt;0")+COUNTIFS('06'!$C$3:$C$300,C126,'06'!$H$3:$H$300,"&gt;0")+COUNTIFS('06'!$D$3:$D$300,C126,'06'!$H$3:$H$300,"&gt;0")+COUNTIFS('07'!$C$3:$C$300,C126,'07'!$H$3:$H$300,"&gt;0")+COUNTIFS('07'!$D$3:$D$300,C126,'07'!$H$3:$H$300,"&gt;0")+COUNTIFS('08'!$C$3:$C$300,C126,'08'!$H$3:$H$300,"&gt;0")+COUNTIFS('08'!$D$3:$D$300,C126,'08'!$H$3:$H$300,"&gt;0")+COUNTIFS('09'!$C$3:$C$300,C126,'09'!$H$3:$H$300,"&gt;0")+COUNTIFS('09'!$D$3:$D$300,C126,'09'!$H$3:$H$300,"&gt;0")+COUNTIFS('10'!$C$3:$C$260,C126,'10'!$I$3:$I$260,"&gt;0")+COUNTIFS('10'!$D$3:$D$260,C126,'10'!$I$3:$I$260,"&gt;0")+COUNTIFS('11'!$C$3:$C$300,C126,'11'!$H$3:$H$300,"&gt;0")+COUNTIFS('11'!$D$3:$D$300,C126,'11'!$H$3:$H$300,"&gt;0")+COUNTIFS('12'!$C$3:$C$300,C126,'12'!$H$3:$H$300,"&gt;0")+COUNTIFS('12'!$D$3:$D$300,C126,'12'!$H$3:$H$300,"&gt;0")</f>
        <v>0</v>
      </c>
      <c r="G126" s="18">
        <f>COUNTIFS('01'!$C$3:$C$300,C126,'01'!$H$3:$H$300,"&lt;0")+COUNTIFS('01'!$D$3:$D$300,C126,'01'!$H$3:$H$300,"&lt;0")+COUNTIFS('02'!$C$3:$C$300,C126,'02'!$H$3:$H$300,"&lt;0")+COUNTIFS('02'!$D$3:$D$300,C126,'02'!$H$3:$H$300,"&lt;0")+COUNTIFS('03'!$C$3:$C$300,C126,'03'!$H$3:$H$300,"&lt;0")+COUNTIFS('03'!$D$3:$D$300,C126,'03'!$H$3:$H$300,"&lt;0")+COUNTIFS('04'!$C$3:$C$300,C126,'04'!$H$3:$H$300,"&lt;0")+COUNTIFS('04'!$D$3:$D$300,C126,'04'!$H$3:$H$300,"&lt;0")+COUNTIFS('05'!$C$3:$C$300,C126,'05'!$H$3:$H$300,"&lt;0")+COUNTIFS('05'!$D$3:$D$300,C126,'05'!$H$3:$H$300,"&lt;0")+COUNTIFS('06'!$C$3:$C$300,C126,'06'!$H$3:$H$300,"&lt;0")+COUNTIFS('06'!$D$3:$D$300,C126,'06'!$H$3:$H$300,"&lt;0")+COUNTIFS('07'!$C$3:$C$300,C126,'07'!$H$3:$H$300,"&lt;0")+COUNTIFS('07'!$D$3:$D$300,C126,'07'!$H$3:$H$300,"&lt;0")+COUNTIFS('08'!$C$3:$C$300,C126,'08'!$H$3:$H$300,"&lt;0")+COUNTIFS('08'!$D$3:$D$300,C126,'08'!$H$3:$H$300,"&lt;0")+COUNTIFS('09'!$C$3:$C$300,C126,'09'!$H$3:$H$300,"&lt;0")+COUNTIFS('09'!$D$3:$D$300,C126,'09'!$H$3:$H$300,"&lt;0")+COUNTIFS('10'!$C$3:$C$260,C126,'10'!$I$3:$I$260,"&lt;0")+COUNTIFS('10'!$D$3:$D$260,C126,'10'!$I$3:$I$260,"&lt;0")+COUNTIFS('11'!$C$3:$C$300,C126,'11'!$H$3:$H$300,"&lt;0")+COUNTIFS('11'!$D$3:$D$300,C126,'11'!$H$3:$H$300,"&lt;0")+COUNTIFS('12'!$C$3:$C$300,C126,'12'!$H$3:$H$300,"&lt;0")+COUNTIFS('12'!$D$3:$D$300,C126,'12'!$H$3:$H$300,"&lt;0")</f>
        <v>0</v>
      </c>
      <c r="H126" s="19">
        <f>SUMIFS('01'!$H$3:$H$300,'01'!$C$3:$C$300,C126)+SUMIFS('01'!$H$3:$H$300,'01'!$D$3:$D$300,C126)+SUMIFS('02'!$H$3:$H$300,'02'!$C$3:$C$300,C126)+SUMIFS('02'!$H$3:$H$300,'02'!$D$3:$D$300,C126)+SUMIFS('03'!$H$3:$H$300,'03'!$C$3:$C$300,C126)+SUMIFS('03'!$H$3:$H$300,'03'!$D$3:$D$300,C126)+SUMIFS('04'!$H$3:$H$300,'04'!$C$3:$C$300,C126)+SUMIFS('04'!$H$3:$H$300,'04'!$D$3:$D$300,C126)+SUMIFS('05'!$H$3:$H$300,'05'!$C$3:$C$300,C126)+SUMIFS('05'!$H$3:$H$300,'05'!$D$3:$D$300,C126)+SUMIFS('06'!$H$3:$H$300,'06'!$C$3:$C$300,C126)+SUMIFS('06'!$H$3:$H$300,'06'!$D$3:$D$300,C126)+SUMIFS('07'!$H$3:$H$300,'07'!$C$3:$C$300,C126)+SUMIFS('07'!$H$3:$H$300,'07'!$D$3:$D$300,C126)+SUMIFS('08'!$H$3:$H$300,'08'!$C$3:$C$300,C126)+SUMIFS('08'!$H$3:$H$300,'08'!$D$3:$D$300,C126)+SUMIFS('09'!$H$3:$H$300,'09'!$C$3:$C$300,C126)+SUMIFS('09'!$H$3:$H$300,'09'!$D$3:$D$300,C126)+SUMIFS('10'!$I$3:$I$260,'10'!$C$3:$C$260,C126)+SUMIFS('10'!$I$3:$I$260,'10'!$D$3:$D$260,C126)+SUMIFS('11'!$H$3:$H$300,'11'!$C$3:$C$300,C126)+SUMIFS('11'!$H$3:$H$300,'11'!$D$3:$D$300,C126)+SUMIFS('12'!$H$3:$H$300,'12'!$C$3:$C$300,C126)+SUMIFS('12'!$H$3:$H$300,'12'!$D$3:$D$300,C126)</f>
        <v>0</v>
      </c>
      <c r="I126" s="212"/>
      <c r="J126" s="231"/>
      <c r="K126" s="212"/>
      <c r="L126" s="212"/>
    </row>
    <row r="127" spans="1:12" ht="24.75" customHeight="1">
      <c r="A127" s="16">
        <f>Equipes!$H127+(ROW(Equipes!$H127)/100000)</f>
        <v>1.2700000000000001E-3</v>
      </c>
      <c r="B127" s="13">
        <f>RANK(Equipes!$A127,A:A)</f>
        <v>874</v>
      </c>
      <c r="C127" s="28" t="s">
        <v>155</v>
      </c>
      <c r="D127" s="18">
        <f>COUNTIF('01'!$C$3:$C$300,C127)+COUNTIF('02'!$C$3:$C$300,C127)+COUNTIF('03'!$C$3:$C$300,C127)+COUNTIF('04'!$C$3:$C$300,C127)+COUNTIF('05'!$C$3:$C$300,C127)+COUNTIF('06'!$C$3:$C$300,C127)+COUNTIF('07'!$C$3:$C$300,C127)+COUNTIF('08'!$C$3:$C$300,C127)+COUNTIF('09'!$C$3:$C$300,C127)+COUNTIF('10'!$C$3:$C$260,C127)+COUNTIF('11'!$C$3:$C$300,C127)+COUNTIF('12'!$C$3:$C$300,C127)</f>
        <v>0</v>
      </c>
      <c r="E127" s="18">
        <f>COUNTIF('01'!$D$3:$D$300,C127)+COUNTIF('02'!$D$3:$D$300,C127)+COUNTIF('03'!$D$3:$D$300,C127)+COUNTIF('04'!$D$3:$D$300,C127)+COUNTIF('05'!$D$3:$D$300,C127)+COUNTIF('06'!$D$3:$D$300,C127)+COUNTIF('07'!$D$3:$D$300,C127)+COUNTIF('08'!$D$3:$D$300,C127)+COUNTIF('09'!$D$3:$D$300,C127)+COUNTIF('10'!$D$3:$D$260,C127)+COUNTIF('11'!$D$3:$D$300,C127)+COUNTIF('12'!$D$3:$D$300,C127)</f>
        <v>0</v>
      </c>
      <c r="F127" s="18">
        <f>COUNTIFS('01'!$C$3:$C$300,C127,'01'!$H$3:$H$300,"&gt;0")+COUNTIFS('01'!$D$3:$D$300,C127,'01'!$H$3:$H$300,"&gt;0")+COUNTIFS('02'!$C$3:$C$300,C127,'02'!$H$3:$H$300,"&gt;0")+COUNTIFS('02'!$D$3:$D$300,C127,'02'!$H$3:$H$300,"&gt;0")+COUNTIFS('03'!$C$3:$C$300,C127,'03'!$H$3:$H$300,"&gt;0")+COUNTIFS('03'!$D$3:$D$300,C127,'03'!$H$3:$H$300,"&gt;0")+COUNTIFS('04'!$C$3:$C$300,C127,'04'!$H$3:$H$300,"&gt;0")+COUNTIFS('04'!$D$3:$D$300,C127,'04'!$H$3:$H$300,"&gt;0")+COUNTIFS('05'!$C$3:$C$300,C127,'05'!$H$3:$H$300,"&gt;0")+COUNTIFS('05'!$D$3:$D$300,C127,'05'!$H$3:$H$300,"&gt;0")+COUNTIFS('06'!$C$3:$C$300,C127,'06'!$H$3:$H$300,"&gt;0")+COUNTIFS('06'!$D$3:$D$300,C127,'06'!$H$3:$H$300,"&gt;0")+COUNTIFS('07'!$C$3:$C$300,C127,'07'!$H$3:$H$300,"&gt;0")+COUNTIFS('07'!$D$3:$D$300,C127,'07'!$H$3:$H$300,"&gt;0")+COUNTIFS('08'!$C$3:$C$300,C127,'08'!$H$3:$H$300,"&gt;0")+COUNTIFS('08'!$D$3:$D$300,C127,'08'!$H$3:$H$300,"&gt;0")+COUNTIFS('09'!$C$3:$C$300,C127,'09'!$H$3:$H$300,"&gt;0")+COUNTIFS('09'!$D$3:$D$300,C127,'09'!$H$3:$H$300,"&gt;0")+COUNTIFS('10'!$C$3:$C$260,C127,'10'!$I$3:$I$260,"&gt;0")+COUNTIFS('10'!$D$3:$D$260,C127,'10'!$I$3:$I$260,"&gt;0")+COUNTIFS('11'!$C$3:$C$300,C127,'11'!$H$3:$H$300,"&gt;0")+COUNTIFS('11'!$D$3:$D$300,C127,'11'!$H$3:$H$300,"&gt;0")+COUNTIFS('12'!$C$3:$C$300,C127,'12'!$H$3:$H$300,"&gt;0")+COUNTIFS('12'!$D$3:$D$300,C127,'12'!$H$3:$H$300,"&gt;0")</f>
        <v>0</v>
      </c>
      <c r="G127" s="18">
        <f>COUNTIFS('01'!$C$3:$C$300,C127,'01'!$H$3:$H$300,"&lt;0")+COUNTIFS('01'!$D$3:$D$300,C127,'01'!$H$3:$H$300,"&lt;0")+COUNTIFS('02'!$C$3:$C$300,C127,'02'!$H$3:$H$300,"&lt;0")+COUNTIFS('02'!$D$3:$D$300,C127,'02'!$H$3:$H$300,"&lt;0")+COUNTIFS('03'!$C$3:$C$300,C127,'03'!$H$3:$H$300,"&lt;0")+COUNTIFS('03'!$D$3:$D$300,C127,'03'!$H$3:$H$300,"&lt;0")+COUNTIFS('04'!$C$3:$C$300,C127,'04'!$H$3:$H$300,"&lt;0")+COUNTIFS('04'!$D$3:$D$300,C127,'04'!$H$3:$H$300,"&lt;0")+COUNTIFS('05'!$C$3:$C$300,C127,'05'!$H$3:$H$300,"&lt;0")+COUNTIFS('05'!$D$3:$D$300,C127,'05'!$H$3:$H$300,"&lt;0")+COUNTIFS('06'!$C$3:$C$300,C127,'06'!$H$3:$H$300,"&lt;0")+COUNTIFS('06'!$D$3:$D$300,C127,'06'!$H$3:$H$300,"&lt;0")+COUNTIFS('07'!$C$3:$C$300,C127,'07'!$H$3:$H$300,"&lt;0")+COUNTIFS('07'!$D$3:$D$300,C127,'07'!$H$3:$H$300,"&lt;0")+COUNTIFS('08'!$C$3:$C$300,C127,'08'!$H$3:$H$300,"&lt;0")+COUNTIFS('08'!$D$3:$D$300,C127,'08'!$H$3:$H$300,"&lt;0")+COUNTIFS('09'!$C$3:$C$300,C127,'09'!$H$3:$H$300,"&lt;0")+COUNTIFS('09'!$D$3:$D$300,C127,'09'!$H$3:$H$300,"&lt;0")+COUNTIFS('10'!$C$3:$C$260,C127,'10'!$I$3:$I$260,"&lt;0")+COUNTIFS('10'!$D$3:$D$260,C127,'10'!$I$3:$I$260,"&lt;0")+COUNTIFS('11'!$C$3:$C$300,C127,'11'!$H$3:$H$300,"&lt;0")+COUNTIFS('11'!$D$3:$D$300,C127,'11'!$H$3:$H$300,"&lt;0")+COUNTIFS('12'!$C$3:$C$300,C127,'12'!$H$3:$H$300,"&lt;0")+COUNTIFS('12'!$D$3:$D$300,C127,'12'!$H$3:$H$300,"&lt;0")</f>
        <v>0</v>
      </c>
      <c r="H127" s="19">
        <f>SUMIFS('01'!$H$3:$H$300,'01'!$C$3:$C$300,C127)+SUMIFS('01'!$H$3:$H$300,'01'!$D$3:$D$300,C127)+SUMIFS('02'!$H$3:$H$300,'02'!$C$3:$C$300,C127)+SUMIFS('02'!$H$3:$H$300,'02'!$D$3:$D$300,C127)+SUMIFS('03'!$H$3:$H$300,'03'!$C$3:$C$300,C127)+SUMIFS('03'!$H$3:$H$300,'03'!$D$3:$D$300,C127)+SUMIFS('04'!$H$3:$H$300,'04'!$C$3:$C$300,C127)+SUMIFS('04'!$H$3:$H$300,'04'!$D$3:$D$300,C127)+SUMIFS('05'!$H$3:$H$300,'05'!$C$3:$C$300,C127)+SUMIFS('05'!$H$3:$H$300,'05'!$D$3:$D$300,C127)+SUMIFS('06'!$H$3:$H$300,'06'!$C$3:$C$300,C127)+SUMIFS('06'!$H$3:$H$300,'06'!$D$3:$D$300,C127)+SUMIFS('07'!$H$3:$H$300,'07'!$C$3:$C$300,C127)+SUMIFS('07'!$H$3:$H$300,'07'!$D$3:$D$300,C127)+SUMIFS('08'!$H$3:$H$300,'08'!$C$3:$C$300,C127)+SUMIFS('08'!$H$3:$H$300,'08'!$D$3:$D$300,C127)+SUMIFS('09'!$H$3:$H$300,'09'!$C$3:$C$300,C127)+SUMIFS('09'!$H$3:$H$300,'09'!$D$3:$D$300,C127)+SUMIFS('10'!$I$3:$I$260,'10'!$C$3:$C$260,C127)+SUMIFS('10'!$I$3:$I$260,'10'!$D$3:$D$260,C127)+SUMIFS('11'!$H$3:$H$300,'11'!$C$3:$C$300,C127)+SUMIFS('11'!$H$3:$H$300,'11'!$D$3:$D$300,C127)+SUMIFS('12'!$H$3:$H$300,'12'!$C$3:$C$300,C127)+SUMIFS('12'!$H$3:$H$300,'12'!$D$3:$D$300,C127)</f>
        <v>0</v>
      </c>
      <c r="I127" s="212"/>
      <c r="J127" s="231"/>
      <c r="K127" s="212"/>
      <c r="L127" s="212"/>
    </row>
    <row r="128" spans="1:12" ht="24.75" customHeight="1">
      <c r="A128" s="16">
        <f>Equipes!$H128+(ROW(Equipes!$H128)/100000)</f>
        <v>1.2800000000000001E-3</v>
      </c>
      <c r="B128" s="13">
        <f>RANK(Equipes!$A128,A:A)</f>
        <v>873</v>
      </c>
      <c r="C128" s="28" t="s">
        <v>156</v>
      </c>
      <c r="D128" s="18">
        <f>COUNTIF('01'!$C$3:$C$300,C128)+COUNTIF('02'!$C$3:$C$300,C128)+COUNTIF('03'!$C$3:$C$300,C128)+COUNTIF('04'!$C$3:$C$300,C128)+COUNTIF('05'!$C$3:$C$300,C128)+COUNTIF('06'!$C$3:$C$300,C128)+COUNTIF('07'!$C$3:$C$300,C128)+COUNTIF('08'!$C$3:$C$300,C128)+COUNTIF('09'!$C$3:$C$300,C128)+COUNTIF('10'!$C$3:$C$260,C128)+COUNTIF('11'!$C$3:$C$300,C128)+COUNTIF('12'!$C$3:$C$300,C128)</f>
        <v>0</v>
      </c>
      <c r="E128" s="18">
        <f>COUNTIF('01'!$D$3:$D$300,C128)+COUNTIF('02'!$D$3:$D$300,C128)+COUNTIF('03'!$D$3:$D$300,C128)+COUNTIF('04'!$D$3:$D$300,C128)+COUNTIF('05'!$D$3:$D$300,C128)+COUNTIF('06'!$D$3:$D$300,C128)+COUNTIF('07'!$D$3:$D$300,C128)+COUNTIF('08'!$D$3:$D$300,C128)+COUNTIF('09'!$D$3:$D$300,C128)+COUNTIF('10'!$D$3:$D$260,C128)+COUNTIF('11'!$D$3:$D$300,C128)+COUNTIF('12'!$D$3:$D$300,C128)</f>
        <v>0</v>
      </c>
      <c r="F128" s="18">
        <f>COUNTIFS('01'!$C$3:$C$300,C128,'01'!$H$3:$H$300,"&gt;0")+COUNTIFS('01'!$D$3:$D$300,C128,'01'!$H$3:$H$300,"&gt;0")+COUNTIFS('02'!$C$3:$C$300,C128,'02'!$H$3:$H$300,"&gt;0")+COUNTIFS('02'!$D$3:$D$300,C128,'02'!$H$3:$H$300,"&gt;0")+COUNTIFS('03'!$C$3:$C$300,C128,'03'!$H$3:$H$300,"&gt;0")+COUNTIFS('03'!$D$3:$D$300,C128,'03'!$H$3:$H$300,"&gt;0")+COUNTIFS('04'!$C$3:$C$300,C128,'04'!$H$3:$H$300,"&gt;0")+COUNTIFS('04'!$D$3:$D$300,C128,'04'!$H$3:$H$300,"&gt;0")+COUNTIFS('05'!$C$3:$C$300,C128,'05'!$H$3:$H$300,"&gt;0")+COUNTIFS('05'!$D$3:$D$300,C128,'05'!$H$3:$H$300,"&gt;0")+COUNTIFS('06'!$C$3:$C$300,C128,'06'!$H$3:$H$300,"&gt;0")+COUNTIFS('06'!$D$3:$D$300,C128,'06'!$H$3:$H$300,"&gt;0")+COUNTIFS('07'!$C$3:$C$300,C128,'07'!$H$3:$H$300,"&gt;0")+COUNTIFS('07'!$D$3:$D$300,C128,'07'!$H$3:$H$300,"&gt;0")+COUNTIFS('08'!$C$3:$C$300,C128,'08'!$H$3:$H$300,"&gt;0")+COUNTIFS('08'!$D$3:$D$300,C128,'08'!$H$3:$H$300,"&gt;0")+COUNTIFS('09'!$C$3:$C$300,C128,'09'!$H$3:$H$300,"&gt;0")+COUNTIFS('09'!$D$3:$D$300,C128,'09'!$H$3:$H$300,"&gt;0")+COUNTIFS('10'!$C$3:$C$260,C128,'10'!$I$3:$I$260,"&gt;0")+COUNTIFS('10'!$D$3:$D$260,C128,'10'!$I$3:$I$260,"&gt;0")+COUNTIFS('11'!$C$3:$C$300,C128,'11'!$H$3:$H$300,"&gt;0")+COUNTIFS('11'!$D$3:$D$300,C128,'11'!$H$3:$H$300,"&gt;0")+COUNTIFS('12'!$C$3:$C$300,C128,'12'!$H$3:$H$300,"&gt;0")+COUNTIFS('12'!$D$3:$D$300,C128,'12'!$H$3:$H$300,"&gt;0")</f>
        <v>0</v>
      </c>
      <c r="G128" s="18">
        <f>COUNTIFS('01'!$C$3:$C$300,C128,'01'!$H$3:$H$300,"&lt;0")+COUNTIFS('01'!$D$3:$D$300,C128,'01'!$H$3:$H$300,"&lt;0")+COUNTIFS('02'!$C$3:$C$300,C128,'02'!$H$3:$H$300,"&lt;0")+COUNTIFS('02'!$D$3:$D$300,C128,'02'!$H$3:$H$300,"&lt;0")+COUNTIFS('03'!$C$3:$C$300,C128,'03'!$H$3:$H$300,"&lt;0")+COUNTIFS('03'!$D$3:$D$300,C128,'03'!$H$3:$H$300,"&lt;0")+COUNTIFS('04'!$C$3:$C$300,C128,'04'!$H$3:$H$300,"&lt;0")+COUNTIFS('04'!$D$3:$D$300,C128,'04'!$H$3:$H$300,"&lt;0")+COUNTIFS('05'!$C$3:$C$300,C128,'05'!$H$3:$H$300,"&lt;0")+COUNTIFS('05'!$D$3:$D$300,C128,'05'!$H$3:$H$300,"&lt;0")+COUNTIFS('06'!$C$3:$C$300,C128,'06'!$H$3:$H$300,"&lt;0")+COUNTIFS('06'!$D$3:$D$300,C128,'06'!$H$3:$H$300,"&lt;0")+COUNTIFS('07'!$C$3:$C$300,C128,'07'!$H$3:$H$300,"&lt;0")+COUNTIFS('07'!$D$3:$D$300,C128,'07'!$H$3:$H$300,"&lt;0")+COUNTIFS('08'!$C$3:$C$300,C128,'08'!$H$3:$H$300,"&lt;0")+COUNTIFS('08'!$D$3:$D$300,C128,'08'!$H$3:$H$300,"&lt;0")+COUNTIFS('09'!$C$3:$C$300,C128,'09'!$H$3:$H$300,"&lt;0")+COUNTIFS('09'!$D$3:$D$300,C128,'09'!$H$3:$H$300,"&lt;0")+COUNTIFS('10'!$C$3:$C$260,C128,'10'!$I$3:$I$260,"&lt;0")+COUNTIFS('10'!$D$3:$D$260,C128,'10'!$I$3:$I$260,"&lt;0")+COUNTIFS('11'!$C$3:$C$300,C128,'11'!$H$3:$H$300,"&lt;0")+COUNTIFS('11'!$D$3:$D$300,C128,'11'!$H$3:$H$300,"&lt;0")+COUNTIFS('12'!$C$3:$C$300,C128,'12'!$H$3:$H$300,"&lt;0")+COUNTIFS('12'!$D$3:$D$300,C128,'12'!$H$3:$H$300,"&lt;0")</f>
        <v>0</v>
      </c>
      <c r="H128" s="19">
        <f>SUMIFS('01'!$H$3:$H$300,'01'!$C$3:$C$300,C128)+SUMIFS('01'!$H$3:$H$300,'01'!$D$3:$D$300,C128)+SUMIFS('02'!$H$3:$H$300,'02'!$C$3:$C$300,C128)+SUMIFS('02'!$H$3:$H$300,'02'!$D$3:$D$300,C128)+SUMIFS('03'!$H$3:$H$300,'03'!$C$3:$C$300,C128)+SUMIFS('03'!$H$3:$H$300,'03'!$D$3:$D$300,C128)+SUMIFS('04'!$H$3:$H$300,'04'!$C$3:$C$300,C128)+SUMIFS('04'!$H$3:$H$300,'04'!$D$3:$D$300,C128)+SUMIFS('05'!$H$3:$H$300,'05'!$C$3:$C$300,C128)+SUMIFS('05'!$H$3:$H$300,'05'!$D$3:$D$300,C128)+SUMIFS('06'!$H$3:$H$300,'06'!$C$3:$C$300,C128)+SUMIFS('06'!$H$3:$H$300,'06'!$D$3:$D$300,C128)+SUMIFS('07'!$H$3:$H$300,'07'!$C$3:$C$300,C128)+SUMIFS('07'!$H$3:$H$300,'07'!$D$3:$D$300,C128)+SUMIFS('08'!$H$3:$H$300,'08'!$C$3:$C$300,C128)+SUMIFS('08'!$H$3:$H$300,'08'!$D$3:$D$300,C128)+SUMIFS('09'!$H$3:$H$300,'09'!$C$3:$C$300,C128)+SUMIFS('09'!$H$3:$H$300,'09'!$D$3:$D$300,C128)+SUMIFS('10'!$I$3:$I$260,'10'!$C$3:$C$260,C128)+SUMIFS('10'!$I$3:$I$260,'10'!$D$3:$D$260,C128)+SUMIFS('11'!$H$3:$H$300,'11'!$C$3:$C$300,C128)+SUMIFS('11'!$H$3:$H$300,'11'!$D$3:$D$300,C128)+SUMIFS('12'!$H$3:$H$300,'12'!$C$3:$C$300,C128)+SUMIFS('12'!$H$3:$H$300,'12'!$D$3:$D$300,C128)</f>
        <v>0</v>
      </c>
      <c r="I128" s="212"/>
      <c r="J128" s="231"/>
      <c r="K128" s="212"/>
      <c r="L128" s="212"/>
    </row>
    <row r="129" spans="1:12" ht="24.75" customHeight="1">
      <c r="A129" s="16">
        <f>Equipes!$H129+(ROW(Equipes!$H129)/100000)</f>
        <v>1.2899999999999999E-3</v>
      </c>
      <c r="B129" s="13">
        <f>RANK(Equipes!$A129,A:A)</f>
        <v>872</v>
      </c>
      <c r="C129" s="28" t="s">
        <v>157</v>
      </c>
      <c r="D129" s="18">
        <f>COUNTIF('01'!$C$3:$C$300,C129)+COUNTIF('02'!$C$3:$C$300,C129)+COUNTIF('03'!$C$3:$C$300,C129)+COUNTIF('04'!$C$3:$C$300,C129)+COUNTIF('05'!$C$3:$C$300,C129)+COUNTIF('06'!$C$3:$C$300,C129)+COUNTIF('07'!$C$3:$C$300,C129)+COUNTIF('08'!$C$3:$C$300,C129)+COUNTIF('09'!$C$3:$C$300,C129)+COUNTIF('10'!$C$3:$C$260,C129)+COUNTIF('11'!$C$3:$C$300,C129)+COUNTIF('12'!$C$3:$C$300,C129)</f>
        <v>0</v>
      </c>
      <c r="E129" s="18">
        <f>COUNTIF('01'!$D$3:$D$300,C129)+COUNTIF('02'!$D$3:$D$300,C129)+COUNTIF('03'!$D$3:$D$300,C129)+COUNTIF('04'!$D$3:$D$300,C129)+COUNTIF('05'!$D$3:$D$300,C129)+COUNTIF('06'!$D$3:$D$300,C129)+COUNTIF('07'!$D$3:$D$300,C129)+COUNTIF('08'!$D$3:$D$300,C129)+COUNTIF('09'!$D$3:$D$300,C129)+COUNTIF('10'!$D$3:$D$260,C129)+COUNTIF('11'!$D$3:$D$300,C129)+COUNTIF('12'!$D$3:$D$300,C129)</f>
        <v>0</v>
      </c>
      <c r="F129" s="18">
        <f>COUNTIFS('01'!$C$3:$C$300,C129,'01'!$H$3:$H$300,"&gt;0")+COUNTIFS('01'!$D$3:$D$300,C129,'01'!$H$3:$H$300,"&gt;0")+COUNTIFS('02'!$C$3:$C$300,C129,'02'!$H$3:$H$300,"&gt;0")+COUNTIFS('02'!$D$3:$D$300,C129,'02'!$H$3:$H$300,"&gt;0")+COUNTIFS('03'!$C$3:$C$300,C129,'03'!$H$3:$H$300,"&gt;0")+COUNTIFS('03'!$D$3:$D$300,C129,'03'!$H$3:$H$300,"&gt;0")+COUNTIFS('04'!$C$3:$C$300,C129,'04'!$H$3:$H$300,"&gt;0")+COUNTIFS('04'!$D$3:$D$300,C129,'04'!$H$3:$H$300,"&gt;0")+COUNTIFS('05'!$C$3:$C$300,C129,'05'!$H$3:$H$300,"&gt;0")+COUNTIFS('05'!$D$3:$D$300,C129,'05'!$H$3:$H$300,"&gt;0")+COUNTIFS('06'!$C$3:$C$300,C129,'06'!$H$3:$H$300,"&gt;0")+COUNTIFS('06'!$D$3:$D$300,C129,'06'!$H$3:$H$300,"&gt;0")+COUNTIFS('07'!$C$3:$C$300,C129,'07'!$H$3:$H$300,"&gt;0")+COUNTIFS('07'!$D$3:$D$300,C129,'07'!$H$3:$H$300,"&gt;0")+COUNTIFS('08'!$C$3:$C$300,C129,'08'!$H$3:$H$300,"&gt;0")+COUNTIFS('08'!$D$3:$D$300,C129,'08'!$H$3:$H$300,"&gt;0")+COUNTIFS('09'!$C$3:$C$300,C129,'09'!$H$3:$H$300,"&gt;0")+COUNTIFS('09'!$D$3:$D$300,C129,'09'!$H$3:$H$300,"&gt;0")+COUNTIFS('10'!$C$3:$C$260,C129,'10'!$I$3:$I$260,"&gt;0")+COUNTIFS('10'!$D$3:$D$260,C129,'10'!$I$3:$I$260,"&gt;0")+COUNTIFS('11'!$C$3:$C$300,C129,'11'!$H$3:$H$300,"&gt;0")+COUNTIFS('11'!$D$3:$D$300,C129,'11'!$H$3:$H$300,"&gt;0")+COUNTIFS('12'!$C$3:$C$300,C129,'12'!$H$3:$H$300,"&gt;0")+COUNTIFS('12'!$D$3:$D$300,C129,'12'!$H$3:$H$300,"&gt;0")</f>
        <v>0</v>
      </c>
      <c r="G129" s="18">
        <f>COUNTIFS('01'!$C$3:$C$300,C129,'01'!$H$3:$H$300,"&lt;0")+COUNTIFS('01'!$D$3:$D$300,C129,'01'!$H$3:$H$300,"&lt;0")+COUNTIFS('02'!$C$3:$C$300,C129,'02'!$H$3:$H$300,"&lt;0")+COUNTIFS('02'!$D$3:$D$300,C129,'02'!$H$3:$H$300,"&lt;0")+COUNTIFS('03'!$C$3:$C$300,C129,'03'!$H$3:$H$300,"&lt;0")+COUNTIFS('03'!$D$3:$D$300,C129,'03'!$H$3:$H$300,"&lt;0")+COUNTIFS('04'!$C$3:$C$300,C129,'04'!$H$3:$H$300,"&lt;0")+COUNTIFS('04'!$D$3:$D$300,C129,'04'!$H$3:$H$300,"&lt;0")+COUNTIFS('05'!$C$3:$C$300,C129,'05'!$H$3:$H$300,"&lt;0")+COUNTIFS('05'!$D$3:$D$300,C129,'05'!$H$3:$H$300,"&lt;0")+COUNTIFS('06'!$C$3:$C$300,C129,'06'!$H$3:$H$300,"&lt;0")+COUNTIFS('06'!$D$3:$D$300,C129,'06'!$H$3:$H$300,"&lt;0")+COUNTIFS('07'!$C$3:$C$300,C129,'07'!$H$3:$H$300,"&lt;0")+COUNTIFS('07'!$D$3:$D$300,C129,'07'!$H$3:$H$300,"&lt;0")+COUNTIFS('08'!$C$3:$C$300,C129,'08'!$H$3:$H$300,"&lt;0")+COUNTIFS('08'!$D$3:$D$300,C129,'08'!$H$3:$H$300,"&lt;0")+COUNTIFS('09'!$C$3:$C$300,C129,'09'!$H$3:$H$300,"&lt;0")+COUNTIFS('09'!$D$3:$D$300,C129,'09'!$H$3:$H$300,"&lt;0")+COUNTIFS('10'!$C$3:$C$260,C129,'10'!$I$3:$I$260,"&lt;0")+COUNTIFS('10'!$D$3:$D$260,C129,'10'!$I$3:$I$260,"&lt;0")+COUNTIFS('11'!$C$3:$C$300,C129,'11'!$H$3:$H$300,"&lt;0")+COUNTIFS('11'!$D$3:$D$300,C129,'11'!$H$3:$H$300,"&lt;0")+COUNTIFS('12'!$C$3:$C$300,C129,'12'!$H$3:$H$300,"&lt;0")+COUNTIFS('12'!$D$3:$D$300,C129,'12'!$H$3:$H$300,"&lt;0")</f>
        <v>0</v>
      </c>
      <c r="H129" s="19">
        <f>SUMIFS('01'!$H$3:$H$300,'01'!$C$3:$C$300,C129)+SUMIFS('01'!$H$3:$H$300,'01'!$D$3:$D$300,C129)+SUMIFS('02'!$H$3:$H$300,'02'!$C$3:$C$300,C129)+SUMIFS('02'!$H$3:$H$300,'02'!$D$3:$D$300,C129)+SUMIFS('03'!$H$3:$H$300,'03'!$C$3:$C$300,C129)+SUMIFS('03'!$H$3:$H$300,'03'!$D$3:$D$300,C129)+SUMIFS('04'!$H$3:$H$300,'04'!$C$3:$C$300,C129)+SUMIFS('04'!$H$3:$H$300,'04'!$D$3:$D$300,C129)+SUMIFS('05'!$H$3:$H$300,'05'!$C$3:$C$300,C129)+SUMIFS('05'!$H$3:$H$300,'05'!$D$3:$D$300,C129)+SUMIFS('06'!$H$3:$H$300,'06'!$C$3:$C$300,C129)+SUMIFS('06'!$H$3:$H$300,'06'!$D$3:$D$300,C129)+SUMIFS('07'!$H$3:$H$300,'07'!$C$3:$C$300,C129)+SUMIFS('07'!$H$3:$H$300,'07'!$D$3:$D$300,C129)+SUMIFS('08'!$H$3:$H$300,'08'!$C$3:$C$300,C129)+SUMIFS('08'!$H$3:$H$300,'08'!$D$3:$D$300,C129)+SUMIFS('09'!$H$3:$H$300,'09'!$C$3:$C$300,C129)+SUMIFS('09'!$H$3:$H$300,'09'!$D$3:$D$300,C129)+SUMIFS('10'!$I$3:$I$260,'10'!$C$3:$C$260,C129)+SUMIFS('10'!$I$3:$I$260,'10'!$D$3:$D$260,C129)+SUMIFS('11'!$H$3:$H$300,'11'!$C$3:$C$300,C129)+SUMIFS('11'!$H$3:$H$300,'11'!$D$3:$D$300,C129)+SUMIFS('12'!$H$3:$H$300,'12'!$C$3:$C$300,C129)+SUMIFS('12'!$H$3:$H$300,'12'!$D$3:$D$300,C129)</f>
        <v>0</v>
      </c>
      <c r="I129" s="212"/>
      <c r="J129" s="231"/>
      <c r="K129" s="212"/>
      <c r="L129" s="212"/>
    </row>
    <row r="130" spans="1:12" ht="24.75" customHeight="1">
      <c r="A130" s="16">
        <f>Equipes!$H130+(ROW(Equipes!$H130)/100000)</f>
        <v>1.2999999999999999E-3</v>
      </c>
      <c r="B130" s="13">
        <f>RANK(Equipes!$A130,A:A)</f>
        <v>871</v>
      </c>
      <c r="C130" s="28" t="s">
        <v>158</v>
      </c>
      <c r="D130" s="18">
        <f>COUNTIF('01'!$C$3:$C$300,C130)+COUNTIF('02'!$C$3:$C$300,C130)+COUNTIF('03'!$C$3:$C$300,C130)+COUNTIF('04'!$C$3:$C$300,C130)+COUNTIF('05'!$C$3:$C$300,C130)+COUNTIF('06'!$C$3:$C$300,C130)+COUNTIF('07'!$C$3:$C$300,C130)+COUNTIF('08'!$C$3:$C$300,C130)+COUNTIF('09'!$C$3:$C$300,C130)+COUNTIF('10'!$C$3:$C$260,C130)+COUNTIF('11'!$C$3:$C$300,C130)+COUNTIF('12'!$C$3:$C$300,C130)</f>
        <v>0</v>
      </c>
      <c r="E130" s="18">
        <f>COUNTIF('01'!$D$3:$D$300,C130)+COUNTIF('02'!$D$3:$D$300,C130)+COUNTIF('03'!$D$3:$D$300,C130)+COUNTIF('04'!$D$3:$D$300,C130)+COUNTIF('05'!$D$3:$D$300,C130)+COUNTIF('06'!$D$3:$D$300,C130)+COUNTIF('07'!$D$3:$D$300,C130)+COUNTIF('08'!$D$3:$D$300,C130)+COUNTIF('09'!$D$3:$D$300,C130)+COUNTIF('10'!$D$3:$D$260,C130)+COUNTIF('11'!$D$3:$D$300,C130)+COUNTIF('12'!$D$3:$D$300,C130)</f>
        <v>0</v>
      </c>
      <c r="F130" s="18">
        <f>COUNTIFS('01'!$C$3:$C$300,C130,'01'!$H$3:$H$300,"&gt;0")+COUNTIFS('01'!$D$3:$D$300,C130,'01'!$H$3:$H$300,"&gt;0")+COUNTIFS('02'!$C$3:$C$300,C130,'02'!$H$3:$H$300,"&gt;0")+COUNTIFS('02'!$D$3:$D$300,C130,'02'!$H$3:$H$300,"&gt;0")+COUNTIFS('03'!$C$3:$C$300,C130,'03'!$H$3:$H$300,"&gt;0")+COUNTIFS('03'!$D$3:$D$300,C130,'03'!$H$3:$H$300,"&gt;0")+COUNTIFS('04'!$C$3:$C$300,C130,'04'!$H$3:$H$300,"&gt;0")+COUNTIFS('04'!$D$3:$D$300,C130,'04'!$H$3:$H$300,"&gt;0")+COUNTIFS('05'!$C$3:$C$300,C130,'05'!$H$3:$H$300,"&gt;0")+COUNTIFS('05'!$D$3:$D$300,C130,'05'!$H$3:$H$300,"&gt;0")+COUNTIFS('06'!$C$3:$C$300,C130,'06'!$H$3:$H$300,"&gt;0")+COUNTIFS('06'!$D$3:$D$300,C130,'06'!$H$3:$H$300,"&gt;0")+COUNTIFS('07'!$C$3:$C$300,C130,'07'!$H$3:$H$300,"&gt;0")+COUNTIFS('07'!$D$3:$D$300,C130,'07'!$H$3:$H$300,"&gt;0")+COUNTIFS('08'!$C$3:$C$300,C130,'08'!$H$3:$H$300,"&gt;0")+COUNTIFS('08'!$D$3:$D$300,C130,'08'!$H$3:$H$300,"&gt;0")+COUNTIFS('09'!$C$3:$C$300,C130,'09'!$H$3:$H$300,"&gt;0")+COUNTIFS('09'!$D$3:$D$300,C130,'09'!$H$3:$H$300,"&gt;0")+COUNTIFS('10'!$C$3:$C$260,C130,'10'!$I$3:$I$260,"&gt;0")+COUNTIFS('10'!$D$3:$D$260,C130,'10'!$I$3:$I$260,"&gt;0")+COUNTIFS('11'!$C$3:$C$300,C130,'11'!$H$3:$H$300,"&gt;0")+COUNTIFS('11'!$D$3:$D$300,C130,'11'!$H$3:$H$300,"&gt;0")+COUNTIFS('12'!$C$3:$C$300,C130,'12'!$H$3:$H$300,"&gt;0")+COUNTIFS('12'!$D$3:$D$300,C130,'12'!$H$3:$H$300,"&gt;0")</f>
        <v>0</v>
      </c>
      <c r="G130" s="18">
        <f>COUNTIFS('01'!$C$3:$C$300,C130,'01'!$H$3:$H$300,"&lt;0")+COUNTIFS('01'!$D$3:$D$300,C130,'01'!$H$3:$H$300,"&lt;0")+COUNTIFS('02'!$C$3:$C$300,C130,'02'!$H$3:$H$300,"&lt;0")+COUNTIFS('02'!$D$3:$D$300,C130,'02'!$H$3:$H$300,"&lt;0")+COUNTIFS('03'!$C$3:$C$300,C130,'03'!$H$3:$H$300,"&lt;0")+COUNTIFS('03'!$D$3:$D$300,C130,'03'!$H$3:$H$300,"&lt;0")+COUNTIFS('04'!$C$3:$C$300,C130,'04'!$H$3:$H$300,"&lt;0")+COUNTIFS('04'!$D$3:$D$300,C130,'04'!$H$3:$H$300,"&lt;0")+COUNTIFS('05'!$C$3:$C$300,C130,'05'!$H$3:$H$300,"&lt;0")+COUNTIFS('05'!$D$3:$D$300,C130,'05'!$H$3:$H$300,"&lt;0")+COUNTIFS('06'!$C$3:$C$300,C130,'06'!$H$3:$H$300,"&lt;0")+COUNTIFS('06'!$D$3:$D$300,C130,'06'!$H$3:$H$300,"&lt;0")+COUNTIFS('07'!$C$3:$C$300,C130,'07'!$H$3:$H$300,"&lt;0")+COUNTIFS('07'!$D$3:$D$300,C130,'07'!$H$3:$H$300,"&lt;0")+COUNTIFS('08'!$C$3:$C$300,C130,'08'!$H$3:$H$300,"&lt;0")+COUNTIFS('08'!$D$3:$D$300,C130,'08'!$H$3:$H$300,"&lt;0")+COUNTIFS('09'!$C$3:$C$300,C130,'09'!$H$3:$H$300,"&lt;0")+COUNTIFS('09'!$D$3:$D$300,C130,'09'!$H$3:$H$300,"&lt;0")+COUNTIFS('10'!$C$3:$C$260,C130,'10'!$I$3:$I$260,"&lt;0")+COUNTIFS('10'!$D$3:$D$260,C130,'10'!$I$3:$I$260,"&lt;0")+COUNTIFS('11'!$C$3:$C$300,C130,'11'!$H$3:$H$300,"&lt;0")+COUNTIFS('11'!$D$3:$D$300,C130,'11'!$H$3:$H$300,"&lt;0")+COUNTIFS('12'!$C$3:$C$300,C130,'12'!$H$3:$H$300,"&lt;0")+COUNTIFS('12'!$D$3:$D$300,C130,'12'!$H$3:$H$300,"&lt;0")</f>
        <v>0</v>
      </c>
      <c r="H130" s="19">
        <f>SUMIFS('01'!$H$3:$H$300,'01'!$C$3:$C$300,C130)+SUMIFS('01'!$H$3:$H$300,'01'!$D$3:$D$300,C130)+SUMIFS('02'!$H$3:$H$300,'02'!$C$3:$C$300,C130)+SUMIFS('02'!$H$3:$H$300,'02'!$D$3:$D$300,C130)+SUMIFS('03'!$H$3:$H$300,'03'!$C$3:$C$300,C130)+SUMIFS('03'!$H$3:$H$300,'03'!$D$3:$D$300,C130)+SUMIFS('04'!$H$3:$H$300,'04'!$C$3:$C$300,C130)+SUMIFS('04'!$H$3:$H$300,'04'!$D$3:$D$300,C130)+SUMIFS('05'!$H$3:$H$300,'05'!$C$3:$C$300,C130)+SUMIFS('05'!$H$3:$H$300,'05'!$D$3:$D$300,C130)+SUMIFS('06'!$H$3:$H$300,'06'!$C$3:$C$300,C130)+SUMIFS('06'!$H$3:$H$300,'06'!$D$3:$D$300,C130)+SUMIFS('07'!$H$3:$H$300,'07'!$C$3:$C$300,C130)+SUMIFS('07'!$H$3:$H$300,'07'!$D$3:$D$300,C130)+SUMIFS('08'!$H$3:$H$300,'08'!$C$3:$C$300,C130)+SUMIFS('08'!$H$3:$H$300,'08'!$D$3:$D$300,C130)+SUMIFS('09'!$H$3:$H$300,'09'!$C$3:$C$300,C130)+SUMIFS('09'!$H$3:$H$300,'09'!$D$3:$D$300,C130)+SUMIFS('10'!$I$3:$I$260,'10'!$C$3:$C$260,C130)+SUMIFS('10'!$I$3:$I$260,'10'!$D$3:$D$260,C130)+SUMIFS('11'!$H$3:$H$300,'11'!$C$3:$C$300,C130)+SUMIFS('11'!$H$3:$H$300,'11'!$D$3:$D$300,C130)+SUMIFS('12'!$H$3:$H$300,'12'!$C$3:$C$300,C130)+SUMIFS('12'!$H$3:$H$300,'12'!$D$3:$D$300,C130)</f>
        <v>0</v>
      </c>
      <c r="I130" s="212"/>
      <c r="J130" s="231"/>
      <c r="K130" s="212"/>
      <c r="L130" s="212"/>
    </row>
    <row r="131" spans="1:12" ht="24.75" customHeight="1">
      <c r="A131" s="16">
        <f>Equipes!$H131+(ROW(Equipes!$H131)/100000)</f>
        <v>1.31E-3</v>
      </c>
      <c r="B131" s="13">
        <f>RANK(Equipes!$A131,A:A)</f>
        <v>870</v>
      </c>
      <c r="C131" s="28" t="s">
        <v>159</v>
      </c>
      <c r="D131" s="18">
        <f>COUNTIF('01'!$C$3:$C$300,C131)+COUNTIF('02'!$C$3:$C$300,C131)+COUNTIF('03'!$C$3:$C$300,C131)+COUNTIF('04'!$C$3:$C$300,C131)+COUNTIF('05'!$C$3:$C$300,C131)+COUNTIF('06'!$C$3:$C$300,C131)+COUNTIF('07'!$C$3:$C$300,C131)+COUNTIF('08'!$C$3:$C$300,C131)+COUNTIF('09'!$C$3:$C$300,C131)+COUNTIF('10'!$C$3:$C$260,C131)+COUNTIF('11'!$C$3:$C$300,C131)+COUNTIF('12'!$C$3:$C$300,C131)</f>
        <v>0</v>
      </c>
      <c r="E131" s="18">
        <f>COUNTIF('01'!$D$3:$D$300,C131)+COUNTIF('02'!$D$3:$D$300,C131)+COUNTIF('03'!$D$3:$D$300,C131)+COUNTIF('04'!$D$3:$D$300,C131)+COUNTIF('05'!$D$3:$D$300,C131)+COUNTIF('06'!$D$3:$D$300,C131)+COUNTIF('07'!$D$3:$D$300,C131)+COUNTIF('08'!$D$3:$D$300,C131)+COUNTIF('09'!$D$3:$D$300,C131)+COUNTIF('10'!$D$3:$D$260,C131)+COUNTIF('11'!$D$3:$D$300,C131)+COUNTIF('12'!$D$3:$D$300,C131)</f>
        <v>0</v>
      </c>
      <c r="F131" s="18">
        <f>COUNTIFS('01'!$C$3:$C$300,C131,'01'!$H$3:$H$300,"&gt;0")+COUNTIFS('01'!$D$3:$D$300,C131,'01'!$H$3:$H$300,"&gt;0")+COUNTIFS('02'!$C$3:$C$300,C131,'02'!$H$3:$H$300,"&gt;0")+COUNTIFS('02'!$D$3:$D$300,C131,'02'!$H$3:$H$300,"&gt;0")+COUNTIFS('03'!$C$3:$C$300,C131,'03'!$H$3:$H$300,"&gt;0")+COUNTIFS('03'!$D$3:$D$300,C131,'03'!$H$3:$H$300,"&gt;0")+COUNTIFS('04'!$C$3:$C$300,C131,'04'!$H$3:$H$300,"&gt;0")+COUNTIFS('04'!$D$3:$D$300,C131,'04'!$H$3:$H$300,"&gt;0")+COUNTIFS('05'!$C$3:$C$300,C131,'05'!$H$3:$H$300,"&gt;0")+COUNTIFS('05'!$D$3:$D$300,C131,'05'!$H$3:$H$300,"&gt;0")+COUNTIFS('06'!$C$3:$C$300,C131,'06'!$H$3:$H$300,"&gt;0")+COUNTIFS('06'!$D$3:$D$300,C131,'06'!$H$3:$H$300,"&gt;0")+COUNTIFS('07'!$C$3:$C$300,C131,'07'!$H$3:$H$300,"&gt;0")+COUNTIFS('07'!$D$3:$D$300,C131,'07'!$H$3:$H$300,"&gt;0")+COUNTIFS('08'!$C$3:$C$300,C131,'08'!$H$3:$H$300,"&gt;0")+COUNTIFS('08'!$D$3:$D$300,C131,'08'!$H$3:$H$300,"&gt;0")+COUNTIFS('09'!$C$3:$C$300,C131,'09'!$H$3:$H$300,"&gt;0")+COUNTIFS('09'!$D$3:$D$300,C131,'09'!$H$3:$H$300,"&gt;0")+COUNTIFS('10'!$C$3:$C$260,C131,'10'!$I$3:$I$260,"&gt;0")+COUNTIFS('10'!$D$3:$D$260,C131,'10'!$I$3:$I$260,"&gt;0")+COUNTIFS('11'!$C$3:$C$300,C131,'11'!$H$3:$H$300,"&gt;0")+COUNTIFS('11'!$D$3:$D$300,C131,'11'!$H$3:$H$300,"&gt;0")+COUNTIFS('12'!$C$3:$C$300,C131,'12'!$H$3:$H$300,"&gt;0")+COUNTIFS('12'!$D$3:$D$300,C131,'12'!$H$3:$H$300,"&gt;0")</f>
        <v>0</v>
      </c>
      <c r="G131" s="18">
        <f>COUNTIFS('01'!$C$3:$C$300,C131,'01'!$H$3:$H$300,"&lt;0")+COUNTIFS('01'!$D$3:$D$300,C131,'01'!$H$3:$H$300,"&lt;0")+COUNTIFS('02'!$C$3:$C$300,C131,'02'!$H$3:$H$300,"&lt;0")+COUNTIFS('02'!$D$3:$D$300,C131,'02'!$H$3:$H$300,"&lt;0")+COUNTIFS('03'!$C$3:$C$300,C131,'03'!$H$3:$H$300,"&lt;0")+COUNTIFS('03'!$D$3:$D$300,C131,'03'!$H$3:$H$300,"&lt;0")+COUNTIFS('04'!$C$3:$C$300,C131,'04'!$H$3:$H$300,"&lt;0")+COUNTIFS('04'!$D$3:$D$300,C131,'04'!$H$3:$H$300,"&lt;0")+COUNTIFS('05'!$C$3:$C$300,C131,'05'!$H$3:$H$300,"&lt;0")+COUNTIFS('05'!$D$3:$D$300,C131,'05'!$H$3:$H$300,"&lt;0")+COUNTIFS('06'!$C$3:$C$300,C131,'06'!$H$3:$H$300,"&lt;0")+COUNTIFS('06'!$D$3:$D$300,C131,'06'!$H$3:$H$300,"&lt;0")+COUNTIFS('07'!$C$3:$C$300,C131,'07'!$H$3:$H$300,"&lt;0")+COUNTIFS('07'!$D$3:$D$300,C131,'07'!$H$3:$H$300,"&lt;0")+COUNTIFS('08'!$C$3:$C$300,C131,'08'!$H$3:$H$300,"&lt;0")+COUNTIFS('08'!$D$3:$D$300,C131,'08'!$H$3:$H$300,"&lt;0")+COUNTIFS('09'!$C$3:$C$300,C131,'09'!$H$3:$H$300,"&lt;0")+COUNTIFS('09'!$D$3:$D$300,C131,'09'!$H$3:$H$300,"&lt;0")+COUNTIFS('10'!$C$3:$C$260,C131,'10'!$I$3:$I$260,"&lt;0")+COUNTIFS('10'!$D$3:$D$260,C131,'10'!$I$3:$I$260,"&lt;0")+COUNTIFS('11'!$C$3:$C$300,C131,'11'!$H$3:$H$300,"&lt;0")+COUNTIFS('11'!$D$3:$D$300,C131,'11'!$H$3:$H$300,"&lt;0")+COUNTIFS('12'!$C$3:$C$300,C131,'12'!$H$3:$H$300,"&lt;0")+COUNTIFS('12'!$D$3:$D$300,C131,'12'!$H$3:$H$300,"&lt;0")</f>
        <v>0</v>
      </c>
      <c r="H131" s="19">
        <f>SUMIFS('01'!$H$3:$H$300,'01'!$C$3:$C$300,C131)+SUMIFS('01'!$H$3:$H$300,'01'!$D$3:$D$300,C131)+SUMIFS('02'!$H$3:$H$300,'02'!$C$3:$C$300,C131)+SUMIFS('02'!$H$3:$H$300,'02'!$D$3:$D$300,C131)+SUMIFS('03'!$H$3:$H$300,'03'!$C$3:$C$300,C131)+SUMIFS('03'!$H$3:$H$300,'03'!$D$3:$D$300,C131)+SUMIFS('04'!$H$3:$H$300,'04'!$C$3:$C$300,C131)+SUMIFS('04'!$H$3:$H$300,'04'!$D$3:$D$300,C131)+SUMIFS('05'!$H$3:$H$300,'05'!$C$3:$C$300,C131)+SUMIFS('05'!$H$3:$H$300,'05'!$D$3:$D$300,C131)+SUMIFS('06'!$H$3:$H$300,'06'!$C$3:$C$300,C131)+SUMIFS('06'!$H$3:$H$300,'06'!$D$3:$D$300,C131)+SUMIFS('07'!$H$3:$H$300,'07'!$C$3:$C$300,C131)+SUMIFS('07'!$H$3:$H$300,'07'!$D$3:$D$300,C131)+SUMIFS('08'!$H$3:$H$300,'08'!$C$3:$C$300,C131)+SUMIFS('08'!$H$3:$H$300,'08'!$D$3:$D$300,C131)+SUMIFS('09'!$H$3:$H$300,'09'!$C$3:$C$300,C131)+SUMIFS('09'!$H$3:$H$300,'09'!$D$3:$D$300,C131)+SUMIFS('10'!$I$3:$I$260,'10'!$C$3:$C$260,C131)+SUMIFS('10'!$I$3:$I$260,'10'!$D$3:$D$260,C131)+SUMIFS('11'!$H$3:$H$300,'11'!$C$3:$C$300,C131)+SUMIFS('11'!$H$3:$H$300,'11'!$D$3:$D$300,C131)+SUMIFS('12'!$H$3:$H$300,'12'!$C$3:$C$300,C131)+SUMIFS('12'!$H$3:$H$300,'12'!$D$3:$D$300,C131)</f>
        <v>0</v>
      </c>
      <c r="I131" s="212"/>
      <c r="J131" s="231"/>
      <c r="K131" s="212"/>
      <c r="L131" s="212"/>
    </row>
    <row r="132" spans="1:12" ht="24.75" customHeight="1">
      <c r="A132" s="16">
        <f>Equipes!$H132+(ROW(Equipes!$H132)/100000)</f>
        <v>1.32E-3</v>
      </c>
      <c r="B132" s="13">
        <f>RANK(Equipes!$A132,A:A)</f>
        <v>869</v>
      </c>
      <c r="C132" s="28" t="s">
        <v>160</v>
      </c>
      <c r="D132" s="18">
        <f>COUNTIF('01'!$C$3:$C$300,C132)+COUNTIF('02'!$C$3:$C$300,C132)+COUNTIF('03'!$C$3:$C$300,C132)+COUNTIF('04'!$C$3:$C$300,C132)+COUNTIF('05'!$C$3:$C$300,C132)+COUNTIF('06'!$C$3:$C$300,C132)+COUNTIF('07'!$C$3:$C$300,C132)+COUNTIF('08'!$C$3:$C$300,C132)+COUNTIF('09'!$C$3:$C$300,C132)+COUNTIF('10'!$C$3:$C$260,C132)+COUNTIF('11'!$C$3:$C$300,C132)+COUNTIF('12'!$C$3:$C$300,C132)</f>
        <v>0</v>
      </c>
      <c r="E132" s="18">
        <f>COUNTIF('01'!$D$3:$D$300,C132)+COUNTIF('02'!$D$3:$D$300,C132)+COUNTIF('03'!$D$3:$D$300,C132)+COUNTIF('04'!$D$3:$D$300,C132)+COUNTIF('05'!$D$3:$D$300,C132)+COUNTIF('06'!$D$3:$D$300,C132)+COUNTIF('07'!$D$3:$D$300,C132)+COUNTIF('08'!$D$3:$D$300,C132)+COUNTIF('09'!$D$3:$D$300,C132)+COUNTIF('10'!$D$3:$D$260,C132)+COUNTIF('11'!$D$3:$D$300,C132)+COUNTIF('12'!$D$3:$D$300,C132)</f>
        <v>0</v>
      </c>
      <c r="F132" s="18">
        <f>COUNTIFS('01'!$C$3:$C$300,C132,'01'!$H$3:$H$300,"&gt;0")+COUNTIFS('01'!$D$3:$D$300,C132,'01'!$H$3:$H$300,"&gt;0")+COUNTIFS('02'!$C$3:$C$300,C132,'02'!$H$3:$H$300,"&gt;0")+COUNTIFS('02'!$D$3:$D$300,C132,'02'!$H$3:$H$300,"&gt;0")+COUNTIFS('03'!$C$3:$C$300,C132,'03'!$H$3:$H$300,"&gt;0")+COUNTIFS('03'!$D$3:$D$300,C132,'03'!$H$3:$H$300,"&gt;0")+COUNTIFS('04'!$C$3:$C$300,C132,'04'!$H$3:$H$300,"&gt;0")+COUNTIFS('04'!$D$3:$D$300,C132,'04'!$H$3:$H$300,"&gt;0")+COUNTIFS('05'!$C$3:$C$300,C132,'05'!$H$3:$H$300,"&gt;0")+COUNTIFS('05'!$D$3:$D$300,C132,'05'!$H$3:$H$300,"&gt;0")+COUNTIFS('06'!$C$3:$C$300,C132,'06'!$H$3:$H$300,"&gt;0")+COUNTIFS('06'!$D$3:$D$300,C132,'06'!$H$3:$H$300,"&gt;0")+COUNTIFS('07'!$C$3:$C$300,C132,'07'!$H$3:$H$300,"&gt;0")+COUNTIFS('07'!$D$3:$D$300,C132,'07'!$H$3:$H$300,"&gt;0")+COUNTIFS('08'!$C$3:$C$300,C132,'08'!$H$3:$H$300,"&gt;0")+COUNTIFS('08'!$D$3:$D$300,C132,'08'!$H$3:$H$300,"&gt;0")+COUNTIFS('09'!$C$3:$C$300,C132,'09'!$H$3:$H$300,"&gt;0")+COUNTIFS('09'!$D$3:$D$300,C132,'09'!$H$3:$H$300,"&gt;0")+COUNTIFS('10'!$C$3:$C$260,C132,'10'!$I$3:$I$260,"&gt;0")+COUNTIFS('10'!$D$3:$D$260,C132,'10'!$I$3:$I$260,"&gt;0")+COUNTIFS('11'!$C$3:$C$300,C132,'11'!$H$3:$H$300,"&gt;0")+COUNTIFS('11'!$D$3:$D$300,C132,'11'!$H$3:$H$300,"&gt;0")+COUNTIFS('12'!$C$3:$C$300,C132,'12'!$H$3:$H$300,"&gt;0")+COUNTIFS('12'!$D$3:$D$300,C132,'12'!$H$3:$H$300,"&gt;0")</f>
        <v>0</v>
      </c>
      <c r="G132" s="18">
        <f>COUNTIFS('01'!$C$3:$C$300,C132,'01'!$H$3:$H$300,"&lt;0")+COUNTIFS('01'!$D$3:$D$300,C132,'01'!$H$3:$H$300,"&lt;0")+COUNTIFS('02'!$C$3:$C$300,C132,'02'!$H$3:$H$300,"&lt;0")+COUNTIFS('02'!$D$3:$D$300,C132,'02'!$H$3:$H$300,"&lt;0")+COUNTIFS('03'!$C$3:$C$300,C132,'03'!$H$3:$H$300,"&lt;0")+COUNTIFS('03'!$D$3:$D$300,C132,'03'!$H$3:$H$300,"&lt;0")+COUNTIFS('04'!$C$3:$C$300,C132,'04'!$H$3:$H$300,"&lt;0")+COUNTIFS('04'!$D$3:$D$300,C132,'04'!$H$3:$H$300,"&lt;0")+COUNTIFS('05'!$C$3:$C$300,C132,'05'!$H$3:$H$300,"&lt;0")+COUNTIFS('05'!$D$3:$D$300,C132,'05'!$H$3:$H$300,"&lt;0")+COUNTIFS('06'!$C$3:$C$300,C132,'06'!$H$3:$H$300,"&lt;0")+COUNTIFS('06'!$D$3:$D$300,C132,'06'!$H$3:$H$300,"&lt;0")+COUNTIFS('07'!$C$3:$C$300,C132,'07'!$H$3:$H$300,"&lt;0")+COUNTIFS('07'!$D$3:$D$300,C132,'07'!$H$3:$H$300,"&lt;0")+COUNTIFS('08'!$C$3:$C$300,C132,'08'!$H$3:$H$300,"&lt;0")+COUNTIFS('08'!$D$3:$D$300,C132,'08'!$H$3:$H$300,"&lt;0")+COUNTIFS('09'!$C$3:$C$300,C132,'09'!$H$3:$H$300,"&lt;0")+COUNTIFS('09'!$D$3:$D$300,C132,'09'!$H$3:$H$300,"&lt;0")+COUNTIFS('10'!$C$3:$C$260,C132,'10'!$I$3:$I$260,"&lt;0")+COUNTIFS('10'!$D$3:$D$260,C132,'10'!$I$3:$I$260,"&lt;0")+COUNTIFS('11'!$C$3:$C$300,C132,'11'!$H$3:$H$300,"&lt;0")+COUNTIFS('11'!$D$3:$D$300,C132,'11'!$H$3:$H$300,"&lt;0")+COUNTIFS('12'!$C$3:$C$300,C132,'12'!$H$3:$H$300,"&lt;0")+COUNTIFS('12'!$D$3:$D$300,C132,'12'!$H$3:$H$300,"&lt;0")</f>
        <v>0</v>
      </c>
      <c r="H132" s="19">
        <f>SUMIFS('01'!$H$3:$H$300,'01'!$C$3:$C$300,C132)+SUMIFS('01'!$H$3:$H$300,'01'!$D$3:$D$300,C132)+SUMIFS('02'!$H$3:$H$300,'02'!$C$3:$C$300,C132)+SUMIFS('02'!$H$3:$H$300,'02'!$D$3:$D$300,C132)+SUMIFS('03'!$H$3:$H$300,'03'!$C$3:$C$300,C132)+SUMIFS('03'!$H$3:$H$300,'03'!$D$3:$D$300,C132)+SUMIFS('04'!$H$3:$H$300,'04'!$C$3:$C$300,C132)+SUMIFS('04'!$H$3:$H$300,'04'!$D$3:$D$300,C132)+SUMIFS('05'!$H$3:$H$300,'05'!$C$3:$C$300,C132)+SUMIFS('05'!$H$3:$H$300,'05'!$D$3:$D$300,C132)+SUMIFS('06'!$H$3:$H$300,'06'!$C$3:$C$300,C132)+SUMIFS('06'!$H$3:$H$300,'06'!$D$3:$D$300,C132)+SUMIFS('07'!$H$3:$H$300,'07'!$C$3:$C$300,C132)+SUMIFS('07'!$H$3:$H$300,'07'!$D$3:$D$300,C132)+SUMIFS('08'!$H$3:$H$300,'08'!$C$3:$C$300,C132)+SUMIFS('08'!$H$3:$H$300,'08'!$D$3:$D$300,C132)+SUMIFS('09'!$H$3:$H$300,'09'!$C$3:$C$300,C132)+SUMIFS('09'!$H$3:$H$300,'09'!$D$3:$D$300,C132)+SUMIFS('10'!$I$3:$I$260,'10'!$C$3:$C$260,C132)+SUMIFS('10'!$I$3:$I$260,'10'!$D$3:$D$260,C132)+SUMIFS('11'!$H$3:$H$300,'11'!$C$3:$C$300,C132)+SUMIFS('11'!$H$3:$H$300,'11'!$D$3:$D$300,C132)+SUMIFS('12'!$H$3:$H$300,'12'!$C$3:$C$300,C132)+SUMIFS('12'!$H$3:$H$300,'12'!$D$3:$D$300,C132)</f>
        <v>0</v>
      </c>
      <c r="I132" s="212"/>
      <c r="J132" s="231"/>
      <c r="K132" s="212"/>
      <c r="L132" s="212"/>
    </row>
    <row r="133" spans="1:12" ht="24.75" customHeight="1">
      <c r="A133" s="16">
        <f>Equipes!$H133+(ROW(Equipes!$H133)/100000)</f>
        <v>1.33E-3</v>
      </c>
      <c r="B133" s="13">
        <f>RANK(Equipes!$A133,A:A)</f>
        <v>868</v>
      </c>
      <c r="C133" s="28" t="s">
        <v>161</v>
      </c>
      <c r="D133" s="18">
        <f>COUNTIF('01'!$C$3:$C$300,C133)+COUNTIF('02'!$C$3:$C$300,C133)+COUNTIF('03'!$C$3:$C$300,C133)+COUNTIF('04'!$C$3:$C$300,C133)+COUNTIF('05'!$C$3:$C$300,C133)+COUNTIF('06'!$C$3:$C$300,C133)+COUNTIF('07'!$C$3:$C$300,C133)+COUNTIF('08'!$C$3:$C$300,C133)+COUNTIF('09'!$C$3:$C$300,C133)+COUNTIF('10'!$C$3:$C$260,C133)+COUNTIF('11'!$C$3:$C$300,C133)+COUNTIF('12'!$C$3:$C$300,C133)</f>
        <v>0</v>
      </c>
      <c r="E133" s="18">
        <f>COUNTIF('01'!$D$3:$D$300,C133)+COUNTIF('02'!$D$3:$D$300,C133)+COUNTIF('03'!$D$3:$D$300,C133)+COUNTIF('04'!$D$3:$D$300,C133)+COUNTIF('05'!$D$3:$D$300,C133)+COUNTIF('06'!$D$3:$D$300,C133)+COUNTIF('07'!$D$3:$D$300,C133)+COUNTIF('08'!$D$3:$D$300,C133)+COUNTIF('09'!$D$3:$D$300,C133)+COUNTIF('10'!$D$3:$D$260,C133)+COUNTIF('11'!$D$3:$D$300,C133)+COUNTIF('12'!$D$3:$D$300,C133)</f>
        <v>0</v>
      </c>
      <c r="F133" s="18">
        <f>COUNTIFS('01'!$C$3:$C$300,C133,'01'!$H$3:$H$300,"&gt;0")+COUNTIFS('01'!$D$3:$D$300,C133,'01'!$H$3:$H$300,"&gt;0")+COUNTIFS('02'!$C$3:$C$300,C133,'02'!$H$3:$H$300,"&gt;0")+COUNTIFS('02'!$D$3:$D$300,C133,'02'!$H$3:$H$300,"&gt;0")+COUNTIFS('03'!$C$3:$C$300,C133,'03'!$H$3:$H$300,"&gt;0")+COUNTIFS('03'!$D$3:$D$300,C133,'03'!$H$3:$H$300,"&gt;0")+COUNTIFS('04'!$C$3:$C$300,C133,'04'!$H$3:$H$300,"&gt;0")+COUNTIFS('04'!$D$3:$D$300,C133,'04'!$H$3:$H$300,"&gt;0")+COUNTIFS('05'!$C$3:$C$300,C133,'05'!$H$3:$H$300,"&gt;0")+COUNTIFS('05'!$D$3:$D$300,C133,'05'!$H$3:$H$300,"&gt;0")+COUNTIFS('06'!$C$3:$C$300,C133,'06'!$H$3:$H$300,"&gt;0")+COUNTIFS('06'!$D$3:$D$300,C133,'06'!$H$3:$H$300,"&gt;0")+COUNTIFS('07'!$C$3:$C$300,C133,'07'!$H$3:$H$300,"&gt;0")+COUNTIFS('07'!$D$3:$D$300,C133,'07'!$H$3:$H$300,"&gt;0")+COUNTIFS('08'!$C$3:$C$300,C133,'08'!$H$3:$H$300,"&gt;0")+COUNTIFS('08'!$D$3:$D$300,C133,'08'!$H$3:$H$300,"&gt;0")+COUNTIFS('09'!$C$3:$C$300,C133,'09'!$H$3:$H$300,"&gt;0")+COUNTIFS('09'!$D$3:$D$300,C133,'09'!$H$3:$H$300,"&gt;0")+COUNTIFS('10'!$C$3:$C$260,C133,'10'!$I$3:$I$260,"&gt;0")+COUNTIFS('10'!$D$3:$D$260,C133,'10'!$I$3:$I$260,"&gt;0")+COUNTIFS('11'!$C$3:$C$300,C133,'11'!$H$3:$H$300,"&gt;0")+COUNTIFS('11'!$D$3:$D$300,C133,'11'!$H$3:$H$300,"&gt;0")+COUNTIFS('12'!$C$3:$C$300,C133,'12'!$H$3:$H$300,"&gt;0")+COUNTIFS('12'!$D$3:$D$300,C133,'12'!$H$3:$H$300,"&gt;0")</f>
        <v>0</v>
      </c>
      <c r="G133" s="18">
        <f>COUNTIFS('01'!$C$3:$C$300,C133,'01'!$H$3:$H$300,"&lt;0")+COUNTIFS('01'!$D$3:$D$300,C133,'01'!$H$3:$H$300,"&lt;0")+COUNTIFS('02'!$C$3:$C$300,C133,'02'!$H$3:$H$300,"&lt;0")+COUNTIFS('02'!$D$3:$D$300,C133,'02'!$H$3:$H$300,"&lt;0")+COUNTIFS('03'!$C$3:$C$300,C133,'03'!$H$3:$H$300,"&lt;0")+COUNTIFS('03'!$D$3:$D$300,C133,'03'!$H$3:$H$300,"&lt;0")+COUNTIFS('04'!$C$3:$C$300,C133,'04'!$H$3:$H$300,"&lt;0")+COUNTIFS('04'!$D$3:$D$300,C133,'04'!$H$3:$H$300,"&lt;0")+COUNTIFS('05'!$C$3:$C$300,C133,'05'!$H$3:$H$300,"&lt;0")+COUNTIFS('05'!$D$3:$D$300,C133,'05'!$H$3:$H$300,"&lt;0")+COUNTIFS('06'!$C$3:$C$300,C133,'06'!$H$3:$H$300,"&lt;0")+COUNTIFS('06'!$D$3:$D$300,C133,'06'!$H$3:$H$300,"&lt;0")+COUNTIFS('07'!$C$3:$C$300,C133,'07'!$H$3:$H$300,"&lt;0")+COUNTIFS('07'!$D$3:$D$300,C133,'07'!$H$3:$H$300,"&lt;0")+COUNTIFS('08'!$C$3:$C$300,C133,'08'!$H$3:$H$300,"&lt;0")+COUNTIFS('08'!$D$3:$D$300,C133,'08'!$H$3:$H$300,"&lt;0")+COUNTIFS('09'!$C$3:$C$300,C133,'09'!$H$3:$H$300,"&lt;0")+COUNTIFS('09'!$D$3:$D$300,C133,'09'!$H$3:$H$300,"&lt;0")+COUNTIFS('10'!$C$3:$C$260,C133,'10'!$I$3:$I$260,"&lt;0")+COUNTIFS('10'!$D$3:$D$260,C133,'10'!$I$3:$I$260,"&lt;0")+COUNTIFS('11'!$C$3:$C$300,C133,'11'!$H$3:$H$300,"&lt;0")+COUNTIFS('11'!$D$3:$D$300,C133,'11'!$H$3:$H$300,"&lt;0")+COUNTIFS('12'!$C$3:$C$300,C133,'12'!$H$3:$H$300,"&lt;0")+COUNTIFS('12'!$D$3:$D$300,C133,'12'!$H$3:$H$300,"&lt;0")</f>
        <v>0</v>
      </c>
      <c r="H133" s="19">
        <f>SUMIFS('01'!$H$3:$H$300,'01'!$C$3:$C$300,C133)+SUMIFS('01'!$H$3:$H$300,'01'!$D$3:$D$300,C133)+SUMIFS('02'!$H$3:$H$300,'02'!$C$3:$C$300,C133)+SUMIFS('02'!$H$3:$H$300,'02'!$D$3:$D$300,C133)+SUMIFS('03'!$H$3:$H$300,'03'!$C$3:$C$300,C133)+SUMIFS('03'!$H$3:$H$300,'03'!$D$3:$D$300,C133)+SUMIFS('04'!$H$3:$H$300,'04'!$C$3:$C$300,C133)+SUMIFS('04'!$H$3:$H$300,'04'!$D$3:$D$300,C133)+SUMIFS('05'!$H$3:$H$300,'05'!$C$3:$C$300,C133)+SUMIFS('05'!$H$3:$H$300,'05'!$D$3:$D$300,C133)+SUMIFS('06'!$H$3:$H$300,'06'!$C$3:$C$300,C133)+SUMIFS('06'!$H$3:$H$300,'06'!$D$3:$D$300,C133)+SUMIFS('07'!$H$3:$H$300,'07'!$C$3:$C$300,C133)+SUMIFS('07'!$H$3:$H$300,'07'!$D$3:$D$300,C133)+SUMIFS('08'!$H$3:$H$300,'08'!$C$3:$C$300,C133)+SUMIFS('08'!$H$3:$H$300,'08'!$D$3:$D$300,C133)+SUMIFS('09'!$H$3:$H$300,'09'!$C$3:$C$300,C133)+SUMIFS('09'!$H$3:$H$300,'09'!$D$3:$D$300,C133)+SUMIFS('10'!$I$3:$I$260,'10'!$C$3:$C$260,C133)+SUMIFS('10'!$I$3:$I$260,'10'!$D$3:$D$260,C133)+SUMIFS('11'!$H$3:$H$300,'11'!$C$3:$C$300,C133)+SUMIFS('11'!$H$3:$H$300,'11'!$D$3:$D$300,C133)+SUMIFS('12'!$H$3:$H$300,'12'!$C$3:$C$300,C133)+SUMIFS('12'!$H$3:$H$300,'12'!$D$3:$D$300,C133)</f>
        <v>0</v>
      </c>
      <c r="I133" s="212"/>
      <c r="J133" s="231"/>
      <c r="K133" s="212"/>
      <c r="L133" s="212"/>
    </row>
    <row r="134" spans="1:12" ht="24.75" customHeight="1">
      <c r="A134" s="16">
        <f>Equipes!$H134+(ROW(Equipes!$H134)/100000)</f>
        <v>1.34E-3</v>
      </c>
      <c r="B134" s="13">
        <f>RANK(Equipes!$A134,A:A)</f>
        <v>867</v>
      </c>
      <c r="C134" s="31" t="s">
        <v>162</v>
      </c>
      <c r="D134" s="18">
        <f>COUNTIF('01'!$C$3:$C$300,C134)+COUNTIF('02'!$C$3:$C$300,C134)+COUNTIF('03'!$C$3:$C$300,C134)+COUNTIF('04'!$C$3:$C$300,C134)+COUNTIF('05'!$C$3:$C$300,C134)+COUNTIF('06'!$C$3:$C$300,C134)+COUNTIF('07'!$C$3:$C$300,C134)+COUNTIF('08'!$C$3:$C$300,C134)+COUNTIF('09'!$C$3:$C$300,C134)+COUNTIF('10'!$C$3:$C$260,C134)+COUNTIF('11'!$C$3:$C$300,C134)+COUNTIF('12'!$C$3:$C$300,C134)</f>
        <v>0</v>
      </c>
      <c r="E134" s="18">
        <f>COUNTIF('01'!$D$3:$D$300,C134)+COUNTIF('02'!$D$3:$D$300,C134)+COUNTIF('03'!$D$3:$D$300,C134)+COUNTIF('04'!$D$3:$D$300,C134)+COUNTIF('05'!$D$3:$D$300,C134)+COUNTIF('06'!$D$3:$D$300,C134)+COUNTIF('07'!$D$3:$D$300,C134)+COUNTIF('08'!$D$3:$D$300,C134)+COUNTIF('09'!$D$3:$D$300,C134)+COUNTIF('10'!$D$3:$D$260,C134)+COUNTIF('11'!$D$3:$D$300,C134)+COUNTIF('12'!$D$3:$D$300,C134)</f>
        <v>0</v>
      </c>
      <c r="F134" s="18">
        <f>COUNTIFS('01'!$C$3:$C$300,C134,'01'!$H$3:$H$300,"&gt;0")+COUNTIFS('01'!$D$3:$D$300,C134,'01'!$H$3:$H$300,"&gt;0")+COUNTIFS('02'!$C$3:$C$300,C134,'02'!$H$3:$H$300,"&gt;0")+COUNTIFS('02'!$D$3:$D$300,C134,'02'!$H$3:$H$300,"&gt;0")+COUNTIFS('03'!$C$3:$C$300,C134,'03'!$H$3:$H$300,"&gt;0")+COUNTIFS('03'!$D$3:$D$300,C134,'03'!$H$3:$H$300,"&gt;0")+COUNTIFS('04'!$C$3:$C$300,C134,'04'!$H$3:$H$300,"&gt;0")+COUNTIFS('04'!$D$3:$D$300,C134,'04'!$H$3:$H$300,"&gt;0")+COUNTIFS('05'!$C$3:$C$300,C134,'05'!$H$3:$H$300,"&gt;0")+COUNTIFS('05'!$D$3:$D$300,C134,'05'!$H$3:$H$300,"&gt;0")+COUNTIFS('06'!$C$3:$C$300,C134,'06'!$H$3:$H$300,"&gt;0")+COUNTIFS('06'!$D$3:$D$300,C134,'06'!$H$3:$H$300,"&gt;0")+COUNTIFS('07'!$C$3:$C$300,C134,'07'!$H$3:$H$300,"&gt;0")+COUNTIFS('07'!$D$3:$D$300,C134,'07'!$H$3:$H$300,"&gt;0")+COUNTIFS('08'!$C$3:$C$300,C134,'08'!$H$3:$H$300,"&gt;0")+COUNTIFS('08'!$D$3:$D$300,C134,'08'!$H$3:$H$300,"&gt;0")+COUNTIFS('09'!$C$3:$C$300,C134,'09'!$H$3:$H$300,"&gt;0")+COUNTIFS('09'!$D$3:$D$300,C134,'09'!$H$3:$H$300,"&gt;0")+COUNTIFS('10'!$C$3:$C$260,C134,'10'!$I$3:$I$260,"&gt;0")+COUNTIFS('10'!$D$3:$D$260,C134,'10'!$I$3:$I$260,"&gt;0")+COUNTIFS('11'!$C$3:$C$300,C134,'11'!$H$3:$H$300,"&gt;0")+COUNTIFS('11'!$D$3:$D$300,C134,'11'!$H$3:$H$300,"&gt;0")+COUNTIFS('12'!$C$3:$C$300,C134,'12'!$H$3:$H$300,"&gt;0")+COUNTIFS('12'!$D$3:$D$300,C134,'12'!$H$3:$H$300,"&gt;0")</f>
        <v>0</v>
      </c>
      <c r="G134" s="18">
        <f>COUNTIFS('01'!$C$3:$C$300,C134,'01'!$H$3:$H$300,"&lt;0")+COUNTIFS('01'!$D$3:$D$300,C134,'01'!$H$3:$H$300,"&lt;0")+COUNTIFS('02'!$C$3:$C$300,C134,'02'!$H$3:$H$300,"&lt;0")+COUNTIFS('02'!$D$3:$D$300,C134,'02'!$H$3:$H$300,"&lt;0")+COUNTIFS('03'!$C$3:$C$300,C134,'03'!$H$3:$H$300,"&lt;0")+COUNTIFS('03'!$D$3:$D$300,C134,'03'!$H$3:$H$300,"&lt;0")+COUNTIFS('04'!$C$3:$C$300,C134,'04'!$H$3:$H$300,"&lt;0")+COUNTIFS('04'!$D$3:$D$300,C134,'04'!$H$3:$H$300,"&lt;0")+COUNTIFS('05'!$C$3:$C$300,C134,'05'!$H$3:$H$300,"&lt;0")+COUNTIFS('05'!$D$3:$D$300,C134,'05'!$H$3:$H$300,"&lt;0")+COUNTIFS('06'!$C$3:$C$300,C134,'06'!$H$3:$H$300,"&lt;0")+COUNTIFS('06'!$D$3:$D$300,C134,'06'!$H$3:$H$300,"&lt;0")+COUNTIFS('07'!$C$3:$C$300,C134,'07'!$H$3:$H$300,"&lt;0")+COUNTIFS('07'!$D$3:$D$300,C134,'07'!$H$3:$H$300,"&lt;0")+COUNTIFS('08'!$C$3:$C$300,C134,'08'!$H$3:$H$300,"&lt;0")+COUNTIFS('08'!$D$3:$D$300,C134,'08'!$H$3:$H$300,"&lt;0")+COUNTIFS('09'!$C$3:$C$300,C134,'09'!$H$3:$H$300,"&lt;0")+COUNTIFS('09'!$D$3:$D$300,C134,'09'!$H$3:$H$300,"&lt;0")+COUNTIFS('10'!$C$3:$C$260,C134,'10'!$I$3:$I$260,"&lt;0")+COUNTIFS('10'!$D$3:$D$260,C134,'10'!$I$3:$I$260,"&lt;0")+COUNTIFS('11'!$C$3:$C$300,C134,'11'!$H$3:$H$300,"&lt;0")+COUNTIFS('11'!$D$3:$D$300,C134,'11'!$H$3:$H$300,"&lt;0")+COUNTIFS('12'!$C$3:$C$300,C134,'12'!$H$3:$H$300,"&lt;0")+COUNTIFS('12'!$D$3:$D$300,C134,'12'!$H$3:$H$300,"&lt;0")</f>
        <v>0</v>
      </c>
      <c r="H134" s="19">
        <f>SUMIFS('01'!$H$3:$H$300,'01'!$C$3:$C$300,C134)+SUMIFS('01'!$H$3:$H$300,'01'!$D$3:$D$300,C134)+SUMIFS('02'!$H$3:$H$300,'02'!$C$3:$C$300,C134)+SUMIFS('02'!$H$3:$H$300,'02'!$D$3:$D$300,C134)+SUMIFS('03'!$H$3:$H$300,'03'!$C$3:$C$300,C134)+SUMIFS('03'!$H$3:$H$300,'03'!$D$3:$D$300,C134)+SUMIFS('04'!$H$3:$H$300,'04'!$C$3:$C$300,C134)+SUMIFS('04'!$H$3:$H$300,'04'!$D$3:$D$300,C134)+SUMIFS('05'!$H$3:$H$300,'05'!$C$3:$C$300,C134)+SUMIFS('05'!$H$3:$H$300,'05'!$D$3:$D$300,C134)+SUMIFS('06'!$H$3:$H$300,'06'!$C$3:$C$300,C134)+SUMIFS('06'!$H$3:$H$300,'06'!$D$3:$D$300,C134)+SUMIFS('07'!$H$3:$H$300,'07'!$C$3:$C$300,C134)+SUMIFS('07'!$H$3:$H$300,'07'!$D$3:$D$300,C134)+SUMIFS('08'!$H$3:$H$300,'08'!$C$3:$C$300,C134)+SUMIFS('08'!$H$3:$H$300,'08'!$D$3:$D$300,C134)+SUMIFS('09'!$H$3:$H$300,'09'!$C$3:$C$300,C134)+SUMIFS('09'!$H$3:$H$300,'09'!$D$3:$D$300,C134)+SUMIFS('10'!$I$3:$I$260,'10'!$C$3:$C$260,C134)+SUMIFS('10'!$I$3:$I$260,'10'!$D$3:$D$260,C134)+SUMIFS('11'!$H$3:$H$300,'11'!$C$3:$C$300,C134)+SUMIFS('11'!$H$3:$H$300,'11'!$D$3:$D$300,C134)+SUMIFS('12'!$H$3:$H$300,'12'!$C$3:$C$300,C134)+SUMIFS('12'!$H$3:$H$300,'12'!$D$3:$D$300,C134)</f>
        <v>0</v>
      </c>
      <c r="I134" s="212"/>
      <c r="J134" s="231"/>
      <c r="K134" s="212"/>
      <c r="L134" s="212"/>
    </row>
    <row r="135" spans="1:12" ht="24.75" customHeight="1">
      <c r="A135" s="16">
        <f>Equipes!$H135+(ROW(Equipes!$H135)/100000)</f>
        <v>1.3500000000000001E-3</v>
      </c>
      <c r="B135" s="13">
        <f>RANK(Equipes!$A135,A:A)</f>
        <v>866</v>
      </c>
      <c r="C135" s="31" t="s">
        <v>163</v>
      </c>
      <c r="D135" s="18">
        <f>COUNTIF('01'!$C$3:$C$300,C135)+COUNTIF('02'!$C$3:$C$300,C135)+COUNTIF('03'!$C$3:$C$300,C135)+COUNTIF('04'!$C$3:$C$300,C135)+COUNTIF('05'!$C$3:$C$300,C135)+COUNTIF('06'!$C$3:$C$300,C135)+COUNTIF('07'!$C$3:$C$300,C135)+COUNTIF('08'!$C$3:$C$300,C135)+COUNTIF('09'!$C$3:$C$300,C135)+COUNTIF('10'!$C$3:$C$260,C135)+COUNTIF('11'!$C$3:$C$300,C135)+COUNTIF('12'!$C$3:$C$300,C135)</f>
        <v>0</v>
      </c>
      <c r="E135" s="18">
        <f>COUNTIF('01'!$D$3:$D$300,C135)+COUNTIF('02'!$D$3:$D$300,C135)+COUNTIF('03'!$D$3:$D$300,C135)+COUNTIF('04'!$D$3:$D$300,C135)+COUNTIF('05'!$D$3:$D$300,C135)+COUNTIF('06'!$D$3:$D$300,C135)+COUNTIF('07'!$D$3:$D$300,C135)+COUNTIF('08'!$D$3:$D$300,C135)+COUNTIF('09'!$D$3:$D$300,C135)+COUNTIF('10'!$D$3:$D$260,C135)+COUNTIF('11'!$D$3:$D$300,C135)+COUNTIF('12'!$D$3:$D$300,C135)</f>
        <v>0</v>
      </c>
      <c r="F135" s="18">
        <f>COUNTIFS('01'!$C$3:$C$300,C135,'01'!$H$3:$H$300,"&gt;0")+COUNTIFS('01'!$D$3:$D$300,C135,'01'!$H$3:$H$300,"&gt;0")+COUNTIFS('02'!$C$3:$C$300,C135,'02'!$H$3:$H$300,"&gt;0")+COUNTIFS('02'!$D$3:$D$300,C135,'02'!$H$3:$H$300,"&gt;0")+COUNTIFS('03'!$C$3:$C$300,C135,'03'!$H$3:$H$300,"&gt;0")+COUNTIFS('03'!$D$3:$D$300,C135,'03'!$H$3:$H$300,"&gt;0")+COUNTIFS('04'!$C$3:$C$300,C135,'04'!$H$3:$H$300,"&gt;0")+COUNTIFS('04'!$D$3:$D$300,C135,'04'!$H$3:$H$300,"&gt;0")+COUNTIFS('05'!$C$3:$C$300,C135,'05'!$H$3:$H$300,"&gt;0")+COUNTIFS('05'!$D$3:$D$300,C135,'05'!$H$3:$H$300,"&gt;0")+COUNTIFS('06'!$C$3:$C$300,C135,'06'!$H$3:$H$300,"&gt;0")+COUNTIFS('06'!$D$3:$D$300,C135,'06'!$H$3:$H$300,"&gt;0")+COUNTIFS('07'!$C$3:$C$300,C135,'07'!$H$3:$H$300,"&gt;0")+COUNTIFS('07'!$D$3:$D$300,C135,'07'!$H$3:$H$300,"&gt;0")+COUNTIFS('08'!$C$3:$C$300,C135,'08'!$H$3:$H$300,"&gt;0")+COUNTIFS('08'!$D$3:$D$300,C135,'08'!$H$3:$H$300,"&gt;0")+COUNTIFS('09'!$C$3:$C$300,C135,'09'!$H$3:$H$300,"&gt;0")+COUNTIFS('09'!$D$3:$D$300,C135,'09'!$H$3:$H$300,"&gt;0")+COUNTIFS('10'!$C$3:$C$260,C135,'10'!$I$3:$I$260,"&gt;0")+COUNTIFS('10'!$D$3:$D$260,C135,'10'!$I$3:$I$260,"&gt;0")+COUNTIFS('11'!$C$3:$C$300,C135,'11'!$H$3:$H$300,"&gt;0")+COUNTIFS('11'!$D$3:$D$300,C135,'11'!$H$3:$H$300,"&gt;0")+COUNTIFS('12'!$C$3:$C$300,C135,'12'!$H$3:$H$300,"&gt;0")+COUNTIFS('12'!$D$3:$D$300,C135,'12'!$H$3:$H$300,"&gt;0")</f>
        <v>0</v>
      </c>
      <c r="G135" s="18">
        <f>COUNTIFS('01'!$C$3:$C$300,C135,'01'!$H$3:$H$300,"&lt;0")+COUNTIFS('01'!$D$3:$D$300,C135,'01'!$H$3:$H$300,"&lt;0")+COUNTIFS('02'!$C$3:$C$300,C135,'02'!$H$3:$H$300,"&lt;0")+COUNTIFS('02'!$D$3:$D$300,C135,'02'!$H$3:$H$300,"&lt;0")+COUNTIFS('03'!$C$3:$C$300,C135,'03'!$H$3:$H$300,"&lt;0")+COUNTIFS('03'!$D$3:$D$300,C135,'03'!$H$3:$H$300,"&lt;0")+COUNTIFS('04'!$C$3:$C$300,C135,'04'!$H$3:$H$300,"&lt;0")+COUNTIFS('04'!$D$3:$D$300,C135,'04'!$H$3:$H$300,"&lt;0")+COUNTIFS('05'!$C$3:$C$300,C135,'05'!$H$3:$H$300,"&lt;0")+COUNTIFS('05'!$D$3:$D$300,C135,'05'!$H$3:$H$300,"&lt;0")+COUNTIFS('06'!$C$3:$C$300,C135,'06'!$H$3:$H$300,"&lt;0")+COUNTIFS('06'!$D$3:$D$300,C135,'06'!$H$3:$H$300,"&lt;0")+COUNTIFS('07'!$C$3:$C$300,C135,'07'!$H$3:$H$300,"&lt;0")+COUNTIFS('07'!$D$3:$D$300,C135,'07'!$H$3:$H$300,"&lt;0")+COUNTIFS('08'!$C$3:$C$300,C135,'08'!$H$3:$H$300,"&lt;0")+COUNTIFS('08'!$D$3:$D$300,C135,'08'!$H$3:$H$300,"&lt;0")+COUNTIFS('09'!$C$3:$C$300,C135,'09'!$H$3:$H$300,"&lt;0")+COUNTIFS('09'!$D$3:$D$300,C135,'09'!$H$3:$H$300,"&lt;0")+COUNTIFS('10'!$C$3:$C$260,C135,'10'!$I$3:$I$260,"&lt;0")+COUNTIFS('10'!$D$3:$D$260,C135,'10'!$I$3:$I$260,"&lt;0")+COUNTIFS('11'!$C$3:$C$300,C135,'11'!$H$3:$H$300,"&lt;0")+COUNTIFS('11'!$D$3:$D$300,C135,'11'!$H$3:$H$300,"&lt;0")+COUNTIFS('12'!$C$3:$C$300,C135,'12'!$H$3:$H$300,"&lt;0")+COUNTIFS('12'!$D$3:$D$300,C135,'12'!$H$3:$H$300,"&lt;0")</f>
        <v>0</v>
      </c>
      <c r="H135" s="19">
        <f>SUMIFS('01'!$H$3:$H$300,'01'!$C$3:$C$300,C135)+SUMIFS('01'!$H$3:$H$300,'01'!$D$3:$D$300,C135)+SUMIFS('02'!$H$3:$H$300,'02'!$C$3:$C$300,C135)+SUMIFS('02'!$H$3:$H$300,'02'!$D$3:$D$300,C135)+SUMIFS('03'!$H$3:$H$300,'03'!$C$3:$C$300,C135)+SUMIFS('03'!$H$3:$H$300,'03'!$D$3:$D$300,C135)+SUMIFS('04'!$H$3:$H$300,'04'!$C$3:$C$300,C135)+SUMIFS('04'!$H$3:$H$300,'04'!$D$3:$D$300,C135)+SUMIFS('05'!$H$3:$H$300,'05'!$C$3:$C$300,C135)+SUMIFS('05'!$H$3:$H$300,'05'!$D$3:$D$300,C135)+SUMIFS('06'!$H$3:$H$300,'06'!$C$3:$C$300,C135)+SUMIFS('06'!$H$3:$H$300,'06'!$D$3:$D$300,C135)+SUMIFS('07'!$H$3:$H$300,'07'!$C$3:$C$300,C135)+SUMIFS('07'!$H$3:$H$300,'07'!$D$3:$D$300,C135)+SUMIFS('08'!$H$3:$H$300,'08'!$C$3:$C$300,C135)+SUMIFS('08'!$H$3:$H$300,'08'!$D$3:$D$300,C135)+SUMIFS('09'!$H$3:$H$300,'09'!$C$3:$C$300,C135)+SUMIFS('09'!$H$3:$H$300,'09'!$D$3:$D$300,C135)+SUMIFS('10'!$I$3:$I$260,'10'!$C$3:$C$260,C135)+SUMIFS('10'!$I$3:$I$260,'10'!$D$3:$D$260,C135)+SUMIFS('11'!$H$3:$H$300,'11'!$C$3:$C$300,C135)+SUMIFS('11'!$H$3:$H$300,'11'!$D$3:$D$300,C135)+SUMIFS('12'!$H$3:$H$300,'12'!$C$3:$C$300,C135)+SUMIFS('12'!$H$3:$H$300,'12'!$D$3:$D$300,C135)</f>
        <v>0</v>
      </c>
      <c r="I135" s="212"/>
      <c r="J135" s="231"/>
      <c r="K135" s="212"/>
      <c r="L135" s="212"/>
    </row>
    <row r="136" spans="1:12" ht="24.75" customHeight="1">
      <c r="A136" s="16">
        <f>Equipes!$H136+(ROW(Equipes!$H136)/100000)</f>
        <v>1.3600000000000001E-3</v>
      </c>
      <c r="B136" s="13">
        <f>RANK(Equipes!$A136,A:A)</f>
        <v>865</v>
      </c>
      <c r="C136" s="31" t="s">
        <v>164</v>
      </c>
      <c r="D136" s="18">
        <f>COUNTIF('01'!$C$3:$C$300,C136)+COUNTIF('02'!$C$3:$C$300,C136)+COUNTIF('03'!$C$3:$C$300,C136)+COUNTIF('04'!$C$3:$C$300,C136)+COUNTIF('05'!$C$3:$C$300,C136)+COUNTIF('06'!$C$3:$C$300,C136)+COUNTIF('07'!$C$3:$C$300,C136)+COUNTIF('08'!$C$3:$C$300,C136)+COUNTIF('09'!$C$3:$C$300,C136)+COUNTIF('10'!$C$3:$C$260,C136)+COUNTIF('11'!$C$3:$C$300,C136)+COUNTIF('12'!$C$3:$C$300,C136)</f>
        <v>0</v>
      </c>
      <c r="E136" s="18">
        <f>COUNTIF('01'!$D$3:$D$300,C136)+COUNTIF('02'!$D$3:$D$300,C136)+COUNTIF('03'!$D$3:$D$300,C136)+COUNTIF('04'!$D$3:$D$300,C136)+COUNTIF('05'!$D$3:$D$300,C136)+COUNTIF('06'!$D$3:$D$300,C136)+COUNTIF('07'!$D$3:$D$300,C136)+COUNTIF('08'!$D$3:$D$300,C136)+COUNTIF('09'!$D$3:$D$300,C136)+COUNTIF('10'!$D$3:$D$260,C136)+COUNTIF('11'!$D$3:$D$300,C136)+COUNTIF('12'!$D$3:$D$300,C136)</f>
        <v>0</v>
      </c>
      <c r="F136" s="18">
        <f>COUNTIFS('01'!$C$3:$C$300,C136,'01'!$H$3:$H$300,"&gt;0")+COUNTIFS('01'!$D$3:$D$300,C136,'01'!$H$3:$H$300,"&gt;0")+COUNTIFS('02'!$C$3:$C$300,C136,'02'!$H$3:$H$300,"&gt;0")+COUNTIFS('02'!$D$3:$D$300,C136,'02'!$H$3:$H$300,"&gt;0")+COUNTIFS('03'!$C$3:$C$300,C136,'03'!$H$3:$H$300,"&gt;0")+COUNTIFS('03'!$D$3:$D$300,C136,'03'!$H$3:$H$300,"&gt;0")+COUNTIFS('04'!$C$3:$C$300,C136,'04'!$H$3:$H$300,"&gt;0")+COUNTIFS('04'!$D$3:$D$300,C136,'04'!$H$3:$H$300,"&gt;0")+COUNTIFS('05'!$C$3:$C$300,C136,'05'!$H$3:$H$300,"&gt;0")+COUNTIFS('05'!$D$3:$D$300,C136,'05'!$H$3:$H$300,"&gt;0")+COUNTIFS('06'!$C$3:$C$300,C136,'06'!$H$3:$H$300,"&gt;0")+COUNTIFS('06'!$D$3:$D$300,C136,'06'!$H$3:$H$300,"&gt;0")+COUNTIFS('07'!$C$3:$C$300,C136,'07'!$H$3:$H$300,"&gt;0")+COUNTIFS('07'!$D$3:$D$300,C136,'07'!$H$3:$H$300,"&gt;0")+COUNTIFS('08'!$C$3:$C$300,C136,'08'!$H$3:$H$300,"&gt;0")+COUNTIFS('08'!$D$3:$D$300,C136,'08'!$H$3:$H$300,"&gt;0")+COUNTIFS('09'!$C$3:$C$300,C136,'09'!$H$3:$H$300,"&gt;0")+COUNTIFS('09'!$D$3:$D$300,C136,'09'!$H$3:$H$300,"&gt;0")+COUNTIFS('10'!$C$3:$C$260,C136,'10'!$I$3:$I$260,"&gt;0")+COUNTIFS('10'!$D$3:$D$260,C136,'10'!$I$3:$I$260,"&gt;0")+COUNTIFS('11'!$C$3:$C$300,C136,'11'!$H$3:$H$300,"&gt;0")+COUNTIFS('11'!$D$3:$D$300,C136,'11'!$H$3:$H$300,"&gt;0")+COUNTIFS('12'!$C$3:$C$300,C136,'12'!$H$3:$H$300,"&gt;0")+COUNTIFS('12'!$D$3:$D$300,C136,'12'!$H$3:$H$300,"&gt;0")</f>
        <v>0</v>
      </c>
      <c r="G136" s="18">
        <f>COUNTIFS('01'!$C$3:$C$300,C136,'01'!$H$3:$H$300,"&lt;0")+COUNTIFS('01'!$D$3:$D$300,C136,'01'!$H$3:$H$300,"&lt;0")+COUNTIFS('02'!$C$3:$C$300,C136,'02'!$H$3:$H$300,"&lt;0")+COUNTIFS('02'!$D$3:$D$300,C136,'02'!$H$3:$H$300,"&lt;0")+COUNTIFS('03'!$C$3:$C$300,C136,'03'!$H$3:$H$300,"&lt;0")+COUNTIFS('03'!$D$3:$D$300,C136,'03'!$H$3:$H$300,"&lt;0")+COUNTIFS('04'!$C$3:$C$300,C136,'04'!$H$3:$H$300,"&lt;0")+COUNTIFS('04'!$D$3:$D$300,C136,'04'!$H$3:$H$300,"&lt;0")+COUNTIFS('05'!$C$3:$C$300,C136,'05'!$H$3:$H$300,"&lt;0")+COUNTIFS('05'!$D$3:$D$300,C136,'05'!$H$3:$H$300,"&lt;0")+COUNTIFS('06'!$C$3:$C$300,C136,'06'!$H$3:$H$300,"&lt;0")+COUNTIFS('06'!$D$3:$D$300,C136,'06'!$H$3:$H$300,"&lt;0")+COUNTIFS('07'!$C$3:$C$300,C136,'07'!$H$3:$H$300,"&lt;0")+COUNTIFS('07'!$D$3:$D$300,C136,'07'!$H$3:$H$300,"&lt;0")+COUNTIFS('08'!$C$3:$C$300,C136,'08'!$H$3:$H$300,"&lt;0")+COUNTIFS('08'!$D$3:$D$300,C136,'08'!$H$3:$H$300,"&lt;0")+COUNTIFS('09'!$C$3:$C$300,C136,'09'!$H$3:$H$300,"&lt;0")+COUNTIFS('09'!$D$3:$D$300,C136,'09'!$H$3:$H$300,"&lt;0")+COUNTIFS('10'!$C$3:$C$260,C136,'10'!$I$3:$I$260,"&lt;0")+COUNTIFS('10'!$D$3:$D$260,C136,'10'!$I$3:$I$260,"&lt;0")+COUNTIFS('11'!$C$3:$C$300,C136,'11'!$H$3:$H$300,"&lt;0")+COUNTIFS('11'!$D$3:$D$300,C136,'11'!$H$3:$H$300,"&lt;0")+COUNTIFS('12'!$C$3:$C$300,C136,'12'!$H$3:$H$300,"&lt;0")+COUNTIFS('12'!$D$3:$D$300,C136,'12'!$H$3:$H$300,"&lt;0")</f>
        <v>0</v>
      </c>
      <c r="H136" s="19">
        <f>SUMIFS('01'!$H$3:$H$300,'01'!$C$3:$C$300,C136)+SUMIFS('01'!$H$3:$H$300,'01'!$D$3:$D$300,C136)+SUMIFS('02'!$H$3:$H$300,'02'!$C$3:$C$300,C136)+SUMIFS('02'!$H$3:$H$300,'02'!$D$3:$D$300,C136)+SUMIFS('03'!$H$3:$H$300,'03'!$C$3:$C$300,C136)+SUMIFS('03'!$H$3:$H$300,'03'!$D$3:$D$300,C136)+SUMIFS('04'!$H$3:$H$300,'04'!$C$3:$C$300,C136)+SUMIFS('04'!$H$3:$H$300,'04'!$D$3:$D$300,C136)+SUMIFS('05'!$H$3:$H$300,'05'!$C$3:$C$300,C136)+SUMIFS('05'!$H$3:$H$300,'05'!$D$3:$D$300,C136)+SUMIFS('06'!$H$3:$H$300,'06'!$C$3:$C$300,C136)+SUMIFS('06'!$H$3:$H$300,'06'!$D$3:$D$300,C136)+SUMIFS('07'!$H$3:$H$300,'07'!$C$3:$C$300,C136)+SUMIFS('07'!$H$3:$H$300,'07'!$D$3:$D$300,C136)+SUMIFS('08'!$H$3:$H$300,'08'!$C$3:$C$300,C136)+SUMIFS('08'!$H$3:$H$300,'08'!$D$3:$D$300,C136)+SUMIFS('09'!$H$3:$H$300,'09'!$C$3:$C$300,C136)+SUMIFS('09'!$H$3:$H$300,'09'!$D$3:$D$300,C136)+SUMIFS('10'!$I$3:$I$260,'10'!$C$3:$C$260,C136)+SUMIFS('10'!$I$3:$I$260,'10'!$D$3:$D$260,C136)+SUMIFS('11'!$H$3:$H$300,'11'!$C$3:$C$300,C136)+SUMIFS('11'!$H$3:$H$300,'11'!$D$3:$D$300,C136)+SUMIFS('12'!$H$3:$H$300,'12'!$C$3:$C$300,C136)+SUMIFS('12'!$H$3:$H$300,'12'!$D$3:$D$300,C136)</f>
        <v>0</v>
      </c>
      <c r="I136" s="212"/>
      <c r="J136" s="231"/>
      <c r="K136" s="212"/>
      <c r="L136" s="212"/>
    </row>
    <row r="137" spans="1:12" ht="24.75" customHeight="1">
      <c r="A137" s="16">
        <f>Equipes!$H137+(ROW(Equipes!$H137)/100000)</f>
        <v>1.3699999999999999E-3</v>
      </c>
      <c r="B137" s="13">
        <f>RANK(Equipes!$A137,A:A)</f>
        <v>864</v>
      </c>
      <c r="C137" s="31" t="s">
        <v>165</v>
      </c>
      <c r="D137" s="18">
        <f>COUNTIF('01'!$C$3:$C$300,C137)+COUNTIF('02'!$C$3:$C$300,C137)+COUNTIF('03'!$C$3:$C$300,C137)+COUNTIF('04'!$C$3:$C$300,C137)+COUNTIF('05'!$C$3:$C$300,C137)+COUNTIF('06'!$C$3:$C$300,C137)+COUNTIF('07'!$C$3:$C$300,C137)+COUNTIF('08'!$C$3:$C$300,C137)+COUNTIF('09'!$C$3:$C$300,C137)+COUNTIF('10'!$C$3:$C$260,C137)+COUNTIF('11'!$C$3:$C$300,C137)+COUNTIF('12'!$C$3:$C$300,C137)</f>
        <v>0</v>
      </c>
      <c r="E137" s="18">
        <f>COUNTIF('01'!$D$3:$D$300,C137)+COUNTIF('02'!$D$3:$D$300,C137)+COUNTIF('03'!$D$3:$D$300,C137)+COUNTIF('04'!$D$3:$D$300,C137)+COUNTIF('05'!$D$3:$D$300,C137)+COUNTIF('06'!$D$3:$D$300,C137)+COUNTIF('07'!$D$3:$D$300,C137)+COUNTIF('08'!$D$3:$D$300,C137)+COUNTIF('09'!$D$3:$D$300,C137)+COUNTIF('10'!$D$3:$D$260,C137)+COUNTIF('11'!$D$3:$D$300,C137)+COUNTIF('12'!$D$3:$D$300,C137)</f>
        <v>0</v>
      </c>
      <c r="F137" s="18">
        <f>COUNTIFS('01'!$C$3:$C$300,C137,'01'!$H$3:$H$300,"&gt;0")+COUNTIFS('01'!$D$3:$D$300,C137,'01'!$H$3:$H$300,"&gt;0")+COUNTIFS('02'!$C$3:$C$300,C137,'02'!$H$3:$H$300,"&gt;0")+COUNTIFS('02'!$D$3:$D$300,C137,'02'!$H$3:$H$300,"&gt;0")+COUNTIFS('03'!$C$3:$C$300,C137,'03'!$H$3:$H$300,"&gt;0")+COUNTIFS('03'!$D$3:$D$300,C137,'03'!$H$3:$H$300,"&gt;0")+COUNTIFS('04'!$C$3:$C$300,C137,'04'!$H$3:$H$300,"&gt;0")+COUNTIFS('04'!$D$3:$D$300,C137,'04'!$H$3:$H$300,"&gt;0")+COUNTIFS('05'!$C$3:$C$300,C137,'05'!$H$3:$H$300,"&gt;0")+COUNTIFS('05'!$D$3:$D$300,C137,'05'!$H$3:$H$300,"&gt;0")+COUNTIFS('06'!$C$3:$C$300,C137,'06'!$H$3:$H$300,"&gt;0")+COUNTIFS('06'!$D$3:$D$300,C137,'06'!$H$3:$H$300,"&gt;0")+COUNTIFS('07'!$C$3:$C$300,C137,'07'!$H$3:$H$300,"&gt;0")+COUNTIFS('07'!$D$3:$D$300,C137,'07'!$H$3:$H$300,"&gt;0")+COUNTIFS('08'!$C$3:$C$300,C137,'08'!$H$3:$H$300,"&gt;0")+COUNTIFS('08'!$D$3:$D$300,C137,'08'!$H$3:$H$300,"&gt;0")+COUNTIFS('09'!$C$3:$C$300,C137,'09'!$H$3:$H$300,"&gt;0")+COUNTIFS('09'!$D$3:$D$300,C137,'09'!$H$3:$H$300,"&gt;0")+COUNTIFS('10'!$C$3:$C$260,C137,'10'!$I$3:$I$260,"&gt;0")+COUNTIFS('10'!$D$3:$D$260,C137,'10'!$I$3:$I$260,"&gt;0")+COUNTIFS('11'!$C$3:$C$300,C137,'11'!$H$3:$H$300,"&gt;0")+COUNTIFS('11'!$D$3:$D$300,C137,'11'!$H$3:$H$300,"&gt;0")+COUNTIFS('12'!$C$3:$C$300,C137,'12'!$H$3:$H$300,"&gt;0")+COUNTIFS('12'!$D$3:$D$300,C137,'12'!$H$3:$H$300,"&gt;0")</f>
        <v>0</v>
      </c>
      <c r="G137" s="18">
        <f>COUNTIFS('01'!$C$3:$C$300,C137,'01'!$H$3:$H$300,"&lt;0")+COUNTIFS('01'!$D$3:$D$300,C137,'01'!$H$3:$H$300,"&lt;0")+COUNTIFS('02'!$C$3:$C$300,C137,'02'!$H$3:$H$300,"&lt;0")+COUNTIFS('02'!$D$3:$D$300,C137,'02'!$H$3:$H$300,"&lt;0")+COUNTIFS('03'!$C$3:$C$300,C137,'03'!$H$3:$H$300,"&lt;0")+COUNTIFS('03'!$D$3:$D$300,C137,'03'!$H$3:$H$300,"&lt;0")+COUNTIFS('04'!$C$3:$C$300,C137,'04'!$H$3:$H$300,"&lt;0")+COUNTIFS('04'!$D$3:$D$300,C137,'04'!$H$3:$H$300,"&lt;0")+COUNTIFS('05'!$C$3:$C$300,C137,'05'!$H$3:$H$300,"&lt;0")+COUNTIFS('05'!$D$3:$D$300,C137,'05'!$H$3:$H$300,"&lt;0")+COUNTIFS('06'!$C$3:$C$300,C137,'06'!$H$3:$H$300,"&lt;0")+COUNTIFS('06'!$D$3:$D$300,C137,'06'!$H$3:$H$300,"&lt;0")+COUNTIFS('07'!$C$3:$C$300,C137,'07'!$H$3:$H$300,"&lt;0")+COUNTIFS('07'!$D$3:$D$300,C137,'07'!$H$3:$H$300,"&lt;0")+COUNTIFS('08'!$C$3:$C$300,C137,'08'!$H$3:$H$300,"&lt;0")+COUNTIFS('08'!$D$3:$D$300,C137,'08'!$H$3:$H$300,"&lt;0")+COUNTIFS('09'!$C$3:$C$300,C137,'09'!$H$3:$H$300,"&lt;0")+COUNTIFS('09'!$D$3:$D$300,C137,'09'!$H$3:$H$300,"&lt;0")+COUNTIFS('10'!$C$3:$C$260,C137,'10'!$I$3:$I$260,"&lt;0")+COUNTIFS('10'!$D$3:$D$260,C137,'10'!$I$3:$I$260,"&lt;0")+COUNTIFS('11'!$C$3:$C$300,C137,'11'!$H$3:$H$300,"&lt;0")+COUNTIFS('11'!$D$3:$D$300,C137,'11'!$H$3:$H$300,"&lt;0")+COUNTIFS('12'!$C$3:$C$300,C137,'12'!$H$3:$H$300,"&lt;0")+COUNTIFS('12'!$D$3:$D$300,C137,'12'!$H$3:$H$300,"&lt;0")</f>
        <v>0</v>
      </c>
      <c r="H137" s="19">
        <f>SUMIFS('01'!$H$3:$H$300,'01'!$C$3:$C$300,C137)+SUMIFS('01'!$H$3:$H$300,'01'!$D$3:$D$300,C137)+SUMIFS('02'!$H$3:$H$300,'02'!$C$3:$C$300,C137)+SUMIFS('02'!$H$3:$H$300,'02'!$D$3:$D$300,C137)+SUMIFS('03'!$H$3:$H$300,'03'!$C$3:$C$300,C137)+SUMIFS('03'!$H$3:$H$300,'03'!$D$3:$D$300,C137)+SUMIFS('04'!$H$3:$H$300,'04'!$C$3:$C$300,C137)+SUMIFS('04'!$H$3:$H$300,'04'!$D$3:$D$300,C137)+SUMIFS('05'!$H$3:$H$300,'05'!$C$3:$C$300,C137)+SUMIFS('05'!$H$3:$H$300,'05'!$D$3:$D$300,C137)+SUMIFS('06'!$H$3:$H$300,'06'!$C$3:$C$300,C137)+SUMIFS('06'!$H$3:$H$300,'06'!$D$3:$D$300,C137)+SUMIFS('07'!$H$3:$H$300,'07'!$C$3:$C$300,C137)+SUMIFS('07'!$H$3:$H$300,'07'!$D$3:$D$300,C137)+SUMIFS('08'!$H$3:$H$300,'08'!$C$3:$C$300,C137)+SUMIFS('08'!$H$3:$H$300,'08'!$D$3:$D$300,C137)+SUMIFS('09'!$H$3:$H$300,'09'!$C$3:$C$300,C137)+SUMIFS('09'!$H$3:$H$300,'09'!$D$3:$D$300,C137)+SUMIFS('10'!$I$3:$I$260,'10'!$C$3:$C$260,C137)+SUMIFS('10'!$I$3:$I$260,'10'!$D$3:$D$260,C137)+SUMIFS('11'!$H$3:$H$300,'11'!$C$3:$C$300,C137)+SUMIFS('11'!$H$3:$H$300,'11'!$D$3:$D$300,C137)+SUMIFS('12'!$H$3:$H$300,'12'!$C$3:$C$300,C137)+SUMIFS('12'!$H$3:$H$300,'12'!$D$3:$D$300,C137)</f>
        <v>0</v>
      </c>
      <c r="I137" s="212"/>
      <c r="J137" s="231"/>
      <c r="K137" s="212"/>
      <c r="L137" s="212"/>
    </row>
    <row r="138" spans="1:12" ht="24.75" customHeight="1">
      <c r="A138" s="16">
        <f>Equipes!$H138+(ROW(Equipes!$H138)/100000)</f>
        <v>1.3799999999999999E-3</v>
      </c>
      <c r="B138" s="13">
        <f>RANK(Equipes!$A138,A:A)</f>
        <v>863</v>
      </c>
      <c r="C138" s="32" t="s">
        <v>166</v>
      </c>
      <c r="D138" s="18">
        <f>COUNTIF('01'!$C$3:$C$300,C138)+COUNTIF('02'!$C$3:$C$300,C138)+COUNTIF('03'!$C$3:$C$300,C138)+COUNTIF('04'!$C$3:$C$300,C138)+COUNTIF('05'!$C$3:$C$300,C138)+COUNTIF('06'!$C$3:$C$300,C138)+COUNTIF('07'!$C$3:$C$300,C138)+COUNTIF('08'!$C$3:$C$300,C138)+COUNTIF('09'!$C$3:$C$300,C138)+COUNTIF('10'!$C$3:$C$260,C138)+COUNTIF('11'!$C$3:$C$300,C138)+COUNTIF('12'!$C$3:$C$300,C138)</f>
        <v>0</v>
      </c>
      <c r="E138" s="18">
        <f>COUNTIF('01'!$D$3:$D$300,C138)+COUNTIF('02'!$D$3:$D$300,C138)+COUNTIF('03'!$D$3:$D$300,C138)+COUNTIF('04'!$D$3:$D$300,C138)+COUNTIF('05'!$D$3:$D$300,C138)+COUNTIF('06'!$D$3:$D$300,C138)+COUNTIF('07'!$D$3:$D$300,C138)+COUNTIF('08'!$D$3:$D$300,C138)+COUNTIF('09'!$D$3:$D$300,C138)+COUNTIF('10'!$D$3:$D$260,C138)+COUNTIF('11'!$D$3:$D$300,C138)+COUNTIF('12'!$D$3:$D$300,C138)</f>
        <v>0</v>
      </c>
      <c r="F138" s="18">
        <f>COUNTIFS('01'!$C$3:$C$300,C138,'01'!$H$3:$H$300,"&gt;0")+COUNTIFS('01'!$D$3:$D$300,C138,'01'!$H$3:$H$300,"&gt;0")+COUNTIFS('02'!$C$3:$C$300,C138,'02'!$H$3:$H$300,"&gt;0")+COUNTIFS('02'!$D$3:$D$300,C138,'02'!$H$3:$H$300,"&gt;0")+COUNTIFS('03'!$C$3:$C$300,C138,'03'!$H$3:$H$300,"&gt;0")+COUNTIFS('03'!$D$3:$D$300,C138,'03'!$H$3:$H$300,"&gt;0")+COUNTIFS('04'!$C$3:$C$300,C138,'04'!$H$3:$H$300,"&gt;0")+COUNTIFS('04'!$D$3:$D$300,C138,'04'!$H$3:$H$300,"&gt;0")+COUNTIFS('05'!$C$3:$C$300,C138,'05'!$H$3:$H$300,"&gt;0")+COUNTIFS('05'!$D$3:$D$300,C138,'05'!$H$3:$H$300,"&gt;0")+COUNTIFS('06'!$C$3:$C$300,C138,'06'!$H$3:$H$300,"&gt;0")+COUNTIFS('06'!$D$3:$D$300,C138,'06'!$H$3:$H$300,"&gt;0")+COUNTIFS('07'!$C$3:$C$300,C138,'07'!$H$3:$H$300,"&gt;0")+COUNTIFS('07'!$D$3:$D$300,C138,'07'!$H$3:$H$300,"&gt;0")+COUNTIFS('08'!$C$3:$C$300,C138,'08'!$H$3:$H$300,"&gt;0")+COUNTIFS('08'!$D$3:$D$300,C138,'08'!$H$3:$H$300,"&gt;0")+COUNTIFS('09'!$C$3:$C$300,C138,'09'!$H$3:$H$300,"&gt;0")+COUNTIFS('09'!$D$3:$D$300,C138,'09'!$H$3:$H$300,"&gt;0")+COUNTIFS('10'!$C$3:$C$260,C138,'10'!$I$3:$I$260,"&gt;0")+COUNTIFS('10'!$D$3:$D$260,C138,'10'!$I$3:$I$260,"&gt;0")+COUNTIFS('11'!$C$3:$C$300,C138,'11'!$H$3:$H$300,"&gt;0")+COUNTIFS('11'!$D$3:$D$300,C138,'11'!$H$3:$H$300,"&gt;0")+COUNTIFS('12'!$C$3:$C$300,C138,'12'!$H$3:$H$300,"&gt;0")+COUNTIFS('12'!$D$3:$D$300,C138,'12'!$H$3:$H$300,"&gt;0")</f>
        <v>0</v>
      </c>
      <c r="G138" s="18">
        <f>COUNTIFS('01'!$C$3:$C$300,C138,'01'!$H$3:$H$300,"&lt;0")+COUNTIFS('01'!$D$3:$D$300,C138,'01'!$H$3:$H$300,"&lt;0")+COUNTIFS('02'!$C$3:$C$300,C138,'02'!$H$3:$H$300,"&lt;0")+COUNTIFS('02'!$D$3:$D$300,C138,'02'!$H$3:$H$300,"&lt;0")+COUNTIFS('03'!$C$3:$C$300,C138,'03'!$H$3:$H$300,"&lt;0")+COUNTIFS('03'!$D$3:$D$300,C138,'03'!$H$3:$H$300,"&lt;0")+COUNTIFS('04'!$C$3:$C$300,C138,'04'!$H$3:$H$300,"&lt;0")+COUNTIFS('04'!$D$3:$D$300,C138,'04'!$H$3:$H$300,"&lt;0")+COUNTIFS('05'!$C$3:$C$300,C138,'05'!$H$3:$H$300,"&lt;0")+COUNTIFS('05'!$D$3:$D$300,C138,'05'!$H$3:$H$300,"&lt;0")+COUNTIFS('06'!$C$3:$C$300,C138,'06'!$H$3:$H$300,"&lt;0")+COUNTIFS('06'!$D$3:$D$300,C138,'06'!$H$3:$H$300,"&lt;0")+COUNTIFS('07'!$C$3:$C$300,C138,'07'!$H$3:$H$300,"&lt;0")+COUNTIFS('07'!$D$3:$D$300,C138,'07'!$H$3:$H$300,"&lt;0")+COUNTIFS('08'!$C$3:$C$300,C138,'08'!$H$3:$H$300,"&lt;0")+COUNTIFS('08'!$D$3:$D$300,C138,'08'!$H$3:$H$300,"&lt;0")+COUNTIFS('09'!$C$3:$C$300,C138,'09'!$H$3:$H$300,"&lt;0")+COUNTIFS('09'!$D$3:$D$300,C138,'09'!$H$3:$H$300,"&lt;0")+COUNTIFS('10'!$C$3:$C$260,C138,'10'!$I$3:$I$260,"&lt;0")+COUNTIFS('10'!$D$3:$D$260,C138,'10'!$I$3:$I$260,"&lt;0")+COUNTIFS('11'!$C$3:$C$300,C138,'11'!$H$3:$H$300,"&lt;0")+COUNTIFS('11'!$D$3:$D$300,C138,'11'!$H$3:$H$300,"&lt;0")+COUNTIFS('12'!$C$3:$C$300,C138,'12'!$H$3:$H$300,"&lt;0")+COUNTIFS('12'!$D$3:$D$300,C138,'12'!$H$3:$H$300,"&lt;0")</f>
        <v>0</v>
      </c>
      <c r="H138" s="19">
        <f>SUMIFS('01'!$H$3:$H$300,'01'!$C$3:$C$300,C138)+SUMIFS('01'!$H$3:$H$300,'01'!$D$3:$D$300,C138)+SUMIFS('02'!$H$3:$H$300,'02'!$C$3:$C$300,C138)+SUMIFS('02'!$H$3:$H$300,'02'!$D$3:$D$300,C138)+SUMIFS('03'!$H$3:$H$300,'03'!$C$3:$C$300,C138)+SUMIFS('03'!$H$3:$H$300,'03'!$D$3:$D$300,C138)+SUMIFS('04'!$H$3:$H$300,'04'!$C$3:$C$300,C138)+SUMIFS('04'!$H$3:$H$300,'04'!$D$3:$D$300,C138)+SUMIFS('05'!$H$3:$H$300,'05'!$C$3:$C$300,C138)+SUMIFS('05'!$H$3:$H$300,'05'!$D$3:$D$300,C138)+SUMIFS('06'!$H$3:$H$300,'06'!$C$3:$C$300,C138)+SUMIFS('06'!$H$3:$H$300,'06'!$D$3:$D$300,C138)+SUMIFS('07'!$H$3:$H$300,'07'!$C$3:$C$300,C138)+SUMIFS('07'!$H$3:$H$300,'07'!$D$3:$D$300,C138)+SUMIFS('08'!$H$3:$H$300,'08'!$C$3:$C$300,C138)+SUMIFS('08'!$H$3:$H$300,'08'!$D$3:$D$300,C138)+SUMIFS('09'!$H$3:$H$300,'09'!$C$3:$C$300,C138)+SUMIFS('09'!$H$3:$H$300,'09'!$D$3:$D$300,C138)+SUMIFS('10'!$I$3:$I$260,'10'!$C$3:$C$260,C138)+SUMIFS('10'!$I$3:$I$260,'10'!$D$3:$D$260,C138)+SUMIFS('11'!$H$3:$H$300,'11'!$C$3:$C$300,C138)+SUMIFS('11'!$H$3:$H$300,'11'!$D$3:$D$300,C138)+SUMIFS('12'!$H$3:$H$300,'12'!$C$3:$C$300,C138)+SUMIFS('12'!$H$3:$H$300,'12'!$D$3:$D$300,C138)</f>
        <v>0</v>
      </c>
      <c r="I138" s="212"/>
      <c r="J138" s="231"/>
      <c r="K138" s="212"/>
      <c r="L138" s="212"/>
    </row>
    <row r="139" spans="1:12" ht="24.75" customHeight="1">
      <c r="A139" s="16">
        <f>Equipes!$H139+(ROW(Equipes!$H139)/100000)</f>
        <v>1.39E-3</v>
      </c>
      <c r="B139" s="13">
        <f>RANK(Equipes!$A139,A:A)</f>
        <v>862</v>
      </c>
      <c r="C139" s="32" t="s">
        <v>167</v>
      </c>
      <c r="D139" s="18">
        <f>COUNTIF('01'!$C$3:$C$300,C139)+COUNTIF('02'!$C$3:$C$300,C139)+COUNTIF('03'!$C$3:$C$300,C139)+COUNTIF('04'!$C$3:$C$300,C139)+COUNTIF('05'!$C$3:$C$300,C139)+COUNTIF('06'!$C$3:$C$300,C139)+COUNTIF('07'!$C$3:$C$300,C139)+COUNTIF('08'!$C$3:$C$300,C139)+COUNTIF('09'!$C$3:$C$300,C139)+COUNTIF('10'!$C$3:$C$260,C139)+COUNTIF('11'!$C$3:$C$300,C139)+COUNTIF('12'!$C$3:$C$300,C139)</f>
        <v>0</v>
      </c>
      <c r="E139" s="18">
        <f>COUNTIF('01'!$D$3:$D$300,C139)+COUNTIF('02'!$D$3:$D$300,C139)+COUNTIF('03'!$D$3:$D$300,C139)+COUNTIF('04'!$D$3:$D$300,C139)+COUNTIF('05'!$D$3:$D$300,C139)+COUNTIF('06'!$D$3:$D$300,C139)+COUNTIF('07'!$D$3:$D$300,C139)+COUNTIF('08'!$D$3:$D$300,C139)+COUNTIF('09'!$D$3:$D$300,C139)+COUNTIF('10'!$D$3:$D$260,C139)+COUNTIF('11'!$D$3:$D$300,C139)+COUNTIF('12'!$D$3:$D$300,C139)</f>
        <v>0</v>
      </c>
      <c r="F139" s="18">
        <f>COUNTIFS('01'!$C$3:$C$300,C139,'01'!$H$3:$H$300,"&gt;0")+COUNTIFS('01'!$D$3:$D$300,C139,'01'!$H$3:$H$300,"&gt;0")+COUNTIFS('02'!$C$3:$C$300,C139,'02'!$H$3:$H$300,"&gt;0")+COUNTIFS('02'!$D$3:$D$300,C139,'02'!$H$3:$H$300,"&gt;0")+COUNTIFS('03'!$C$3:$C$300,C139,'03'!$H$3:$H$300,"&gt;0")+COUNTIFS('03'!$D$3:$D$300,C139,'03'!$H$3:$H$300,"&gt;0")+COUNTIFS('04'!$C$3:$C$300,C139,'04'!$H$3:$H$300,"&gt;0")+COUNTIFS('04'!$D$3:$D$300,C139,'04'!$H$3:$H$300,"&gt;0")+COUNTIFS('05'!$C$3:$C$300,C139,'05'!$H$3:$H$300,"&gt;0")+COUNTIFS('05'!$D$3:$D$300,C139,'05'!$H$3:$H$300,"&gt;0")+COUNTIFS('06'!$C$3:$C$300,C139,'06'!$H$3:$H$300,"&gt;0")+COUNTIFS('06'!$D$3:$D$300,C139,'06'!$H$3:$H$300,"&gt;0")+COUNTIFS('07'!$C$3:$C$300,C139,'07'!$H$3:$H$300,"&gt;0")+COUNTIFS('07'!$D$3:$D$300,C139,'07'!$H$3:$H$300,"&gt;0")+COUNTIFS('08'!$C$3:$C$300,C139,'08'!$H$3:$H$300,"&gt;0")+COUNTIFS('08'!$D$3:$D$300,C139,'08'!$H$3:$H$300,"&gt;0")+COUNTIFS('09'!$C$3:$C$300,C139,'09'!$H$3:$H$300,"&gt;0")+COUNTIFS('09'!$D$3:$D$300,C139,'09'!$H$3:$H$300,"&gt;0")+COUNTIFS('10'!$C$3:$C$260,C139,'10'!$I$3:$I$260,"&gt;0")+COUNTIFS('10'!$D$3:$D$260,C139,'10'!$I$3:$I$260,"&gt;0")+COUNTIFS('11'!$C$3:$C$300,C139,'11'!$H$3:$H$300,"&gt;0")+COUNTIFS('11'!$D$3:$D$300,C139,'11'!$H$3:$H$300,"&gt;0")+COUNTIFS('12'!$C$3:$C$300,C139,'12'!$H$3:$H$300,"&gt;0")+COUNTIFS('12'!$D$3:$D$300,C139,'12'!$H$3:$H$300,"&gt;0")</f>
        <v>0</v>
      </c>
      <c r="G139" s="18">
        <f>COUNTIFS('01'!$C$3:$C$300,C139,'01'!$H$3:$H$300,"&lt;0")+COUNTIFS('01'!$D$3:$D$300,C139,'01'!$H$3:$H$300,"&lt;0")+COUNTIFS('02'!$C$3:$C$300,C139,'02'!$H$3:$H$300,"&lt;0")+COUNTIFS('02'!$D$3:$D$300,C139,'02'!$H$3:$H$300,"&lt;0")+COUNTIFS('03'!$C$3:$C$300,C139,'03'!$H$3:$H$300,"&lt;0")+COUNTIFS('03'!$D$3:$D$300,C139,'03'!$H$3:$H$300,"&lt;0")+COUNTIFS('04'!$C$3:$C$300,C139,'04'!$H$3:$H$300,"&lt;0")+COUNTIFS('04'!$D$3:$D$300,C139,'04'!$H$3:$H$300,"&lt;0")+COUNTIFS('05'!$C$3:$C$300,C139,'05'!$H$3:$H$300,"&lt;0")+COUNTIFS('05'!$D$3:$D$300,C139,'05'!$H$3:$H$300,"&lt;0")+COUNTIFS('06'!$C$3:$C$300,C139,'06'!$H$3:$H$300,"&lt;0")+COUNTIFS('06'!$D$3:$D$300,C139,'06'!$H$3:$H$300,"&lt;0")+COUNTIFS('07'!$C$3:$C$300,C139,'07'!$H$3:$H$300,"&lt;0")+COUNTIFS('07'!$D$3:$D$300,C139,'07'!$H$3:$H$300,"&lt;0")+COUNTIFS('08'!$C$3:$C$300,C139,'08'!$H$3:$H$300,"&lt;0")+COUNTIFS('08'!$D$3:$D$300,C139,'08'!$H$3:$H$300,"&lt;0")+COUNTIFS('09'!$C$3:$C$300,C139,'09'!$H$3:$H$300,"&lt;0")+COUNTIFS('09'!$D$3:$D$300,C139,'09'!$H$3:$H$300,"&lt;0")+COUNTIFS('10'!$C$3:$C$260,C139,'10'!$I$3:$I$260,"&lt;0")+COUNTIFS('10'!$D$3:$D$260,C139,'10'!$I$3:$I$260,"&lt;0")+COUNTIFS('11'!$C$3:$C$300,C139,'11'!$H$3:$H$300,"&lt;0")+COUNTIFS('11'!$D$3:$D$300,C139,'11'!$H$3:$H$300,"&lt;0")+COUNTIFS('12'!$C$3:$C$300,C139,'12'!$H$3:$H$300,"&lt;0")+COUNTIFS('12'!$D$3:$D$300,C139,'12'!$H$3:$H$300,"&lt;0")</f>
        <v>0</v>
      </c>
      <c r="H139" s="19">
        <f>SUMIFS('01'!$H$3:$H$300,'01'!$C$3:$C$300,C139)+SUMIFS('01'!$H$3:$H$300,'01'!$D$3:$D$300,C139)+SUMIFS('02'!$H$3:$H$300,'02'!$C$3:$C$300,C139)+SUMIFS('02'!$H$3:$H$300,'02'!$D$3:$D$300,C139)+SUMIFS('03'!$H$3:$H$300,'03'!$C$3:$C$300,C139)+SUMIFS('03'!$H$3:$H$300,'03'!$D$3:$D$300,C139)+SUMIFS('04'!$H$3:$H$300,'04'!$C$3:$C$300,C139)+SUMIFS('04'!$H$3:$H$300,'04'!$D$3:$D$300,C139)+SUMIFS('05'!$H$3:$H$300,'05'!$C$3:$C$300,C139)+SUMIFS('05'!$H$3:$H$300,'05'!$D$3:$D$300,C139)+SUMIFS('06'!$H$3:$H$300,'06'!$C$3:$C$300,C139)+SUMIFS('06'!$H$3:$H$300,'06'!$D$3:$D$300,C139)+SUMIFS('07'!$H$3:$H$300,'07'!$C$3:$C$300,C139)+SUMIFS('07'!$H$3:$H$300,'07'!$D$3:$D$300,C139)+SUMIFS('08'!$H$3:$H$300,'08'!$C$3:$C$300,C139)+SUMIFS('08'!$H$3:$H$300,'08'!$D$3:$D$300,C139)+SUMIFS('09'!$H$3:$H$300,'09'!$C$3:$C$300,C139)+SUMIFS('09'!$H$3:$H$300,'09'!$D$3:$D$300,C139)+SUMIFS('10'!$I$3:$I$260,'10'!$C$3:$C$260,C139)+SUMIFS('10'!$I$3:$I$260,'10'!$D$3:$D$260,C139)+SUMIFS('11'!$H$3:$H$300,'11'!$C$3:$C$300,C139)+SUMIFS('11'!$H$3:$H$300,'11'!$D$3:$D$300,C139)+SUMIFS('12'!$H$3:$H$300,'12'!$C$3:$C$300,C139)+SUMIFS('12'!$H$3:$H$300,'12'!$D$3:$D$300,C139)</f>
        <v>0</v>
      </c>
      <c r="I139" s="212"/>
      <c r="J139" s="231"/>
      <c r="K139" s="212"/>
      <c r="L139" s="212"/>
    </row>
    <row r="140" spans="1:12" ht="24.75" customHeight="1">
      <c r="A140" s="16">
        <f>Equipes!$H140+(ROW(Equipes!$H140)/100000)</f>
        <v>1.4E-3</v>
      </c>
      <c r="B140" s="13">
        <f>RANK(Equipes!$A140,A:A)</f>
        <v>861</v>
      </c>
      <c r="C140" s="32" t="s">
        <v>33</v>
      </c>
      <c r="D140" s="18">
        <f>COUNTIF('01'!$C$3:$C$300,C140)+COUNTIF('02'!$C$3:$C$300,C140)+COUNTIF('03'!$C$3:$C$300,C140)+COUNTIF('04'!$C$3:$C$300,C140)+COUNTIF('05'!$C$3:$C$300,C140)+COUNTIF('06'!$C$3:$C$300,C140)+COUNTIF('07'!$C$3:$C$300,C140)+COUNTIF('08'!$C$3:$C$300,C140)+COUNTIF('09'!$C$3:$C$300,C140)+COUNTIF('10'!$C$3:$C$260,C140)+COUNTIF('11'!$C$3:$C$300,C140)+COUNTIF('12'!$C$3:$C$300,C140)</f>
        <v>0</v>
      </c>
      <c r="E140" s="18">
        <f>COUNTIF('01'!$D$3:$D$300,C140)+COUNTIF('02'!$D$3:$D$300,C140)+COUNTIF('03'!$D$3:$D$300,C140)+COUNTIF('04'!$D$3:$D$300,C140)+COUNTIF('05'!$D$3:$D$300,C140)+COUNTIF('06'!$D$3:$D$300,C140)+COUNTIF('07'!$D$3:$D$300,C140)+COUNTIF('08'!$D$3:$D$300,C140)+COUNTIF('09'!$D$3:$D$300,C140)+COUNTIF('10'!$D$3:$D$260,C140)+COUNTIF('11'!$D$3:$D$300,C140)+COUNTIF('12'!$D$3:$D$300,C140)</f>
        <v>0</v>
      </c>
      <c r="F140" s="18">
        <f>COUNTIFS('01'!$C$3:$C$300,C140,'01'!$H$3:$H$300,"&gt;0")+COUNTIFS('01'!$D$3:$D$300,C140,'01'!$H$3:$H$300,"&gt;0")+COUNTIFS('02'!$C$3:$C$300,C140,'02'!$H$3:$H$300,"&gt;0")+COUNTIFS('02'!$D$3:$D$300,C140,'02'!$H$3:$H$300,"&gt;0")+COUNTIFS('03'!$C$3:$C$300,C140,'03'!$H$3:$H$300,"&gt;0")+COUNTIFS('03'!$D$3:$D$300,C140,'03'!$H$3:$H$300,"&gt;0")+COUNTIFS('04'!$C$3:$C$300,C140,'04'!$H$3:$H$300,"&gt;0")+COUNTIFS('04'!$D$3:$D$300,C140,'04'!$H$3:$H$300,"&gt;0")+COUNTIFS('05'!$C$3:$C$300,C140,'05'!$H$3:$H$300,"&gt;0")+COUNTIFS('05'!$D$3:$D$300,C140,'05'!$H$3:$H$300,"&gt;0")+COUNTIFS('06'!$C$3:$C$300,C140,'06'!$H$3:$H$300,"&gt;0")+COUNTIFS('06'!$D$3:$D$300,C140,'06'!$H$3:$H$300,"&gt;0")+COUNTIFS('07'!$C$3:$C$300,C140,'07'!$H$3:$H$300,"&gt;0")+COUNTIFS('07'!$D$3:$D$300,C140,'07'!$H$3:$H$300,"&gt;0")+COUNTIFS('08'!$C$3:$C$300,C140,'08'!$H$3:$H$300,"&gt;0")+COUNTIFS('08'!$D$3:$D$300,C140,'08'!$H$3:$H$300,"&gt;0")+COUNTIFS('09'!$C$3:$C$300,C140,'09'!$H$3:$H$300,"&gt;0")+COUNTIFS('09'!$D$3:$D$300,C140,'09'!$H$3:$H$300,"&gt;0")+COUNTIFS('10'!$C$3:$C$260,C140,'10'!$I$3:$I$260,"&gt;0")+COUNTIFS('10'!$D$3:$D$260,C140,'10'!$I$3:$I$260,"&gt;0")+COUNTIFS('11'!$C$3:$C$300,C140,'11'!$H$3:$H$300,"&gt;0")+COUNTIFS('11'!$D$3:$D$300,C140,'11'!$H$3:$H$300,"&gt;0")+COUNTIFS('12'!$C$3:$C$300,C140,'12'!$H$3:$H$300,"&gt;0")+COUNTIFS('12'!$D$3:$D$300,C140,'12'!$H$3:$H$300,"&gt;0")</f>
        <v>0</v>
      </c>
      <c r="G140" s="18">
        <f>COUNTIFS('01'!$C$3:$C$300,C140,'01'!$H$3:$H$300,"&lt;0")+COUNTIFS('01'!$D$3:$D$300,C140,'01'!$H$3:$H$300,"&lt;0")+COUNTIFS('02'!$C$3:$C$300,C140,'02'!$H$3:$H$300,"&lt;0")+COUNTIFS('02'!$D$3:$D$300,C140,'02'!$H$3:$H$300,"&lt;0")+COUNTIFS('03'!$C$3:$C$300,C140,'03'!$H$3:$H$300,"&lt;0")+COUNTIFS('03'!$D$3:$D$300,C140,'03'!$H$3:$H$300,"&lt;0")+COUNTIFS('04'!$C$3:$C$300,C140,'04'!$H$3:$H$300,"&lt;0")+COUNTIFS('04'!$D$3:$D$300,C140,'04'!$H$3:$H$300,"&lt;0")+COUNTIFS('05'!$C$3:$C$300,C140,'05'!$H$3:$H$300,"&lt;0")+COUNTIFS('05'!$D$3:$D$300,C140,'05'!$H$3:$H$300,"&lt;0")+COUNTIFS('06'!$C$3:$C$300,C140,'06'!$H$3:$H$300,"&lt;0")+COUNTIFS('06'!$D$3:$D$300,C140,'06'!$H$3:$H$300,"&lt;0")+COUNTIFS('07'!$C$3:$C$300,C140,'07'!$H$3:$H$300,"&lt;0")+COUNTIFS('07'!$D$3:$D$300,C140,'07'!$H$3:$H$300,"&lt;0")+COUNTIFS('08'!$C$3:$C$300,C140,'08'!$H$3:$H$300,"&lt;0")+COUNTIFS('08'!$D$3:$D$300,C140,'08'!$H$3:$H$300,"&lt;0")+COUNTIFS('09'!$C$3:$C$300,C140,'09'!$H$3:$H$300,"&lt;0")+COUNTIFS('09'!$D$3:$D$300,C140,'09'!$H$3:$H$300,"&lt;0")+COUNTIFS('10'!$C$3:$C$260,C140,'10'!$I$3:$I$260,"&lt;0")+COUNTIFS('10'!$D$3:$D$260,C140,'10'!$I$3:$I$260,"&lt;0")+COUNTIFS('11'!$C$3:$C$300,C140,'11'!$H$3:$H$300,"&lt;0")+COUNTIFS('11'!$D$3:$D$300,C140,'11'!$H$3:$H$300,"&lt;0")+COUNTIFS('12'!$C$3:$C$300,C140,'12'!$H$3:$H$300,"&lt;0")+COUNTIFS('12'!$D$3:$D$300,C140,'12'!$H$3:$H$300,"&lt;0")</f>
        <v>0</v>
      </c>
      <c r="H140" s="19">
        <f>SUMIFS('01'!$H$3:$H$300,'01'!$C$3:$C$300,C140)+SUMIFS('01'!$H$3:$H$300,'01'!$D$3:$D$300,C140)+SUMIFS('02'!$H$3:$H$300,'02'!$C$3:$C$300,C140)+SUMIFS('02'!$H$3:$H$300,'02'!$D$3:$D$300,C140)+SUMIFS('03'!$H$3:$H$300,'03'!$C$3:$C$300,C140)+SUMIFS('03'!$H$3:$H$300,'03'!$D$3:$D$300,C140)+SUMIFS('04'!$H$3:$H$300,'04'!$C$3:$C$300,C140)+SUMIFS('04'!$H$3:$H$300,'04'!$D$3:$D$300,C140)+SUMIFS('05'!$H$3:$H$300,'05'!$C$3:$C$300,C140)+SUMIFS('05'!$H$3:$H$300,'05'!$D$3:$D$300,C140)+SUMIFS('06'!$H$3:$H$300,'06'!$C$3:$C$300,C140)+SUMIFS('06'!$H$3:$H$300,'06'!$D$3:$D$300,C140)+SUMIFS('07'!$H$3:$H$300,'07'!$C$3:$C$300,C140)+SUMIFS('07'!$H$3:$H$300,'07'!$D$3:$D$300,C140)+SUMIFS('08'!$H$3:$H$300,'08'!$C$3:$C$300,C140)+SUMIFS('08'!$H$3:$H$300,'08'!$D$3:$D$300,C140)+SUMIFS('09'!$H$3:$H$300,'09'!$C$3:$C$300,C140)+SUMIFS('09'!$H$3:$H$300,'09'!$D$3:$D$300,C140)+SUMIFS('10'!$I$3:$I$260,'10'!$C$3:$C$260,C140)+SUMIFS('10'!$I$3:$I$260,'10'!$D$3:$D$260,C140)+SUMIFS('11'!$H$3:$H$300,'11'!$C$3:$C$300,C140)+SUMIFS('11'!$H$3:$H$300,'11'!$D$3:$D$300,C140)+SUMIFS('12'!$H$3:$H$300,'12'!$C$3:$C$300,C140)+SUMIFS('12'!$H$3:$H$300,'12'!$D$3:$D$300,C140)</f>
        <v>0</v>
      </c>
      <c r="I140" s="212"/>
      <c r="J140" s="231"/>
      <c r="K140" s="212"/>
      <c r="L140" s="212"/>
    </row>
    <row r="141" spans="1:12" ht="24.75" customHeight="1">
      <c r="A141" s="16">
        <f>Equipes!$H141+(ROW(Equipes!$H141)/100000)</f>
        <v>1.41E-3</v>
      </c>
      <c r="B141" s="13">
        <f>RANK(Equipes!$A141,A:A)</f>
        <v>860</v>
      </c>
      <c r="C141" s="32" t="s">
        <v>168</v>
      </c>
      <c r="D141" s="18">
        <f>COUNTIF('01'!$C$3:$C$300,C141)+COUNTIF('02'!$C$3:$C$300,C141)+COUNTIF('03'!$C$3:$C$300,C141)+COUNTIF('04'!$C$3:$C$300,C141)+COUNTIF('05'!$C$3:$C$300,C141)+COUNTIF('06'!$C$3:$C$300,C141)+COUNTIF('07'!$C$3:$C$300,C141)+COUNTIF('08'!$C$3:$C$300,C141)+COUNTIF('09'!$C$3:$C$300,C141)+COUNTIF('10'!$C$3:$C$260,C141)+COUNTIF('11'!$C$3:$C$300,C141)+COUNTIF('12'!$C$3:$C$300,C141)</f>
        <v>0</v>
      </c>
      <c r="E141" s="18">
        <f>COUNTIF('01'!$D$3:$D$300,C141)+COUNTIF('02'!$D$3:$D$300,C141)+COUNTIF('03'!$D$3:$D$300,C141)+COUNTIF('04'!$D$3:$D$300,C141)+COUNTIF('05'!$D$3:$D$300,C141)+COUNTIF('06'!$D$3:$D$300,C141)+COUNTIF('07'!$D$3:$D$300,C141)+COUNTIF('08'!$D$3:$D$300,C141)+COUNTIF('09'!$D$3:$D$300,C141)+COUNTIF('10'!$D$3:$D$260,C141)+COUNTIF('11'!$D$3:$D$300,C141)+COUNTIF('12'!$D$3:$D$300,C141)</f>
        <v>0</v>
      </c>
      <c r="F141" s="18">
        <f>COUNTIFS('01'!$C$3:$C$300,C141,'01'!$H$3:$H$300,"&gt;0")+COUNTIFS('01'!$D$3:$D$300,C141,'01'!$H$3:$H$300,"&gt;0")+COUNTIFS('02'!$C$3:$C$300,C141,'02'!$H$3:$H$300,"&gt;0")+COUNTIFS('02'!$D$3:$D$300,C141,'02'!$H$3:$H$300,"&gt;0")+COUNTIFS('03'!$C$3:$C$300,C141,'03'!$H$3:$H$300,"&gt;0")+COUNTIFS('03'!$D$3:$D$300,C141,'03'!$H$3:$H$300,"&gt;0")+COUNTIFS('04'!$C$3:$C$300,C141,'04'!$H$3:$H$300,"&gt;0")+COUNTIFS('04'!$D$3:$D$300,C141,'04'!$H$3:$H$300,"&gt;0")+COUNTIFS('05'!$C$3:$C$300,C141,'05'!$H$3:$H$300,"&gt;0")+COUNTIFS('05'!$D$3:$D$300,C141,'05'!$H$3:$H$300,"&gt;0")+COUNTIFS('06'!$C$3:$C$300,C141,'06'!$H$3:$H$300,"&gt;0")+COUNTIFS('06'!$D$3:$D$300,C141,'06'!$H$3:$H$300,"&gt;0")+COUNTIFS('07'!$C$3:$C$300,C141,'07'!$H$3:$H$300,"&gt;0")+COUNTIFS('07'!$D$3:$D$300,C141,'07'!$H$3:$H$300,"&gt;0")+COUNTIFS('08'!$C$3:$C$300,C141,'08'!$H$3:$H$300,"&gt;0")+COUNTIFS('08'!$D$3:$D$300,C141,'08'!$H$3:$H$300,"&gt;0")+COUNTIFS('09'!$C$3:$C$300,C141,'09'!$H$3:$H$300,"&gt;0")+COUNTIFS('09'!$D$3:$D$300,C141,'09'!$H$3:$H$300,"&gt;0")+COUNTIFS('10'!$C$3:$C$260,C141,'10'!$I$3:$I$260,"&gt;0")+COUNTIFS('10'!$D$3:$D$260,C141,'10'!$I$3:$I$260,"&gt;0")+COUNTIFS('11'!$C$3:$C$300,C141,'11'!$H$3:$H$300,"&gt;0")+COUNTIFS('11'!$D$3:$D$300,C141,'11'!$H$3:$H$300,"&gt;0")+COUNTIFS('12'!$C$3:$C$300,C141,'12'!$H$3:$H$300,"&gt;0")+COUNTIFS('12'!$D$3:$D$300,C141,'12'!$H$3:$H$300,"&gt;0")</f>
        <v>0</v>
      </c>
      <c r="G141" s="18">
        <f>COUNTIFS('01'!$C$3:$C$300,C141,'01'!$H$3:$H$300,"&lt;0")+COUNTIFS('01'!$D$3:$D$300,C141,'01'!$H$3:$H$300,"&lt;0")+COUNTIFS('02'!$C$3:$C$300,C141,'02'!$H$3:$H$300,"&lt;0")+COUNTIFS('02'!$D$3:$D$300,C141,'02'!$H$3:$H$300,"&lt;0")+COUNTIFS('03'!$C$3:$C$300,C141,'03'!$H$3:$H$300,"&lt;0")+COUNTIFS('03'!$D$3:$D$300,C141,'03'!$H$3:$H$300,"&lt;0")+COUNTIFS('04'!$C$3:$C$300,C141,'04'!$H$3:$H$300,"&lt;0")+COUNTIFS('04'!$D$3:$D$300,C141,'04'!$H$3:$H$300,"&lt;0")+COUNTIFS('05'!$C$3:$C$300,C141,'05'!$H$3:$H$300,"&lt;0")+COUNTIFS('05'!$D$3:$D$300,C141,'05'!$H$3:$H$300,"&lt;0")+COUNTIFS('06'!$C$3:$C$300,C141,'06'!$H$3:$H$300,"&lt;0")+COUNTIFS('06'!$D$3:$D$300,C141,'06'!$H$3:$H$300,"&lt;0")+COUNTIFS('07'!$C$3:$C$300,C141,'07'!$H$3:$H$300,"&lt;0")+COUNTIFS('07'!$D$3:$D$300,C141,'07'!$H$3:$H$300,"&lt;0")+COUNTIFS('08'!$C$3:$C$300,C141,'08'!$H$3:$H$300,"&lt;0")+COUNTIFS('08'!$D$3:$D$300,C141,'08'!$H$3:$H$300,"&lt;0")+COUNTIFS('09'!$C$3:$C$300,C141,'09'!$H$3:$H$300,"&lt;0")+COUNTIFS('09'!$D$3:$D$300,C141,'09'!$H$3:$H$300,"&lt;0")+COUNTIFS('10'!$C$3:$C$260,C141,'10'!$I$3:$I$260,"&lt;0")+COUNTIFS('10'!$D$3:$D$260,C141,'10'!$I$3:$I$260,"&lt;0")+COUNTIFS('11'!$C$3:$C$300,C141,'11'!$H$3:$H$300,"&lt;0")+COUNTIFS('11'!$D$3:$D$300,C141,'11'!$H$3:$H$300,"&lt;0")+COUNTIFS('12'!$C$3:$C$300,C141,'12'!$H$3:$H$300,"&lt;0")+COUNTIFS('12'!$D$3:$D$300,C141,'12'!$H$3:$H$300,"&lt;0")</f>
        <v>0</v>
      </c>
      <c r="H141" s="19">
        <f>SUMIFS('01'!$H$3:$H$300,'01'!$C$3:$C$300,C141)+SUMIFS('01'!$H$3:$H$300,'01'!$D$3:$D$300,C141)+SUMIFS('02'!$H$3:$H$300,'02'!$C$3:$C$300,C141)+SUMIFS('02'!$H$3:$H$300,'02'!$D$3:$D$300,C141)+SUMIFS('03'!$H$3:$H$300,'03'!$C$3:$C$300,C141)+SUMIFS('03'!$H$3:$H$300,'03'!$D$3:$D$300,C141)+SUMIFS('04'!$H$3:$H$300,'04'!$C$3:$C$300,C141)+SUMIFS('04'!$H$3:$H$300,'04'!$D$3:$D$300,C141)+SUMIFS('05'!$H$3:$H$300,'05'!$C$3:$C$300,C141)+SUMIFS('05'!$H$3:$H$300,'05'!$D$3:$D$300,C141)+SUMIFS('06'!$H$3:$H$300,'06'!$C$3:$C$300,C141)+SUMIFS('06'!$H$3:$H$300,'06'!$D$3:$D$300,C141)+SUMIFS('07'!$H$3:$H$300,'07'!$C$3:$C$300,C141)+SUMIFS('07'!$H$3:$H$300,'07'!$D$3:$D$300,C141)+SUMIFS('08'!$H$3:$H$300,'08'!$C$3:$C$300,C141)+SUMIFS('08'!$H$3:$H$300,'08'!$D$3:$D$300,C141)+SUMIFS('09'!$H$3:$H$300,'09'!$C$3:$C$300,C141)+SUMIFS('09'!$H$3:$H$300,'09'!$D$3:$D$300,C141)+SUMIFS('10'!$I$3:$I$260,'10'!$C$3:$C$260,C141)+SUMIFS('10'!$I$3:$I$260,'10'!$D$3:$D$260,C141)+SUMIFS('11'!$H$3:$H$300,'11'!$C$3:$C$300,C141)+SUMIFS('11'!$H$3:$H$300,'11'!$D$3:$D$300,C141)+SUMIFS('12'!$H$3:$H$300,'12'!$C$3:$C$300,C141)+SUMIFS('12'!$H$3:$H$300,'12'!$D$3:$D$300,C141)</f>
        <v>0</v>
      </c>
      <c r="I141" s="212"/>
      <c r="J141" s="231"/>
      <c r="K141" s="212"/>
      <c r="L141" s="212"/>
    </row>
    <row r="142" spans="1:12" ht="24.75" customHeight="1">
      <c r="A142" s="16">
        <f>Equipes!$H142+(ROW(Equipes!$H142)/100000)</f>
        <v>1.42E-3</v>
      </c>
      <c r="B142" s="13">
        <f>RANK(Equipes!$A142,A:A)</f>
        <v>859</v>
      </c>
      <c r="C142" s="32" t="s">
        <v>169</v>
      </c>
      <c r="D142" s="18">
        <f>COUNTIF('01'!$C$3:$C$300,C142)+COUNTIF('02'!$C$3:$C$300,C142)+COUNTIF('03'!$C$3:$C$300,C142)+COUNTIF('04'!$C$3:$C$300,C142)+COUNTIF('05'!$C$3:$C$300,C142)+COUNTIF('06'!$C$3:$C$300,C142)+COUNTIF('07'!$C$3:$C$300,C142)+COUNTIF('08'!$C$3:$C$300,C142)+COUNTIF('09'!$C$3:$C$300,C142)+COUNTIF('10'!$C$3:$C$260,C142)+COUNTIF('11'!$C$3:$C$300,C142)+COUNTIF('12'!$C$3:$C$300,C142)</f>
        <v>0</v>
      </c>
      <c r="E142" s="18">
        <f>COUNTIF('01'!$D$3:$D$300,C142)+COUNTIF('02'!$D$3:$D$300,C142)+COUNTIF('03'!$D$3:$D$300,C142)+COUNTIF('04'!$D$3:$D$300,C142)+COUNTIF('05'!$D$3:$D$300,C142)+COUNTIF('06'!$D$3:$D$300,C142)+COUNTIF('07'!$D$3:$D$300,C142)+COUNTIF('08'!$D$3:$D$300,C142)+COUNTIF('09'!$D$3:$D$300,C142)+COUNTIF('10'!$D$3:$D$260,C142)+COUNTIF('11'!$D$3:$D$300,C142)+COUNTIF('12'!$D$3:$D$300,C142)</f>
        <v>0</v>
      </c>
      <c r="F142" s="18">
        <f>COUNTIFS('01'!$C$3:$C$300,C142,'01'!$H$3:$H$300,"&gt;0")+COUNTIFS('01'!$D$3:$D$300,C142,'01'!$H$3:$H$300,"&gt;0")+COUNTIFS('02'!$C$3:$C$300,C142,'02'!$H$3:$H$300,"&gt;0")+COUNTIFS('02'!$D$3:$D$300,C142,'02'!$H$3:$H$300,"&gt;0")+COUNTIFS('03'!$C$3:$C$300,C142,'03'!$H$3:$H$300,"&gt;0")+COUNTIFS('03'!$D$3:$D$300,C142,'03'!$H$3:$H$300,"&gt;0")+COUNTIFS('04'!$C$3:$C$300,C142,'04'!$H$3:$H$300,"&gt;0")+COUNTIFS('04'!$D$3:$D$300,C142,'04'!$H$3:$H$300,"&gt;0")+COUNTIFS('05'!$C$3:$C$300,C142,'05'!$H$3:$H$300,"&gt;0")+COUNTIFS('05'!$D$3:$D$300,C142,'05'!$H$3:$H$300,"&gt;0")+COUNTIFS('06'!$C$3:$C$300,C142,'06'!$H$3:$H$300,"&gt;0")+COUNTIFS('06'!$D$3:$D$300,C142,'06'!$H$3:$H$300,"&gt;0")+COUNTIFS('07'!$C$3:$C$300,C142,'07'!$H$3:$H$300,"&gt;0")+COUNTIFS('07'!$D$3:$D$300,C142,'07'!$H$3:$H$300,"&gt;0")+COUNTIFS('08'!$C$3:$C$300,C142,'08'!$H$3:$H$300,"&gt;0")+COUNTIFS('08'!$D$3:$D$300,C142,'08'!$H$3:$H$300,"&gt;0")+COUNTIFS('09'!$C$3:$C$300,C142,'09'!$H$3:$H$300,"&gt;0")+COUNTIFS('09'!$D$3:$D$300,C142,'09'!$H$3:$H$300,"&gt;0")+COUNTIFS('10'!$C$3:$C$260,C142,'10'!$I$3:$I$260,"&gt;0")+COUNTIFS('10'!$D$3:$D$260,C142,'10'!$I$3:$I$260,"&gt;0")+COUNTIFS('11'!$C$3:$C$300,C142,'11'!$H$3:$H$300,"&gt;0")+COUNTIFS('11'!$D$3:$D$300,C142,'11'!$H$3:$H$300,"&gt;0")+COUNTIFS('12'!$C$3:$C$300,C142,'12'!$H$3:$H$300,"&gt;0")+COUNTIFS('12'!$D$3:$D$300,C142,'12'!$H$3:$H$300,"&gt;0")</f>
        <v>0</v>
      </c>
      <c r="G142" s="18">
        <f>COUNTIFS('01'!$C$3:$C$300,C142,'01'!$H$3:$H$300,"&lt;0")+COUNTIFS('01'!$D$3:$D$300,C142,'01'!$H$3:$H$300,"&lt;0")+COUNTIFS('02'!$C$3:$C$300,C142,'02'!$H$3:$H$300,"&lt;0")+COUNTIFS('02'!$D$3:$D$300,C142,'02'!$H$3:$H$300,"&lt;0")+COUNTIFS('03'!$C$3:$C$300,C142,'03'!$H$3:$H$300,"&lt;0")+COUNTIFS('03'!$D$3:$D$300,C142,'03'!$H$3:$H$300,"&lt;0")+COUNTIFS('04'!$C$3:$C$300,C142,'04'!$H$3:$H$300,"&lt;0")+COUNTIFS('04'!$D$3:$D$300,C142,'04'!$H$3:$H$300,"&lt;0")+COUNTIFS('05'!$C$3:$C$300,C142,'05'!$H$3:$H$300,"&lt;0")+COUNTIFS('05'!$D$3:$D$300,C142,'05'!$H$3:$H$300,"&lt;0")+COUNTIFS('06'!$C$3:$C$300,C142,'06'!$H$3:$H$300,"&lt;0")+COUNTIFS('06'!$D$3:$D$300,C142,'06'!$H$3:$H$300,"&lt;0")+COUNTIFS('07'!$C$3:$C$300,C142,'07'!$H$3:$H$300,"&lt;0")+COUNTIFS('07'!$D$3:$D$300,C142,'07'!$H$3:$H$300,"&lt;0")+COUNTIFS('08'!$C$3:$C$300,C142,'08'!$H$3:$H$300,"&lt;0")+COUNTIFS('08'!$D$3:$D$300,C142,'08'!$H$3:$H$300,"&lt;0")+COUNTIFS('09'!$C$3:$C$300,C142,'09'!$H$3:$H$300,"&lt;0")+COUNTIFS('09'!$D$3:$D$300,C142,'09'!$H$3:$H$300,"&lt;0")+COUNTIFS('10'!$C$3:$C$260,C142,'10'!$I$3:$I$260,"&lt;0")+COUNTIFS('10'!$D$3:$D$260,C142,'10'!$I$3:$I$260,"&lt;0")+COUNTIFS('11'!$C$3:$C$300,C142,'11'!$H$3:$H$300,"&lt;0")+COUNTIFS('11'!$D$3:$D$300,C142,'11'!$H$3:$H$300,"&lt;0")+COUNTIFS('12'!$C$3:$C$300,C142,'12'!$H$3:$H$300,"&lt;0")+COUNTIFS('12'!$D$3:$D$300,C142,'12'!$H$3:$H$300,"&lt;0")</f>
        <v>0</v>
      </c>
      <c r="H142" s="19">
        <f>SUMIFS('01'!$H$3:$H$300,'01'!$C$3:$C$300,C142)+SUMIFS('01'!$H$3:$H$300,'01'!$D$3:$D$300,C142)+SUMIFS('02'!$H$3:$H$300,'02'!$C$3:$C$300,C142)+SUMIFS('02'!$H$3:$H$300,'02'!$D$3:$D$300,C142)+SUMIFS('03'!$H$3:$H$300,'03'!$C$3:$C$300,C142)+SUMIFS('03'!$H$3:$H$300,'03'!$D$3:$D$300,C142)+SUMIFS('04'!$H$3:$H$300,'04'!$C$3:$C$300,C142)+SUMIFS('04'!$H$3:$H$300,'04'!$D$3:$D$300,C142)+SUMIFS('05'!$H$3:$H$300,'05'!$C$3:$C$300,C142)+SUMIFS('05'!$H$3:$H$300,'05'!$D$3:$D$300,C142)+SUMIFS('06'!$H$3:$H$300,'06'!$C$3:$C$300,C142)+SUMIFS('06'!$H$3:$H$300,'06'!$D$3:$D$300,C142)+SUMIFS('07'!$H$3:$H$300,'07'!$C$3:$C$300,C142)+SUMIFS('07'!$H$3:$H$300,'07'!$D$3:$D$300,C142)+SUMIFS('08'!$H$3:$H$300,'08'!$C$3:$C$300,C142)+SUMIFS('08'!$H$3:$H$300,'08'!$D$3:$D$300,C142)+SUMIFS('09'!$H$3:$H$300,'09'!$C$3:$C$300,C142)+SUMIFS('09'!$H$3:$H$300,'09'!$D$3:$D$300,C142)+SUMIFS('10'!$I$3:$I$260,'10'!$C$3:$C$260,C142)+SUMIFS('10'!$I$3:$I$260,'10'!$D$3:$D$260,C142)+SUMIFS('11'!$H$3:$H$300,'11'!$C$3:$C$300,C142)+SUMIFS('11'!$H$3:$H$300,'11'!$D$3:$D$300,C142)+SUMIFS('12'!$H$3:$H$300,'12'!$C$3:$C$300,C142)+SUMIFS('12'!$H$3:$H$300,'12'!$D$3:$D$300,C142)</f>
        <v>0</v>
      </c>
      <c r="I142" s="212"/>
      <c r="J142" s="231"/>
      <c r="K142" s="212"/>
      <c r="L142" s="212"/>
    </row>
    <row r="143" spans="1:12" ht="24.75" customHeight="1">
      <c r="A143" s="16">
        <f>Equipes!$H143+(ROW(Equipes!$H143)/100000)</f>
        <v>1.4300000000000001E-3</v>
      </c>
      <c r="B143" s="13">
        <f>RANK(Equipes!$A143,A:A)</f>
        <v>858</v>
      </c>
      <c r="C143" s="32" t="s">
        <v>38</v>
      </c>
      <c r="D143" s="18">
        <f>COUNTIF('01'!$C$3:$C$300,C143)+COUNTIF('02'!$C$3:$C$300,C143)+COUNTIF('03'!$C$3:$C$300,C143)+COUNTIF('04'!$C$3:$C$300,C143)+COUNTIF('05'!$C$3:$C$300,C143)+COUNTIF('06'!$C$3:$C$300,C143)+COUNTIF('07'!$C$3:$C$300,C143)+COUNTIF('08'!$C$3:$C$300,C143)+COUNTIF('09'!$C$3:$C$300,C143)+COUNTIF('10'!$C$3:$C$260,C143)+COUNTIF('11'!$C$3:$C$300,C143)+COUNTIF('12'!$C$3:$C$300,C143)</f>
        <v>0</v>
      </c>
      <c r="E143" s="18">
        <f>COUNTIF('01'!$D$3:$D$300,C143)+COUNTIF('02'!$D$3:$D$300,C143)+COUNTIF('03'!$D$3:$D$300,C143)+COUNTIF('04'!$D$3:$D$300,C143)+COUNTIF('05'!$D$3:$D$300,C143)+COUNTIF('06'!$D$3:$D$300,C143)+COUNTIF('07'!$D$3:$D$300,C143)+COUNTIF('08'!$D$3:$D$300,C143)+COUNTIF('09'!$D$3:$D$300,C143)+COUNTIF('10'!$D$3:$D$260,C143)+COUNTIF('11'!$D$3:$D$300,C143)+COUNTIF('12'!$D$3:$D$300,C143)</f>
        <v>0</v>
      </c>
      <c r="F143" s="18">
        <f>COUNTIFS('01'!$C$3:$C$300,C143,'01'!$H$3:$H$300,"&gt;0")+COUNTIFS('01'!$D$3:$D$300,C143,'01'!$H$3:$H$300,"&gt;0")+COUNTIFS('02'!$C$3:$C$300,C143,'02'!$H$3:$H$300,"&gt;0")+COUNTIFS('02'!$D$3:$D$300,C143,'02'!$H$3:$H$300,"&gt;0")+COUNTIFS('03'!$C$3:$C$300,C143,'03'!$H$3:$H$300,"&gt;0")+COUNTIFS('03'!$D$3:$D$300,C143,'03'!$H$3:$H$300,"&gt;0")+COUNTIFS('04'!$C$3:$C$300,C143,'04'!$H$3:$H$300,"&gt;0")+COUNTIFS('04'!$D$3:$D$300,C143,'04'!$H$3:$H$300,"&gt;0")+COUNTIFS('05'!$C$3:$C$300,C143,'05'!$H$3:$H$300,"&gt;0")+COUNTIFS('05'!$D$3:$D$300,C143,'05'!$H$3:$H$300,"&gt;0")+COUNTIFS('06'!$C$3:$C$300,C143,'06'!$H$3:$H$300,"&gt;0")+COUNTIFS('06'!$D$3:$D$300,C143,'06'!$H$3:$H$300,"&gt;0")+COUNTIFS('07'!$C$3:$C$300,C143,'07'!$H$3:$H$300,"&gt;0")+COUNTIFS('07'!$D$3:$D$300,C143,'07'!$H$3:$H$300,"&gt;0")+COUNTIFS('08'!$C$3:$C$300,C143,'08'!$H$3:$H$300,"&gt;0")+COUNTIFS('08'!$D$3:$D$300,C143,'08'!$H$3:$H$300,"&gt;0")+COUNTIFS('09'!$C$3:$C$300,C143,'09'!$H$3:$H$300,"&gt;0")+COUNTIFS('09'!$D$3:$D$300,C143,'09'!$H$3:$H$300,"&gt;0")+COUNTIFS('10'!$C$3:$C$260,C143,'10'!$I$3:$I$260,"&gt;0")+COUNTIFS('10'!$D$3:$D$260,C143,'10'!$I$3:$I$260,"&gt;0")+COUNTIFS('11'!$C$3:$C$300,C143,'11'!$H$3:$H$300,"&gt;0")+COUNTIFS('11'!$D$3:$D$300,C143,'11'!$H$3:$H$300,"&gt;0")+COUNTIFS('12'!$C$3:$C$300,C143,'12'!$H$3:$H$300,"&gt;0")+COUNTIFS('12'!$D$3:$D$300,C143,'12'!$H$3:$H$300,"&gt;0")</f>
        <v>0</v>
      </c>
      <c r="G143" s="18">
        <f>COUNTIFS('01'!$C$3:$C$300,C143,'01'!$H$3:$H$300,"&lt;0")+COUNTIFS('01'!$D$3:$D$300,C143,'01'!$H$3:$H$300,"&lt;0")+COUNTIFS('02'!$C$3:$C$300,C143,'02'!$H$3:$H$300,"&lt;0")+COUNTIFS('02'!$D$3:$D$300,C143,'02'!$H$3:$H$300,"&lt;0")+COUNTIFS('03'!$C$3:$C$300,C143,'03'!$H$3:$H$300,"&lt;0")+COUNTIFS('03'!$D$3:$D$300,C143,'03'!$H$3:$H$300,"&lt;0")+COUNTIFS('04'!$C$3:$C$300,C143,'04'!$H$3:$H$300,"&lt;0")+COUNTIFS('04'!$D$3:$D$300,C143,'04'!$H$3:$H$300,"&lt;0")+COUNTIFS('05'!$C$3:$C$300,C143,'05'!$H$3:$H$300,"&lt;0")+COUNTIFS('05'!$D$3:$D$300,C143,'05'!$H$3:$H$300,"&lt;0")+COUNTIFS('06'!$C$3:$C$300,C143,'06'!$H$3:$H$300,"&lt;0")+COUNTIFS('06'!$D$3:$D$300,C143,'06'!$H$3:$H$300,"&lt;0")+COUNTIFS('07'!$C$3:$C$300,C143,'07'!$H$3:$H$300,"&lt;0")+COUNTIFS('07'!$D$3:$D$300,C143,'07'!$H$3:$H$300,"&lt;0")+COUNTIFS('08'!$C$3:$C$300,C143,'08'!$H$3:$H$300,"&lt;0")+COUNTIFS('08'!$D$3:$D$300,C143,'08'!$H$3:$H$300,"&lt;0")+COUNTIFS('09'!$C$3:$C$300,C143,'09'!$H$3:$H$300,"&lt;0")+COUNTIFS('09'!$D$3:$D$300,C143,'09'!$H$3:$H$300,"&lt;0")+COUNTIFS('10'!$C$3:$C$260,C143,'10'!$I$3:$I$260,"&lt;0")+COUNTIFS('10'!$D$3:$D$260,C143,'10'!$I$3:$I$260,"&lt;0")+COUNTIFS('11'!$C$3:$C$300,C143,'11'!$H$3:$H$300,"&lt;0")+COUNTIFS('11'!$D$3:$D$300,C143,'11'!$H$3:$H$300,"&lt;0")+COUNTIFS('12'!$C$3:$C$300,C143,'12'!$H$3:$H$300,"&lt;0")+COUNTIFS('12'!$D$3:$D$300,C143,'12'!$H$3:$H$300,"&lt;0")</f>
        <v>0</v>
      </c>
      <c r="H143" s="19">
        <f>SUMIFS('01'!$H$3:$H$300,'01'!$C$3:$C$300,C143)+SUMIFS('01'!$H$3:$H$300,'01'!$D$3:$D$300,C143)+SUMIFS('02'!$H$3:$H$300,'02'!$C$3:$C$300,C143)+SUMIFS('02'!$H$3:$H$300,'02'!$D$3:$D$300,C143)+SUMIFS('03'!$H$3:$H$300,'03'!$C$3:$C$300,C143)+SUMIFS('03'!$H$3:$H$300,'03'!$D$3:$D$300,C143)+SUMIFS('04'!$H$3:$H$300,'04'!$C$3:$C$300,C143)+SUMIFS('04'!$H$3:$H$300,'04'!$D$3:$D$300,C143)+SUMIFS('05'!$H$3:$H$300,'05'!$C$3:$C$300,C143)+SUMIFS('05'!$H$3:$H$300,'05'!$D$3:$D$300,C143)+SUMIFS('06'!$H$3:$H$300,'06'!$C$3:$C$300,C143)+SUMIFS('06'!$H$3:$H$300,'06'!$D$3:$D$300,C143)+SUMIFS('07'!$H$3:$H$300,'07'!$C$3:$C$300,C143)+SUMIFS('07'!$H$3:$H$300,'07'!$D$3:$D$300,C143)+SUMIFS('08'!$H$3:$H$300,'08'!$C$3:$C$300,C143)+SUMIFS('08'!$H$3:$H$300,'08'!$D$3:$D$300,C143)+SUMIFS('09'!$H$3:$H$300,'09'!$C$3:$C$300,C143)+SUMIFS('09'!$H$3:$H$300,'09'!$D$3:$D$300,C143)+SUMIFS('10'!$I$3:$I$260,'10'!$C$3:$C$260,C143)+SUMIFS('10'!$I$3:$I$260,'10'!$D$3:$D$260,C143)+SUMIFS('11'!$H$3:$H$300,'11'!$C$3:$C$300,C143)+SUMIFS('11'!$H$3:$H$300,'11'!$D$3:$D$300,C143)+SUMIFS('12'!$H$3:$H$300,'12'!$C$3:$C$300,C143)+SUMIFS('12'!$H$3:$H$300,'12'!$D$3:$D$300,C143)</f>
        <v>0</v>
      </c>
      <c r="I143" s="212"/>
      <c r="J143" s="231"/>
      <c r="K143" s="212"/>
      <c r="L143" s="212"/>
    </row>
    <row r="144" spans="1:12" ht="24.75" customHeight="1">
      <c r="A144" s="16">
        <f>Equipes!$H144+(ROW(Equipes!$H144)/100000)</f>
        <v>1.4400000000000001E-3</v>
      </c>
      <c r="B144" s="13">
        <f>RANK(Equipes!$A144,A:A)</f>
        <v>857</v>
      </c>
      <c r="C144" s="32" t="s">
        <v>170</v>
      </c>
      <c r="D144" s="18">
        <f>COUNTIF('01'!$C$3:$C$300,C144)+COUNTIF('02'!$C$3:$C$300,C144)+COUNTIF('03'!$C$3:$C$300,C144)+COUNTIF('04'!$C$3:$C$300,C144)+COUNTIF('05'!$C$3:$C$300,C144)+COUNTIF('06'!$C$3:$C$300,C144)+COUNTIF('07'!$C$3:$C$300,C144)+COUNTIF('08'!$C$3:$C$300,C144)+COUNTIF('09'!$C$3:$C$300,C144)+COUNTIF('10'!$C$3:$C$260,C144)+COUNTIF('11'!$C$3:$C$300,C144)+COUNTIF('12'!$C$3:$C$300,C144)</f>
        <v>0</v>
      </c>
      <c r="E144" s="18">
        <f>COUNTIF('01'!$D$3:$D$300,C144)+COUNTIF('02'!$D$3:$D$300,C144)+COUNTIF('03'!$D$3:$D$300,C144)+COUNTIF('04'!$D$3:$D$300,C144)+COUNTIF('05'!$D$3:$D$300,C144)+COUNTIF('06'!$D$3:$D$300,C144)+COUNTIF('07'!$D$3:$D$300,C144)+COUNTIF('08'!$D$3:$D$300,C144)+COUNTIF('09'!$D$3:$D$300,C144)+COUNTIF('10'!$D$3:$D$260,C144)+COUNTIF('11'!$D$3:$D$300,C144)+COUNTIF('12'!$D$3:$D$300,C144)</f>
        <v>0</v>
      </c>
      <c r="F144" s="18">
        <f>COUNTIFS('01'!$C$3:$C$300,C144,'01'!$H$3:$H$300,"&gt;0")+COUNTIFS('01'!$D$3:$D$300,C144,'01'!$H$3:$H$300,"&gt;0")+COUNTIFS('02'!$C$3:$C$300,C144,'02'!$H$3:$H$300,"&gt;0")+COUNTIFS('02'!$D$3:$D$300,C144,'02'!$H$3:$H$300,"&gt;0")+COUNTIFS('03'!$C$3:$C$300,C144,'03'!$H$3:$H$300,"&gt;0")+COUNTIFS('03'!$D$3:$D$300,C144,'03'!$H$3:$H$300,"&gt;0")+COUNTIFS('04'!$C$3:$C$300,C144,'04'!$H$3:$H$300,"&gt;0")+COUNTIFS('04'!$D$3:$D$300,C144,'04'!$H$3:$H$300,"&gt;0")+COUNTIFS('05'!$C$3:$C$300,C144,'05'!$H$3:$H$300,"&gt;0")+COUNTIFS('05'!$D$3:$D$300,C144,'05'!$H$3:$H$300,"&gt;0")+COUNTIFS('06'!$C$3:$C$300,C144,'06'!$H$3:$H$300,"&gt;0")+COUNTIFS('06'!$D$3:$D$300,C144,'06'!$H$3:$H$300,"&gt;0")+COUNTIFS('07'!$C$3:$C$300,C144,'07'!$H$3:$H$300,"&gt;0")+COUNTIFS('07'!$D$3:$D$300,C144,'07'!$H$3:$H$300,"&gt;0")+COUNTIFS('08'!$C$3:$C$300,C144,'08'!$H$3:$H$300,"&gt;0")+COUNTIFS('08'!$D$3:$D$300,C144,'08'!$H$3:$H$300,"&gt;0")+COUNTIFS('09'!$C$3:$C$300,C144,'09'!$H$3:$H$300,"&gt;0")+COUNTIFS('09'!$D$3:$D$300,C144,'09'!$H$3:$H$300,"&gt;0")+COUNTIFS('10'!$C$3:$C$260,C144,'10'!$I$3:$I$260,"&gt;0")+COUNTIFS('10'!$D$3:$D$260,C144,'10'!$I$3:$I$260,"&gt;0")+COUNTIFS('11'!$C$3:$C$300,C144,'11'!$H$3:$H$300,"&gt;0")+COUNTIFS('11'!$D$3:$D$300,C144,'11'!$H$3:$H$300,"&gt;0")+COUNTIFS('12'!$C$3:$C$300,C144,'12'!$H$3:$H$300,"&gt;0")+COUNTIFS('12'!$D$3:$D$300,C144,'12'!$H$3:$H$300,"&gt;0")</f>
        <v>0</v>
      </c>
      <c r="G144" s="18">
        <f>COUNTIFS('01'!$C$3:$C$300,C144,'01'!$H$3:$H$300,"&lt;0")+COUNTIFS('01'!$D$3:$D$300,C144,'01'!$H$3:$H$300,"&lt;0")+COUNTIFS('02'!$C$3:$C$300,C144,'02'!$H$3:$H$300,"&lt;0")+COUNTIFS('02'!$D$3:$D$300,C144,'02'!$H$3:$H$300,"&lt;0")+COUNTIFS('03'!$C$3:$C$300,C144,'03'!$H$3:$H$300,"&lt;0")+COUNTIFS('03'!$D$3:$D$300,C144,'03'!$H$3:$H$300,"&lt;0")+COUNTIFS('04'!$C$3:$C$300,C144,'04'!$H$3:$H$300,"&lt;0")+COUNTIFS('04'!$D$3:$D$300,C144,'04'!$H$3:$H$300,"&lt;0")+COUNTIFS('05'!$C$3:$C$300,C144,'05'!$H$3:$H$300,"&lt;0")+COUNTIFS('05'!$D$3:$D$300,C144,'05'!$H$3:$H$300,"&lt;0")+COUNTIFS('06'!$C$3:$C$300,C144,'06'!$H$3:$H$300,"&lt;0")+COUNTIFS('06'!$D$3:$D$300,C144,'06'!$H$3:$H$300,"&lt;0")+COUNTIFS('07'!$C$3:$C$300,C144,'07'!$H$3:$H$300,"&lt;0")+COUNTIFS('07'!$D$3:$D$300,C144,'07'!$H$3:$H$300,"&lt;0")+COUNTIFS('08'!$C$3:$C$300,C144,'08'!$H$3:$H$300,"&lt;0")+COUNTIFS('08'!$D$3:$D$300,C144,'08'!$H$3:$H$300,"&lt;0")+COUNTIFS('09'!$C$3:$C$300,C144,'09'!$H$3:$H$300,"&lt;0")+COUNTIFS('09'!$D$3:$D$300,C144,'09'!$H$3:$H$300,"&lt;0")+COUNTIFS('10'!$C$3:$C$260,C144,'10'!$I$3:$I$260,"&lt;0")+COUNTIFS('10'!$D$3:$D$260,C144,'10'!$I$3:$I$260,"&lt;0")+COUNTIFS('11'!$C$3:$C$300,C144,'11'!$H$3:$H$300,"&lt;0")+COUNTIFS('11'!$D$3:$D$300,C144,'11'!$H$3:$H$300,"&lt;0")+COUNTIFS('12'!$C$3:$C$300,C144,'12'!$H$3:$H$300,"&lt;0")+COUNTIFS('12'!$D$3:$D$300,C144,'12'!$H$3:$H$300,"&lt;0")</f>
        <v>0</v>
      </c>
      <c r="H144" s="19">
        <f>SUMIFS('01'!$H$3:$H$300,'01'!$C$3:$C$300,C144)+SUMIFS('01'!$H$3:$H$300,'01'!$D$3:$D$300,C144)+SUMIFS('02'!$H$3:$H$300,'02'!$C$3:$C$300,C144)+SUMIFS('02'!$H$3:$H$300,'02'!$D$3:$D$300,C144)+SUMIFS('03'!$H$3:$H$300,'03'!$C$3:$C$300,C144)+SUMIFS('03'!$H$3:$H$300,'03'!$D$3:$D$300,C144)+SUMIFS('04'!$H$3:$H$300,'04'!$C$3:$C$300,C144)+SUMIFS('04'!$H$3:$H$300,'04'!$D$3:$D$300,C144)+SUMIFS('05'!$H$3:$H$300,'05'!$C$3:$C$300,C144)+SUMIFS('05'!$H$3:$H$300,'05'!$D$3:$D$300,C144)+SUMIFS('06'!$H$3:$H$300,'06'!$C$3:$C$300,C144)+SUMIFS('06'!$H$3:$H$300,'06'!$D$3:$D$300,C144)+SUMIFS('07'!$H$3:$H$300,'07'!$C$3:$C$300,C144)+SUMIFS('07'!$H$3:$H$300,'07'!$D$3:$D$300,C144)+SUMIFS('08'!$H$3:$H$300,'08'!$C$3:$C$300,C144)+SUMIFS('08'!$H$3:$H$300,'08'!$D$3:$D$300,C144)+SUMIFS('09'!$H$3:$H$300,'09'!$C$3:$C$300,C144)+SUMIFS('09'!$H$3:$H$300,'09'!$D$3:$D$300,C144)+SUMIFS('10'!$I$3:$I$260,'10'!$C$3:$C$260,C144)+SUMIFS('10'!$I$3:$I$260,'10'!$D$3:$D$260,C144)+SUMIFS('11'!$H$3:$H$300,'11'!$C$3:$C$300,C144)+SUMIFS('11'!$H$3:$H$300,'11'!$D$3:$D$300,C144)+SUMIFS('12'!$H$3:$H$300,'12'!$C$3:$C$300,C144)+SUMIFS('12'!$H$3:$H$300,'12'!$D$3:$D$300,C144)</f>
        <v>0</v>
      </c>
      <c r="I144" s="212"/>
      <c r="J144" s="231"/>
      <c r="K144" s="212"/>
      <c r="L144" s="212"/>
    </row>
    <row r="145" spans="1:12" ht="24.75" customHeight="1">
      <c r="A145" s="16">
        <f>Equipes!$H145+(ROW(Equipes!$H145)/100000)</f>
        <v>1.4499999999999999E-3</v>
      </c>
      <c r="B145" s="13">
        <f>RANK(Equipes!$A145,A:A)</f>
        <v>856</v>
      </c>
      <c r="C145" s="33" t="s">
        <v>90</v>
      </c>
      <c r="D145" s="18">
        <f>COUNTIF('01'!$C$3:$C$300,C145)+COUNTIF('02'!$C$3:$C$300,C145)+COUNTIF('03'!$C$3:$C$300,C145)+COUNTIF('04'!$C$3:$C$300,C145)+COUNTIF('05'!$C$3:$C$300,C145)+COUNTIF('06'!$C$3:$C$300,C145)+COUNTIF('07'!$C$3:$C$300,C145)+COUNTIF('08'!$C$3:$C$300,C145)+COUNTIF('09'!$C$3:$C$300,C145)+COUNTIF('10'!$C$3:$C$260,C145)+COUNTIF('11'!$C$3:$C$300,C145)+COUNTIF('12'!$C$3:$C$300,C145)</f>
        <v>0</v>
      </c>
      <c r="E145" s="18">
        <f>COUNTIF('01'!$D$3:$D$300,C145)+COUNTIF('02'!$D$3:$D$300,C145)+COUNTIF('03'!$D$3:$D$300,C145)+COUNTIF('04'!$D$3:$D$300,C145)+COUNTIF('05'!$D$3:$D$300,C145)+COUNTIF('06'!$D$3:$D$300,C145)+COUNTIF('07'!$D$3:$D$300,C145)+COUNTIF('08'!$D$3:$D$300,C145)+COUNTIF('09'!$D$3:$D$300,C145)+COUNTIF('10'!$D$3:$D$260,C145)+COUNTIF('11'!$D$3:$D$300,C145)+COUNTIF('12'!$D$3:$D$300,C145)</f>
        <v>0</v>
      </c>
      <c r="F145" s="18">
        <f>COUNTIFS('01'!$C$3:$C$300,C145,'01'!$H$3:$H$300,"&gt;0")+COUNTIFS('01'!$D$3:$D$300,C145,'01'!$H$3:$H$300,"&gt;0")+COUNTIFS('02'!$C$3:$C$300,C145,'02'!$H$3:$H$300,"&gt;0")+COUNTIFS('02'!$D$3:$D$300,C145,'02'!$H$3:$H$300,"&gt;0")+COUNTIFS('03'!$C$3:$C$300,C145,'03'!$H$3:$H$300,"&gt;0")+COUNTIFS('03'!$D$3:$D$300,C145,'03'!$H$3:$H$300,"&gt;0")+COUNTIFS('04'!$C$3:$C$300,C145,'04'!$H$3:$H$300,"&gt;0")+COUNTIFS('04'!$D$3:$D$300,C145,'04'!$H$3:$H$300,"&gt;0")+COUNTIFS('05'!$C$3:$C$300,C145,'05'!$H$3:$H$300,"&gt;0")+COUNTIFS('05'!$D$3:$D$300,C145,'05'!$H$3:$H$300,"&gt;0")+COUNTIFS('06'!$C$3:$C$300,C145,'06'!$H$3:$H$300,"&gt;0")+COUNTIFS('06'!$D$3:$D$300,C145,'06'!$H$3:$H$300,"&gt;0")+COUNTIFS('07'!$C$3:$C$300,C145,'07'!$H$3:$H$300,"&gt;0")+COUNTIFS('07'!$D$3:$D$300,C145,'07'!$H$3:$H$300,"&gt;0")+COUNTIFS('08'!$C$3:$C$300,C145,'08'!$H$3:$H$300,"&gt;0")+COUNTIFS('08'!$D$3:$D$300,C145,'08'!$H$3:$H$300,"&gt;0")+COUNTIFS('09'!$C$3:$C$300,C145,'09'!$H$3:$H$300,"&gt;0")+COUNTIFS('09'!$D$3:$D$300,C145,'09'!$H$3:$H$300,"&gt;0")+COUNTIFS('10'!$C$3:$C$260,C145,'10'!$I$3:$I$260,"&gt;0")+COUNTIFS('10'!$D$3:$D$260,C145,'10'!$I$3:$I$260,"&gt;0")+COUNTIFS('11'!$C$3:$C$300,C145,'11'!$H$3:$H$300,"&gt;0")+COUNTIFS('11'!$D$3:$D$300,C145,'11'!$H$3:$H$300,"&gt;0")+COUNTIFS('12'!$C$3:$C$300,C145,'12'!$H$3:$H$300,"&gt;0")+COUNTIFS('12'!$D$3:$D$300,C145,'12'!$H$3:$H$300,"&gt;0")</f>
        <v>0</v>
      </c>
      <c r="G145" s="18">
        <f>COUNTIFS('01'!$C$3:$C$300,C145,'01'!$H$3:$H$300,"&lt;0")+COUNTIFS('01'!$D$3:$D$300,C145,'01'!$H$3:$H$300,"&lt;0")+COUNTIFS('02'!$C$3:$C$300,C145,'02'!$H$3:$H$300,"&lt;0")+COUNTIFS('02'!$D$3:$D$300,C145,'02'!$H$3:$H$300,"&lt;0")+COUNTIFS('03'!$C$3:$C$300,C145,'03'!$H$3:$H$300,"&lt;0")+COUNTIFS('03'!$D$3:$D$300,C145,'03'!$H$3:$H$300,"&lt;0")+COUNTIFS('04'!$C$3:$C$300,C145,'04'!$H$3:$H$300,"&lt;0")+COUNTIFS('04'!$D$3:$D$300,C145,'04'!$H$3:$H$300,"&lt;0")+COUNTIFS('05'!$C$3:$C$300,C145,'05'!$H$3:$H$300,"&lt;0")+COUNTIFS('05'!$D$3:$D$300,C145,'05'!$H$3:$H$300,"&lt;0")+COUNTIFS('06'!$C$3:$C$300,C145,'06'!$H$3:$H$300,"&lt;0")+COUNTIFS('06'!$D$3:$D$300,C145,'06'!$H$3:$H$300,"&lt;0")+COUNTIFS('07'!$C$3:$C$300,C145,'07'!$H$3:$H$300,"&lt;0")+COUNTIFS('07'!$D$3:$D$300,C145,'07'!$H$3:$H$300,"&lt;0")+COUNTIFS('08'!$C$3:$C$300,C145,'08'!$H$3:$H$300,"&lt;0")+COUNTIFS('08'!$D$3:$D$300,C145,'08'!$H$3:$H$300,"&lt;0")+COUNTIFS('09'!$C$3:$C$300,C145,'09'!$H$3:$H$300,"&lt;0")+COUNTIFS('09'!$D$3:$D$300,C145,'09'!$H$3:$H$300,"&lt;0")+COUNTIFS('10'!$C$3:$C$260,C145,'10'!$I$3:$I$260,"&lt;0")+COUNTIFS('10'!$D$3:$D$260,C145,'10'!$I$3:$I$260,"&lt;0")+COUNTIFS('11'!$C$3:$C$300,C145,'11'!$H$3:$H$300,"&lt;0")+COUNTIFS('11'!$D$3:$D$300,C145,'11'!$H$3:$H$300,"&lt;0")+COUNTIFS('12'!$C$3:$C$300,C145,'12'!$H$3:$H$300,"&lt;0")+COUNTIFS('12'!$D$3:$D$300,C145,'12'!$H$3:$H$300,"&lt;0")</f>
        <v>0</v>
      </c>
      <c r="H145" s="19">
        <f>SUMIFS('01'!$H$3:$H$300,'01'!$C$3:$C$300,C145)+SUMIFS('01'!$H$3:$H$300,'01'!$D$3:$D$300,C145)+SUMIFS('02'!$H$3:$H$300,'02'!$C$3:$C$300,C145)+SUMIFS('02'!$H$3:$H$300,'02'!$D$3:$D$300,C145)+SUMIFS('03'!$H$3:$H$300,'03'!$C$3:$C$300,C145)+SUMIFS('03'!$H$3:$H$300,'03'!$D$3:$D$300,C145)+SUMIFS('04'!$H$3:$H$300,'04'!$C$3:$C$300,C145)+SUMIFS('04'!$H$3:$H$300,'04'!$D$3:$D$300,C145)+SUMIFS('05'!$H$3:$H$300,'05'!$C$3:$C$300,C145)+SUMIFS('05'!$H$3:$H$300,'05'!$D$3:$D$300,C145)+SUMIFS('06'!$H$3:$H$300,'06'!$C$3:$C$300,C145)+SUMIFS('06'!$H$3:$H$300,'06'!$D$3:$D$300,C145)+SUMIFS('07'!$H$3:$H$300,'07'!$C$3:$C$300,C145)+SUMIFS('07'!$H$3:$H$300,'07'!$D$3:$D$300,C145)+SUMIFS('08'!$H$3:$H$300,'08'!$C$3:$C$300,C145)+SUMIFS('08'!$H$3:$H$300,'08'!$D$3:$D$300,C145)+SUMIFS('09'!$H$3:$H$300,'09'!$C$3:$C$300,C145)+SUMIFS('09'!$H$3:$H$300,'09'!$D$3:$D$300,C145)+SUMIFS('10'!$I$3:$I$260,'10'!$C$3:$C$260,C145)+SUMIFS('10'!$I$3:$I$260,'10'!$D$3:$D$260,C145)+SUMIFS('11'!$H$3:$H$300,'11'!$C$3:$C$300,C145)+SUMIFS('11'!$H$3:$H$300,'11'!$D$3:$D$300,C145)+SUMIFS('12'!$H$3:$H$300,'12'!$C$3:$C$300,C145)+SUMIFS('12'!$H$3:$H$300,'12'!$D$3:$D$300,C145)</f>
        <v>0</v>
      </c>
      <c r="I145" s="212"/>
      <c r="J145" s="231"/>
      <c r="K145" s="212"/>
      <c r="L145" s="212"/>
    </row>
    <row r="146" spans="1:12" ht="24.75" customHeight="1">
      <c r="A146" s="16">
        <f>Equipes!$H146+(ROW(Equipes!$H146)/100000)</f>
        <v>1.4599999999999999E-3</v>
      </c>
      <c r="B146" s="13">
        <f>RANK(Equipes!$A146,A:A)</f>
        <v>855</v>
      </c>
      <c r="C146" s="34" t="s">
        <v>171</v>
      </c>
      <c r="D146" s="18">
        <f>COUNTIF('01'!$C$3:$C$300,C146)+COUNTIF('02'!$C$3:$C$300,C146)+COUNTIF('03'!$C$3:$C$300,C146)+COUNTIF('04'!$C$3:$C$300,C146)+COUNTIF('05'!$C$3:$C$300,C146)+COUNTIF('06'!$C$3:$C$300,C146)+COUNTIF('07'!$C$3:$C$300,C146)+COUNTIF('08'!$C$3:$C$300,C146)+COUNTIF('09'!$C$3:$C$300,C146)+COUNTIF('10'!$C$3:$C$260,C146)+COUNTIF('11'!$C$3:$C$300,C146)+COUNTIF('12'!$C$3:$C$300,C146)</f>
        <v>0</v>
      </c>
      <c r="E146" s="18">
        <f>COUNTIF('01'!$D$3:$D$300,C146)+COUNTIF('02'!$D$3:$D$300,C146)+COUNTIF('03'!$D$3:$D$300,C146)+COUNTIF('04'!$D$3:$D$300,C146)+COUNTIF('05'!$D$3:$D$300,C146)+COUNTIF('06'!$D$3:$D$300,C146)+COUNTIF('07'!$D$3:$D$300,C146)+COUNTIF('08'!$D$3:$D$300,C146)+COUNTIF('09'!$D$3:$D$300,C146)+COUNTIF('10'!$D$3:$D$260,C146)+COUNTIF('11'!$D$3:$D$300,C146)+COUNTIF('12'!$D$3:$D$300,C146)</f>
        <v>0</v>
      </c>
      <c r="F146" s="18">
        <f>COUNTIFS('01'!$C$3:$C$300,C146,'01'!$H$3:$H$300,"&gt;0")+COUNTIFS('01'!$D$3:$D$300,C146,'01'!$H$3:$H$300,"&gt;0")+COUNTIFS('02'!$C$3:$C$300,C146,'02'!$H$3:$H$300,"&gt;0")+COUNTIFS('02'!$D$3:$D$300,C146,'02'!$H$3:$H$300,"&gt;0")+COUNTIFS('03'!$C$3:$C$300,C146,'03'!$H$3:$H$300,"&gt;0")+COUNTIFS('03'!$D$3:$D$300,C146,'03'!$H$3:$H$300,"&gt;0")+COUNTIFS('04'!$C$3:$C$300,C146,'04'!$H$3:$H$300,"&gt;0")+COUNTIFS('04'!$D$3:$D$300,C146,'04'!$H$3:$H$300,"&gt;0")+COUNTIFS('05'!$C$3:$C$300,C146,'05'!$H$3:$H$300,"&gt;0")+COUNTIFS('05'!$D$3:$D$300,C146,'05'!$H$3:$H$300,"&gt;0")+COUNTIFS('06'!$C$3:$C$300,C146,'06'!$H$3:$H$300,"&gt;0")+COUNTIFS('06'!$D$3:$D$300,C146,'06'!$H$3:$H$300,"&gt;0")+COUNTIFS('07'!$C$3:$C$300,C146,'07'!$H$3:$H$300,"&gt;0")+COUNTIFS('07'!$D$3:$D$300,C146,'07'!$H$3:$H$300,"&gt;0")+COUNTIFS('08'!$C$3:$C$300,C146,'08'!$H$3:$H$300,"&gt;0")+COUNTIFS('08'!$D$3:$D$300,C146,'08'!$H$3:$H$300,"&gt;0")+COUNTIFS('09'!$C$3:$C$300,C146,'09'!$H$3:$H$300,"&gt;0")+COUNTIFS('09'!$D$3:$D$300,C146,'09'!$H$3:$H$300,"&gt;0")+COUNTIFS('10'!$C$3:$C$260,C146,'10'!$I$3:$I$260,"&gt;0")+COUNTIFS('10'!$D$3:$D$260,C146,'10'!$I$3:$I$260,"&gt;0")+COUNTIFS('11'!$C$3:$C$300,C146,'11'!$H$3:$H$300,"&gt;0")+COUNTIFS('11'!$D$3:$D$300,C146,'11'!$H$3:$H$300,"&gt;0")+COUNTIFS('12'!$C$3:$C$300,C146,'12'!$H$3:$H$300,"&gt;0")+COUNTIFS('12'!$D$3:$D$300,C146,'12'!$H$3:$H$300,"&gt;0")</f>
        <v>0</v>
      </c>
      <c r="G146" s="18">
        <f>COUNTIFS('01'!$C$3:$C$300,C146,'01'!$H$3:$H$300,"&lt;0")+COUNTIFS('01'!$D$3:$D$300,C146,'01'!$H$3:$H$300,"&lt;0")+COUNTIFS('02'!$C$3:$C$300,C146,'02'!$H$3:$H$300,"&lt;0")+COUNTIFS('02'!$D$3:$D$300,C146,'02'!$H$3:$H$300,"&lt;0")+COUNTIFS('03'!$C$3:$C$300,C146,'03'!$H$3:$H$300,"&lt;0")+COUNTIFS('03'!$D$3:$D$300,C146,'03'!$H$3:$H$300,"&lt;0")+COUNTIFS('04'!$C$3:$C$300,C146,'04'!$H$3:$H$300,"&lt;0")+COUNTIFS('04'!$D$3:$D$300,C146,'04'!$H$3:$H$300,"&lt;0")+COUNTIFS('05'!$C$3:$C$300,C146,'05'!$H$3:$H$300,"&lt;0")+COUNTIFS('05'!$D$3:$D$300,C146,'05'!$H$3:$H$300,"&lt;0")+COUNTIFS('06'!$C$3:$C$300,C146,'06'!$H$3:$H$300,"&lt;0")+COUNTIFS('06'!$D$3:$D$300,C146,'06'!$H$3:$H$300,"&lt;0")+COUNTIFS('07'!$C$3:$C$300,C146,'07'!$H$3:$H$300,"&lt;0")+COUNTIFS('07'!$D$3:$D$300,C146,'07'!$H$3:$H$300,"&lt;0")+COUNTIFS('08'!$C$3:$C$300,C146,'08'!$H$3:$H$300,"&lt;0")+COUNTIFS('08'!$D$3:$D$300,C146,'08'!$H$3:$H$300,"&lt;0")+COUNTIFS('09'!$C$3:$C$300,C146,'09'!$H$3:$H$300,"&lt;0")+COUNTIFS('09'!$D$3:$D$300,C146,'09'!$H$3:$H$300,"&lt;0")+COUNTIFS('10'!$C$3:$C$260,C146,'10'!$I$3:$I$260,"&lt;0")+COUNTIFS('10'!$D$3:$D$260,C146,'10'!$I$3:$I$260,"&lt;0")+COUNTIFS('11'!$C$3:$C$300,C146,'11'!$H$3:$H$300,"&lt;0")+COUNTIFS('11'!$D$3:$D$300,C146,'11'!$H$3:$H$300,"&lt;0")+COUNTIFS('12'!$C$3:$C$300,C146,'12'!$H$3:$H$300,"&lt;0")+COUNTIFS('12'!$D$3:$D$300,C146,'12'!$H$3:$H$300,"&lt;0")</f>
        <v>0</v>
      </c>
      <c r="H146" s="19">
        <f>SUMIFS('01'!$H$3:$H$300,'01'!$C$3:$C$300,C146)+SUMIFS('01'!$H$3:$H$300,'01'!$D$3:$D$300,C146)+SUMIFS('02'!$H$3:$H$300,'02'!$C$3:$C$300,C146)+SUMIFS('02'!$H$3:$H$300,'02'!$D$3:$D$300,C146)+SUMIFS('03'!$H$3:$H$300,'03'!$C$3:$C$300,C146)+SUMIFS('03'!$H$3:$H$300,'03'!$D$3:$D$300,C146)+SUMIFS('04'!$H$3:$H$300,'04'!$C$3:$C$300,C146)+SUMIFS('04'!$H$3:$H$300,'04'!$D$3:$D$300,C146)+SUMIFS('05'!$H$3:$H$300,'05'!$C$3:$C$300,C146)+SUMIFS('05'!$H$3:$H$300,'05'!$D$3:$D$300,C146)+SUMIFS('06'!$H$3:$H$300,'06'!$C$3:$C$300,C146)+SUMIFS('06'!$H$3:$H$300,'06'!$D$3:$D$300,C146)+SUMIFS('07'!$H$3:$H$300,'07'!$C$3:$C$300,C146)+SUMIFS('07'!$H$3:$H$300,'07'!$D$3:$D$300,C146)+SUMIFS('08'!$H$3:$H$300,'08'!$C$3:$C$300,C146)+SUMIFS('08'!$H$3:$H$300,'08'!$D$3:$D$300,C146)+SUMIFS('09'!$H$3:$H$300,'09'!$C$3:$C$300,C146)+SUMIFS('09'!$H$3:$H$300,'09'!$D$3:$D$300,C146)+SUMIFS('10'!$I$3:$I$260,'10'!$C$3:$C$260,C146)+SUMIFS('10'!$I$3:$I$260,'10'!$D$3:$D$260,C146)+SUMIFS('11'!$H$3:$H$300,'11'!$C$3:$C$300,C146)+SUMIFS('11'!$H$3:$H$300,'11'!$D$3:$D$300,C146)+SUMIFS('12'!$H$3:$H$300,'12'!$C$3:$C$300,C146)+SUMIFS('12'!$H$3:$H$300,'12'!$D$3:$D$300,C146)</f>
        <v>0</v>
      </c>
      <c r="I146" s="212"/>
      <c r="J146" s="231"/>
      <c r="K146" s="212"/>
      <c r="L146" s="212"/>
    </row>
    <row r="147" spans="1:12" ht="24.75" customHeight="1">
      <c r="A147" s="16">
        <f>Equipes!$H147+(ROW(Equipes!$H147)/100000)</f>
        <v>1.47E-3</v>
      </c>
      <c r="B147" s="13">
        <f>RANK(Equipes!$A147,A:A)</f>
        <v>854</v>
      </c>
      <c r="C147" s="32" t="s">
        <v>172</v>
      </c>
      <c r="D147" s="18">
        <f>COUNTIF('01'!$C$3:$C$300,C147)+COUNTIF('02'!$C$3:$C$300,C147)+COUNTIF('03'!$C$3:$C$300,C147)+COUNTIF('04'!$C$3:$C$300,C147)+COUNTIF('05'!$C$3:$C$300,C147)+COUNTIF('06'!$C$3:$C$300,C147)+COUNTIF('07'!$C$3:$C$300,C147)+COUNTIF('08'!$C$3:$C$300,C147)+COUNTIF('09'!$C$3:$C$300,C147)+COUNTIF('10'!$C$3:$C$260,C147)+COUNTIF('11'!$C$3:$C$300,C147)+COUNTIF('12'!$C$3:$C$300,C147)</f>
        <v>0</v>
      </c>
      <c r="E147" s="18">
        <f>COUNTIF('01'!$D$3:$D$300,C147)+COUNTIF('02'!$D$3:$D$300,C147)+COUNTIF('03'!$D$3:$D$300,C147)+COUNTIF('04'!$D$3:$D$300,C147)+COUNTIF('05'!$D$3:$D$300,C147)+COUNTIF('06'!$D$3:$D$300,C147)+COUNTIF('07'!$D$3:$D$300,C147)+COUNTIF('08'!$D$3:$D$300,C147)+COUNTIF('09'!$D$3:$D$300,C147)+COUNTIF('10'!$D$3:$D$260,C147)+COUNTIF('11'!$D$3:$D$300,C147)+COUNTIF('12'!$D$3:$D$300,C147)</f>
        <v>0</v>
      </c>
      <c r="F147" s="18">
        <f>COUNTIFS('01'!$C$3:$C$300,C147,'01'!$H$3:$H$300,"&gt;0")+COUNTIFS('01'!$D$3:$D$300,C147,'01'!$H$3:$H$300,"&gt;0")+COUNTIFS('02'!$C$3:$C$300,C147,'02'!$H$3:$H$300,"&gt;0")+COUNTIFS('02'!$D$3:$D$300,C147,'02'!$H$3:$H$300,"&gt;0")+COUNTIFS('03'!$C$3:$C$300,C147,'03'!$H$3:$H$300,"&gt;0")+COUNTIFS('03'!$D$3:$D$300,C147,'03'!$H$3:$H$300,"&gt;0")+COUNTIFS('04'!$C$3:$C$300,C147,'04'!$H$3:$H$300,"&gt;0")+COUNTIFS('04'!$D$3:$D$300,C147,'04'!$H$3:$H$300,"&gt;0")+COUNTIFS('05'!$C$3:$C$300,C147,'05'!$H$3:$H$300,"&gt;0")+COUNTIFS('05'!$D$3:$D$300,C147,'05'!$H$3:$H$300,"&gt;0")+COUNTIFS('06'!$C$3:$C$300,C147,'06'!$H$3:$H$300,"&gt;0")+COUNTIFS('06'!$D$3:$D$300,C147,'06'!$H$3:$H$300,"&gt;0")+COUNTIFS('07'!$C$3:$C$300,C147,'07'!$H$3:$H$300,"&gt;0")+COUNTIFS('07'!$D$3:$D$300,C147,'07'!$H$3:$H$300,"&gt;0")+COUNTIFS('08'!$C$3:$C$300,C147,'08'!$H$3:$H$300,"&gt;0")+COUNTIFS('08'!$D$3:$D$300,C147,'08'!$H$3:$H$300,"&gt;0")+COUNTIFS('09'!$C$3:$C$300,C147,'09'!$H$3:$H$300,"&gt;0")+COUNTIFS('09'!$D$3:$D$300,C147,'09'!$H$3:$H$300,"&gt;0")+COUNTIFS('10'!$C$3:$C$260,C147,'10'!$I$3:$I$260,"&gt;0")+COUNTIFS('10'!$D$3:$D$260,C147,'10'!$I$3:$I$260,"&gt;0")+COUNTIFS('11'!$C$3:$C$300,C147,'11'!$H$3:$H$300,"&gt;0")+COUNTIFS('11'!$D$3:$D$300,C147,'11'!$H$3:$H$300,"&gt;0")+COUNTIFS('12'!$C$3:$C$300,C147,'12'!$H$3:$H$300,"&gt;0")+COUNTIFS('12'!$D$3:$D$300,C147,'12'!$H$3:$H$300,"&gt;0")</f>
        <v>0</v>
      </c>
      <c r="G147" s="18">
        <f>COUNTIFS('01'!$C$3:$C$300,C147,'01'!$H$3:$H$300,"&lt;0")+COUNTIFS('01'!$D$3:$D$300,C147,'01'!$H$3:$H$300,"&lt;0")+COUNTIFS('02'!$C$3:$C$300,C147,'02'!$H$3:$H$300,"&lt;0")+COUNTIFS('02'!$D$3:$D$300,C147,'02'!$H$3:$H$300,"&lt;0")+COUNTIFS('03'!$C$3:$C$300,C147,'03'!$H$3:$H$300,"&lt;0")+COUNTIFS('03'!$D$3:$D$300,C147,'03'!$H$3:$H$300,"&lt;0")+COUNTIFS('04'!$C$3:$C$300,C147,'04'!$H$3:$H$300,"&lt;0")+COUNTIFS('04'!$D$3:$D$300,C147,'04'!$H$3:$H$300,"&lt;0")+COUNTIFS('05'!$C$3:$C$300,C147,'05'!$H$3:$H$300,"&lt;0")+COUNTIFS('05'!$D$3:$D$300,C147,'05'!$H$3:$H$300,"&lt;0")+COUNTIFS('06'!$C$3:$C$300,C147,'06'!$H$3:$H$300,"&lt;0")+COUNTIFS('06'!$D$3:$D$300,C147,'06'!$H$3:$H$300,"&lt;0")+COUNTIFS('07'!$C$3:$C$300,C147,'07'!$H$3:$H$300,"&lt;0")+COUNTIFS('07'!$D$3:$D$300,C147,'07'!$H$3:$H$300,"&lt;0")+COUNTIFS('08'!$C$3:$C$300,C147,'08'!$H$3:$H$300,"&lt;0")+COUNTIFS('08'!$D$3:$D$300,C147,'08'!$H$3:$H$300,"&lt;0")+COUNTIFS('09'!$C$3:$C$300,C147,'09'!$H$3:$H$300,"&lt;0")+COUNTIFS('09'!$D$3:$D$300,C147,'09'!$H$3:$H$300,"&lt;0")+COUNTIFS('10'!$C$3:$C$260,C147,'10'!$I$3:$I$260,"&lt;0")+COUNTIFS('10'!$D$3:$D$260,C147,'10'!$I$3:$I$260,"&lt;0")+COUNTIFS('11'!$C$3:$C$300,C147,'11'!$H$3:$H$300,"&lt;0")+COUNTIFS('11'!$D$3:$D$300,C147,'11'!$H$3:$H$300,"&lt;0")+COUNTIFS('12'!$C$3:$C$300,C147,'12'!$H$3:$H$300,"&lt;0")+COUNTIFS('12'!$D$3:$D$300,C147,'12'!$H$3:$H$300,"&lt;0")</f>
        <v>0</v>
      </c>
      <c r="H147" s="19">
        <f>SUMIFS('01'!$H$3:$H$300,'01'!$C$3:$C$300,C147)+SUMIFS('01'!$H$3:$H$300,'01'!$D$3:$D$300,C147)+SUMIFS('02'!$H$3:$H$300,'02'!$C$3:$C$300,C147)+SUMIFS('02'!$H$3:$H$300,'02'!$D$3:$D$300,C147)+SUMIFS('03'!$H$3:$H$300,'03'!$C$3:$C$300,C147)+SUMIFS('03'!$H$3:$H$300,'03'!$D$3:$D$300,C147)+SUMIFS('04'!$H$3:$H$300,'04'!$C$3:$C$300,C147)+SUMIFS('04'!$H$3:$H$300,'04'!$D$3:$D$300,C147)+SUMIFS('05'!$H$3:$H$300,'05'!$C$3:$C$300,C147)+SUMIFS('05'!$H$3:$H$300,'05'!$D$3:$D$300,C147)+SUMIFS('06'!$H$3:$H$300,'06'!$C$3:$C$300,C147)+SUMIFS('06'!$H$3:$H$300,'06'!$D$3:$D$300,C147)+SUMIFS('07'!$H$3:$H$300,'07'!$C$3:$C$300,C147)+SUMIFS('07'!$H$3:$H$300,'07'!$D$3:$D$300,C147)+SUMIFS('08'!$H$3:$H$300,'08'!$C$3:$C$300,C147)+SUMIFS('08'!$H$3:$H$300,'08'!$D$3:$D$300,C147)+SUMIFS('09'!$H$3:$H$300,'09'!$C$3:$C$300,C147)+SUMIFS('09'!$H$3:$H$300,'09'!$D$3:$D$300,C147)+SUMIFS('10'!$I$3:$I$260,'10'!$C$3:$C$260,C147)+SUMIFS('10'!$I$3:$I$260,'10'!$D$3:$D$260,C147)+SUMIFS('11'!$H$3:$H$300,'11'!$C$3:$C$300,C147)+SUMIFS('11'!$H$3:$H$300,'11'!$D$3:$D$300,C147)+SUMIFS('12'!$H$3:$H$300,'12'!$C$3:$C$300,C147)+SUMIFS('12'!$H$3:$H$300,'12'!$D$3:$D$300,C147)</f>
        <v>0</v>
      </c>
      <c r="I147" s="212"/>
      <c r="J147" s="231"/>
      <c r="K147" s="212"/>
      <c r="L147" s="212"/>
    </row>
    <row r="148" spans="1:12" ht="24.75" customHeight="1">
      <c r="A148" s="16">
        <f>Equipes!$H148+(ROW(Equipes!$H148)/100000)</f>
        <v>1.48E-3</v>
      </c>
      <c r="B148" s="13">
        <f>RANK(Equipes!$A148,A:A)</f>
        <v>853</v>
      </c>
      <c r="C148" s="32" t="s">
        <v>173</v>
      </c>
      <c r="D148" s="18">
        <f>COUNTIF('01'!$C$3:$C$300,C148)+COUNTIF('02'!$C$3:$C$300,C148)+COUNTIF('03'!$C$3:$C$300,C148)+COUNTIF('04'!$C$3:$C$300,C148)+COUNTIF('05'!$C$3:$C$300,C148)+COUNTIF('06'!$C$3:$C$300,C148)+COUNTIF('07'!$C$3:$C$300,C148)+COUNTIF('08'!$C$3:$C$300,C148)+COUNTIF('09'!$C$3:$C$300,C148)+COUNTIF('10'!$C$3:$C$260,C148)+COUNTIF('11'!$C$3:$C$300,C148)+COUNTIF('12'!$C$3:$C$300,C148)</f>
        <v>0</v>
      </c>
      <c r="E148" s="18">
        <f>COUNTIF('01'!$D$3:$D$300,C148)+COUNTIF('02'!$D$3:$D$300,C148)+COUNTIF('03'!$D$3:$D$300,C148)+COUNTIF('04'!$D$3:$D$300,C148)+COUNTIF('05'!$D$3:$D$300,C148)+COUNTIF('06'!$D$3:$D$300,C148)+COUNTIF('07'!$D$3:$D$300,C148)+COUNTIF('08'!$D$3:$D$300,C148)+COUNTIF('09'!$D$3:$D$300,C148)+COUNTIF('10'!$D$3:$D$260,C148)+COUNTIF('11'!$D$3:$D$300,C148)+COUNTIF('12'!$D$3:$D$300,C148)</f>
        <v>0</v>
      </c>
      <c r="F148" s="18">
        <f>COUNTIFS('01'!$C$3:$C$300,C148,'01'!$H$3:$H$300,"&gt;0")+COUNTIFS('01'!$D$3:$D$300,C148,'01'!$H$3:$H$300,"&gt;0")+COUNTIFS('02'!$C$3:$C$300,C148,'02'!$H$3:$H$300,"&gt;0")+COUNTIFS('02'!$D$3:$D$300,C148,'02'!$H$3:$H$300,"&gt;0")+COUNTIFS('03'!$C$3:$C$300,C148,'03'!$H$3:$H$300,"&gt;0")+COUNTIFS('03'!$D$3:$D$300,C148,'03'!$H$3:$H$300,"&gt;0")+COUNTIFS('04'!$C$3:$C$300,C148,'04'!$H$3:$H$300,"&gt;0")+COUNTIFS('04'!$D$3:$D$300,C148,'04'!$H$3:$H$300,"&gt;0")+COUNTIFS('05'!$C$3:$C$300,C148,'05'!$H$3:$H$300,"&gt;0")+COUNTIFS('05'!$D$3:$D$300,C148,'05'!$H$3:$H$300,"&gt;0")+COUNTIFS('06'!$C$3:$C$300,C148,'06'!$H$3:$H$300,"&gt;0")+COUNTIFS('06'!$D$3:$D$300,C148,'06'!$H$3:$H$300,"&gt;0")+COUNTIFS('07'!$C$3:$C$300,C148,'07'!$H$3:$H$300,"&gt;0")+COUNTIFS('07'!$D$3:$D$300,C148,'07'!$H$3:$H$300,"&gt;0")+COUNTIFS('08'!$C$3:$C$300,C148,'08'!$H$3:$H$300,"&gt;0")+COUNTIFS('08'!$D$3:$D$300,C148,'08'!$H$3:$H$300,"&gt;0")+COUNTIFS('09'!$C$3:$C$300,C148,'09'!$H$3:$H$300,"&gt;0")+COUNTIFS('09'!$D$3:$D$300,C148,'09'!$H$3:$H$300,"&gt;0")+COUNTIFS('10'!$C$3:$C$260,C148,'10'!$I$3:$I$260,"&gt;0")+COUNTIFS('10'!$D$3:$D$260,C148,'10'!$I$3:$I$260,"&gt;0")+COUNTIFS('11'!$C$3:$C$300,C148,'11'!$H$3:$H$300,"&gt;0")+COUNTIFS('11'!$D$3:$D$300,C148,'11'!$H$3:$H$300,"&gt;0")+COUNTIFS('12'!$C$3:$C$300,C148,'12'!$H$3:$H$300,"&gt;0")+COUNTIFS('12'!$D$3:$D$300,C148,'12'!$H$3:$H$300,"&gt;0")</f>
        <v>0</v>
      </c>
      <c r="G148" s="18">
        <f>COUNTIFS('01'!$C$3:$C$300,C148,'01'!$H$3:$H$300,"&lt;0")+COUNTIFS('01'!$D$3:$D$300,C148,'01'!$H$3:$H$300,"&lt;0")+COUNTIFS('02'!$C$3:$C$300,C148,'02'!$H$3:$H$300,"&lt;0")+COUNTIFS('02'!$D$3:$D$300,C148,'02'!$H$3:$H$300,"&lt;0")+COUNTIFS('03'!$C$3:$C$300,C148,'03'!$H$3:$H$300,"&lt;0")+COUNTIFS('03'!$D$3:$D$300,C148,'03'!$H$3:$H$300,"&lt;0")+COUNTIFS('04'!$C$3:$C$300,C148,'04'!$H$3:$H$300,"&lt;0")+COUNTIFS('04'!$D$3:$D$300,C148,'04'!$H$3:$H$300,"&lt;0")+COUNTIFS('05'!$C$3:$C$300,C148,'05'!$H$3:$H$300,"&lt;0")+COUNTIFS('05'!$D$3:$D$300,C148,'05'!$H$3:$H$300,"&lt;0")+COUNTIFS('06'!$C$3:$C$300,C148,'06'!$H$3:$H$300,"&lt;0")+COUNTIFS('06'!$D$3:$D$300,C148,'06'!$H$3:$H$300,"&lt;0")+COUNTIFS('07'!$C$3:$C$300,C148,'07'!$H$3:$H$300,"&lt;0")+COUNTIFS('07'!$D$3:$D$300,C148,'07'!$H$3:$H$300,"&lt;0")+COUNTIFS('08'!$C$3:$C$300,C148,'08'!$H$3:$H$300,"&lt;0")+COUNTIFS('08'!$D$3:$D$300,C148,'08'!$H$3:$H$300,"&lt;0")+COUNTIFS('09'!$C$3:$C$300,C148,'09'!$H$3:$H$300,"&lt;0")+COUNTIFS('09'!$D$3:$D$300,C148,'09'!$H$3:$H$300,"&lt;0")+COUNTIFS('10'!$C$3:$C$260,C148,'10'!$I$3:$I$260,"&lt;0")+COUNTIFS('10'!$D$3:$D$260,C148,'10'!$I$3:$I$260,"&lt;0")+COUNTIFS('11'!$C$3:$C$300,C148,'11'!$H$3:$H$300,"&lt;0")+COUNTIFS('11'!$D$3:$D$300,C148,'11'!$H$3:$H$300,"&lt;0")+COUNTIFS('12'!$C$3:$C$300,C148,'12'!$H$3:$H$300,"&lt;0")+COUNTIFS('12'!$D$3:$D$300,C148,'12'!$H$3:$H$300,"&lt;0")</f>
        <v>0</v>
      </c>
      <c r="H148" s="19">
        <f>SUMIFS('01'!$H$3:$H$300,'01'!$C$3:$C$300,C148)+SUMIFS('01'!$H$3:$H$300,'01'!$D$3:$D$300,C148)+SUMIFS('02'!$H$3:$H$300,'02'!$C$3:$C$300,C148)+SUMIFS('02'!$H$3:$H$300,'02'!$D$3:$D$300,C148)+SUMIFS('03'!$H$3:$H$300,'03'!$C$3:$C$300,C148)+SUMIFS('03'!$H$3:$H$300,'03'!$D$3:$D$300,C148)+SUMIFS('04'!$H$3:$H$300,'04'!$C$3:$C$300,C148)+SUMIFS('04'!$H$3:$H$300,'04'!$D$3:$D$300,C148)+SUMIFS('05'!$H$3:$H$300,'05'!$C$3:$C$300,C148)+SUMIFS('05'!$H$3:$H$300,'05'!$D$3:$D$300,C148)+SUMIFS('06'!$H$3:$H$300,'06'!$C$3:$C$300,C148)+SUMIFS('06'!$H$3:$H$300,'06'!$D$3:$D$300,C148)+SUMIFS('07'!$H$3:$H$300,'07'!$C$3:$C$300,C148)+SUMIFS('07'!$H$3:$H$300,'07'!$D$3:$D$300,C148)+SUMIFS('08'!$H$3:$H$300,'08'!$C$3:$C$300,C148)+SUMIFS('08'!$H$3:$H$300,'08'!$D$3:$D$300,C148)+SUMIFS('09'!$H$3:$H$300,'09'!$C$3:$C$300,C148)+SUMIFS('09'!$H$3:$H$300,'09'!$D$3:$D$300,C148)+SUMIFS('10'!$I$3:$I$260,'10'!$C$3:$C$260,C148)+SUMIFS('10'!$I$3:$I$260,'10'!$D$3:$D$260,C148)+SUMIFS('11'!$H$3:$H$300,'11'!$C$3:$C$300,C148)+SUMIFS('11'!$H$3:$H$300,'11'!$D$3:$D$300,C148)+SUMIFS('12'!$H$3:$H$300,'12'!$C$3:$C$300,C148)+SUMIFS('12'!$H$3:$H$300,'12'!$D$3:$D$300,C148)</f>
        <v>0</v>
      </c>
      <c r="I148" s="212"/>
      <c r="J148" s="231"/>
      <c r="K148" s="212"/>
      <c r="L148" s="212"/>
    </row>
    <row r="149" spans="1:12" ht="24.75" customHeight="1">
      <c r="A149" s="16">
        <f>Equipes!$H149+(ROW(Equipes!$H149)/100000)</f>
        <v>1.49E-3</v>
      </c>
      <c r="B149" s="13">
        <f>RANK(Equipes!$A149,A:A)</f>
        <v>852</v>
      </c>
      <c r="C149" s="32" t="s">
        <v>174</v>
      </c>
      <c r="D149" s="18">
        <f>COUNTIF('01'!$C$3:$C$300,C149)+COUNTIF('02'!$C$3:$C$300,C149)+COUNTIF('03'!$C$3:$C$300,C149)+COUNTIF('04'!$C$3:$C$300,C149)+COUNTIF('05'!$C$3:$C$300,C149)+COUNTIF('06'!$C$3:$C$300,C149)+COUNTIF('07'!$C$3:$C$300,C149)+COUNTIF('08'!$C$3:$C$300,C149)+COUNTIF('09'!$C$3:$C$300,C149)+COUNTIF('10'!$C$3:$C$260,C149)+COUNTIF('11'!$C$3:$C$300,C149)+COUNTIF('12'!$C$3:$C$300,C149)</f>
        <v>0</v>
      </c>
      <c r="E149" s="18">
        <f>COUNTIF('01'!$D$3:$D$300,C149)+COUNTIF('02'!$D$3:$D$300,C149)+COUNTIF('03'!$D$3:$D$300,C149)+COUNTIF('04'!$D$3:$D$300,C149)+COUNTIF('05'!$D$3:$D$300,C149)+COUNTIF('06'!$D$3:$D$300,C149)+COUNTIF('07'!$D$3:$D$300,C149)+COUNTIF('08'!$D$3:$D$300,C149)+COUNTIF('09'!$D$3:$D$300,C149)+COUNTIF('10'!$D$3:$D$260,C149)+COUNTIF('11'!$D$3:$D$300,C149)+COUNTIF('12'!$D$3:$D$300,C149)</f>
        <v>0</v>
      </c>
      <c r="F149" s="18">
        <f>COUNTIFS('01'!$C$3:$C$300,C149,'01'!$H$3:$H$300,"&gt;0")+COUNTIFS('01'!$D$3:$D$300,C149,'01'!$H$3:$H$300,"&gt;0")+COUNTIFS('02'!$C$3:$C$300,C149,'02'!$H$3:$H$300,"&gt;0")+COUNTIFS('02'!$D$3:$D$300,C149,'02'!$H$3:$H$300,"&gt;0")+COUNTIFS('03'!$C$3:$C$300,C149,'03'!$H$3:$H$300,"&gt;0")+COUNTIFS('03'!$D$3:$D$300,C149,'03'!$H$3:$H$300,"&gt;0")+COUNTIFS('04'!$C$3:$C$300,C149,'04'!$H$3:$H$300,"&gt;0")+COUNTIFS('04'!$D$3:$D$300,C149,'04'!$H$3:$H$300,"&gt;0")+COUNTIFS('05'!$C$3:$C$300,C149,'05'!$H$3:$H$300,"&gt;0")+COUNTIFS('05'!$D$3:$D$300,C149,'05'!$H$3:$H$300,"&gt;0")+COUNTIFS('06'!$C$3:$C$300,C149,'06'!$H$3:$H$300,"&gt;0")+COUNTIFS('06'!$D$3:$D$300,C149,'06'!$H$3:$H$300,"&gt;0")+COUNTIFS('07'!$C$3:$C$300,C149,'07'!$H$3:$H$300,"&gt;0")+COUNTIFS('07'!$D$3:$D$300,C149,'07'!$H$3:$H$300,"&gt;0")+COUNTIFS('08'!$C$3:$C$300,C149,'08'!$H$3:$H$300,"&gt;0")+COUNTIFS('08'!$D$3:$D$300,C149,'08'!$H$3:$H$300,"&gt;0")+COUNTIFS('09'!$C$3:$C$300,C149,'09'!$H$3:$H$300,"&gt;0")+COUNTIFS('09'!$D$3:$D$300,C149,'09'!$H$3:$H$300,"&gt;0")+COUNTIFS('10'!$C$3:$C$260,C149,'10'!$I$3:$I$260,"&gt;0")+COUNTIFS('10'!$D$3:$D$260,C149,'10'!$I$3:$I$260,"&gt;0")+COUNTIFS('11'!$C$3:$C$300,C149,'11'!$H$3:$H$300,"&gt;0")+COUNTIFS('11'!$D$3:$D$300,C149,'11'!$H$3:$H$300,"&gt;0")+COUNTIFS('12'!$C$3:$C$300,C149,'12'!$H$3:$H$300,"&gt;0")+COUNTIFS('12'!$D$3:$D$300,C149,'12'!$H$3:$H$300,"&gt;0")</f>
        <v>0</v>
      </c>
      <c r="G149" s="18">
        <f>COUNTIFS('01'!$C$3:$C$300,C149,'01'!$H$3:$H$300,"&lt;0")+COUNTIFS('01'!$D$3:$D$300,C149,'01'!$H$3:$H$300,"&lt;0")+COUNTIFS('02'!$C$3:$C$300,C149,'02'!$H$3:$H$300,"&lt;0")+COUNTIFS('02'!$D$3:$D$300,C149,'02'!$H$3:$H$300,"&lt;0")+COUNTIFS('03'!$C$3:$C$300,C149,'03'!$H$3:$H$300,"&lt;0")+COUNTIFS('03'!$D$3:$D$300,C149,'03'!$H$3:$H$300,"&lt;0")+COUNTIFS('04'!$C$3:$C$300,C149,'04'!$H$3:$H$300,"&lt;0")+COUNTIFS('04'!$D$3:$D$300,C149,'04'!$H$3:$H$300,"&lt;0")+COUNTIFS('05'!$C$3:$C$300,C149,'05'!$H$3:$H$300,"&lt;0")+COUNTIFS('05'!$D$3:$D$300,C149,'05'!$H$3:$H$300,"&lt;0")+COUNTIFS('06'!$C$3:$C$300,C149,'06'!$H$3:$H$300,"&lt;0")+COUNTIFS('06'!$D$3:$D$300,C149,'06'!$H$3:$H$300,"&lt;0")+COUNTIFS('07'!$C$3:$C$300,C149,'07'!$H$3:$H$300,"&lt;0")+COUNTIFS('07'!$D$3:$D$300,C149,'07'!$H$3:$H$300,"&lt;0")+COUNTIFS('08'!$C$3:$C$300,C149,'08'!$H$3:$H$300,"&lt;0")+COUNTIFS('08'!$D$3:$D$300,C149,'08'!$H$3:$H$300,"&lt;0")+COUNTIFS('09'!$C$3:$C$300,C149,'09'!$H$3:$H$300,"&lt;0")+COUNTIFS('09'!$D$3:$D$300,C149,'09'!$H$3:$H$300,"&lt;0")+COUNTIFS('10'!$C$3:$C$260,C149,'10'!$I$3:$I$260,"&lt;0")+COUNTIFS('10'!$D$3:$D$260,C149,'10'!$I$3:$I$260,"&lt;0")+COUNTIFS('11'!$C$3:$C$300,C149,'11'!$H$3:$H$300,"&lt;0")+COUNTIFS('11'!$D$3:$D$300,C149,'11'!$H$3:$H$300,"&lt;0")+COUNTIFS('12'!$C$3:$C$300,C149,'12'!$H$3:$H$300,"&lt;0")+COUNTIFS('12'!$D$3:$D$300,C149,'12'!$H$3:$H$300,"&lt;0")</f>
        <v>0</v>
      </c>
      <c r="H149" s="19">
        <f>SUMIFS('01'!$H$3:$H$300,'01'!$C$3:$C$300,C149)+SUMIFS('01'!$H$3:$H$300,'01'!$D$3:$D$300,C149)+SUMIFS('02'!$H$3:$H$300,'02'!$C$3:$C$300,C149)+SUMIFS('02'!$H$3:$H$300,'02'!$D$3:$D$300,C149)+SUMIFS('03'!$H$3:$H$300,'03'!$C$3:$C$300,C149)+SUMIFS('03'!$H$3:$H$300,'03'!$D$3:$D$300,C149)+SUMIFS('04'!$H$3:$H$300,'04'!$C$3:$C$300,C149)+SUMIFS('04'!$H$3:$H$300,'04'!$D$3:$D$300,C149)+SUMIFS('05'!$H$3:$H$300,'05'!$C$3:$C$300,C149)+SUMIFS('05'!$H$3:$H$300,'05'!$D$3:$D$300,C149)+SUMIFS('06'!$H$3:$H$300,'06'!$C$3:$C$300,C149)+SUMIFS('06'!$H$3:$H$300,'06'!$D$3:$D$300,C149)+SUMIFS('07'!$H$3:$H$300,'07'!$C$3:$C$300,C149)+SUMIFS('07'!$H$3:$H$300,'07'!$D$3:$D$300,C149)+SUMIFS('08'!$H$3:$H$300,'08'!$C$3:$C$300,C149)+SUMIFS('08'!$H$3:$H$300,'08'!$D$3:$D$300,C149)+SUMIFS('09'!$H$3:$H$300,'09'!$C$3:$C$300,C149)+SUMIFS('09'!$H$3:$H$300,'09'!$D$3:$D$300,C149)+SUMIFS('10'!$I$3:$I$260,'10'!$C$3:$C$260,C149)+SUMIFS('10'!$I$3:$I$260,'10'!$D$3:$D$260,C149)+SUMIFS('11'!$H$3:$H$300,'11'!$C$3:$C$300,C149)+SUMIFS('11'!$H$3:$H$300,'11'!$D$3:$D$300,C149)+SUMIFS('12'!$H$3:$H$300,'12'!$C$3:$C$300,C149)+SUMIFS('12'!$H$3:$H$300,'12'!$D$3:$D$300,C149)</f>
        <v>0</v>
      </c>
      <c r="I149" s="212"/>
      <c r="J149" s="231"/>
      <c r="K149" s="212"/>
      <c r="L149" s="212"/>
    </row>
    <row r="150" spans="1:12" ht="24.75" customHeight="1">
      <c r="A150" s="16">
        <f>Equipes!$H150+(ROW(Equipes!$H150)/100000)</f>
        <v>1.5E-3</v>
      </c>
      <c r="B150" s="13">
        <f>RANK(Equipes!$A150,A:A)</f>
        <v>851</v>
      </c>
      <c r="C150" s="32" t="s">
        <v>175</v>
      </c>
      <c r="D150" s="18">
        <f>COUNTIF('01'!$C$3:$C$300,C150)+COUNTIF('02'!$C$3:$C$300,C150)+COUNTIF('03'!$C$3:$C$300,C150)+COUNTIF('04'!$C$3:$C$300,C150)+COUNTIF('05'!$C$3:$C$300,C150)+COUNTIF('06'!$C$3:$C$300,C150)+COUNTIF('07'!$C$3:$C$300,C150)+COUNTIF('08'!$C$3:$C$300,C150)+COUNTIF('09'!$C$3:$C$300,C150)+COUNTIF('10'!$C$3:$C$260,C150)+COUNTIF('11'!$C$3:$C$300,C150)+COUNTIF('12'!$C$3:$C$300,C150)</f>
        <v>0</v>
      </c>
      <c r="E150" s="18">
        <f>COUNTIF('01'!$D$3:$D$300,C150)+COUNTIF('02'!$D$3:$D$300,C150)+COUNTIF('03'!$D$3:$D$300,C150)+COUNTIF('04'!$D$3:$D$300,C150)+COUNTIF('05'!$D$3:$D$300,C150)+COUNTIF('06'!$D$3:$D$300,C150)+COUNTIF('07'!$D$3:$D$300,C150)+COUNTIF('08'!$D$3:$D$300,C150)+COUNTIF('09'!$D$3:$D$300,C150)+COUNTIF('10'!$D$3:$D$260,C150)+COUNTIF('11'!$D$3:$D$300,C150)+COUNTIF('12'!$D$3:$D$300,C150)</f>
        <v>0</v>
      </c>
      <c r="F150" s="18">
        <f>COUNTIFS('01'!$C$3:$C$300,C150,'01'!$H$3:$H$300,"&gt;0")+COUNTIFS('01'!$D$3:$D$300,C150,'01'!$H$3:$H$300,"&gt;0")+COUNTIFS('02'!$C$3:$C$300,C150,'02'!$H$3:$H$300,"&gt;0")+COUNTIFS('02'!$D$3:$D$300,C150,'02'!$H$3:$H$300,"&gt;0")+COUNTIFS('03'!$C$3:$C$300,C150,'03'!$H$3:$H$300,"&gt;0")+COUNTIFS('03'!$D$3:$D$300,C150,'03'!$H$3:$H$300,"&gt;0")+COUNTIFS('04'!$C$3:$C$300,C150,'04'!$H$3:$H$300,"&gt;0")+COUNTIFS('04'!$D$3:$D$300,C150,'04'!$H$3:$H$300,"&gt;0")+COUNTIFS('05'!$C$3:$C$300,C150,'05'!$H$3:$H$300,"&gt;0")+COUNTIFS('05'!$D$3:$D$300,C150,'05'!$H$3:$H$300,"&gt;0")+COUNTIFS('06'!$C$3:$C$300,C150,'06'!$H$3:$H$300,"&gt;0")+COUNTIFS('06'!$D$3:$D$300,C150,'06'!$H$3:$H$300,"&gt;0")+COUNTIFS('07'!$C$3:$C$300,C150,'07'!$H$3:$H$300,"&gt;0")+COUNTIFS('07'!$D$3:$D$300,C150,'07'!$H$3:$H$300,"&gt;0")+COUNTIFS('08'!$C$3:$C$300,C150,'08'!$H$3:$H$300,"&gt;0")+COUNTIFS('08'!$D$3:$D$300,C150,'08'!$H$3:$H$300,"&gt;0")+COUNTIFS('09'!$C$3:$C$300,C150,'09'!$H$3:$H$300,"&gt;0")+COUNTIFS('09'!$D$3:$D$300,C150,'09'!$H$3:$H$300,"&gt;0")+COUNTIFS('10'!$C$3:$C$260,C150,'10'!$I$3:$I$260,"&gt;0")+COUNTIFS('10'!$D$3:$D$260,C150,'10'!$I$3:$I$260,"&gt;0")+COUNTIFS('11'!$C$3:$C$300,C150,'11'!$H$3:$H$300,"&gt;0")+COUNTIFS('11'!$D$3:$D$300,C150,'11'!$H$3:$H$300,"&gt;0")+COUNTIFS('12'!$C$3:$C$300,C150,'12'!$H$3:$H$300,"&gt;0")+COUNTIFS('12'!$D$3:$D$300,C150,'12'!$H$3:$H$300,"&gt;0")</f>
        <v>0</v>
      </c>
      <c r="G150" s="18">
        <f>COUNTIFS('01'!$C$3:$C$300,C150,'01'!$H$3:$H$300,"&lt;0")+COUNTIFS('01'!$D$3:$D$300,C150,'01'!$H$3:$H$300,"&lt;0")+COUNTIFS('02'!$C$3:$C$300,C150,'02'!$H$3:$H$300,"&lt;0")+COUNTIFS('02'!$D$3:$D$300,C150,'02'!$H$3:$H$300,"&lt;0")+COUNTIFS('03'!$C$3:$C$300,C150,'03'!$H$3:$H$300,"&lt;0")+COUNTIFS('03'!$D$3:$D$300,C150,'03'!$H$3:$H$300,"&lt;0")+COUNTIFS('04'!$C$3:$C$300,C150,'04'!$H$3:$H$300,"&lt;0")+COUNTIFS('04'!$D$3:$D$300,C150,'04'!$H$3:$H$300,"&lt;0")+COUNTIFS('05'!$C$3:$C$300,C150,'05'!$H$3:$H$300,"&lt;0")+COUNTIFS('05'!$D$3:$D$300,C150,'05'!$H$3:$H$300,"&lt;0")+COUNTIFS('06'!$C$3:$C$300,C150,'06'!$H$3:$H$300,"&lt;0")+COUNTIFS('06'!$D$3:$D$300,C150,'06'!$H$3:$H$300,"&lt;0")+COUNTIFS('07'!$C$3:$C$300,C150,'07'!$H$3:$H$300,"&lt;0")+COUNTIFS('07'!$D$3:$D$300,C150,'07'!$H$3:$H$300,"&lt;0")+COUNTIFS('08'!$C$3:$C$300,C150,'08'!$H$3:$H$300,"&lt;0")+COUNTIFS('08'!$D$3:$D$300,C150,'08'!$H$3:$H$300,"&lt;0")+COUNTIFS('09'!$C$3:$C$300,C150,'09'!$H$3:$H$300,"&lt;0")+COUNTIFS('09'!$D$3:$D$300,C150,'09'!$H$3:$H$300,"&lt;0")+COUNTIFS('10'!$C$3:$C$260,C150,'10'!$I$3:$I$260,"&lt;0")+COUNTIFS('10'!$D$3:$D$260,C150,'10'!$I$3:$I$260,"&lt;0")+COUNTIFS('11'!$C$3:$C$300,C150,'11'!$H$3:$H$300,"&lt;0")+COUNTIFS('11'!$D$3:$D$300,C150,'11'!$H$3:$H$300,"&lt;0")+COUNTIFS('12'!$C$3:$C$300,C150,'12'!$H$3:$H$300,"&lt;0")+COUNTIFS('12'!$D$3:$D$300,C150,'12'!$H$3:$H$300,"&lt;0")</f>
        <v>0</v>
      </c>
      <c r="H150" s="19">
        <f>SUMIFS('01'!$H$3:$H$300,'01'!$C$3:$C$300,C150)+SUMIFS('01'!$H$3:$H$300,'01'!$D$3:$D$300,C150)+SUMIFS('02'!$H$3:$H$300,'02'!$C$3:$C$300,C150)+SUMIFS('02'!$H$3:$H$300,'02'!$D$3:$D$300,C150)+SUMIFS('03'!$H$3:$H$300,'03'!$C$3:$C$300,C150)+SUMIFS('03'!$H$3:$H$300,'03'!$D$3:$D$300,C150)+SUMIFS('04'!$H$3:$H$300,'04'!$C$3:$C$300,C150)+SUMIFS('04'!$H$3:$H$300,'04'!$D$3:$D$300,C150)+SUMIFS('05'!$H$3:$H$300,'05'!$C$3:$C$300,C150)+SUMIFS('05'!$H$3:$H$300,'05'!$D$3:$D$300,C150)+SUMIFS('06'!$H$3:$H$300,'06'!$C$3:$C$300,C150)+SUMIFS('06'!$H$3:$H$300,'06'!$D$3:$D$300,C150)+SUMIFS('07'!$H$3:$H$300,'07'!$C$3:$C$300,C150)+SUMIFS('07'!$H$3:$H$300,'07'!$D$3:$D$300,C150)+SUMIFS('08'!$H$3:$H$300,'08'!$C$3:$C$300,C150)+SUMIFS('08'!$H$3:$H$300,'08'!$D$3:$D$300,C150)+SUMIFS('09'!$H$3:$H$300,'09'!$C$3:$C$300,C150)+SUMIFS('09'!$H$3:$H$300,'09'!$D$3:$D$300,C150)+SUMIFS('10'!$I$3:$I$260,'10'!$C$3:$C$260,C150)+SUMIFS('10'!$I$3:$I$260,'10'!$D$3:$D$260,C150)+SUMIFS('11'!$H$3:$H$300,'11'!$C$3:$C$300,C150)+SUMIFS('11'!$H$3:$H$300,'11'!$D$3:$D$300,C150)+SUMIFS('12'!$H$3:$H$300,'12'!$C$3:$C$300,C150)+SUMIFS('12'!$H$3:$H$300,'12'!$D$3:$D$300,C150)</f>
        <v>0</v>
      </c>
      <c r="I150" s="212"/>
      <c r="J150" s="231"/>
      <c r="K150" s="212"/>
      <c r="L150" s="212"/>
    </row>
    <row r="151" spans="1:12" ht="24.75" customHeight="1">
      <c r="A151" s="16">
        <f>Equipes!$H151+(ROW(Equipes!$H151)/100000)</f>
        <v>1.5100000000000001E-3</v>
      </c>
      <c r="B151" s="13">
        <f>RANK(Equipes!$A151,A:A)</f>
        <v>850</v>
      </c>
      <c r="C151" s="34" t="s">
        <v>176</v>
      </c>
      <c r="D151" s="18">
        <f>COUNTIF('01'!$C$3:$C$300,C151)+COUNTIF('02'!$C$3:$C$300,C151)+COUNTIF('03'!$C$3:$C$300,C151)+COUNTIF('04'!$C$3:$C$300,C151)+COUNTIF('05'!$C$3:$C$300,C151)+COUNTIF('06'!$C$3:$C$300,C151)+COUNTIF('07'!$C$3:$C$300,C151)+COUNTIF('08'!$C$3:$C$300,C151)+COUNTIF('09'!$C$3:$C$300,C151)+COUNTIF('10'!$C$3:$C$260,C151)+COUNTIF('11'!$C$3:$C$300,C151)+COUNTIF('12'!$C$3:$C$300,C151)</f>
        <v>0</v>
      </c>
      <c r="E151" s="18">
        <f>COUNTIF('01'!$D$3:$D$300,C151)+COUNTIF('02'!$D$3:$D$300,C151)+COUNTIF('03'!$D$3:$D$300,C151)+COUNTIF('04'!$D$3:$D$300,C151)+COUNTIF('05'!$D$3:$D$300,C151)+COUNTIF('06'!$D$3:$D$300,C151)+COUNTIF('07'!$D$3:$D$300,C151)+COUNTIF('08'!$D$3:$D$300,C151)+COUNTIF('09'!$D$3:$D$300,C151)+COUNTIF('10'!$D$3:$D$260,C151)+COUNTIF('11'!$D$3:$D$300,C151)+COUNTIF('12'!$D$3:$D$300,C151)</f>
        <v>0</v>
      </c>
      <c r="F151" s="18">
        <f>COUNTIFS('01'!$C$3:$C$300,C151,'01'!$H$3:$H$300,"&gt;0")+COUNTIFS('01'!$D$3:$D$300,C151,'01'!$H$3:$H$300,"&gt;0")+COUNTIFS('02'!$C$3:$C$300,C151,'02'!$H$3:$H$300,"&gt;0")+COUNTIFS('02'!$D$3:$D$300,C151,'02'!$H$3:$H$300,"&gt;0")+COUNTIFS('03'!$C$3:$C$300,C151,'03'!$H$3:$H$300,"&gt;0")+COUNTIFS('03'!$D$3:$D$300,C151,'03'!$H$3:$H$300,"&gt;0")+COUNTIFS('04'!$C$3:$C$300,C151,'04'!$H$3:$H$300,"&gt;0")+COUNTIFS('04'!$D$3:$D$300,C151,'04'!$H$3:$H$300,"&gt;0")+COUNTIFS('05'!$C$3:$C$300,C151,'05'!$H$3:$H$300,"&gt;0")+COUNTIFS('05'!$D$3:$D$300,C151,'05'!$H$3:$H$300,"&gt;0")+COUNTIFS('06'!$C$3:$C$300,C151,'06'!$H$3:$H$300,"&gt;0")+COUNTIFS('06'!$D$3:$D$300,C151,'06'!$H$3:$H$300,"&gt;0")+COUNTIFS('07'!$C$3:$C$300,C151,'07'!$H$3:$H$300,"&gt;0")+COUNTIFS('07'!$D$3:$D$300,C151,'07'!$H$3:$H$300,"&gt;0")+COUNTIFS('08'!$C$3:$C$300,C151,'08'!$H$3:$H$300,"&gt;0")+COUNTIFS('08'!$D$3:$D$300,C151,'08'!$H$3:$H$300,"&gt;0")+COUNTIFS('09'!$C$3:$C$300,C151,'09'!$H$3:$H$300,"&gt;0")+COUNTIFS('09'!$D$3:$D$300,C151,'09'!$H$3:$H$300,"&gt;0")+COUNTIFS('10'!$C$3:$C$260,C151,'10'!$I$3:$I$260,"&gt;0")+COUNTIFS('10'!$D$3:$D$260,C151,'10'!$I$3:$I$260,"&gt;0")+COUNTIFS('11'!$C$3:$C$300,C151,'11'!$H$3:$H$300,"&gt;0")+COUNTIFS('11'!$D$3:$D$300,C151,'11'!$H$3:$H$300,"&gt;0")+COUNTIFS('12'!$C$3:$C$300,C151,'12'!$H$3:$H$300,"&gt;0")+COUNTIFS('12'!$D$3:$D$300,C151,'12'!$H$3:$H$300,"&gt;0")</f>
        <v>0</v>
      </c>
      <c r="G151" s="18">
        <f>COUNTIFS('01'!$C$3:$C$300,C151,'01'!$H$3:$H$300,"&lt;0")+COUNTIFS('01'!$D$3:$D$300,C151,'01'!$H$3:$H$300,"&lt;0")+COUNTIFS('02'!$C$3:$C$300,C151,'02'!$H$3:$H$300,"&lt;0")+COUNTIFS('02'!$D$3:$D$300,C151,'02'!$H$3:$H$300,"&lt;0")+COUNTIFS('03'!$C$3:$C$300,C151,'03'!$H$3:$H$300,"&lt;0")+COUNTIFS('03'!$D$3:$D$300,C151,'03'!$H$3:$H$300,"&lt;0")+COUNTIFS('04'!$C$3:$C$300,C151,'04'!$H$3:$H$300,"&lt;0")+COUNTIFS('04'!$D$3:$D$300,C151,'04'!$H$3:$H$300,"&lt;0")+COUNTIFS('05'!$C$3:$C$300,C151,'05'!$H$3:$H$300,"&lt;0")+COUNTIFS('05'!$D$3:$D$300,C151,'05'!$H$3:$H$300,"&lt;0")+COUNTIFS('06'!$C$3:$C$300,C151,'06'!$H$3:$H$300,"&lt;0")+COUNTIFS('06'!$D$3:$D$300,C151,'06'!$H$3:$H$300,"&lt;0")+COUNTIFS('07'!$C$3:$C$300,C151,'07'!$H$3:$H$300,"&lt;0")+COUNTIFS('07'!$D$3:$D$300,C151,'07'!$H$3:$H$300,"&lt;0")+COUNTIFS('08'!$C$3:$C$300,C151,'08'!$H$3:$H$300,"&lt;0")+COUNTIFS('08'!$D$3:$D$300,C151,'08'!$H$3:$H$300,"&lt;0")+COUNTIFS('09'!$C$3:$C$300,C151,'09'!$H$3:$H$300,"&lt;0")+COUNTIFS('09'!$D$3:$D$300,C151,'09'!$H$3:$H$300,"&lt;0")+COUNTIFS('10'!$C$3:$C$260,C151,'10'!$I$3:$I$260,"&lt;0")+COUNTIFS('10'!$D$3:$D$260,C151,'10'!$I$3:$I$260,"&lt;0")+COUNTIFS('11'!$C$3:$C$300,C151,'11'!$H$3:$H$300,"&lt;0")+COUNTIFS('11'!$D$3:$D$300,C151,'11'!$H$3:$H$300,"&lt;0")+COUNTIFS('12'!$C$3:$C$300,C151,'12'!$H$3:$H$300,"&lt;0")+COUNTIFS('12'!$D$3:$D$300,C151,'12'!$H$3:$H$300,"&lt;0")</f>
        <v>0</v>
      </c>
      <c r="H151" s="19">
        <f>SUMIFS('01'!$H$3:$H$300,'01'!$C$3:$C$300,C151)+SUMIFS('01'!$H$3:$H$300,'01'!$D$3:$D$300,C151)+SUMIFS('02'!$H$3:$H$300,'02'!$C$3:$C$300,C151)+SUMIFS('02'!$H$3:$H$300,'02'!$D$3:$D$300,C151)+SUMIFS('03'!$H$3:$H$300,'03'!$C$3:$C$300,C151)+SUMIFS('03'!$H$3:$H$300,'03'!$D$3:$D$300,C151)+SUMIFS('04'!$H$3:$H$300,'04'!$C$3:$C$300,C151)+SUMIFS('04'!$H$3:$H$300,'04'!$D$3:$D$300,C151)+SUMIFS('05'!$H$3:$H$300,'05'!$C$3:$C$300,C151)+SUMIFS('05'!$H$3:$H$300,'05'!$D$3:$D$300,C151)+SUMIFS('06'!$H$3:$H$300,'06'!$C$3:$C$300,C151)+SUMIFS('06'!$H$3:$H$300,'06'!$D$3:$D$300,C151)+SUMIFS('07'!$H$3:$H$300,'07'!$C$3:$C$300,C151)+SUMIFS('07'!$H$3:$H$300,'07'!$D$3:$D$300,C151)+SUMIFS('08'!$H$3:$H$300,'08'!$C$3:$C$300,C151)+SUMIFS('08'!$H$3:$H$300,'08'!$D$3:$D$300,C151)+SUMIFS('09'!$H$3:$H$300,'09'!$C$3:$C$300,C151)+SUMIFS('09'!$H$3:$H$300,'09'!$D$3:$D$300,C151)+SUMIFS('10'!$I$3:$I$260,'10'!$C$3:$C$260,C151)+SUMIFS('10'!$I$3:$I$260,'10'!$D$3:$D$260,C151)+SUMIFS('11'!$H$3:$H$300,'11'!$C$3:$C$300,C151)+SUMIFS('11'!$H$3:$H$300,'11'!$D$3:$D$300,C151)+SUMIFS('12'!$H$3:$H$300,'12'!$C$3:$C$300,C151)+SUMIFS('12'!$H$3:$H$300,'12'!$D$3:$D$300,C151)</f>
        <v>0</v>
      </c>
      <c r="I151" s="212"/>
      <c r="J151" s="231"/>
      <c r="K151" s="212"/>
      <c r="L151" s="212"/>
    </row>
    <row r="152" spans="1:12" ht="24.75" customHeight="1">
      <c r="A152" s="16">
        <f>Equipes!$H152+(ROW(Equipes!$H152)/100000)</f>
        <v>1.5200000000000001E-3</v>
      </c>
      <c r="B152" s="13">
        <f>RANK(Equipes!$A152,A:A)</f>
        <v>849</v>
      </c>
      <c r="C152" s="33" t="s">
        <v>177</v>
      </c>
      <c r="D152" s="18">
        <f>COUNTIF('01'!$C$3:$C$300,C152)+COUNTIF('02'!$C$3:$C$300,C152)+COUNTIF('03'!$C$3:$C$300,C152)+COUNTIF('04'!$C$3:$C$300,C152)+COUNTIF('05'!$C$3:$C$300,C152)+COUNTIF('06'!$C$3:$C$300,C152)+COUNTIF('07'!$C$3:$C$300,C152)+COUNTIF('08'!$C$3:$C$300,C152)+COUNTIF('09'!$C$3:$C$300,C152)+COUNTIF('10'!$C$3:$C$260,C152)+COUNTIF('11'!$C$3:$C$300,C152)+COUNTIF('12'!$C$3:$C$300,C152)</f>
        <v>0</v>
      </c>
      <c r="E152" s="18">
        <f>COUNTIF('01'!$D$3:$D$300,C152)+COUNTIF('02'!$D$3:$D$300,C152)+COUNTIF('03'!$D$3:$D$300,C152)+COUNTIF('04'!$D$3:$D$300,C152)+COUNTIF('05'!$D$3:$D$300,C152)+COUNTIF('06'!$D$3:$D$300,C152)+COUNTIF('07'!$D$3:$D$300,C152)+COUNTIF('08'!$D$3:$D$300,C152)+COUNTIF('09'!$D$3:$D$300,C152)+COUNTIF('10'!$D$3:$D$260,C152)+COUNTIF('11'!$D$3:$D$300,C152)+COUNTIF('12'!$D$3:$D$300,C152)</f>
        <v>0</v>
      </c>
      <c r="F152" s="18">
        <f>COUNTIFS('01'!$C$3:$C$300,C152,'01'!$H$3:$H$300,"&gt;0")+COUNTIFS('01'!$D$3:$D$300,C152,'01'!$H$3:$H$300,"&gt;0")+COUNTIFS('02'!$C$3:$C$300,C152,'02'!$H$3:$H$300,"&gt;0")+COUNTIFS('02'!$D$3:$D$300,C152,'02'!$H$3:$H$300,"&gt;0")+COUNTIFS('03'!$C$3:$C$300,C152,'03'!$H$3:$H$300,"&gt;0")+COUNTIFS('03'!$D$3:$D$300,C152,'03'!$H$3:$H$300,"&gt;0")+COUNTIFS('04'!$C$3:$C$300,C152,'04'!$H$3:$H$300,"&gt;0")+COUNTIFS('04'!$D$3:$D$300,C152,'04'!$H$3:$H$300,"&gt;0")+COUNTIFS('05'!$C$3:$C$300,C152,'05'!$H$3:$H$300,"&gt;0")+COUNTIFS('05'!$D$3:$D$300,C152,'05'!$H$3:$H$300,"&gt;0")+COUNTIFS('06'!$C$3:$C$300,C152,'06'!$H$3:$H$300,"&gt;0")+COUNTIFS('06'!$D$3:$D$300,C152,'06'!$H$3:$H$300,"&gt;0")+COUNTIFS('07'!$C$3:$C$300,C152,'07'!$H$3:$H$300,"&gt;0")+COUNTIFS('07'!$D$3:$D$300,C152,'07'!$H$3:$H$300,"&gt;0")+COUNTIFS('08'!$C$3:$C$300,C152,'08'!$H$3:$H$300,"&gt;0")+COUNTIFS('08'!$D$3:$D$300,C152,'08'!$H$3:$H$300,"&gt;0")+COUNTIFS('09'!$C$3:$C$300,C152,'09'!$H$3:$H$300,"&gt;0")+COUNTIFS('09'!$D$3:$D$300,C152,'09'!$H$3:$H$300,"&gt;0")+COUNTIFS('10'!$C$3:$C$260,C152,'10'!$I$3:$I$260,"&gt;0")+COUNTIFS('10'!$D$3:$D$260,C152,'10'!$I$3:$I$260,"&gt;0")+COUNTIFS('11'!$C$3:$C$300,C152,'11'!$H$3:$H$300,"&gt;0")+COUNTIFS('11'!$D$3:$D$300,C152,'11'!$H$3:$H$300,"&gt;0")+COUNTIFS('12'!$C$3:$C$300,C152,'12'!$H$3:$H$300,"&gt;0")+COUNTIFS('12'!$D$3:$D$300,C152,'12'!$H$3:$H$300,"&gt;0")</f>
        <v>0</v>
      </c>
      <c r="G152" s="18">
        <f>COUNTIFS('01'!$C$3:$C$300,C152,'01'!$H$3:$H$300,"&lt;0")+COUNTIFS('01'!$D$3:$D$300,C152,'01'!$H$3:$H$300,"&lt;0")+COUNTIFS('02'!$C$3:$C$300,C152,'02'!$H$3:$H$300,"&lt;0")+COUNTIFS('02'!$D$3:$D$300,C152,'02'!$H$3:$H$300,"&lt;0")+COUNTIFS('03'!$C$3:$C$300,C152,'03'!$H$3:$H$300,"&lt;0")+COUNTIFS('03'!$D$3:$D$300,C152,'03'!$H$3:$H$300,"&lt;0")+COUNTIFS('04'!$C$3:$C$300,C152,'04'!$H$3:$H$300,"&lt;0")+COUNTIFS('04'!$D$3:$D$300,C152,'04'!$H$3:$H$300,"&lt;0")+COUNTIFS('05'!$C$3:$C$300,C152,'05'!$H$3:$H$300,"&lt;0")+COUNTIFS('05'!$D$3:$D$300,C152,'05'!$H$3:$H$300,"&lt;0")+COUNTIFS('06'!$C$3:$C$300,C152,'06'!$H$3:$H$300,"&lt;0")+COUNTIFS('06'!$D$3:$D$300,C152,'06'!$H$3:$H$300,"&lt;0")+COUNTIFS('07'!$C$3:$C$300,C152,'07'!$H$3:$H$300,"&lt;0")+COUNTIFS('07'!$D$3:$D$300,C152,'07'!$H$3:$H$300,"&lt;0")+COUNTIFS('08'!$C$3:$C$300,C152,'08'!$H$3:$H$300,"&lt;0")+COUNTIFS('08'!$D$3:$D$300,C152,'08'!$H$3:$H$300,"&lt;0")+COUNTIFS('09'!$C$3:$C$300,C152,'09'!$H$3:$H$300,"&lt;0")+COUNTIFS('09'!$D$3:$D$300,C152,'09'!$H$3:$H$300,"&lt;0")+COUNTIFS('10'!$C$3:$C$260,C152,'10'!$I$3:$I$260,"&lt;0")+COUNTIFS('10'!$D$3:$D$260,C152,'10'!$I$3:$I$260,"&lt;0")+COUNTIFS('11'!$C$3:$C$300,C152,'11'!$H$3:$H$300,"&lt;0")+COUNTIFS('11'!$D$3:$D$300,C152,'11'!$H$3:$H$300,"&lt;0")+COUNTIFS('12'!$C$3:$C$300,C152,'12'!$H$3:$H$300,"&lt;0")+COUNTIFS('12'!$D$3:$D$300,C152,'12'!$H$3:$H$300,"&lt;0")</f>
        <v>0</v>
      </c>
      <c r="H152" s="19">
        <f>SUMIFS('01'!$H$3:$H$300,'01'!$C$3:$C$300,C152)+SUMIFS('01'!$H$3:$H$300,'01'!$D$3:$D$300,C152)+SUMIFS('02'!$H$3:$H$300,'02'!$C$3:$C$300,C152)+SUMIFS('02'!$H$3:$H$300,'02'!$D$3:$D$300,C152)+SUMIFS('03'!$H$3:$H$300,'03'!$C$3:$C$300,C152)+SUMIFS('03'!$H$3:$H$300,'03'!$D$3:$D$300,C152)+SUMIFS('04'!$H$3:$H$300,'04'!$C$3:$C$300,C152)+SUMIFS('04'!$H$3:$H$300,'04'!$D$3:$D$300,C152)+SUMIFS('05'!$H$3:$H$300,'05'!$C$3:$C$300,C152)+SUMIFS('05'!$H$3:$H$300,'05'!$D$3:$D$300,C152)+SUMIFS('06'!$H$3:$H$300,'06'!$C$3:$C$300,C152)+SUMIFS('06'!$H$3:$H$300,'06'!$D$3:$D$300,C152)+SUMIFS('07'!$H$3:$H$300,'07'!$C$3:$C$300,C152)+SUMIFS('07'!$H$3:$H$300,'07'!$D$3:$D$300,C152)+SUMIFS('08'!$H$3:$H$300,'08'!$C$3:$C$300,C152)+SUMIFS('08'!$H$3:$H$300,'08'!$D$3:$D$300,C152)+SUMIFS('09'!$H$3:$H$300,'09'!$C$3:$C$300,C152)+SUMIFS('09'!$H$3:$H$300,'09'!$D$3:$D$300,C152)+SUMIFS('10'!$I$3:$I$260,'10'!$C$3:$C$260,C152)+SUMIFS('10'!$I$3:$I$260,'10'!$D$3:$D$260,C152)+SUMIFS('11'!$H$3:$H$300,'11'!$C$3:$C$300,C152)+SUMIFS('11'!$H$3:$H$300,'11'!$D$3:$D$300,C152)+SUMIFS('12'!$H$3:$H$300,'12'!$C$3:$C$300,C152)+SUMIFS('12'!$H$3:$H$300,'12'!$D$3:$D$300,C152)</f>
        <v>0</v>
      </c>
      <c r="I152" s="212"/>
      <c r="J152" s="231"/>
      <c r="K152" s="212"/>
      <c r="L152" s="212"/>
    </row>
    <row r="153" spans="1:12" ht="24.75" customHeight="1">
      <c r="A153" s="16">
        <f>Equipes!$H153+(ROW(Equipes!$H153)/100000)</f>
        <v>1.5299999999999999E-3</v>
      </c>
      <c r="B153" s="13">
        <f>RANK(Equipes!$A153,A:A)</f>
        <v>848</v>
      </c>
      <c r="C153" s="33" t="s">
        <v>178</v>
      </c>
      <c r="D153" s="18">
        <f>COUNTIF('01'!$C$3:$C$300,C153)+COUNTIF('02'!$C$3:$C$300,C153)+COUNTIF('03'!$C$3:$C$300,C153)+COUNTIF('04'!$C$3:$C$300,C153)+COUNTIF('05'!$C$3:$C$300,C153)+COUNTIF('06'!$C$3:$C$300,C153)+COUNTIF('07'!$C$3:$C$300,C153)+COUNTIF('08'!$C$3:$C$300,C153)+COUNTIF('09'!$C$3:$C$300,C153)+COUNTIF('10'!$C$3:$C$260,C153)+COUNTIF('11'!$C$3:$C$300,C153)+COUNTIF('12'!$C$3:$C$300,C153)</f>
        <v>0</v>
      </c>
      <c r="E153" s="18">
        <f>COUNTIF('01'!$D$3:$D$300,C153)+COUNTIF('02'!$D$3:$D$300,C153)+COUNTIF('03'!$D$3:$D$300,C153)+COUNTIF('04'!$D$3:$D$300,C153)+COUNTIF('05'!$D$3:$D$300,C153)+COUNTIF('06'!$D$3:$D$300,C153)+COUNTIF('07'!$D$3:$D$300,C153)+COUNTIF('08'!$D$3:$D$300,C153)+COUNTIF('09'!$D$3:$D$300,C153)+COUNTIF('10'!$D$3:$D$260,C153)+COUNTIF('11'!$D$3:$D$300,C153)+COUNTIF('12'!$D$3:$D$300,C153)</f>
        <v>0</v>
      </c>
      <c r="F153" s="18">
        <f>COUNTIFS('01'!$C$3:$C$300,C153,'01'!$H$3:$H$300,"&gt;0")+COUNTIFS('01'!$D$3:$D$300,C153,'01'!$H$3:$H$300,"&gt;0")+COUNTIFS('02'!$C$3:$C$300,C153,'02'!$H$3:$H$300,"&gt;0")+COUNTIFS('02'!$D$3:$D$300,C153,'02'!$H$3:$H$300,"&gt;0")+COUNTIFS('03'!$C$3:$C$300,C153,'03'!$H$3:$H$300,"&gt;0")+COUNTIFS('03'!$D$3:$D$300,C153,'03'!$H$3:$H$300,"&gt;0")+COUNTIFS('04'!$C$3:$C$300,C153,'04'!$H$3:$H$300,"&gt;0")+COUNTIFS('04'!$D$3:$D$300,C153,'04'!$H$3:$H$300,"&gt;0")+COUNTIFS('05'!$C$3:$C$300,C153,'05'!$H$3:$H$300,"&gt;0")+COUNTIFS('05'!$D$3:$D$300,C153,'05'!$H$3:$H$300,"&gt;0")+COUNTIFS('06'!$C$3:$C$300,C153,'06'!$H$3:$H$300,"&gt;0")+COUNTIFS('06'!$D$3:$D$300,C153,'06'!$H$3:$H$300,"&gt;0")+COUNTIFS('07'!$C$3:$C$300,C153,'07'!$H$3:$H$300,"&gt;0")+COUNTIFS('07'!$D$3:$D$300,C153,'07'!$H$3:$H$300,"&gt;0")+COUNTIFS('08'!$C$3:$C$300,C153,'08'!$H$3:$H$300,"&gt;0")+COUNTIFS('08'!$D$3:$D$300,C153,'08'!$H$3:$H$300,"&gt;0")+COUNTIFS('09'!$C$3:$C$300,C153,'09'!$H$3:$H$300,"&gt;0")+COUNTIFS('09'!$D$3:$D$300,C153,'09'!$H$3:$H$300,"&gt;0")+COUNTIFS('10'!$C$3:$C$260,C153,'10'!$I$3:$I$260,"&gt;0")+COUNTIFS('10'!$D$3:$D$260,C153,'10'!$I$3:$I$260,"&gt;0")+COUNTIFS('11'!$C$3:$C$300,C153,'11'!$H$3:$H$300,"&gt;0")+COUNTIFS('11'!$D$3:$D$300,C153,'11'!$H$3:$H$300,"&gt;0")+COUNTIFS('12'!$C$3:$C$300,C153,'12'!$H$3:$H$300,"&gt;0")+COUNTIFS('12'!$D$3:$D$300,C153,'12'!$H$3:$H$300,"&gt;0")</f>
        <v>0</v>
      </c>
      <c r="G153" s="18">
        <f>COUNTIFS('01'!$C$3:$C$300,C153,'01'!$H$3:$H$300,"&lt;0")+COUNTIFS('01'!$D$3:$D$300,C153,'01'!$H$3:$H$300,"&lt;0")+COUNTIFS('02'!$C$3:$C$300,C153,'02'!$H$3:$H$300,"&lt;0")+COUNTIFS('02'!$D$3:$D$300,C153,'02'!$H$3:$H$300,"&lt;0")+COUNTIFS('03'!$C$3:$C$300,C153,'03'!$H$3:$H$300,"&lt;0")+COUNTIFS('03'!$D$3:$D$300,C153,'03'!$H$3:$H$300,"&lt;0")+COUNTIFS('04'!$C$3:$C$300,C153,'04'!$H$3:$H$300,"&lt;0")+COUNTIFS('04'!$D$3:$D$300,C153,'04'!$H$3:$H$300,"&lt;0")+COUNTIFS('05'!$C$3:$C$300,C153,'05'!$H$3:$H$300,"&lt;0")+COUNTIFS('05'!$D$3:$D$300,C153,'05'!$H$3:$H$300,"&lt;0")+COUNTIFS('06'!$C$3:$C$300,C153,'06'!$H$3:$H$300,"&lt;0")+COUNTIFS('06'!$D$3:$D$300,C153,'06'!$H$3:$H$300,"&lt;0")+COUNTIFS('07'!$C$3:$C$300,C153,'07'!$H$3:$H$300,"&lt;0")+COUNTIFS('07'!$D$3:$D$300,C153,'07'!$H$3:$H$300,"&lt;0")+COUNTIFS('08'!$C$3:$C$300,C153,'08'!$H$3:$H$300,"&lt;0")+COUNTIFS('08'!$D$3:$D$300,C153,'08'!$H$3:$H$300,"&lt;0")+COUNTIFS('09'!$C$3:$C$300,C153,'09'!$H$3:$H$300,"&lt;0")+COUNTIFS('09'!$D$3:$D$300,C153,'09'!$H$3:$H$300,"&lt;0")+COUNTIFS('10'!$C$3:$C$260,C153,'10'!$I$3:$I$260,"&lt;0")+COUNTIFS('10'!$D$3:$D$260,C153,'10'!$I$3:$I$260,"&lt;0")+COUNTIFS('11'!$C$3:$C$300,C153,'11'!$H$3:$H$300,"&lt;0")+COUNTIFS('11'!$D$3:$D$300,C153,'11'!$H$3:$H$300,"&lt;0")+COUNTIFS('12'!$C$3:$C$300,C153,'12'!$H$3:$H$300,"&lt;0")+COUNTIFS('12'!$D$3:$D$300,C153,'12'!$H$3:$H$300,"&lt;0")</f>
        <v>0</v>
      </c>
      <c r="H153" s="19">
        <f>SUMIFS('01'!$H$3:$H$300,'01'!$C$3:$C$300,C153)+SUMIFS('01'!$H$3:$H$300,'01'!$D$3:$D$300,C153)+SUMIFS('02'!$H$3:$H$300,'02'!$C$3:$C$300,C153)+SUMIFS('02'!$H$3:$H$300,'02'!$D$3:$D$300,C153)+SUMIFS('03'!$H$3:$H$300,'03'!$C$3:$C$300,C153)+SUMIFS('03'!$H$3:$H$300,'03'!$D$3:$D$300,C153)+SUMIFS('04'!$H$3:$H$300,'04'!$C$3:$C$300,C153)+SUMIFS('04'!$H$3:$H$300,'04'!$D$3:$D$300,C153)+SUMIFS('05'!$H$3:$H$300,'05'!$C$3:$C$300,C153)+SUMIFS('05'!$H$3:$H$300,'05'!$D$3:$D$300,C153)+SUMIFS('06'!$H$3:$H$300,'06'!$C$3:$C$300,C153)+SUMIFS('06'!$H$3:$H$300,'06'!$D$3:$D$300,C153)+SUMIFS('07'!$H$3:$H$300,'07'!$C$3:$C$300,C153)+SUMIFS('07'!$H$3:$H$300,'07'!$D$3:$D$300,C153)+SUMIFS('08'!$H$3:$H$300,'08'!$C$3:$C$300,C153)+SUMIFS('08'!$H$3:$H$300,'08'!$D$3:$D$300,C153)+SUMIFS('09'!$H$3:$H$300,'09'!$C$3:$C$300,C153)+SUMIFS('09'!$H$3:$H$300,'09'!$D$3:$D$300,C153)+SUMIFS('10'!$I$3:$I$260,'10'!$C$3:$C$260,C153)+SUMIFS('10'!$I$3:$I$260,'10'!$D$3:$D$260,C153)+SUMIFS('11'!$H$3:$H$300,'11'!$C$3:$C$300,C153)+SUMIFS('11'!$H$3:$H$300,'11'!$D$3:$D$300,C153)+SUMIFS('12'!$H$3:$H$300,'12'!$C$3:$C$300,C153)+SUMIFS('12'!$H$3:$H$300,'12'!$D$3:$D$300,C153)</f>
        <v>0</v>
      </c>
      <c r="I153" s="212"/>
      <c r="J153" s="231"/>
      <c r="K153" s="212"/>
      <c r="L153" s="212"/>
    </row>
    <row r="154" spans="1:12" ht="24.75" customHeight="1">
      <c r="A154" s="16">
        <f>Equipes!$H154+(ROW(Equipes!$H154)/100000)</f>
        <v>1.5399999999999999E-3</v>
      </c>
      <c r="B154" s="13">
        <f>RANK(Equipes!$A154,A:A)</f>
        <v>847</v>
      </c>
      <c r="C154" s="33" t="s">
        <v>179</v>
      </c>
      <c r="D154" s="18">
        <f>COUNTIF('01'!$C$3:$C$300,C154)+COUNTIF('02'!$C$3:$C$300,C154)+COUNTIF('03'!$C$3:$C$300,C154)+COUNTIF('04'!$C$3:$C$300,C154)+COUNTIF('05'!$C$3:$C$300,C154)+COUNTIF('06'!$C$3:$C$300,C154)+COUNTIF('07'!$C$3:$C$300,C154)+COUNTIF('08'!$C$3:$C$300,C154)+COUNTIF('09'!$C$3:$C$300,C154)+COUNTIF('10'!$C$3:$C$260,C154)+COUNTIF('11'!$C$3:$C$300,C154)+COUNTIF('12'!$C$3:$C$300,C154)</f>
        <v>0</v>
      </c>
      <c r="E154" s="18">
        <f>COUNTIF('01'!$D$3:$D$300,C154)+COUNTIF('02'!$D$3:$D$300,C154)+COUNTIF('03'!$D$3:$D$300,C154)+COUNTIF('04'!$D$3:$D$300,C154)+COUNTIF('05'!$D$3:$D$300,C154)+COUNTIF('06'!$D$3:$D$300,C154)+COUNTIF('07'!$D$3:$D$300,C154)+COUNTIF('08'!$D$3:$D$300,C154)+COUNTIF('09'!$D$3:$D$300,C154)+COUNTIF('10'!$D$3:$D$260,C154)+COUNTIF('11'!$D$3:$D$300,C154)+COUNTIF('12'!$D$3:$D$300,C154)</f>
        <v>0</v>
      </c>
      <c r="F154" s="18">
        <f>COUNTIFS('01'!$C$3:$C$300,C154,'01'!$H$3:$H$300,"&gt;0")+COUNTIFS('01'!$D$3:$D$300,C154,'01'!$H$3:$H$300,"&gt;0")+COUNTIFS('02'!$C$3:$C$300,C154,'02'!$H$3:$H$300,"&gt;0")+COUNTIFS('02'!$D$3:$D$300,C154,'02'!$H$3:$H$300,"&gt;0")+COUNTIFS('03'!$C$3:$C$300,C154,'03'!$H$3:$H$300,"&gt;0")+COUNTIFS('03'!$D$3:$D$300,C154,'03'!$H$3:$H$300,"&gt;0")+COUNTIFS('04'!$C$3:$C$300,C154,'04'!$H$3:$H$300,"&gt;0")+COUNTIFS('04'!$D$3:$D$300,C154,'04'!$H$3:$H$300,"&gt;0")+COUNTIFS('05'!$C$3:$C$300,C154,'05'!$H$3:$H$300,"&gt;0")+COUNTIFS('05'!$D$3:$D$300,C154,'05'!$H$3:$H$300,"&gt;0")+COUNTIFS('06'!$C$3:$C$300,C154,'06'!$H$3:$H$300,"&gt;0")+COUNTIFS('06'!$D$3:$D$300,C154,'06'!$H$3:$H$300,"&gt;0")+COUNTIFS('07'!$C$3:$C$300,C154,'07'!$H$3:$H$300,"&gt;0")+COUNTIFS('07'!$D$3:$D$300,C154,'07'!$H$3:$H$300,"&gt;0")+COUNTIFS('08'!$C$3:$C$300,C154,'08'!$H$3:$H$300,"&gt;0")+COUNTIFS('08'!$D$3:$D$300,C154,'08'!$H$3:$H$300,"&gt;0")+COUNTIFS('09'!$C$3:$C$300,C154,'09'!$H$3:$H$300,"&gt;0")+COUNTIFS('09'!$D$3:$D$300,C154,'09'!$H$3:$H$300,"&gt;0")+COUNTIFS('10'!$C$3:$C$260,C154,'10'!$I$3:$I$260,"&gt;0")+COUNTIFS('10'!$D$3:$D$260,C154,'10'!$I$3:$I$260,"&gt;0")+COUNTIFS('11'!$C$3:$C$300,C154,'11'!$H$3:$H$300,"&gt;0")+COUNTIFS('11'!$D$3:$D$300,C154,'11'!$H$3:$H$300,"&gt;0")+COUNTIFS('12'!$C$3:$C$300,C154,'12'!$H$3:$H$300,"&gt;0")+COUNTIFS('12'!$D$3:$D$300,C154,'12'!$H$3:$H$300,"&gt;0")</f>
        <v>0</v>
      </c>
      <c r="G154" s="18">
        <f>COUNTIFS('01'!$C$3:$C$300,C154,'01'!$H$3:$H$300,"&lt;0")+COUNTIFS('01'!$D$3:$D$300,C154,'01'!$H$3:$H$300,"&lt;0")+COUNTIFS('02'!$C$3:$C$300,C154,'02'!$H$3:$H$300,"&lt;0")+COUNTIFS('02'!$D$3:$D$300,C154,'02'!$H$3:$H$300,"&lt;0")+COUNTIFS('03'!$C$3:$C$300,C154,'03'!$H$3:$H$300,"&lt;0")+COUNTIFS('03'!$D$3:$D$300,C154,'03'!$H$3:$H$300,"&lt;0")+COUNTIFS('04'!$C$3:$C$300,C154,'04'!$H$3:$H$300,"&lt;0")+COUNTIFS('04'!$D$3:$D$300,C154,'04'!$H$3:$H$300,"&lt;0")+COUNTIFS('05'!$C$3:$C$300,C154,'05'!$H$3:$H$300,"&lt;0")+COUNTIFS('05'!$D$3:$D$300,C154,'05'!$H$3:$H$300,"&lt;0")+COUNTIFS('06'!$C$3:$C$300,C154,'06'!$H$3:$H$300,"&lt;0")+COUNTIFS('06'!$D$3:$D$300,C154,'06'!$H$3:$H$300,"&lt;0")+COUNTIFS('07'!$C$3:$C$300,C154,'07'!$H$3:$H$300,"&lt;0")+COUNTIFS('07'!$D$3:$D$300,C154,'07'!$H$3:$H$300,"&lt;0")+COUNTIFS('08'!$C$3:$C$300,C154,'08'!$H$3:$H$300,"&lt;0")+COUNTIFS('08'!$D$3:$D$300,C154,'08'!$H$3:$H$300,"&lt;0")+COUNTIFS('09'!$C$3:$C$300,C154,'09'!$H$3:$H$300,"&lt;0")+COUNTIFS('09'!$D$3:$D$300,C154,'09'!$H$3:$H$300,"&lt;0")+COUNTIFS('10'!$C$3:$C$260,C154,'10'!$I$3:$I$260,"&lt;0")+COUNTIFS('10'!$D$3:$D$260,C154,'10'!$I$3:$I$260,"&lt;0")+COUNTIFS('11'!$C$3:$C$300,C154,'11'!$H$3:$H$300,"&lt;0")+COUNTIFS('11'!$D$3:$D$300,C154,'11'!$H$3:$H$300,"&lt;0")+COUNTIFS('12'!$C$3:$C$300,C154,'12'!$H$3:$H$300,"&lt;0")+COUNTIFS('12'!$D$3:$D$300,C154,'12'!$H$3:$H$300,"&lt;0")</f>
        <v>0</v>
      </c>
      <c r="H154" s="19">
        <f>SUMIFS('01'!$H$3:$H$300,'01'!$C$3:$C$300,C154)+SUMIFS('01'!$H$3:$H$300,'01'!$D$3:$D$300,C154)+SUMIFS('02'!$H$3:$H$300,'02'!$C$3:$C$300,C154)+SUMIFS('02'!$H$3:$H$300,'02'!$D$3:$D$300,C154)+SUMIFS('03'!$H$3:$H$300,'03'!$C$3:$C$300,C154)+SUMIFS('03'!$H$3:$H$300,'03'!$D$3:$D$300,C154)+SUMIFS('04'!$H$3:$H$300,'04'!$C$3:$C$300,C154)+SUMIFS('04'!$H$3:$H$300,'04'!$D$3:$D$300,C154)+SUMIFS('05'!$H$3:$H$300,'05'!$C$3:$C$300,C154)+SUMIFS('05'!$H$3:$H$300,'05'!$D$3:$D$300,C154)+SUMIFS('06'!$H$3:$H$300,'06'!$C$3:$C$300,C154)+SUMIFS('06'!$H$3:$H$300,'06'!$D$3:$D$300,C154)+SUMIFS('07'!$H$3:$H$300,'07'!$C$3:$C$300,C154)+SUMIFS('07'!$H$3:$H$300,'07'!$D$3:$D$300,C154)+SUMIFS('08'!$H$3:$H$300,'08'!$C$3:$C$300,C154)+SUMIFS('08'!$H$3:$H$300,'08'!$D$3:$D$300,C154)+SUMIFS('09'!$H$3:$H$300,'09'!$C$3:$C$300,C154)+SUMIFS('09'!$H$3:$H$300,'09'!$D$3:$D$300,C154)+SUMIFS('10'!$I$3:$I$260,'10'!$C$3:$C$260,C154)+SUMIFS('10'!$I$3:$I$260,'10'!$D$3:$D$260,C154)+SUMIFS('11'!$H$3:$H$300,'11'!$C$3:$C$300,C154)+SUMIFS('11'!$H$3:$H$300,'11'!$D$3:$D$300,C154)+SUMIFS('12'!$H$3:$H$300,'12'!$C$3:$C$300,C154)+SUMIFS('12'!$H$3:$H$300,'12'!$D$3:$D$300,C154)</f>
        <v>0</v>
      </c>
      <c r="I154" s="212"/>
      <c r="J154" s="231"/>
      <c r="K154" s="212"/>
      <c r="L154" s="212"/>
    </row>
    <row r="155" spans="1:12" ht="24.75" customHeight="1">
      <c r="A155" s="16">
        <f>Equipes!$H155+(ROW(Equipes!$H155)/100000)</f>
        <v>1.5499999999999999E-3</v>
      </c>
      <c r="B155" s="13">
        <f>RANK(Equipes!$A155,A:A)</f>
        <v>846</v>
      </c>
      <c r="C155" s="32" t="s">
        <v>180</v>
      </c>
      <c r="D155" s="18">
        <f>COUNTIF('01'!$C$3:$C$300,C155)+COUNTIF('02'!$C$3:$C$300,C155)+COUNTIF('03'!$C$3:$C$300,C155)+COUNTIF('04'!$C$3:$C$300,C155)+COUNTIF('05'!$C$3:$C$300,C155)+COUNTIF('06'!$C$3:$C$300,C155)+COUNTIF('07'!$C$3:$C$300,C155)+COUNTIF('08'!$C$3:$C$300,C155)+COUNTIF('09'!$C$3:$C$300,C155)+COUNTIF('10'!$C$3:$C$260,C155)+COUNTIF('11'!$C$3:$C$300,C155)+COUNTIF('12'!$C$3:$C$300,C155)</f>
        <v>0</v>
      </c>
      <c r="E155" s="18">
        <f>COUNTIF('01'!$D$3:$D$300,C155)+COUNTIF('02'!$D$3:$D$300,C155)+COUNTIF('03'!$D$3:$D$300,C155)+COUNTIF('04'!$D$3:$D$300,C155)+COUNTIF('05'!$D$3:$D$300,C155)+COUNTIF('06'!$D$3:$D$300,C155)+COUNTIF('07'!$D$3:$D$300,C155)+COUNTIF('08'!$D$3:$D$300,C155)+COUNTIF('09'!$D$3:$D$300,C155)+COUNTIF('10'!$D$3:$D$260,C155)+COUNTIF('11'!$D$3:$D$300,C155)+COUNTIF('12'!$D$3:$D$300,C155)</f>
        <v>0</v>
      </c>
      <c r="F155" s="18">
        <f>COUNTIFS('01'!$C$3:$C$300,C155,'01'!$H$3:$H$300,"&gt;0")+COUNTIFS('01'!$D$3:$D$300,C155,'01'!$H$3:$H$300,"&gt;0")+COUNTIFS('02'!$C$3:$C$300,C155,'02'!$H$3:$H$300,"&gt;0")+COUNTIFS('02'!$D$3:$D$300,C155,'02'!$H$3:$H$300,"&gt;0")+COUNTIFS('03'!$C$3:$C$300,C155,'03'!$H$3:$H$300,"&gt;0")+COUNTIFS('03'!$D$3:$D$300,C155,'03'!$H$3:$H$300,"&gt;0")+COUNTIFS('04'!$C$3:$C$300,C155,'04'!$H$3:$H$300,"&gt;0")+COUNTIFS('04'!$D$3:$D$300,C155,'04'!$H$3:$H$300,"&gt;0")+COUNTIFS('05'!$C$3:$C$300,C155,'05'!$H$3:$H$300,"&gt;0")+COUNTIFS('05'!$D$3:$D$300,C155,'05'!$H$3:$H$300,"&gt;0")+COUNTIFS('06'!$C$3:$C$300,C155,'06'!$H$3:$H$300,"&gt;0")+COUNTIFS('06'!$D$3:$D$300,C155,'06'!$H$3:$H$300,"&gt;0")+COUNTIFS('07'!$C$3:$C$300,C155,'07'!$H$3:$H$300,"&gt;0")+COUNTIFS('07'!$D$3:$D$300,C155,'07'!$H$3:$H$300,"&gt;0")+COUNTIFS('08'!$C$3:$C$300,C155,'08'!$H$3:$H$300,"&gt;0")+COUNTIFS('08'!$D$3:$D$300,C155,'08'!$H$3:$H$300,"&gt;0")+COUNTIFS('09'!$C$3:$C$300,C155,'09'!$H$3:$H$300,"&gt;0")+COUNTIFS('09'!$D$3:$D$300,C155,'09'!$H$3:$H$300,"&gt;0")+COUNTIFS('10'!$C$3:$C$260,C155,'10'!$I$3:$I$260,"&gt;0")+COUNTIFS('10'!$D$3:$D$260,C155,'10'!$I$3:$I$260,"&gt;0")+COUNTIFS('11'!$C$3:$C$300,C155,'11'!$H$3:$H$300,"&gt;0")+COUNTIFS('11'!$D$3:$D$300,C155,'11'!$H$3:$H$300,"&gt;0")+COUNTIFS('12'!$C$3:$C$300,C155,'12'!$H$3:$H$300,"&gt;0")+COUNTIFS('12'!$D$3:$D$300,C155,'12'!$H$3:$H$300,"&gt;0")</f>
        <v>0</v>
      </c>
      <c r="G155" s="18">
        <f>COUNTIFS('01'!$C$3:$C$300,C155,'01'!$H$3:$H$300,"&lt;0")+COUNTIFS('01'!$D$3:$D$300,C155,'01'!$H$3:$H$300,"&lt;0")+COUNTIFS('02'!$C$3:$C$300,C155,'02'!$H$3:$H$300,"&lt;0")+COUNTIFS('02'!$D$3:$D$300,C155,'02'!$H$3:$H$300,"&lt;0")+COUNTIFS('03'!$C$3:$C$300,C155,'03'!$H$3:$H$300,"&lt;0")+COUNTIFS('03'!$D$3:$D$300,C155,'03'!$H$3:$H$300,"&lt;0")+COUNTIFS('04'!$C$3:$C$300,C155,'04'!$H$3:$H$300,"&lt;0")+COUNTIFS('04'!$D$3:$D$300,C155,'04'!$H$3:$H$300,"&lt;0")+COUNTIFS('05'!$C$3:$C$300,C155,'05'!$H$3:$H$300,"&lt;0")+COUNTIFS('05'!$D$3:$D$300,C155,'05'!$H$3:$H$300,"&lt;0")+COUNTIFS('06'!$C$3:$C$300,C155,'06'!$H$3:$H$300,"&lt;0")+COUNTIFS('06'!$D$3:$D$300,C155,'06'!$H$3:$H$300,"&lt;0")+COUNTIFS('07'!$C$3:$C$300,C155,'07'!$H$3:$H$300,"&lt;0")+COUNTIFS('07'!$D$3:$D$300,C155,'07'!$H$3:$H$300,"&lt;0")+COUNTIFS('08'!$C$3:$C$300,C155,'08'!$H$3:$H$300,"&lt;0")+COUNTIFS('08'!$D$3:$D$300,C155,'08'!$H$3:$H$300,"&lt;0")+COUNTIFS('09'!$C$3:$C$300,C155,'09'!$H$3:$H$300,"&lt;0")+COUNTIFS('09'!$D$3:$D$300,C155,'09'!$H$3:$H$300,"&lt;0")+COUNTIFS('10'!$C$3:$C$260,C155,'10'!$I$3:$I$260,"&lt;0")+COUNTIFS('10'!$D$3:$D$260,C155,'10'!$I$3:$I$260,"&lt;0")+COUNTIFS('11'!$C$3:$C$300,C155,'11'!$H$3:$H$300,"&lt;0")+COUNTIFS('11'!$D$3:$D$300,C155,'11'!$H$3:$H$300,"&lt;0")+COUNTIFS('12'!$C$3:$C$300,C155,'12'!$H$3:$H$300,"&lt;0")+COUNTIFS('12'!$D$3:$D$300,C155,'12'!$H$3:$H$300,"&lt;0")</f>
        <v>0</v>
      </c>
      <c r="H155" s="19">
        <f>SUMIFS('01'!$H$3:$H$300,'01'!$C$3:$C$300,C155)+SUMIFS('01'!$H$3:$H$300,'01'!$D$3:$D$300,C155)+SUMIFS('02'!$H$3:$H$300,'02'!$C$3:$C$300,C155)+SUMIFS('02'!$H$3:$H$300,'02'!$D$3:$D$300,C155)+SUMIFS('03'!$H$3:$H$300,'03'!$C$3:$C$300,C155)+SUMIFS('03'!$H$3:$H$300,'03'!$D$3:$D$300,C155)+SUMIFS('04'!$H$3:$H$300,'04'!$C$3:$C$300,C155)+SUMIFS('04'!$H$3:$H$300,'04'!$D$3:$D$300,C155)+SUMIFS('05'!$H$3:$H$300,'05'!$C$3:$C$300,C155)+SUMIFS('05'!$H$3:$H$300,'05'!$D$3:$D$300,C155)+SUMIFS('06'!$H$3:$H$300,'06'!$C$3:$C$300,C155)+SUMIFS('06'!$H$3:$H$300,'06'!$D$3:$D$300,C155)+SUMIFS('07'!$H$3:$H$300,'07'!$C$3:$C$300,C155)+SUMIFS('07'!$H$3:$H$300,'07'!$D$3:$D$300,C155)+SUMIFS('08'!$H$3:$H$300,'08'!$C$3:$C$300,C155)+SUMIFS('08'!$H$3:$H$300,'08'!$D$3:$D$300,C155)+SUMIFS('09'!$H$3:$H$300,'09'!$C$3:$C$300,C155)+SUMIFS('09'!$H$3:$H$300,'09'!$D$3:$D$300,C155)+SUMIFS('10'!$I$3:$I$260,'10'!$C$3:$C$260,C155)+SUMIFS('10'!$I$3:$I$260,'10'!$D$3:$D$260,C155)+SUMIFS('11'!$H$3:$H$300,'11'!$C$3:$C$300,C155)+SUMIFS('11'!$H$3:$H$300,'11'!$D$3:$D$300,C155)+SUMIFS('12'!$H$3:$H$300,'12'!$C$3:$C$300,C155)+SUMIFS('12'!$H$3:$H$300,'12'!$D$3:$D$300,C155)</f>
        <v>0</v>
      </c>
      <c r="I155" s="212"/>
      <c r="J155" s="231"/>
      <c r="K155" s="212"/>
      <c r="L155" s="212"/>
    </row>
    <row r="156" spans="1:12" ht="24.75" customHeight="1">
      <c r="A156" s="16">
        <f>Equipes!$H156+(ROW(Equipes!$H156)/100000)</f>
        <v>1.56E-3</v>
      </c>
      <c r="B156" s="13">
        <f>RANK(Equipes!$A156,A:A)</f>
        <v>845</v>
      </c>
      <c r="C156" s="32" t="s">
        <v>181</v>
      </c>
      <c r="D156" s="18">
        <f>COUNTIF('01'!$C$3:$C$300,C156)+COUNTIF('02'!$C$3:$C$300,C156)+COUNTIF('03'!$C$3:$C$300,C156)+COUNTIF('04'!$C$3:$C$300,C156)+COUNTIF('05'!$C$3:$C$300,C156)+COUNTIF('06'!$C$3:$C$300,C156)+COUNTIF('07'!$C$3:$C$300,C156)+COUNTIF('08'!$C$3:$C$300,C156)+COUNTIF('09'!$C$3:$C$300,C156)+COUNTIF('10'!$C$3:$C$260,C156)+COUNTIF('11'!$C$3:$C$300,C156)+COUNTIF('12'!$C$3:$C$300,C156)</f>
        <v>0</v>
      </c>
      <c r="E156" s="18">
        <f>COUNTIF('01'!$D$3:$D$300,C156)+COUNTIF('02'!$D$3:$D$300,C156)+COUNTIF('03'!$D$3:$D$300,C156)+COUNTIF('04'!$D$3:$D$300,C156)+COUNTIF('05'!$D$3:$D$300,C156)+COUNTIF('06'!$D$3:$D$300,C156)+COUNTIF('07'!$D$3:$D$300,C156)+COUNTIF('08'!$D$3:$D$300,C156)+COUNTIF('09'!$D$3:$D$300,C156)+COUNTIF('10'!$D$3:$D$260,C156)+COUNTIF('11'!$D$3:$D$300,C156)+COUNTIF('12'!$D$3:$D$300,C156)</f>
        <v>0</v>
      </c>
      <c r="F156" s="18">
        <f>COUNTIFS('01'!$C$3:$C$300,C156,'01'!$H$3:$H$300,"&gt;0")+COUNTIFS('01'!$D$3:$D$300,C156,'01'!$H$3:$H$300,"&gt;0")+COUNTIFS('02'!$C$3:$C$300,C156,'02'!$H$3:$H$300,"&gt;0")+COUNTIFS('02'!$D$3:$D$300,C156,'02'!$H$3:$H$300,"&gt;0")+COUNTIFS('03'!$C$3:$C$300,C156,'03'!$H$3:$H$300,"&gt;0")+COUNTIFS('03'!$D$3:$D$300,C156,'03'!$H$3:$H$300,"&gt;0")+COUNTIFS('04'!$C$3:$C$300,C156,'04'!$H$3:$H$300,"&gt;0")+COUNTIFS('04'!$D$3:$D$300,C156,'04'!$H$3:$H$300,"&gt;0")+COUNTIFS('05'!$C$3:$C$300,C156,'05'!$H$3:$H$300,"&gt;0")+COUNTIFS('05'!$D$3:$D$300,C156,'05'!$H$3:$H$300,"&gt;0")+COUNTIFS('06'!$C$3:$C$300,C156,'06'!$H$3:$H$300,"&gt;0")+COUNTIFS('06'!$D$3:$D$300,C156,'06'!$H$3:$H$300,"&gt;0")+COUNTIFS('07'!$C$3:$C$300,C156,'07'!$H$3:$H$300,"&gt;0")+COUNTIFS('07'!$D$3:$D$300,C156,'07'!$H$3:$H$300,"&gt;0")+COUNTIFS('08'!$C$3:$C$300,C156,'08'!$H$3:$H$300,"&gt;0")+COUNTIFS('08'!$D$3:$D$300,C156,'08'!$H$3:$H$300,"&gt;0")+COUNTIFS('09'!$C$3:$C$300,C156,'09'!$H$3:$H$300,"&gt;0")+COUNTIFS('09'!$D$3:$D$300,C156,'09'!$H$3:$H$300,"&gt;0")+COUNTIFS('10'!$C$3:$C$260,C156,'10'!$I$3:$I$260,"&gt;0")+COUNTIFS('10'!$D$3:$D$260,C156,'10'!$I$3:$I$260,"&gt;0")+COUNTIFS('11'!$C$3:$C$300,C156,'11'!$H$3:$H$300,"&gt;0")+COUNTIFS('11'!$D$3:$D$300,C156,'11'!$H$3:$H$300,"&gt;0")+COUNTIFS('12'!$C$3:$C$300,C156,'12'!$H$3:$H$300,"&gt;0")+COUNTIFS('12'!$D$3:$D$300,C156,'12'!$H$3:$H$300,"&gt;0")</f>
        <v>0</v>
      </c>
      <c r="G156" s="18">
        <f>COUNTIFS('01'!$C$3:$C$300,C156,'01'!$H$3:$H$300,"&lt;0")+COUNTIFS('01'!$D$3:$D$300,C156,'01'!$H$3:$H$300,"&lt;0")+COUNTIFS('02'!$C$3:$C$300,C156,'02'!$H$3:$H$300,"&lt;0")+COUNTIFS('02'!$D$3:$D$300,C156,'02'!$H$3:$H$300,"&lt;0")+COUNTIFS('03'!$C$3:$C$300,C156,'03'!$H$3:$H$300,"&lt;0")+COUNTIFS('03'!$D$3:$D$300,C156,'03'!$H$3:$H$300,"&lt;0")+COUNTIFS('04'!$C$3:$C$300,C156,'04'!$H$3:$H$300,"&lt;0")+COUNTIFS('04'!$D$3:$D$300,C156,'04'!$H$3:$H$300,"&lt;0")+COUNTIFS('05'!$C$3:$C$300,C156,'05'!$H$3:$H$300,"&lt;0")+COUNTIFS('05'!$D$3:$D$300,C156,'05'!$H$3:$H$300,"&lt;0")+COUNTIFS('06'!$C$3:$C$300,C156,'06'!$H$3:$H$300,"&lt;0")+COUNTIFS('06'!$D$3:$D$300,C156,'06'!$H$3:$H$300,"&lt;0")+COUNTIFS('07'!$C$3:$C$300,C156,'07'!$H$3:$H$300,"&lt;0")+COUNTIFS('07'!$D$3:$D$300,C156,'07'!$H$3:$H$300,"&lt;0")+COUNTIFS('08'!$C$3:$C$300,C156,'08'!$H$3:$H$300,"&lt;0")+COUNTIFS('08'!$D$3:$D$300,C156,'08'!$H$3:$H$300,"&lt;0")+COUNTIFS('09'!$C$3:$C$300,C156,'09'!$H$3:$H$300,"&lt;0")+COUNTIFS('09'!$D$3:$D$300,C156,'09'!$H$3:$H$300,"&lt;0")+COUNTIFS('10'!$C$3:$C$260,C156,'10'!$I$3:$I$260,"&lt;0")+COUNTIFS('10'!$D$3:$D$260,C156,'10'!$I$3:$I$260,"&lt;0")+COUNTIFS('11'!$C$3:$C$300,C156,'11'!$H$3:$H$300,"&lt;0")+COUNTIFS('11'!$D$3:$D$300,C156,'11'!$H$3:$H$300,"&lt;0")+COUNTIFS('12'!$C$3:$C$300,C156,'12'!$H$3:$H$300,"&lt;0")+COUNTIFS('12'!$D$3:$D$300,C156,'12'!$H$3:$H$300,"&lt;0")</f>
        <v>0</v>
      </c>
      <c r="H156" s="19">
        <f>SUMIFS('01'!$H$3:$H$300,'01'!$C$3:$C$300,C156)+SUMIFS('01'!$H$3:$H$300,'01'!$D$3:$D$300,C156)+SUMIFS('02'!$H$3:$H$300,'02'!$C$3:$C$300,C156)+SUMIFS('02'!$H$3:$H$300,'02'!$D$3:$D$300,C156)+SUMIFS('03'!$H$3:$H$300,'03'!$C$3:$C$300,C156)+SUMIFS('03'!$H$3:$H$300,'03'!$D$3:$D$300,C156)+SUMIFS('04'!$H$3:$H$300,'04'!$C$3:$C$300,C156)+SUMIFS('04'!$H$3:$H$300,'04'!$D$3:$D$300,C156)+SUMIFS('05'!$H$3:$H$300,'05'!$C$3:$C$300,C156)+SUMIFS('05'!$H$3:$H$300,'05'!$D$3:$D$300,C156)+SUMIFS('06'!$H$3:$H$300,'06'!$C$3:$C$300,C156)+SUMIFS('06'!$H$3:$H$300,'06'!$D$3:$D$300,C156)+SUMIFS('07'!$H$3:$H$300,'07'!$C$3:$C$300,C156)+SUMIFS('07'!$H$3:$H$300,'07'!$D$3:$D$300,C156)+SUMIFS('08'!$H$3:$H$300,'08'!$C$3:$C$300,C156)+SUMIFS('08'!$H$3:$H$300,'08'!$D$3:$D$300,C156)+SUMIFS('09'!$H$3:$H$300,'09'!$C$3:$C$300,C156)+SUMIFS('09'!$H$3:$H$300,'09'!$D$3:$D$300,C156)+SUMIFS('10'!$I$3:$I$260,'10'!$C$3:$C$260,C156)+SUMIFS('10'!$I$3:$I$260,'10'!$D$3:$D$260,C156)+SUMIFS('11'!$H$3:$H$300,'11'!$C$3:$C$300,C156)+SUMIFS('11'!$H$3:$H$300,'11'!$D$3:$D$300,C156)+SUMIFS('12'!$H$3:$H$300,'12'!$C$3:$C$300,C156)+SUMIFS('12'!$H$3:$H$300,'12'!$D$3:$D$300,C156)</f>
        <v>0</v>
      </c>
      <c r="I156" s="212"/>
      <c r="J156" s="231"/>
      <c r="K156" s="212"/>
      <c r="L156" s="212"/>
    </row>
    <row r="157" spans="1:12" ht="24.75" customHeight="1">
      <c r="A157" s="16">
        <f>Equipes!$H157+(ROW(Equipes!$H157)/100000)</f>
        <v>1.57E-3</v>
      </c>
      <c r="B157" s="13">
        <f>RANK(Equipes!$A157,A:A)</f>
        <v>844</v>
      </c>
      <c r="C157" s="32" t="s">
        <v>182</v>
      </c>
      <c r="D157" s="18">
        <f>COUNTIF('01'!$C$3:$C$300,C157)+COUNTIF('02'!$C$3:$C$300,C157)+COUNTIF('03'!$C$3:$C$300,C157)+COUNTIF('04'!$C$3:$C$300,C157)+COUNTIF('05'!$C$3:$C$300,C157)+COUNTIF('06'!$C$3:$C$300,C157)+COUNTIF('07'!$C$3:$C$300,C157)+COUNTIF('08'!$C$3:$C$300,C157)+COUNTIF('09'!$C$3:$C$300,C157)+COUNTIF('10'!$C$3:$C$260,C157)+COUNTIF('11'!$C$3:$C$300,C157)+COUNTIF('12'!$C$3:$C$300,C157)</f>
        <v>0</v>
      </c>
      <c r="E157" s="18">
        <f>COUNTIF('01'!$D$3:$D$300,C157)+COUNTIF('02'!$D$3:$D$300,C157)+COUNTIF('03'!$D$3:$D$300,C157)+COUNTIF('04'!$D$3:$D$300,C157)+COUNTIF('05'!$D$3:$D$300,C157)+COUNTIF('06'!$D$3:$D$300,C157)+COUNTIF('07'!$D$3:$D$300,C157)+COUNTIF('08'!$D$3:$D$300,C157)+COUNTIF('09'!$D$3:$D$300,C157)+COUNTIF('10'!$D$3:$D$260,C157)+COUNTIF('11'!$D$3:$D$300,C157)+COUNTIF('12'!$D$3:$D$300,C157)</f>
        <v>0</v>
      </c>
      <c r="F157" s="18">
        <f>COUNTIFS('01'!$C$3:$C$300,C157,'01'!$H$3:$H$300,"&gt;0")+COUNTIFS('01'!$D$3:$D$300,C157,'01'!$H$3:$H$300,"&gt;0")+COUNTIFS('02'!$C$3:$C$300,C157,'02'!$H$3:$H$300,"&gt;0")+COUNTIFS('02'!$D$3:$D$300,C157,'02'!$H$3:$H$300,"&gt;0")+COUNTIFS('03'!$C$3:$C$300,C157,'03'!$H$3:$H$300,"&gt;0")+COUNTIFS('03'!$D$3:$D$300,C157,'03'!$H$3:$H$300,"&gt;0")+COUNTIFS('04'!$C$3:$C$300,C157,'04'!$H$3:$H$300,"&gt;0")+COUNTIFS('04'!$D$3:$D$300,C157,'04'!$H$3:$H$300,"&gt;0")+COUNTIFS('05'!$C$3:$C$300,C157,'05'!$H$3:$H$300,"&gt;0")+COUNTIFS('05'!$D$3:$D$300,C157,'05'!$H$3:$H$300,"&gt;0")+COUNTIFS('06'!$C$3:$C$300,C157,'06'!$H$3:$H$300,"&gt;0")+COUNTIFS('06'!$D$3:$D$300,C157,'06'!$H$3:$H$300,"&gt;0")+COUNTIFS('07'!$C$3:$C$300,C157,'07'!$H$3:$H$300,"&gt;0")+COUNTIFS('07'!$D$3:$D$300,C157,'07'!$H$3:$H$300,"&gt;0")+COUNTIFS('08'!$C$3:$C$300,C157,'08'!$H$3:$H$300,"&gt;0")+COUNTIFS('08'!$D$3:$D$300,C157,'08'!$H$3:$H$300,"&gt;0")+COUNTIFS('09'!$C$3:$C$300,C157,'09'!$H$3:$H$300,"&gt;0")+COUNTIFS('09'!$D$3:$D$300,C157,'09'!$H$3:$H$300,"&gt;0")+COUNTIFS('10'!$C$3:$C$260,C157,'10'!$I$3:$I$260,"&gt;0")+COUNTIFS('10'!$D$3:$D$260,C157,'10'!$I$3:$I$260,"&gt;0")+COUNTIFS('11'!$C$3:$C$300,C157,'11'!$H$3:$H$300,"&gt;0")+COUNTIFS('11'!$D$3:$D$300,C157,'11'!$H$3:$H$300,"&gt;0")+COUNTIFS('12'!$C$3:$C$300,C157,'12'!$H$3:$H$300,"&gt;0")+COUNTIFS('12'!$D$3:$D$300,C157,'12'!$H$3:$H$300,"&gt;0")</f>
        <v>0</v>
      </c>
      <c r="G157" s="18">
        <f>COUNTIFS('01'!$C$3:$C$300,C157,'01'!$H$3:$H$300,"&lt;0")+COUNTIFS('01'!$D$3:$D$300,C157,'01'!$H$3:$H$300,"&lt;0")+COUNTIFS('02'!$C$3:$C$300,C157,'02'!$H$3:$H$300,"&lt;0")+COUNTIFS('02'!$D$3:$D$300,C157,'02'!$H$3:$H$300,"&lt;0")+COUNTIFS('03'!$C$3:$C$300,C157,'03'!$H$3:$H$300,"&lt;0")+COUNTIFS('03'!$D$3:$D$300,C157,'03'!$H$3:$H$300,"&lt;0")+COUNTIFS('04'!$C$3:$C$300,C157,'04'!$H$3:$H$300,"&lt;0")+COUNTIFS('04'!$D$3:$D$300,C157,'04'!$H$3:$H$300,"&lt;0")+COUNTIFS('05'!$C$3:$C$300,C157,'05'!$H$3:$H$300,"&lt;0")+COUNTIFS('05'!$D$3:$D$300,C157,'05'!$H$3:$H$300,"&lt;0")+COUNTIFS('06'!$C$3:$C$300,C157,'06'!$H$3:$H$300,"&lt;0")+COUNTIFS('06'!$D$3:$D$300,C157,'06'!$H$3:$H$300,"&lt;0")+COUNTIFS('07'!$C$3:$C$300,C157,'07'!$H$3:$H$300,"&lt;0")+COUNTIFS('07'!$D$3:$D$300,C157,'07'!$H$3:$H$300,"&lt;0")+COUNTIFS('08'!$C$3:$C$300,C157,'08'!$H$3:$H$300,"&lt;0")+COUNTIFS('08'!$D$3:$D$300,C157,'08'!$H$3:$H$300,"&lt;0")+COUNTIFS('09'!$C$3:$C$300,C157,'09'!$H$3:$H$300,"&lt;0")+COUNTIFS('09'!$D$3:$D$300,C157,'09'!$H$3:$H$300,"&lt;0")+COUNTIFS('10'!$C$3:$C$260,C157,'10'!$I$3:$I$260,"&lt;0")+COUNTIFS('10'!$D$3:$D$260,C157,'10'!$I$3:$I$260,"&lt;0")+COUNTIFS('11'!$C$3:$C$300,C157,'11'!$H$3:$H$300,"&lt;0")+COUNTIFS('11'!$D$3:$D$300,C157,'11'!$H$3:$H$300,"&lt;0")+COUNTIFS('12'!$C$3:$C$300,C157,'12'!$H$3:$H$300,"&lt;0")+COUNTIFS('12'!$D$3:$D$300,C157,'12'!$H$3:$H$300,"&lt;0")</f>
        <v>0</v>
      </c>
      <c r="H157" s="19">
        <f>SUMIFS('01'!$H$3:$H$300,'01'!$C$3:$C$300,C157)+SUMIFS('01'!$H$3:$H$300,'01'!$D$3:$D$300,C157)+SUMIFS('02'!$H$3:$H$300,'02'!$C$3:$C$300,C157)+SUMIFS('02'!$H$3:$H$300,'02'!$D$3:$D$300,C157)+SUMIFS('03'!$H$3:$H$300,'03'!$C$3:$C$300,C157)+SUMIFS('03'!$H$3:$H$300,'03'!$D$3:$D$300,C157)+SUMIFS('04'!$H$3:$H$300,'04'!$C$3:$C$300,C157)+SUMIFS('04'!$H$3:$H$300,'04'!$D$3:$D$300,C157)+SUMIFS('05'!$H$3:$H$300,'05'!$C$3:$C$300,C157)+SUMIFS('05'!$H$3:$H$300,'05'!$D$3:$D$300,C157)+SUMIFS('06'!$H$3:$H$300,'06'!$C$3:$C$300,C157)+SUMIFS('06'!$H$3:$H$300,'06'!$D$3:$D$300,C157)+SUMIFS('07'!$H$3:$H$300,'07'!$C$3:$C$300,C157)+SUMIFS('07'!$H$3:$H$300,'07'!$D$3:$D$300,C157)+SUMIFS('08'!$H$3:$H$300,'08'!$C$3:$C$300,C157)+SUMIFS('08'!$H$3:$H$300,'08'!$D$3:$D$300,C157)+SUMIFS('09'!$H$3:$H$300,'09'!$C$3:$C$300,C157)+SUMIFS('09'!$H$3:$H$300,'09'!$D$3:$D$300,C157)+SUMIFS('10'!$I$3:$I$260,'10'!$C$3:$C$260,C157)+SUMIFS('10'!$I$3:$I$260,'10'!$D$3:$D$260,C157)+SUMIFS('11'!$H$3:$H$300,'11'!$C$3:$C$300,C157)+SUMIFS('11'!$H$3:$H$300,'11'!$D$3:$D$300,C157)+SUMIFS('12'!$H$3:$H$300,'12'!$C$3:$C$300,C157)+SUMIFS('12'!$H$3:$H$300,'12'!$D$3:$D$300,C157)</f>
        <v>0</v>
      </c>
      <c r="I157" s="212"/>
      <c r="J157" s="231"/>
      <c r="K157" s="212"/>
      <c r="L157" s="212"/>
    </row>
    <row r="158" spans="1:12" ht="24.75" customHeight="1">
      <c r="A158" s="16">
        <f>Equipes!$H158+(ROW(Equipes!$H158)/100000)</f>
        <v>1.58E-3</v>
      </c>
      <c r="B158" s="13">
        <f>RANK(Equipes!$A158,A:A)</f>
        <v>843</v>
      </c>
      <c r="C158" s="32" t="s">
        <v>183</v>
      </c>
      <c r="D158" s="18">
        <f>COUNTIF('01'!$C$3:$C$300,C158)+COUNTIF('02'!$C$3:$C$300,C158)+COUNTIF('03'!$C$3:$C$300,C158)+COUNTIF('04'!$C$3:$C$300,C158)+COUNTIF('05'!$C$3:$C$300,C158)+COUNTIF('06'!$C$3:$C$300,C158)+COUNTIF('07'!$C$3:$C$300,C158)+COUNTIF('08'!$C$3:$C$300,C158)+COUNTIF('09'!$C$3:$C$300,C158)+COUNTIF('10'!$C$3:$C$260,C158)+COUNTIF('11'!$C$3:$C$300,C158)+COUNTIF('12'!$C$3:$C$300,C158)</f>
        <v>0</v>
      </c>
      <c r="E158" s="18">
        <f>COUNTIF('01'!$D$3:$D$300,C158)+COUNTIF('02'!$D$3:$D$300,C158)+COUNTIF('03'!$D$3:$D$300,C158)+COUNTIF('04'!$D$3:$D$300,C158)+COUNTIF('05'!$D$3:$D$300,C158)+COUNTIF('06'!$D$3:$D$300,C158)+COUNTIF('07'!$D$3:$D$300,C158)+COUNTIF('08'!$D$3:$D$300,C158)+COUNTIF('09'!$D$3:$D$300,C158)+COUNTIF('10'!$D$3:$D$260,C158)+COUNTIF('11'!$D$3:$D$300,C158)+COUNTIF('12'!$D$3:$D$300,C158)</f>
        <v>0</v>
      </c>
      <c r="F158" s="18">
        <f>COUNTIFS('01'!$C$3:$C$300,C158,'01'!$H$3:$H$300,"&gt;0")+COUNTIFS('01'!$D$3:$D$300,C158,'01'!$H$3:$H$300,"&gt;0")+COUNTIFS('02'!$C$3:$C$300,C158,'02'!$H$3:$H$300,"&gt;0")+COUNTIFS('02'!$D$3:$D$300,C158,'02'!$H$3:$H$300,"&gt;0")+COUNTIFS('03'!$C$3:$C$300,C158,'03'!$H$3:$H$300,"&gt;0")+COUNTIFS('03'!$D$3:$D$300,C158,'03'!$H$3:$H$300,"&gt;0")+COUNTIFS('04'!$C$3:$C$300,C158,'04'!$H$3:$H$300,"&gt;0")+COUNTIFS('04'!$D$3:$D$300,C158,'04'!$H$3:$H$300,"&gt;0")+COUNTIFS('05'!$C$3:$C$300,C158,'05'!$H$3:$H$300,"&gt;0")+COUNTIFS('05'!$D$3:$D$300,C158,'05'!$H$3:$H$300,"&gt;0")+COUNTIFS('06'!$C$3:$C$300,C158,'06'!$H$3:$H$300,"&gt;0")+COUNTIFS('06'!$D$3:$D$300,C158,'06'!$H$3:$H$300,"&gt;0")+COUNTIFS('07'!$C$3:$C$300,C158,'07'!$H$3:$H$300,"&gt;0")+COUNTIFS('07'!$D$3:$D$300,C158,'07'!$H$3:$H$300,"&gt;0")+COUNTIFS('08'!$C$3:$C$300,C158,'08'!$H$3:$H$300,"&gt;0")+COUNTIFS('08'!$D$3:$D$300,C158,'08'!$H$3:$H$300,"&gt;0")+COUNTIFS('09'!$C$3:$C$300,C158,'09'!$H$3:$H$300,"&gt;0")+COUNTIFS('09'!$D$3:$D$300,C158,'09'!$H$3:$H$300,"&gt;0")+COUNTIFS('10'!$C$3:$C$260,C158,'10'!$I$3:$I$260,"&gt;0")+COUNTIFS('10'!$D$3:$D$260,C158,'10'!$I$3:$I$260,"&gt;0")+COUNTIFS('11'!$C$3:$C$300,C158,'11'!$H$3:$H$300,"&gt;0")+COUNTIFS('11'!$D$3:$D$300,C158,'11'!$H$3:$H$300,"&gt;0")+COUNTIFS('12'!$C$3:$C$300,C158,'12'!$H$3:$H$300,"&gt;0")+COUNTIFS('12'!$D$3:$D$300,C158,'12'!$H$3:$H$300,"&gt;0")</f>
        <v>0</v>
      </c>
      <c r="G158" s="18">
        <f>COUNTIFS('01'!$C$3:$C$300,C158,'01'!$H$3:$H$300,"&lt;0")+COUNTIFS('01'!$D$3:$D$300,C158,'01'!$H$3:$H$300,"&lt;0")+COUNTIFS('02'!$C$3:$C$300,C158,'02'!$H$3:$H$300,"&lt;0")+COUNTIFS('02'!$D$3:$D$300,C158,'02'!$H$3:$H$300,"&lt;0")+COUNTIFS('03'!$C$3:$C$300,C158,'03'!$H$3:$H$300,"&lt;0")+COUNTIFS('03'!$D$3:$D$300,C158,'03'!$H$3:$H$300,"&lt;0")+COUNTIFS('04'!$C$3:$C$300,C158,'04'!$H$3:$H$300,"&lt;0")+COUNTIFS('04'!$D$3:$D$300,C158,'04'!$H$3:$H$300,"&lt;0")+COUNTIFS('05'!$C$3:$C$300,C158,'05'!$H$3:$H$300,"&lt;0")+COUNTIFS('05'!$D$3:$D$300,C158,'05'!$H$3:$H$300,"&lt;0")+COUNTIFS('06'!$C$3:$C$300,C158,'06'!$H$3:$H$300,"&lt;0")+COUNTIFS('06'!$D$3:$D$300,C158,'06'!$H$3:$H$300,"&lt;0")+COUNTIFS('07'!$C$3:$C$300,C158,'07'!$H$3:$H$300,"&lt;0")+COUNTIFS('07'!$D$3:$D$300,C158,'07'!$H$3:$H$300,"&lt;0")+COUNTIFS('08'!$C$3:$C$300,C158,'08'!$H$3:$H$300,"&lt;0")+COUNTIFS('08'!$D$3:$D$300,C158,'08'!$H$3:$H$300,"&lt;0")+COUNTIFS('09'!$C$3:$C$300,C158,'09'!$H$3:$H$300,"&lt;0")+COUNTIFS('09'!$D$3:$D$300,C158,'09'!$H$3:$H$300,"&lt;0")+COUNTIFS('10'!$C$3:$C$260,C158,'10'!$I$3:$I$260,"&lt;0")+COUNTIFS('10'!$D$3:$D$260,C158,'10'!$I$3:$I$260,"&lt;0")+COUNTIFS('11'!$C$3:$C$300,C158,'11'!$H$3:$H$300,"&lt;0")+COUNTIFS('11'!$D$3:$D$300,C158,'11'!$H$3:$H$300,"&lt;0")+COUNTIFS('12'!$C$3:$C$300,C158,'12'!$H$3:$H$300,"&lt;0")+COUNTIFS('12'!$D$3:$D$300,C158,'12'!$H$3:$H$300,"&lt;0")</f>
        <v>0</v>
      </c>
      <c r="H158" s="19">
        <f>SUMIFS('01'!$H$3:$H$300,'01'!$C$3:$C$300,C158)+SUMIFS('01'!$H$3:$H$300,'01'!$D$3:$D$300,C158)+SUMIFS('02'!$H$3:$H$300,'02'!$C$3:$C$300,C158)+SUMIFS('02'!$H$3:$H$300,'02'!$D$3:$D$300,C158)+SUMIFS('03'!$H$3:$H$300,'03'!$C$3:$C$300,C158)+SUMIFS('03'!$H$3:$H$300,'03'!$D$3:$D$300,C158)+SUMIFS('04'!$H$3:$H$300,'04'!$C$3:$C$300,C158)+SUMIFS('04'!$H$3:$H$300,'04'!$D$3:$D$300,C158)+SUMIFS('05'!$H$3:$H$300,'05'!$C$3:$C$300,C158)+SUMIFS('05'!$H$3:$H$300,'05'!$D$3:$D$300,C158)+SUMIFS('06'!$H$3:$H$300,'06'!$C$3:$C$300,C158)+SUMIFS('06'!$H$3:$H$300,'06'!$D$3:$D$300,C158)+SUMIFS('07'!$H$3:$H$300,'07'!$C$3:$C$300,C158)+SUMIFS('07'!$H$3:$H$300,'07'!$D$3:$D$300,C158)+SUMIFS('08'!$H$3:$H$300,'08'!$C$3:$C$300,C158)+SUMIFS('08'!$H$3:$H$300,'08'!$D$3:$D$300,C158)+SUMIFS('09'!$H$3:$H$300,'09'!$C$3:$C$300,C158)+SUMIFS('09'!$H$3:$H$300,'09'!$D$3:$D$300,C158)+SUMIFS('10'!$I$3:$I$260,'10'!$C$3:$C$260,C158)+SUMIFS('10'!$I$3:$I$260,'10'!$D$3:$D$260,C158)+SUMIFS('11'!$H$3:$H$300,'11'!$C$3:$C$300,C158)+SUMIFS('11'!$H$3:$H$300,'11'!$D$3:$D$300,C158)+SUMIFS('12'!$H$3:$H$300,'12'!$C$3:$C$300,C158)+SUMIFS('12'!$H$3:$H$300,'12'!$D$3:$D$300,C158)</f>
        <v>0</v>
      </c>
      <c r="I158" s="212"/>
      <c r="J158" s="231"/>
      <c r="K158" s="212"/>
      <c r="L158" s="212"/>
    </row>
    <row r="159" spans="1:12" ht="24.75" customHeight="1">
      <c r="A159" s="16">
        <f>Equipes!$H159+(ROW(Equipes!$H159)/100000)</f>
        <v>1.5900000000000001E-3</v>
      </c>
      <c r="B159" s="13">
        <f>RANK(Equipes!$A159,A:A)</f>
        <v>842</v>
      </c>
      <c r="C159" s="32" t="s">
        <v>184</v>
      </c>
      <c r="D159" s="18">
        <f>COUNTIF('01'!$C$3:$C$300,C159)+COUNTIF('02'!$C$3:$C$300,C159)+COUNTIF('03'!$C$3:$C$300,C159)+COUNTIF('04'!$C$3:$C$300,C159)+COUNTIF('05'!$C$3:$C$300,C159)+COUNTIF('06'!$C$3:$C$300,C159)+COUNTIF('07'!$C$3:$C$300,C159)+COUNTIF('08'!$C$3:$C$300,C159)+COUNTIF('09'!$C$3:$C$300,C159)+COUNTIF('10'!$C$3:$C$260,C159)+COUNTIF('11'!$C$3:$C$300,C159)+COUNTIF('12'!$C$3:$C$300,C159)</f>
        <v>0</v>
      </c>
      <c r="E159" s="18">
        <f>COUNTIF('01'!$D$3:$D$300,C159)+COUNTIF('02'!$D$3:$D$300,C159)+COUNTIF('03'!$D$3:$D$300,C159)+COUNTIF('04'!$D$3:$D$300,C159)+COUNTIF('05'!$D$3:$D$300,C159)+COUNTIF('06'!$D$3:$D$300,C159)+COUNTIF('07'!$D$3:$D$300,C159)+COUNTIF('08'!$D$3:$D$300,C159)+COUNTIF('09'!$D$3:$D$300,C159)+COUNTIF('10'!$D$3:$D$260,C159)+COUNTIF('11'!$D$3:$D$300,C159)+COUNTIF('12'!$D$3:$D$300,C159)</f>
        <v>0</v>
      </c>
      <c r="F159" s="18">
        <f>COUNTIFS('01'!$C$3:$C$300,C159,'01'!$H$3:$H$300,"&gt;0")+COUNTIFS('01'!$D$3:$D$300,C159,'01'!$H$3:$H$300,"&gt;0")+COUNTIFS('02'!$C$3:$C$300,C159,'02'!$H$3:$H$300,"&gt;0")+COUNTIFS('02'!$D$3:$D$300,C159,'02'!$H$3:$H$300,"&gt;0")+COUNTIFS('03'!$C$3:$C$300,C159,'03'!$H$3:$H$300,"&gt;0")+COUNTIFS('03'!$D$3:$D$300,C159,'03'!$H$3:$H$300,"&gt;0")+COUNTIFS('04'!$C$3:$C$300,C159,'04'!$H$3:$H$300,"&gt;0")+COUNTIFS('04'!$D$3:$D$300,C159,'04'!$H$3:$H$300,"&gt;0")+COUNTIFS('05'!$C$3:$C$300,C159,'05'!$H$3:$H$300,"&gt;0")+COUNTIFS('05'!$D$3:$D$300,C159,'05'!$H$3:$H$300,"&gt;0")+COUNTIFS('06'!$C$3:$C$300,C159,'06'!$H$3:$H$300,"&gt;0")+COUNTIFS('06'!$D$3:$D$300,C159,'06'!$H$3:$H$300,"&gt;0")+COUNTIFS('07'!$C$3:$C$300,C159,'07'!$H$3:$H$300,"&gt;0")+COUNTIFS('07'!$D$3:$D$300,C159,'07'!$H$3:$H$300,"&gt;0")+COUNTIFS('08'!$C$3:$C$300,C159,'08'!$H$3:$H$300,"&gt;0")+COUNTIFS('08'!$D$3:$D$300,C159,'08'!$H$3:$H$300,"&gt;0")+COUNTIFS('09'!$C$3:$C$300,C159,'09'!$H$3:$H$300,"&gt;0")+COUNTIFS('09'!$D$3:$D$300,C159,'09'!$H$3:$H$300,"&gt;0")+COUNTIFS('10'!$C$3:$C$260,C159,'10'!$I$3:$I$260,"&gt;0")+COUNTIFS('10'!$D$3:$D$260,C159,'10'!$I$3:$I$260,"&gt;0")+COUNTIFS('11'!$C$3:$C$300,C159,'11'!$H$3:$H$300,"&gt;0")+COUNTIFS('11'!$D$3:$D$300,C159,'11'!$H$3:$H$300,"&gt;0")+COUNTIFS('12'!$C$3:$C$300,C159,'12'!$H$3:$H$300,"&gt;0")+COUNTIFS('12'!$D$3:$D$300,C159,'12'!$H$3:$H$300,"&gt;0")</f>
        <v>0</v>
      </c>
      <c r="G159" s="18">
        <f>COUNTIFS('01'!$C$3:$C$300,C159,'01'!$H$3:$H$300,"&lt;0")+COUNTIFS('01'!$D$3:$D$300,C159,'01'!$H$3:$H$300,"&lt;0")+COUNTIFS('02'!$C$3:$C$300,C159,'02'!$H$3:$H$300,"&lt;0")+COUNTIFS('02'!$D$3:$D$300,C159,'02'!$H$3:$H$300,"&lt;0")+COUNTIFS('03'!$C$3:$C$300,C159,'03'!$H$3:$H$300,"&lt;0")+COUNTIFS('03'!$D$3:$D$300,C159,'03'!$H$3:$H$300,"&lt;0")+COUNTIFS('04'!$C$3:$C$300,C159,'04'!$H$3:$H$300,"&lt;0")+COUNTIFS('04'!$D$3:$D$300,C159,'04'!$H$3:$H$300,"&lt;0")+COUNTIFS('05'!$C$3:$C$300,C159,'05'!$H$3:$H$300,"&lt;0")+COUNTIFS('05'!$D$3:$D$300,C159,'05'!$H$3:$H$300,"&lt;0")+COUNTIFS('06'!$C$3:$C$300,C159,'06'!$H$3:$H$300,"&lt;0")+COUNTIFS('06'!$D$3:$D$300,C159,'06'!$H$3:$H$300,"&lt;0")+COUNTIFS('07'!$C$3:$C$300,C159,'07'!$H$3:$H$300,"&lt;0")+COUNTIFS('07'!$D$3:$D$300,C159,'07'!$H$3:$H$300,"&lt;0")+COUNTIFS('08'!$C$3:$C$300,C159,'08'!$H$3:$H$300,"&lt;0")+COUNTIFS('08'!$D$3:$D$300,C159,'08'!$H$3:$H$300,"&lt;0")+COUNTIFS('09'!$C$3:$C$300,C159,'09'!$H$3:$H$300,"&lt;0")+COUNTIFS('09'!$D$3:$D$300,C159,'09'!$H$3:$H$300,"&lt;0")+COUNTIFS('10'!$C$3:$C$260,C159,'10'!$I$3:$I$260,"&lt;0")+COUNTIFS('10'!$D$3:$D$260,C159,'10'!$I$3:$I$260,"&lt;0")+COUNTIFS('11'!$C$3:$C$300,C159,'11'!$H$3:$H$300,"&lt;0")+COUNTIFS('11'!$D$3:$D$300,C159,'11'!$H$3:$H$300,"&lt;0")+COUNTIFS('12'!$C$3:$C$300,C159,'12'!$H$3:$H$300,"&lt;0")+COUNTIFS('12'!$D$3:$D$300,C159,'12'!$H$3:$H$300,"&lt;0")</f>
        <v>0</v>
      </c>
      <c r="H159" s="19">
        <f>SUMIFS('01'!$H$3:$H$300,'01'!$C$3:$C$300,C159)+SUMIFS('01'!$H$3:$H$300,'01'!$D$3:$D$300,C159)+SUMIFS('02'!$H$3:$H$300,'02'!$C$3:$C$300,C159)+SUMIFS('02'!$H$3:$H$300,'02'!$D$3:$D$300,C159)+SUMIFS('03'!$H$3:$H$300,'03'!$C$3:$C$300,C159)+SUMIFS('03'!$H$3:$H$300,'03'!$D$3:$D$300,C159)+SUMIFS('04'!$H$3:$H$300,'04'!$C$3:$C$300,C159)+SUMIFS('04'!$H$3:$H$300,'04'!$D$3:$D$300,C159)+SUMIFS('05'!$H$3:$H$300,'05'!$C$3:$C$300,C159)+SUMIFS('05'!$H$3:$H$300,'05'!$D$3:$D$300,C159)+SUMIFS('06'!$H$3:$H$300,'06'!$C$3:$C$300,C159)+SUMIFS('06'!$H$3:$H$300,'06'!$D$3:$D$300,C159)+SUMIFS('07'!$H$3:$H$300,'07'!$C$3:$C$300,C159)+SUMIFS('07'!$H$3:$H$300,'07'!$D$3:$D$300,C159)+SUMIFS('08'!$H$3:$H$300,'08'!$C$3:$C$300,C159)+SUMIFS('08'!$H$3:$H$300,'08'!$D$3:$D$300,C159)+SUMIFS('09'!$H$3:$H$300,'09'!$C$3:$C$300,C159)+SUMIFS('09'!$H$3:$H$300,'09'!$D$3:$D$300,C159)+SUMIFS('10'!$I$3:$I$260,'10'!$C$3:$C$260,C159)+SUMIFS('10'!$I$3:$I$260,'10'!$D$3:$D$260,C159)+SUMIFS('11'!$H$3:$H$300,'11'!$C$3:$C$300,C159)+SUMIFS('11'!$H$3:$H$300,'11'!$D$3:$D$300,C159)+SUMIFS('12'!$H$3:$H$300,'12'!$C$3:$C$300,C159)+SUMIFS('12'!$H$3:$H$300,'12'!$D$3:$D$300,C159)</f>
        <v>0</v>
      </c>
      <c r="I159" s="212"/>
      <c r="J159" s="231"/>
      <c r="K159" s="212"/>
      <c r="L159" s="212"/>
    </row>
    <row r="160" spans="1:12" ht="24.75" customHeight="1">
      <c r="A160" s="16">
        <f>Equipes!$H160+(ROW(Equipes!$H160)/100000)</f>
        <v>1.6000000000000001E-3</v>
      </c>
      <c r="B160" s="13">
        <f>RANK(Equipes!$A160,A:A)</f>
        <v>841</v>
      </c>
      <c r="C160" s="32" t="s">
        <v>185</v>
      </c>
      <c r="D160" s="18">
        <f>COUNTIF('01'!$C$3:$C$300,C160)+COUNTIF('02'!$C$3:$C$300,C160)+COUNTIF('03'!$C$3:$C$300,C160)+COUNTIF('04'!$C$3:$C$300,C160)+COUNTIF('05'!$C$3:$C$300,C160)+COUNTIF('06'!$C$3:$C$300,C160)+COUNTIF('07'!$C$3:$C$300,C160)+COUNTIF('08'!$C$3:$C$300,C160)+COUNTIF('09'!$C$3:$C$300,C160)+COUNTIF('10'!$C$3:$C$260,C160)+COUNTIF('11'!$C$3:$C$300,C160)+COUNTIF('12'!$C$3:$C$300,C160)</f>
        <v>0</v>
      </c>
      <c r="E160" s="18">
        <f>COUNTIF('01'!$D$3:$D$300,C160)+COUNTIF('02'!$D$3:$D$300,C160)+COUNTIF('03'!$D$3:$D$300,C160)+COUNTIF('04'!$D$3:$D$300,C160)+COUNTIF('05'!$D$3:$D$300,C160)+COUNTIF('06'!$D$3:$D$300,C160)+COUNTIF('07'!$D$3:$D$300,C160)+COUNTIF('08'!$D$3:$D$300,C160)+COUNTIF('09'!$D$3:$D$300,C160)+COUNTIF('10'!$D$3:$D$260,C160)+COUNTIF('11'!$D$3:$D$300,C160)+COUNTIF('12'!$D$3:$D$300,C160)</f>
        <v>0</v>
      </c>
      <c r="F160" s="18">
        <f>COUNTIFS('01'!$C$3:$C$300,C160,'01'!$H$3:$H$300,"&gt;0")+COUNTIFS('01'!$D$3:$D$300,C160,'01'!$H$3:$H$300,"&gt;0")+COUNTIFS('02'!$C$3:$C$300,C160,'02'!$H$3:$H$300,"&gt;0")+COUNTIFS('02'!$D$3:$D$300,C160,'02'!$H$3:$H$300,"&gt;0")+COUNTIFS('03'!$C$3:$C$300,C160,'03'!$H$3:$H$300,"&gt;0")+COUNTIFS('03'!$D$3:$D$300,C160,'03'!$H$3:$H$300,"&gt;0")+COUNTIFS('04'!$C$3:$C$300,C160,'04'!$H$3:$H$300,"&gt;0")+COUNTIFS('04'!$D$3:$D$300,C160,'04'!$H$3:$H$300,"&gt;0")+COUNTIFS('05'!$C$3:$C$300,C160,'05'!$H$3:$H$300,"&gt;0")+COUNTIFS('05'!$D$3:$D$300,C160,'05'!$H$3:$H$300,"&gt;0")+COUNTIFS('06'!$C$3:$C$300,C160,'06'!$H$3:$H$300,"&gt;0")+COUNTIFS('06'!$D$3:$D$300,C160,'06'!$H$3:$H$300,"&gt;0")+COUNTIFS('07'!$C$3:$C$300,C160,'07'!$H$3:$H$300,"&gt;0")+COUNTIFS('07'!$D$3:$D$300,C160,'07'!$H$3:$H$300,"&gt;0")+COUNTIFS('08'!$C$3:$C$300,C160,'08'!$H$3:$H$300,"&gt;0")+COUNTIFS('08'!$D$3:$D$300,C160,'08'!$H$3:$H$300,"&gt;0")+COUNTIFS('09'!$C$3:$C$300,C160,'09'!$H$3:$H$300,"&gt;0")+COUNTIFS('09'!$D$3:$D$300,C160,'09'!$H$3:$H$300,"&gt;0")+COUNTIFS('10'!$C$3:$C$260,C160,'10'!$I$3:$I$260,"&gt;0")+COUNTIFS('10'!$D$3:$D$260,C160,'10'!$I$3:$I$260,"&gt;0")+COUNTIFS('11'!$C$3:$C$300,C160,'11'!$H$3:$H$300,"&gt;0")+COUNTIFS('11'!$D$3:$D$300,C160,'11'!$H$3:$H$300,"&gt;0")+COUNTIFS('12'!$C$3:$C$300,C160,'12'!$H$3:$H$300,"&gt;0")+COUNTIFS('12'!$D$3:$D$300,C160,'12'!$H$3:$H$300,"&gt;0")</f>
        <v>0</v>
      </c>
      <c r="G160" s="18">
        <f>COUNTIFS('01'!$C$3:$C$300,C160,'01'!$H$3:$H$300,"&lt;0")+COUNTIFS('01'!$D$3:$D$300,C160,'01'!$H$3:$H$300,"&lt;0")+COUNTIFS('02'!$C$3:$C$300,C160,'02'!$H$3:$H$300,"&lt;0")+COUNTIFS('02'!$D$3:$D$300,C160,'02'!$H$3:$H$300,"&lt;0")+COUNTIFS('03'!$C$3:$C$300,C160,'03'!$H$3:$H$300,"&lt;0")+COUNTIFS('03'!$D$3:$D$300,C160,'03'!$H$3:$H$300,"&lt;0")+COUNTIFS('04'!$C$3:$C$300,C160,'04'!$H$3:$H$300,"&lt;0")+COUNTIFS('04'!$D$3:$D$300,C160,'04'!$H$3:$H$300,"&lt;0")+COUNTIFS('05'!$C$3:$C$300,C160,'05'!$H$3:$H$300,"&lt;0")+COUNTIFS('05'!$D$3:$D$300,C160,'05'!$H$3:$H$300,"&lt;0")+COUNTIFS('06'!$C$3:$C$300,C160,'06'!$H$3:$H$300,"&lt;0")+COUNTIFS('06'!$D$3:$D$300,C160,'06'!$H$3:$H$300,"&lt;0")+COUNTIFS('07'!$C$3:$C$300,C160,'07'!$H$3:$H$300,"&lt;0")+COUNTIFS('07'!$D$3:$D$300,C160,'07'!$H$3:$H$300,"&lt;0")+COUNTIFS('08'!$C$3:$C$300,C160,'08'!$H$3:$H$300,"&lt;0")+COUNTIFS('08'!$D$3:$D$300,C160,'08'!$H$3:$H$300,"&lt;0")+COUNTIFS('09'!$C$3:$C$300,C160,'09'!$H$3:$H$300,"&lt;0")+COUNTIFS('09'!$D$3:$D$300,C160,'09'!$H$3:$H$300,"&lt;0")+COUNTIFS('10'!$C$3:$C$260,C160,'10'!$I$3:$I$260,"&lt;0")+COUNTIFS('10'!$D$3:$D$260,C160,'10'!$I$3:$I$260,"&lt;0")+COUNTIFS('11'!$C$3:$C$300,C160,'11'!$H$3:$H$300,"&lt;0")+COUNTIFS('11'!$D$3:$D$300,C160,'11'!$H$3:$H$300,"&lt;0")+COUNTIFS('12'!$C$3:$C$300,C160,'12'!$H$3:$H$300,"&lt;0")+COUNTIFS('12'!$D$3:$D$300,C160,'12'!$H$3:$H$300,"&lt;0")</f>
        <v>0</v>
      </c>
      <c r="H160" s="19">
        <f>SUMIFS('01'!$H$3:$H$300,'01'!$C$3:$C$300,C160)+SUMIFS('01'!$H$3:$H$300,'01'!$D$3:$D$300,C160)+SUMIFS('02'!$H$3:$H$300,'02'!$C$3:$C$300,C160)+SUMIFS('02'!$H$3:$H$300,'02'!$D$3:$D$300,C160)+SUMIFS('03'!$H$3:$H$300,'03'!$C$3:$C$300,C160)+SUMIFS('03'!$H$3:$H$300,'03'!$D$3:$D$300,C160)+SUMIFS('04'!$H$3:$H$300,'04'!$C$3:$C$300,C160)+SUMIFS('04'!$H$3:$H$300,'04'!$D$3:$D$300,C160)+SUMIFS('05'!$H$3:$H$300,'05'!$C$3:$C$300,C160)+SUMIFS('05'!$H$3:$H$300,'05'!$D$3:$D$300,C160)+SUMIFS('06'!$H$3:$H$300,'06'!$C$3:$C$300,C160)+SUMIFS('06'!$H$3:$H$300,'06'!$D$3:$D$300,C160)+SUMIFS('07'!$H$3:$H$300,'07'!$C$3:$C$300,C160)+SUMIFS('07'!$H$3:$H$300,'07'!$D$3:$D$300,C160)+SUMIFS('08'!$H$3:$H$300,'08'!$C$3:$C$300,C160)+SUMIFS('08'!$H$3:$H$300,'08'!$D$3:$D$300,C160)+SUMIFS('09'!$H$3:$H$300,'09'!$C$3:$C$300,C160)+SUMIFS('09'!$H$3:$H$300,'09'!$D$3:$D$300,C160)+SUMIFS('10'!$I$3:$I$260,'10'!$C$3:$C$260,C160)+SUMIFS('10'!$I$3:$I$260,'10'!$D$3:$D$260,C160)+SUMIFS('11'!$H$3:$H$300,'11'!$C$3:$C$300,C160)+SUMIFS('11'!$H$3:$H$300,'11'!$D$3:$D$300,C160)+SUMIFS('12'!$H$3:$H$300,'12'!$C$3:$C$300,C160)+SUMIFS('12'!$H$3:$H$300,'12'!$D$3:$D$300,C160)</f>
        <v>0</v>
      </c>
      <c r="I160" s="212"/>
      <c r="J160" s="231"/>
      <c r="K160" s="212"/>
      <c r="L160" s="212"/>
    </row>
    <row r="161" spans="1:12" ht="24.75" customHeight="1">
      <c r="A161" s="16">
        <f>Equipes!$H161+(ROW(Equipes!$H161)/100000)</f>
        <v>1.6100000000000001E-3</v>
      </c>
      <c r="B161" s="13">
        <f>RANK(Equipes!$A161,A:A)</f>
        <v>840</v>
      </c>
      <c r="C161" s="32" t="s">
        <v>44</v>
      </c>
      <c r="D161" s="18">
        <f>COUNTIF('01'!$C$3:$C$300,C161)+COUNTIF('02'!$C$3:$C$300,C161)+COUNTIF('03'!$C$3:$C$300,C161)+COUNTIF('04'!$C$3:$C$300,C161)+COUNTIF('05'!$C$3:$C$300,C161)+COUNTIF('06'!$C$3:$C$300,C161)+COUNTIF('07'!$C$3:$C$300,C161)+COUNTIF('08'!$C$3:$C$300,C161)+COUNTIF('09'!$C$3:$C$300,C161)+COUNTIF('10'!$C$3:$C$260,C161)+COUNTIF('11'!$C$3:$C$300,C161)+COUNTIF('12'!$C$3:$C$300,C161)</f>
        <v>0</v>
      </c>
      <c r="E161" s="18">
        <f>COUNTIF('01'!$D$3:$D$300,C161)+COUNTIF('02'!$D$3:$D$300,C161)+COUNTIF('03'!$D$3:$D$300,C161)+COUNTIF('04'!$D$3:$D$300,C161)+COUNTIF('05'!$D$3:$D$300,C161)+COUNTIF('06'!$D$3:$D$300,C161)+COUNTIF('07'!$D$3:$D$300,C161)+COUNTIF('08'!$D$3:$D$300,C161)+COUNTIF('09'!$D$3:$D$300,C161)+COUNTIF('10'!$D$3:$D$260,C161)+COUNTIF('11'!$D$3:$D$300,C161)+COUNTIF('12'!$D$3:$D$300,C161)</f>
        <v>0</v>
      </c>
      <c r="F161" s="18">
        <f>COUNTIFS('01'!$C$3:$C$300,C161,'01'!$H$3:$H$300,"&gt;0")+COUNTIFS('01'!$D$3:$D$300,C161,'01'!$H$3:$H$300,"&gt;0")+COUNTIFS('02'!$C$3:$C$300,C161,'02'!$H$3:$H$300,"&gt;0")+COUNTIFS('02'!$D$3:$D$300,C161,'02'!$H$3:$H$300,"&gt;0")+COUNTIFS('03'!$C$3:$C$300,C161,'03'!$H$3:$H$300,"&gt;0")+COUNTIFS('03'!$D$3:$D$300,C161,'03'!$H$3:$H$300,"&gt;0")+COUNTIFS('04'!$C$3:$C$300,C161,'04'!$H$3:$H$300,"&gt;0")+COUNTIFS('04'!$D$3:$D$300,C161,'04'!$H$3:$H$300,"&gt;0")+COUNTIFS('05'!$C$3:$C$300,C161,'05'!$H$3:$H$300,"&gt;0")+COUNTIFS('05'!$D$3:$D$300,C161,'05'!$H$3:$H$300,"&gt;0")+COUNTIFS('06'!$C$3:$C$300,C161,'06'!$H$3:$H$300,"&gt;0")+COUNTIFS('06'!$D$3:$D$300,C161,'06'!$H$3:$H$300,"&gt;0")+COUNTIFS('07'!$C$3:$C$300,C161,'07'!$H$3:$H$300,"&gt;0")+COUNTIFS('07'!$D$3:$D$300,C161,'07'!$H$3:$H$300,"&gt;0")+COUNTIFS('08'!$C$3:$C$300,C161,'08'!$H$3:$H$300,"&gt;0")+COUNTIFS('08'!$D$3:$D$300,C161,'08'!$H$3:$H$300,"&gt;0")+COUNTIFS('09'!$C$3:$C$300,C161,'09'!$H$3:$H$300,"&gt;0")+COUNTIFS('09'!$D$3:$D$300,C161,'09'!$H$3:$H$300,"&gt;0")+COUNTIFS('10'!$C$3:$C$260,C161,'10'!$I$3:$I$260,"&gt;0")+COUNTIFS('10'!$D$3:$D$260,C161,'10'!$I$3:$I$260,"&gt;0")+COUNTIFS('11'!$C$3:$C$300,C161,'11'!$H$3:$H$300,"&gt;0")+COUNTIFS('11'!$D$3:$D$300,C161,'11'!$H$3:$H$300,"&gt;0")+COUNTIFS('12'!$C$3:$C$300,C161,'12'!$H$3:$H$300,"&gt;0")+COUNTIFS('12'!$D$3:$D$300,C161,'12'!$H$3:$H$300,"&gt;0")</f>
        <v>0</v>
      </c>
      <c r="G161" s="18">
        <f>COUNTIFS('01'!$C$3:$C$300,C161,'01'!$H$3:$H$300,"&lt;0")+COUNTIFS('01'!$D$3:$D$300,C161,'01'!$H$3:$H$300,"&lt;0")+COUNTIFS('02'!$C$3:$C$300,C161,'02'!$H$3:$H$300,"&lt;0")+COUNTIFS('02'!$D$3:$D$300,C161,'02'!$H$3:$H$300,"&lt;0")+COUNTIFS('03'!$C$3:$C$300,C161,'03'!$H$3:$H$300,"&lt;0")+COUNTIFS('03'!$D$3:$D$300,C161,'03'!$H$3:$H$300,"&lt;0")+COUNTIFS('04'!$C$3:$C$300,C161,'04'!$H$3:$H$300,"&lt;0")+COUNTIFS('04'!$D$3:$D$300,C161,'04'!$H$3:$H$300,"&lt;0")+COUNTIFS('05'!$C$3:$C$300,C161,'05'!$H$3:$H$300,"&lt;0")+COUNTIFS('05'!$D$3:$D$300,C161,'05'!$H$3:$H$300,"&lt;0")+COUNTIFS('06'!$C$3:$C$300,C161,'06'!$H$3:$H$300,"&lt;0")+COUNTIFS('06'!$D$3:$D$300,C161,'06'!$H$3:$H$300,"&lt;0")+COUNTIFS('07'!$C$3:$C$300,C161,'07'!$H$3:$H$300,"&lt;0")+COUNTIFS('07'!$D$3:$D$300,C161,'07'!$H$3:$H$300,"&lt;0")+COUNTIFS('08'!$C$3:$C$300,C161,'08'!$H$3:$H$300,"&lt;0")+COUNTIFS('08'!$D$3:$D$300,C161,'08'!$H$3:$H$300,"&lt;0")+COUNTIFS('09'!$C$3:$C$300,C161,'09'!$H$3:$H$300,"&lt;0")+COUNTIFS('09'!$D$3:$D$300,C161,'09'!$H$3:$H$300,"&lt;0")+COUNTIFS('10'!$C$3:$C$260,C161,'10'!$I$3:$I$260,"&lt;0")+COUNTIFS('10'!$D$3:$D$260,C161,'10'!$I$3:$I$260,"&lt;0")+COUNTIFS('11'!$C$3:$C$300,C161,'11'!$H$3:$H$300,"&lt;0")+COUNTIFS('11'!$D$3:$D$300,C161,'11'!$H$3:$H$300,"&lt;0")+COUNTIFS('12'!$C$3:$C$300,C161,'12'!$H$3:$H$300,"&lt;0")+COUNTIFS('12'!$D$3:$D$300,C161,'12'!$H$3:$H$300,"&lt;0")</f>
        <v>0</v>
      </c>
      <c r="H161" s="19">
        <f>SUMIFS('01'!$H$3:$H$300,'01'!$C$3:$C$300,C161)+SUMIFS('01'!$H$3:$H$300,'01'!$D$3:$D$300,C161)+SUMIFS('02'!$H$3:$H$300,'02'!$C$3:$C$300,C161)+SUMIFS('02'!$H$3:$H$300,'02'!$D$3:$D$300,C161)+SUMIFS('03'!$H$3:$H$300,'03'!$C$3:$C$300,C161)+SUMIFS('03'!$H$3:$H$300,'03'!$D$3:$D$300,C161)+SUMIFS('04'!$H$3:$H$300,'04'!$C$3:$C$300,C161)+SUMIFS('04'!$H$3:$H$300,'04'!$D$3:$D$300,C161)+SUMIFS('05'!$H$3:$H$300,'05'!$C$3:$C$300,C161)+SUMIFS('05'!$H$3:$H$300,'05'!$D$3:$D$300,C161)+SUMIFS('06'!$H$3:$H$300,'06'!$C$3:$C$300,C161)+SUMIFS('06'!$H$3:$H$300,'06'!$D$3:$D$300,C161)+SUMIFS('07'!$H$3:$H$300,'07'!$C$3:$C$300,C161)+SUMIFS('07'!$H$3:$H$300,'07'!$D$3:$D$300,C161)+SUMIFS('08'!$H$3:$H$300,'08'!$C$3:$C$300,C161)+SUMIFS('08'!$H$3:$H$300,'08'!$D$3:$D$300,C161)+SUMIFS('09'!$H$3:$H$300,'09'!$C$3:$C$300,C161)+SUMIFS('09'!$H$3:$H$300,'09'!$D$3:$D$300,C161)+SUMIFS('10'!$I$3:$I$260,'10'!$C$3:$C$260,C161)+SUMIFS('10'!$I$3:$I$260,'10'!$D$3:$D$260,C161)+SUMIFS('11'!$H$3:$H$300,'11'!$C$3:$C$300,C161)+SUMIFS('11'!$H$3:$H$300,'11'!$D$3:$D$300,C161)+SUMIFS('12'!$H$3:$H$300,'12'!$C$3:$C$300,C161)+SUMIFS('12'!$H$3:$H$300,'12'!$D$3:$D$300,C161)</f>
        <v>0</v>
      </c>
      <c r="I161" s="212"/>
      <c r="J161" s="231"/>
      <c r="K161" s="212"/>
      <c r="L161" s="212"/>
    </row>
    <row r="162" spans="1:12" ht="24.75" customHeight="1">
      <c r="A162" s="16">
        <f>Equipes!$H162+(ROW(Equipes!$H162)/100000)</f>
        <v>1.6199999999999999E-3</v>
      </c>
      <c r="B162" s="13">
        <f>RANK(Equipes!$A162,A:A)</f>
        <v>839</v>
      </c>
      <c r="C162" s="32" t="s">
        <v>186</v>
      </c>
      <c r="D162" s="18">
        <f>COUNTIF('01'!$C$3:$C$300,C162)+COUNTIF('02'!$C$3:$C$300,C162)+COUNTIF('03'!$C$3:$C$300,C162)+COUNTIF('04'!$C$3:$C$300,C162)+COUNTIF('05'!$C$3:$C$300,C162)+COUNTIF('06'!$C$3:$C$300,C162)+COUNTIF('07'!$C$3:$C$300,C162)+COUNTIF('08'!$C$3:$C$300,C162)+COUNTIF('09'!$C$3:$C$300,C162)+COUNTIF('10'!$C$3:$C$260,C162)+COUNTIF('11'!$C$3:$C$300,C162)+COUNTIF('12'!$C$3:$C$300,C162)</f>
        <v>0</v>
      </c>
      <c r="E162" s="18">
        <f>COUNTIF('01'!$D$3:$D$300,C162)+COUNTIF('02'!$D$3:$D$300,C162)+COUNTIF('03'!$D$3:$D$300,C162)+COUNTIF('04'!$D$3:$D$300,C162)+COUNTIF('05'!$D$3:$D$300,C162)+COUNTIF('06'!$D$3:$D$300,C162)+COUNTIF('07'!$D$3:$D$300,C162)+COUNTIF('08'!$D$3:$D$300,C162)+COUNTIF('09'!$D$3:$D$300,C162)+COUNTIF('10'!$D$3:$D$260,C162)+COUNTIF('11'!$D$3:$D$300,C162)+COUNTIF('12'!$D$3:$D$300,C162)</f>
        <v>0</v>
      </c>
      <c r="F162" s="18">
        <f>COUNTIFS('01'!$C$3:$C$300,C162,'01'!$H$3:$H$300,"&gt;0")+COUNTIFS('01'!$D$3:$D$300,C162,'01'!$H$3:$H$300,"&gt;0")+COUNTIFS('02'!$C$3:$C$300,C162,'02'!$H$3:$H$300,"&gt;0")+COUNTIFS('02'!$D$3:$D$300,C162,'02'!$H$3:$H$300,"&gt;0")+COUNTIFS('03'!$C$3:$C$300,C162,'03'!$H$3:$H$300,"&gt;0")+COUNTIFS('03'!$D$3:$D$300,C162,'03'!$H$3:$H$300,"&gt;0")+COUNTIFS('04'!$C$3:$C$300,C162,'04'!$H$3:$H$300,"&gt;0")+COUNTIFS('04'!$D$3:$D$300,C162,'04'!$H$3:$H$300,"&gt;0")+COUNTIFS('05'!$C$3:$C$300,C162,'05'!$H$3:$H$300,"&gt;0")+COUNTIFS('05'!$D$3:$D$300,C162,'05'!$H$3:$H$300,"&gt;0")+COUNTIFS('06'!$C$3:$C$300,C162,'06'!$H$3:$H$300,"&gt;0")+COUNTIFS('06'!$D$3:$D$300,C162,'06'!$H$3:$H$300,"&gt;0")+COUNTIFS('07'!$C$3:$C$300,C162,'07'!$H$3:$H$300,"&gt;0")+COUNTIFS('07'!$D$3:$D$300,C162,'07'!$H$3:$H$300,"&gt;0")+COUNTIFS('08'!$C$3:$C$300,C162,'08'!$H$3:$H$300,"&gt;0")+COUNTIFS('08'!$D$3:$D$300,C162,'08'!$H$3:$H$300,"&gt;0")+COUNTIFS('09'!$C$3:$C$300,C162,'09'!$H$3:$H$300,"&gt;0")+COUNTIFS('09'!$D$3:$D$300,C162,'09'!$H$3:$H$300,"&gt;0")+COUNTIFS('10'!$C$3:$C$260,C162,'10'!$I$3:$I$260,"&gt;0")+COUNTIFS('10'!$D$3:$D$260,C162,'10'!$I$3:$I$260,"&gt;0")+COUNTIFS('11'!$C$3:$C$300,C162,'11'!$H$3:$H$300,"&gt;0")+COUNTIFS('11'!$D$3:$D$300,C162,'11'!$H$3:$H$300,"&gt;0")+COUNTIFS('12'!$C$3:$C$300,C162,'12'!$H$3:$H$300,"&gt;0")+COUNTIFS('12'!$D$3:$D$300,C162,'12'!$H$3:$H$300,"&gt;0")</f>
        <v>0</v>
      </c>
      <c r="G162" s="18">
        <f>COUNTIFS('01'!$C$3:$C$300,C162,'01'!$H$3:$H$300,"&lt;0")+COUNTIFS('01'!$D$3:$D$300,C162,'01'!$H$3:$H$300,"&lt;0")+COUNTIFS('02'!$C$3:$C$300,C162,'02'!$H$3:$H$300,"&lt;0")+COUNTIFS('02'!$D$3:$D$300,C162,'02'!$H$3:$H$300,"&lt;0")+COUNTIFS('03'!$C$3:$C$300,C162,'03'!$H$3:$H$300,"&lt;0")+COUNTIFS('03'!$D$3:$D$300,C162,'03'!$H$3:$H$300,"&lt;0")+COUNTIFS('04'!$C$3:$C$300,C162,'04'!$H$3:$H$300,"&lt;0")+COUNTIFS('04'!$D$3:$D$300,C162,'04'!$H$3:$H$300,"&lt;0")+COUNTIFS('05'!$C$3:$C$300,C162,'05'!$H$3:$H$300,"&lt;0")+COUNTIFS('05'!$D$3:$D$300,C162,'05'!$H$3:$H$300,"&lt;0")+COUNTIFS('06'!$C$3:$C$300,C162,'06'!$H$3:$H$300,"&lt;0")+COUNTIFS('06'!$D$3:$D$300,C162,'06'!$H$3:$H$300,"&lt;0")+COUNTIFS('07'!$C$3:$C$300,C162,'07'!$H$3:$H$300,"&lt;0")+COUNTIFS('07'!$D$3:$D$300,C162,'07'!$H$3:$H$300,"&lt;0")+COUNTIFS('08'!$C$3:$C$300,C162,'08'!$H$3:$H$300,"&lt;0")+COUNTIFS('08'!$D$3:$D$300,C162,'08'!$H$3:$H$300,"&lt;0")+COUNTIFS('09'!$C$3:$C$300,C162,'09'!$H$3:$H$300,"&lt;0")+COUNTIFS('09'!$D$3:$D$300,C162,'09'!$H$3:$H$300,"&lt;0")+COUNTIFS('10'!$C$3:$C$260,C162,'10'!$I$3:$I$260,"&lt;0")+COUNTIFS('10'!$D$3:$D$260,C162,'10'!$I$3:$I$260,"&lt;0")+COUNTIFS('11'!$C$3:$C$300,C162,'11'!$H$3:$H$300,"&lt;0")+COUNTIFS('11'!$D$3:$D$300,C162,'11'!$H$3:$H$300,"&lt;0")+COUNTIFS('12'!$C$3:$C$300,C162,'12'!$H$3:$H$300,"&lt;0")+COUNTIFS('12'!$D$3:$D$300,C162,'12'!$H$3:$H$300,"&lt;0")</f>
        <v>0</v>
      </c>
      <c r="H162" s="19">
        <f>SUMIFS('01'!$H$3:$H$300,'01'!$C$3:$C$300,C162)+SUMIFS('01'!$H$3:$H$300,'01'!$D$3:$D$300,C162)+SUMIFS('02'!$H$3:$H$300,'02'!$C$3:$C$300,C162)+SUMIFS('02'!$H$3:$H$300,'02'!$D$3:$D$300,C162)+SUMIFS('03'!$H$3:$H$300,'03'!$C$3:$C$300,C162)+SUMIFS('03'!$H$3:$H$300,'03'!$D$3:$D$300,C162)+SUMIFS('04'!$H$3:$H$300,'04'!$C$3:$C$300,C162)+SUMIFS('04'!$H$3:$H$300,'04'!$D$3:$D$300,C162)+SUMIFS('05'!$H$3:$H$300,'05'!$C$3:$C$300,C162)+SUMIFS('05'!$H$3:$H$300,'05'!$D$3:$D$300,C162)+SUMIFS('06'!$H$3:$H$300,'06'!$C$3:$C$300,C162)+SUMIFS('06'!$H$3:$H$300,'06'!$D$3:$D$300,C162)+SUMIFS('07'!$H$3:$H$300,'07'!$C$3:$C$300,C162)+SUMIFS('07'!$H$3:$H$300,'07'!$D$3:$D$300,C162)+SUMIFS('08'!$H$3:$H$300,'08'!$C$3:$C$300,C162)+SUMIFS('08'!$H$3:$H$300,'08'!$D$3:$D$300,C162)+SUMIFS('09'!$H$3:$H$300,'09'!$C$3:$C$300,C162)+SUMIFS('09'!$H$3:$H$300,'09'!$D$3:$D$300,C162)+SUMIFS('10'!$I$3:$I$260,'10'!$C$3:$C$260,C162)+SUMIFS('10'!$I$3:$I$260,'10'!$D$3:$D$260,C162)+SUMIFS('11'!$H$3:$H$300,'11'!$C$3:$C$300,C162)+SUMIFS('11'!$H$3:$H$300,'11'!$D$3:$D$300,C162)+SUMIFS('12'!$H$3:$H$300,'12'!$C$3:$C$300,C162)+SUMIFS('12'!$H$3:$H$300,'12'!$D$3:$D$300,C162)</f>
        <v>0</v>
      </c>
      <c r="I162" s="212"/>
      <c r="J162" s="231"/>
      <c r="K162" s="212"/>
      <c r="L162" s="212"/>
    </row>
    <row r="163" spans="1:12" ht="24.75" customHeight="1">
      <c r="A163" s="16">
        <f>Equipes!$H163+(ROW(Equipes!$H163)/100000)</f>
        <v>1.6299999999999999E-3</v>
      </c>
      <c r="B163" s="13">
        <f>RANK(Equipes!$A163,A:A)</f>
        <v>838</v>
      </c>
      <c r="C163" s="32" t="s">
        <v>187</v>
      </c>
      <c r="D163" s="18">
        <f>COUNTIF('01'!$C$3:$C$300,C163)+COUNTIF('02'!$C$3:$C$300,C163)+COUNTIF('03'!$C$3:$C$300,C163)+COUNTIF('04'!$C$3:$C$300,C163)+COUNTIF('05'!$C$3:$C$300,C163)+COUNTIF('06'!$C$3:$C$300,C163)+COUNTIF('07'!$C$3:$C$300,C163)+COUNTIF('08'!$C$3:$C$300,C163)+COUNTIF('09'!$C$3:$C$300,C163)+COUNTIF('10'!$C$3:$C$260,C163)+COUNTIF('11'!$C$3:$C$300,C163)+COUNTIF('12'!$C$3:$C$300,C163)</f>
        <v>0</v>
      </c>
      <c r="E163" s="18">
        <f>COUNTIF('01'!$D$3:$D$300,C163)+COUNTIF('02'!$D$3:$D$300,C163)+COUNTIF('03'!$D$3:$D$300,C163)+COUNTIF('04'!$D$3:$D$300,C163)+COUNTIF('05'!$D$3:$D$300,C163)+COUNTIF('06'!$D$3:$D$300,C163)+COUNTIF('07'!$D$3:$D$300,C163)+COUNTIF('08'!$D$3:$D$300,C163)+COUNTIF('09'!$D$3:$D$300,C163)+COUNTIF('10'!$D$3:$D$260,C163)+COUNTIF('11'!$D$3:$D$300,C163)+COUNTIF('12'!$D$3:$D$300,C163)</f>
        <v>0</v>
      </c>
      <c r="F163" s="18">
        <f>COUNTIFS('01'!$C$3:$C$300,C163,'01'!$H$3:$H$300,"&gt;0")+COUNTIFS('01'!$D$3:$D$300,C163,'01'!$H$3:$H$300,"&gt;0")+COUNTIFS('02'!$C$3:$C$300,C163,'02'!$H$3:$H$300,"&gt;0")+COUNTIFS('02'!$D$3:$D$300,C163,'02'!$H$3:$H$300,"&gt;0")+COUNTIFS('03'!$C$3:$C$300,C163,'03'!$H$3:$H$300,"&gt;0")+COUNTIFS('03'!$D$3:$D$300,C163,'03'!$H$3:$H$300,"&gt;0")+COUNTIFS('04'!$C$3:$C$300,C163,'04'!$H$3:$H$300,"&gt;0")+COUNTIFS('04'!$D$3:$D$300,C163,'04'!$H$3:$H$300,"&gt;0")+COUNTIFS('05'!$C$3:$C$300,C163,'05'!$H$3:$H$300,"&gt;0")+COUNTIFS('05'!$D$3:$D$300,C163,'05'!$H$3:$H$300,"&gt;0")+COUNTIFS('06'!$C$3:$C$300,C163,'06'!$H$3:$H$300,"&gt;0")+COUNTIFS('06'!$D$3:$D$300,C163,'06'!$H$3:$H$300,"&gt;0")+COUNTIFS('07'!$C$3:$C$300,C163,'07'!$H$3:$H$300,"&gt;0")+COUNTIFS('07'!$D$3:$D$300,C163,'07'!$H$3:$H$300,"&gt;0")+COUNTIFS('08'!$C$3:$C$300,C163,'08'!$H$3:$H$300,"&gt;0")+COUNTIFS('08'!$D$3:$D$300,C163,'08'!$H$3:$H$300,"&gt;0")+COUNTIFS('09'!$C$3:$C$300,C163,'09'!$H$3:$H$300,"&gt;0")+COUNTIFS('09'!$D$3:$D$300,C163,'09'!$H$3:$H$300,"&gt;0")+COUNTIFS('10'!$C$3:$C$260,C163,'10'!$I$3:$I$260,"&gt;0")+COUNTIFS('10'!$D$3:$D$260,C163,'10'!$I$3:$I$260,"&gt;0")+COUNTIFS('11'!$C$3:$C$300,C163,'11'!$H$3:$H$300,"&gt;0")+COUNTIFS('11'!$D$3:$D$300,C163,'11'!$H$3:$H$300,"&gt;0")+COUNTIFS('12'!$C$3:$C$300,C163,'12'!$H$3:$H$300,"&gt;0")+COUNTIFS('12'!$D$3:$D$300,C163,'12'!$H$3:$H$300,"&gt;0")</f>
        <v>0</v>
      </c>
      <c r="G163" s="18">
        <f>COUNTIFS('01'!$C$3:$C$300,C163,'01'!$H$3:$H$300,"&lt;0")+COUNTIFS('01'!$D$3:$D$300,C163,'01'!$H$3:$H$300,"&lt;0")+COUNTIFS('02'!$C$3:$C$300,C163,'02'!$H$3:$H$300,"&lt;0")+COUNTIFS('02'!$D$3:$D$300,C163,'02'!$H$3:$H$300,"&lt;0")+COUNTIFS('03'!$C$3:$C$300,C163,'03'!$H$3:$H$300,"&lt;0")+COUNTIFS('03'!$D$3:$D$300,C163,'03'!$H$3:$H$300,"&lt;0")+COUNTIFS('04'!$C$3:$C$300,C163,'04'!$H$3:$H$300,"&lt;0")+COUNTIFS('04'!$D$3:$D$300,C163,'04'!$H$3:$H$300,"&lt;0")+COUNTIFS('05'!$C$3:$C$300,C163,'05'!$H$3:$H$300,"&lt;0")+COUNTIFS('05'!$D$3:$D$300,C163,'05'!$H$3:$H$300,"&lt;0")+COUNTIFS('06'!$C$3:$C$300,C163,'06'!$H$3:$H$300,"&lt;0")+COUNTIFS('06'!$D$3:$D$300,C163,'06'!$H$3:$H$300,"&lt;0")+COUNTIFS('07'!$C$3:$C$300,C163,'07'!$H$3:$H$300,"&lt;0")+COUNTIFS('07'!$D$3:$D$300,C163,'07'!$H$3:$H$300,"&lt;0")+COUNTIFS('08'!$C$3:$C$300,C163,'08'!$H$3:$H$300,"&lt;0")+COUNTIFS('08'!$D$3:$D$300,C163,'08'!$H$3:$H$300,"&lt;0")+COUNTIFS('09'!$C$3:$C$300,C163,'09'!$H$3:$H$300,"&lt;0")+COUNTIFS('09'!$D$3:$D$300,C163,'09'!$H$3:$H$300,"&lt;0")+COUNTIFS('10'!$C$3:$C$260,C163,'10'!$I$3:$I$260,"&lt;0")+COUNTIFS('10'!$D$3:$D$260,C163,'10'!$I$3:$I$260,"&lt;0")+COUNTIFS('11'!$C$3:$C$300,C163,'11'!$H$3:$H$300,"&lt;0")+COUNTIFS('11'!$D$3:$D$300,C163,'11'!$H$3:$H$300,"&lt;0")+COUNTIFS('12'!$C$3:$C$300,C163,'12'!$H$3:$H$300,"&lt;0")+COUNTIFS('12'!$D$3:$D$300,C163,'12'!$H$3:$H$300,"&lt;0")</f>
        <v>0</v>
      </c>
      <c r="H163" s="19">
        <f>SUMIFS('01'!$H$3:$H$300,'01'!$C$3:$C$300,C163)+SUMIFS('01'!$H$3:$H$300,'01'!$D$3:$D$300,C163)+SUMIFS('02'!$H$3:$H$300,'02'!$C$3:$C$300,C163)+SUMIFS('02'!$H$3:$H$300,'02'!$D$3:$D$300,C163)+SUMIFS('03'!$H$3:$H$300,'03'!$C$3:$C$300,C163)+SUMIFS('03'!$H$3:$H$300,'03'!$D$3:$D$300,C163)+SUMIFS('04'!$H$3:$H$300,'04'!$C$3:$C$300,C163)+SUMIFS('04'!$H$3:$H$300,'04'!$D$3:$D$300,C163)+SUMIFS('05'!$H$3:$H$300,'05'!$C$3:$C$300,C163)+SUMIFS('05'!$H$3:$H$300,'05'!$D$3:$D$300,C163)+SUMIFS('06'!$H$3:$H$300,'06'!$C$3:$C$300,C163)+SUMIFS('06'!$H$3:$H$300,'06'!$D$3:$D$300,C163)+SUMIFS('07'!$H$3:$H$300,'07'!$C$3:$C$300,C163)+SUMIFS('07'!$H$3:$H$300,'07'!$D$3:$D$300,C163)+SUMIFS('08'!$H$3:$H$300,'08'!$C$3:$C$300,C163)+SUMIFS('08'!$H$3:$H$300,'08'!$D$3:$D$300,C163)+SUMIFS('09'!$H$3:$H$300,'09'!$C$3:$C$300,C163)+SUMIFS('09'!$H$3:$H$300,'09'!$D$3:$D$300,C163)+SUMIFS('10'!$I$3:$I$260,'10'!$C$3:$C$260,C163)+SUMIFS('10'!$I$3:$I$260,'10'!$D$3:$D$260,C163)+SUMIFS('11'!$H$3:$H$300,'11'!$C$3:$C$300,C163)+SUMIFS('11'!$H$3:$H$300,'11'!$D$3:$D$300,C163)+SUMIFS('12'!$H$3:$H$300,'12'!$C$3:$C$300,C163)+SUMIFS('12'!$H$3:$H$300,'12'!$D$3:$D$300,C163)</f>
        <v>0</v>
      </c>
      <c r="I163" s="212"/>
      <c r="J163" s="231"/>
      <c r="K163" s="212"/>
      <c r="L163" s="212"/>
    </row>
    <row r="164" spans="1:12" ht="24.75" customHeight="1">
      <c r="A164" s="16">
        <f>Equipes!$H164+(ROW(Equipes!$H164)/100000)</f>
        <v>1.64E-3</v>
      </c>
      <c r="B164" s="13">
        <f>RANK(Equipes!$A164,A:A)</f>
        <v>837</v>
      </c>
      <c r="C164" s="32" t="s">
        <v>188</v>
      </c>
      <c r="D164" s="18">
        <f>COUNTIF('01'!$C$3:$C$300,C164)+COUNTIF('02'!$C$3:$C$300,C164)+COUNTIF('03'!$C$3:$C$300,C164)+COUNTIF('04'!$C$3:$C$300,C164)+COUNTIF('05'!$C$3:$C$300,C164)+COUNTIF('06'!$C$3:$C$300,C164)+COUNTIF('07'!$C$3:$C$300,C164)+COUNTIF('08'!$C$3:$C$300,C164)+COUNTIF('09'!$C$3:$C$300,C164)+COUNTIF('10'!$C$3:$C$260,C164)+COUNTIF('11'!$C$3:$C$300,C164)+COUNTIF('12'!$C$3:$C$300,C164)</f>
        <v>0</v>
      </c>
      <c r="E164" s="18">
        <f>COUNTIF('01'!$D$3:$D$300,C164)+COUNTIF('02'!$D$3:$D$300,C164)+COUNTIF('03'!$D$3:$D$300,C164)+COUNTIF('04'!$D$3:$D$300,C164)+COUNTIF('05'!$D$3:$D$300,C164)+COUNTIF('06'!$D$3:$D$300,C164)+COUNTIF('07'!$D$3:$D$300,C164)+COUNTIF('08'!$D$3:$D$300,C164)+COUNTIF('09'!$D$3:$D$300,C164)+COUNTIF('10'!$D$3:$D$260,C164)+COUNTIF('11'!$D$3:$D$300,C164)+COUNTIF('12'!$D$3:$D$300,C164)</f>
        <v>0</v>
      </c>
      <c r="F164" s="18">
        <f>COUNTIFS('01'!$C$3:$C$300,C164,'01'!$H$3:$H$300,"&gt;0")+COUNTIFS('01'!$D$3:$D$300,C164,'01'!$H$3:$H$300,"&gt;0")+COUNTIFS('02'!$C$3:$C$300,C164,'02'!$H$3:$H$300,"&gt;0")+COUNTIFS('02'!$D$3:$D$300,C164,'02'!$H$3:$H$300,"&gt;0")+COUNTIFS('03'!$C$3:$C$300,C164,'03'!$H$3:$H$300,"&gt;0")+COUNTIFS('03'!$D$3:$D$300,C164,'03'!$H$3:$H$300,"&gt;0")+COUNTIFS('04'!$C$3:$C$300,C164,'04'!$H$3:$H$300,"&gt;0")+COUNTIFS('04'!$D$3:$D$300,C164,'04'!$H$3:$H$300,"&gt;0")+COUNTIFS('05'!$C$3:$C$300,C164,'05'!$H$3:$H$300,"&gt;0")+COUNTIFS('05'!$D$3:$D$300,C164,'05'!$H$3:$H$300,"&gt;0")+COUNTIFS('06'!$C$3:$C$300,C164,'06'!$H$3:$H$300,"&gt;0")+COUNTIFS('06'!$D$3:$D$300,C164,'06'!$H$3:$H$300,"&gt;0")+COUNTIFS('07'!$C$3:$C$300,C164,'07'!$H$3:$H$300,"&gt;0")+COUNTIFS('07'!$D$3:$D$300,C164,'07'!$H$3:$H$300,"&gt;0")+COUNTIFS('08'!$C$3:$C$300,C164,'08'!$H$3:$H$300,"&gt;0")+COUNTIFS('08'!$D$3:$D$300,C164,'08'!$H$3:$H$300,"&gt;0")+COUNTIFS('09'!$C$3:$C$300,C164,'09'!$H$3:$H$300,"&gt;0")+COUNTIFS('09'!$D$3:$D$300,C164,'09'!$H$3:$H$300,"&gt;0")+COUNTIFS('10'!$C$3:$C$260,C164,'10'!$I$3:$I$260,"&gt;0")+COUNTIFS('10'!$D$3:$D$260,C164,'10'!$I$3:$I$260,"&gt;0")+COUNTIFS('11'!$C$3:$C$300,C164,'11'!$H$3:$H$300,"&gt;0")+COUNTIFS('11'!$D$3:$D$300,C164,'11'!$H$3:$H$300,"&gt;0")+COUNTIFS('12'!$C$3:$C$300,C164,'12'!$H$3:$H$300,"&gt;0")+COUNTIFS('12'!$D$3:$D$300,C164,'12'!$H$3:$H$300,"&gt;0")</f>
        <v>0</v>
      </c>
      <c r="G164" s="18">
        <f>COUNTIFS('01'!$C$3:$C$300,C164,'01'!$H$3:$H$300,"&lt;0")+COUNTIFS('01'!$D$3:$D$300,C164,'01'!$H$3:$H$300,"&lt;0")+COUNTIFS('02'!$C$3:$C$300,C164,'02'!$H$3:$H$300,"&lt;0")+COUNTIFS('02'!$D$3:$D$300,C164,'02'!$H$3:$H$300,"&lt;0")+COUNTIFS('03'!$C$3:$C$300,C164,'03'!$H$3:$H$300,"&lt;0")+COUNTIFS('03'!$D$3:$D$300,C164,'03'!$H$3:$H$300,"&lt;0")+COUNTIFS('04'!$C$3:$C$300,C164,'04'!$H$3:$H$300,"&lt;0")+COUNTIFS('04'!$D$3:$D$300,C164,'04'!$H$3:$H$300,"&lt;0")+COUNTIFS('05'!$C$3:$C$300,C164,'05'!$H$3:$H$300,"&lt;0")+COUNTIFS('05'!$D$3:$D$300,C164,'05'!$H$3:$H$300,"&lt;0")+COUNTIFS('06'!$C$3:$C$300,C164,'06'!$H$3:$H$300,"&lt;0")+COUNTIFS('06'!$D$3:$D$300,C164,'06'!$H$3:$H$300,"&lt;0")+COUNTIFS('07'!$C$3:$C$300,C164,'07'!$H$3:$H$300,"&lt;0")+COUNTIFS('07'!$D$3:$D$300,C164,'07'!$H$3:$H$300,"&lt;0")+COUNTIFS('08'!$C$3:$C$300,C164,'08'!$H$3:$H$300,"&lt;0")+COUNTIFS('08'!$D$3:$D$300,C164,'08'!$H$3:$H$300,"&lt;0")+COUNTIFS('09'!$C$3:$C$300,C164,'09'!$H$3:$H$300,"&lt;0")+COUNTIFS('09'!$D$3:$D$300,C164,'09'!$H$3:$H$300,"&lt;0")+COUNTIFS('10'!$C$3:$C$260,C164,'10'!$I$3:$I$260,"&lt;0")+COUNTIFS('10'!$D$3:$D$260,C164,'10'!$I$3:$I$260,"&lt;0")+COUNTIFS('11'!$C$3:$C$300,C164,'11'!$H$3:$H$300,"&lt;0")+COUNTIFS('11'!$D$3:$D$300,C164,'11'!$H$3:$H$300,"&lt;0")+COUNTIFS('12'!$C$3:$C$300,C164,'12'!$H$3:$H$300,"&lt;0")+COUNTIFS('12'!$D$3:$D$300,C164,'12'!$H$3:$H$300,"&lt;0")</f>
        <v>0</v>
      </c>
      <c r="H164" s="19">
        <f>SUMIFS('01'!$H$3:$H$300,'01'!$C$3:$C$300,C164)+SUMIFS('01'!$H$3:$H$300,'01'!$D$3:$D$300,C164)+SUMIFS('02'!$H$3:$H$300,'02'!$C$3:$C$300,C164)+SUMIFS('02'!$H$3:$H$300,'02'!$D$3:$D$300,C164)+SUMIFS('03'!$H$3:$H$300,'03'!$C$3:$C$300,C164)+SUMIFS('03'!$H$3:$H$300,'03'!$D$3:$D$300,C164)+SUMIFS('04'!$H$3:$H$300,'04'!$C$3:$C$300,C164)+SUMIFS('04'!$H$3:$H$300,'04'!$D$3:$D$300,C164)+SUMIFS('05'!$H$3:$H$300,'05'!$C$3:$C$300,C164)+SUMIFS('05'!$H$3:$H$300,'05'!$D$3:$D$300,C164)+SUMIFS('06'!$H$3:$H$300,'06'!$C$3:$C$300,C164)+SUMIFS('06'!$H$3:$H$300,'06'!$D$3:$D$300,C164)+SUMIFS('07'!$H$3:$H$300,'07'!$C$3:$C$300,C164)+SUMIFS('07'!$H$3:$H$300,'07'!$D$3:$D$300,C164)+SUMIFS('08'!$H$3:$H$300,'08'!$C$3:$C$300,C164)+SUMIFS('08'!$H$3:$H$300,'08'!$D$3:$D$300,C164)+SUMIFS('09'!$H$3:$H$300,'09'!$C$3:$C$300,C164)+SUMIFS('09'!$H$3:$H$300,'09'!$D$3:$D$300,C164)+SUMIFS('10'!$I$3:$I$260,'10'!$C$3:$C$260,C164)+SUMIFS('10'!$I$3:$I$260,'10'!$D$3:$D$260,C164)+SUMIFS('11'!$H$3:$H$300,'11'!$C$3:$C$300,C164)+SUMIFS('11'!$H$3:$H$300,'11'!$D$3:$D$300,C164)+SUMIFS('12'!$H$3:$H$300,'12'!$C$3:$C$300,C164)+SUMIFS('12'!$H$3:$H$300,'12'!$D$3:$D$300,C164)</f>
        <v>0</v>
      </c>
      <c r="I164" s="212"/>
      <c r="J164" s="231"/>
      <c r="K164" s="212"/>
      <c r="L164" s="212"/>
    </row>
    <row r="165" spans="1:12" ht="24.75" customHeight="1">
      <c r="A165" s="16">
        <f>Equipes!$H165+(ROW(Equipes!$H165)/100000)</f>
        <v>1.65E-3</v>
      </c>
      <c r="B165" s="13">
        <f>RANK(Equipes!$A165,A:A)</f>
        <v>836</v>
      </c>
      <c r="C165" s="32" t="s">
        <v>189</v>
      </c>
      <c r="D165" s="18">
        <f>COUNTIF('01'!$C$3:$C$300,C165)+COUNTIF('02'!$C$3:$C$300,C165)+COUNTIF('03'!$C$3:$C$300,C165)+COUNTIF('04'!$C$3:$C$300,C165)+COUNTIF('05'!$C$3:$C$300,C165)+COUNTIF('06'!$C$3:$C$300,C165)+COUNTIF('07'!$C$3:$C$300,C165)+COUNTIF('08'!$C$3:$C$300,C165)+COUNTIF('09'!$C$3:$C$300,C165)+COUNTIF('10'!$C$3:$C$260,C165)+COUNTIF('11'!$C$3:$C$300,C165)+COUNTIF('12'!$C$3:$C$300,C165)</f>
        <v>0</v>
      </c>
      <c r="E165" s="18">
        <f>COUNTIF('01'!$D$3:$D$300,C165)+COUNTIF('02'!$D$3:$D$300,C165)+COUNTIF('03'!$D$3:$D$300,C165)+COUNTIF('04'!$D$3:$D$300,C165)+COUNTIF('05'!$D$3:$D$300,C165)+COUNTIF('06'!$D$3:$D$300,C165)+COUNTIF('07'!$D$3:$D$300,C165)+COUNTIF('08'!$D$3:$D$300,C165)+COUNTIF('09'!$D$3:$D$300,C165)+COUNTIF('10'!$D$3:$D$260,C165)+COUNTIF('11'!$D$3:$D$300,C165)+COUNTIF('12'!$D$3:$D$300,C165)</f>
        <v>0</v>
      </c>
      <c r="F165" s="18">
        <f>COUNTIFS('01'!$C$3:$C$300,C165,'01'!$H$3:$H$300,"&gt;0")+COUNTIFS('01'!$D$3:$D$300,C165,'01'!$H$3:$H$300,"&gt;0")+COUNTIFS('02'!$C$3:$C$300,C165,'02'!$H$3:$H$300,"&gt;0")+COUNTIFS('02'!$D$3:$D$300,C165,'02'!$H$3:$H$300,"&gt;0")+COUNTIFS('03'!$C$3:$C$300,C165,'03'!$H$3:$H$300,"&gt;0")+COUNTIFS('03'!$D$3:$D$300,C165,'03'!$H$3:$H$300,"&gt;0")+COUNTIFS('04'!$C$3:$C$300,C165,'04'!$H$3:$H$300,"&gt;0")+COUNTIFS('04'!$D$3:$D$300,C165,'04'!$H$3:$H$300,"&gt;0")+COUNTIFS('05'!$C$3:$C$300,C165,'05'!$H$3:$H$300,"&gt;0")+COUNTIFS('05'!$D$3:$D$300,C165,'05'!$H$3:$H$300,"&gt;0")+COUNTIFS('06'!$C$3:$C$300,C165,'06'!$H$3:$H$300,"&gt;0")+COUNTIFS('06'!$D$3:$D$300,C165,'06'!$H$3:$H$300,"&gt;0")+COUNTIFS('07'!$C$3:$C$300,C165,'07'!$H$3:$H$300,"&gt;0")+COUNTIFS('07'!$D$3:$D$300,C165,'07'!$H$3:$H$300,"&gt;0")+COUNTIFS('08'!$C$3:$C$300,C165,'08'!$H$3:$H$300,"&gt;0")+COUNTIFS('08'!$D$3:$D$300,C165,'08'!$H$3:$H$300,"&gt;0")+COUNTIFS('09'!$C$3:$C$300,C165,'09'!$H$3:$H$300,"&gt;0")+COUNTIFS('09'!$D$3:$D$300,C165,'09'!$H$3:$H$300,"&gt;0")+COUNTIFS('10'!$C$3:$C$260,C165,'10'!$I$3:$I$260,"&gt;0")+COUNTIFS('10'!$D$3:$D$260,C165,'10'!$I$3:$I$260,"&gt;0")+COUNTIFS('11'!$C$3:$C$300,C165,'11'!$H$3:$H$300,"&gt;0")+COUNTIFS('11'!$D$3:$D$300,C165,'11'!$H$3:$H$300,"&gt;0")+COUNTIFS('12'!$C$3:$C$300,C165,'12'!$H$3:$H$300,"&gt;0")+COUNTIFS('12'!$D$3:$D$300,C165,'12'!$H$3:$H$300,"&gt;0")</f>
        <v>0</v>
      </c>
      <c r="G165" s="18">
        <f>COUNTIFS('01'!$C$3:$C$300,C165,'01'!$H$3:$H$300,"&lt;0")+COUNTIFS('01'!$D$3:$D$300,C165,'01'!$H$3:$H$300,"&lt;0")+COUNTIFS('02'!$C$3:$C$300,C165,'02'!$H$3:$H$300,"&lt;0")+COUNTIFS('02'!$D$3:$D$300,C165,'02'!$H$3:$H$300,"&lt;0")+COUNTIFS('03'!$C$3:$C$300,C165,'03'!$H$3:$H$300,"&lt;0")+COUNTIFS('03'!$D$3:$D$300,C165,'03'!$H$3:$H$300,"&lt;0")+COUNTIFS('04'!$C$3:$C$300,C165,'04'!$H$3:$H$300,"&lt;0")+COUNTIFS('04'!$D$3:$D$300,C165,'04'!$H$3:$H$300,"&lt;0")+COUNTIFS('05'!$C$3:$C$300,C165,'05'!$H$3:$H$300,"&lt;0")+COUNTIFS('05'!$D$3:$D$300,C165,'05'!$H$3:$H$300,"&lt;0")+COUNTIFS('06'!$C$3:$C$300,C165,'06'!$H$3:$H$300,"&lt;0")+COUNTIFS('06'!$D$3:$D$300,C165,'06'!$H$3:$H$300,"&lt;0")+COUNTIFS('07'!$C$3:$C$300,C165,'07'!$H$3:$H$300,"&lt;0")+COUNTIFS('07'!$D$3:$D$300,C165,'07'!$H$3:$H$300,"&lt;0")+COUNTIFS('08'!$C$3:$C$300,C165,'08'!$H$3:$H$300,"&lt;0")+COUNTIFS('08'!$D$3:$D$300,C165,'08'!$H$3:$H$300,"&lt;0")+COUNTIFS('09'!$C$3:$C$300,C165,'09'!$H$3:$H$300,"&lt;0")+COUNTIFS('09'!$D$3:$D$300,C165,'09'!$H$3:$H$300,"&lt;0")+COUNTIFS('10'!$C$3:$C$260,C165,'10'!$I$3:$I$260,"&lt;0")+COUNTIFS('10'!$D$3:$D$260,C165,'10'!$I$3:$I$260,"&lt;0")+COUNTIFS('11'!$C$3:$C$300,C165,'11'!$H$3:$H$300,"&lt;0")+COUNTIFS('11'!$D$3:$D$300,C165,'11'!$H$3:$H$300,"&lt;0")+COUNTIFS('12'!$C$3:$C$300,C165,'12'!$H$3:$H$300,"&lt;0")+COUNTIFS('12'!$D$3:$D$300,C165,'12'!$H$3:$H$300,"&lt;0")</f>
        <v>0</v>
      </c>
      <c r="H165" s="19">
        <f>SUMIFS('01'!$H$3:$H$300,'01'!$C$3:$C$300,C165)+SUMIFS('01'!$H$3:$H$300,'01'!$D$3:$D$300,C165)+SUMIFS('02'!$H$3:$H$300,'02'!$C$3:$C$300,C165)+SUMIFS('02'!$H$3:$H$300,'02'!$D$3:$D$300,C165)+SUMIFS('03'!$H$3:$H$300,'03'!$C$3:$C$300,C165)+SUMIFS('03'!$H$3:$H$300,'03'!$D$3:$D$300,C165)+SUMIFS('04'!$H$3:$H$300,'04'!$C$3:$C$300,C165)+SUMIFS('04'!$H$3:$H$300,'04'!$D$3:$D$300,C165)+SUMIFS('05'!$H$3:$H$300,'05'!$C$3:$C$300,C165)+SUMIFS('05'!$H$3:$H$300,'05'!$D$3:$D$300,C165)+SUMIFS('06'!$H$3:$H$300,'06'!$C$3:$C$300,C165)+SUMIFS('06'!$H$3:$H$300,'06'!$D$3:$D$300,C165)+SUMIFS('07'!$H$3:$H$300,'07'!$C$3:$C$300,C165)+SUMIFS('07'!$H$3:$H$300,'07'!$D$3:$D$300,C165)+SUMIFS('08'!$H$3:$H$300,'08'!$C$3:$C$300,C165)+SUMIFS('08'!$H$3:$H$300,'08'!$D$3:$D$300,C165)+SUMIFS('09'!$H$3:$H$300,'09'!$C$3:$C$300,C165)+SUMIFS('09'!$H$3:$H$300,'09'!$D$3:$D$300,C165)+SUMIFS('10'!$I$3:$I$260,'10'!$C$3:$C$260,C165)+SUMIFS('10'!$I$3:$I$260,'10'!$D$3:$D$260,C165)+SUMIFS('11'!$H$3:$H$300,'11'!$C$3:$C$300,C165)+SUMIFS('11'!$H$3:$H$300,'11'!$D$3:$D$300,C165)+SUMIFS('12'!$H$3:$H$300,'12'!$C$3:$C$300,C165)+SUMIFS('12'!$H$3:$H$300,'12'!$D$3:$D$300,C165)</f>
        <v>0</v>
      </c>
      <c r="I165" s="212"/>
      <c r="J165" s="231"/>
      <c r="K165" s="212"/>
      <c r="L165" s="212"/>
    </row>
    <row r="166" spans="1:12" ht="24.75" customHeight="1">
      <c r="A166" s="16">
        <f>Equipes!$H166+(ROW(Equipes!$H166)/100000)</f>
        <v>1.66E-3</v>
      </c>
      <c r="B166" s="13">
        <f>RANK(Equipes!$A166,A:A)</f>
        <v>835</v>
      </c>
      <c r="C166" s="32" t="s">
        <v>190</v>
      </c>
      <c r="D166" s="18">
        <f>COUNTIF('01'!$C$3:$C$300,C166)+COUNTIF('02'!$C$3:$C$300,C166)+COUNTIF('03'!$C$3:$C$300,C166)+COUNTIF('04'!$C$3:$C$300,C166)+COUNTIF('05'!$C$3:$C$300,C166)+COUNTIF('06'!$C$3:$C$300,C166)+COUNTIF('07'!$C$3:$C$300,C166)+COUNTIF('08'!$C$3:$C$300,C166)+COUNTIF('09'!$C$3:$C$300,C166)+COUNTIF('10'!$C$3:$C$260,C166)+COUNTIF('11'!$C$3:$C$300,C166)+COUNTIF('12'!$C$3:$C$300,C166)</f>
        <v>0</v>
      </c>
      <c r="E166" s="18">
        <f>COUNTIF('01'!$D$3:$D$300,C166)+COUNTIF('02'!$D$3:$D$300,C166)+COUNTIF('03'!$D$3:$D$300,C166)+COUNTIF('04'!$D$3:$D$300,C166)+COUNTIF('05'!$D$3:$D$300,C166)+COUNTIF('06'!$D$3:$D$300,C166)+COUNTIF('07'!$D$3:$D$300,C166)+COUNTIF('08'!$D$3:$D$300,C166)+COUNTIF('09'!$D$3:$D$300,C166)+COUNTIF('10'!$D$3:$D$260,C166)+COUNTIF('11'!$D$3:$D$300,C166)+COUNTIF('12'!$D$3:$D$300,C166)</f>
        <v>0</v>
      </c>
      <c r="F166" s="18">
        <f>COUNTIFS('01'!$C$3:$C$300,C166,'01'!$H$3:$H$300,"&gt;0")+COUNTIFS('01'!$D$3:$D$300,C166,'01'!$H$3:$H$300,"&gt;0")+COUNTIFS('02'!$C$3:$C$300,C166,'02'!$H$3:$H$300,"&gt;0")+COUNTIFS('02'!$D$3:$D$300,C166,'02'!$H$3:$H$300,"&gt;0")+COUNTIFS('03'!$C$3:$C$300,C166,'03'!$H$3:$H$300,"&gt;0")+COUNTIFS('03'!$D$3:$D$300,C166,'03'!$H$3:$H$300,"&gt;0")+COUNTIFS('04'!$C$3:$C$300,C166,'04'!$H$3:$H$300,"&gt;0")+COUNTIFS('04'!$D$3:$D$300,C166,'04'!$H$3:$H$300,"&gt;0")+COUNTIFS('05'!$C$3:$C$300,C166,'05'!$H$3:$H$300,"&gt;0")+COUNTIFS('05'!$D$3:$D$300,C166,'05'!$H$3:$H$300,"&gt;0")+COUNTIFS('06'!$C$3:$C$300,C166,'06'!$H$3:$H$300,"&gt;0")+COUNTIFS('06'!$D$3:$D$300,C166,'06'!$H$3:$H$300,"&gt;0")+COUNTIFS('07'!$C$3:$C$300,C166,'07'!$H$3:$H$300,"&gt;0")+COUNTIFS('07'!$D$3:$D$300,C166,'07'!$H$3:$H$300,"&gt;0")+COUNTIFS('08'!$C$3:$C$300,C166,'08'!$H$3:$H$300,"&gt;0")+COUNTIFS('08'!$D$3:$D$300,C166,'08'!$H$3:$H$300,"&gt;0")+COUNTIFS('09'!$C$3:$C$300,C166,'09'!$H$3:$H$300,"&gt;0")+COUNTIFS('09'!$D$3:$D$300,C166,'09'!$H$3:$H$300,"&gt;0")+COUNTIFS('10'!$C$3:$C$260,C166,'10'!$I$3:$I$260,"&gt;0")+COUNTIFS('10'!$D$3:$D$260,C166,'10'!$I$3:$I$260,"&gt;0")+COUNTIFS('11'!$C$3:$C$300,C166,'11'!$H$3:$H$300,"&gt;0")+COUNTIFS('11'!$D$3:$D$300,C166,'11'!$H$3:$H$300,"&gt;0")+COUNTIFS('12'!$C$3:$C$300,C166,'12'!$H$3:$H$300,"&gt;0")+COUNTIFS('12'!$D$3:$D$300,C166,'12'!$H$3:$H$300,"&gt;0")</f>
        <v>0</v>
      </c>
      <c r="G166" s="18">
        <f>COUNTIFS('01'!$C$3:$C$300,C166,'01'!$H$3:$H$300,"&lt;0")+COUNTIFS('01'!$D$3:$D$300,C166,'01'!$H$3:$H$300,"&lt;0")+COUNTIFS('02'!$C$3:$C$300,C166,'02'!$H$3:$H$300,"&lt;0")+COUNTIFS('02'!$D$3:$D$300,C166,'02'!$H$3:$H$300,"&lt;0")+COUNTIFS('03'!$C$3:$C$300,C166,'03'!$H$3:$H$300,"&lt;0")+COUNTIFS('03'!$D$3:$D$300,C166,'03'!$H$3:$H$300,"&lt;0")+COUNTIFS('04'!$C$3:$C$300,C166,'04'!$H$3:$H$300,"&lt;0")+COUNTIFS('04'!$D$3:$D$300,C166,'04'!$H$3:$H$300,"&lt;0")+COUNTIFS('05'!$C$3:$C$300,C166,'05'!$H$3:$H$300,"&lt;0")+COUNTIFS('05'!$D$3:$D$300,C166,'05'!$H$3:$H$300,"&lt;0")+COUNTIFS('06'!$C$3:$C$300,C166,'06'!$H$3:$H$300,"&lt;0")+COUNTIFS('06'!$D$3:$D$300,C166,'06'!$H$3:$H$300,"&lt;0")+COUNTIFS('07'!$C$3:$C$300,C166,'07'!$H$3:$H$300,"&lt;0")+COUNTIFS('07'!$D$3:$D$300,C166,'07'!$H$3:$H$300,"&lt;0")+COUNTIFS('08'!$C$3:$C$300,C166,'08'!$H$3:$H$300,"&lt;0")+COUNTIFS('08'!$D$3:$D$300,C166,'08'!$H$3:$H$300,"&lt;0")+COUNTIFS('09'!$C$3:$C$300,C166,'09'!$H$3:$H$300,"&lt;0")+COUNTIFS('09'!$D$3:$D$300,C166,'09'!$H$3:$H$300,"&lt;0")+COUNTIFS('10'!$C$3:$C$260,C166,'10'!$I$3:$I$260,"&lt;0")+COUNTIFS('10'!$D$3:$D$260,C166,'10'!$I$3:$I$260,"&lt;0")+COUNTIFS('11'!$C$3:$C$300,C166,'11'!$H$3:$H$300,"&lt;0")+COUNTIFS('11'!$D$3:$D$300,C166,'11'!$H$3:$H$300,"&lt;0")+COUNTIFS('12'!$C$3:$C$300,C166,'12'!$H$3:$H$300,"&lt;0")+COUNTIFS('12'!$D$3:$D$300,C166,'12'!$H$3:$H$300,"&lt;0")</f>
        <v>0</v>
      </c>
      <c r="H166" s="19">
        <f>SUMIFS('01'!$H$3:$H$300,'01'!$C$3:$C$300,C166)+SUMIFS('01'!$H$3:$H$300,'01'!$D$3:$D$300,C166)+SUMIFS('02'!$H$3:$H$300,'02'!$C$3:$C$300,C166)+SUMIFS('02'!$H$3:$H$300,'02'!$D$3:$D$300,C166)+SUMIFS('03'!$H$3:$H$300,'03'!$C$3:$C$300,C166)+SUMIFS('03'!$H$3:$H$300,'03'!$D$3:$D$300,C166)+SUMIFS('04'!$H$3:$H$300,'04'!$C$3:$C$300,C166)+SUMIFS('04'!$H$3:$H$300,'04'!$D$3:$D$300,C166)+SUMIFS('05'!$H$3:$H$300,'05'!$C$3:$C$300,C166)+SUMIFS('05'!$H$3:$H$300,'05'!$D$3:$D$300,C166)+SUMIFS('06'!$H$3:$H$300,'06'!$C$3:$C$300,C166)+SUMIFS('06'!$H$3:$H$300,'06'!$D$3:$D$300,C166)+SUMIFS('07'!$H$3:$H$300,'07'!$C$3:$C$300,C166)+SUMIFS('07'!$H$3:$H$300,'07'!$D$3:$D$300,C166)+SUMIFS('08'!$H$3:$H$300,'08'!$C$3:$C$300,C166)+SUMIFS('08'!$H$3:$H$300,'08'!$D$3:$D$300,C166)+SUMIFS('09'!$H$3:$H$300,'09'!$C$3:$C$300,C166)+SUMIFS('09'!$H$3:$H$300,'09'!$D$3:$D$300,C166)+SUMIFS('10'!$I$3:$I$260,'10'!$C$3:$C$260,C166)+SUMIFS('10'!$I$3:$I$260,'10'!$D$3:$D$260,C166)+SUMIFS('11'!$H$3:$H$300,'11'!$C$3:$C$300,C166)+SUMIFS('11'!$H$3:$H$300,'11'!$D$3:$D$300,C166)+SUMIFS('12'!$H$3:$H$300,'12'!$C$3:$C$300,C166)+SUMIFS('12'!$H$3:$H$300,'12'!$D$3:$D$300,C166)</f>
        <v>0</v>
      </c>
      <c r="I166" s="212"/>
      <c r="J166" s="231"/>
      <c r="K166" s="212"/>
      <c r="L166" s="212"/>
    </row>
    <row r="167" spans="1:12" ht="24.75" customHeight="1">
      <c r="A167" s="16">
        <f>Equipes!$H167+(ROW(Equipes!$H167)/100000)</f>
        <v>1.67E-3</v>
      </c>
      <c r="B167" s="13">
        <f>RANK(Equipes!$A167,A:A)</f>
        <v>834</v>
      </c>
      <c r="C167" s="32" t="s">
        <v>191</v>
      </c>
      <c r="D167" s="18">
        <f>COUNTIF('01'!$C$3:$C$300,C167)+COUNTIF('02'!$C$3:$C$300,C167)+COUNTIF('03'!$C$3:$C$300,C167)+COUNTIF('04'!$C$3:$C$300,C167)+COUNTIF('05'!$C$3:$C$300,C167)+COUNTIF('06'!$C$3:$C$300,C167)+COUNTIF('07'!$C$3:$C$300,C167)+COUNTIF('08'!$C$3:$C$300,C167)+COUNTIF('09'!$C$3:$C$300,C167)+COUNTIF('10'!$C$3:$C$260,C167)+COUNTIF('11'!$C$3:$C$300,C167)+COUNTIF('12'!$C$3:$C$300,C167)</f>
        <v>0</v>
      </c>
      <c r="E167" s="18">
        <f>COUNTIF('01'!$D$3:$D$300,C167)+COUNTIF('02'!$D$3:$D$300,C167)+COUNTIF('03'!$D$3:$D$300,C167)+COUNTIF('04'!$D$3:$D$300,C167)+COUNTIF('05'!$D$3:$D$300,C167)+COUNTIF('06'!$D$3:$D$300,C167)+COUNTIF('07'!$D$3:$D$300,C167)+COUNTIF('08'!$D$3:$D$300,C167)+COUNTIF('09'!$D$3:$D$300,C167)+COUNTIF('10'!$D$3:$D$260,C167)+COUNTIF('11'!$D$3:$D$300,C167)+COUNTIF('12'!$D$3:$D$300,C167)</f>
        <v>0</v>
      </c>
      <c r="F167" s="18">
        <f>COUNTIFS('01'!$C$3:$C$300,C167,'01'!$H$3:$H$300,"&gt;0")+COUNTIFS('01'!$D$3:$D$300,C167,'01'!$H$3:$H$300,"&gt;0")+COUNTIFS('02'!$C$3:$C$300,C167,'02'!$H$3:$H$300,"&gt;0")+COUNTIFS('02'!$D$3:$D$300,C167,'02'!$H$3:$H$300,"&gt;0")+COUNTIFS('03'!$C$3:$C$300,C167,'03'!$H$3:$H$300,"&gt;0")+COUNTIFS('03'!$D$3:$D$300,C167,'03'!$H$3:$H$300,"&gt;0")+COUNTIFS('04'!$C$3:$C$300,C167,'04'!$H$3:$H$300,"&gt;0")+COUNTIFS('04'!$D$3:$D$300,C167,'04'!$H$3:$H$300,"&gt;0")+COUNTIFS('05'!$C$3:$C$300,C167,'05'!$H$3:$H$300,"&gt;0")+COUNTIFS('05'!$D$3:$D$300,C167,'05'!$H$3:$H$300,"&gt;0")+COUNTIFS('06'!$C$3:$C$300,C167,'06'!$H$3:$H$300,"&gt;0")+COUNTIFS('06'!$D$3:$D$300,C167,'06'!$H$3:$H$300,"&gt;0")+COUNTIFS('07'!$C$3:$C$300,C167,'07'!$H$3:$H$300,"&gt;0")+COUNTIFS('07'!$D$3:$D$300,C167,'07'!$H$3:$H$300,"&gt;0")+COUNTIFS('08'!$C$3:$C$300,C167,'08'!$H$3:$H$300,"&gt;0")+COUNTIFS('08'!$D$3:$D$300,C167,'08'!$H$3:$H$300,"&gt;0")+COUNTIFS('09'!$C$3:$C$300,C167,'09'!$H$3:$H$300,"&gt;0")+COUNTIFS('09'!$D$3:$D$300,C167,'09'!$H$3:$H$300,"&gt;0")+COUNTIFS('10'!$C$3:$C$260,C167,'10'!$I$3:$I$260,"&gt;0")+COUNTIFS('10'!$D$3:$D$260,C167,'10'!$I$3:$I$260,"&gt;0")+COUNTIFS('11'!$C$3:$C$300,C167,'11'!$H$3:$H$300,"&gt;0")+COUNTIFS('11'!$D$3:$D$300,C167,'11'!$H$3:$H$300,"&gt;0")+COUNTIFS('12'!$C$3:$C$300,C167,'12'!$H$3:$H$300,"&gt;0")+COUNTIFS('12'!$D$3:$D$300,C167,'12'!$H$3:$H$300,"&gt;0")</f>
        <v>0</v>
      </c>
      <c r="G167" s="18">
        <f>COUNTIFS('01'!$C$3:$C$300,C167,'01'!$H$3:$H$300,"&lt;0")+COUNTIFS('01'!$D$3:$D$300,C167,'01'!$H$3:$H$300,"&lt;0")+COUNTIFS('02'!$C$3:$C$300,C167,'02'!$H$3:$H$300,"&lt;0")+COUNTIFS('02'!$D$3:$D$300,C167,'02'!$H$3:$H$300,"&lt;0")+COUNTIFS('03'!$C$3:$C$300,C167,'03'!$H$3:$H$300,"&lt;0")+COUNTIFS('03'!$D$3:$D$300,C167,'03'!$H$3:$H$300,"&lt;0")+COUNTIFS('04'!$C$3:$C$300,C167,'04'!$H$3:$H$300,"&lt;0")+COUNTIFS('04'!$D$3:$D$300,C167,'04'!$H$3:$H$300,"&lt;0")+COUNTIFS('05'!$C$3:$C$300,C167,'05'!$H$3:$H$300,"&lt;0")+COUNTIFS('05'!$D$3:$D$300,C167,'05'!$H$3:$H$300,"&lt;0")+COUNTIFS('06'!$C$3:$C$300,C167,'06'!$H$3:$H$300,"&lt;0")+COUNTIFS('06'!$D$3:$D$300,C167,'06'!$H$3:$H$300,"&lt;0")+COUNTIFS('07'!$C$3:$C$300,C167,'07'!$H$3:$H$300,"&lt;0")+COUNTIFS('07'!$D$3:$D$300,C167,'07'!$H$3:$H$300,"&lt;0")+COUNTIFS('08'!$C$3:$C$300,C167,'08'!$H$3:$H$300,"&lt;0")+COUNTIFS('08'!$D$3:$D$300,C167,'08'!$H$3:$H$300,"&lt;0")+COUNTIFS('09'!$C$3:$C$300,C167,'09'!$H$3:$H$300,"&lt;0")+COUNTIFS('09'!$D$3:$D$300,C167,'09'!$H$3:$H$300,"&lt;0")+COUNTIFS('10'!$C$3:$C$260,C167,'10'!$I$3:$I$260,"&lt;0")+COUNTIFS('10'!$D$3:$D$260,C167,'10'!$I$3:$I$260,"&lt;0")+COUNTIFS('11'!$C$3:$C$300,C167,'11'!$H$3:$H$300,"&lt;0")+COUNTIFS('11'!$D$3:$D$300,C167,'11'!$H$3:$H$300,"&lt;0")+COUNTIFS('12'!$C$3:$C$300,C167,'12'!$H$3:$H$300,"&lt;0")+COUNTIFS('12'!$D$3:$D$300,C167,'12'!$H$3:$H$300,"&lt;0")</f>
        <v>0</v>
      </c>
      <c r="H167" s="19">
        <f>SUMIFS('01'!$H$3:$H$300,'01'!$C$3:$C$300,C167)+SUMIFS('01'!$H$3:$H$300,'01'!$D$3:$D$300,C167)+SUMIFS('02'!$H$3:$H$300,'02'!$C$3:$C$300,C167)+SUMIFS('02'!$H$3:$H$300,'02'!$D$3:$D$300,C167)+SUMIFS('03'!$H$3:$H$300,'03'!$C$3:$C$300,C167)+SUMIFS('03'!$H$3:$H$300,'03'!$D$3:$D$300,C167)+SUMIFS('04'!$H$3:$H$300,'04'!$C$3:$C$300,C167)+SUMIFS('04'!$H$3:$H$300,'04'!$D$3:$D$300,C167)+SUMIFS('05'!$H$3:$H$300,'05'!$C$3:$C$300,C167)+SUMIFS('05'!$H$3:$H$300,'05'!$D$3:$D$300,C167)+SUMIFS('06'!$H$3:$H$300,'06'!$C$3:$C$300,C167)+SUMIFS('06'!$H$3:$H$300,'06'!$D$3:$D$300,C167)+SUMIFS('07'!$H$3:$H$300,'07'!$C$3:$C$300,C167)+SUMIFS('07'!$H$3:$H$300,'07'!$D$3:$D$300,C167)+SUMIFS('08'!$H$3:$H$300,'08'!$C$3:$C$300,C167)+SUMIFS('08'!$H$3:$H$300,'08'!$D$3:$D$300,C167)+SUMIFS('09'!$H$3:$H$300,'09'!$C$3:$C$300,C167)+SUMIFS('09'!$H$3:$H$300,'09'!$D$3:$D$300,C167)+SUMIFS('10'!$I$3:$I$260,'10'!$C$3:$C$260,C167)+SUMIFS('10'!$I$3:$I$260,'10'!$D$3:$D$260,C167)+SUMIFS('11'!$H$3:$H$300,'11'!$C$3:$C$300,C167)+SUMIFS('11'!$H$3:$H$300,'11'!$D$3:$D$300,C167)+SUMIFS('12'!$H$3:$H$300,'12'!$C$3:$C$300,C167)+SUMIFS('12'!$H$3:$H$300,'12'!$D$3:$D$300,C167)</f>
        <v>0</v>
      </c>
      <c r="I167" s="212"/>
      <c r="J167" s="231"/>
      <c r="K167" s="212"/>
      <c r="L167" s="212"/>
    </row>
    <row r="168" spans="1:12" ht="24.75" customHeight="1">
      <c r="A168" s="16">
        <f>Equipes!$H168+(ROW(Equipes!$H168)/100000)</f>
        <v>1.6800000000000001E-3</v>
      </c>
      <c r="B168" s="13">
        <f>RANK(Equipes!$A168,A:A)</f>
        <v>833</v>
      </c>
      <c r="C168" s="32" t="s">
        <v>192</v>
      </c>
      <c r="D168" s="18">
        <f>COUNTIF('01'!$C$3:$C$300,C168)+COUNTIF('02'!$C$3:$C$300,C168)+COUNTIF('03'!$C$3:$C$300,C168)+COUNTIF('04'!$C$3:$C$300,C168)+COUNTIF('05'!$C$3:$C$300,C168)+COUNTIF('06'!$C$3:$C$300,C168)+COUNTIF('07'!$C$3:$C$300,C168)+COUNTIF('08'!$C$3:$C$300,C168)+COUNTIF('09'!$C$3:$C$300,C168)+COUNTIF('10'!$C$3:$C$260,C168)+COUNTIF('11'!$C$3:$C$300,C168)+COUNTIF('12'!$C$3:$C$300,C168)</f>
        <v>0</v>
      </c>
      <c r="E168" s="18">
        <f>COUNTIF('01'!$D$3:$D$300,C168)+COUNTIF('02'!$D$3:$D$300,C168)+COUNTIF('03'!$D$3:$D$300,C168)+COUNTIF('04'!$D$3:$D$300,C168)+COUNTIF('05'!$D$3:$D$300,C168)+COUNTIF('06'!$D$3:$D$300,C168)+COUNTIF('07'!$D$3:$D$300,C168)+COUNTIF('08'!$D$3:$D$300,C168)+COUNTIF('09'!$D$3:$D$300,C168)+COUNTIF('10'!$D$3:$D$260,C168)+COUNTIF('11'!$D$3:$D$300,C168)+COUNTIF('12'!$D$3:$D$300,C168)</f>
        <v>0</v>
      </c>
      <c r="F168" s="18">
        <f>COUNTIFS('01'!$C$3:$C$300,C168,'01'!$H$3:$H$300,"&gt;0")+COUNTIFS('01'!$D$3:$D$300,C168,'01'!$H$3:$H$300,"&gt;0")+COUNTIFS('02'!$C$3:$C$300,C168,'02'!$H$3:$H$300,"&gt;0")+COUNTIFS('02'!$D$3:$D$300,C168,'02'!$H$3:$H$300,"&gt;0")+COUNTIFS('03'!$C$3:$C$300,C168,'03'!$H$3:$H$300,"&gt;0")+COUNTIFS('03'!$D$3:$D$300,C168,'03'!$H$3:$H$300,"&gt;0")+COUNTIFS('04'!$C$3:$C$300,C168,'04'!$H$3:$H$300,"&gt;0")+COUNTIFS('04'!$D$3:$D$300,C168,'04'!$H$3:$H$300,"&gt;0")+COUNTIFS('05'!$C$3:$C$300,C168,'05'!$H$3:$H$300,"&gt;0")+COUNTIFS('05'!$D$3:$D$300,C168,'05'!$H$3:$H$300,"&gt;0")+COUNTIFS('06'!$C$3:$C$300,C168,'06'!$H$3:$H$300,"&gt;0")+COUNTIFS('06'!$D$3:$D$300,C168,'06'!$H$3:$H$300,"&gt;0")+COUNTIFS('07'!$C$3:$C$300,C168,'07'!$H$3:$H$300,"&gt;0")+COUNTIFS('07'!$D$3:$D$300,C168,'07'!$H$3:$H$300,"&gt;0")+COUNTIFS('08'!$C$3:$C$300,C168,'08'!$H$3:$H$300,"&gt;0")+COUNTIFS('08'!$D$3:$D$300,C168,'08'!$H$3:$H$300,"&gt;0")+COUNTIFS('09'!$C$3:$C$300,C168,'09'!$H$3:$H$300,"&gt;0")+COUNTIFS('09'!$D$3:$D$300,C168,'09'!$H$3:$H$300,"&gt;0")+COUNTIFS('10'!$C$3:$C$260,C168,'10'!$I$3:$I$260,"&gt;0")+COUNTIFS('10'!$D$3:$D$260,C168,'10'!$I$3:$I$260,"&gt;0")+COUNTIFS('11'!$C$3:$C$300,C168,'11'!$H$3:$H$300,"&gt;0")+COUNTIFS('11'!$D$3:$D$300,C168,'11'!$H$3:$H$300,"&gt;0")+COUNTIFS('12'!$C$3:$C$300,C168,'12'!$H$3:$H$300,"&gt;0")+COUNTIFS('12'!$D$3:$D$300,C168,'12'!$H$3:$H$300,"&gt;0")</f>
        <v>0</v>
      </c>
      <c r="G168" s="18">
        <f>COUNTIFS('01'!$C$3:$C$300,C168,'01'!$H$3:$H$300,"&lt;0")+COUNTIFS('01'!$D$3:$D$300,C168,'01'!$H$3:$H$300,"&lt;0")+COUNTIFS('02'!$C$3:$C$300,C168,'02'!$H$3:$H$300,"&lt;0")+COUNTIFS('02'!$D$3:$D$300,C168,'02'!$H$3:$H$300,"&lt;0")+COUNTIFS('03'!$C$3:$C$300,C168,'03'!$H$3:$H$300,"&lt;0")+COUNTIFS('03'!$D$3:$D$300,C168,'03'!$H$3:$H$300,"&lt;0")+COUNTIFS('04'!$C$3:$C$300,C168,'04'!$H$3:$H$300,"&lt;0")+COUNTIFS('04'!$D$3:$D$300,C168,'04'!$H$3:$H$300,"&lt;0")+COUNTIFS('05'!$C$3:$C$300,C168,'05'!$H$3:$H$300,"&lt;0")+COUNTIFS('05'!$D$3:$D$300,C168,'05'!$H$3:$H$300,"&lt;0")+COUNTIFS('06'!$C$3:$C$300,C168,'06'!$H$3:$H$300,"&lt;0")+COUNTIFS('06'!$D$3:$D$300,C168,'06'!$H$3:$H$300,"&lt;0")+COUNTIFS('07'!$C$3:$C$300,C168,'07'!$H$3:$H$300,"&lt;0")+COUNTIFS('07'!$D$3:$D$300,C168,'07'!$H$3:$H$300,"&lt;0")+COUNTIFS('08'!$C$3:$C$300,C168,'08'!$H$3:$H$300,"&lt;0")+COUNTIFS('08'!$D$3:$D$300,C168,'08'!$H$3:$H$300,"&lt;0")+COUNTIFS('09'!$C$3:$C$300,C168,'09'!$H$3:$H$300,"&lt;0")+COUNTIFS('09'!$D$3:$D$300,C168,'09'!$H$3:$H$300,"&lt;0")+COUNTIFS('10'!$C$3:$C$260,C168,'10'!$I$3:$I$260,"&lt;0")+COUNTIFS('10'!$D$3:$D$260,C168,'10'!$I$3:$I$260,"&lt;0")+COUNTIFS('11'!$C$3:$C$300,C168,'11'!$H$3:$H$300,"&lt;0")+COUNTIFS('11'!$D$3:$D$300,C168,'11'!$H$3:$H$300,"&lt;0")+COUNTIFS('12'!$C$3:$C$300,C168,'12'!$H$3:$H$300,"&lt;0")+COUNTIFS('12'!$D$3:$D$300,C168,'12'!$H$3:$H$300,"&lt;0")</f>
        <v>0</v>
      </c>
      <c r="H168" s="19">
        <f>SUMIFS('01'!$H$3:$H$300,'01'!$C$3:$C$300,C168)+SUMIFS('01'!$H$3:$H$300,'01'!$D$3:$D$300,C168)+SUMIFS('02'!$H$3:$H$300,'02'!$C$3:$C$300,C168)+SUMIFS('02'!$H$3:$H$300,'02'!$D$3:$D$300,C168)+SUMIFS('03'!$H$3:$H$300,'03'!$C$3:$C$300,C168)+SUMIFS('03'!$H$3:$H$300,'03'!$D$3:$D$300,C168)+SUMIFS('04'!$H$3:$H$300,'04'!$C$3:$C$300,C168)+SUMIFS('04'!$H$3:$H$300,'04'!$D$3:$D$300,C168)+SUMIFS('05'!$H$3:$H$300,'05'!$C$3:$C$300,C168)+SUMIFS('05'!$H$3:$H$300,'05'!$D$3:$D$300,C168)+SUMIFS('06'!$H$3:$H$300,'06'!$C$3:$C$300,C168)+SUMIFS('06'!$H$3:$H$300,'06'!$D$3:$D$300,C168)+SUMIFS('07'!$H$3:$H$300,'07'!$C$3:$C$300,C168)+SUMIFS('07'!$H$3:$H$300,'07'!$D$3:$D$300,C168)+SUMIFS('08'!$H$3:$H$300,'08'!$C$3:$C$300,C168)+SUMIFS('08'!$H$3:$H$300,'08'!$D$3:$D$300,C168)+SUMIFS('09'!$H$3:$H$300,'09'!$C$3:$C$300,C168)+SUMIFS('09'!$H$3:$H$300,'09'!$D$3:$D$300,C168)+SUMIFS('10'!$I$3:$I$260,'10'!$C$3:$C$260,C168)+SUMIFS('10'!$I$3:$I$260,'10'!$D$3:$D$260,C168)+SUMIFS('11'!$H$3:$H$300,'11'!$C$3:$C$300,C168)+SUMIFS('11'!$H$3:$H$300,'11'!$D$3:$D$300,C168)+SUMIFS('12'!$H$3:$H$300,'12'!$C$3:$C$300,C168)+SUMIFS('12'!$H$3:$H$300,'12'!$D$3:$D$300,C168)</f>
        <v>0</v>
      </c>
      <c r="I168" s="212"/>
      <c r="J168" s="231"/>
      <c r="K168" s="212"/>
      <c r="L168" s="212"/>
    </row>
    <row r="169" spans="1:12" ht="24.75" customHeight="1">
      <c r="A169" s="16">
        <f>Equipes!$H169+(ROW(Equipes!$H169)/100000)</f>
        <v>1.6900000000000001E-3</v>
      </c>
      <c r="B169" s="13">
        <f>RANK(Equipes!$A169,A:A)</f>
        <v>832</v>
      </c>
      <c r="C169" s="33" t="s">
        <v>131</v>
      </c>
      <c r="D169" s="18">
        <f>COUNTIF('01'!$C$3:$C$300,C169)+COUNTIF('02'!$C$3:$C$300,C169)+COUNTIF('03'!$C$3:$C$300,C169)+COUNTIF('04'!$C$3:$C$300,C169)+COUNTIF('05'!$C$3:$C$300,C169)+COUNTIF('06'!$C$3:$C$300,C169)+COUNTIF('07'!$C$3:$C$300,C169)+COUNTIF('08'!$C$3:$C$300,C169)+COUNTIF('09'!$C$3:$C$300,C169)+COUNTIF('10'!$C$3:$C$260,C169)+COUNTIF('11'!$C$3:$C$300,C169)+COUNTIF('12'!$C$3:$C$300,C169)</f>
        <v>0</v>
      </c>
      <c r="E169" s="18">
        <f>COUNTIF('01'!$D$3:$D$300,C169)+COUNTIF('02'!$D$3:$D$300,C169)+COUNTIF('03'!$D$3:$D$300,C169)+COUNTIF('04'!$D$3:$D$300,C169)+COUNTIF('05'!$D$3:$D$300,C169)+COUNTIF('06'!$D$3:$D$300,C169)+COUNTIF('07'!$D$3:$D$300,C169)+COUNTIF('08'!$D$3:$D$300,C169)+COUNTIF('09'!$D$3:$D$300,C169)+COUNTIF('10'!$D$3:$D$260,C169)+COUNTIF('11'!$D$3:$D$300,C169)+COUNTIF('12'!$D$3:$D$300,C169)</f>
        <v>0</v>
      </c>
      <c r="F169" s="18">
        <f>COUNTIFS('01'!$C$3:$C$300,C169,'01'!$H$3:$H$300,"&gt;0")+COUNTIFS('01'!$D$3:$D$300,C169,'01'!$H$3:$H$300,"&gt;0")+COUNTIFS('02'!$C$3:$C$300,C169,'02'!$H$3:$H$300,"&gt;0")+COUNTIFS('02'!$D$3:$D$300,C169,'02'!$H$3:$H$300,"&gt;0")+COUNTIFS('03'!$C$3:$C$300,C169,'03'!$H$3:$H$300,"&gt;0")+COUNTIFS('03'!$D$3:$D$300,C169,'03'!$H$3:$H$300,"&gt;0")+COUNTIFS('04'!$C$3:$C$300,C169,'04'!$H$3:$H$300,"&gt;0")+COUNTIFS('04'!$D$3:$D$300,C169,'04'!$H$3:$H$300,"&gt;0")+COUNTIFS('05'!$C$3:$C$300,C169,'05'!$H$3:$H$300,"&gt;0")+COUNTIFS('05'!$D$3:$D$300,C169,'05'!$H$3:$H$300,"&gt;0")+COUNTIFS('06'!$C$3:$C$300,C169,'06'!$H$3:$H$300,"&gt;0")+COUNTIFS('06'!$D$3:$D$300,C169,'06'!$H$3:$H$300,"&gt;0")+COUNTIFS('07'!$C$3:$C$300,C169,'07'!$H$3:$H$300,"&gt;0")+COUNTIFS('07'!$D$3:$D$300,C169,'07'!$H$3:$H$300,"&gt;0")+COUNTIFS('08'!$C$3:$C$300,C169,'08'!$H$3:$H$300,"&gt;0")+COUNTIFS('08'!$D$3:$D$300,C169,'08'!$H$3:$H$300,"&gt;0")+COUNTIFS('09'!$C$3:$C$300,C169,'09'!$H$3:$H$300,"&gt;0")+COUNTIFS('09'!$D$3:$D$300,C169,'09'!$H$3:$H$300,"&gt;0")+COUNTIFS('10'!$C$3:$C$260,C169,'10'!$I$3:$I$260,"&gt;0")+COUNTIFS('10'!$D$3:$D$260,C169,'10'!$I$3:$I$260,"&gt;0")+COUNTIFS('11'!$C$3:$C$300,C169,'11'!$H$3:$H$300,"&gt;0")+COUNTIFS('11'!$D$3:$D$300,C169,'11'!$H$3:$H$300,"&gt;0")+COUNTIFS('12'!$C$3:$C$300,C169,'12'!$H$3:$H$300,"&gt;0")+COUNTIFS('12'!$D$3:$D$300,C169,'12'!$H$3:$H$300,"&gt;0")</f>
        <v>0</v>
      </c>
      <c r="G169" s="18">
        <f>COUNTIFS('01'!$C$3:$C$300,C169,'01'!$H$3:$H$300,"&lt;0")+COUNTIFS('01'!$D$3:$D$300,C169,'01'!$H$3:$H$300,"&lt;0")+COUNTIFS('02'!$C$3:$C$300,C169,'02'!$H$3:$H$300,"&lt;0")+COUNTIFS('02'!$D$3:$D$300,C169,'02'!$H$3:$H$300,"&lt;0")+COUNTIFS('03'!$C$3:$C$300,C169,'03'!$H$3:$H$300,"&lt;0")+COUNTIFS('03'!$D$3:$D$300,C169,'03'!$H$3:$H$300,"&lt;0")+COUNTIFS('04'!$C$3:$C$300,C169,'04'!$H$3:$H$300,"&lt;0")+COUNTIFS('04'!$D$3:$D$300,C169,'04'!$H$3:$H$300,"&lt;0")+COUNTIFS('05'!$C$3:$C$300,C169,'05'!$H$3:$H$300,"&lt;0")+COUNTIFS('05'!$D$3:$D$300,C169,'05'!$H$3:$H$300,"&lt;0")+COUNTIFS('06'!$C$3:$C$300,C169,'06'!$H$3:$H$300,"&lt;0")+COUNTIFS('06'!$D$3:$D$300,C169,'06'!$H$3:$H$300,"&lt;0")+COUNTIFS('07'!$C$3:$C$300,C169,'07'!$H$3:$H$300,"&lt;0")+COUNTIFS('07'!$D$3:$D$300,C169,'07'!$H$3:$H$300,"&lt;0")+COUNTIFS('08'!$C$3:$C$300,C169,'08'!$H$3:$H$300,"&lt;0")+COUNTIFS('08'!$D$3:$D$300,C169,'08'!$H$3:$H$300,"&lt;0")+COUNTIFS('09'!$C$3:$C$300,C169,'09'!$H$3:$H$300,"&lt;0")+COUNTIFS('09'!$D$3:$D$300,C169,'09'!$H$3:$H$300,"&lt;0")+COUNTIFS('10'!$C$3:$C$260,C169,'10'!$I$3:$I$260,"&lt;0")+COUNTIFS('10'!$D$3:$D$260,C169,'10'!$I$3:$I$260,"&lt;0")+COUNTIFS('11'!$C$3:$C$300,C169,'11'!$H$3:$H$300,"&lt;0")+COUNTIFS('11'!$D$3:$D$300,C169,'11'!$H$3:$H$300,"&lt;0")+COUNTIFS('12'!$C$3:$C$300,C169,'12'!$H$3:$H$300,"&lt;0")+COUNTIFS('12'!$D$3:$D$300,C169,'12'!$H$3:$H$300,"&lt;0")</f>
        <v>0</v>
      </c>
      <c r="H169" s="19">
        <f>SUMIFS('01'!$H$3:$H$300,'01'!$C$3:$C$300,C169)+SUMIFS('01'!$H$3:$H$300,'01'!$D$3:$D$300,C169)+SUMIFS('02'!$H$3:$H$300,'02'!$C$3:$C$300,C169)+SUMIFS('02'!$H$3:$H$300,'02'!$D$3:$D$300,C169)+SUMIFS('03'!$H$3:$H$300,'03'!$C$3:$C$300,C169)+SUMIFS('03'!$H$3:$H$300,'03'!$D$3:$D$300,C169)+SUMIFS('04'!$H$3:$H$300,'04'!$C$3:$C$300,C169)+SUMIFS('04'!$H$3:$H$300,'04'!$D$3:$D$300,C169)+SUMIFS('05'!$H$3:$H$300,'05'!$C$3:$C$300,C169)+SUMIFS('05'!$H$3:$H$300,'05'!$D$3:$D$300,C169)+SUMIFS('06'!$H$3:$H$300,'06'!$C$3:$C$300,C169)+SUMIFS('06'!$H$3:$H$300,'06'!$D$3:$D$300,C169)+SUMIFS('07'!$H$3:$H$300,'07'!$C$3:$C$300,C169)+SUMIFS('07'!$H$3:$H$300,'07'!$D$3:$D$300,C169)+SUMIFS('08'!$H$3:$H$300,'08'!$C$3:$C$300,C169)+SUMIFS('08'!$H$3:$H$300,'08'!$D$3:$D$300,C169)+SUMIFS('09'!$H$3:$H$300,'09'!$C$3:$C$300,C169)+SUMIFS('09'!$H$3:$H$300,'09'!$D$3:$D$300,C169)+SUMIFS('10'!$I$3:$I$260,'10'!$C$3:$C$260,C169)+SUMIFS('10'!$I$3:$I$260,'10'!$D$3:$D$260,C169)+SUMIFS('11'!$H$3:$H$300,'11'!$C$3:$C$300,C169)+SUMIFS('11'!$H$3:$H$300,'11'!$D$3:$D$300,C169)+SUMIFS('12'!$H$3:$H$300,'12'!$C$3:$C$300,C169)+SUMIFS('12'!$H$3:$H$300,'12'!$D$3:$D$300,C169)</f>
        <v>0</v>
      </c>
      <c r="I169" s="212"/>
      <c r="J169" s="231"/>
      <c r="K169" s="212"/>
      <c r="L169" s="212"/>
    </row>
    <row r="170" spans="1:12" ht="24.75" customHeight="1">
      <c r="A170" s="16">
        <f>Equipes!$H170+(ROW(Equipes!$H170)/100000)</f>
        <v>1.6999999999999999E-3</v>
      </c>
      <c r="B170" s="13">
        <f>RANK(Equipes!$A170,A:A)</f>
        <v>831</v>
      </c>
      <c r="C170" s="34" t="s">
        <v>193</v>
      </c>
      <c r="D170" s="18">
        <f>COUNTIF('01'!$C$3:$C$300,C170)+COUNTIF('02'!$C$3:$C$300,C170)+COUNTIF('03'!$C$3:$C$300,C170)+COUNTIF('04'!$C$3:$C$300,C170)+COUNTIF('05'!$C$3:$C$300,C170)+COUNTIF('06'!$C$3:$C$300,C170)+COUNTIF('07'!$C$3:$C$300,C170)+COUNTIF('08'!$C$3:$C$300,C170)+COUNTIF('09'!$C$3:$C$300,C170)+COUNTIF('10'!$C$3:$C$260,C170)+COUNTIF('11'!$C$3:$C$300,C170)+COUNTIF('12'!$C$3:$C$300,C170)</f>
        <v>0</v>
      </c>
      <c r="E170" s="18">
        <f>COUNTIF('01'!$D$3:$D$300,C170)+COUNTIF('02'!$D$3:$D$300,C170)+COUNTIF('03'!$D$3:$D$300,C170)+COUNTIF('04'!$D$3:$D$300,C170)+COUNTIF('05'!$D$3:$D$300,C170)+COUNTIF('06'!$D$3:$D$300,C170)+COUNTIF('07'!$D$3:$D$300,C170)+COUNTIF('08'!$D$3:$D$300,C170)+COUNTIF('09'!$D$3:$D$300,C170)+COUNTIF('10'!$D$3:$D$260,C170)+COUNTIF('11'!$D$3:$D$300,C170)+COUNTIF('12'!$D$3:$D$300,C170)</f>
        <v>0</v>
      </c>
      <c r="F170" s="18">
        <f>COUNTIFS('01'!$C$3:$C$300,C170,'01'!$H$3:$H$300,"&gt;0")+COUNTIFS('01'!$D$3:$D$300,C170,'01'!$H$3:$H$300,"&gt;0")+COUNTIFS('02'!$C$3:$C$300,C170,'02'!$H$3:$H$300,"&gt;0")+COUNTIFS('02'!$D$3:$D$300,C170,'02'!$H$3:$H$300,"&gt;0")+COUNTIFS('03'!$C$3:$C$300,C170,'03'!$H$3:$H$300,"&gt;0")+COUNTIFS('03'!$D$3:$D$300,C170,'03'!$H$3:$H$300,"&gt;0")+COUNTIFS('04'!$C$3:$C$300,C170,'04'!$H$3:$H$300,"&gt;0")+COUNTIFS('04'!$D$3:$D$300,C170,'04'!$H$3:$H$300,"&gt;0")+COUNTIFS('05'!$C$3:$C$300,C170,'05'!$H$3:$H$300,"&gt;0")+COUNTIFS('05'!$D$3:$D$300,C170,'05'!$H$3:$H$300,"&gt;0")+COUNTIFS('06'!$C$3:$C$300,C170,'06'!$H$3:$H$300,"&gt;0")+COUNTIFS('06'!$D$3:$D$300,C170,'06'!$H$3:$H$300,"&gt;0")+COUNTIFS('07'!$C$3:$C$300,C170,'07'!$H$3:$H$300,"&gt;0")+COUNTIFS('07'!$D$3:$D$300,C170,'07'!$H$3:$H$300,"&gt;0")+COUNTIFS('08'!$C$3:$C$300,C170,'08'!$H$3:$H$300,"&gt;0")+COUNTIFS('08'!$D$3:$D$300,C170,'08'!$H$3:$H$300,"&gt;0")+COUNTIFS('09'!$C$3:$C$300,C170,'09'!$H$3:$H$300,"&gt;0")+COUNTIFS('09'!$D$3:$D$300,C170,'09'!$H$3:$H$300,"&gt;0")+COUNTIFS('10'!$C$3:$C$260,C170,'10'!$I$3:$I$260,"&gt;0")+COUNTIFS('10'!$D$3:$D$260,C170,'10'!$I$3:$I$260,"&gt;0")+COUNTIFS('11'!$C$3:$C$300,C170,'11'!$H$3:$H$300,"&gt;0")+COUNTIFS('11'!$D$3:$D$300,C170,'11'!$H$3:$H$300,"&gt;0")+COUNTIFS('12'!$C$3:$C$300,C170,'12'!$H$3:$H$300,"&gt;0")+COUNTIFS('12'!$D$3:$D$300,C170,'12'!$H$3:$H$300,"&gt;0")</f>
        <v>0</v>
      </c>
      <c r="G170" s="18">
        <f>COUNTIFS('01'!$C$3:$C$300,C170,'01'!$H$3:$H$300,"&lt;0")+COUNTIFS('01'!$D$3:$D$300,C170,'01'!$H$3:$H$300,"&lt;0")+COUNTIFS('02'!$C$3:$C$300,C170,'02'!$H$3:$H$300,"&lt;0")+COUNTIFS('02'!$D$3:$D$300,C170,'02'!$H$3:$H$300,"&lt;0")+COUNTIFS('03'!$C$3:$C$300,C170,'03'!$H$3:$H$300,"&lt;0")+COUNTIFS('03'!$D$3:$D$300,C170,'03'!$H$3:$H$300,"&lt;0")+COUNTIFS('04'!$C$3:$C$300,C170,'04'!$H$3:$H$300,"&lt;0")+COUNTIFS('04'!$D$3:$D$300,C170,'04'!$H$3:$H$300,"&lt;0")+COUNTIFS('05'!$C$3:$C$300,C170,'05'!$H$3:$H$300,"&lt;0")+COUNTIFS('05'!$D$3:$D$300,C170,'05'!$H$3:$H$300,"&lt;0")+COUNTIFS('06'!$C$3:$C$300,C170,'06'!$H$3:$H$300,"&lt;0")+COUNTIFS('06'!$D$3:$D$300,C170,'06'!$H$3:$H$300,"&lt;0")+COUNTIFS('07'!$C$3:$C$300,C170,'07'!$H$3:$H$300,"&lt;0")+COUNTIFS('07'!$D$3:$D$300,C170,'07'!$H$3:$H$300,"&lt;0")+COUNTIFS('08'!$C$3:$C$300,C170,'08'!$H$3:$H$300,"&lt;0")+COUNTIFS('08'!$D$3:$D$300,C170,'08'!$H$3:$H$300,"&lt;0")+COUNTIFS('09'!$C$3:$C$300,C170,'09'!$H$3:$H$300,"&lt;0")+COUNTIFS('09'!$D$3:$D$300,C170,'09'!$H$3:$H$300,"&lt;0")+COUNTIFS('10'!$C$3:$C$260,C170,'10'!$I$3:$I$260,"&lt;0")+COUNTIFS('10'!$D$3:$D$260,C170,'10'!$I$3:$I$260,"&lt;0")+COUNTIFS('11'!$C$3:$C$300,C170,'11'!$H$3:$H$300,"&lt;0")+COUNTIFS('11'!$D$3:$D$300,C170,'11'!$H$3:$H$300,"&lt;0")+COUNTIFS('12'!$C$3:$C$300,C170,'12'!$H$3:$H$300,"&lt;0")+COUNTIFS('12'!$D$3:$D$300,C170,'12'!$H$3:$H$300,"&lt;0")</f>
        <v>0</v>
      </c>
      <c r="H170" s="19">
        <f>SUMIFS('01'!$H$3:$H$300,'01'!$C$3:$C$300,C170)+SUMIFS('01'!$H$3:$H$300,'01'!$D$3:$D$300,C170)+SUMIFS('02'!$H$3:$H$300,'02'!$C$3:$C$300,C170)+SUMIFS('02'!$H$3:$H$300,'02'!$D$3:$D$300,C170)+SUMIFS('03'!$H$3:$H$300,'03'!$C$3:$C$300,C170)+SUMIFS('03'!$H$3:$H$300,'03'!$D$3:$D$300,C170)+SUMIFS('04'!$H$3:$H$300,'04'!$C$3:$C$300,C170)+SUMIFS('04'!$H$3:$H$300,'04'!$D$3:$D$300,C170)+SUMIFS('05'!$H$3:$H$300,'05'!$C$3:$C$300,C170)+SUMIFS('05'!$H$3:$H$300,'05'!$D$3:$D$300,C170)+SUMIFS('06'!$H$3:$H$300,'06'!$C$3:$C$300,C170)+SUMIFS('06'!$H$3:$H$300,'06'!$D$3:$D$300,C170)+SUMIFS('07'!$H$3:$H$300,'07'!$C$3:$C$300,C170)+SUMIFS('07'!$H$3:$H$300,'07'!$D$3:$D$300,C170)+SUMIFS('08'!$H$3:$H$300,'08'!$C$3:$C$300,C170)+SUMIFS('08'!$H$3:$H$300,'08'!$D$3:$D$300,C170)+SUMIFS('09'!$H$3:$H$300,'09'!$C$3:$C$300,C170)+SUMIFS('09'!$H$3:$H$300,'09'!$D$3:$D$300,C170)+SUMIFS('10'!$I$3:$I$260,'10'!$C$3:$C$260,C170)+SUMIFS('10'!$I$3:$I$260,'10'!$D$3:$D$260,C170)+SUMIFS('11'!$H$3:$H$300,'11'!$C$3:$C$300,C170)+SUMIFS('11'!$H$3:$H$300,'11'!$D$3:$D$300,C170)+SUMIFS('12'!$H$3:$H$300,'12'!$C$3:$C$300,C170)+SUMIFS('12'!$H$3:$H$300,'12'!$D$3:$D$300,C170)</f>
        <v>0</v>
      </c>
      <c r="I170" s="212"/>
      <c r="J170" s="231"/>
      <c r="K170" s="212"/>
      <c r="L170" s="212"/>
    </row>
    <row r="171" spans="1:12" ht="24.75" customHeight="1">
      <c r="A171" s="16">
        <f>Equipes!$H171+(ROW(Equipes!$H171)/100000)</f>
        <v>1.7099999999999999E-3</v>
      </c>
      <c r="B171" s="13">
        <f>RANK(Equipes!$A171,A:A)</f>
        <v>830</v>
      </c>
      <c r="C171" s="32" t="s">
        <v>194</v>
      </c>
      <c r="D171" s="18">
        <f>COUNTIF('01'!$C$3:$C$300,C171)+COUNTIF('02'!$C$3:$C$300,C171)+COUNTIF('03'!$C$3:$C$300,C171)+COUNTIF('04'!$C$3:$C$300,C171)+COUNTIF('05'!$C$3:$C$300,C171)+COUNTIF('06'!$C$3:$C$300,C171)+COUNTIF('07'!$C$3:$C$300,C171)+COUNTIF('08'!$C$3:$C$300,C171)+COUNTIF('09'!$C$3:$C$300,C171)+COUNTIF('10'!$C$3:$C$260,C171)+COUNTIF('11'!$C$3:$C$300,C171)+COUNTIF('12'!$C$3:$C$300,C171)</f>
        <v>0</v>
      </c>
      <c r="E171" s="18">
        <f>COUNTIF('01'!$D$3:$D$300,C171)+COUNTIF('02'!$D$3:$D$300,C171)+COUNTIF('03'!$D$3:$D$300,C171)+COUNTIF('04'!$D$3:$D$300,C171)+COUNTIF('05'!$D$3:$D$300,C171)+COUNTIF('06'!$D$3:$D$300,C171)+COUNTIF('07'!$D$3:$D$300,C171)+COUNTIF('08'!$D$3:$D$300,C171)+COUNTIF('09'!$D$3:$D$300,C171)+COUNTIF('10'!$D$3:$D$260,C171)+COUNTIF('11'!$D$3:$D$300,C171)+COUNTIF('12'!$D$3:$D$300,C171)</f>
        <v>0</v>
      </c>
      <c r="F171" s="18">
        <f>COUNTIFS('01'!$C$3:$C$300,C171,'01'!$H$3:$H$300,"&gt;0")+COUNTIFS('01'!$D$3:$D$300,C171,'01'!$H$3:$H$300,"&gt;0")+COUNTIFS('02'!$C$3:$C$300,C171,'02'!$H$3:$H$300,"&gt;0")+COUNTIFS('02'!$D$3:$D$300,C171,'02'!$H$3:$H$300,"&gt;0")+COUNTIFS('03'!$C$3:$C$300,C171,'03'!$H$3:$H$300,"&gt;0")+COUNTIFS('03'!$D$3:$D$300,C171,'03'!$H$3:$H$300,"&gt;0")+COUNTIFS('04'!$C$3:$C$300,C171,'04'!$H$3:$H$300,"&gt;0")+COUNTIFS('04'!$D$3:$D$300,C171,'04'!$H$3:$H$300,"&gt;0")+COUNTIFS('05'!$C$3:$C$300,C171,'05'!$H$3:$H$300,"&gt;0")+COUNTIFS('05'!$D$3:$D$300,C171,'05'!$H$3:$H$300,"&gt;0")+COUNTIFS('06'!$C$3:$C$300,C171,'06'!$H$3:$H$300,"&gt;0")+COUNTIFS('06'!$D$3:$D$300,C171,'06'!$H$3:$H$300,"&gt;0")+COUNTIFS('07'!$C$3:$C$300,C171,'07'!$H$3:$H$300,"&gt;0")+COUNTIFS('07'!$D$3:$D$300,C171,'07'!$H$3:$H$300,"&gt;0")+COUNTIFS('08'!$C$3:$C$300,C171,'08'!$H$3:$H$300,"&gt;0")+COUNTIFS('08'!$D$3:$D$300,C171,'08'!$H$3:$H$300,"&gt;0")+COUNTIFS('09'!$C$3:$C$300,C171,'09'!$H$3:$H$300,"&gt;0")+COUNTIFS('09'!$D$3:$D$300,C171,'09'!$H$3:$H$300,"&gt;0")+COUNTIFS('10'!$C$3:$C$260,C171,'10'!$I$3:$I$260,"&gt;0")+COUNTIFS('10'!$D$3:$D$260,C171,'10'!$I$3:$I$260,"&gt;0")+COUNTIFS('11'!$C$3:$C$300,C171,'11'!$H$3:$H$300,"&gt;0")+COUNTIFS('11'!$D$3:$D$300,C171,'11'!$H$3:$H$300,"&gt;0")+COUNTIFS('12'!$C$3:$C$300,C171,'12'!$H$3:$H$300,"&gt;0")+COUNTIFS('12'!$D$3:$D$300,C171,'12'!$H$3:$H$300,"&gt;0")</f>
        <v>0</v>
      </c>
      <c r="G171" s="18">
        <f>COUNTIFS('01'!$C$3:$C$300,C171,'01'!$H$3:$H$300,"&lt;0")+COUNTIFS('01'!$D$3:$D$300,C171,'01'!$H$3:$H$300,"&lt;0")+COUNTIFS('02'!$C$3:$C$300,C171,'02'!$H$3:$H$300,"&lt;0")+COUNTIFS('02'!$D$3:$D$300,C171,'02'!$H$3:$H$300,"&lt;0")+COUNTIFS('03'!$C$3:$C$300,C171,'03'!$H$3:$H$300,"&lt;0")+COUNTIFS('03'!$D$3:$D$300,C171,'03'!$H$3:$H$300,"&lt;0")+COUNTIFS('04'!$C$3:$C$300,C171,'04'!$H$3:$H$300,"&lt;0")+COUNTIFS('04'!$D$3:$D$300,C171,'04'!$H$3:$H$300,"&lt;0")+COUNTIFS('05'!$C$3:$C$300,C171,'05'!$H$3:$H$300,"&lt;0")+COUNTIFS('05'!$D$3:$D$300,C171,'05'!$H$3:$H$300,"&lt;0")+COUNTIFS('06'!$C$3:$C$300,C171,'06'!$H$3:$H$300,"&lt;0")+COUNTIFS('06'!$D$3:$D$300,C171,'06'!$H$3:$H$300,"&lt;0")+COUNTIFS('07'!$C$3:$C$300,C171,'07'!$H$3:$H$300,"&lt;0")+COUNTIFS('07'!$D$3:$D$300,C171,'07'!$H$3:$H$300,"&lt;0")+COUNTIFS('08'!$C$3:$C$300,C171,'08'!$H$3:$H$300,"&lt;0")+COUNTIFS('08'!$D$3:$D$300,C171,'08'!$H$3:$H$300,"&lt;0")+COUNTIFS('09'!$C$3:$C$300,C171,'09'!$H$3:$H$300,"&lt;0")+COUNTIFS('09'!$D$3:$D$300,C171,'09'!$H$3:$H$300,"&lt;0")+COUNTIFS('10'!$C$3:$C$260,C171,'10'!$I$3:$I$260,"&lt;0")+COUNTIFS('10'!$D$3:$D$260,C171,'10'!$I$3:$I$260,"&lt;0")+COUNTIFS('11'!$C$3:$C$300,C171,'11'!$H$3:$H$300,"&lt;0")+COUNTIFS('11'!$D$3:$D$300,C171,'11'!$H$3:$H$300,"&lt;0")+COUNTIFS('12'!$C$3:$C$300,C171,'12'!$H$3:$H$300,"&lt;0")+COUNTIFS('12'!$D$3:$D$300,C171,'12'!$H$3:$H$300,"&lt;0")</f>
        <v>0</v>
      </c>
      <c r="H171" s="19">
        <f>SUMIFS('01'!$H$3:$H$300,'01'!$C$3:$C$300,C171)+SUMIFS('01'!$H$3:$H$300,'01'!$D$3:$D$300,C171)+SUMIFS('02'!$H$3:$H$300,'02'!$C$3:$C$300,C171)+SUMIFS('02'!$H$3:$H$300,'02'!$D$3:$D$300,C171)+SUMIFS('03'!$H$3:$H$300,'03'!$C$3:$C$300,C171)+SUMIFS('03'!$H$3:$H$300,'03'!$D$3:$D$300,C171)+SUMIFS('04'!$H$3:$H$300,'04'!$C$3:$C$300,C171)+SUMIFS('04'!$H$3:$H$300,'04'!$D$3:$D$300,C171)+SUMIFS('05'!$H$3:$H$300,'05'!$C$3:$C$300,C171)+SUMIFS('05'!$H$3:$H$300,'05'!$D$3:$D$300,C171)+SUMIFS('06'!$H$3:$H$300,'06'!$C$3:$C$300,C171)+SUMIFS('06'!$H$3:$H$300,'06'!$D$3:$D$300,C171)+SUMIFS('07'!$H$3:$H$300,'07'!$C$3:$C$300,C171)+SUMIFS('07'!$H$3:$H$300,'07'!$D$3:$D$300,C171)+SUMIFS('08'!$H$3:$H$300,'08'!$C$3:$C$300,C171)+SUMIFS('08'!$H$3:$H$300,'08'!$D$3:$D$300,C171)+SUMIFS('09'!$H$3:$H$300,'09'!$C$3:$C$300,C171)+SUMIFS('09'!$H$3:$H$300,'09'!$D$3:$D$300,C171)+SUMIFS('10'!$I$3:$I$260,'10'!$C$3:$C$260,C171)+SUMIFS('10'!$I$3:$I$260,'10'!$D$3:$D$260,C171)+SUMIFS('11'!$H$3:$H$300,'11'!$C$3:$C$300,C171)+SUMIFS('11'!$H$3:$H$300,'11'!$D$3:$D$300,C171)+SUMIFS('12'!$H$3:$H$300,'12'!$C$3:$C$300,C171)+SUMIFS('12'!$H$3:$H$300,'12'!$D$3:$D$300,C171)</f>
        <v>0</v>
      </c>
      <c r="I171" s="212"/>
      <c r="J171" s="231"/>
      <c r="K171" s="212"/>
      <c r="L171" s="212"/>
    </row>
    <row r="172" spans="1:12" ht="24.75" customHeight="1">
      <c r="A172" s="16">
        <f>Equipes!$H172+(ROW(Equipes!$H172)/100000)</f>
        <v>1.72E-3</v>
      </c>
      <c r="B172" s="13">
        <f>RANK(Equipes!$A172,A:A)</f>
        <v>829</v>
      </c>
      <c r="C172" s="32" t="s">
        <v>195</v>
      </c>
      <c r="D172" s="18">
        <f>COUNTIF('01'!$C$3:$C$300,C172)+COUNTIF('02'!$C$3:$C$300,C172)+COUNTIF('03'!$C$3:$C$300,C172)+COUNTIF('04'!$C$3:$C$300,C172)+COUNTIF('05'!$C$3:$C$300,C172)+COUNTIF('06'!$C$3:$C$300,C172)+COUNTIF('07'!$C$3:$C$300,C172)+COUNTIF('08'!$C$3:$C$300,C172)+COUNTIF('09'!$C$3:$C$300,C172)+COUNTIF('10'!$C$3:$C$260,C172)+COUNTIF('11'!$C$3:$C$300,C172)+COUNTIF('12'!$C$3:$C$300,C172)</f>
        <v>0</v>
      </c>
      <c r="E172" s="18">
        <f>COUNTIF('01'!$D$3:$D$300,C172)+COUNTIF('02'!$D$3:$D$300,C172)+COUNTIF('03'!$D$3:$D$300,C172)+COUNTIF('04'!$D$3:$D$300,C172)+COUNTIF('05'!$D$3:$D$300,C172)+COUNTIF('06'!$D$3:$D$300,C172)+COUNTIF('07'!$D$3:$D$300,C172)+COUNTIF('08'!$D$3:$D$300,C172)+COUNTIF('09'!$D$3:$D$300,C172)+COUNTIF('10'!$D$3:$D$260,C172)+COUNTIF('11'!$D$3:$D$300,C172)+COUNTIF('12'!$D$3:$D$300,C172)</f>
        <v>0</v>
      </c>
      <c r="F172" s="18">
        <f>COUNTIFS('01'!$C$3:$C$300,C172,'01'!$H$3:$H$300,"&gt;0")+COUNTIFS('01'!$D$3:$D$300,C172,'01'!$H$3:$H$300,"&gt;0")+COUNTIFS('02'!$C$3:$C$300,C172,'02'!$H$3:$H$300,"&gt;0")+COUNTIFS('02'!$D$3:$D$300,C172,'02'!$H$3:$H$300,"&gt;0")+COUNTIFS('03'!$C$3:$C$300,C172,'03'!$H$3:$H$300,"&gt;0")+COUNTIFS('03'!$D$3:$D$300,C172,'03'!$H$3:$H$300,"&gt;0")+COUNTIFS('04'!$C$3:$C$300,C172,'04'!$H$3:$H$300,"&gt;0")+COUNTIFS('04'!$D$3:$D$300,C172,'04'!$H$3:$H$300,"&gt;0")+COUNTIFS('05'!$C$3:$C$300,C172,'05'!$H$3:$H$300,"&gt;0")+COUNTIFS('05'!$D$3:$D$300,C172,'05'!$H$3:$H$300,"&gt;0")+COUNTIFS('06'!$C$3:$C$300,C172,'06'!$H$3:$H$300,"&gt;0")+COUNTIFS('06'!$D$3:$D$300,C172,'06'!$H$3:$H$300,"&gt;0")+COUNTIFS('07'!$C$3:$C$300,C172,'07'!$H$3:$H$300,"&gt;0")+COUNTIFS('07'!$D$3:$D$300,C172,'07'!$H$3:$H$300,"&gt;0")+COUNTIFS('08'!$C$3:$C$300,C172,'08'!$H$3:$H$300,"&gt;0")+COUNTIFS('08'!$D$3:$D$300,C172,'08'!$H$3:$H$300,"&gt;0")+COUNTIFS('09'!$C$3:$C$300,C172,'09'!$H$3:$H$300,"&gt;0")+COUNTIFS('09'!$D$3:$D$300,C172,'09'!$H$3:$H$300,"&gt;0")+COUNTIFS('10'!$C$3:$C$260,C172,'10'!$I$3:$I$260,"&gt;0")+COUNTIFS('10'!$D$3:$D$260,C172,'10'!$I$3:$I$260,"&gt;0")+COUNTIFS('11'!$C$3:$C$300,C172,'11'!$H$3:$H$300,"&gt;0")+COUNTIFS('11'!$D$3:$D$300,C172,'11'!$H$3:$H$300,"&gt;0")+COUNTIFS('12'!$C$3:$C$300,C172,'12'!$H$3:$H$300,"&gt;0")+COUNTIFS('12'!$D$3:$D$300,C172,'12'!$H$3:$H$300,"&gt;0")</f>
        <v>0</v>
      </c>
      <c r="G172" s="18">
        <f>COUNTIFS('01'!$C$3:$C$300,C172,'01'!$H$3:$H$300,"&lt;0")+COUNTIFS('01'!$D$3:$D$300,C172,'01'!$H$3:$H$300,"&lt;0")+COUNTIFS('02'!$C$3:$C$300,C172,'02'!$H$3:$H$300,"&lt;0")+COUNTIFS('02'!$D$3:$D$300,C172,'02'!$H$3:$H$300,"&lt;0")+COUNTIFS('03'!$C$3:$C$300,C172,'03'!$H$3:$H$300,"&lt;0")+COUNTIFS('03'!$D$3:$D$300,C172,'03'!$H$3:$H$300,"&lt;0")+COUNTIFS('04'!$C$3:$C$300,C172,'04'!$H$3:$H$300,"&lt;0")+COUNTIFS('04'!$D$3:$D$300,C172,'04'!$H$3:$H$300,"&lt;0")+COUNTIFS('05'!$C$3:$C$300,C172,'05'!$H$3:$H$300,"&lt;0")+COUNTIFS('05'!$D$3:$D$300,C172,'05'!$H$3:$H$300,"&lt;0")+COUNTIFS('06'!$C$3:$C$300,C172,'06'!$H$3:$H$300,"&lt;0")+COUNTIFS('06'!$D$3:$D$300,C172,'06'!$H$3:$H$300,"&lt;0")+COUNTIFS('07'!$C$3:$C$300,C172,'07'!$H$3:$H$300,"&lt;0")+COUNTIFS('07'!$D$3:$D$300,C172,'07'!$H$3:$H$300,"&lt;0")+COUNTIFS('08'!$C$3:$C$300,C172,'08'!$H$3:$H$300,"&lt;0")+COUNTIFS('08'!$D$3:$D$300,C172,'08'!$H$3:$H$300,"&lt;0")+COUNTIFS('09'!$C$3:$C$300,C172,'09'!$H$3:$H$300,"&lt;0")+COUNTIFS('09'!$D$3:$D$300,C172,'09'!$H$3:$H$300,"&lt;0")+COUNTIFS('10'!$C$3:$C$260,C172,'10'!$I$3:$I$260,"&lt;0")+COUNTIFS('10'!$D$3:$D$260,C172,'10'!$I$3:$I$260,"&lt;0")+COUNTIFS('11'!$C$3:$C$300,C172,'11'!$H$3:$H$300,"&lt;0")+COUNTIFS('11'!$D$3:$D$300,C172,'11'!$H$3:$H$300,"&lt;0")+COUNTIFS('12'!$C$3:$C$300,C172,'12'!$H$3:$H$300,"&lt;0")+COUNTIFS('12'!$D$3:$D$300,C172,'12'!$H$3:$H$300,"&lt;0")</f>
        <v>0</v>
      </c>
      <c r="H172" s="19">
        <f>SUMIFS('01'!$H$3:$H$300,'01'!$C$3:$C$300,C172)+SUMIFS('01'!$H$3:$H$300,'01'!$D$3:$D$300,C172)+SUMIFS('02'!$H$3:$H$300,'02'!$C$3:$C$300,C172)+SUMIFS('02'!$H$3:$H$300,'02'!$D$3:$D$300,C172)+SUMIFS('03'!$H$3:$H$300,'03'!$C$3:$C$300,C172)+SUMIFS('03'!$H$3:$H$300,'03'!$D$3:$D$300,C172)+SUMIFS('04'!$H$3:$H$300,'04'!$C$3:$C$300,C172)+SUMIFS('04'!$H$3:$H$300,'04'!$D$3:$D$300,C172)+SUMIFS('05'!$H$3:$H$300,'05'!$C$3:$C$300,C172)+SUMIFS('05'!$H$3:$H$300,'05'!$D$3:$D$300,C172)+SUMIFS('06'!$H$3:$H$300,'06'!$C$3:$C$300,C172)+SUMIFS('06'!$H$3:$H$300,'06'!$D$3:$D$300,C172)+SUMIFS('07'!$H$3:$H$300,'07'!$C$3:$C$300,C172)+SUMIFS('07'!$H$3:$H$300,'07'!$D$3:$D$300,C172)+SUMIFS('08'!$H$3:$H$300,'08'!$C$3:$C$300,C172)+SUMIFS('08'!$H$3:$H$300,'08'!$D$3:$D$300,C172)+SUMIFS('09'!$H$3:$H$300,'09'!$C$3:$C$300,C172)+SUMIFS('09'!$H$3:$H$300,'09'!$D$3:$D$300,C172)+SUMIFS('10'!$I$3:$I$260,'10'!$C$3:$C$260,C172)+SUMIFS('10'!$I$3:$I$260,'10'!$D$3:$D$260,C172)+SUMIFS('11'!$H$3:$H$300,'11'!$C$3:$C$300,C172)+SUMIFS('11'!$H$3:$H$300,'11'!$D$3:$D$300,C172)+SUMIFS('12'!$H$3:$H$300,'12'!$C$3:$C$300,C172)+SUMIFS('12'!$H$3:$H$300,'12'!$D$3:$D$300,C172)</f>
        <v>0</v>
      </c>
      <c r="I172" s="212"/>
      <c r="J172" s="231"/>
      <c r="K172" s="212"/>
      <c r="L172" s="212"/>
    </row>
    <row r="173" spans="1:12" ht="24.75" customHeight="1">
      <c r="A173" s="16">
        <f>Equipes!$H173+(ROW(Equipes!$H173)/100000)</f>
        <v>1.73E-3</v>
      </c>
      <c r="B173" s="13">
        <f>RANK(Equipes!$A173,A:A)</f>
        <v>828</v>
      </c>
      <c r="C173" s="32" t="s">
        <v>196</v>
      </c>
      <c r="D173" s="18">
        <f>COUNTIF('01'!$C$3:$C$300,C173)+COUNTIF('02'!$C$3:$C$300,C173)+COUNTIF('03'!$C$3:$C$300,C173)+COUNTIF('04'!$C$3:$C$300,C173)+COUNTIF('05'!$C$3:$C$300,C173)+COUNTIF('06'!$C$3:$C$300,C173)+COUNTIF('07'!$C$3:$C$300,C173)+COUNTIF('08'!$C$3:$C$300,C173)+COUNTIF('09'!$C$3:$C$300,C173)+COUNTIF('10'!$C$3:$C$260,C173)+COUNTIF('11'!$C$3:$C$300,C173)+COUNTIF('12'!$C$3:$C$300,C173)</f>
        <v>0</v>
      </c>
      <c r="E173" s="18">
        <f>COUNTIF('01'!$D$3:$D$300,C173)+COUNTIF('02'!$D$3:$D$300,C173)+COUNTIF('03'!$D$3:$D$300,C173)+COUNTIF('04'!$D$3:$D$300,C173)+COUNTIF('05'!$D$3:$D$300,C173)+COUNTIF('06'!$D$3:$D$300,C173)+COUNTIF('07'!$D$3:$D$300,C173)+COUNTIF('08'!$D$3:$D$300,C173)+COUNTIF('09'!$D$3:$D$300,C173)+COUNTIF('10'!$D$3:$D$260,C173)+COUNTIF('11'!$D$3:$D$300,C173)+COUNTIF('12'!$D$3:$D$300,C173)</f>
        <v>0</v>
      </c>
      <c r="F173" s="18">
        <f>COUNTIFS('01'!$C$3:$C$300,C173,'01'!$H$3:$H$300,"&gt;0")+COUNTIFS('01'!$D$3:$D$300,C173,'01'!$H$3:$H$300,"&gt;0")+COUNTIFS('02'!$C$3:$C$300,C173,'02'!$H$3:$H$300,"&gt;0")+COUNTIFS('02'!$D$3:$D$300,C173,'02'!$H$3:$H$300,"&gt;0")+COUNTIFS('03'!$C$3:$C$300,C173,'03'!$H$3:$H$300,"&gt;0")+COUNTIFS('03'!$D$3:$D$300,C173,'03'!$H$3:$H$300,"&gt;0")+COUNTIFS('04'!$C$3:$C$300,C173,'04'!$H$3:$H$300,"&gt;0")+COUNTIFS('04'!$D$3:$D$300,C173,'04'!$H$3:$H$300,"&gt;0")+COUNTIFS('05'!$C$3:$C$300,C173,'05'!$H$3:$H$300,"&gt;0")+COUNTIFS('05'!$D$3:$D$300,C173,'05'!$H$3:$H$300,"&gt;0")+COUNTIFS('06'!$C$3:$C$300,C173,'06'!$H$3:$H$300,"&gt;0")+COUNTIFS('06'!$D$3:$D$300,C173,'06'!$H$3:$H$300,"&gt;0")+COUNTIFS('07'!$C$3:$C$300,C173,'07'!$H$3:$H$300,"&gt;0")+COUNTIFS('07'!$D$3:$D$300,C173,'07'!$H$3:$H$300,"&gt;0")+COUNTIFS('08'!$C$3:$C$300,C173,'08'!$H$3:$H$300,"&gt;0")+COUNTIFS('08'!$D$3:$D$300,C173,'08'!$H$3:$H$300,"&gt;0")+COUNTIFS('09'!$C$3:$C$300,C173,'09'!$H$3:$H$300,"&gt;0")+COUNTIFS('09'!$D$3:$D$300,C173,'09'!$H$3:$H$300,"&gt;0")+COUNTIFS('10'!$C$3:$C$260,C173,'10'!$I$3:$I$260,"&gt;0")+COUNTIFS('10'!$D$3:$D$260,C173,'10'!$I$3:$I$260,"&gt;0")+COUNTIFS('11'!$C$3:$C$300,C173,'11'!$H$3:$H$300,"&gt;0")+COUNTIFS('11'!$D$3:$D$300,C173,'11'!$H$3:$H$300,"&gt;0")+COUNTIFS('12'!$C$3:$C$300,C173,'12'!$H$3:$H$300,"&gt;0")+COUNTIFS('12'!$D$3:$D$300,C173,'12'!$H$3:$H$300,"&gt;0")</f>
        <v>0</v>
      </c>
      <c r="G173" s="18">
        <f>COUNTIFS('01'!$C$3:$C$300,C173,'01'!$H$3:$H$300,"&lt;0")+COUNTIFS('01'!$D$3:$D$300,C173,'01'!$H$3:$H$300,"&lt;0")+COUNTIFS('02'!$C$3:$C$300,C173,'02'!$H$3:$H$300,"&lt;0")+COUNTIFS('02'!$D$3:$D$300,C173,'02'!$H$3:$H$300,"&lt;0")+COUNTIFS('03'!$C$3:$C$300,C173,'03'!$H$3:$H$300,"&lt;0")+COUNTIFS('03'!$D$3:$D$300,C173,'03'!$H$3:$H$300,"&lt;0")+COUNTIFS('04'!$C$3:$C$300,C173,'04'!$H$3:$H$300,"&lt;0")+COUNTIFS('04'!$D$3:$D$300,C173,'04'!$H$3:$H$300,"&lt;0")+COUNTIFS('05'!$C$3:$C$300,C173,'05'!$H$3:$H$300,"&lt;0")+COUNTIFS('05'!$D$3:$D$300,C173,'05'!$H$3:$H$300,"&lt;0")+COUNTIFS('06'!$C$3:$C$300,C173,'06'!$H$3:$H$300,"&lt;0")+COUNTIFS('06'!$D$3:$D$300,C173,'06'!$H$3:$H$300,"&lt;0")+COUNTIFS('07'!$C$3:$C$300,C173,'07'!$H$3:$H$300,"&lt;0")+COUNTIFS('07'!$D$3:$D$300,C173,'07'!$H$3:$H$300,"&lt;0")+COUNTIFS('08'!$C$3:$C$300,C173,'08'!$H$3:$H$300,"&lt;0")+COUNTIFS('08'!$D$3:$D$300,C173,'08'!$H$3:$H$300,"&lt;0")+COUNTIFS('09'!$C$3:$C$300,C173,'09'!$H$3:$H$300,"&lt;0")+COUNTIFS('09'!$D$3:$D$300,C173,'09'!$H$3:$H$300,"&lt;0")+COUNTIFS('10'!$C$3:$C$260,C173,'10'!$I$3:$I$260,"&lt;0")+COUNTIFS('10'!$D$3:$D$260,C173,'10'!$I$3:$I$260,"&lt;0")+COUNTIFS('11'!$C$3:$C$300,C173,'11'!$H$3:$H$300,"&lt;0")+COUNTIFS('11'!$D$3:$D$300,C173,'11'!$H$3:$H$300,"&lt;0")+COUNTIFS('12'!$C$3:$C$300,C173,'12'!$H$3:$H$300,"&lt;0")+COUNTIFS('12'!$D$3:$D$300,C173,'12'!$H$3:$H$300,"&lt;0")</f>
        <v>0</v>
      </c>
      <c r="H173" s="19">
        <f>SUMIFS('01'!$H$3:$H$300,'01'!$C$3:$C$300,C173)+SUMIFS('01'!$H$3:$H$300,'01'!$D$3:$D$300,C173)+SUMIFS('02'!$H$3:$H$300,'02'!$C$3:$C$300,C173)+SUMIFS('02'!$H$3:$H$300,'02'!$D$3:$D$300,C173)+SUMIFS('03'!$H$3:$H$300,'03'!$C$3:$C$300,C173)+SUMIFS('03'!$H$3:$H$300,'03'!$D$3:$D$300,C173)+SUMIFS('04'!$H$3:$H$300,'04'!$C$3:$C$300,C173)+SUMIFS('04'!$H$3:$H$300,'04'!$D$3:$D$300,C173)+SUMIFS('05'!$H$3:$H$300,'05'!$C$3:$C$300,C173)+SUMIFS('05'!$H$3:$H$300,'05'!$D$3:$D$300,C173)+SUMIFS('06'!$H$3:$H$300,'06'!$C$3:$C$300,C173)+SUMIFS('06'!$H$3:$H$300,'06'!$D$3:$D$300,C173)+SUMIFS('07'!$H$3:$H$300,'07'!$C$3:$C$300,C173)+SUMIFS('07'!$H$3:$H$300,'07'!$D$3:$D$300,C173)+SUMIFS('08'!$H$3:$H$300,'08'!$C$3:$C$300,C173)+SUMIFS('08'!$H$3:$H$300,'08'!$D$3:$D$300,C173)+SUMIFS('09'!$H$3:$H$300,'09'!$C$3:$C$300,C173)+SUMIFS('09'!$H$3:$H$300,'09'!$D$3:$D$300,C173)+SUMIFS('10'!$I$3:$I$260,'10'!$C$3:$C$260,C173)+SUMIFS('10'!$I$3:$I$260,'10'!$D$3:$D$260,C173)+SUMIFS('11'!$H$3:$H$300,'11'!$C$3:$C$300,C173)+SUMIFS('11'!$H$3:$H$300,'11'!$D$3:$D$300,C173)+SUMIFS('12'!$H$3:$H$300,'12'!$C$3:$C$300,C173)+SUMIFS('12'!$H$3:$H$300,'12'!$D$3:$D$300,C173)</f>
        <v>0</v>
      </c>
      <c r="I173" s="212"/>
      <c r="J173" s="231"/>
      <c r="K173" s="212"/>
      <c r="L173" s="212"/>
    </row>
    <row r="174" spans="1:12" ht="24.75" customHeight="1">
      <c r="A174" s="16">
        <f>Equipes!$H174+(ROW(Equipes!$H174)/100000)</f>
        <v>1.74E-3</v>
      </c>
      <c r="B174" s="13">
        <f>RANK(Equipes!$A174,A:A)</f>
        <v>827</v>
      </c>
      <c r="C174" s="32" t="s">
        <v>197</v>
      </c>
      <c r="D174" s="18">
        <f>COUNTIF('01'!$C$3:$C$300,C174)+COUNTIF('02'!$C$3:$C$300,C174)+COUNTIF('03'!$C$3:$C$300,C174)+COUNTIF('04'!$C$3:$C$300,C174)+COUNTIF('05'!$C$3:$C$300,C174)+COUNTIF('06'!$C$3:$C$300,C174)+COUNTIF('07'!$C$3:$C$300,C174)+COUNTIF('08'!$C$3:$C$300,C174)+COUNTIF('09'!$C$3:$C$300,C174)+COUNTIF('10'!$C$3:$C$260,C174)+COUNTIF('11'!$C$3:$C$300,C174)+COUNTIF('12'!$C$3:$C$300,C174)</f>
        <v>0</v>
      </c>
      <c r="E174" s="18">
        <f>COUNTIF('01'!$D$3:$D$300,C174)+COUNTIF('02'!$D$3:$D$300,C174)+COUNTIF('03'!$D$3:$D$300,C174)+COUNTIF('04'!$D$3:$D$300,C174)+COUNTIF('05'!$D$3:$D$300,C174)+COUNTIF('06'!$D$3:$D$300,C174)+COUNTIF('07'!$D$3:$D$300,C174)+COUNTIF('08'!$D$3:$D$300,C174)+COUNTIF('09'!$D$3:$D$300,C174)+COUNTIF('10'!$D$3:$D$260,C174)+COUNTIF('11'!$D$3:$D$300,C174)+COUNTIF('12'!$D$3:$D$300,C174)</f>
        <v>0</v>
      </c>
      <c r="F174" s="18">
        <f>COUNTIFS('01'!$C$3:$C$300,C174,'01'!$H$3:$H$300,"&gt;0")+COUNTIFS('01'!$D$3:$D$300,C174,'01'!$H$3:$H$300,"&gt;0")+COUNTIFS('02'!$C$3:$C$300,C174,'02'!$H$3:$H$300,"&gt;0")+COUNTIFS('02'!$D$3:$D$300,C174,'02'!$H$3:$H$300,"&gt;0")+COUNTIFS('03'!$C$3:$C$300,C174,'03'!$H$3:$H$300,"&gt;0")+COUNTIFS('03'!$D$3:$D$300,C174,'03'!$H$3:$H$300,"&gt;0")+COUNTIFS('04'!$C$3:$C$300,C174,'04'!$H$3:$H$300,"&gt;0")+COUNTIFS('04'!$D$3:$D$300,C174,'04'!$H$3:$H$300,"&gt;0")+COUNTIFS('05'!$C$3:$C$300,C174,'05'!$H$3:$H$300,"&gt;0")+COUNTIFS('05'!$D$3:$D$300,C174,'05'!$H$3:$H$300,"&gt;0")+COUNTIFS('06'!$C$3:$C$300,C174,'06'!$H$3:$H$300,"&gt;0")+COUNTIFS('06'!$D$3:$D$300,C174,'06'!$H$3:$H$300,"&gt;0")+COUNTIFS('07'!$C$3:$C$300,C174,'07'!$H$3:$H$300,"&gt;0")+COUNTIFS('07'!$D$3:$D$300,C174,'07'!$H$3:$H$300,"&gt;0")+COUNTIFS('08'!$C$3:$C$300,C174,'08'!$H$3:$H$300,"&gt;0")+COUNTIFS('08'!$D$3:$D$300,C174,'08'!$H$3:$H$300,"&gt;0")+COUNTIFS('09'!$C$3:$C$300,C174,'09'!$H$3:$H$300,"&gt;0")+COUNTIFS('09'!$D$3:$D$300,C174,'09'!$H$3:$H$300,"&gt;0")+COUNTIFS('10'!$C$3:$C$260,C174,'10'!$I$3:$I$260,"&gt;0")+COUNTIFS('10'!$D$3:$D$260,C174,'10'!$I$3:$I$260,"&gt;0")+COUNTIFS('11'!$C$3:$C$300,C174,'11'!$H$3:$H$300,"&gt;0")+COUNTIFS('11'!$D$3:$D$300,C174,'11'!$H$3:$H$300,"&gt;0")+COUNTIFS('12'!$C$3:$C$300,C174,'12'!$H$3:$H$300,"&gt;0")+COUNTIFS('12'!$D$3:$D$300,C174,'12'!$H$3:$H$300,"&gt;0")</f>
        <v>0</v>
      </c>
      <c r="G174" s="18">
        <f>COUNTIFS('01'!$C$3:$C$300,C174,'01'!$H$3:$H$300,"&lt;0")+COUNTIFS('01'!$D$3:$D$300,C174,'01'!$H$3:$H$300,"&lt;0")+COUNTIFS('02'!$C$3:$C$300,C174,'02'!$H$3:$H$300,"&lt;0")+COUNTIFS('02'!$D$3:$D$300,C174,'02'!$H$3:$H$300,"&lt;0")+COUNTIFS('03'!$C$3:$C$300,C174,'03'!$H$3:$H$300,"&lt;0")+COUNTIFS('03'!$D$3:$D$300,C174,'03'!$H$3:$H$300,"&lt;0")+COUNTIFS('04'!$C$3:$C$300,C174,'04'!$H$3:$H$300,"&lt;0")+COUNTIFS('04'!$D$3:$D$300,C174,'04'!$H$3:$H$300,"&lt;0")+COUNTIFS('05'!$C$3:$C$300,C174,'05'!$H$3:$H$300,"&lt;0")+COUNTIFS('05'!$D$3:$D$300,C174,'05'!$H$3:$H$300,"&lt;0")+COUNTIFS('06'!$C$3:$C$300,C174,'06'!$H$3:$H$300,"&lt;0")+COUNTIFS('06'!$D$3:$D$300,C174,'06'!$H$3:$H$300,"&lt;0")+COUNTIFS('07'!$C$3:$C$300,C174,'07'!$H$3:$H$300,"&lt;0")+COUNTIFS('07'!$D$3:$D$300,C174,'07'!$H$3:$H$300,"&lt;0")+COUNTIFS('08'!$C$3:$C$300,C174,'08'!$H$3:$H$300,"&lt;0")+COUNTIFS('08'!$D$3:$D$300,C174,'08'!$H$3:$H$300,"&lt;0")+COUNTIFS('09'!$C$3:$C$300,C174,'09'!$H$3:$H$300,"&lt;0")+COUNTIFS('09'!$D$3:$D$300,C174,'09'!$H$3:$H$300,"&lt;0")+COUNTIFS('10'!$C$3:$C$260,C174,'10'!$I$3:$I$260,"&lt;0")+COUNTIFS('10'!$D$3:$D$260,C174,'10'!$I$3:$I$260,"&lt;0")+COUNTIFS('11'!$C$3:$C$300,C174,'11'!$H$3:$H$300,"&lt;0")+COUNTIFS('11'!$D$3:$D$300,C174,'11'!$H$3:$H$300,"&lt;0")+COUNTIFS('12'!$C$3:$C$300,C174,'12'!$H$3:$H$300,"&lt;0")+COUNTIFS('12'!$D$3:$D$300,C174,'12'!$H$3:$H$300,"&lt;0")</f>
        <v>0</v>
      </c>
      <c r="H174" s="19">
        <f>SUMIFS('01'!$H$3:$H$300,'01'!$C$3:$C$300,C174)+SUMIFS('01'!$H$3:$H$300,'01'!$D$3:$D$300,C174)+SUMIFS('02'!$H$3:$H$300,'02'!$C$3:$C$300,C174)+SUMIFS('02'!$H$3:$H$300,'02'!$D$3:$D$300,C174)+SUMIFS('03'!$H$3:$H$300,'03'!$C$3:$C$300,C174)+SUMIFS('03'!$H$3:$H$300,'03'!$D$3:$D$300,C174)+SUMIFS('04'!$H$3:$H$300,'04'!$C$3:$C$300,C174)+SUMIFS('04'!$H$3:$H$300,'04'!$D$3:$D$300,C174)+SUMIFS('05'!$H$3:$H$300,'05'!$C$3:$C$300,C174)+SUMIFS('05'!$H$3:$H$300,'05'!$D$3:$D$300,C174)+SUMIFS('06'!$H$3:$H$300,'06'!$C$3:$C$300,C174)+SUMIFS('06'!$H$3:$H$300,'06'!$D$3:$D$300,C174)+SUMIFS('07'!$H$3:$H$300,'07'!$C$3:$C$300,C174)+SUMIFS('07'!$H$3:$H$300,'07'!$D$3:$D$300,C174)+SUMIFS('08'!$H$3:$H$300,'08'!$C$3:$C$300,C174)+SUMIFS('08'!$H$3:$H$300,'08'!$D$3:$D$300,C174)+SUMIFS('09'!$H$3:$H$300,'09'!$C$3:$C$300,C174)+SUMIFS('09'!$H$3:$H$300,'09'!$D$3:$D$300,C174)+SUMIFS('10'!$I$3:$I$260,'10'!$C$3:$C$260,C174)+SUMIFS('10'!$I$3:$I$260,'10'!$D$3:$D$260,C174)+SUMIFS('11'!$H$3:$H$300,'11'!$C$3:$C$300,C174)+SUMIFS('11'!$H$3:$H$300,'11'!$D$3:$D$300,C174)+SUMIFS('12'!$H$3:$H$300,'12'!$C$3:$C$300,C174)+SUMIFS('12'!$H$3:$H$300,'12'!$D$3:$D$300,C174)</f>
        <v>0</v>
      </c>
      <c r="I174" s="212"/>
      <c r="J174" s="231"/>
      <c r="K174" s="212"/>
      <c r="L174" s="212"/>
    </row>
    <row r="175" spans="1:12" ht="24.75" customHeight="1">
      <c r="A175" s="16">
        <f>Equipes!$H175+(ROW(Equipes!$H175)/100000)</f>
        <v>1.75E-3</v>
      </c>
      <c r="B175" s="13">
        <f>RANK(Equipes!$A175,A:A)</f>
        <v>826</v>
      </c>
      <c r="C175" s="34" t="s">
        <v>198</v>
      </c>
      <c r="D175" s="18">
        <f>COUNTIF('01'!$C$3:$C$300,C175)+COUNTIF('02'!$C$3:$C$300,C175)+COUNTIF('03'!$C$3:$C$300,C175)+COUNTIF('04'!$C$3:$C$300,C175)+COUNTIF('05'!$C$3:$C$300,C175)+COUNTIF('06'!$C$3:$C$300,C175)+COUNTIF('07'!$C$3:$C$300,C175)+COUNTIF('08'!$C$3:$C$300,C175)+COUNTIF('09'!$C$3:$C$300,C175)+COUNTIF('10'!$C$3:$C$260,C175)+COUNTIF('11'!$C$3:$C$300,C175)+COUNTIF('12'!$C$3:$C$300,C175)</f>
        <v>0</v>
      </c>
      <c r="E175" s="18">
        <f>COUNTIF('01'!$D$3:$D$300,C175)+COUNTIF('02'!$D$3:$D$300,C175)+COUNTIF('03'!$D$3:$D$300,C175)+COUNTIF('04'!$D$3:$D$300,C175)+COUNTIF('05'!$D$3:$D$300,C175)+COUNTIF('06'!$D$3:$D$300,C175)+COUNTIF('07'!$D$3:$D$300,C175)+COUNTIF('08'!$D$3:$D$300,C175)+COUNTIF('09'!$D$3:$D$300,C175)+COUNTIF('10'!$D$3:$D$260,C175)+COUNTIF('11'!$D$3:$D$300,C175)+COUNTIF('12'!$D$3:$D$300,C175)</f>
        <v>0</v>
      </c>
      <c r="F175" s="18">
        <f>COUNTIFS('01'!$C$3:$C$300,C175,'01'!$H$3:$H$300,"&gt;0")+COUNTIFS('01'!$D$3:$D$300,C175,'01'!$H$3:$H$300,"&gt;0")+COUNTIFS('02'!$C$3:$C$300,C175,'02'!$H$3:$H$300,"&gt;0")+COUNTIFS('02'!$D$3:$D$300,C175,'02'!$H$3:$H$300,"&gt;0")+COUNTIFS('03'!$C$3:$C$300,C175,'03'!$H$3:$H$300,"&gt;0")+COUNTIFS('03'!$D$3:$D$300,C175,'03'!$H$3:$H$300,"&gt;0")+COUNTIFS('04'!$C$3:$C$300,C175,'04'!$H$3:$H$300,"&gt;0")+COUNTIFS('04'!$D$3:$D$300,C175,'04'!$H$3:$H$300,"&gt;0")+COUNTIFS('05'!$C$3:$C$300,C175,'05'!$H$3:$H$300,"&gt;0")+COUNTIFS('05'!$D$3:$D$300,C175,'05'!$H$3:$H$300,"&gt;0")+COUNTIFS('06'!$C$3:$C$300,C175,'06'!$H$3:$H$300,"&gt;0")+COUNTIFS('06'!$D$3:$D$300,C175,'06'!$H$3:$H$300,"&gt;0")+COUNTIFS('07'!$C$3:$C$300,C175,'07'!$H$3:$H$300,"&gt;0")+COUNTIFS('07'!$D$3:$D$300,C175,'07'!$H$3:$H$300,"&gt;0")+COUNTIFS('08'!$C$3:$C$300,C175,'08'!$H$3:$H$300,"&gt;0")+COUNTIFS('08'!$D$3:$D$300,C175,'08'!$H$3:$H$300,"&gt;0")+COUNTIFS('09'!$C$3:$C$300,C175,'09'!$H$3:$H$300,"&gt;0")+COUNTIFS('09'!$D$3:$D$300,C175,'09'!$H$3:$H$300,"&gt;0")+COUNTIFS('10'!$C$3:$C$260,C175,'10'!$I$3:$I$260,"&gt;0")+COUNTIFS('10'!$D$3:$D$260,C175,'10'!$I$3:$I$260,"&gt;0")+COUNTIFS('11'!$C$3:$C$300,C175,'11'!$H$3:$H$300,"&gt;0")+COUNTIFS('11'!$D$3:$D$300,C175,'11'!$H$3:$H$300,"&gt;0")+COUNTIFS('12'!$C$3:$C$300,C175,'12'!$H$3:$H$300,"&gt;0")+COUNTIFS('12'!$D$3:$D$300,C175,'12'!$H$3:$H$300,"&gt;0")</f>
        <v>0</v>
      </c>
      <c r="G175" s="18">
        <f>COUNTIFS('01'!$C$3:$C$300,C175,'01'!$H$3:$H$300,"&lt;0")+COUNTIFS('01'!$D$3:$D$300,C175,'01'!$H$3:$H$300,"&lt;0")+COUNTIFS('02'!$C$3:$C$300,C175,'02'!$H$3:$H$300,"&lt;0")+COUNTIFS('02'!$D$3:$D$300,C175,'02'!$H$3:$H$300,"&lt;0")+COUNTIFS('03'!$C$3:$C$300,C175,'03'!$H$3:$H$300,"&lt;0")+COUNTIFS('03'!$D$3:$D$300,C175,'03'!$H$3:$H$300,"&lt;0")+COUNTIFS('04'!$C$3:$C$300,C175,'04'!$H$3:$H$300,"&lt;0")+COUNTIFS('04'!$D$3:$D$300,C175,'04'!$H$3:$H$300,"&lt;0")+COUNTIFS('05'!$C$3:$C$300,C175,'05'!$H$3:$H$300,"&lt;0")+COUNTIFS('05'!$D$3:$D$300,C175,'05'!$H$3:$H$300,"&lt;0")+COUNTIFS('06'!$C$3:$C$300,C175,'06'!$H$3:$H$300,"&lt;0")+COUNTIFS('06'!$D$3:$D$300,C175,'06'!$H$3:$H$300,"&lt;0")+COUNTIFS('07'!$C$3:$C$300,C175,'07'!$H$3:$H$300,"&lt;0")+COUNTIFS('07'!$D$3:$D$300,C175,'07'!$H$3:$H$300,"&lt;0")+COUNTIFS('08'!$C$3:$C$300,C175,'08'!$H$3:$H$300,"&lt;0")+COUNTIFS('08'!$D$3:$D$300,C175,'08'!$H$3:$H$300,"&lt;0")+COUNTIFS('09'!$C$3:$C$300,C175,'09'!$H$3:$H$300,"&lt;0")+COUNTIFS('09'!$D$3:$D$300,C175,'09'!$H$3:$H$300,"&lt;0")+COUNTIFS('10'!$C$3:$C$260,C175,'10'!$I$3:$I$260,"&lt;0")+COUNTIFS('10'!$D$3:$D$260,C175,'10'!$I$3:$I$260,"&lt;0")+COUNTIFS('11'!$C$3:$C$300,C175,'11'!$H$3:$H$300,"&lt;0")+COUNTIFS('11'!$D$3:$D$300,C175,'11'!$H$3:$H$300,"&lt;0")+COUNTIFS('12'!$C$3:$C$300,C175,'12'!$H$3:$H$300,"&lt;0")+COUNTIFS('12'!$D$3:$D$300,C175,'12'!$H$3:$H$300,"&lt;0")</f>
        <v>0</v>
      </c>
      <c r="H175" s="19">
        <f>SUMIFS('01'!$H$3:$H$300,'01'!$C$3:$C$300,C175)+SUMIFS('01'!$H$3:$H$300,'01'!$D$3:$D$300,C175)+SUMIFS('02'!$H$3:$H$300,'02'!$C$3:$C$300,C175)+SUMIFS('02'!$H$3:$H$300,'02'!$D$3:$D$300,C175)+SUMIFS('03'!$H$3:$H$300,'03'!$C$3:$C$300,C175)+SUMIFS('03'!$H$3:$H$300,'03'!$D$3:$D$300,C175)+SUMIFS('04'!$H$3:$H$300,'04'!$C$3:$C$300,C175)+SUMIFS('04'!$H$3:$H$300,'04'!$D$3:$D$300,C175)+SUMIFS('05'!$H$3:$H$300,'05'!$C$3:$C$300,C175)+SUMIFS('05'!$H$3:$H$300,'05'!$D$3:$D$300,C175)+SUMIFS('06'!$H$3:$H$300,'06'!$C$3:$C$300,C175)+SUMIFS('06'!$H$3:$H$300,'06'!$D$3:$D$300,C175)+SUMIFS('07'!$H$3:$H$300,'07'!$C$3:$C$300,C175)+SUMIFS('07'!$H$3:$H$300,'07'!$D$3:$D$300,C175)+SUMIFS('08'!$H$3:$H$300,'08'!$C$3:$C$300,C175)+SUMIFS('08'!$H$3:$H$300,'08'!$D$3:$D$300,C175)+SUMIFS('09'!$H$3:$H$300,'09'!$C$3:$C$300,C175)+SUMIFS('09'!$H$3:$H$300,'09'!$D$3:$D$300,C175)+SUMIFS('10'!$I$3:$I$260,'10'!$C$3:$C$260,C175)+SUMIFS('10'!$I$3:$I$260,'10'!$D$3:$D$260,C175)+SUMIFS('11'!$H$3:$H$300,'11'!$C$3:$C$300,C175)+SUMIFS('11'!$H$3:$H$300,'11'!$D$3:$D$300,C175)+SUMIFS('12'!$H$3:$H$300,'12'!$C$3:$C$300,C175)+SUMIFS('12'!$H$3:$H$300,'12'!$D$3:$D$300,C175)</f>
        <v>0</v>
      </c>
      <c r="I175" s="212"/>
      <c r="J175" s="231"/>
      <c r="K175" s="212"/>
      <c r="L175" s="212"/>
    </row>
    <row r="176" spans="1:12" ht="24.75" customHeight="1">
      <c r="A176" s="16">
        <f>Equipes!$H176+(ROW(Equipes!$H176)/100000)</f>
        <v>1.7600000000000001E-3</v>
      </c>
      <c r="B176" s="13">
        <f>RANK(Equipes!$A176,A:A)</f>
        <v>825</v>
      </c>
      <c r="C176" s="33" t="s">
        <v>199</v>
      </c>
      <c r="D176" s="18">
        <f>COUNTIF('01'!$C$3:$C$300,C176)+COUNTIF('02'!$C$3:$C$300,C176)+COUNTIF('03'!$C$3:$C$300,C176)+COUNTIF('04'!$C$3:$C$300,C176)+COUNTIF('05'!$C$3:$C$300,C176)+COUNTIF('06'!$C$3:$C$300,C176)+COUNTIF('07'!$C$3:$C$300,C176)+COUNTIF('08'!$C$3:$C$300,C176)+COUNTIF('09'!$C$3:$C$300,C176)+COUNTIF('10'!$C$3:$C$260,C176)+COUNTIF('11'!$C$3:$C$300,C176)+COUNTIF('12'!$C$3:$C$300,C176)</f>
        <v>0</v>
      </c>
      <c r="E176" s="18">
        <f>COUNTIF('01'!$D$3:$D$300,C176)+COUNTIF('02'!$D$3:$D$300,C176)+COUNTIF('03'!$D$3:$D$300,C176)+COUNTIF('04'!$D$3:$D$300,C176)+COUNTIF('05'!$D$3:$D$300,C176)+COUNTIF('06'!$D$3:$D$300,C176)+COUNTIF('07'!$D$3:$D$300,C176)+COUNTIF('08'!$D$3:$D$300,C176)+COUNTIF('09'!$D$3:$D$300,C176)+COUNTIF('10'!$D$3:$D$260,C176)+COUNTIF('11'!$D$3:$D$300,C176)+COUNTIF('12'!$D$3:$D$300,C176)</f>
        <v>0</v>
      </c>
      <c r="F176" s="18">
        <f>COUNTIFS('01'!$C$3:$C$300,C176,'01'!$H$3:$H$300,"&gt;0")+COUNTIFS('01'!$D$3:$D$300,C176,'01'!$H$3:$H$300,"&gt;0")+COUNTIFS('02'!$C$3:$C$300,C176,'02'!$H$3:$H$300,"&gt;0")+COUNTIFS('02'!$D$3:$D$300,C176,'02'!$H$3:$H$300,"&gt;0")+COUNTIFS('03'!$C$3:$C$300,C176,'03'!$H$3:$H$300,"&gt;0")+COUNTIFS('03'!$D$3:$D$300,C176,'03'!$H$3:$H$300,"&gt;0")+COUNTIFS('04'!$C$3:$C$300,C176,'04'!$H$3:$H$300,"&gt;0")+COUNTIFS('04'!$D$3:$D$300,C176,'04'!$H$3:$H$300,"&gt;0")+COUNTIFS('05'!$C$3:$C$300,C176,'05'!$H$3:$H$300,"&gt;0")+COUNTIFS('05'!$D$3:$D$300,C176,'05'!$H$3:$H$300,"&gt;0")+COUNTIFS('06'!$C$3:$C$300,C176,'06'!$H$3:$H$300,"&gt;0")+COUNTIFS('06'!$D$3:$D$300,C176,'06'!$H$3:$H$300,"&gt;0")+COUNTIFS('07'!$C$3:$C$300,C176,'07'!$H$3:$H$300,"&gt;0")+COUNTIFS('07'!$D$3:$D$300,C176,'07'!$H$3:$H$300,"&gt;0")+COUNTIFS('08'!$C$3:$C$300,C176,'08'!$H$3:$H$300,"&gt;0")+COUNTIFS('08'!$D$3:$D$300,C176,'08'!$H$3:$H$300,"&gt;0")+COUNTIFS('09'!$C$3:$C$300,C176,'09'!$H$3:$H$300,"&gt;0")+COUNTIFS('09'!$D$3:$D$300,C176,'09'!$H$3:$H$300,"&gt;0")+COUNTIFS('10'!$C$3:$C$260,C176,'10'!$I$3:$I$260,"&gt;0")+COUNTIFS('10'!$D$3:$D$260,C176,'10'!$I$3:$I$260,"&gt;0")+COUNTIFS('11'!$C$3:$C$300,C176,'11'!$H$3:$H$300,"&gt;0")+COUNTIFS('11'!$D$3:$D$300,C176,'11'!$H$3:$H$300,"&gt;0")+COUNTIFS('12'!$C$3:$C$300,C176,'12'!$H$3:$H$300,"&gt;0")+COUNTIFS('12'!$D$3:$D$300,C176,'12'!$H$3:$H$300,"&gt;0")</f>
        <v>0</v>
      </c>
      <c r="G176" s="18">
        <f>COUNTIFS('01'!$C$3:$C$300,C176,'01'!$H$3:$H$300,"&lt;0")+COUNTIFS('01'!$D$3:$D$300,C176,'01'!$H$3:$H$300,"&lt;0")+COUNTIFS('02'!$C$3:$C$300,C176,'02'!$H$3:$H$300,"&lt;0")+COUNTIFS('02'!$D$3:$D$300,C176,'02'!$H$3:$H$300,"&lt;0")+COUNTIFS('03'!$C$3:$C$300,C176,'03'!$H$3:$H$300,"&lt;0")+COUNTIFS('03'!$D$3:$D$300,C176,'03'!$H$3:$H$300,"&lt;0")+COUNTIFS('04'!$C$3:$C$300,C176,'04'!$H$3:$H$300,"&lt;0")+COUNTIFS('04'!$D$3:$D$300,C176,'04'!$H$3:$H$300,"&lt;0")+COUNTIFS('05'!$C$3:$C$300,C176,'05'!$H$3:$H$300,"&lt;0")+COUNTIFS('05'!$D$3:$D$300,C176,'05'!$H$3:$H$300,"&lt;0")+COUNTIFS('06'!$C$3:$C$300,C176,'06'!$H$3:$H$300,"&lt;0")+COUNTIFS('06'!$D$3:$D$300,C176,'06'!$H$3:$H$300,"&lt;0")+COUNTIFS('07'!$C$3:$C$300,C176,'07'!$H$3:$H$300,"&lt;0")+COUNTIFS('07'!$D$3:$D$300,C176,'07'!$H$3:$H$300,"&lt;0")+COUNTIFS('08'!$C$3:$C$300,C176,'08'!$H$3:$H$300,"&lt;0")+COUNTIFS('08'!$D$3:$D$300,C176,'08'!$H$3:$H$300,"&lt;0")+COUNTIFS('09'!$C$3:$C$300,C176,'09'!$H$3:$H$300,"&lt;0")+COUNTIFS('09'!$D$3:$D$300,C176,'09'!$H$3:$H$300,"&lt;0")+COUNTIFS('10'!$C$3:$C$260,C176,'10'!$I$3:$I$260,"&lt;0")+COUNTIFS('10'!$D$3:$D$260,C176,'10'!$I$3:$I$260,"&lt;0")+COUNTIFS('11'!$C$3:$C$300,C176,'11'!$H$3:$H$300,"&lt;0")+COUNTIFS('11'!$D$3:$D$300,C176,'11'!$H$3:$H$300,"&lt;0")+COUNTIFS('12'!$C$3:$C$300,C176,'12'!$H$3:$H$300,"&lt;0")+COUNTIFS('12'!$D$3:$D$300,C176,'12'!$H$3:$H$300,"&lt;0")</f>
        <v>0</v>
      </c>
      <c r="H176" s="19">
        <f>SUMIFS('01'!$H$3:$H$300,'01'!$C$3:$C$300,C176)+SUMIFS('01'!$H$3:$H$300,'01'!$D$3:$D$300,C176)+SUMIFS('02'!$H$3:$H$300,'02'!$C$3:$C$300,C176)+SUMIFS('02'!$H$3:$H$300,'02'!$D$3:$D$300,C176)+SUMIFS('03'!$H$3:$H$300,'03'!$C$3:$C$300,C176)+SUMIFS('03'!$H$3:$H$300,'03'!$D$3:$D$300,C176)+SUMIFS('04'!$H$3:$H$300,'04'!$C$3:$C$300,C176)+SUMIFS('04'!$H$3:$H$300,'04'!$D$3:$D$300,C176)+SUMIFS('05'!$H$3:$H$300,'05'!$C$3:$C$300,C176)+SUMIFS('05'!$H$3:$H$300,'05'!$D$3:$D$300,C176)+SUMIFS('06'!$H$3:$H$300,'06'!$C$3:$C$300,C176)+SUMIFS('06'!$H$3:$H$300,'06'!$D$3:$D$300,C176)+SUMIFS('07'!$H$3:$H$300,'07'!$C$3:$C$300,C176)+SUMIFS('07'!$H$3:$H$300,'07'!$D$3:$D$300,C176)+SUMIFS('08'!$H$3:$H$300,'08'!$C$3:$C$300,C176)+SUMIFS('08'!$H$3:$H$300,'08'!$D$3:$D$300,C176)+SUMIFS('09'!$H$3:$H$300,'09'!$C$3:$C$300,C176)+SUMIFS('09'!$H$3:$H$300,'09'!$D$3:$D$300,C176)+SUMIFS('10'!$I$3:$I$260,'10'!$C$3:$C$260,C176)+SUMIFS('10'!$I$3:$I$260,'10'!$D$3:$D$260,C176)+SUMIFS('11'!$H$3:$H$300,'11'!$C$3:$C$300,C176)+SUMIFS('11'!$H$3:$H$300,'11'!$D$3:$D$300,C176)+SUMIFS('12'!$H$3:$H$300,'12'!$C$3:$C$300,C176)+SUMIFS('12'!$H$3:$H$300,'12'!$D$3:$D$300,C176)</f>
        <v>0</v>
      </c>
      <c r="I176" s="212"/>
      <c r="J176" s="231"/>
      <c r="K176" s="212"/>
      <c r="L176" s="212"/>
    </row>
    <row r="177" spans="1:12" ht="24.75" customHeight="1">
      <c r="A177" s="16">
        <f>Equipes!$H177+(ROW(Equipes!$H177)/100000)</f>
        <v>1.7700000000000001E-3</v>
      </c>
      <c r="B177" s="13">
        <f>RANK(Equipes!$A177,A:A)</f>
        <v>824</v>
      </c>
      <c r="C177" s="33" t="s">
        <v>200</v>
      </c>
      <c r="D177" s="18">
        <f>COUNTIF('01'!$C$3:$C$300,C177)+COUNTIF('02'!$C$3:$C$300,C177)+COUNTIF('03'!$C$3:$C$300,C177)+COUNTIF('04'!$C$3:$C$300,C177)+COUNTIF('05'!$C$3:$C$300,C177)+COUNTIF('06'!$C$3:$C$300,C177)+COUNTIF('07'!$C$3:$C$300,C177)+COUNTIF('08'!$C$3:$C$300,C177)+COUNTIF('09'!$C$3:$C$300,C177)+COUNTIF('10'!$C$3:$C$260,C177)+COUNTIF('11'!$C$3:$C$300,C177)+COUNTIF('12'!$C$3:$C$300,C177)</f>
        <v>0</v>
      </c>
      <c r="E177" s="18">
        <f>COUNTIF('01'!$D$3:$D$300,C177)+COUNTIF('02'!$D$3:$D$300,C177)+COUNTIF('03'!$D$3:$D$300,C177)+COUNTIF('04'!$D$3:$D$300,C177)+COUNTIF('05'!$D$3:$D$300,C177)+COUNTIF('06'!$D$3:$D$300,C177)+COUNTIF('07'!$D$3:$D$300,C177)+COUNTIF('08'!$D$3:$D$300,C177)+COUNTIF('09'!$D$3:$D$300,C177)+COUNTIF('10'!$D$3:$D$260,C177)+COUNTIF('11'!$D$3:$D$300,C177)+COUNTIF('12'!$D$3:$D$300,C177)</f>
        <v>0</v>
      </c>
      <c r="F177" s="18">
        <f>COUNTIFS('01'!$C$3:$C$300,C177,'01'!$H$3:$H$300,"&gt;0")+COUNTIFS('01'!$D$3:$D$300,C177,'01'!$H$3:$H$300,"&gt;0")+COUNTIFS('02'!$C$3:$C$300,C177,'02'!$H$3:$H$300,"&gt;0")+COUNTIFS('02'!$D$3:$D$300,C177,'02'!$H$3:$H$300,"&gt;0")+COUNTIFS('03'!$C$3:$C$300,C177,'03'!$H$3:$H$300,"&gt;0")+COUNTIFS('03'!$D$3:$D$300,C177,'03'!$H$3:$H$300,"&gt;0")+COUNTIFS('04'!$C$3:$C$300,C177,'04'!$H$3:$H$300,"&gt;0")+COUNTIFS('04'!$D$3:$D$300,C177,'04'!$H$3:$H$300,"&gt;0")+COUNTIFS('05'!$C$3:$C$300,C177,'05'!$H$3:$H$300,"&gt;0")+COUNTIFS('05'!$D$3:$D$300,C177,'05'!$H$3:$H$300,"&gt;0")+COUNTIFS('06'!$C$3:$C$300,C177,'06'!$H$3:$H$300,"&gt;0")+COUNTIFS('06'!$D$3:$D$300,C177,'06'!$H$3:$H$300,"&gt;0")+COUNTIFS('07'!$C$3:$C$300,C177,'07'!$H$3:$H$300,"&gt;0")+COUNTIFS('07'!$D$3:$D$300,C177,'07'!$H$3:$H$300,"&gt;0")+COUNTIFS('08'!$C$3:$C$300,C177,'08'!$H$3:$H$300,"&gt;0")+COUNTIFS('08'!$D$3:$D$300,C177,'08'!$H$3:$H$300,"&gt;0")+COUNTIFS('09'!$C$3:$C$300,C177,'09'!$H$3:$H$300,"&gt;0")+COUNTIFS('09'!$D$3:$D$300,C177,'09'!$H$3:$H$300,"&gt;0")+COUNTIFS('10'!$C$3:$C$260,C177,'10'!$I$3:$I$260,"&gt;0")+COUNTIFS('10'!$D$3:$D$260,C177,'10'!$I$3:$I$260,"&gt;0")+COUNTIFS('11'!$C$3:$C$300,C177,'11'!$H$3:$H$300,"&gt;0")+COUNTIFS('11'!$D$3:$D$300,C177,'11'!$H$3:$H$300,"&gt;0")+COUNTIFS('12'!$C$3:$C$300,C177,'12'!$H$3:$H$300,"&gt;0")+COUNTIFS('12'!$D$3:$D$300,C177,'12'!$H$3:$H$300,"&gt;0")</f>
        <v>0</v>
      </c>
      <c r="G177" s="18">
        <f>COUNTIFS('01'!$C$3:$C$300,C177,'01'!$H$3:$H$300,"&lt;0")+COUNTIFS('01'!$D$3:$D$300,C177,'01'!$H$3:$H$300,"&lt;0")+COUNTIFS('02'!$C$3:$C$300,C177,'02'!$H$3:$H$300,"&lt;0")+COUNTIFS('02'!$D$3:$D$300,C177,'02'!$H$3:$H$300,"&lt;0")+COUNTIFS('03'!$C$3:$C$300,C177,'03'!$H$3:$H$300,"&lt;0")+COUNTIFS('03'!$D$3:$D$300,C177,'03'!$H$3:$H$300,"&lt;0")+COUNTIFS('04'!$C$3:$C$300,C177,'04'!$H$3:$H$300,"&lt;0")+COUNTIFS('04'!$D$3:$D$300,C177,'04'!$H$3:$H$300,"&lt;0")+COUNTIFS('05'!$C$3:$C$300,C177,'05'!$H$3:$H$300,"&lt;0")+COUNTIFS('05'!$D$3:$D$300,C177,'05'!$H$3:$H$300,"&lt;0")+COUNTIFS('06'!$C$3:$C$300,C177,'06'!$H$3:$H$300,"&lt;0")+COUNTIFS('06'!$D$3:$D$300,C177,'06'!$H$3:$H$300,"&lt;0")+COUNTIFS('07'!$C$3:$C$300,C177,'07'!$H$3:$H$300,"&lt;0")+COUNTIFS('07'!$D$3:$D$300,C177,'07'!$H$3:$H$300,"&lt;0")+COUNTIFS('08'!$C$3:$C$300,C177,'08'!$H$3:$H$300,"&lt;0")+COUNTIFS('08'!$D$3:$D$300,C177,'08'!$H$3:$H$300,"&lt;0")+COUNTIFS('09'!$C$3:$C$300,C177,'09'!$H$3:$H$300,"&lt;0")+COUNTIFS('09'!$D$3:$D$300,C177,'09'!$H$3:$H$300,"&lt;0")+COUNTIFS('10'!$C$3:$C$260,C177,'10'!$I$3:$I$260,"&lt;0")+COUNTIFS('10'!$D$3:$D$260,C177,'10'!$I$3:$I$260,"&lt;0")+COUNTIFS('11'!$C$3:$C$300,C177,'11'!$H$3:$H$300,"&lt;0")+COUNTIFS('11'!$D$3:$D$300,C177,'11'!$H$3:$H$300,"&lt;0")+COUNTIFS('12'!$C$3:$C$300,C177,'12'!$H$3:$H$300,"&lt;0")+COUNTIFS('12'!$D$3:$D$300,C177,'12'!$H$3:$H$300,"&lt;0")</f>
        <v>0</v>
      </c>
      <c r="H177" s="19">
        <f>SUMIFS('01'!$H$3:$H$300,'01'!$C$3:$C$300,C177)+SUMIFS('01'!$H$3:$H$300,'01'!$D$3:$D$300,C177)+SUMIFS('02'!$H$3:$H$300,'02'!$C$3:$C$300,C177)+SUMIFS('02'!$H$3:$H$300,'02'!$D$3:$D$300,C177)+SUMIFS('03'!$H$3:$H$300,'03'!$C$3:$C$300,C177)+SUMIFS('03'!$H$3:$H$300,'03'!$D$3:$D$300,C177)+SUMIFS('04'!$H$3:$H$300,'04'!$C$3:$C$300,C177)+SUMIFS('04'!$H$3:$H$300,'04'!$D$3:$D$300,C177)+SUMIFS('05'!$H$3:$H$300,'05'!$C$3:$C$300,C177)+SUMIFS('05'!$H$3:$H$300,'05'!$D$3:$D$300,C177)+SUMIFS('06'!$H$3:$H$300,'06'!$C$3:$C$300,C177)+SUMIFS('06'!$H$3:$H$300,'06'!$D$3:$D$300,C177)+SUMIFS('07'!$H$3:$H$300,'07'!$C$3:$C$300,C177)+SUMIFS('07'!$H$3:$H$300,'07'!$D$3:$D$300,C177)+SUMIFS('08'!$H$3:$H$300,'08'!$C$3:$C$300,C177)+SUMIFS('08'!$H$3:$H$300,'08'!$D$3:$D$300,C177)+SUMIFS('09'!$H$3:$H$300,'09'!$C$3:$C$300,C177)+SUMIFS('09'!$H$3:$H$300,'09'!$D$3:$D$300,C177)+SUMIFS('10'!$I$3:$I$260,'10'!$C$3:$C$260,C177)+SUMIFS('10'!$I$3:$I$260,'10'!$D$3:$D$260,C177)+SUMIFS('11'!$H$3:$H$300,'11'!$C$3:$C$300,C177)+SUMIFS('11'!$H$3:$H$300,'11'!$D$3:$D$300,C177)+SUMIFS('12'!$H$3:$H$300,'12'!$C$3:$C$300,C177)+SUMIFS('12'!$H$3:$H$300,'12'!$D$3:$D$300,C177)</f>
        <v>0</v>
      </c>
      <c r="I177" s="212"/>
      <c r="J177" s="231"/>
      <c r="K177" s="212"/>
      <c r="L177" s="212"/>
    </row>
    <row r="178" spans="1:12" ht="24.75" customHeight="1">
      <c r="A178" s="16">
        <f>Equipes!$H178+(ROW(Equipes!$H178)/100000)</f>
        <v>1.7799999999999999E-3</v>
      </c>
      <c r="B178" s="13">
        <f>RANK(Equipes!$A178,A:A)</f>
        <v>823</v>
      </c>
      <c r="C178" s="33" t="s">
        <v>61</v>
      </c>
      <c r="D178" s="18">
        <f>COUNTIF('01'!$C$3:$C$300,C178)+COUNTIF('02'!$C$3:$C$300,C178)+COUNTIF('03'!$C$3:$C$300,C178)+COUNTIF('04'!$C$3:$C$300,C178)+COUNTIF('05'!$C$3:$C$300,C178)+COUNTIF('06'!$C$3:$C$300,C178)+COUNTIF('07'!$C$3:$C$300,C178)+COUNTIF('08'!$C$3:$C$300,C178)+COUNTIF('09'!$C$3:$C$300,C178)+COUNTIF('10'!$C$3:$C$260,C178)+COUNTIF('11'!$C$3:$C$300,C178)+COUNTIF('12'!$C$3:$C$300,C178)</f>
        <v>0</v>
      </c>
      <c r="E178" s="18">
        <f>COUNTIF('01'!$D$3:$D$300,C178)+COUNTIF('02'!$D$3:$D$300,C178)+COUNTIF('03'!$D$3:$D$300,C178)+COUNTIF('04'!$D$3:$D$300,C178)+COUNTIF('05'!$D$3:$D$300,C178)+COUNTIF('06'!$D$3:$D$300,C178)+COUNTIF('07'!$D$3:$D$300,C178)+COUNTIF('08'!$D$3:$D$300,C178)+COUNTIF('09'!$D$3:$D$300,C178)+COUNTIF('10'!$D$3:$D$260,C178)+COUNTIF('11'!$D$3:$D$300,C178)+COUNTIF('12'!$D$3:$D$300,C178)</f>
        <v>0</v>
      </c>
      <c r="F178" s="18">
        <f>COUNTIFS('01'!$C$3:$C$300,C178,'01'!$H$3:$H$300,"&gt;0")+COUNTIFS('01'!$D$3:$D$300,C178,'01'!$H$3:$H$300,"&gt;0")+COUNTIFS('02'!$C$3:$C$300,C178,'02'!$H$3:$H$300,"&gt;0")+COUNTIFS('02'!$D$3:$D$300,C178,'02'!$H$3:$H$300,"&gt;0")+COUNTIFS('03'!$C$3:$C$300,C178,'03'!$H$3:$H$300,"&gt;0")+COUNTIFS('03'!$D$3:$D$300,C178,'03'!$H$3:$H$300,"&gt;0")+COUNTIFS('04'!$C$3:$C$300,C178,'04'!$H$3:$H$300,"&gt;0")+COUNTIFS('04'!$D$3:$D$300,C178,'04'!$H$3:$H$300,"&gt;0")+COUNTIFS('05'!$C$3:$C$300,C178,'05'!$H$3:$H$300,"&gt;0")+COUNTIFS('05'!$D$3:$D$300,C178,'05'!$H$3:$H$300,"&gt;0")+COUNTIFS('06'!$C$3:$C$300,C178,'06'!$H$3:$H$300,"&gt;0")+COUNTIFS('06'!$D$3:$D$300,C178,'06'!$H$3:$H$300,"&gt;0")+COUNTIFS('07'!$C$3:$C$300,C178,'07'!$H$3:$H$300,"&gt;0")+COUNTIFS('07'!$D$3:$D$300,C178,'07'!$H$3:$H$300,"&gt;0")+COUNTIFS('08'!$C$3:$C$300,C178,'08'!$H$3:$H$300,"&gt;0")+COUNTIFS('08'!$D$3:$D$300,C178,'08'!$H$3:$H$300,"&gt;0")+COUNTIFS('09'!$C$3:$C$300,C178,'09'!$H$3:$H$300,"&gt;0")+COUNTIFS('09'!$D$3:$D$300,C178,'09'!$H$3:$H$300,"&gt;0")+COUNTIFS('10'!$C$3:$C$260,C178,'10'!$I$3:$I$260,"&gt;0")+COUNTIFS('10'!$D$3:$D$260,C178,'10'!$I$3:$I$260,"&gt;0")+COUNTIFS('11'!$C$3:$C$300,C178,'11'!$H$3:$H$300,"&gt;0")+COUNTIFS('11'!$D$3:$D$300,C178,'11'!$H$3:$H$300,"&gt;0")+COUNTIFS('12'!$C$3:$C$300,C178,'12'!$H$3:$H$300,"&gt;0")+COUNTIFS('12'!$D$3:$D$300,C178,'12'!$H$3:$H$300,"&gt;0")</f>
        <v>0</v>
      </c>
      <c r="G178" s="18">
        <f>COUNTIFS('01'!$C$3:$C$300,C178,'01'!$H$3:$H$300,"&lt;0")+COUNTIFS('01'!$D$3:$D$300,C178,'01'!$H$3:$H$300,"&lt;0")+COUNTIFS('02'!$C$3:$C$300,C178,'02'!$H$3:$H$300,"&lt;0")+COUNTIFS('02'!$D$3:$D$300,C178,'02'!$H$3:$H$300,"&lt;0")+COUNTIFS('03'!$C$3:$C$300,C178,'03'!$H$3:$H$300,"&lt;0")+COUNTIFS('03'!$D$3:$D$300,C178,'03'!$H$3:$H$300,"&lt;0")+COUNTIFS('04'!$C$3:$C$300,C178,'04'!$H$3:$H$300,"&lt;0")+COUNTIFS('04'!$D$3:$D$300,C178,'04'!$H$3:$H$300,"&lt;0")+COUNTIFS('05'!$C$3:$C$300,C178,'05'!$H$3:$H$300,"&lt;0")+COUNTIFS('05'!$D$3:$D$300,C178,'05'!$H$3:$H$300,"&lt;0")+COUNTIFS('06'!$C$3:$C$300,C178,'06'!$H$3:$H$300,"&lt;0")+COUNTIFS('06'!$D$3:$D$300,C178,'06'!$H$3:$H$300,"&lt;0")+COUNTIFS('07'!$C$3:$C$300,C178,'07'!$H$3:$H$300,"&lt;0")+COUNTIFS('07'!$D$3:$D$300,C178,'07'!$H$3:$H$300,"&lt;0")+COUNTIFS('08'!$C$3:$C$300,C178,'08'!$H$3:$H$300,"&lt;0")+COUNTIFS('08'!$D$3:$D$300,C178,'08'!$H$3:$H$300,"&lt;0")+COUNTIFS('09'!$C$3:$C$300,C178,'09'!$H$3:$H$300,"&lt;0")+COUNTIFS('09'!$D$3:$D$300,C178,'09'!$H$3:$H$300,"&lt;0")+COUNTIFS('10'!$C$3:$C$260,C178,'10'!$I$3:$I$260,"&lt;0")+COUNTIFS('10'!$D$3:$D$260,C178,'10'!$I$3:$I$260,"&lt;0")+COUNTIFS('11'!$C$3:$C$300,C178,'11'!$H$3:$H$300,"&lt;0")+COUNTIFS('11'!$D$3:$D$300,C178,'11'!$H$3:$H$300,"&lt;0")+COUNTIFS('12'!$C$3:$C$300,C178,'12'!$H$3:$H$300,"&lt;0")+COUNTIFS('12'!$D$3:$D$300,C178,'12'!$H$3:$H$300,"&lt;0")</f>
        <v>0</v>
      </c>
      <c r="H178" s="19">
        <f>SUMIFS('01'!$H$3:$H$300,'01'!$C$3:$C$300,C178)+SUMIFS('01'!$H$3:$H$300,'01'!$D$3:$D$300,C178)+SUMIFS('02'!$H$3:$H$300,'02'!$C$3:$C$300,C178)+SUMIFS('02'!$H$3:$H$300,'02'!$D$3:$D$300,C178)+SUMIFS('03'!$H$3:$H$300,'03'!$C$3:$C$300,C178)+SUMIFS('03'!$H$3:$H$300,'03'!$D$3:$D$300,C178)+SUMIFS('04'!$H$3:$H$300,'04'!$C$3:$C$300,C178)+SUMIFS('04'!$H$3:$H$300,'04'!$D$3:$D$300,C178)+SUMIFS('05'!$H$3:$H$300,'05'!$C$3:$C$300,C178)+SUMIFS('05'!$H$3:$H$300,'05'!$D$3:$D$300,C178)+SUMIFS('06'!$H$3:$H$300,'06'!$C$3:$C$300,C178)+SUMIFS('06'!$H$3:$H$300,'06'!$D$3:$D$300,C178)+SUMIFS('07'!$H$3:$H$300,'07'!$C$3:$C$300,C178)+SUMIFS('07'!$H$3:$H$300,'07'!$D$3:$D$300,C178)+SUMIFS('08'!$H$3:$H$300,'08'!$C$3:$C$300,C178)+SUMIFS('08'!$H$3:$H$300,'08'!$D$3:$D$300,C178)+SUMIFS('09'!$H$3:$H$300,'09'!$C$3:$C$300,C178)+SUMIFS('09'!$H$3:$H$300,'09'!$D$3:$D$300,C178)+SUMIFS('10'!$I$3:$I$260,'10'!$C$3:$C$260,C178)+SUMIFS('10'!$I$3:$I$260,'10'!$D$3:$D$260,C178)+SUMIFS('11'!$H$3:$H$300,'11'!$C$3:$C$300,C178)+SUMIFS('11'!$H$3:$H$300,'11'!$D$3:$D$300,C178)+SUMIFS('12'!$H$3:$H$300,'12'!$C$3:$C$300,C178)+SUMIFS('12'!$H$3:$H$300,'12'!$D$3:$D$300,C178)</f>
        <v>0</v>
      </c>
      <c r="I178" s="212"/>
      <c r="J178" s="231"/>
      <c r="K178" s="212"/>
      <c r="L178" s="212"/>
    </row>
    <row r="179" spans="1:12" ht="24.75" customHeight="1">
      <c r="A179" s="16">
        <f>Equipes!$H179+(ROW(Equipes!$H179)/100000)</f>
        <v>1.7899999999999999E-3</v>
      </c>
      <c r="B179" s="13">
        <f>RANK(Equipes!$A179,A:A)</f>
        <v>822</v>
      </c>
      <c r="C179" s="32" t="s">
        <v>201</v>
      </c>
      <c r="D179" s="18">
        <f>COUNTIF('01'!$C$3:$C$300,C179)+COUNTIF('02'!$C$3:$C$300,C179)+COUNTIF('03'!$C$3:$C$300,C179)+COUNTIF('04'!$C$3:$C$300,C179)+COUNTIF('05'!$C$3:$C$300,C179)+COUNTIF('06'!$C$3:$C$300,C179)+COUNTIF('07'!$C$3:$C$300,C179)+COUNTIF('08'!$C$3:$C$300,C179)+COUNTIF('09'!$C$3:$C$300,C179)+COUNTIF('10'!$C$3:$C$260,C179)+COUNTIF('11'!$C$3:$C$300,C179)+COUNTIF('12'!$C$3:$C$300,C179)</f>
        <v>0</v>
      </c>
      <c r="E179" s="18">
        <f>COUNTIF('01'!$D$3:$D$300,C179)+COUNTIF('02'!$D$3:$D$300,C179)+COUNTIF('03'!$D$3:$D$300,C179)+COUNTIF('04'!$D$3:$D$300,C179)+COUNTIF('05'!$D$3:$D$300,C179)+COUNTIF('06'!$D$3:$D$300,C179)+COUNTIF('07'!$D$3:$D$300,C179)+COUNTIF('08'!$D$3:$D$300,C179)+COUNTIF('09'!$D$3:$D$300,C179)+COUNTIF('10'!$D$3:$D$260,C179)+COUNTIF('11'!$D$3:$D$300,C179)+COUNTIF('12'!$D$3:$D$300,C179)</f>
        <v>0</v>
      </c>
      <c r="F179" s="18">
        <f>COUNTIFS('01'!$C$3:$C$300,C179,'01'!$H$3:$H$300,"&gt;0")+COUNTIFS('01'!$D$3:$D$300,C179,'01'!$H$3:$H$300,"&gt;0")+COUNTIFS('02'!$C$3:$C$300,C179,'02'!$H$3:$H$300,"&gt;0")+COUNTIFS('02'!$D$3:$D$300,C179,'02'!$H$3:$H$300,"&gt;0")+COUNTIFS('03'!$C$3:$C$300,C179,'03'!$H$3:$H$300,"&gt;0")+COUNTIFS('03'!$D$3:$D$300,C179,'03'!$H$3:$H$300,"&gt;0")+COUNTIFS('04'!$C$3:$C$300,C179,'04'!$H$3:$H$300,"&gt;0")+COUNTIFS('04'!$D$3:$D$300,C179,'04'!$H$3:$H$300,"&gt;0")+COUNTIFS('05'!$C$3:$C$300,C179,'05'!$H$3:$H$300,"&gt;0")+COUNTIFS('05'!$D$3:$D$300,C179,'05'!$H$3:$H$300,"&gt;0")+COUNTIFS('06'!$C$3:$C$300,C179,'06'!$H$3:$H$300,"&gt;0")+COUNTIFS('06'!$D$3:$D$300,C179,'06'!$H$3:$H$300,"&gt;0")+COUNTIFS('07'!$C$3:$C$300,C179,'07'!$H$3:$H$300,"&gt;0")+COUNTIFS('07'!$D$3:$D$300,C179,'07'!$H$3:$H$300,"&gt;0")+COUNTIFS('08'!$C$3:$C$300,C179,'08'!$H$3:$H$300,"&gt;0")+COUNTIFS('08'!$D$3:$D$300,C179,'08'!$H$3:$H$300,"&gt;0")+COUNTIFS('09'!$C$3:$C$300,C179,'09'!$H$3:$H$300,"&gt;0")+COUNTIFS('09'!$D$3:$D$300,C179,'09'!$H$3:$H$300,"&gt;0")+COUNTIFS('10'!$C$3:$C$260,C179,'10'!$I$3:$I$260,"&gt;0")+COUNTIFS('10'!$D$3:$D$260,C179,'10'!$I$3:$I$260,"&gt;0")+COUNTIFS('11'!$C$3:$C$300,C179,'11'!$H$3:$H$300,"&gt;0")+COUNTIFS('11'!$D$3:$D$300,C179,'11'!$H$3:$H$300,"&gt;0")+COUNTIFS('12'!$C$3:$C$300,C179,'12'!$H$3:$H$300,"&gt;0")+COUNTIFS('12'!$D$3:$D$300,C179,'12'!$H$3:$H$300,"&gt;0")</f>
        <v>0</v>
      </c>
      <c r="G179" s="18">
        <f>COUNTIFS('01'!$C$3:$C$300,C179,'01'!$H$3:$H$300,"&lt;0")+COUNTIFS('01'!$D$3:$D$300,C179,'01'!$H$3:$H$300,"&lt;0")+COUNTIFS('02'!$C$3:$C$300,C179,'02'!$H$3:$H$300,"&lt;0")+COUNTIFS('02'!$D$3:$D$300,C179,'02'!$H$3:$H$300,"&lt;0")+COUNTIFS('03'!$C$3:$C$300,C179,'03'!$H$3:$H$300,"&lt;0")+COUNTIFS('03'!$D$3:$D$300,C179,'03'!$H$3:$H$300,"&lt;0")+COUNTIFS('04'!$C$3:$C$300,C179,'04'!$H$3:$H$300,"&lt;0")+COUNTIFS('04'!$D$3:$D$300,C179,'04'!$H$3:$H$300,"&lt;0")+COUNTIFS('05'!$C$3:$C$300,C179,'05'!$H$3:$H$300,"&lt;0")+COUNTIFS('05'!$D$3:$D$300,C179,'05'!$H$3:$H$300,"&lt;0")+COUNTIFS('06'!$C$3:$C$300,C179,'06'!$H$3:$H$300,"&lt;0")+COUNTIFS('06'!$D$3:$D$300,C179,'06'!$H$3:$H$300,"&lt;0")+COUNTIFS('07'!$C$3:$C$300,C179,'07'!$H$3:$H$300,"&lt;0")+COUNTIFS('07'!$D$3:$D$300,C179,'07'!$H$3:$H$300,"&lt;0")+COUNTIFS('08'!$C$3:$C$300,C179,'08'!$H$3:$H$300,"&lt;0")+COUNTIFS('08'!$D$3:$D$300,C179,'08'!$H$3:$H$300,"&lt;0")+COUNTIFS('09'!$C$3:$C$300,C179,'09'!$H$3:$H$300,"&lt;0")+COUNTIFS('09'!$D$3:$D$300,C179,'09'!$H$3:$H$300,"&lt;0")+COUNTIFS('10'!$C$3:$C$260,C179,'10'!$I$3:$I$260,"&lt;0")+COUNTIFS('10'!$D$3:$D$260,C179,'10'!$I$3:$I$260,"&lt;0")+COUNTIFS('11'!$C$3:$C$300,C179,'11'!$H$3:$H$300,"&lt;0")+COUNTIFS('11'!$D$3:$D$300,C179,'11'!$H$3:$H$300,"&lt;0")+COUNTIFS('12'!$C$3:$C$300,C179,'12'!$H$3:$H$300,"&lt;0")+COUNTIFS('12'!$D$3:$D$300,C179,'12'!$H$3:$H$300,"&lt;0")</f>
        <v>0</v>
      </c>
      <c r="H179" s="19">
        <f>SUMIFS('01'!$H$3:$H$300,'01'!$C$3:$C$300,C179)+SUMIFS('01'!$H$3:$H$300,'01'!$D$3:$D$300,C179)+SUMIFS('02'!$H$3:$H$300,'02'!$C$3:$C$300,C179)+SUMIFS('02'!$H$3:$H$300,'02'!$D$3:$D$300,C179)+SUMIFS('03'!$H$3:$H$300,'03'!$C$3:$C$300,C179)+SUMIFS('03'!$H$3:$H$300,'03'!$D$3:$D$300,C179)+SUMIFS('04'!$H$3:$H$300,'04'!$C$3:$C$300,C179)+SUMIFS('04'!$H$3:$H$300,'04'!$D$3:$D$300,C179)+SUMIFS('05'!$H$3:$H$300,'05'!$C$3:$C$300,C179)+SUMIFS('05'!$H$3:$H$300,'05'!$D$3:$D$300,C179)+SUMIFS('06'!$H$3:$H$300,'06'!$C$3:$C$300,C179)+SUMIFS('06'!$H$3:$H$300,'06'!$D$3:$D$300,C179)+SUMIFS('07'!$H$3:$H$300,'07'!$C$3:$C$300,C179)+SUMIFS('07'!$H$3:$H$300,'07'!$D$3:$D$300,C179)+SUMIFS('08'!$H$3:$H$300,'08'!$C$3:$C$300,C179)+SUMIFS('08'!$H$3:$H$300,'08'!$D$3:$D$300,C179)+SUMIFS('09'!$H$3:$H$300,'09'!$C$3:$C$300,C179)+SUMIFS('09'!$H$3:$H$300,'09'!$D$3:$D$300,C179)+SUMIFS('10'!$I$3:$I$260,'10'!$C$3:$C$260,C179)+SUMIFS('10'!$I$3:$I$260,'10'!$D$3:$D$260,C179)+SUMIFS('11'!$H$3:$H$300,'11'!$C$3:$C$300,C179)+SUMIFS('11'!$H$3:$H$300,'11'!$D$3:$D$300,C179)+SUMIFS('12'!$H$3:$H$300,'12'!$C$3:$C$300,C179)+SUMIFS('12'!$H$3:$H$300,'12'!$D$3:$D$300,C179)</f>
        <v>0</v>
      </c>
      <c r="I179" s="212"/>
      <c r="J179" s="231"/>
      <c r="K179" s="212"/>
      <c r="L179" s="212"/>
    </row>
    <row r="180" spans="1:12" ht="24.75" customHeight="1">
      <c r="A180" s="16">
        <f>Equipes!$H180+(ROW(Equipes!$H180)/100000)</f>
        <v>1.8E-3</v>
      </c>
      <c r="B180" s="13">
        <f>RANK(Equipes!$A180,A:A)</f>
        <v>821</v>
      </c>
      <c r="C180" s="32" t="s">
        <v>202</v>
      </c>
      <c r="D180" s="18">
        <f>COUNTIF('01'!$C$3:$C$300,C180)+COUNTIF('02'!$C$3:$C$300,C180)+COUNTIF('03'!$C$3:$C$300,C180)+COUNTIF('04'!$C$3:$C$300,C180)+COUNTIF('05'!$C$3:$C$300,C180)+COUNTIF('06'!$C$3:$C$300,C180)+COUNTIF('07'!$C$3:$C$300,C180)+COUNTIF('08'!$C$3:$C$300,C180)+COUNTIF('09'!$C$3:$C$300,C180)+COUNTIF('10'!$C$3:$C$260,C180)+COUNTIF('11'!$C$3:$C$300,C180)+COUNTIF('12'!$C$3:$C$300,C180)</f>
        <v>0</v>
      </c>
      <c r="E180" s="18">
        <f>COUNTIF('01'!$D$3:$D$300,C180)+COUNTIF('02'!$D$3:$D$300,C180)+COUNTIF('03'!$D$3:$D$300,C180)+COUNTIF('04'!$D$3:$D$300,C180)+COUNTIF('05'!$D$3:$D$300,C180)+COUNTIF('06'!$D$3:$D$300,C180)+COUNTIF('07'!$D$3:$D$300,C180)+COUNTIF('08'!$D$3:$D$300,C180)+COUNTIF('09'!$D$3:$D$300,C180)+COUNTIF('10'!$D$3:$D$260,C180)+COUNTIF('11'!$D$3:$D$300,C180)+COUNTIF('12'!$D$3:$D$300,C180)</f>
        <v>0</v>
      </c>
      <c r="F180" s="18">
        <f>COUNTIFS('01'!$C$3:$C$300,C180,'01'!$H$3:$H$300,"&gt;0")+COUNTIFS('01'!$D$3:$D$300,C180,'01'!$H$3:$H$300,"&gt;0")+COUNTIFS('02'!$C$3:$C$300,C180,'02'!$H$3:$H$300,"&gt;0")+COUNTIFS('02'!$D$3:$D$300,C180,'02'!$H$3:$H$300,"&gt;0")+COUNTIFS('03'!$C$3:$C$300,C180,'03'!$H$3:$H$300,"&gt;0")+COUNTIFS('03'!$D$3:$D$300,C180,'03'!$H$3:$H$300,"&gt;0")+COUNTIFS('04'!$C$3:$C$300,C180,'04'!$H$3:$H$300,"&gt;0")+COUNTIFS('04'!$D$3:$D$300,C180,'04'!$H$3:$H$300,"&gt;0")+COUNTIFS('05'!$C$3:$C$300,C180,'05'!$H$3:$H$300,"&gt;0")+COUNTIFS('05'!$D$3:$D$300,C180,'05'!$H$3:$H$300,"&gt;0")+COUNTIFS('06'!$C$3:$C$300,C180,'06'!$H$3:$H$300,"&gt;0")+COUNTIFS('06'!$D$3:$D$300,C180,'06'!$H$3:$H$300,"&gt;0")+COUNTIFS('07'!$C$3:$C$300,C180,'07'!$H$3:$H$300,"&gt;0")+COUNTIFS('07'!$D$3:$D$300,C180,'07'!$H$3:$H$300,"&gt;0")+COUNTIFS('08'!$C$3:$C$300,C180,'08'!$H$3:$H$300,"&gt;0")+COUNTIFS('08'!$D$3:$D$300,C180,'08'!$H$3:$H$300,"&gt;0")+COUNTIFS('09'!$C$3:$C$300,C180,'09'!$H$3:$H$300,"&gt;0")+COUNTIFS('09'!$D$3:$D$300,C180,'09'!$H$3:$H$300,"&gt;0")+COUNTIFS('10'!$C$3:$C$260,C180,'10'!$I$3:$I$260,"&gt;0")+COUNTIFS('10'!$D$3:$D$260,C180,'10'!$I$3:$I$260,"&gt;0")+COUNTIFS('11'!$C$3:$C$300,C180,'11'!$H$3:$H$300,"&gt;0")+COUNTIFS('11'!$D$3:$D$300,C180,'11'!$H$3:$H$300,"&gt;0")+COUNTIFS('12'!$C$3:$C$300,C180,'12'!$H$3:$H$300,"&gt;0")+COUNTIFS('12'!$D$3:$D$300,C180,'12'!$H$3:$H$300,"&gt;0")</f>
        <v>0</v>
      </c>
      <c r="G180" s="18">
        <f>COUNTIFS('01'!$C$3:$C$300,C180,'01'!$H$3:$H$300,"&lt;0")+COUNTIFS('01'!$D$3:$D$300,C180,'01'!$H$3:$H$300,"&lt;0")+COUNTIFS('02'!$C$3:$C$300,C180,'02'!$H$3:$H$300,"&lt;0")+COUNTIFS('02'!$D$3:$D$300,C180,'02'!$H$3:$H$300,"&lt;0")+COUNTIFS('03'!$C$3:$C$300,C180,'03'!$H$3:$H$300,"&lt;0")+COUNTIFS('03'!$D$3:$D$300,C180,'03'!$H$3:$H$300,"&lt;0")+COUNTIFS('04'!$C$3:$C$300,C180,'04'!$H$3:$H$300,"&lt;0")+COUNTIFS('04'!$D$3:$D$300,C180,'04'!$H$3:$H$300,"&lt;0")+COUNTIFS('05'!$C$3:$C$300,C180,'05'!$H$3:$H$300,"&lt;0")+COUNTIFS('05'!$D$3:$D$300,C180,'05'!$H$3:$H$300,"&lt;0")+COUNTIFS('06'!$C$3:$C$300,C180,'06'!$H$3:$H$300,"&lt;0")+COUNTIFS('06'!$D$3:$D$300,C180,'06'!$H$3:$H$300,"&lt;0")+COUNTIFS('07'!$C$3:$C$300,C180,'07'!$H$3:$H$300,"&lt;0")+COUNTIFS('07'!$D$3:$D$300,C180,'07'!$H$3:$H$300,"&lt;0")+COUNTIFS('08'!$C$3:$C$300,C180,'08'!$H$3:$H$300,"&lt;0")+COUNTIFS('08'!$D$3:$D$300,C180,'08'!$H$3:$H$300,"&lt;0")+COUNTIFS('09'!$C$3:$C$300,C180,'09'!$H$3:$H$300,"&lt;0")+COUNTIFS('09'!$D$3:$D$300,C180,'09'!$H$3:$H$300,"&lt;0")+COUNTIFS('10'!$C$3:$C$260,C180,'10'!$I$3:$I$260,"&lt;0")+COUNTIFS('10'!$D$3:$D$260,C180,'10'!$I$3:$I$260,"&lt;0")+COUNTIFS('11'!$C$3:$C$300,C180,'11'!$H$3:$H$300,"&lt;0")+COUNTIFS('11'!$D$3:$D$300,C180,'11'!$H$3:$H$300,"&lt;0")+COUNTIFS('12'!$C$3:$C$300,C180,'12'!$H$3:$H$300,"&lt;0")+COUNTIFS('12'!$D$3:$D$300,C180,'12'!$H$3:$H$300,"&lt;0")</f>
        <v>0</v>
      </c>
      <c r="H180" s="19">
        <f>SUMIFS('01'!$H$3:$H$300,'01'!$C$3:$C$300,C180)+SUMIFS('01'!$H$3:$H$300,'01'!$D$3:$D$300,C180)+SUMIFS('02'!$H$3:$H$300,'02'!$C$3:$C$300,C180)+SUMIFS('02'!$H$3:$H$300,'02'!$D$3:$D$300,C180)+SUMIFS('03'!$H$3:$H$300,'03'!$C$3:$C$300,C180)+SUMIFS('03'!$H$3:$H$300,'03'!$D$3:$D$300,C180)+SUMIFS('04'!$H$3:$H$300,'04'!$C$3:$C$300,C180)+SUMIFS('04'!$H$3:$H$300,'04'!$D$3:$D$300,C180)+SUMIFS('05'!$H$3:$H$300,'05'!$C$3:$C$300,C180)+SUMIFS('05'!$H$3:$H$300,'05'!$D$3:$D$300,C180)+SUMIFS('06'!$H$3:$H$300,'06'!$C$3:$C$300,C180)+SUMIFS('06'!$H$3:$H$300,'06'!$D$3:$D$300,C180)+SUMIFS('07'!$H$3:$H$300,'07'!$C$3:$C$300,C180)+SUMIFS('07'!$H$3:$H$300,'07'!$D$3:$D$300,C180)+SUMIFS('08'!$H$3:$H$300,'08'!$C$3:$C$300,C180)+SUMIFS('08'!$H$3:$H$300,'08'!$D$3:$D$300,C180)+SUMIFS('09'!$H$3:$H$300,'09'!$C$3:$C$300,C180)+SUMIFS('09'!$H$3:$H$300,'09'!$D$3:$D$300,C180)+SUMIFS('10'!$I$3:$I$260,'10'!$C$3:$C$260,C180)+SUMIFS('10'!$I$3:$I$260,'10'!$D$3:$D$260,C180)+SUMIFS('11'!$H$3:$H$300,'11'!$C$3:$C$300,C180)+SUMIFS('11'!$H$3:$H$300,'11'!$D$3:$D$300,C180)+SUMIFS('12'!$H$3:$H$300,'12'!$C$3:$C$300,C180)+SUMIFS('12'!$H$3:$H$300,'12'!$D$3:$D$300,C180)</f>
        <v>0</v>
      </c>
      <c r="I180" s="212"/>
      <c r="J180" s="231"/>
      <c r="K180" s="212"/>
      <c r="L180" s="212"/>
    </row>
    <row r="181" spans="1:12" ht="24.75" customHeight="1">
      <c r="A181" s="16">
        <f>Equipes!$H181+(ROW(Equipes!$H181)/100000)</f>
        <v>1.81E-3</v>
      </c>
      <c r="B181" s="13">
        <f>RANK(Equipes!$A181,A:A)</f>
        <v>820</v>
      </c>
      <c r="C181" s="32" t="s">
        <v>203</v>
      </c>
      <c r="D181" s="18">
        <f>COUNTIF('01'!$C$3:$C$300,C181)+COUNTIF('02'!$C$3:$C$300,C181)+COUNTIF('03'!$C$3:$C$300,C181)+COUNTIF('04'!$C$3:$C$300,C181)+COUNTIF('05'!$C$3:$C$300,C181)+COUNTIF('06'!$C$3:$C$300,C181)+COUNTIF('07'!$C$3:$C$300,C181)+COUNTIF('08'!$C$3:$C$300,C181)+COUNTIF('09'!$C$3:$C$300,C181)+COUNTIF('10'!$C$3:$C$260,C181)+COUNTIF('11'!$C$3:$C$300,C181)+COUNTIF('12'!$C$3:$C$300,C181)</f>
        <v>0</v>
      </c>
      <c r="E181" s="18">
        <f>COUNTIF('01'!$D$3:$D$300,C181)+COUNTIF('02'!$D$3:$D$300,C181)+COUNTIF('03'!$D$3:$D$300,C181)+COUNTIF('04'!$D$3:$D$300,C181)+COUNTIF('05'!$D$3:$D$300,C181)+COUNTIF('06'!$D$3:$D$300,C181)+COUNTIF('07'!$D$3:$D$300,C181)+COUNTIF('08'!$D$3:$D$300,C181)+COUNTIF('09'!$D$3:$D$300,C181)+COUNTIF('10'!$D$3:$D$260,C181)+COUNTIF('11'!$D$3:$D$300,C181)+COUNTIF('12'!$D$3:$D$300,C181)</f>
        <v>0</v>
      </c>
      <c r="F181" s="18">
        <f>COUNTIFS('01'!$C$3:$C$300,C181,'01'!$H$3:$H$300,"&gt;0")+COUNTIFS('01'!$D$3:$D$300,C181,'01'!$H$3:$H$300,"&gt;0")+COUNTIFS('02'!$C$3:$C$300,C181,'02'!$H$3:$H$300,"&gt;0")+COUNTIFS('02'!$D$3:$D$300,C181,'02'!$H$3:$H$300,"&gt;0")+COUNTIFS('03'!$C$3:$C$300,C181,'03'!$H$3:$H$300,"&gt;0")+COUNTIFS('03'!$D$3:$D$300,C181,'03'!$H$3:$H$300,"&gt;0")+COUNTIFS('04'!$C$3:$C$300,C181,'04'!$H$3:$H$300,"&gt;0")+COUNTIFS('04'!$D$3:$D$300,C181,'04'!$H$3:$H$300,"&gt;0")+COUNTIFS('05'!$C$3:$C$300,C181,'05'!$H$3:$H$300,"&gt;0")+COUNTIFS('05'!$D$3:$D$300,C181,'05'!$H$3:$H$300,"&gt;0")+COUNTIFS('06'!$C$3:$C$300,C181,'06'!$H$3:$H$300,"&gt;0")+COUNTIFS('06'!$D$3:$D$300,C181,'06'!$H$3:$H$300,"&gt;0")+COUNTIFS('07'!$C$3:$C$300,C181,'07'!$H$3:$H$300,"&gt;0")+COUNTIFS('07'!$D$3:$D$300,C181,'07'!$H$3:$H$300,"&gt;0")+COUNTIFS('08'!$C$3:$C$300,C181,'08'!$H$3:$H$300,"&gt;0")+COUNTIFS('08'!$D$3:$D$300,C181,'08'!$H$3:$H$300,"&gt;0")+COUNTIFS('09'!$C$3:$C$300,C181,'09'!$H$3:$H$300,"&gt;0")+COUNTIFS('09'!$D$3:$D$300,C181,'09'!$H$3:$H$300,"&gt;0")+COUNTIFS('10'!$C$3:$C$260,C181,'10'!$I$3:$I$260,"&gt;0")+COUNTIFS('10'!$D$3:$D$260,C181,'10'!$I$3:$I$260,"&gt;0")+COUNTIFS('11'!$C$3:$C$300,C181,'11'!$H$3:$H$300,"&gt;0")+COUNTIFS('11'!$D$3:$D$300,C181,'11'!$H$3:$H$300,"&gt;0")+COUNTIFS('12'!$C$3:$C$300,C181,'12'!$H$3:$H$300,"&gt;0")+COUNTIFS('12'!$D$3:$D$300,C181,'12'!$H$3:$H$300,"&gt;0")</f>
        <v>0</v>
      </c>
      <c r="G181" s="18">
        <f>COUNTIFS('01'!$C$3:$C$300,C181,'01'!$H$3:$H$300,"&lt;0")+COUNTIFS('01'!$D$3:$D$300,C181,'01'!$H$3:$H$300,"&lt;0")+COUNTIFS('02'!$C$3:$C$300,C181,'02'!$H$3:$H$300,"&lt;0")+COUNTIFS('02'!$D$3:$D$300,C181,'02'!$H$3:$H$300,"&lt;0")+COUNTIFS('03'!$C$3:$C$300,C181,'03'!$H$3:$H$300,"&lt;0")+COUNTIFS('03'!$D$3:$D$300,C181,'03'!$H$3:$H$300,"&lt;0")+COUNTIFS('04'!$C$3:$C$300,C181,'04'!$H$3:$H$300,"&lt;0")+COUNTIFS('04'!$D$3:$D$300,C181,'04'!$H$3:$H$300,"&lt;0")+COUNTIFS('05'!$C$3:$C$300,C181,'05'!$H$3:$H$300,"&lt;0")+COUNTIFS('05'!$D$3:$D$300,C181,'05'!$H$3:$H$300,"&lt;0")+COUNTIFS('06'!$C$3:$C$300,C181,'06'!$H$3:$H$300,"&lt;0")+COUNTIFS('06'!$D$3:$D$300,C181,'06'!$H$3:$H$300,"&lt;0")+COUNTIFS('07'!$C$3:$C$300,C181,'07'!$H$3:$H$300,"&lt;0")+COUNTIFS('07'!$D$3:$D$300,C181,'07'!$H$3:$H$300,"&lt;0")+COUNTIFS('08'!$C$3:$C$300,C181,'08'!$H$3:$H$300,"&lt;0")+COUNTIFS('08'!$D$3:$D$300,C181,'08'!$H$3:$H$300,"&lt;0")+COUNTIFS('09'!$C$3:$C$300,C181,'09'!$H$3:$H$300,"&lt;0")+COUNTIFS('09'!$D$3:$D$300,C181,'09'!$H$3:$H$300,"&lt;0")+COUNTIFS('10'!$C$3:$C$260,C181,'10'!$I$3:$I$260,"&lt;0")+COUNTIFS('10'!$D$3:$D$260,C181,'10'!$I$3:$I$260,"&lt;0")+COUNTIFS('11'!$C$3:$C$300,C181,'11'!$H$3:$H$300,"&lt;0")+COUNTIFS('11'!$D$3:$D$300,C181,'11'!$H$3:$H$300,"&lt;0")+COUNTIFS('12'!$C$3:$C$300,C181,'12'!$H$3:$H$300,"&lt;0")+COUNTIFS('12'!$D$3:$D$300,C181,'12'!$H$3:$H$300,"&lt;0")</f>
        <v>0</v>
      </c>
      <c r="H181" s="19">
        <f>SUMIFS('01'!$H$3:$H$300,'01'!$C$3:$C$300,C181)+SUMIFS('01'!$H$3:$H$300,'01'!$D$3:$D$300,C181)+SUMIFS('02'!$H$3:$H$300,'02'!$C$3:$C$300,C181)+SUMIFS('02'!$H$3:$H$300,'02'!$D$3:$D$300,C181)+SUMIFS('03'!$H$3:$H$300,'03'!$C$3:$C$300,C181)+SUMIFS('03'!$H$3:$H$300,'03'!$D$3:$D$300,C181)+SUMIFS('04'!$H$3:$H$300,'04'!$C$3:$C$300,C181)+SUMIFS('04'!$H$3:$H$300,'04'!$D$3:$D$300,C181)+SUMIFS('05'!$H$3:$H$300,'05'!$C$3:$C$300,C181)+SUMIFS('05'!$H$3:$H$300,'05'!$D$3:$D$300,C181)+SUMIFS('06'!$H$3:$H$300,'06'!$C$3:$C$300,C181)+SUMIFS('06'!$H$3:$H$300,'06'!$D$3:$D$300,C181)+SUMIFS('07'!$H$3:$H$300,'07'!$C$3:$C$300,C181)+SUMIFS('07'!$H$3:$H$300,'07'!$D$3:$D$300,C181)+SUMIFS('08'!$H$3:$H$300,'08'!$C$3:$C$300,C181)+SUMIFS('08'!$H$3:$H$300,'08'!$D$3:$D$300,C181)+SUMIFS('09'!$H$3:$H$300,'09'!$C$3:$C$300,C181)+SUMIFS('09'!$H$3:$H$300,'09'!$D$3:$D$300,C181)+SUMIFS('10'!$I$3:$I$260,'10'!$C$3:$C$260,C181)+SUMIFS('10'!$I$3:$I$260,'10'!$D$3:$D$260,C181)+SUMIFS('11'!$H$3:$H$300,'11'!$C$3:$C$300,C181)+SUMIFS('11'!$H$3:$H$300,'11'!$D$3:$D$300,C181)+SUMIFS('12'!$H$3:$H$300,'12'!$C$3:$C$300,C181)+SUMIFS('12'!$H$3:$H$300,'12'!$D$3:$D$300,C181)</f>
        <v>0</v>
      </c>
      <c r="I181" s="212"/>
      <c r="J181" s="231"/>
      <c r="K181" s="212"/>
      <c r="L181" s="212"/>
    </row>
    <row r="182" spans="1:12" ht="24.75" customHeight="1">
      <c r="A182" s="16">
        <f>Equipes!$H182+(ROW(Equipes!$H182)/100000)</f>
        <v>1.82E-3</v>
      </c>
      <c r="B182" s="13">
        <f>RANK(Equipes!$A182,A:A)</f>
        <v>819</v>
      </c>
      <c r="C182" s="32" t="s">
        <v>204</v>
      </c>
      <c r="D182" s="18">
        <f>COUNTIF('01'!$C$3:$C$300,C182)+COUNTIF('02'!$C$3:$C$300,C182)+COUNTIF('03'!$C$3:$C$300,C182)+COUNTIF('04'!$C$3:$C$300,C182)+COUNTIF('05'!$C$3:$C$300,C182)+COUNTIF('06'!$C$3:$C$300,C182)+COUNTIF('07'!$C$3:$C$300,C182)+COUNTIF('08'!$C$3:$C$300,C182)+COUNTIF('09'!$C$3:$C$300,C182)+COUNTIF('10'!$C$3:$C$260,C182)+COUNTIF('11'!$C$3:$C$300,C182)+COUNTIF('12'!$C$3:$C$300,C182)</f>
        <v>0</v>
      </c>
      <c r="E182" s="18">
        <f>COUNTIF('01'!$D$3:$D$300,C182)+COUNTIF('02'!$D$3:$D$300,C182)+COUNTIF('03'!$D$3:$D$300,C182)+COUNTIF('04'!$D$3:$D$300,C182)+COUNTIF('05'!$D$3:$D$300,C182)+COUNTIF('06'!$D$3:$D$300,C182)+COUNTIF('07'!$D$3:$D$300,C182)+COUNTIF('08'!$D$3:$D$300,C182)+COUNTIF('09'!$D$3:$D$300,C182)+COUNTIF('10'!$D$3:$D$260,C182)+COUNTIF('11'!$D$3:$D$300,C182)+COUNTIF('12'!$D$3:$D$300,C182)</f>
        <v>0</v>
      </c>
      <c r="F182" s="18">
        <f>COUNTIFS('01'!$C$3:$C$300,C182,'01'!$H$3:$H$300,"&gt;0")+COUNTIFS('01'!$D$3:$D$300,C182,'01'!$H$3:$H$300,"&gt;0")+COUNTIFS('02'!$C$3:$C$300,C182,'02'!$H$3:$H$300,"&gt;0")+COUNTIFS('02'!$D$3:$D$300,C182,'02'!$H$3:$H$300,"&gt;0")+COUNTIFS('03'!$C$3:$C$300,C182,'03'!$H$3:$H$300,"&gt;0")+COUNTIFS('03'!$D$3:$D$300,C182,'03'!$H$3:$H$300,"&gt;0")+COUNTIFS('04'!$C$3:$C$300,C182,'04'!$H$3:$H$300,"&gt;0")+COUNTIFS('04'!$D$3:$D$300,C182,'04'!$H$3:$H$300,"&gt;0")+COUNTIFS('05'!$C$3:$C$300,C182,'05'!$H$3:$H$300,"&gt;0")+COUNTIFS('05'!$D$3:$D$300,C182,'05'!$H$3:$H$300,"&gt;0")+COUNTIFS('06'!$C$3:$C$300,C182,'06'!$H$3:$H$300,"&gt;0")+COUNTIFS('06'!$D$3:$D$300,C182,'06'!$H$3:$H$300,"&gt;0")+COUNTIFS('07'!$C$3:$C$300,C182,'07'!$H$3:$H$300,"&gt;0")+COUNTIFS('07'!$D$3:$D$300,C182,'07'!$H$3:$H$300,"&gt;0")+COUNTIFS('08'!$C$3:$C$300,C182,'08'!$H$3:$H$300,"&gt;0")+COUNTIFS('08'!$D$3:$D$300,C182,'08'!$H$3:$H$300,"&gt;0")+COUNTIFS('09'!$C$3:$C$300,C182,'09'!$H$3:$H$300,"&gt;0")+COUNTIFS('09'!$D$3:$D$300,C182,'09'!$H$3:$H$300,"&gt;0")+COUNTIFS('10'!$C$3:$C$260,C182,'10'!$I$3:$I$260,"&gt;0")+COUNTIFS('10'!$D$3:$D$260,C182,'10'!$I$3:$I$260,"&gt;0")+COUNTIFS('11'!$C$3:$C$300,C182,'11'!$H$3:$H$300,"&gt;0")+COUNTIFS('11'!$D$3:$D$300,C182,'11'!$H$3:$H$300,"&gt;0")+COUNTIFS('12'!$C$3:$C$300,C182,'12'!$H$3:$H$300,"&gt;0")+COUNTIFS('12'!$D$3:$D$300,C182,'12'!$H$3:$H$300,"&gt;0")</f>
        <v>0</v>
      </c>
      <c r="G182" s="18">
        <f>COUNTIFS('01'!$C$3:$C$300,C182,'01'!$H$3:$H$300,"&lt;0")+COUNTIFS('01'!$D$3:$D$300,C182,'01'!$H$3:$H$300,"&lt;0")+COUNTIFS('02'!$C$3:$C$300,C182,'02'!$H$3:$H$300,"&lt;0")+COUNTIFS('02'!$D$3:$D$300,C182,'02'!$H$3:$H$300,"&lt;0")+COUNTIFS('03'!$C$3:$C$300,C182,'03'!$H$3:$H$300,"&lt;0")+COUNTIFS('03'!$D$3:$D$300,C182,'03'!$H$3:$H$300,"&lt;0")+COUNTIFS('04'!$C$3:$C$300,C182,'04'!$H$3:$H$300,"&lt;0")+COUNTIFS('04'!$D$3:$D$300,C182,'04'!$H$3:$H$300,"&lt;0")+COUNTIFS('05'!$C$3:$C$300,C182,'05'!$H$3:$H$300,"&lt;0")+COUNTIFS('05'!$D$3:$D$300,C182,'05'!$H$3:$H$300,"&lt;0")+COUNTIFS('06'!$C$3:$C$300,C182,'06'!$H$3:$H$300,"&lt;0")+COUNTIFS('06'!$D$3:$D$300,C182,'06'!$H$3:$H$300,"&lt;0")+COUNTIFS('07'!$C$3:$C$300,C182,'07'!$H$3:$H$300,"&lt;0")+COUNTIFS('07'!$D$3:$D$300,C182,'07'!$H$3:$H$300,"&lt;0")+COUNTIFS('08'!$C$3:$C$300,C182,'08'!$H$3:$H$300,"&lt;0")+COUNTIFS('08'!$D$3:$D$300,C182,'08'!$H$3:$H$300,"&lt;0")+COUNTIFS('09'!$C$3:$C$300,C182,'09'!$H$3:$H$300,"&lt;0")+COUNTIFS('09'!$D$3:$D$300,C182,'09'!$H$3:$H$300,"&lt;0")+COUNTIFS('10'!$C$3:$C$260,C182,'10'!$I$3:$I$260,"&lt;0")+COUNTIFS('10'!$D$3:$D$260,C182,'10'!$I$3:$I$260,"&lt;0")+COUNTIFS('11'!$C$3:$C$300,C182,'11'!$H$3:$H$300,"&lt;0")+COUNTIFS('11'!$D$3:$D$300,C182,'11'!$H$3:$H$300,"&lt;0")+COUNTIFS('12'!$C$3:$C$300,C182,'12'!$H$3:$H$300,"&lt;0")+COUNTIFS('12'!$D$3:$D$300,C182,'12'!$H$3:$H$300,"&lt;0")</f>
        <v>0</v>
      </c>
      <c r="H182" s="19">
        <f>SUMIFS('01'!$H$3:$H$300,'01'!$C$3:$C$300,C182)+SUMIFS('01'!$H$3:$H$300,'01'!$D$3:$D$300,C182)+SUMIFS('02'!$H$3:$H$300,'02'!$C$3:$C$300,C182)+SUMIFS('02'!$H$3:$H$300,'02'!$D$3:$D$300,C182)+SUMIFS('03'!$H$3:$H$300,'03'!$C$3:$C$300,C182)+SUMIFS('03'!$H$3:$H$300,'03'!$D$3:$D$300,C182)+SUMIFS('04'!$H$3:$H$300,'04'!$C$3:$C$300,C182)+SUMIFS('04'!$H$3:$H$300,'04'!$D$3:$D$300,C182)+SUMIFS('05'!$H$3:$H$300,'05'!$C$3:$C$300,C182)+SUMIFS('05'!$H$3:$H$300,'05'!$D$3:$D$300,C182)+SUMIFS('06'!$H$3:$H$300,'06'!$C$3:$C$300,C182)+SUMIFS('06'!$H$3:$H$300,'06'!$D$3:$D$300,C182)+SUMIFS('07'!$H$3:$H$300,'07'!$C$3:$C$300,C182)+SUMIFS('07'!$H$3:$H$300,'07'!$D$3:$D$300,C182)+SUMIFS('08'!$H$3:$H$300,'08'!$C$3:$C$300,C182)+SUMIFS('08'!$H$3:$H$300,'08'!$D$3:$D$300,C182)+SUMIFS('09'!$H$3:$H$300,'09'!$C$3:$C$300,C182)+SUMIFS('09'!$H$3:$H$300,'09'!$D$3:$D$300,C182)+SUMIFS('10'!$I$3:$I$260,'10'!$C$3:$C$260,C182)+SUMIFS('10'!$I$3:$I$260,'10'!$D$3:$D$260,C182)+SUMIFS('11'!$H$3:$H$300,'11'!$C$3:$C$300,C182)+SUMIFS('11'!$H$3:$H$300,'11'!$D$3:$D$300,C182)+SUMIFS('12'!$H$3:$H$300,'12'!$C$3:$C$300,C182)+SUMIFS('12'!$H$3:$H$300,'12'!$D$3:$D$300,C182)</f>
        <v>0</v>
      </c>
      <c r="I182" s="212"/>
      <c r="J182" s="231"/>
      <c r="K182" s="212"/>
      <c r="L182" s="212"/>
    </row>
    <row r="183" spans="1:12" ht="24.75" customHeight="1">
      <c r="A183" s="16">
        <f>Equipes!$H183+(ROW(Equipes!$H183)/100000)</f>
        <v>1.83E-3</v>
      </c>
      <c r="B183" s="13">
        <f>RANK(Equipes!$A183,A:A)</f>
        <v>818</v>
      </c>
      <c r="C183" s="32" t="s">
        <v>55</v>
      </c>
      <c r="D183" s="18">
        <f>COUNTIF('01'!$C$3:$C$300,C183)+COUNTIF('02'!$C$3:$C$300,C183)+COUNTIF('03'!$C$3:$C$300,C183)+COUNTIF('04'!$C$3:$C$300,C183)+COUNTIF('05'!$C$3:$C$300,C183)+COUNTIF('06'!$C$3:$C$300,C183)+COUNTIF('07'!$C$3:$C$300,C183)+COUNTIF('08'!$C$3:$C$300,C183)+COUNTIF('09'!$C$3:$C$300,C183)+COUNTIF('10'!$C$3:$C$260,C183)+COUNTIF('11'!$C$3:$C$300,C183)+COUNTIF('12'!$C$3:$C$300,C183)</f>
        <v>0</v>
      </c>
      <c r="E183" s="18">
        <f>COUNTIF('01'!$D$3:$D$300,C183)+COUNTIF('02'!$D$3:$D$300,C183)+COUNTIF('03'!$D$3:$D$300,C183)+COUNTIF('04'!$D$3:$D$300,C183)+COUNTIF('05'!$D$3:$D$300,C183)+COUNTIF('06'!$D$3:$D$300,C183)+COUNTIF('07'!$D$3:$D$300,C183)+COUNTIF('08'!$D$3:$D$300,C183)+COUNTIF('09'!$D$3:$D$300,C183)+COUNTIF('10'!$D$3:$D$260,C183)+COUNTIF('11'!$D$3:$D$300,C183)+COUNTIF('12'!$D$3:$D$300,C183)</f>
        <v>0</v>
      </c>
      <c r="F183" s="18">
        <f>COUNTIFS('01'!$C$3:$C$300,C183,'01'!$H$3:$H$300,"&gt;0")+COUNTIFS('01'!$D$3:$D$300,C183,'01'!$H$3:$H$300,"&gt;0")+COUNTIFS('02'!$C$3:$C$300,C183,'02'!$H$3:$H$300,"&gt;0")+COUNTIFS('02'!$D$3:$D$300,C183,'02'!$H$3:$H$300,"&gt;0")+COUNTIFS('03'!$C$3:$C$300,C183,'03'!$H$3:$H$300,"&gt;0")+COUNTIFS('03'!$D$3:$D$300,C183,'03'!$H$3:$H$300,"&gt;0")+COUNTIFS('04'!$C$3:$C$300,C183,'04'!$H$3:$H$300,"&gt;0")+COUNTIFS('04'!$D$3:$D$300,C183,'04'!$H$3:$H$300,"&gt;0")+COUNTIFS('05'!$C$3:$C$300,C183,'05'!$H$3:$H$300,"&gt;0")+COUNTIFS('05'!$D$3:$D$300,C183,'05'!$H$3:$H$300,"&gt;0")+COUNTIFS('06'!$C$3:$C$300,C183,'06'!$H$3:$H$300,"&gt;0")+COUNTIFS('06'!$D$3:$D$300,C183,'06'!$H$3:$H$300,"&gt;0")+COUNTIFS('07'!$C$3:$C$300,C183,'07'!$H$3:$H$300,"&gt;0")+COUNTIFS('07'!$D$3:$D$300,C183,'07'!$H$3:$H$300,"&gt;0")+COUNTIFS('08'!$C$3:$C$300,C183,'08'!$H$3:$H$300,"&gt;0")+COUNTIFS('08'!$D$3:$D$300,C183,'08'!$H$3:$H$300,"&gt;0")+COUNTIFS('09'!$C$3:$C$300,C183,'09'!$H$3:$H$300,"&gt;0")+COUNTIFS('09'!$D$3:$D$300,C183,'09'!$H$3:$H$300,"&gt;0")+COUNTIFS('10'!$C$3:$C$260,C183,'10'!$I$3:$I$260,"&gt;0")+COUNTIFS('10'!$D$3:$D$260,C183,'10'!$I$3:$I$260,"&gt;0")+COUNTIFS('11'!$C$3:$C$300,C183,'11'!$H$3:$H$300,"&gt;0")+COUNTIFS('11'!$D$3:$D$300,C183,'11'!$H$3:$H$300,"&gt;0")+COUNTIFS('12'!$C$3:$C$300,C183,'12'!$H$3:$H$300,"&gt;0")+COUNTIFS('12'!$D$3:$D$300,C183,'12'!$H$3:$H$300,"&gt;0")</f>
        <v>0</v>
      </c>
      <c r="G183" s="18">
        <f>COUNTIFS('01'!$C$3:$C$300,C183,'01'!$H$3:$H$300,"&lt;0")+COUNTIFS('01'!$D$3:$D$300,C183,'01'!$H$3:$H$300,"&lt;0")+COUNTIFS('02'!$C$3:$C$300,C183,'02'!$H$3:$H$300,"&lt;0")+COUNTIFS('02'!$D$3:$D$300,C183,'02'!$H$3:$H$300,"&lt;0")+COUNTIFS('03'!$C$3:$C$300,C183,'03'!$H$3:$H$300,"&lt;0")+COUNTIFS('03'!$D$3:$D$300,C183,'03'!$H$3:$H$300,"&lt;0")+COUNTIFS('04'!$C$3:$C$300,C183,'04'!$H$3:$H$300,"&lt;0")+COUNTIFS('04'!$D$3:$D$300,C183,'04'!$H$3:$H$300,"&lt;0")+COUNTIFS('05'!$C$3:$C$300,C183,'05'!$H$3:$H$300,"&lt;0")+COUNTIFS('05'!$D$3:$D$300,C183,'05'!$H$3:$H$300,"&lt;0")+COUNTIFS('06'!$C$3:$C$300,C183,'06'!$H$3:$H$300,"&lt;0")+COUNTIFS('06'!$D$3:$D$300,C183,'06'!$H$3:$H$300,"&lt;0")+COUNTIFS('07'!$C$3:$C$300,C183,'07'!$H$3:$H$300,"&lt;0")+COUNTIFS('07'!$D$3:$D$300,C183,'07'!$H$3:$H$300,"&lt;0")+COUNTIFS('08'!$C$3:$C$300,C183,'08'!$H$3:$H$300,"&lt;0")+COUNTIFS('08'!$D$3:$D$300,C183,'08'!$H$3:$H$300,"&lt;0")+COUNTIFS('09'!$C$3:$C$300,C183,'09'!$H$3:$H$300,"&lt;0")+COUNTIFS('09'!$D$3:$D$300,C183,'09'!$H$3:$H$300,"&lt;0")+COUNTIFS('10'!$C$3:$C$260,C183,'10'!$I$3:$I$260,"&lt;0")+COUNTIFS('10'!$D$3:$D$260,C183,'10'!$I$3:$I$260,"&lt;0")+COUNTIFS('11'!$C$3:$C$300,C183,'11'!$H$3:$H$300,"&lt;0")+COUNTIFS('11'!$D$3:$D$300,C183,'11'!$H$3:$H$300,"&lt;0")+COUNTIFS('12'!$C$3:$C$300,C183,'12'!$H$3:$H$300,"&lt;0")+COUNTIFS('12'!$D$3:$D$300,C183,'12'!$H$3:$H$300,"&lt;0")</f>
        <v>0</v>
      </c>
      <c r="H183" s="19">
        <f>SUMIFS('01'!$H$3:$H$300,'01'!$C$3:$C$300,C183)+SUMIFS('01'!$H$3:$H$300,'01'!$D$3:$D$300,C183)+SUMIFS('02'!$H$3:$H$300,'02'!$C$3:$C$300,C183)+SUMIFS('02'!$H$3:$H$300,'02'!$D$3:$D$300,C183)+SUMIFS('03'!$H$3:$H$300,'03'!$C$3:$C$300,C183)+SUMIFS('03'!$H$3:$H$300,'03'!$D$3:$D$300,C183)+SUMIFS('04'!$H$3:$H$300,'04'!$C$3:$C$300,C183)+SUMIFS('04'!$H$3:$H$300,'04'!$D$3:$D$300,C183)+SUMIFS('05'!$H$3:$H$300,'05'!$C$3:$C$300,C183)+SUMIFS('05'!$H$3:$H$300,'05'!$D$3:$D$300,C183)+SUMIFS('06'!$H$3:$H$300,'06'!$C$3:$C$300,C183)+SUMIFS('06'!$H$3:$H$300,'06'!$D$3:$D$300,C183)+SUMIFS('07'!$H$3:$H$300,'07'!$C$3:$C$300,C183)+SUMIFS('07'!$H$3:$H$300,'07'!$D$3:$D$300,C183)+SUMIFS('08'!$H$3:$H$300,'08'!$C$3:$C$300,C183)+SUMIFS('08'!$H$3:$H$300,'08'!$D$3:$D$300,C183)+SUMIFS('09'!$H$3:$H$300,'09'!$C$3:$C$300,C183)+SUMIFS('09'!$H$3:$H$300,'09'!$D$3:$D$300,C183)+SUMIFS('10'!$I$3:$I$260,'10'!$C$3:$C$260,C183)+SUMIFS('10'!$I$3:$I$260,'10'!$D$3:$D$260,C183)+SUMIFS('11'!$H$3:$H$300,'11'!$C$3:$C$300,C183)+SUMIFS('11'!$H$3:$H$300,'11'!$D$3:$D$300,C183)+SUMIFS('12'!$H$3:$H$300,'12'!$C$3:$C$300,C183)+SUMIFS('12'!$H$3:$H$300,'12'!$D$3:$D$300,C183)</f>
        <v>0</v>
      </c>
      <c r="I183" s="212"/>
      <c r="J183" s="231"/>
      <c r="K183" s="212"/>
      <c r="L183" s="212"/>
    </row>
    <row r="184" spans="1:12" ht="24.75" customHeight="1">
      <c r="A184" s="16">
        <f>Equipes!$H184+(ROW(Equipes!$H184)/100000)</f>
        <v>1.8400000000000001E-3</v>
      </c>
      <c r="B184" s="13">
        <f>RANK(Equipes!$A184,A:A)</f>
        <v>817</v>
      </c>
      <c r="C184" s="32" t="s">
        <v>205</v>
      </c>
      <c r="D184" s="18">
        <f>COUNTIF('01'!$C$3:$C$300,C184)+COUNTIF('02'!$C$3:$C$300,C184)+COUNTIF('03'!$C$3:$C$300,C184)+COUNTIF('04'!$C$3:$C$300,C184)+COUNTIF('05'!$C$3:$C$300,C184)+COUNTIF('06'!$C$3:$C$300,C184)+COUNTIF('07'!$C$3:$C$300,C184)+COUNTIF('08'!$C$3:$C$300,C184)+COUNTIF('09'!$C$3:$C$300,C184)+COUNTIF('10'!$C$3:$C$260,C184)+COUNTIF('11'!$C$3:$C$300,C184)+COUNTIF('12'!$C$3:$C$300,C184)</f>
        <v>0</v>
      </c>
      <c r="E184" s="18">
        <f>COUNTIF('01'!$D$3:$D$300,C184)+COUNTIF('02'!$D$3:$D$300,C184)+COUNTIF('03'!$D$3:$D$300,C184)+COUNTIF('04'!$D$3:$D$300,C184)+COUNTIF('05'!$D$3:$D$300,C184)+COUNTIF('06'!$D$3:$D$300,C184)+COUNTIF('07'!$D$3:$D$300,C184)+COUNTIF('08'!$D$3:$D$300,C184)+COUNTIF('09'!$D$3:$D$300,C184)+COUNTIF('10'!$D$3:$D$260,C184)+COUNTIF('11'!$D$3:$D$300,C184)+COUNTIF('12'!$D$3:$D$300,C184)</f>
        <v>0</v>
      </c>
      <c r="F184" s="18">
        <f>COUNTIFS('01'!$C$3:$C$300,C184,'01'!$H$3:$H$300,"&gt;0")+COUNTIFS('01'!$D$3:$D$300,C184,'01'!$H$3:$H$300,"&gt;0")+COUNTIFS('02'!$C$3:$C$300,C184,'02'!$H$3:$H$300,"&gt;0")+COUNTIFS('02'!$D$3:$D$300,C184,'02'!$H$3:$H$300,"&gt;0")+COUNTIFS('03'!$C$3:$C$300,C184,'03'!$H$3:$H$300,"&gt;0")+COUNTIFS('03'!$D$3:$D$300,C184,'03'!$H$3:$H$300,"&gt;0")+COUNTIFS('04'!$C$3:$C$300,C184,'04'!$H$3:$H$300,"&gt;0")+COUNTIFS('04'!$D$3:$D$300,C184,'04'!$H$3:$H$300,"&gt;0")+COUNTIFS('05'!$C$3:$C$300,C184,'05'!$H$3:$H$300,"&gt;0")+COUNTIFS('05'!$D$3:$D$300,C184,'05'!$H$3:$H$300,"&gt;0")+COUNTIFS('06'!$C$3:$C$300,C184,'06'!$H$3:$H$300,"&gt;0")+COUNTIFS('06'!$D$3:$D$300,C184,'06'!$H$3:$H$300,"&gt;0")+COUNTIFS('07'!$C$3:$C$300,C184,'07'!$H$3:$H$300,"&gt;0")+COUNTIFS('07'!$D$3:$D$300,C184,'07'!$H$3:$H$300,"&gt;0")+COUNTIFS('08'!$C$3:$C$300,C184,'08'!$H$3:$H$300,"&gt;0")+COUNTIFS('08'!$D$3:$D$300,C184,'08'!$H$3:$H$300,"&gt;0")+COUNTIFS('09'!$C$3:$C$300,C184,'09'!$H$3:$H$300,"&gt;0")+COUNTIFS('09'!$D$3:$D$300,C184,'09'!$H$3:$H$300,"&gt;0")+COUNTIFS('10'!$C$3:$C$260,C184,'10'!$I$3:$I$260,"&gt;0")+COUNTIFS('10'!$D$3:$D$260,C184,'10'!$I$3:$I$260,"&gt;0")+COUNTIFS('11'!$C$3:$C$300,C184,'11'!$H$3:$H$300,"&gt;0")+COUNTIFS('11'!$D$3:$D$300,C184,'11'!$H$3:$H$300,"&gt;0")+COUNTIFS('12'!$C$3:$C$300,C184,'12'!$H$3:$H$300,"&gt;0")+COUNTIFS('12'!$D$3:$D$300,C184,'12'!$H$3:$H$300,"&gt;0")</f>
        <v>0</v>
      </c>
      <c r="G184" s="18">
        <f>COUNTIFS('01'!$C$3:$C$300,C184,'01'!$H$3:$H$300,"&lt;0")+COUNTIFS('01'!$D$3:$D$300,C184,'01'!$H$3:$H$300,"&lt;0")+COUNTIFS('02'!$C$3:$C$300,C184,'02'!$H$3:$H$300,"&lt;0")+COUNTIFS('02'!$D$3:$D$300,C184,'02'!$H$3:$H$300,"&lt;0")+COUNTIFS('03'!$C$3:$C$300,C184,'03'!$H$3:$H$300,"&lt;0")+COUNTIFS('03'!$D$3:$D$300,C184,'03'!$H$3:$H$300,"&lt;0")+COUNTIFS('04'!$C$3:$C$300,C184,'04'!$H$3:$H$300,"&lt;0")+COUNTIFS('04'!$D$3:$D$300,C184,'04'!$H$3:$H$300,"&lt;0")+COUNTIFS('05'!$C$3:$C$300,C184,'05'!$H$3:$H$300,"&lt;0")+COUNTIFS('05'!$D$3:$D$300,C184,'05'!$H$3:$H$300,"&lt;0")+COUNTIFS('06'!$C$3:$C$300,C184,'06'!$H$3:$H$300,"&lt;0")+COUNTIFS('06'!$D$3:$D$300,C184,'06'!$H$3:$H$300,"&lt;0")+COUNTIFS('07'!$C$3:$C$300,C184,'07'!$H$3:$H$300,"&lt;0")+COUNTIFS('07'!$D$3:$D$300,C184,'07'!$H$3:$H$300,"&lt;0")+COUNTIFS('08'!$C$3:$C$300,C184,'08'!$H$3:$H$300,"&lt;0")+COUNTIFS('08'!$D$3:$D$300,C184,'08'!$H$3:$H$300,"&lt;0")+COUNTIFS('09'!$C$3:$C$300,C184,'09'!$H$3:$H$300,"&lt;0")+COUNTIFS('09'!$D$3:$D$300,C184,'09'!$H$3:$H$300,"&lt;0")+COUNTIFS('10'!$C$3:$C$260,C184,'10'!$I$3:$I$260,"&lt;0")+COUNTIFS('10'!$D$3:$D$260,C184,'10'!$I$3:$I$260,"&lt;0")+COUNTIFS('11'!$C$3:$C$300,C184,'11'!$H$3:$H$300,"&lt;0")+COUNTIFS('11'!$D$3:$D$300,C184,'11'!$H$3:$H$300,"&lt;0")+COUNTIFS('12'!$C$3:$C$300,C184,'12'!$H$3:$H$300,"&lt;0")+COUNTIFS('12'!$D$3:$D$300,C184,'12'!$H$3:$H$300,"&lt;0")</f>
        <v>0</v>
      </c>
      <c r="H184" s="19">
        <f>SUMIFS('01'!$H$3:$H$300,'01'!$C$3:$C$300,C184)+SUMIFS('01'!$H$3:$H$300,'01'!$D$3:$D$300,C184)+SUMIFS('02'!$H$3:$H$300,'02'!$C$3:$C$300,C184)+SUMIFS('02'!$H$3:$H$300,'02'!$D$3:$D$300,C184)+SUMIFS('03'!$H$3:$H$300,'03'!$C$3:$C$300,C184)+SUMIFS('03'!$H$3:$H$300,'03'!$D$3:$D$300,C184)+SUMIFS('04'!$H$3:$H$300,'04'!$C$3:$C$300,C184)+SUMIFS('04'!$H$3:$H$300,'04'!$D$3:$D$300,C184)+SUMIFS('05'!$H$3:$H$300,'05'!$C$3:$C$300,C184)+SUMIFS('05'!$H$3:$H$300,'05'!$D$3:$D$300,C184)+SUMIFS('06'!$H$3:$H$300,'06'!$C$3:$C$300,C184)+SUMIFS('06'!$H$3:$H$300,'06'!$D$3:$D$300,C184)+SUMIFS('07'!$H$3:$H$300,'07'!$C$3:$C$300,C184)+SUMIFS('07'!$H$3:$H$300,'07'!$D$3:$D$300,C184)+SUMIFS('08'!$H$3:$H$300,'08'!$C$3:$C$300,C184)+SUMIFS('08'!$H$3:$H$300,'08'!$D$3:$D$300,C184)+SUMIFS('09'!$H$3:$H$300,'09'!$C$3:$C$300,C184)+SUMIFS('09'!$H$3:$H$300,'09'!$D$3:$D$300,C184)+SUMIFS('10'!$I$3:$I$260,'10'!$C$3:$C$260,C184)+SUMIFS('10'!$I$3:$I$260,'10'!$D$3:$D$260,C184)+SUMIFS('11'!$H$3:$H$300,'11'!$C$3:$C$300,C184)+SUMIFS('11'!$H$3:$H$300,'11'!$D$3:$D$300,C184)+SUMIFS('12'!$H$3:$H$300,'12'!$C$3:$C$300,C184)+SUMIFS('12'!$H$3:$H$300,'12'!$D$3:$D$300,C184)</f>
        <v>0</v>
      </c>
      <c r="I184" s="212"/>
      <c r="J184" s="231"/>
      <c r="K184" s="212"/>
      <c r="L184" s="212"/>
    </row>
    <row r="185" spans="1:12" ht="24.75" customHeight="1">
      <c r="A185" s="16">
        <f>Equipes!$H185+(ROW(Equipes!$H185)/100000)</f>
        <v>1.8500000000000001E-3</v>
      </c>
      <c r="B185" s="13">
        <f>RANK(Equipes!$A185,A:A)</f>
        <v>816</v>
      </c>
      <c r="C185" s="32" t="s">
        <v>206</v>
      </c>
      <c r="D185" s="18">
        <f>COUNTIF('01'!$C$3:$C$300,C185)+COUNTIF('02'!$C$3:$C$300,C185)+COUNTIF('03'!$C$3:$C$300,C185)+COUNTIF('04'!$C$3:$C$300,C185)+COUNTIF('05'!$C$3:$C$300,C185)+COUNTIF('06'!$C$3:$C$300,C185)+COUNTIF('07'!$C$3:$C$300,C185)+COUNTIF('08'!$C$3:$C$300,C185)+COUNTIF('09'!$C$3:$C$300,C185)+COUNTIF('10'!$C$3:$C$260,C185)+COUNTIF('11'!$C$3:$C$300,C185)+COUNTIF('12'!$C$3:$C$300,C185)</f>
        <v>0</v>
      </c>
      <c r="E185" s="18">
        <f>COUNTIF('01'!$D$3:$D$300,C185)+COUNTIF('02'!$D$3:$D$300,C185)+COUNTIF('03'!$D$3:$D$300,C185)+COUNTIF('04'!$D$3:$D$300,C185)+COUNTIF('05'!$D$3:$D$300,C185)+COUNTIF('06'!$D$3:$D$300,C185)+COUNTIF('07'!$D$3:$D$300,C185)+COUNTIF('08'!$D$3:$D$300,C185)+COUNTIF('09'!$D$3:$D$300,C185)+COUNTIF('10'!$D$3:$D$260,C185)+COUNTIF('11'!$D$3:$D$300,C185)+COUNTIF('12'!$D$3:$D$300,C185)</f>
        <v>0</v>
      </c>
      <c r="F185" s="18">
        <f>COUNTIFS('01'!$C$3:$C$300,C185,'01'!$H$3:$H$300,"&gt;0")+COUNTIFS('01'!$D$3:$D$300,C185,'01'!$H$3:$H$300,"&gt;0")+COUNTIFS('02'!$C$3:$C$300,C185,'02'!$H$3:$H$300,"&gt;0")+COUNTIFS('02'!$D$3:$D$300,C185,'02'!$H$3:$H$300,"&gt;0")+COUNTIFS('03'!$C$3:$C$300,C185,'03'!$H$3:$H$300,"&gt;0")+COUNTIFS('03'!$D$3:$D$300,C185,'03'!$H$3:$H$300,"&gt;0")+COUNTIFS('04'!$C$3:$C$300,C185,'04'!$H$3:$H$300,"&gt;0")+COUNTIFS('04'!$D$3:$D$300,C185,'04'!$H$3:$H$300,"&gt;0")+COUNTIFS('05'!$C$3:$C$300,C185,'05'!$H$3:$H$300,"&gt;0")+COUNTIFS('05'!$D$3:$D$300,C185,'05'!$H$3:$H$300,"&gt;0")+COUNTIFS('06'!$C$3:$C$300,C185,'06'!$H$3:$H$300,"&gt;0")+COUNTIFS('06'!$D$3:$D$300,C185,'06'!$H$3:$H$300,"&gt;0")+COUNTIFS('07'!$C$3:$C$300,C185,'07'!$H$3:$H$300,"&gt;0")+COUNTIFS('07'!$D$3:$D$300,C185,'07'!$H$3:$H$300,"&gt;0")+COUNTIFS('08'!$C$3:$C$300,C185,'08'!$H$3:$H$300,"&gt;0")+COUNTIFS('08'!$D$3:$D$300,C185,'08'!$H$3:$H$300,"&gt;0")+COUNTIFS('09'!$C$3:$C$300,C185,'09'!$H$3:$H$300,"&gt;0")+COUNTIFS('09'!$D$3:$D$300,C185,'09'!$H$3:$H$300,"&gt;0")+COUNTIFS('10'!$C$3:$C$260,C185,'10'!$I$3:$I$260,"&gt;0")+COUNTIFS('10'!$D$3:$D$260,C185,'10'!$I$3:$I$260,"&gt;0")+COUNTIFS('11'!$C$3:$C$300,C185,'11'!$H$3:$H$300,"&gt;0")+COUNTIFS('11'!$D$3:$D$300,C185,'11'!$H$3:$H$300,"&gt;0")+COUNTIFS('12'!$C$3:$C$300,C185,'12'!$H$3:$H$300,"&gt;0")+COUNTIFS('12'!$D$3:$D$300,C185,'12'!$H$3:$H$300,"&gt;0")</f>
        <v>0</v>
      </c>
      <c r="G185" s="18">
        <f>COUNTIFS('01'!$C$3:$C$300,C185,'01'!$H$3:$H$300,"&lt;0")+COUNTIFS('01'!$D$3:$D$300,C185,'01'!$H$3:$H$300,"&lt;0")+COUNTIFS('02'!$C$3:$C$300,C185,'02'!$H$3:$H$300,"&lt;0")+COUNTIFS('02'!$D$3:$D$300,C185,'02'!$H$3:$H$300,"&lt;0")+COUNTIFS('03'!$C$3:$C$300,C185,'03'!$H$3:$H$300,"&lt;0")+COUNTIFS('03'!$D$3:$D$300,C185,'03'!$H$3:$H$300,"&lt;0")+COUNTIFS('04'!$C$3:$C$300,C185,'04'!$H$3:$H$300,"&lt;0")+COUNTIFS('04'!$D$3:$D$300,C185,'04'!$H$3:$H$300,"&lt;0")+COUNTIFS('05'!$C$3:$C$300,C185,'05'!$H$3:$H$300,"&lt;0")+COUNTIFS('05'!$D$3:$D$300,C185,'05'!$H$3:$H$300,"&lt;0")+COUNTIFS('06'!$C$3:$C$300,C185,'06'!$H$3:$H$300,"&lt;0")+COUNTIFS('06'!$D$3:$D$300,C185,'06'!$H$3:$H$300,"&lt;0")+COUNTIFS('07'!$C$3:$C$300,C185,'07'!$H$3:$H$300,"&lt;0")+COUNTIFS('07'!$D$3:$D$300,C185,'07'!$H$3:$H$300,"&lt;0")+COUNTIFS('08'!$C$3:$C$300,C185,'08'!$H$3:$H$300,"&lt;0")+COUNTIFS('08'!$D$3:$D$300,C185,'08'!$H$3:$H$300,"&lt;0")+COUNTIFS('09'!$C$3:$C$300,C185,'09'!$H$3:$H$300,"&lt;0")+COUNTIFS('09'!$D$3:$D$300,C185,'09'!$H$3:$H$300,"&lt;0")+COUNTIFS('10'!$C$3:$C$260,C185,'10'!$I$3:$I$260,"&lt;0")+COUNTIFS('10'!$D$3:$D$260,C185,'10'!$I$3:$I$260,"&lt;0")+COUNTIFS('11'!$C$3:$C$300,C185,'11'!$H$3:$H$300,"&lt;0")+COUNTIFS('11'!$D$3:$D$300,C185,'11'!$H$3:$H$300,"&lt;0")+COUNTIFS('12'!$C$3:$C$300,C185,'12'!$H$3:$H$300,"&lt;0")+COUNTIFS('12'!$D$3:$D$300,C185,'12'!$H$3:$H$300,"&lt;0")</f>
        <v>0</v>
      </c>
      <c r="H185" s="19">
        <f>SUMIFS('01'!$H$3:$H$300,'01'!$C$3:$C$300,C185)+SUMIFS('01'!$H$3:$H$300,'01'!$D$3:$D$300,C185)+SUMIFS('02'!$H$3:$H$300,'02'!$C$3:$C$300,C185)+SUMIFS('02'!$H$3:$H$300,'02'!$D$3:$D$300,C185)+SUMIFS('03'!$H$3:$H$300,'03'!$C$3:$C$300,C185)+SUMIFS('03'!$H$3:$H$300,'03'!$D$3:$D$300,C185)+SUMIFS('04'!$H$3:$H$300,'04'!$C$3:$C$300,C185)+SUMIFS('04'!$H$3:$H$300,'04'!$D$3:$D$300,C185)+SUMIFS('05'!$H$3:$H$300,'05'!$C$3:$C$300,C185)+SUMIFS('05'!$H$3:$H$300,'05'!$D$3:$D$300,C185)+SUMIFS('06'!$H$3:$H$300,'06'!$C$3:$C$300,C185)+SUMIFS('06'!$H$3:$H$300,'06'!$D$3:$D$300,C185)+SUMIFS('07'!$H$3:$H$300,'07'!$C$3:$C$300,C185)+SUMIFS('07'!$H$3:$H$300,'07'!$D$3:$D$300,C185)+SUMIFS('08'!$H$3:$H$300,'08'!$C$3:$C$300,C185)+SUMIFS('08'!$H$3:$H$300,'08'!$D$3:$D$300,C185)+SUMIFS('09'!$H$3:$H$300,'09'!$C$3:$C$300,C185)+SUMIFS('09'!$H$3:$H$300,'09'!$D$3:$D$300,C185)+SUMIFS('10'!$I$3:$I$260,'10'!$C$3:$C$260,C185)+SUMIFS('10'!$I$3:$I$260,'10'!$D$3:$D$260,C185)+SUMIFS('11'!$H$3:$H$300,'11'!$C$3:$C$300,C185)+SUMIFS('11'!$H$3:$H$300,'11'!$D$3:$D$300,C185)+SUMIFS('12'!$H$3:$H$300,'12'!$C$3:$C$300,C185)+SUMIFS('12'!$H$3:$H$300,'12'!$D$3:$D$300,C185)</f>
        <v>0</v>
      </c>
      <c r="I185" s="212"/>
      <c r="J185" s="231"/>
      <c r="K185" s="212"/>
      <c r="L185" s="212"/>
    </row>
    <row r="186" spans="1:12" ht="24.75" customHeight="1">
      <c r="A186" s="16">
        <f>Equipes!$H186+(ROW(Equipes!$H186)/100000)</f>
        <v>1.8600000000000001E-3</v>
      </c>
      <c r="B186" s="13">
        <f>RANK(Equipes!$A186,A:A)</f>
        <v>815</v>
      </c>
      <c r="C186" s="28"/>
      <c r="D186" s="18">
        <f>COUNTIF('01'!$C$3:$C$300,C186)+COUNTIF('02'!$C$3:$C$300,C186)+COUNTIF('03'!$C$3:$C$300,C186)+COUNTIF('04'!$C$3:$C$300,C186)+COUNTIF('05'!$C$3:$C$300,C186)+COUNTIF('06'!$C$3:$C$300,C186)+COUNTIF('07'!$C$3:$C$300,C186)+COUNTIF('08'!$C$3:$C$300,C186)+COUNTIF('09'!$C$3:$C$300,C186)+COUNTIF('10'!$C$3:$C$260,C186)+COUNTIF('11'!$C$3:$C$300,C186)+COUNTIF('12'!$C$3:$C$300,C186)</f>
        <v>0</v>
      </c>
      <c r="E186" s="18">
        <f>COUNTIF('01'!$D$3:$D$300,C186)+COUNTIF('02'!$D$3:$D$300,C186)+COUNTIF('03'!$D$3:$D$300,C186)+COUNTIF('04'!$D$3:$D$300,C186)+COUNTIF('05'!$D$3:$D$300,C186)+COUNTIF('06'!$D$3:$D$300,C186)+COUNTIF('07'!$D$3:$D$300,C186)+COUNTIF('08'!$D$3:$D$300,C186)+COUNTIF('09'!$D$3:$D$300,C186)+COUNTIF('10'!$D$3:$D$260,C186)+COUNTIF('11'!$D$3:$D$300,C186)+COUNTIF('12'!$D$3:$D$300,C186)</f>
        <v>0</v>
      </c>
      <c r="F186" s="18">
        <f>COUNTIFS('01'!$C$3:$C$300,C186,'01'!$H$3:$H$300,"&gt;0")+COUNTIFS('01'!$D$3:$D$300,C186,'01'!$H$3:$H$300,"&gt;0")+COUNTIFS('02'!$C$3:$C$300,C186,'02'!$H$3:$H$300,"&gt;0")+COUNTIFS('02'!$D$3:$D$300,C186,'02'!$H$3:$H$300,"&gt;0")+COUNTIFS('03'!$C$3:$C$300,C186,'03'!$H$3:$H$300,"&gt;0")+COUNTIFS('03'!$D$3:$D$300,C186,'03'!$H$3:$H$300,"&gt;0")+COUNTIFS('04'!$C$3:$C$300,C186,'04'!$H$3:$H$300,"&gt;0")+COUNTIFS('04'!$D$3:$D$300,C186,'04'!$H$3:$H$300,"&gt;0")+COUNTIFS('05'!$C$3:$C$300,C186,'05'!$H$3:$H$300,"&gt;0")+COUNTIFS('05'!$D$3:$D$300,C186,'05'!$H$3:$H$300,"&gt;0")+COUNTIFS('06'!$C$3:$C$300,C186,'06'!$H$3:$H$300,"&gt;0")+COUNTIFS('06'!$D$3:$D$300,C186,'06'!$H$3:$H$300,"&gt;0")+COUNTIFS('07'!$C$3:$C$300,C186,'07'!$H$3:$H$300,"&gt;0")+COUNTIFS('07'!$D$3:$D$300,C186,'07'!$H$3:$H$300,"&gt;0")+COUNTIFS('08'!$C$3:$C$300,C186,'08'!$H$3:$H$300,"&gt;0")+COUNTIFS('08'!$D$3:$D$300,C186,'08'!$H$3:$H$300,"&gt;0")+COUNTIFS('09'!$C$3:$C$300,C186,'09'!$H$3:$H$300,"&gt;0")+COUNTIFS('09'!$D$3:$D$300,C186,'09'!$H$3:$H$300,"&gt;0")+COUNTIFS('10'!$C$3:$C$260,C186,'10'!$I$3:$I$260,"&gt;0")+COUNTIFS('10'!$D$3:$D$260,C186,'10'!$I$3:$I$260,"&gt;0")+COUNTIFS('11'!$C$3:$C$300,C186,'11'!$H$3:$H$300,"&gt;0")+COUNTIFS('11'!$D$3:$D$300,C186,'11'!$H$3:$H$300,"&gt;0")+COUNTIFS('12'!$C$3:$C$300,C186,'12'!$H$3:$H$300,"&gt;0")+COUNTIFS('12'!$D$3:$D$300,C186,'12'!$H$3:$H$300,"&gt;0")</f>
        <v>0</v>
      </c>
      <c r="G186" s="18">
        <f>COUNTIFS('01'!$C$3:$C$300,C186,'01'!$H$3:$H$300,"&lt;0")+COUNTIFS('01'!$D$3:$D$300,C186,'01'!$H$3:$H$300,"&lt;0")+COUNTIFS('02'!$C$3:$C$300,C186,'02'!$H$3:$H$300,"&lt;0")+COUNTIFS('02'!$D$3:$D$300,C186,'02'!$H$3:$H$300,"&lt;0")+COUNTIFS('03'!$C$3:$C$300,C186,'03'!$H$3:$H$300,"&lt;0")+COUNTIFS('03'!$D$3:$D$300,C186,'03'!$H$3:$H$300,"&lt;0")+COUNTIFS('04'!$C$3:$C$300,C186,'04'!$H$3:$H$300,"&lt;0")+COUNTIFS('04'!$D$3:$D$300,C186,'04'!$H$3:$H$300,"&lt;0")+COUNTIFS('05'!$C$3:$C$300,C186,'05'!$H$3:$H$300,"&lt;0")+COUNTIFS('05'!$D$3:$D$300,C186,'05'!$H$3:$H$300,"&lt;0")+COUNTIFS('06'!$C$3:$C$300,C186,'06'!$H$3:$H$300,"&lt;0")+COUNTIFS('06'!$D$3:$D$300,C186,'06'!$H$3:$H$300,"&lt;0")+COUNTIFS('07'!$C$3:$C$300,C186,'07'!$H$3:$H$300,"&lt;0")+COUNTIFS('07'!$D$3:$D$300,C186,'07'!$H$3:$H$300,"&lt;0")+COUNTIFS('08'!$C$3:$C$300,C186,'08'!$H$3:$H$300,"&lt;0")+COUNTIFS('08'!$D$3:$D$300,C186,'08'!$H$3:$H$300,"&lt;0")+COUNTIFS('09'!$C$3:$C$300,C186,'09'!$H$3:$H$300,"&lt;0")+COUNTIFS('09'!$D$3:$D$300,C186,'09'!$H$3:$H$300,"&lt;0")+COUNTIFS('10'!$C$3:$C$260,C186,'10'!$I$3:$I$260,"&lt;0")+COUNTIFS('10'!$D$3:$D$260,C186,'10'!$I$3:$I$260,"&lt;0")+COUNTIFS('11'!$C$3:$C$300,C186,'11'!$H$3:$H$300,"&lt;0")+COUNTIFS('11'!$D$3:$D$300,C186,'11'!$H$3:$H$300,"&lt;0")+COUNTIFS('12'!$C$3:$C$300,C186,'12'!$H$3:$H$300,"&lt;0")+COUNTIFS('12'!$D$3:$D$300,C186,'12'!$H$3:$H$300,"&lt;0")</f>
        <v>0</v>
      </c>
      <c r="H186" s="19">
        <f>SUMIFS('01'!$H$3:$H$300,'01'!$C$3:$C$300,C186)+SUMIFS('01'!$H$3:$H$300,'01'!$D$3:$D$300,C186)+SUMIFS('02'!$H$3:$H$300,'02'!$C$3:$C$300,C186)+SUMIFS('02'!$H$3:$H$300,'02'!$D$3:$D$300,C186)+SUMIFS('03'!$H$3:$H$300,'03'!$C$3:$C$300,C186)+SUMIFS('03'!$H$3:$H$300,'03'!$D$3:$D$300,C186)+SUMIFS('04'!$H$3:$H$300,'04'!$C$3:$C$300,C186)+SUMIFS('04'!$H$3:$H$300,'04'!$D$3:$D$300,C186)+SUMIFS('05'!$H$3:$H$300,'05'!$C$3:$C$300,C186)+SUMIFS('05'!$H$3:$H$300,'05'!$D$3:$D$300,C186)+SUMIFS('06'!$H$3:$H$300,'06'!$C$3:$C$300,C186)+SUMIFS('06'!$H$3:$H$300,'06'!$D$3:$D$300,C186)+SUMIFS('07'!$H$3:$H$300,'07'!$C$3:$C$300,C186)+SUMIFS('07'!$H$3:$H$300,'07'!$D$3:$D$300,C186)+SUMIFS('08'!$H$3:$H$300,'08'!$C$3:$C$300,C186)+SUMIFS('08'!$H$3:$H$300,'08'!$D$3:$D$300,C186)+SUMIFS('09'!$H$3:$H$300,'09'!$C$3:$C$300,C186)+SUMIFS('09'!$H$3:$H$300,'09'!$D$3:$D$300,C186)+SUMIFS('10'!$I$3:$I$260,'10'!$C$3:$C$260,C186)+SUMIFS('10'!$I$3:$I$260,'10'!$D$3:$D$260,C186)+SUMIFS('11'!$H$3:$H$300,'11'!$C$3:$C$300,C186)+SUMIFS('11'!$H$3:$H$300,'11'!$D$3:$D$300,C186)+SUMIFS('12'!$H$3:$H$300,'12'!$C$3:$C$300,C186)+SUMIFS('12'!$H$3:$H$300,'12'!$D$3:$D$300,C186)</f>
        <v>0</v>
      </c>
      <c r="I186" s="212"/>
      <c r="J186" s="231"/>
      <c r="K186" s="212"/>
      <c r="L186" s="212"/>
    </row>
    <row r="187" spans="1:12" ht="24.75" customHeight="1">
      <c r="A187" s="16">
        <f>Equipes!$H187+(ROW(Equipes!$H187)/100000)</f>
        <v>1.8699999999999999E-3</v>
      </c>
      <c r="B187" s="13">
        <f>RANK(Equipes!$A187,A:A)</f>
        <v>814</v>
      </c>
      <c r="C187" s="28"/>
      <c r="D187" s="18">
        <f>COUNTIF('01'!$C$3:$C$300,C187)+COUNTIF('02'!$C$3:$C$300,C187)+COUNTIF('03'!$C$3:$C$300,C187)+COUNTIF('04'!$C$3:$C$300,C187)+COUNTIF('05'!$C$3:$C$300,C187)+COUNTIF('06'!$C$3:$C$300,C187)+COUNTIF('07'!$C$3:$C$300,C187)+COUNTIF('08'!$C$3:$C$300,C187)+COUNTIF('09'!$C$3:$C$300,C187)+COUNTIF('10'!$C$3:$C$260,C187)+COUNTIF('11'!$C$3:$C$300,C187)+COUNTIF('12'!$C$3:$C$300,C187)</f>
        <v>0</v>
      </c>
      <c r="E187" s="18">
        <f>COUNTIF('01'!$D$3:$D$300,C187)+COUNTIF('02'!$D$3:$D$300,C187)+COUNTIF('03'!$D$3:$D$300,C187)+COUNTIF('04'!$D$3:$D$300,C187)+COUNTIF('05'!$D$3:$D$300,C187)+COUNTIF('06'!$D$3:$D$300,C187)+COUNTIF('07'!$D$3:$D$300,C187)+COUNTIF('08'!$D$3:$D$300,C187)+COUNTIF('09'!$D$3:$D$300,C187)+COUNTIF('10'!$D$3:$D$260,C187)+COUNTIF('11'!$D$3:$D$300,C187)+COUNTIF('12'!$D$3:$D$300,C187)</f>
        <v>0</v>
      </c>
      <c r="F187" s="18">
        <f>COUNTIFS('01'!$C$3:$C$300,C187,'01'!$H$3:$H$300,"&gt;0")+COUNTIFS('01'!$D$3:$D$300,C187,'01'!$H$3:$H$300,"&gt;0")+COUNTIFS('02'!$C$3:$C$300,C187,'02'!$H$3:$H$300,"&gt;0")+COUNTIFS('02'!$D$3:$D$300,C187,'02'!$H$3:$H$300,"&gt;0")+COUNTIFS('03'!$C$3:$C$300,C187,'03'!$H$3:$H$300,"&gt;0")+COUNTIFS('03'!$D$3:$D$300,C187,'03'!$H$3:$H$300,"&gt;0")+COUNTIFS('04'!$C$3:$C$300,C187,'04'!$H$3:$H$300,"&gt;0")+COUNTIFS('04'!$D$3:$D$300,C187,'04'!$H$3:$H$300,"&gt;0")+COUNTIFS('05'!$C$3:$C$300,C187,'05'!$H$3:$H$300,"&gt;0")+COUNTIFS('05'!$D$3:$D$300,C187,'05'!$H$3:$H$300,"&gt;0")+COUNTIFS('06'!$C$3:$C$300,C187,'06'!$H$3:$H$300,"&gt;0")+COUNTIFS('06'!$D$3:$D$300,C187,'06'!$H$3:$H$300,"&gt;0")+COUNTIFS('07'!$C$3:$C$300,C187,'07'!$H$3:$H$300,"&gt;0")+COUNTIFS('07'!$D$3:$D$300,C187,'07'!$H$3:$H$300,"&gt;0")+COUNTIFS('08'!$C$3:$C$300,C187,'08'!$H$3:$H$300,"&gt;0")+COUNTIFS('08'!$D$3:$D$300,C187,'08'!$H$3:$H$300,"&gt;0")+COUNTIFS('09'!$C$3:$C$300,C187,'09'!$H$3:$H$300,"&gt;0")+COUNTIFS('09'!$D$3:$D$300,C187,'09'!$H$3:$H$300,"&gt;0")+COUNTIFS('10'!$C$3:$C$260,C187,'10'!$I$3:$I$260,"&gt;0")+COUNTIFS('10'!$D$3:$D$260,C187,'10'!$I$3:$I$260,"&gt;0")+COUNTIFS('11'!$C$3:$C$300,C187,'11'!$H$3:$H$300,"&gt;0")+COUNTIFS('11'!$D$3:$D$300,C187,'11'!$H$3:$H$300,"&gt;0")+COUNTIFS('12'!$C$3:$C$300,C187,'12'!$H$3:$H$300,"&gt;0")+COUNTIFS('12'!$D$3:$D$300,C187,'12'!$H$3:$H$300,"&gt;0")</f>
        <v>0</v>
      </c>
      <c r="G187" s="18">
        <f>COUNTIFS('01'!$C$3:$C$300,C187,'01'!$H$3:$H$300,"&lt;0")+COUNTIFS('01'!$D$3:$D$300,C187,'01'!$H$3:$H$300,"&lt;0")+COUNTIFS('02'!$C$3:$C$300,C187,'02'!$H$3:$H$300,"&lt;0")+COUNTIFS('02'!$D$3:$D$300,C187,'02'!$H$3:$H$300,"&lt;0")+COUNTIFS('03'!$C$3:$C$300,C187,'03'!$H$3:$H$300,"&lt;0")+COUNTIFS('03'!$D$3:$D$300,C187,'03'!$H$3:$H$300,"&lt;0")+COUNTIFS('04'!$C$3:$C$300,C187,'04'!$H$3:$H$300,"&lt;0")+COUNTIFS('04'!$D$3:$D$300,C187,'04'!$H$3:$H$300,"&lt;0")+COUNTIFS('05'!$C$3:$C$300,C187,'05'!$H$3:$H$300,"&lt;0")+COUNTIFS('05'!$D$3:$D$300,C187,'05'!$H$3:$H$300,"&lt;0")+COUNTIFS('06'!$C$3:$C$300,C187,'06'!$H$3:$H$300,"&lt;0")+COUNTIFS('06'!$D$3:$D$300,C187,'06'!$H$3:$H$300,"&lt;0")+COUNTIFS('07'!$C$3:$C$300,C187,'07'!$H$3:$H$300,"&lt;0")+COUNTIFS('07'!$D$3:$D$300,C187,'07'!$H$3:$H$300,"&lt;0")+COUNTIFS('08'!$C$3:$C$300,C187,'08'!$H$3:$H$300,"&lt;0")+COUNTIFS('08'!$D$3:$D$300,C187,'08'!$H$3:$H$300,"&lt;0")+COUNTIFS('09'!$C$3:$C$300,C187,'09'!$H$3:$H$300,"&lt;0")+COUNTIFS('09'!$D$3:$D$300,C187,'09'!$H$3:$H$300,"&lt;0")+COUNTIFS('10'!$C$3:$C$260,C187,'10'!$I$3:$I$260,"&lt;0")+COUNTIFS('10'!$D$3:$D$260,C187,'10'!$I$3:$I$260,"&lt;0")+COUNTIFS('11'!$C$3:$C$300,C187,'11'!$H$3:$H$300,"&lt;0")+COUNTIFS('11'!$D$3:$D$300,C187,'11'!$H$3:$H$300,"&lt;0")+COUNTIFS('12'!$C$3:$C$300,C187,'12'!$H$3:$H$300,"&lt;0")+COUNTIFS('12'!$D$3:$D$300,C187,'12'!$H$3:$H$300,"&lt;0")</f>
        <v>0</v>
      </c>
      <c r="H187" s="19">
        <f>SUMIFS('01'!$H$3:$H$300,'01'!$C$3:$C$300,C187)+SUMIFS('01'!$H$3:$H$300,'01'!$D$3:$D$300,C187)+SUMIFS('02'!$H$3:$H$300,'02'!$C$3:$C$300,C187)+SUMIFS('02'!$H$3:$H$300,'02'!$D$3:$D$300,C187)+SUMIFS('03'!$H$3:$H$300,'03'!$C$3:$C$300,C187)+SUMIFS('03'!$H$3:$H$300,'03'!$D$3:$D$300,C187)+SUMIFS('04'!$H$3:$H$300,'04'!$C$3:$C$300,C187)+SUMIFS('04'!$H$3:$H$300,'04'!$D$3:$D$300,C187)+SUMIFS('05'!$H$3:$H$300,'05'!$C$3:$C$300,C187)+SUMIFS('05'!$H$3:$H$300,'05'!$D$3:$D$300,C187)+SUMIFS('06'!$H$3:$H$300,'06'!$C$3:$C$300,C187)+SUMIFS('06'!$H$3:$H$300,'06'!$D$3:$D$300,C187)+SUMIFS('07'!$H$3:$H$300,'07'!$C$3:$C$300,C187)+SUMIFS('07'!$H$3:$H$300,'07'!$D$3:$D$300,C187)+SUMIFS('08'!$H$3:$H$300,'08'!$C$3:$C$300,C187)+SUMIFS('08'!$H$3:$H$300,'08'!$D$3:$D$300,C187)+SUMIFS('09'!$H$3:$H$300,'09'!$C$3:$C$300,C187)+SUMIFS('09'!$H$3:$H$300,'09'!$D$3:$D$300,C187)+SUMIFS('10'!$I$3:$I$260,'10'!$C$3:$C$260,C187)+SUMIFS('10'!$I$3:$I$260,'10'!$D$3:$D$260,C187)+SUMIFS('11'!$H$3:$H$300,'11'!$C$3:$C$300,C187)+SUMIFS('11'!$H$3:$H$300,'11'!$D$3:$D$300,C187)+SUMIFS('12'!$H$3:$H$300,'12'!$C$3:$C$300,C187)+SUMIFS('12'!$H$3:$H$300,'12'!$D$3:$D$300,C187)</f>
        <v>0</v>
      </c>
      <c r="I187" s="212"/>
      <c r="J187" s="231"/>
      <c r="K187" s="212"/>
      <c r="L187" s="212"/>
    </row>
    <row r="188" spans="1:12" ht="24.75" customHeight="1">
      <c r="A188" s="16">
        <f>Equipes!$H188+(ROW(Equipes!$H188)/100000)</f>
        <v>1.8799999999999999E-3</v>
      </c>
      <c r="B188" s="13">
        <f>RANK(Equipes!$A188,A:A)</f>
        <v>813</v>
      </c>
      <c r="C188" s="28"/>
      <c r="D188" s="18">
        <f>COUNTIF('01'!$C$3:$C$300,C188)+COUNTIF('02'!$C$3:$C$300,C188)+COUNTIF('03'!$C$3:$C$300,C188)+COUNTIF('04'!$C$3:$C$300,C188)+COUNTIF('05'!$C$3:$C$300,C188)+COUNTIF('06'!$C$3:$C$300,C188)+COUNTIF('07'!$C$3:$C$300,C188)+COUNTIF('08'!$C$3:$C$300,C188)+COUNTIF('09'!$C$3:$C$300,C188)+COUNTIF('10'!$C$3:$C$260,C188)+COUNTIF('11'!$C$3:$C$300,C188)+COUNTIF('12'!$C$3:$C$300,C188)</f>
        <v>0</v>
      </c>
      <c r="E188" s="18">
        <f>COUNTIF('01'!$D$3:$D$300,C188)+COUNTIF('02'!$D$3:$D$300,C188)+COUNTIF('03'!$D$3:$D$300,C188)+COUNTIF('04'!$D$3:$D$300,C188)+COUNTIF('05'!$D$3:$D$300,C188)+COUNTIF('06'!$D$3:$D$300,C188)+COUNTIF('07'!$D$3:$D$300,C188)+COUNTIF('08'!$D$3:$D$300,C188)+COUNTIF('09'!$D$3:$D$300,C188)+COUNTIF('10'!$D$3:$D$260,C188)+COUNTIF('11'!$D$3:$D$300,C188)+COUNTIF('12'!$D$3:$D$300,C188)</f>
        <v>0</v>
      </c>
      <c r="F188" s="18">
        <f>COUNTIFS('01'!$C$3:$C$300,C188,'01'!$H$3:$H$300,"&gt;0")+COUNTIFS('01'!$D$3:$D$300,C188,'01'!$H$3:$H$300,"&gt;0")+COUNTIFS('02'!$C$3:$C$300,C188,'02'!$H$3:$H$300,"&gt;0")+COUNTIFS('02'!$D$3:$D$300,C188,'02'!$H$3:$H$300,"&gt;0")+COUNTIFS('03'!$C$3:$C$300,C188,'03'!$H$3:$H$300,"&gt;0")+COUNTIFS('03'!$D$3:$D$300,C188,'03'!$H$3:$H$300,"&gt;0")+COUNTIFS('04'!$C$3:$C$300,C188,'04'!$H$3:$H$300,"&gt;0")+COUNTIFS('04'!$D$3:$D$300,C188,'04'!$H$3:$H$300,"&gt;0")+COUNTIFS('05'!$C$3:$C$300,C188,'05'!$H$3:$H$300,"&gt;0")+COUNTIFS('05'!$D$3:$D$300,C188,'05'!$H$3:$H$300,"&gt;0")+COUNTIFS('06'!$C$3:$C$300,C188,'06'!$H$3:$H$300,"&gt;0")+COUNTIFS('06'!$D$3:$D$300,C188,'06'!$H$3:$H$300,"&gt;0")+COUNTIFS('07'!$C$3:$C$300,C188,'07'!$H$3:$H$300,"&gt;0")+COUNTIFS('07'!$D$3:$D$300,C188,'07'!$H$3:$H$300,"&gt;0")+COUNTIFS('08'!$C$3:$C$300,C188,'08'!$H$3:$H$300,"&gt;0")+COUNTIFS('08'!$D$3:$D$300,C188,'08'!$H$3:$H$300,"&gt;0")+COUNTIFS('09'!$C$3:$C$300,C188,'09'!$H$3:$H$300,"&gt;0")+COUNTIFS('09'!$D$3:$D$300,C188,'09'!$H$3:$H$300,"&gt;0")+COUNTIFS('10'!$C$3:$C$260,C188,'10'!$I$3:$I$260,"&gt;0")+COUNTIFS('10'!$D$3:$D$260,C188,'10'!$I$3:$I$260,"&gt;0")+COUNTIFS('11'!$C$3:$C$300,C188,'11'!$H$3:$H$300,"&gt;0")+COUNTIFS('11'!$D$3:$D$300,C188,'11'!$H$3:$H$300,"&gt;0")+COUNTIFS('12'!$C$3:$C$300,C188,'12'!$H$3:$H$300,"&gt;0")+COUNTIFS('12'!$D$3:$D$300,C188,'12'!$H$3:$H$300,"&gt;0")</f>
        <v>0</v>
      </c>
      <c r="G188" s="18">
        <f>COUNTIFS('01'!$C$3:$C$300,C188,'01'!$H$3:$H$300,"&lt;0")+COUNTIFS('01'!$D$3:$D$300,C188,'01'!$H$3:$H$300,"&lt;0")+COUNTIFS('02'!$C$3:$C$300,C188,'02'!$H$3:$H$300,"&lt;0")+COUNTIFS('02'!$D$3:$D$300,C188,'02'!$H$3:$H$300,"&lt;0")+COUNTIFS('03'!$C$3:$C$300,C188,'03'!$H$3:$H$300,"&lt;0")+COUNTIFS('03'!$D$3:$D$300,C188,'03'!$H$3:$H$300,"&lt;0")+COUNTIFS('04'!$C$3:$C$300,C188,'04'!$H$3:$H$300,"&lt;0")+COUNTIFS('04'!$D$3:$D$300,C188,'04'!$H$3:$H$300,"&lt;0")+COUNTIFS('05'!$C$3:$C$300,C188,'05'!$H$3:$H$300,"&lt;0")+COUNTIFS('05'!$D$3:$D$300,C188,'05'!$H$3:$H$300,"&lt;0")+COUNTIFS('06'!$C$3:$C$300,C188,'06'!$H$3:$H$300,"&lt;0")+COUNTIFS('06'!$D$3:$D$300,C188,'06'!$H$3:$H$300,"&lt;0")+COUNTIFS('07'!$C$3:$C$300,C188,'07'!$H$3:$H$300,"&lt;0")+COUNTIFS('07'!$D$3:$D$300,C188,'07'!$H$3:$H$300,"&lt;0")+COUNTIFS('08'!$C$3:$C$300,C188,'08'!$H$3:$H$300,"&lt;0")+COUNTIFS('08'!$D$3:$D$300,C188,'08'!$H$3:$H$300,"&lt;0")+COUNTIFS('09'!$C$3:$C$300,C188,'09'!$H$3:$H$300,"&lt;0")+COUNTIFS('09'!$D$3:$D$300,C188,'09'!$H$3:$H$300,"&lt;0")+COUNTIFS('10'!$C$3:$C$260,C188,'10'!$I$3:$I$260,"&lt;0")+COUNTIFS('10'!$D$3:$D$260,C188,'10'!$I$3:$I$260,"&lt;0")+COUNTIFS('11'!$C$3:$C$300,C188,'11'!$H$3:$H$300,"&lt;0")+COUNTIFS('11'!$D$3:$D$300,C188,'11'!$H$3:$H$300,"&lt;0")+COUNTIFS('12'!$C$3:$C$300,C188,'12'!$H$3:$H$300,"&lt;0")+COUNTIFS('12'!$D$3:$D$300,C188,'12'!$H$3:$H$300,"&lt;0")</f>
        <v>0</v>
      </c>
      <c r="H188" s="19">
        <f>SUMIFS('01'!$H$3:$H$300,'01'!$C$3:$C$300,C188)+SUMIFS('01'!$H$3:$H$300,'01'!$D$3:$D$300,C188)+SUMIFS('02'!$H$3:$H$300,'02'!$C$3:$C$300,C188)+SUMIFS('02'!$H$3:$H$300,'02'!$D$3:$D$300,C188)+SUMIFS('03'!$H$3:$H$300,'03'!$C$3:$C$300,C188)+SUMIFS('03'!$H$3:$H$300,'03'!$D$3:$D$300,C188)+SUMIFS('04'!$H$3:$H$300,'04'!$C$3:$C$300,C188)+SUMIFS('04'!$H$3:$H$300,'04'!$D$3:$D$300,C188)+SUMIFS('05'!$H$3:$H$300,'05'!$C$3:$C$300,C188)+SUMIFS('05'!$H$3:$H$300,'05'!$D$3:$D$300,C188)+SUMIFS('06'!$H$3:$H$300,'06'!$C$3:$C$300,C188)+SUMIFS('06'!$H$3:$H$300,'06'!$D$3:$D$300,C188)+SUMIFS('07'!$H$3:$H$300,'07'!$C$3:$C$300,C188)+SUMIFS('07'!$H$3:$H$300,'07'!$D$3:$D$300,C188)+SUMIFS('08'!$H$3:$H$300,'08'!$C$3:$C$300,C188)+SUMIFS('08'!$H$3:$H$300,'08'!$D$3:$D$300,C188)+SUMIFS('09'!$H$3:$H$300,'09'!$C$3:$C$300,C188)+SUMIFS('09'!$H$3:$H$300,'09'!$D$3:$D$300,C188)+SUMIFS('10'!$I$3:$I$260,'10'!$C$3:$C$260,C188)+SUMIFS('10'!$I$3:$I$260,'10'!$D$3:$D$260,C188)+SUMIFS('11'!$H$3:$H$300,'11'!$C$3:$C$300,C188)+SUMIFS('11'!$H$3:$H$300,'11'!$D$3:$D$300,C188)+SUMIFS('12'!$H$3:$H$300,'12'!$C$3:$C$300,C188)+SUMIFS('12'!$H$3:$H$300,'12'!$D$3:$D$300,C188)</f>
        <v>0</v>
      </c>
      <c r="I188" s="212"/>
      <c r="J188" s="231"/>
      <c r="K188" s="212"/>
      <c r="L188" s="212"/>
    </row>
    <row r="189" spans="1:12" ht="24.75" customHeight="1">
      <c r="A189" s="16">
        <f>Equipes!$H189+(ROW(Equipes!$H189)/100000)</f>
        <v>1.89E-3</v>
      </c>
      <c r="B189" s="13">
        <f>RANK(Equipes!$A189,A:A)</f>
        <v>812</v>
      </c>
      <c r="C189" s="28"/>
      <c r="D189" s="18">
        <f>COUNTIF('01'!$C$3:$C$300,C189)+COUNTIF('02'!$C$3:$C$300,C189)+COUNTIF('03'!$C$3:$C$300,C189)+COUNTIF('04'!$C$3:$C$300,C189)+COUNTIF('05'!$C$3:$C$300,C189)+COUNTIF('06'!$C$3:$C$300,C189)+COUNTIF('07'!$C$3:$C$300,C189)+COUNTIF('08'!$C$3:$C$300,C189)+COUNTIF('09'!$C$3:$C$300,C189)+COUNTIF('10'!$C$3:$C$260,C189)+COUNTIF('11'!$C$3:$C$300,C189)+COUNTIF('12'!$C$3:$C$300,C189)</f>
        <v>0</v>
      </c>
      <c r="E189" s="18">
        <f>COUNTIF('01'!$D$3:$D$300,C189)+COUNTIF('02'!$D$3:$D$300,C189)+COUNTIF('03'!$D$3:$D$300,C189)+COUNTIF('04'!$D$3:$D$300,C189)+COUNTIF('05'!$D$3:$D$300,C189)+COUNTIF('06'!$D$3:$D$300,C189)+COUNTIF('07'!$D$3:$D$300,C189)+COUNTIF('08'!$D$3:$D$300,C189)+COUNTIF('09'!$D$3:$D$300,C189)+COUNTIF('10'!$D$3:$D$260,C189)+COUNTIF('11'!$D$3:$D$300,C189)+COUNTIF('12'!$D$3:$D$300,C189)</f>
        <v>0</v>
      </c>
      <c r="F189" s="18">
        <f>COUNTIFS('01'!$C$3:$C$300,C189,'01'!$H$3:$H$300,"&gt;0")+COUNTIFS('01'!$D$3:$D$300,C189,'01'!$H$3:$H$300,"&gt;0")+COUNTIFS('02'!$C$3:$C$300,C189,'02'!$H$3:$H$300,"&gt;0")+COUNTIFS('02'!$D$3:$D$300,C189,'02'!$H$3:$H$300,"&gt;0")+COUNTIFS('03'!$C$3:$C$300,C189,'03'!$H$3:$H$300,"&gt;0")+COUNTIFS('03'!$D$3:$D$300,C189,'03'!$H$3:$H$300,"&gt;0")+COUNTIFS('04'!$C$3:$C$300,C189,'04'!$H$3:$H$300,"&gt;0")+COUNTIFS('04'!$D$3:$D$300,C189,'04'!$H$3:$H$300,"&gt;0")+COUNTIFS('05'!$C$3:$C$300,C189,'05'!$H$3:$H$300,"&gt;0")+COUNTIFS('05'!$D$3:$D$300,C189,'05'!$H$3:$H$300,"&gt;0")+COUNTIFS('06'!$C$3:$C$300,C189,'06'!$H$3:$H$300,"&gt;0")+COUNTIFS('06'!$D$3:$D$300,C189,'06'!$H$3:$H$300,"&gt;0")+COUNTIFS('07'!$C$3:$C$300,C189,'07'!$H$3:$H$300,"&gt;0")+COUNTIFS('07'!$D$3:$D$300,C189,'07'!$H$3:$H$300,"&gt;0")+COUNTIFS('08'!$C$3:$C$300,C189,'08'!$H$3:$H$300,"&gt;0")+COUNTIFS('08'!$D$3:$D$300,C189,'08'!$H$3:$H$300,"&gt;0")+COUNTIFS('09'!$C$3:$C$300,C189,'09'!$H$3:$H$300,"&gt;0")+COUNTIFS('09'!$D$3:$D$300,C189,'09'!$H$3:$H$300,"&gt;0")+COUNTIFS('10'!$C$3:$C$260,C189,'10'!$I$3:$I$260,"&gt;0")+COUNTIFS('10'!$D$3:$D$260,C189,'10'!$I$3:$I$260,"&gt;0")+COUNTIFS('11'!$C$3:$C$300,C189,'11'!$H$3:$H$300,"&gt;0")+COUNTIFS('11'!$D$3:$D$300,C189,'11'!$H$3:$H$300,"&gt;0")+COUNTIFS('12'!$C$3:$C$300,C189,'12'!$H$3:$H$300,"&gt;0")+COUNTIFS('12'!$D$3:$D$300,C189,'12'!$H$3:$H$300,"&gt;0")</f>
        <v>0</v>
      </c>
      <c r="G189" s="18">
        <f>COUNTIFS('01'!$C$3:$C$300,C189,'01'!$H$3:$H$300,"&lt;0")+COUNTIFS('01'!$D$3:$D$300,C189,'01'!$H$3:$H$300,"&lt;0")+COUNTIFS('02'!$C$3:$C$300,C189,'02'!$H$3:$H$300,"&lt;0")+COUNTIFS('02'!$D$3:$D$300,C189,'02'!$H$3:$H$300,"&lt;0")+COUNTIFS('03'!$C$3:$C$300,C189,'03'!$H$3:$H$300,"&lt;0")+COUNTIFS('03'!$D$3:$D$300,C189,'03'!$H$3:$H$300,"&lt;0")+COUNTIFS('04'!$C$3:$C$300,C189,'04'!$H$3:$H$300,"&lt;0")+COUNTIFS('04'!$D$3:$D$300,C189,'04'!$H$3:$H$300,"&lt;0")+COUNTIFS('05'!$C$3:$C$300,C189,'05'!$H$3:$H$300,"&lt;0")+COUNTIFS('05'!$D$3:$D$300,C189,'05'!$H$3:$H$300,"&lt;0")+COUNTIFS('06'!$C$3:$C$300,C189,'06'!$H$3:$H$300,"&lt;0")+COUNTIFS('06'!$D$3:$D$300,C189,'06'!$H$3:$H$300,"&lt;0")+COUNTIFS('07'!$C$3:$C$300,C189,'07'!$H$3:$H$300,"&lt;0")+COUNTIFS('07'!$D$3:$D$300,C189,'07'!$H$3:$H$300,"&lt;0")+COUNTIFS('08'!$C$3:$C$300,C189,'08'!$H$3:$H$300,"&lt;0")+COUNTIFS('08'!$D$3:$D$300,C189,'08'!$H$3:$H$300,"&lt;0")+COUNTIFS('09'!$C$3:$C$300,C189,'09'!$H$3:$H$300,"&lt;0")+COUNTIFS('09'!$D$3:$D$300,C189,'09'!$H$3:$H$300,"&lt;0")+COUNTIFS('10'!$C$3:$C$260,C189,'10'!$I$3:$I$260,"&lt;0")+COUNTIFS('10'!$D$3:$D$260,C189,'10'!$I$3:$I$260,"&lt;0")+COUNTIFS('11'!$C$3:$C$300,C189,'11'!$H$3:$H$300,"&lt;0")+COUNTIFS('11'!$D$3:$D$300,C189,'11'!$H$3:$H$300,"&lt;0")+COUNTIFS('12'!$C$3:$C$300,C189,'12'!$H$3:$H$300,"&lt;0")+COUNTIFS('12'!$D$3:$D$300,C189,'12'!$H$3:$H$300,"&lt;0")</f>
        <v>0</v>
      </c>
      <c r="H189" s="19">
        <f>SUMIFS('01'!$H$3:$H$300,'01'!$C$3:$C$300,C189)+SUMIFS('01'!$H$3:$H$300,'01'!$D$3:$D$300,C189)+SUMIFS('02'!$H$3:$H$300,'02'!$C$3:$C$300,C189)+SUMIFS('02'!$H$3:$H$300,'02'!$D$3:$D$300,C189)+SUMIFS('03'!$H$3:$H$300,'03'!$C$3:$C$300,C189)+SUMIFS('03'!$H$3:$H$300,'03'!$D$3:$D$300,C189)+SUMIFS('04'!$H$3:$H$300,'04'!$C$3:$C$300,C189)+SUMIFS('04'!$H$3:$H$300,'04'!$D$3:$D$300,C189)+SUMIFS('05'!$H$3:$H$300,'05'!$C$3:$C$300,C189)+SUMIFS('05'!$H$3:$H$300,'05'!$D$3:$D$300,C189)+SUMIFS('06'!$H$3:$H$300,'06'!$C$3:$C$300,C189)+SUMIFS('06'!$H$3:$H$300,'06'!$D$3:$D$300,C189)+SUMIFS('07'!$H$3:$H$300,'07'!$C$3:$C$300,C189)+SUMIFS('07'!$H$3:$H$300,'07'!$D$3:$D$300,C189)+SUMIFS('08'!$H$3:$H$300,'08'!$C$3:$C$300,C189)+SUMIFS('08'!$H$3:$H$300,'08'!$D$3:$D$300,C189)+SUMIFS('09'!$H$3:$H$300,'09'!$C$3:$C$300,C189)+SUMIFS('09'!$H$3:$H$300,'09'!$D$3:$D$300,C189)+SUMIFS('10'!$I$3:$I$260,'10'!$C$3:$C$260,C189)+SUMIFS('10'!$I$3:$I$260,'10'!$D$3:$D$260,C189)+SUMIFS('11'!$H$3:$H$300,'11'!$C$3:$C$300,C189)+SUMIFS('11'!$H$3:$H$300,'11'!$D$3:$D$300,C189)+SUMIFS('12'!$H$3:$H$300,'12'!$C$3:$C$300,C189)+SUMIFS('12'!$H$3:$H$300,'12'!$D$3:$D$300,C189)</f>
        <v>0</v>
      </c>
      <c r="I189" s="212"/>
      <c r="J189" s="231"/>
      <c r="K189" s="212"/>
      <c r="L189" s="212"/>
    </row>
    <row r="190" spans="1:12" ht="24.75" customHeight="1">
      <c r="A190" s="16">
        <f>Equipes!$H190+(ROW(Equipes!$H190)/100000)</f>
        <v>1.9E-3</v>
      </c>
      <c r="B190" s="13">
        <f>RANK(Equipes!$A190,A:A)</f>
        <v>811</v>
      </c>
      <c r="C190" s="28"/>
      <c r="D190" s="18">
        <f>COUNTIF('01'!$C$3:$C$300,C190)+COUNTIF('02'!$C$3:$C$300,C190)+COUNTIF('03'!$C$3:$C$300,C190)+COUNTIF('04'!$C$3:$C$300,C190)+COUNTIF('05'!$C$3:$C$300,C190)+COUNTIF('06'!$C$3:$C$300,C190)+COUNTIF('07'!$C$3:$C$300,C190)+COUNTIF('08'!$C$3:$C$300,C190)+COUNTIF('09'!$C$3:$C$300,C190)+COUNTIF('10'!$C$3:$C$260,C190)+COUNTIF('11'!$C$3:$C$300,C190)+COUNTIF('12'!$C$3:$C$300,C190)</f>
        <v>0</v>
      </c>
      <c r="E190" s="18">
        <f>COUNTIF('01'!$D$3:$D$300,C190)+COUNTIF('02'!$D$3:$D$300,C190)+COUNTIF('03'!$D$3:$D$300,C190)+COUNTIF('04'!$D$3:$D$300,C190)+COUNTIF('05'!$D$3:$D$300,C190)+COUNTIF('06'!$D$3:$D$300,C190)+COUNTIF('07'!$D$3:$D$300,C190)+COUNTIF('08'!$D$3:$D$300,C190)+COUNTIF('09'!$D$3:$D$300,C190)+COUNTIF('10'!$D$3:$D$260,C190)+COUNTIF('11'!$D$3:$D$300,C190)+COUNTIF('12'!$D$3:$D$300,C190)</f>
        <v>0</v>
      </c>
      <c r="F190" s="18">
        <f>COUNTIFS('01'!$C$3:$C$300,C190,'01'!$H$3:$H$300,"&gt;0")+COUNTIFS('01'!$D$3:$D$300,C190,'01'!$H$3:$H$300,"&gt;0")+COUNTIFS('02'!$C$3:$C$300,C190,'02'!$H$3:$H$300,"&gt;0")+COUNTIFS('02'!$D$3:$D$300,C190,'02'!$H$3:$H$300,"&gt;0")+COUNTIFS('03'!$C$3:$C$300,C190,'03'!$H$3:$H$300,"&gt;0")+COUNTIFS('03'!$D$3:$D$300,C190,'03'!$H$3:$H$300,"&gt;0")+COUNTIFS('04'!$C$3:$C$300,C190,'04'!$H$3:$H$300,"&gt;0")+COUNTIFS('04'!$D$3:$D$300,C190,'04'!$H$3:$H$300,"&gt;0")+COUNTIFS('05'!$C$3:$C$300,C190,'05'!$H$3:$H$300,"&gt;0")+COUNTIFS('05'!$D$3:$D$300,C190,'05'!$H$3:$H$300,"&gt;0")+COUNTIFS('06'!$C$3:$C$300,C190,'06'!$H$3:$H$300,"&gt;0")+COUNTIFS('06'!$D$3:$D$300,C190,'06'!$H$3:$H$300,"&gt;0")+COUNTIFS('07'!$C$3:$C$300,C190,'07'!$H$3:$H$300,"&gt;0")+COUNTIFS('07'!$D$3:$D$300,C190,'07'!$H$3:$H$300,"&gt;0")+COUNTIFS('08'!$C$3:$C$300,C190,'08'!$H$3:$H$300,"&gt;0")+COUNTIFS('08'!$D$3:$D$300,C190,'08'!$H$3:$H$300,"&gt;0")+COUNTIFS('09'!$C$3:$C$300,C190,'09'!$H$3:$H$300,"&gt;0")+COUNTIFS('09'!$D$3:$D$300,C190,'09'!$H$3:$H$300,"&gt;0")+COUNTIFS('10'!$C$3:$C$260,C190,'10'!$I$3:$I$260,"&gt;0")+COUNTIFS('10'!$D$3:$D$260,C190,'10'!$I$3:$I$260,"&gt;0")+COUNTIFS('11'!$C$3:$C$300,C190,'11'!$H$3:$H$300,"&gt;0")+COUNTIFS('11'!$D$3:$D$300,C190,'11'!$H$3:$H$300,"&gt;0")+COUNTIFS('12'!$C$3:$C$300,C190,'12'!$H$3:$H$300,"&gt;0")+COUNTIFS('12'!$D$3:$D$300,C190,'12'!$H$3:$H$300,"&gt;0")</f>
        <v>0</v>
      </c>
      <c r="G190" s="18">
        <f>COUNTIFS('01'!$C$3:$C$300,C190,'01'!$H$3:$H$300,"&lt;0")+COUNTIFS('01'!$D$3:$D$300,C190,'01'!$H$3:$H$300,"&lt;0")+COUNTIFS('02'!$C$3:$C$300,C190,'02'!$H$3:$H$300,"&lt;0")+COUNTIFS('02'!$D$3:$D$300,C190,'02'!$H$3:$H$300,"&lt;0")+COUNTIFS('03'!$C$3:$C$300,C190,'03'!$H$3:$H$300,"&lt;0")+COUNTIFS('03'!$D$3:$D$300,C190,'03'!$H$3:$H$300,"&lt;0")+COUNTIFS('04'!$C$3:$C$300,C190,'04'!$H$3:$H$300,"&lt;0")+COUNTIFS('04'!$D$3:$D$300,C190,'04'!$H$3:$H$300,"&lt;0")+COUNTIFS('05'!$C$3:$C$300,C190,'05'!$H$3:$H$300,"&lt;0")+COUNTIFS('05'!$D$3:$D$300,C190,'05'!$H$3:$H$300,"&lt;0")+COUNTIFS('06'!$C$3:$C$300,C190,'06'!$H$3:$H$300,"&lt;0")+COUNTIFS('06'!$D$3:$D$300,C190,'06'!$H$3:$H$300,"&lt;0")+COUNTIFS('07'!$C$3:$C$300,C190,'07'!$H$3:$H$300,"&lt;0")+COUNTIFS('07'!$D$3:$D$300,C190,'07'!$H$3:$H$300,"&lt;0")+COUNTIFS('08'!$C$3:$C$300,C190,'08'!$H$3:$H$300,"&lt;0")+COUNTIFS('08'!$D$3:$D$300,C190,'08'!$H$3:$H$300,"&lt;0")+COUNTIFS('09'!$C$3:$C$300,C190,'09'!$H$3:$H$300,"&lt;0")+COUNTIFS('09'!$D$3:$D$300,C190,'09'!$H$3:$H$300,"&lt;0")+COUNTIFS('10'!$C$3:$C$260,C190,'10'!$I$3:$I$260,"&lt;0")+COUNTIFS('10'!$D$3:$D$260,C190,'10'!$I$3:$I$260,"&lt;0")+COUNTIFS('11'!$C$3:$C$300,C190,'11'!$H$3:$H$300,"&lt;0")+COUNTIFS('11'!$D$3:$D$300,C190,'11'!$H$3:$H$300,"&lt;0")+COUNTIFS('12'!$C$3:$C$300,C190,'12'!$H$3:$H$300,"&lt;0")+COUNTIFS('12'!$D$3:$D$300,C190,'12'!$H$3:$H$300,"&lt;0")</f>
        <v>0</v>
      </c>
      <c r="H190" s="19">
        <f>SUMIFS('01'!$H$3:$H$300,'01'!$C$3:$C$300,C190)+SUMIFS('01'!$H$3:$H$300,'01'!$D$3:$D$300,C190)+SUMIFS('02'!$H$3:$H$300,'02'!$C$3:$C$300,C190)+SUMIFS('02'!$H$3:$H$300,'02'!$D$3:$D$300,C190)+SUMIFS('03'!$H$3:$H$300,'03'!$C$3:$C$300,C190)+SUMIFS('03'!$H$3:$H$300,'03'!$D$3:$D$300,C190)+SUMIFS('04'!$H$3:$H$300,'04'!$C$3:$C$300,C190)+SUMIFS('04'!$H$3:$H$300,'04'!$D$3:$D$300,C190)+SUMIFS('05'!$H$3:$H$300,'05'!$C$3:$C$300,C190)+SUMIFS('05'!$H$3:$H$300,'05'!$D$3:$D$300,C190)+SUMIFS('06'!$H$3:$H$300,'06'!$C$3:$C$300,C190)+SUMIFS('06'!$H$3:$H$300,'06'!$D$3:$D$300,C190)+SUMIFS('07'!$H$3:$H$300,'07'!$C$3:$C$300,C190)+SUMIFS('07'!$H$3:$H$300,'07'!$D$3:$D$300,C190)+SUMIFS('08'!$H$3:$H$300,'08'!$C$3:$C$300,C190)+SUMIFS('08'!$H$3:$H$300,'08'!$D$3:$D$300,C190)+SUMIFS('09'!$H$3:$H$300,'09'!$C$3:$C$300,C190)+SUMIFS('09'!$H$3:$H$300,'09'!$D$3:$D$300,C190)+SUMIFS('10'!$I$3:$I$260,'10'!$C$3:$C$260,C190)+SUMIFS('10'!$I$3:$I$260,'10'!$D$3:$D$260,C190)+SUMIFS('11'!$H$3:$H$300,'11'!$C$3:$C$300,C190)+SUMIFS('11'!$H$3:$H$300,'11'!$D$3:$D$300,C190)+SUMIFS('12'!$H$3:$H$300,'12'!$C$3:$C$300,C190)+SUMIFS('12'!$H$3:$H$300,'12'!$D$3:$D$300,C190)</f>
        <v>0</v>
      </c>
      <c r="I190" s="212"/>
      <c r="J190" s="231"/>
      <c r="K190" s="212"/>
      <c r="L190" s="212"/>
    </row>
    <row r="191" spans="1:12" ht="24.75" customHeight="1">
      <c r="A191" s="16">
        <f>Equipes!$H191+(ROW(Equipes!$H191)/100000)</f>
        <v>1.91E-3</v>
      </c>
      <c r="B191" s="13">
        <f>RANK(Equipes!$A191,A:A)</f>
        <v>810</v>
      </c>
      <c r="C191" s="28"/>
      <c r="D191" s="18">
        <f>COUNTIF('01'!$C$3:$C$300,C191)+COUNTIF('02'!$C$3:$C$300,C191)+COUNTIF('03'!$C$3:$C$300,C191)+COUNTIF('04'!$C$3:$C$300,C191)+COUNTIF('05'!$C$3:$C$300,C191)+COUNTIF('06'!$C$3:$C$300,C191)+COUNTIF('07'!$C$3:$C$300,C191)+COUNTIF('08'!$C$3:$C$300,C191)+COUNTIF('09'!$C$3:$C$300,C191)+COUNTIF('10'!$C$3:$C$260,C191)+COUNTIF('11'!$C$3:$C$300,C191)+COUNTIF('12'!$C$3:$C$300,C191)</f>
        <v>0</v>
      </c>
      <c r="E191" s="18">
        <f>COUNTIF('01'!$D$3:$D$300,C191)+COUNTIF('02'!$D$3:$D$300,C191)+COUNTIF('03'!$D$3:$D$300,C191)+COUNTIF('04'!$D$3:$D$300,C191)+COUNTIF('05'!$D$3:$D$300,C191)+COUNTIF('06'!$D$3:$D$300,C191)+COUNTIF('07'!$D$3:$D$300,C191)+COUNTIF('08'!$D$3:$D$300,C191)+COUNTIF('09'!$D$3:$D$300,C191)+COUNTIF('10'!$D$3:$D$260,C191)+COUNTIF('11'!$D$3:$D$300,C191)+COUNTIF('12'!$D$3:$D$300,C191)</f>
        <v>0</v>
      </c>
      <c r="F191" s="18">
        <f>COUNTIFS('01'!$C$3:$C$300,C191,'01'!$H$3:$H$300,"&gt;0")+COUNTIFS('01'!$D$3:$D$300,C191,'01'!$H$3:$H$300,"&gt;0")+COUNTIFS('02'!$C$3:$C$300,C191,'02'!$H$3:$H$300,"&gt;0")+COUNTIFS('02'!$D$3:$D$300,C191,'02'!$H$3:$H$300,"&gt;0")+COUNTIFS('03'!$C$3:$C$300,C191,'03'!$H$3:$H$300,"&gt;0")+COUNTIFS('03'!$D$3:$D$300,C191,'03'!$H$3:$H$300,"&gt;0")+COUNTIFS('04'!$C$3:$C$300,C191,'04'!$H$3:$H$300,"&gt;0")+COUNTIFS('04'!$D$3:$D$300,C191,'04'!$H$3:$H$300,"&gt;0")+COUNTIFS('05'!$C$3:$C$300,C191,'05'!$H$3:$H$300,"&gt;0")+COUNTIFS('05'!$D$3:$D$300,C191,'05'!$H$3:$H$300,"&gt;0")+COUNTIFS('06'!$C$3:$C$300,C191,'06'!$H$3:$H$300,"&gt;0")+COUNTIFS('06'!$D$3:$D$300,C191,'06'!$H$3:$H$300,"&gt;0")+COUNTIFS('07'!$C$3:$C$300,C191,'07'!$H$3:$H$300,"&gt;0")+COUNTIFS('07'!$D$3:$D$300,C191,'07'!$H$3:$H$300,"&gt;0")+COUNTIFS('08'!$C$3:$C$300,C191,'08'!$H$3:$H$300,"&gt;0")+COUNTIFS('08'!$D$3:$D$300,C191,'08'!$H$3:$H$300,"&gt;0")+COUNTIFS('09'!$C$3:$C$300,C191,'09'!$H$3:$H$300,"&gt;0")+COUNTIFS('09'!$D$3:$D$300,C191,'09'!$H$3:$H$300,"&gt;0")+COUNTIFS('10'!$C$3:$C$260,C191,'10'!$I$3:$I$260,"&gt;0")+COUNTIFS('10'!$D$3:$D$260,C191,'10'!$I$3:$I$260,"&gt;0")+COUNTIFS('11'!$C$3:$C$300,C191,'11'!$H$3:$H$300,"&gt;0")+COUNTIFS('11'!$D$3:$D$300,C191,'11'!$H$3:$H$300,"&gt;0")+COUNTIFS('12'!$C$3:$C$300,C191,'12'!$H$3:$H$300,"&gt;0")+COUNTIFS('12'!$D$3:$D$300,C191,'12'!$H$3:$H$300,"&gt;0")</f>
        <v>0</v>
      </c>
      <c r="G191" s="18">
        <f>COUNTIFS('01'!$C$3:$C$300,C191,'01'!$H$3:$H$300,"&lt;0")+COUNTIFS('01'!$D$3:$D$300,C191,'01'!$H$3:$H$300,"&lt;0")+COUNTIFS('02'!$C$3:$C$300,C191,'02'!$H$3:$H$300,"&lt;0")+COUNTIFS('02'!$D$3:$D$300,C191,'02'!$H$3:$H$300,"&lt;0")+COUNTIFS('03'!$C$3:$C$300,C191,'03'!$H$3:$H$300,"&lt;0")+COUNTIFS('03'!$D$3:$D$300,C191,'03'!$H$3:$H$300,"&lt;0")+COUNTIFS('04'!$C$3:$C$300,C191,'04'!$H$3:$H$300,"&lt;0")+COUNTIFS('04'!$D$3:$D$300,C191,'04'!$H$3:$H$300,"&lt;0")+COUNTIFS('05'!$C$3:$C$300,C191,'05'!$H$3:$H$300,"&lt;0")+COUNTIFS('05'!$D$3:$D$300,C191,'05'!$H$3:$H$300,"&lt;0")+COUNTIFS('06'!$C$3:$C$300,C191,'06'!$H$3:$H$300,"&lt;0")+COUNTIFS('06'!$D$3:$D$300,C191,'06'!$H$3:$H$300,"&lt;0")+COUNTIFS('07'!$C$3:$C$300,C191,'07'!$H$3:$H$300,"&lt;0")+COUNTIFS('07'!$D$3:$D$300,C191,'07'!$H$3:$H$300,"&lt;0")+COUNTIFS('08'!$C$3:$C$300,C191,'08'!$H$3:$H$300,"&lt;0")+COUNTIFS('08'!$D$3:$D$300,C191,'08'!$H$3:$H$300,"&lt;0")+COUNTIFS('09'!$C$3:$C$300,C191,'09'!$H$3:$H$300,"&lt;0")+COUNTIFS('09'!$D$3:$D$300,C191,'09'!$H$3:$H$300,"&lt;0")+COUNTIFS('10'!$C$3:$C$260,C191,'10'!$I$3:$I$260,"&lt;0")+COUNTIFS('10'!$D$3:$D$260,C191,'10'!$I$3:$I$260,"&lt;0")+COUNTIFS('11'!$C$3:$C$300,C191,'11'!$H$3:$H$300,"&lt;0")+COUNTIFS('11'!$D$3:$D$300,C191,'11'!$H$3:$H$300,"&lt;0")+COUNTIFS('12'!$C$3:$C$300,C191,'12'!$H$3:$H$300,"&lt;0")+COUNTIFS('12'!$D$3:$D$300,C191,'12'!$H$3:$H$300,"&lt;0")</f>
        <v>0</v>
      </c>
      <c r="H191" s="19">
        <f>SUMIFS('01'!$H$3:$H$300,'01'!$C$3:$C$300,C191)+SUMIFS('01'!$H$3:$H$300,'01'!$D$3:$D$300,C191)+SUMIFS('02'!$H$3:$H$300,'02'!$C$3:$C$300,C191)+SUMIFS('02'!$H$3:$H$300,'02'!$D$3:$D$300,C191)+SUMIFS('03'!$H$3:$H$300,'03'!$C$3:$C$300,C191)+SUMIFS('03'!$H$3:$H$300,'03'!$D$3:$D$300,C191)+SUMIFS('04'!$H$3:$H$300,'04'!$C$3:$C$300,C191)+SUMIFS('04'!$H$3:$H$300,'04'!$D$3:$D$300,C191)+SUMIFS('05'!$H$3:$H$300,'05'!$C$3:$C$300,C191)+SUMIFS('05'!$H$3:$H$300,'05'!$D$3:$D$300,C191)+SUMIFS('06'!$H$3:$H$300,'06'!$C$3:$C$300,C191)+SUMIFS('06'!$H$3:$H$300,'06'!$D$3:$D$300,C191)+SUMIFS('07'!$H$3:$H$300,'07'!$C$3:$C$300,C191)+SUMIFS('07'!$H$3:$H$300,'07'!$D$3:$D$300,C191)+SUMIFS('08'!$H$3:$H$300,'08'!$C$3:$C$300,C191)+SUMIFS('08'!$H$3:$H$300,'08'!$D$3:$D$300,C191)+SUMIFS('09'!$H$3:$H$300,'09'!$C$3:$C$300,C191)+SUMIFS('09'!$H$3:$H$300,'09'!$D$3:$D$300,C191)+SUMIFS('10'!$I$3:$I$260,'10'!$C$3:$C$260,C191)+SUMIFS('10'!$I$3:$I$260,'10'!$D$3:$D$260,C191)+SUMIFS('11'!$H$3:$H$300,'11'!$C$3:$C$300,C191)+SUMIFS('11'!$H$3:$H$300,'11'!$D$3:$D$300,C191)+SUMIFS('12'!$H$3:$H$300,'12'!$C$3:$C$300,C191)+SUMIFS('12'!$H$3:$H$300,'12'!$D$3:$D$300,C191)</f>
        <v>0</v>
      </c>
      <c r="I191" s="212"/>
      <c r="J191" s="231"/>
      <c r="K191" s="212"/>
      <c r="L191" s="212"/>
    </row>
    <row r="192" spans="1:12" ht="24.75" customHeight="1">
      <c r="A192" s="16">
        <f>Equipes!$H192+(ROW(Equipes!$H192)/100000)</f>
        <v>1.92E-3</v>
      </c>
      <c r="B192" s="13">
        <f>RANK(Equipes!$A192,A:A)</f>
        <v>809</v>
      </c>
      <c r="C192" s="28"/>
      <c r="D192" s="18">
        <f>COUNTIF('01'!$C$3:$C$300,C192)+COUNTIF('02'!$C$3:$C$300,C192)+COUNTIF('03'!$C$3:$C$300,C192)+COUNTIF('04'!$C$3:$C$300,C192)+COUNTIF('05'!$C$3:$C$300,C192)+COUNTIF('06'!$C$3:$C$300,C192)+COUNTIF('07'!$C$3:$C$300,C192)+COUNTIF('08'!$C$3:$C$300,C192)+COUNTIF('09'!$C$3:$C$300,C192)+COUNTIF('10'!$C$3:$C$260,C192)+COUNTIF('11'!$C$3:$C$300,C192)+COUNTIF('12'!$C$3:$C$300,C192)</f>
        <v>0</v>
      </c>
      <c r="E192" s="18">
        <f>COUNTIF('01'!$D$3:$D$300,C192)+COUNTIF('02'!$D$3:$D$300,C192)+COUNTIF('03'!$D$3:$D$300,C192)+COUNTIF('04'!$D$3:$D$300,C192)+COUNTIF('05'!$D$3:$D$300,C192)+COUNTIF('06'!$D$3:$D$300,C192)+COUNTIF('07'!$D$3:$D$300,C192)+COUNTIF('08'!$D$3:$D$300,C192)+COUNTIF('09'!$D$3:$D$300,C192)+COUNTIF('10'!$D$3:$D$260,C192)+COUNTIF('11'!$D$3:$D$300,C192)+COUNTIF('12'!$D$3:$D$300,C192)</f>
        <v>0</v>
      </c>
      <c r="F192" s="18">
        <f>COUNTIFS('01'!$C$3:$C$300,C192,'01'!$H$3:$H$300,"&gt;0")+COUNTIFS('01'!$D$3:$D$300,C192,'01'!$H$3:$H$300,"&gt;0")+COUNTIFS('02'!$C$3:$C$300,C192,'02'!$H$3:$H$300,"&gt;0")+COUNTIFS('02'!$D$3:$D$300,C192,'02'!$H$3:$H$300,"&gt;0")+COUNTIFS('03'!$C$3:$C$300,C192,'03'!$H$3:$H$300,"&gt;0")+COUNTIFS('03'!$D$3:$D$300,C192,'03'!$H$3:$H$300,"&gt;0")+COUNTIFS('04'!$C$3:$C$300,C192,'04'!$H$3:$H$300,"&gt;0")+COUNTIFS('04'!$D$3:$D$300,C192,'04'!$H$3:$H$300,"&gt;0")+COUNTIFS('05'!$C$3:$C$300,C192,'05'!$H$3:$H$300,"&gt;0")+COUNTIFS('05'!$D$3:$D$300,C192,'05'!$H$3:$H$300,"&gt;0")+COUNTIFS('06'!$C$3:$C$300,C192,'06'!$H$3:$H$300,"&gt;0")+COUNTIFS('06'!$D$3:$D$300,C192,'06'!$H$3:$H$300,"&gt;0")+COUNTIFS('07'!$C$3:$C$300,C192,'07'!$H$3:$H$300,"&gt;0")+COUNTIFS('07'!$D$3:$D$300,C192,'07'!$H$3:$H$300,"&gt;0")+COUNTIFS('08'!$C$3:$C$300,C192,'08'!$H$3:$H$300,"&gt;0")+COUNTIFS('08'!$D$3:$D$300,C192,'08'!$H$3:$H$300,"&gt;0")+COUNTIFS('09'!$C$3:$C$300,C192,'09'!$H$3:$H$300,"&gt;0")+COUNTIFS('09'!$D$3:$D$300,C192,'09'!$H$3:$H$300,"&gt;0")+COUNTIFS('10'!$C$3:$C$260,C192,'10'!$I$3:$I$260,"&gt;0")+COUNTIFS('10'!$D$3:$D$260,C192,'10'!$I$3:$I$260,"&gt;0")+COUNTIFS('11'!$C$3:$C$300,C192,'11'!$H$3:$H$300,"&gt;0")+COUNTIFS('11'!$D$3:$D$300,C192,'11'!$H$3:$H$300,"&gt;0")+COUNTIFS('12'!$C$3:$C$300,C192,'12'!$H$3:$H$300,"&gt;0")+COUNTIFS('12'!$D$3:$D$300,C192,'12'!$H$3:$H$300,"&gt;0")</f>
        <v>0</v>
      </c>
      <c r="G192" s="18">
        <f>COUNTIFS('01'!$C$3:$C$300,C192,'01'!$H$3:$H$300,"&lt;0")+COUNTIFS('01'!$D$3:$D$300,C192,'01'!$H$3:$H$300,"&lt;0")+COUNTIFS('02'!$C$3:$C$300,C192,'02'!$H$3:$H$300,"&lt;0")+COUNTIFS('02'!$D$3:$D$300,C192,'02'!$H$3:$H$300,"&lt;0")+COUNTIFS('03'!$C$3:$C$300,C192,'03'!$H$3:$H$300,"&lt;0")+COUNTIFS('03'!$D$3:$D$300,C192,'03'!$H$3:$H$300,"&lt;0")+COUNTIFS('04'!$C$3:$C$300,C192,'04'!$H$3:$H$300,"&lt;0")+COUNTIFS('04'!$D$3:$D$300,C192,'04'!$H$3:$H$300,"&lt;0")+COUNTIFS('05'!$C$3:$C$300,C192,'05'!$H$3:$H$300,"&lt;0")+COUNTIFS('05'!$D$3:$D$300,C192,'05'!$H$3:$H$300,"&lt;0")+COUNTIFS('06'!$C$3:$C$300,C192,'06'!$H$3:$H$300,"&lt;0")+COUNTIFS('06'!$D$3:$D$300,C192,'06'!$H$3:$H$300,"&lt;0")+COUNTIFS('07'!$C$3:$C$300,C192,'07'!$H$3:$H$300,"&lt;0")+COUNTIFS('07'!$D$3:$D$300,C192,'07'!$H$3:$H$300,"&lt;0")+COUNTIFS('08'!$C$3:$C$300,C192,'08'!$H$3:$H$300,"&lt;0")+COUNTIFS('08'!$D$3:$D$300,C192,'08'!$H$3:$H$300,"&lt;0")+COUNTIFS('09'!$C$3:$C$300,C192,'09'!$H$3:$H$300,"&lt;0")+COUNTIFS('09'!$D$3:$D$300,C192,'09'!$H$3:$H$300,"&lt;0")+COUNTIFS('10'!$C$3:$C$260,C192,'10'!$I$3:$I$260,"&lt;0")+COUNTIFS('10'!$D$3:$D$260,C192,'10'!$I$3:$I$260,"&lt;0")+COUNTIFS('11'!$C$3:$C$300,C192,'11'!$H$3:$H$300,"&lt;0")+COUNTIFS('11'!$D$3:$D$300,C192,'11'!$H$3:$H$300,"&lt;0")+COUNTIFS('12'!$C$3:$C$300,C192,'12'!$H$3:$H$300,"&lt;0")+COUNTIFS('12'!$D$3:$D$300,C192,'12'!$H$3:$H$300,"&lt;0")</f>
        <v>0</v>
      </c>
      <c r="H192" s="19">
        <f>SUMIFS('01'!$H$3:$H$300,'01'!$C$3:$C$300,C192)+SUMIFS('01'!$H$3:$H$300,'01'!$D$3:$D$300,C192)+SUMIFS('02'!$H$3:$H$300,'02'!$C$3:$C$300,C192)+SUMIFS('02'!$H$3:$H$300,'02'!$D$3:$D$300,C192)+SUMIFS('03'!$H$3:$H$300,'03'!$C$3:$C$300,C192)+SUMIFS('03'!$H$3:$H$300,'03'!$D$3:$D$300,C192)+SUMIFS('04'!$H$3:$H$300,'04'!$C$3:$C$300,C192)+SUMIFS('04'!$H$3:$H$300,'04'!$D$3:$D$300,C192)+SUMIFS('05'!$H$3:$H$300,'05'!$C$3:$C$300,C192)+SUMIFS('05'!$H$3:$H$300,'05'!$D$3:$D$300,C192)+SUMIFS('06'!$H$3:$H$300,'06'!$C$3:$C$300,C192)+SUMIFS('06'!$H$3:$H$300,'06'!$D$3:$D$300,C192)+SUMIFS('07'!$H$3:$H$300,'07'!$C$3:$C$300,C192)+SUMIFS('07'!$H$3:$H$300,'07'!$D$3:$D$300,C192)+SUMIFS('08'!$H$3:$H$300,'08'!$C$3:$C$300,C192)+SUMIFS('08'!$H$3:$H$300,'08'!$D$3:$D$300,C192)+SUMIFS('09'!$H$3:$H$300,'09'!$C$3:$C$300,C192)+SUMIFS('09'!$H$3:$H$300,'09'!$D$3:$D$300,C192)+SUMIFS('10'!$I$3:$I$260,'10'!$C$3:$C$260,C192)+SUMIFS('10'!$I$3:$I$260,'10'!$D$3:$D$260,C192)+SUMIFS('11'!$H$3:$H$300,'11'!$C$3:$C$300,C192)+SUMIFS('11'!$H$3:$H$300,'11'!$D$3:$D$300,C192)+SUMIFS('12'!$H$3:$H$300,'12'!$C$3:$C$300,C192)+SUMIFS('12'!$H$3:$H$300,'12'!$D$3:$D$300,C192)</f>
        <v>0</v>
      </c>
      <c r="I192" s="212"/>
      <c r="J192" s="231"/>
      <c r="K192" s="212"/>
      <c r="L192" s="212"/>
    </row>
    <row r="193" spans="1:12" ht="24.75" customHeight="1">
      <c r="A193" s="16">
        <f>Equipes!$H193+(ROW(Equipes!$H193)/100000)</f>
        <v>1.9300000000000001E-3</v>
      </c>
      <c r="B193" s="13">
        <f>RANK(Equipes!$A193,A:A)</f>
        <v>808</v>
      </c>
      <c r="C193" s="28"/>
      <c r="D193" s="18">
        <f>COUNTIF('01'!$C$3:$C$300,C193)+COUNTIF('02'!$C$3:$C$300,C193)+COUNTIF('03'!$C$3:$C$300,C193)+COUNTIF('04'!$C$3:$C$300,C193)+COUNTIF('05'!$C$3:$C$300,C193)+COUNTIF('06'!$C$3:$C$300,C193)+COUNTIF('07'!$C$3:$C$300,C193)+COUNTIF('08'!$C$3:$C$300,C193)+COUNTIF('09'!$C$3:$C$300,C193)+COUNTIF('10'!$C$3:$C$260,C193)+COUNTIF('11'!$C$3:$C$300,C193)+COUNTIF('12'!$C$3:$C$300,C193)</f>
        <v>0</v>
      </c>
      <c r="E193" s="18">
        <f>COUNTIF('01'!$D$3:$D$300,C193)+COUNTIF('02'!$D$3:$D$300,C193)+COUNTIF('03'!$D$3:$D$300,C193)+COUNTIF('04'!$D$3:$D$300,C193)+COUNTIF('05'!$D$3:$D$300,C193)+COUNTIF('06'!$D$3:$D$300,C193)+COUNTIF('07'!$D$3:$D$300,C193)+COUNTIF('08'!$D$3:$D$300,C193)+COUNTIF('09'!$D$3:$D$300,C193)+COUNTIF('10'!$D$3:$D$260,C193)+COUNTIF('11'!$D$3:$D$300,C193)+COUNTIF('12'!$D$3:$D$300,C193)</f>
        <v>0</v>
      </c>
      <c r="F193" s="18">
        <f>COUNTIFS('01'!$C$3:$C$300,C193,'01'!$H$3:$H$300,"&gt;0")+COUNTIFS('01'!$D$3:$D$300,C193,'01'!$H$3:$H$300,"&gt;0")+COUNTIFS('02'!$C$3:$C$300,C193,'02'!$H$3:$H$300,"&gt;0")+COUNTIFS('02'!$D$3:$D$300,C193,'02'!$H$3:$H$300,"&gt;0")+COUNTIFS('03'!$C$3:$C$300,C193,'03'!$H$3:$H$300,"&gt;0")+COUNTIFS('03'!$D$3:$D$300,C193,'03'!$H$3:$H$300,"&gt;0")+COUNTIFS('04'!$C$3:$C$300,C193,'04'!$H$3:$H$300,"&gt;0")+COUNTIFS('04'!$D$3:$D$300,C193,'04'!$H$3:$H$300,"&gt;0")+COUNTIFS('05'!$C$3:$C$300,C193,'05'!$H$3:$H$300,"&gt;0")+COUNTIFS('05'!$D$3:$D$300,C193,'05'!$H$3:$H$300,"&gt;0")+COUNTIFS('06'!$C$3:$C$300,C193,'06'!$H$3:$H$300,"&gt;0")+COUNTIFS('06'!$D$3:$D$300,C193,'06'!$H$3:$H$300,"&gt;0")+COUNTIFS('07'!$C$3:$C$300,C193,'07'!$H$3:$H$300,"&gt;0")+COUNTIFS('07'!$D$3:$D$300,C193,'07'!$H$3:$H$300,"&gt;0")+COUNTIFS('08'!$C$3:$C$300,C193,'08'!$H$3:$H$300,"&gt;0")+COUNTIFS('08'!$D$3:$D$300,C193,'08'!$H$3:$H$300,"&gt;0")+COUNTIFS('09'!$C$3:$C$300,C193,'09'!$H$3:$H$300,"&gt;0")+COUNTIFS('09'!$D$3:$D$300,C193,'09'!$H$3:$H$300,"&gt;0")+COUNTIFS('10'!$C$3:$C$260,C193,'10'!$I$3:$I$260,"&gt;0")+COUNTIFS('10'!$D$3:$D$260,C193,'10'!$I$3:$I$260,"&gt;0")+COUNTIFS('11'!$C$3:$C$300,C193,'11'!$H$3:$H$300,"&gt;0")+COUNTIFS('11'!$D$3:$D$300,C193,'11'!$H$3:$H$300,"&gt;0")+COUNTIFS('12'!$C$3:$C$300,C193,'12'!$H$3:$H$300,"&gt;0")+COUNTIFS('12'!$D$3:$D$300,C193,'12'!$H$3:$H$300,"&gt;0")</f>
        <v>0</v>
      </c>
      <c r="G193" s="18">
        <f>COUNTIFS('01'!$C$3:$C$300,C193,'01'!$H$3:$H$300,"&lt;0")+COUNTIFS('01'!$D$3:$D$300,C193,'01'!$H$3:$H$300,"&lt;0")+COUNTIFS('02'!$C$3:$C$300,C193,'02'!$H$3:$H$300,"&lt;0")+COUNTIFS('02'!$D$3:$D$300,C193,'02'!$H$3:$H$300,"&lt;0")+COUNTIFS('03'!$C$3:$C$300,C193,'03'!$H$3:$H$300,"&lt;0")+COUNTIFS('03'!$D$3:$D$300,C193,'03'!$H$3:$H$300,"&lt;0")+COUNTIFS('04'!$C$3:$C$300,C193,'04'!$H$3:$H$300,"&lt;0")+COUNTIFS('04'!$D$3:$D$300,C193,'04'!$H$3:$H$300,"&lt;0")+COUNTIFS('05'!$C$3:$C$300,C193,'05'!$H$3:$H$300,"&lt;0")+COUNTIFS('05'!$D$3:$D$300,C193,'05'!$H$3:$H$300,"&lt;0")+COUNTIFS('06'!$C$3:$C$300,C193,'06'!$H$3:$H$300,"&lt;0")+COUNTIFS('06'!$D$3:$D$300,C193,'06'!$H$3:$H$300,"&lt;0")+COUNTIFS('07'!$C$3:$C$300,C193,'07'!$H$3:$H$300,"&lt;0")+COUNTIFS('07'!$D$3:$D$300,C193,'07'!$H$3:$H$300,"&lt;0")+COUNTIFS('08'!$C$3:$C$300,C193,'08'!$H$3:$H$300,"&lt;0")+COUNTIFS('08'!$D$3:$D$300,C193,'08'!$H$3:$H$300,"&lt;0")+COUNTIFS('09'!$C$3:$C$300,C193,'09'!$H$3:$H$300,"&lt;0")+COUNTIFS('09'!$D$3:$D$300,C193,'09'!$H$3:$H$300,"&lt;0")+COUNTIFS('10'!$C$3:$C$260,C193,'10'!$I$3:$I$260,"&lt;0")+COUNTIFS('10'!$D$3:$D$260,C193,'10'!$I$3:$I$260,"&lt;0")+COUNTIFS('11'!$C$3:$C$300,C193,'11'!$H$3:$H$300,"&lt;0")+COUNTIFS('11'!$D$3:$D$300,C193,'11'!$H$3:$H$300,"&lt;0")+COUNTIFS('12'!$C$3:$C$300,C193,'12'!$H$3:$H$300,"&lt;0")+COUNTIFS('12'!$D$3:$D$300,C193,'12'!$H$3:$H$300,"&lt;0")</f>
        <v>0</v>
      </c>
      <c r="H193" s="19">
        <f>SUMIFS('01'!$H$3:$H$300,'01'!$C$3:$C$300,C193)+SUMIFS('01'!$H$3:$H$300,'01'!$D$3:$D$300,C193)+SUMIFS('02'!$H$3:$H$300,'02'!$C$3:$C$300,C193)+SUMIFS('02'!$H$3:$H$300,'02'!$D$3:$D$300,C193)+SUMIFS('03'!$H$3:$H$300,'03'!$C$3:$C$300,C193)+SUMIFS('03'!$H$3:$H$300,'03'!$D$3:$D$300,C193)+SUMIFS('04'!$H$3:$H$300,'04'!$C$3:$C$300,C193)+SUMIFS('04'!$H$3:$H$300,'04'!$D$3:$D$300,C193)+SUMIFS('05'!$H$3:$H$300,'05'!$C$3:$C$300,C193)+SUMIFS('05'!$H$3:$H$300,'05'!$D$3:$D$300,C193)+SUMIFS('06'!$H$3:$H$300,'06'!$C$3:$C$300,C193)+SUMIFS('06'!$H$3:$H$300,'06'!$D$3:$D$300,C193)+SUMIFS('07'!$H$3:$H$300,'07'!$C$3:$C$300,C193)+SUMIFS('07'!$H$3:$H$300,'07'!$D$3:$D$300,C193)+SUMIFS('08'!$H$3:$H$300,'08'!$C$3:$C$300,C193)+SUMIFS('08'!$H$3:$H$300,'08'!$D$3:$D$300,C193)+SUMIFS('09'!$H$3:$H$300,'09'!$C$3:$C$300,C193)+SUMIFS('09'!$H$3:$H$300,'09'!$D$3:$D$300,C193)+SUMIFS('10'!$I$3:$I$260,'10'!$C$3:$C$260,C193)+SUMIFS('10'!$I$3:$I$260,'10'!$D$3:$D$260,C193)+SUMIFS('11'!$H$3:$H$300,'11'!$C$3:$C$300,C193)+SUMIFS('11'!$H$3:$H$300,'11'!$D$3:$D$300,C193)+SUMIFS('12'!$H$3:$H$300,'12'!$C$3:$C$300,C193)+SUMIFS('12'!$H$3:$H$300,'12'!$D$3:$D$300,C193)</f>
        <v>0</v>
      </c>
      <c r="I193" s="212"/>
      <c r="J193" s="231"/>
      <c r="K193" s="212"/>
      <c r="L193" s="212"/>
    </row>
    <row r="194" spans="1:12" ht="24.75" customHeight="1">
      <c r="A194" s="16">
        <f>Equipes!$H194+(ROW(Equipes!$H194)/100000)</f>
        <v>1.9400000000000001E-3</v>
      </c>
      <c r="B194" s="13">
        <f>RANK(Equipes!$A194,A:A)</f>
        <v>807</v>
      </c>
      <c r="C194" s="28"/>
      <c r="D194" s="18">
        <f>COUNTIF('01'!$C$3:$C$300,C194)+COUNTIF('02'!$C$3:$C$300,C194)+COUNTIF('03'!$C$3:$C$300,C194)+COUNTIF('04'!$C$3:$C$300,C194)+COUNTIF('05'!$C$3:$C$300,C194)+COUNTIF('06'!$C$3:$C$300,C194)+COUNTIF('07'!$C$3:$C$300,C194)+COUNTIF('08'!$C$3:$C$300,C194)+COUNTIF('09'!$C$3:$C$300,C194)+COUNTIF('10'!$C$3:$C$260,C194)+COUNTIF('11'!$C$3:$C$300,C194)+COUNTIF('12'!$C$3:$C$300,C194)</f>
        <v>0</v>
      </c>
      <c r="E194" s="18">
        <f>COUNTIF('01'!$D$3:$D$300,C194)+COUNTIF('02'!$D$3:$D$300,C194)+COUNTIF('03'!$D$3:$D$300,C194)+COUNTIF('04'!$D$3:$D$300,C194)+COUNTIF('05'!$D$3:$D$300,C194)+COUNTIF('06'!$D$3:$D$300,C194)+COUNTIF('07'!$D$3:$D$300,C194)+COUNTIF('08'!$D$3:$D$300,C194)+COUNTIF('09'!$D$3:$D$300,C194)+COUNTIF('10'!$D$3:$D$260,C194)+COUNTIF('11'!$D$3:$D$300,C194)+COUNTIF('12'!$D$3:$D$300,C194)</f>
        <v>0</v>
      </c>
      <c r="F194" s="18">
        <f>COUNTIFS('01'!$C$3:$C$300,C194,'01'!$H$3:$H$300,"&gt;0")+COUNTIFS('01'!$D$3:$D$300,C194,'01'!$H$3:$H$300,"&gt;0")+COUNTIFS('02'!$C$3:$C$300,C194,'02'!$H$3:$H$300,"&gt;0")+COUNTIFS('02'!$D$3:$D$300,C194,'02'!$H$3:$H$300,"&gt;0")+COUNTIFS('03'!$C$3:$C$300,C194,'03'!$H$3:$H$300,"&gt;0")+COUNTIFS('03'!$D$3:$D$300,C194,'03'!$H$3:$H$300,"&gt;0")+COUNTIFS('04'!$C$3:$C$300,C194,'04'!$H$3:$H$300,"&gt;0")+COUNTIFS('04'!$D$3:$D$300,C194,'04'!$H$3:$H$300,"&gt;0")+COUNTIFS('05'!$C$3:$C$300,C194,'05'!$H$3:$H$300,"&gt;0")+COUNTIFS('05'!$D$3:$D$300,C194,'05'!$H$3:$H$300,"&gt;0")+COUNTIFS('06'!$C$3:$C$300,C194,'06'!$H$3:$H$300,"&gt;0")+COUNTIFS('06'!$D$3:$D$300,C194,'06'!$H$3:$H$300,"&gt;0")+COUNTIFS('07'!$C$3:$C$300,C194,'07'!$H$3:$H$300,"&gt;0")+COUNTIFS('07'!$D$3:$D$300,C194,'07'!$H$3:$H$300,"&gt;0")+COUNTIFS('08'!$C$3:$C$300,C194,'08'!$H$3:$H$300,"&gt;0")+COUNTIFS('08'!$D$3:$D$300,C194,'08'!$H$3:$H$300,"&gt;0")+COUNTIFS('09'!$C$3:$C$300,C194,'09'!$H$3:$H$300,"&gt;0")+COUNTIFS('09'!$D$3:$D$300,C194,'09'!$H$3:$H$300,"&gt;0")+COUNTIFS('10'!$C$3:$C$260,C194,'10'!$I$3:$I$260,"&gt;0")+COUNTIFS('10'!$D$3:$D$260,C194,'10'!$I$3:$I$260,"&gt;0")+COUNTIFS('11'!$C$3:$C$300,C194,'11'!$H$3:$H$300,"&gt;0")+COUNTIFS('11'!$D$3:$D$300,C194,'11'!$H$3:$H$300,"&gt;0")+COUNTIFS('12'!$C$3:$C$300,C194,'12'!$H$3:$H$300,"&gt;0")+COUNTIFS('12'!$D$3:$D$300,C194,'12'!$H$3:$H$300,"&gt;0")</f>
        <v>0</v>
      </c>
      <c r="G194" s="18">
        <f>COUNTIFS('01'!$C$3:$C$300,C194,'01'!$H$3:$H$300,"&lt;0")+COUNTIFS('01'!$D$3:$D$300,C194,'01'!$H$3:$H$300,"&lt;0")+COUNTIFS('02'!$C$3:$C$300,C194,'02'!$H$3:$H$300,"&lt;0")+COUNTIFS('02'!$D$3:$D$300,C194,'02'!$H$3:$H$300,"&lt;0")+COUNTIFS('03'!$C$3:$C$300,C194,'03'!$H$3:$H$300,"&lt;0")+COUNTIFS('03'!$D$3:$D$300,C194,'03'!$H$3:$H$300,"&lt;0")+COUNTIFS('04'!$C$3:$C$300,C194,'04'!$H$3:$H$300,"&lt;0")+COUNTIFS('04'!$D$3:$D$300,C194,'04'!$H$3:$H$300,"&lt;0")+COUNTIFS('05'!$C$3:$C$300,C194,'05'!$H$3:$H$300,"&lt;0")+COUNTIFS('05'!$D$3:$D$300,C194,'05'!$H$3:$H$300,"&lt;0")+COUNTIFS('06'!$C$3:$C$300,C194,'06'!$H$3:$H$300,"&lt;0")+COUNTIFS('06'!$D$3:$D$300,C194,'06'!$H$3:$H$300,"&lt;0")+COUNTIFS('07'!$C$3:$C$300,C194,'07'!$H$3:$H$300,"&lt;0")+COUNTIFS('07'!$D$3:$D$300,C194,'07'!$H$3:$H$300,"&lt;0")+COUNTIFS('08'!$C$3:$C$300,C194,'08'!$H$3:$H$300,"&lt;0")+COUNTIFS('08'!$D$3:$D$300,C194,'08'!$H$3:$H$300,"&lt;0")+COUNTIFS('09'!$C$3:$C$300,C194,'09'!$H$3:$H$300,"&lt;0")+COUNTIFS('09'!$D$3:$D$300,C194,'09'!$H$3:$H$300,"&lt;0")+COUNTIFS('10'!$C$3:$C$260,C194,'10'!$I$3:$I$260,"&lt;0")+COUNTIFS('10'!$D$3:$D$260,C194,'10'!$I$3:$I$260,"&lt;0")+COUNTIFS('11'!$C$3:$C$300,C194,'11'!$H$3:$H$300,"&lt;0")+COUNTIFS('11'!$D$3:$D$300,C194,'11'!$H$3:$H$300,"&lt;0")+COUNTIFS('12'!$C$3:$C$300,C194,'12'!$H$3:$H$300,"&lt;0")+COUNTIFS('12'!$D$3:$D$300,C194,'12'!$H$3:$H$300,"&lt;0")</f>
        <v>0</v>
      </c>
      <c r="H194" s="19">
        <f>SUMIFS('01'!$H$3:$H$300,'01'!$C$3:$C$300,C194)+SUMIFS('01'!$H$3:$H$300,'01'!$D$3:$D$300,C194)+SUMIFS('02'!$H$3:$H$300,'02'!$C$3:$C$300,C194)+SUMIFS('02'!$H$3:$H$300,'02'!$D$3:$D$300,C194)+SUMIFS('03'!$H$3:$H$300,'03'!$C$3:$C$300,C194)+SUMIFS('03'!$H$3:$H$300,'03'!$D$3:$D$300,C194)+SUMIFS('04'!$H$3:$H$300,'04'!$C$3:$C$300,C194)+SUMIFS('04'!$H$3:$H$300,'04'!$D$3:$D$300,C194)+SUMIFS('05'!$H$3:$H$300,'05'!$C$3:$C$300,C194)+SUMIFS('05'!$H$3:$H$300,'05'!$D$3:$D$300,C194)+SUMIFS('06'!$H$3:$H$300,'06'!$C$3:$C$300,C194)+SUMIFS('06'!$H$3:$H$300,'06'!$D$3:$D$300,C194)+SUMIFS('07'!$H$3:$H$300,'07'!$C$3:$C$300,C194)+SUMIFS('07'!$H$3:$H$300,'07'!$D$3:$D$300,C194)+SUMIFS('08'!$H$3:$H$300,'08'!$C$3:$C$300,C194)+SUMIFS('08'!$H$3:$H$300,'08'!$D$3:$D$300,C194)+SUMIFS('09'!$H$3:$H$300,'09'!$C$3:$C$300,C194)+SUMIFS('09'!$H$3:$H$300,'09'!$D$3:$D$300,C194)+SUMIFS('10'!$I$3:$I$260,'10'!$C$3:$C$260,C194)+SUMIFS('10'!$I$3:$I$260,'10'!$D$3:$D$260,C194)+SUMIFS('11'!$H$3:$H$300,'11'!$C$3:$C$300,C194)+SUMIFS('11'!$H$3:$H$300,'11'!$D$3:$D$300,C194)+SUMIFS('12'!$H$3:$H$300,'12'!$C$3:$C$300,C194)+SUMIFS('12'!$H$3:$H$300,'12'!$D$3:$D$300,C194)</f>
        <v>0</v>
      </c>
      <c r="I194" s="212"/>
      <c r="J194" s="231"/>
      <c r="K194" s="212"/>
      <c r="L194" s="212"/>
    </row>
    <row r="195" spans="1:12" ht="24.75" customHeight="1">
      <c r="A195" s="16">
        <f>Equipes!$H195+(ROW(Equipes!$H195)/100000)</f>
        <v>1.9499999999999999E-3</v>
      </c>
      <c r="B195" s="13">
        <f>RANK(Equipes!$A195,A:A)</f>
        <v>806</v>
      </c>
      <c r="C195" s="28"/>
      <c r="D195" s="18">
        <f>COUNTIF('01'!$C$3:$C$300,C195)+COUNTIF('02'!$C$3:$C$300,C195)+COUNTIF('03'!$C$3:$C$300,C195)+COUNTIF('04'!$C$3:$C$300,C195)+COUNTIF('05'!$C$3:$C$300,C195)+COUNTIF('06'!$C$3:$C$300,C195)+COUNTIF('07'!$C$3:$C$300,C195)+COUNTIF('08'!$C$3:$C$300,C195)+COUNTIF('09'!$C$3:$C$300,C195)+COUNTIF('10'!$C$3:$C$260,C195)+COUNTIF('11'!$C$3:$C$300,C195)+COUNTIF('12'!$C$3:$C$300,C195)</f>
        <v>0</v>
      </c>
      <c r="E195" s="18">
        <f>COUNTIF('01'!$D$3:$D$300,C195)+COUNTIF('02'!$D$3:$D$300,C195)+COUNTIF('03'!$D$3:$D$300,C195)+COUNTIF('04'!$D$3:$D$300,C195)+COUNTIF('05'!$D$3:$D$300,C195)+COUNTIF('06'!$D$3:$D$300,C195)+COUNTIF('07'!$D$3:$D$300,C195)+COUNTIF('08'!$D$3:$D$300,C195)+COUNTIF('09'!$D$3:$D$300,C195)+COUNTIF('10'!$D$3:$D$260,C195)+COUNTIF('11'!$D$3:$D$300,C195)+COUNTIF('12'!$D$3:$D$300,C195)</f>
        <v>0</v>
      </c>
      <c r="F195" s="18">
        <f>COUNTIFS('01'!$C$3:$C$300,C195,'01'!$H$3:$H$300,"&gt;0")+COUNTIFS('01'!$D$3:$D$300,C195,'01'!$H$3:$H$300,"&gt;0")+COUNTIFS('02'!$C$3:$C$300,C195,'02'!$H$3:$H$300,"&gt;0")+COUNTIFS('02'!$D$3:$D$300,C195,'02'!$H$3:$H$300,"&gt;0")+COUNTIFS('03'!$C$3:$C$300,C195,'03'!$H$3:$H$300,"&gt;0")+COUNTIFS('03'!$D$3:$D$300,C195,'03'!$H$3:$H$300,"&gt;0")+COUNTIFS('04'!$C$3:$C$300,C195,'04'!$H$3:$H$300,"&gt;0")+COUNTIFS('04'!$D$3:$D$300,C195,'04'!$H$3:$H$300,"&gt;0")+COUNTIFS('05'!$C$3:$C$300,C195,'05'!$H$3:$H$300,"&gt;0")+COUNTIFS('05'!$D$3:$D$300,C195,'05'!$H$3:$H$300,"&gt;0")+COUNTIFS('06'!$C$3:$C$300,C195,'06'!$H$3:$H$300,"&gt;0")+COUNTIFS('06'!$D$3:$D$300,C195,'06'!$H$3:$H$300,"&gt;0")+COUNTIFS('07'!$C$3:$C$300,C195,'07'!$H$3:$H$300,"&gt;0")+COUNTIFS('07'!$D$3:$D$300,C195,'07'!$H$3:$H$300,"&gt;0")+COUNTIFS('08'!$C$3:$C$300,C195,'08'!$H$3:$H$300,"&gt;0")+COUNTIFS('08'!$D$3:$D$300,C195,'08'!$H$3:$H$300,"&gt;0")+COUNTIFS('09'!$C$3:$C$300,C195,'09'!$H$3:$H$300,"&gt;0")+COUNTIFS('09'!$D$3:$D$300,C195,'09'!$H$3:$H$300,"&gt;0")+COUNTIFS('10'!$C$3:$C$260,C195,'10'!$I$3:$I$260,"&gt;0")+COUNTIFS('10'!$D$3:$D$260,C195,'10'!$I$3:$I$260,"&gt;0")+COUNTIFS('11'!$C$3:$C$300,C195,'11'!$H$3:$H$300,"&gt;0")+COUNTIFS('11'!$D$3:$D$300,C195,'11'!$H$3:$H$300,"&gt;0")+COUNTIFS('12'!$C$3:$C$300,C195,'12'!$H$3:$H$300,"&gt;0")+COUNTIFS('12'!$D$3:$D$300,C195,'12'!$H$3:$H$300,"&gt;0")</f>
        <v>0</v>
      </c>
      <c r="G195" s="18">
        <f>COUNTIFS('01'!$C$3:$C$300,C195,'01'!$H$3:$H$300,"&lt;0")+COUNTIFS('01'!$D$3:$D$300,C195,'01'!$H$3:$H$300,"&lt;0")+COUNTIFS('02'!$C$3:$C$300,C195,'02'!$H$3:$H$300,"&lt;0")+COUNTIFS('02'!$D$3:$D$300,C195,'02'!$H$3:$H$300,"&lt;0")+COUNTIFS('03'!$C$3:$C$300,C195,'03'!$H$3:$H$300,"&lt;0")+COUNTIFS('03'!$D$3:$D$300,C195,'03'!$H$3:$H$300,"&lt;0")+COUNTIFS('04'!$C$3:$C$300,C195,'04'!$H$3:$H$300,"&lt;0")+COUNTIFS('04'!$D$3:$D$300,C195,'04'!$H$3:$H$300,"&lt;0")+COUNTIFS('05'!$C$3:$C$300,C195,'05'!$H$3:$H$300,"&lt;0")+COUNTIFS('05'!$D$3:$D$300,C195,'05'!$H$3:$H$300,"&lt;0")+COUNTIFS('06'!$C$3:$C$300,C195,'06'!$H$3:$H$300,"&lt;0")+COUNTIFS('06'!$D$3:$D$300,C195,'06'!$H$3:$H$300,"&lt;0")+COUNTIFS('07'!$C$3:$C$300,C195,'07'!$H$3:$H$300,"&lt;0")+COUNTIFS('07'!$D$3:$D$300,C195,'07'!$H$3:$H$300,"&lt;0")+COUNTIFS('08'!$C$3:$C$300,C195,'08'!$H$3:$H$300,"&lt;0")+COUNTIFS('08'!$D$3:$D$300,C195,'08'!$H$3:$H$300,"&lt;0")+COUNTIFS('09'!$C$3:$C$300,C195,'09'!$H$3:$H$300,"&lt;0")+COUNTIFS('09'!$D$3:$D$300,C195,'09'!$H$3:$H$300,"&lt;0")+COUNTIFS('10'!$C$3:$C$260,C195,'10'!$I$3:$I$260,"&lt;0")+COUNTIFS('10'!$D$3:$D$260,C195,'10'!$I$3:$I$260,"&lt;0")+COUNTIFS('11'!$C$3:$C$300,C195,'11'!$H$3:$H$300,"&lt;0")+COUNTIFS('11'!$D$3:$D$300,C195,'11'!$H$3:$H$300,"&lt;0")+COUNTIFS('12'!$C$3:$C$300,C195,'12'!$H$3:$H$300,"&lt;0")+COUNTIFS('12'!$D$3:$D$300,C195,'12'!$H$3:$H$300,"&lt;0")</f>
        <v>0</v>
      </c>
      <c r="H195" s="19">
        <f>SUMIFS('01'!$H$3:$H$300,'01'!$C$3:$C$300,C195)+SUMIFS('01'!$H$3:$H$300,'01'!$D$3:$D$300,C195)+SUMIFS('02'!$H$3:$H$300,'02'!$C$3:$C$300,C195)+SUMIFS('02'!$H$3:$H$300,'02'!$D$3:$D$300,C195)+SUMIFS('03'!$H$3:$H$300,'03'!$C$3:$C$300,C195)+SUMIFS('03'!$H$3:$H$300,'03'!$D$3:$D$300,C195)+SUMIFS('04'!$H$3:$H$300,'04'!$C$3:$C$300,C195)+SUMIFS('04'!$H$3:$H$300,'04'!$D$3:$D$300,C195)+SUMIFS('05'!$H$3:$H$300,'05'!$C$3:$C$300,C195)+SUMIFS('05'!$H$3:$H$300,'05'!$D$3:$D$300,C195)+SUMIFS('06'!$H$3:$H$300,'06'!$C$3:$C$300,C195)+SUMIFS('06'!$H$3:$H$300,'06'!$D$3:$D$300,C195)+SUMIFS('07'!$H$3:$H$300,'07'!$C$3:$C$300,C195)+SUMIFS('07'!$H$3:$H$300,'07'!$D$3:$D$300,C195)+SUMIFS('08'!$H$3:$H$300,'08'!$C$3:$C$300,C195)+SUMIFS('08'!$H$3:$H$300,'08'!$D$3:$D$300,C195)+SUMIFS('09'!$H$3:$H$300,'09'!$C$3:$C$300,C195)+SUMIFS('09'!$H$3:$H$300,'09'!$D$3:$D$300,C195)+SUMIFS('10'!$I$3:$I$260,'10'!$C$3:$C$260,C195)+SUMIFS('10'!$I$3:$I$260,'10'!$D$3:$D$260,C195)+SUMIFS('11'!$H$3:$H$300,'11'!$C$3:$C$300,C195)+SUMIFS('11'!$H$3:$H$300,'11'!$D$3:$D$300,C195)+SUMIFS('12'!$H$3:$H$300,'12'!$C$3:$C$300,C195)+SUMIFS('12'!$H$3:$H$300,'12'!$D$3:$D$300,C195)</f>
        <v>0</v>
      </c>
      <c r="I195" s="212"/>
      <c r="J195" s="231"/>
      <c r="K195" s="212"/>
      <c r="L195" s="212"/>
    </row>
    <row r="196" spans="1:12" ht="24.75" customHeight="1">
      <c r="A196" s="16">
        <f>Equipes!$H196+(ROW(Equipes!$H196)/100000)</f>
        <v>1.9599999999999999E-3</v>
      </c>
      <c r="B196" s="13">
        <f>RANK(Equipes!$A196,A:A)</f>
        <v>805</v>
      </c>
      <c r="C196" s="28"/>
      <c r="D196" s="18">
        <f>COUNTIF('01'!$C$3:$C$300,C196)+COUNTIF('02'!$C$3:$C$300,C196)+COUNTIF('03'!$C$3:$C$300,C196)+COUNTIF('04'!$C$3:$C$300,C196)+COUNTIF('05'!$C$3:$C$300,C196)+COUNTIF('06'!$C$3:$C$300,C196)+COUNTIF('07'!$C$3:$C$300,C196)+COUNTIF('08'!$C$3:$C$300,C196)+COUNTIF('09'!$C$3:$C$300,C196)+COUNTIF('10'!$C$3:$C$260,C196)+COUNTIF('11'!$C$3:$C$300,C196)+COUNTIF('12'!$C$3:$C$300,C196)</f>
        <v>0</v>
      </c>
      <c r="E196" s="18">
        <f>COUNTIF('01'!$D$3:$D$300,C196)+COUNTIF('02'!$D$3:$D$300,C196)+COUNTIF('03'!$D$3:$D$300,C196)+COUNTIF('04'!$D$3:$D$300,C196)+COUNTIF('05'!$D$3:$D$300,C196)+COUNTIF('06'!$D$3:$D$300,C196)+COUNTIF('07'!$D$3:$D$300,C196)+COUNTIF('08'!$D$3:$D$300,C196)+COUNTIF('09'!$D$3:$D$300,C196)+COUNTIF('10'!$D$3:$D$260,C196)+COUNTIF('11'!$D$3:$D$300,C196)+COUNTIF('12'!$D$3:$D$300,C196)</f>
        <v>0</v>
      </c>
      <c r="F196" s="18">
        <f>COUNTIFS('01'!$C$3:$C$300,C196,'01'!$H$3:$H$300,"&gt;0")+COUNTIFS('01'!$D$3:$D$300,C196,'01'!$H$3:$H$300,"&gt;0")+COUNTIFS('02'!$C$3:$C$300,C196,'02'!$H$3:$H$300,"&gt;0")+COUNTIFS('02'!$D$3:$D$300,C196,'02'!$H$3:$H$300,"&gt;0")+COUNTIFS('03'!$C$3:$C$300,C196,'03'!$H$3:$H$300,"&gt;0")+COUNTIFS('03'!$D$3:$D$300,C196,'03'!$H$3:$H$300,"&gt;0")+COUNTIFS('04'!$C$3:$C$300,C196,'04'!$H$3:$H$300,"&gt;0")+COUNTIFS('04'!$D$3:$D$300,C196,'04'!$H$3:$H$300,"&gt;0")+COUNTIFS('05'!$C$3:$C$300,C196,'05'!$H$3:$H$300,"&gt;0")+COUNTIFS('05'!$D$3:$D$300,C196,'05'!$H$3:$H$300,"&gt;0")+COUNTIFS('06'!$C$3:$C$300,C196,'06'!$H$3:$H$300,"&gt;0")+COUNTIFS('06'!$D$3:$D$300,C196,'06'!$H$3:$H$300,"&gt;0")+COUNTIFS('07'!$C$3:$C$300,C196,'07'!$H$3:$H$300,"&gt;0")+COUNTIFS('07'!$D$3:$D$300,C196,'07'!$H$3:$H$300,"&gt;0")+COUNTIFS('08'!$C$3:$C$300,C196,'08'!$H$3:$H$300,"&gt;0")+COUNTIFS('08'!$D$3:$D$300,C196,'08'!$H$3:$H$300,"&gt;0")+COUNTIFS('09'!$C$3:$C$300,C196,'09'!$H$3:$H$300,"&gt;0")+COUNTIFS('09'!$D$3:$D$300,C196,'09'!$H$3:$H$300,"&gt;0")+COUNTIFS('10'!$C$3:$C$260,C196,'10'!$I$3:$I$260,"&gt;0")+COUNTIFS('10'!$D$3:$D$260,C196,'10'!$I$3:$I$260,"&gt;0")+COUNTIFS('11'!$C$3:$C$300,C196,'11'!$H$3:$H$300,"&gt;0")+COUNTIFS('11'!$D$3:$D$300,C196,'11'!$H$3:$H$300,"&gt;0")+COUNTIFS('12'!$C$3:$C$300,C196,'12'!$H$3:$H$300,"&gt;0")+COUNTIFS('12'!$D$3:$D$300,C196,'12'!$H$3:$H$300,"&gt;0")</f>
        <v>0</v>
      </c>
      <c r="G196" s="18">
        <f>COUNTIFS('01'!$C$3:$C$300,C196,'01'!$H$3:$H$300,"&lt;0")+COUNTIFS('01'!$D$3:$D$300,C196,'01'!$H$3:$H$300,"&lt;0")+COUNTIFS('02'!$C$3:$C$300,C196,'02'!$H$3:$H$300,"&lt;0")+COUNTIFS('02'!$D$3:$D$300,C196,'02'!$H$3:$H$300,"&lt;0")+COUNTIFS('03'!$C$3:$C$300,C196,'03'!$H$3:$H$300,"&lt;0")+COUNTIFS('03'!$D$3:$D$300,C196,'03'!$H$3:$H$300,"&lt;0")+COUNTIFS('04'!$C$3:$C$300,C196,'04'!$H$3:$H$300,"&lt;0")+COUNTIFS('04'!$D$3:$D$300,C196,'04'!$H$3:$H$300,"&lt;0")+COUNTIFS('05'!$C$3:$C$300,C196,'05'!$H$3:$H$300,"&lt;0")+COUNTIFS('05'!$D$3:$D$300,C196,'05'!$H$3:$H$300,"&lt;0")+COUNTIFS('06'!$C$3:$C$300,C196,'06'!$H$3:$H$300,"&lt;0")+COUNTIFS('06'!$D$3:$D$300,C196,'06'!$H$3:$H$300,"&lt;0")+COUNTIFS('07'!$C$3:$C$300,C196,'07'!$H$3:$H$300,"&lt;0")+COUNTIFS('07'!$D$3:$D$300,C196,'07'!$H$3:$H$300,"&lt;0")+COUNTIFS('08'!$C$3:$C$300,C196,'08'!$H$3:$H$300,"&lt;0")+COUNTIFS('08'!$D$3:$D$300,C196,'08'!$H$3:$H$300,"&lt;0")+COUNTIFS('09'!$C$3:$C$300,C196,'09'!$H$3:$H$300,"&lt;0")+COUNTIFS('09'!$D$3:$D$300,C196,'09'!$H$3:$H$300,"&lt;0")+COUNTIFS('10'!$C$3:$C$260,C196,'10'!$I$3:$I$260,"&lt;0")+COUNTIFS('10'!$D$3:$D$260,C196,'10'!$I$3:$I$260,"&lt;0")+COUNTIFS('11'!$C$3:$C$300,C196,'11'!$H$3:$H$300,"&lt;0")+COUNTIFS('11'!$D$3:$D$300,C196,'11'!$H$3:$H$300,"&lt;0")+COUNTIFS('12'!$C$3:$C$300,C196,'12'!$H$3:$H$300,"&lt;0")+COUNTIFS('12'!$D$3:$D$300,C196,'12'!$H$3:$H$300,"&lt;0")</f>
        <v>0</v>
      </c>
      <c r="H196" s="19">
        <f>SUMIFS('01'!$H$3:$H$300,'01'!$C$3:$C$300,C196)+SUMIFS('01'!$H$3:$H$300,'01'!$D$3:$D$300,C196)+SUMIFS('02'!$H$3:$H$300,'02'!$C$3:$C$300,C196)+SUMIFS('02'!$H$3:$H$300,'02'!$D$3:$D$300,C196)+SUMIFS('03'!$H$3:$H$300,'03'!$C$3:$C$300,C196)+SUMIFS('03'!$H$3:$H$300,'03'!$D$3:$D$300,C196)+SUMIFS('04'!$H$3:$H$300,'04'!$C$3:$C$300,C196)+SUMIFS('04'!$H$3:$H$300,'04'!$D$3:$D$300,C196)+SUMIFS('05'!$H$3:$H$300,'05'!$C$3:$C$300,C196)+SUMIFS('05'!$H$3:$H$300,'05'!$D$3:$D$300,C196)+SUMIFS('06'!$H$3:$H$300,'06'!$C$3:$C$300,C196)+SUMIFS('06'!$H$3:$H$300,'06'!$D$3:$D$300,C196)+SUMIFS('07'!$H$3:$H$300,'07'!$C$3:$C$300,C196)+SUMIFS('07'!$H$3:$H$300,'07'!$D$3:$D$300,C196)+SUMIFS('08'!$H$3:$H$300,'08'!$C$3:$C$300,C196)+SUMIFS('08'!$H$3:$H$300,'08'!$D$3:$D$300,C196)+SUMIFS('09'!$H$3:$H$300,'09'!$C$3:$C$300,C196)+SUMIFS('09'!$H$3:$H$300,'09'!$D$3:$D$300,C196)+SUMIFS('10'!$I$3:$I$260,'10'!$C$3:$C$260,C196)+SUMIFS('10'!$I$3:$I$260,'10'!$D$3:$D$260,C196)+SUMIFS('11'!$H$3:$H$300,'11'!$C$3:$C$300,C196)+SUMIFS('11'!$H$3:$H$300,'11'!$D$3:$D$300,C196)+SUMIFS('12'!$H$3:$H$300,'12'!$C$3:$C$300,C196)+SUMIFS('12'!$H$3:$H$300,'12'!$D$3:$D$300,C196)</f>
        <v>0</v>
      </c>
      <c r="I196" s="212"/>
      <c r="J196" s="231"/>
      <c r="K196" s="212"/>
      <c r="L196" s="212"/>
    </row>
    <row r="197" spans="1:12" ht="24.75" customHeight="1">
      <c r="A197" s="16">
        <f>Equipes!$H197+(ROW(Equipes!$H197)/100000)</f>
        <v>1.97E-3</v>
      </c>
      <c r="B197" s="13">
        <f>RANK(Equipes!$A197,A:A)</f>
        <v>804</v>
      </c>
      <c r="C197" s="28"/>
      <c r="D197" s="18">
        <f>COUNTIF('01'!$C$3:$C$300,C197)+COUNTIF('02'!$C$3:$C$300,C197)+COUNTIF('03'!$C$3:$C$300,C197)+COUNTIF('04'!$C$3:$C$300,C197)+COUNTIF('05'!$C$3:$C$300,C197)+COUNTIF('06'!$C$3:$C$300,C197)+COUNTIF('07'!$C$3:$C$300,C197)+COUNTIF('08'!$C$3:$C$300,C197)+COUNTIF('09'!$C$3:$C$300,C197)+COUNTIF('10'!$C$3:$C$260,C197)+COUNTIF('11'!$C$3:$C$300,C197)+COUNTIF('12'!$C$3:$C$300,C197)</f>
        <v>0</v>
      </c>
      <c r="E197" s="18">
        <f>COUNTIF('01'!$D$3:$D$300,C197)+COUNTIF('02'!$D$3:$D$300,C197)+COUNTIF('03'!$D$3:$D$300,C197)+COUNTIF('04'!$D$3:$D$300,C197)+COUNTIF('05'!$D$3:$D$300,C197)+COUNTIF('06'!$D$3:$D$300,C197)+COUNTIF('07'!$D$3:$D$300,C197)+COUNTIF('08'!$D$3:$D$300,C197)+COUNTIF('09'!$D$3:$D$300,C197)+COUNTIF('10'!$D$3:$D$260,C197)+COUNTIF('11'!$D$3:$D$300,C197)+COUNTIF('12'!$D$3:$D$300,C197)</f>
        <v>0</v>
      </c>
      <c r="F197" s="18">
        <f>COUNTIFS('01'!$C$3:$C$300,C197,'01'!$H$3:$H$300,"&gt;0")+COUNTIFS('01'!$D$3:$D$300,C197,'01'!$H$3:$H$300,"&gt;0")+COUNTIFS('02'!$C$3:$C$300,C197,'02'!$H$3:$H$300,"&gt;0")+COUNTIFS('02'!$D$3:$D$300,C197,'02'!$H$3:$H$300,"&gt;0")+COUNTIFS('03'!$C$3:$C$300,C197,'03'!$H$3:$H$300,"&gt;0")+COUNTIFS('03'!$D$3:$D$300,C197,'03'!$H$3:$H$300,"&gt;0")+COUNTIFS('04'!$C$3:$C$300,C197,'04'!$H$3:$H$300,"&gt;0")+COUNTIFS('04'!$D$3:$D$300,C197,'04'!$H$3:$H$300,"&gt;0")+COUNTIFS('05'!$C$3:$C$300,C197,'05'!$H$3:$H$300,"&gt;0")+COUNTIFS('05'!$D$3:$D$300,C197,'05'!$H$3:$H$300,"&gt;0")+COUNTIFS('06'!$C$3:$C$300,C197,'06'!$H$3:$H$300,"&gt;0")+COUNTIFS('06'!$D$3:$D$300,C197,'06'!$H$3:$H$300,"&gt;0")+COUNTIFS('07'!$C$3:$C$300,C197,'07'!$H$3:$H$300,"&gt;0")+COUNTIFS('07'!$D$3:$D$300,C197,'07'!$H$3:$H$300,"&gt;0")+COUNTIFS('08'!$C$3:$C$300,C197,'08'!$H$3:$H$300,"&gt;0")+COUNTIFS('08'!$D$3:$D$300,C197,'08'!$H$3:$H$300,"&gt;0")+COUNTIFS('09'!$C$3:$C$300,C197,'09'!$H$3:$H$300,"&gt;0")+COUNTIFS('09'!$D$3:$D$300,C197,'09'!$H$3:$H$300,"&gt;0")+COUNTIFS('10'!$C$3:$C$260,C197,'10'!$I$3:$I$260,"&gt;0")+COUNTIFS('10'!$D$3:$D$260,C197,'10'!$I$3:$I$260,"&gt;0")+COUNTIFS('11'!$C$3:$C$300,C197,'11'!$H$3:$H$300,"&gt;0")+COUNTIFS('11'!$D$3:$D$300,C197,'11'!$H$3:$H$300,"&gt;0")+COUNTIFS('12'!$C$3:$C$300,C197,'12'!$H$3:$H$300,"&gt;0")+COUNTIFS('12'!$D$3:$D$300,C197,'12'!$H$3:$H$300,"&gt;0")</f>
        <v>0</v>
      </c>
      <c r="G197" s="18">
        <f>COUNTIFS('01'!$C$3:$C$300,C197,'01'!$H$3:$H$300,"&lt;0")+COUNTIFS('01'!$D$3:$D$300,C197,'01'!$H$3:$H$300,"&lt;0")+COUNTIFS('02'!$C$3:$C$300,C197,'02'!$H$3:$H$300,"&lt;0")+COUNTIFS('02'!$D$3:$D$300,C197,'02'!$H$3:$H$300,"&lt;0")+COUNTIFS('03'!$C$3:$C$300,C197,'03'!$H$3:$H$300,"&lt;0")+COUNTIFS('03'!$D$3:$D$300,C197,'03'!$H$3:$H$300,"&lt;0")+COUNTIFS('04'!$C$3:$C$300,C197,'04'!$H$3:$H$300,"&lt;0")+COUNTIFS('04'!$D$3:$D$300,C197,'04'!$H$3:$H$300,"&lt;0")+COUNTIFS('05'!$C$3:$C$300,C197,'05'!$H$3:$H$300,"&lt;0")+COUNTIFS('05'!$D$3:$D$300,C197,'05'!$H$3:$H$300,"&lt;0")+COUNTIFS('06'!$C$3:$C$300,C197,'06'!$H$3:$H$300,"&lt;0")+COUNTIFS('06'!$D$3:$D$300,C197,'06'!$H$3:$H$300,"&lt;0")+COUNTIFS('07'!$C$3:$C$300,C197,'07'!$H$3:$H$300,"&lt;0")+COUNTIFS('07'!$D$3:$D$300,C197,'07'!$H$3:$H$300,"&lt;0")+COUNTIFS('08'!$C$3:$C$300,C197,'08'!$H$3:$H$300,"&lt;0")+COUNTIFS('08'!$D$3:$D$300,C197,'08'!$H$3:$H$300,"&lt;0")+COUNTIFS('09'!$C$3:$C$300,C197,'09'!$H$3:$H$300,"&lt;0")+COUNTIFS('09'!$D$3:$D$300,C197,'09'!$H$3:$H$300,"&lt;0")+COUNTIFS('10'!$C$3:$C$260,C197,'10'!$I$3:$I$260,"&lt;0")+COUNTIFS('10'!$D$3:$D$260,C197,'10'!$I$3:$I$260,"&lt;0")+COUNTIFS('11'!$C$3:$C$300,C197,'11'!$H$3:$H$300,"&lt;0")+COUNTIFS('11'!$D$3:$D$300,C197,'11'!$H$3:$H$300,"&lt;0")+COUNTIFS('12'!$C$3:$C$300,C197,'12'!$H$3:$H$300,"&lt;0")+COUNTIFS('12'!$D$3:$D$300,C197,'12'!$H$3:$H$300,"&lt;0")</f>
        <v>0</v>
      </c>
      <c r="H197" s="19">
        <f>SUMIFS('01'!$H$3:$H$300,'01'!$C$3:$C$300,C197)+SUMIFS('01'!$H$3:$H$300,'01'!$D$3:$D$300,C197)+SUMIFS('02'!$H$3:$H$300,'02'!$C$3:$C$300,C197)+SUMIFS('02'!$H$3:$H$300,'02'!$D$3:$D$300,C197)+SUMIFS('03'!$H$3:$H$300,'03'!$C$3:$C$300,C197)+SUMIFS('03'!$H$3:$H$300,'03'!$D$3:$D$300,C197)+SUMIFS('04'!$H$3:$H$300,'04'!$C$3:$C$300,C197)+SUMIFS('04'!$H$3:$H$300,'04'!$D$3:$D$300,C197)+SUMIFS('05'!$H$3:$H$300,'05'!$C$3:$C$300,C197)+SUMIFS('05'!$H$3:$H$300,'05'!$D$3:$D$300,C197)+SUMIFS('06'!$H$3:$H$300,'06'!$C$3:$C$300,C197)+SUMIFS('06'!$H$3:$H$300,'06'!$D$3:$D$300,C197)+SUMIFS('07'!$H$3:$H$300,'07'!$C$3:$C$300,C197)+SUMIFS('07'!$H$3:$H$300,'07'!$D$3:$D$300,C197)+SUMIFS('08'!$H$3:$H$300,'08'!$C$3:$C$300,C197)+SUMIFS('08'!$H$3:$H$300,'08'!$D$3:$D$300,C197)+SUMIFS('09'!$H$3:$H$300,'09'!$C$3:$C$300,C197)+SUMIFS('09'!$H$3:$H$300,'09'!$D$3:$D$300,C197)+SUMIFS('10'!$I$3:$I$260,'10'!$C$3:$C$260,C197)+SUMIFS('10'!$I$3:$I$260,'10'!$D$3:$D$260,C197)+SUMIFS('11'!$H$3:$H$300,'11'!$C$3:$C$300,C197)+SUMIFS('11'!$H$3:$H$300,'11'!$D$3:$D$300,C197)+SUMIFS('12'!$H$3:$H$300,'12'!$C$3:$C$300,C197)+SUMIFS('12'!$H$3:$H$300,'12'!$D$3:$D$300,C197)</f>
        <v>0</v>
      </c>
      <c r="I197" s="212"/>
      <c r="J197" s="231"/>
      <c r="K197" s="212"/>
      <c r="L197" s="212"/>
    </row>
    <row r="198" spans="1:12" ht="24.75" customHeight="1">
      <c r="A198" s="16">
        <f>Equipes!$H198+(ROW(Equipes!$H198)/100000)</f>
        <v>1.98E-3</v>
      </c>
      <c r="B198" s="13">
        <f>RANK(Equipes!$A198,A:A)</f>
        <v>803</v>
      </c>
      <c r="C198" s="28"/>
      <c r="D198" s="18">
        <f>COUNTIF('01'!$C$3:$C$300,C198)+COUNTIF('02'!$C$3:$C$300,C198)+COUNTIF('03'!$C$3:$C$300,C198)+COUNTIF('04'!$C$3:$C$300,C198)+COUNTIF('05'!$C$3:$C$300,C198)+COUNTIF('06'!$C$3:$C$300,C198)+COUNTIF('07'!$C$3:$C$300,C198)+COUNTIF('08'!$C$3:$C$300,C198)+COUNTIF('09'!$C$3:$C$300,C198)+COUNTIF('10'!$C$3:$C$260,C198)+COUNTIF('11'!$C$3:$C$300,C198)+COUNTIF('12'!$C$3:$C$300,C198)</f>
        <v>0</v>
      </c>
      <c r="E198" s="18">
        <f>COUNTIF('01'!$D$3:$D$300,C198)+COUNTIF('02'!$D$3:$D$300,C198)+COUNTIF('03'!$D$3:$D$300,C198)+COUNTIF('04'!$D$3:$D$300,C198)+COUNTIF('05'!$D$3:$D$300,C198)+COUNTIF('06'!$D$3:$D$300,C198)+COUNTIF('07'!$D$3:$D$300,C198)+COUNTIF('08'!$D$3:$D$300,C198)+COUNTIF('09'!$D$3:$D$300,C198)+COUNTIF('10'!$D$3:$D$260,C198)+COUNTIF('11'!$D$3:$D$300,C198)+COUNTIF('12'!$D$3:$D$300,C198)</f>
        <v>0</v>
      </c>
      <c r="F198" s="18">
        <f>COUNTIFS('01'!$C$3:$C$300,C198,'01'!$H$3:$H$300,"&gt;0")+COUNTIFS('01'!$D$3:$D$300,C198,'01'!$H$3:$H$300,"&gt;0")+COUNTIFS('02'!$C$3:$C$300,C198,'02'!$H$3:$H$300,"&gt;0")+COUNTIFS('02'!$D$3:$D$300,C198,'02'!$H$3:$H$300,"&gt;0")+COUNTIFS('03'!$C$3:$C$300,C198,'03'!$H$3:$H$300,"&gt;0")+COUNTIFS('03'!$D$3:$D$300,C198,'03'!$H$3:$H$300,"&gt;0")+COUNTIFS('04'!$C$3:$C$300,C198,'04'!$H$3:$H$300,"&gt;0")+COUNTIFS('04'!$D$3:$D$300,C198,'04'!$H$3:$H$300,"&gt;0")+COUNTIFS('05'!$C$3:$C$300,C198,'05'!$H$3:$H$300,"&gt;0")+COUNTIFS('05'!$D$3:$D$300,C198,'05'!$H$3:$H$300,"&gt;0")+COUNTIFS('06'!$C$3:$C$300,C198,'06'!$H$3:$H$300,"&gt;0")+COUNTIFS('06'!$D$3:$D$300,C198,'06'!$H$3:$H$300,"&gt;0")+COUNTIFS('07'!$C$3:$C$300,C198,'07'!$H$3:$H$300,"&gt;0")+COUNTIFS('07'!$D$3:$D$300,C198,'07'!$H$3:$H$300,"&gt;0")+COUNTIFS('08'!$C$3:$C$300,C198,'08'!$H$3:$H$300,"&gt;0")+COUNTIFS('08'!$D$3:$D$300,C198,'08'!$H$3:$H$300,"&gt;0")+COUNTIFS('09'!$C$3:$C$300,C198,'09'!$H$3:$H$300,"&gt;0")+COUNTIFS('09'!$D$3:$D$300,C198,'09'!$H$3:$H$300,"&gt;0")+COUNTIFS('10'!$C$3:$C$260,C198,'10'!$I$3:$I$260,"&gt;0")+COUNTIFS('10'!$D$3:$D$260,C198,'10'!$I$3:$I$260,"&gt;0")+COUNTIFS('11'!$C$3:$C$300,C198,'11'!$H$3:$H$300,"&gt;0")+COUNTIFS('11'!$D$3:$D$300,C198,'11'!$H$3:$H$300,"&gt;0")+COUNTIFS('12'!$C$3:$C$300,C198,'12'!$H$3:$H$300,"&gt;0")+COUNTIFS('12'!$D$3:$D$300,C198,'12'!$H$3:$H$300,"&gt;0")</f>
        <v>0</v>
      </c>
      <c r="G198" s="18">
        <f>COUNTIFS('01'!$C$3:$C$300,C198,'01'!$H$3:$H$300,"&lt;0")+COUNTIFS('01'!$D$3:$D$300,C198,'01'!$H$3:$H$300,"&lt;0")+COUNTIFS('02'!$C$3:$C$300,C198,'02'!$H$3:$H$300,"&lt;0")+COUNTIFS('02'!$D$3:$D$300,C198,'02'!$H$3:$H$300,"&lt;0")+COUNTIFS('03'!$C$3:$C$300,C198,'03'!$H$3:$H$300,"&lt;0")+COUNTIFS('03'!$D$3:$D$300,C198,'03'!$H$3:$H$300,"&lt;0")+COUNTIFS('04'!$C$3:$C$300,C198,'04'!$H$3:$H$300,"&lt;0")+COUNTIFS('04'!$D$3:$D$300,C198,'04'!$H$3:$H$300,"&lt;0")+COUNTIFS('05'!$C$3:$C$300,C198,'05'!$H$3:$H$300,"&lt;0")+COUNTIFS('05'!$D$3:$D$300,C198,'05'!$H$3:$H$300,"&lt;0")+COUNTIFS('06'!$C$3:$C$300,C198,'06'!$H$3:$H$300,"&lt;0")+COUNTIFS('06'!$D$3:$D$300,C198,'06'!$H$3:$H$300,"&lt;0")+COUNTIFS('07'!$C$3:$C$300,C198,'07'!$H$3:$H$300,"&lt;0")+COUNTIFS('07'!$D$3:$D$300,C198,'07'!$H$3:$H$300,"&lt;0")+COUNTIFS('08'!$C$3:$C$300,C198,'08'!$H$3:$H$300,"&lt;0")+COUNTIFS('08'!$D$3:$D$300,C198,'08'!$H$3:$H$300,"&lt;0")+COUNTIFS('09'!$C$3:$C$300,C198,'09'!$H$3:$H$300,"&lt;0")+COUNTIFS('09'!$D$3:$D$300,C198,'09'!$H$3:$H$300,"&lt;0")+COUNTIFS('10'!$C$3:$C$260,C198,'10'!$I$3:$I$260,"&lt;0")+COUNTIFS('10'!$D$3:$D$260,C198,'10'!$I$3:$I$260,"&lt;0")+COUNTIFS('11'!$C$3:$C$300,C198,'11'!$H$3:$H$300,"&lt;0")+COUNTIFS('11'!$D$3:$D$300,C198,'11'!$H$3:$H$300,"&lt;0")+COUNTIFS('12'!$C$3:$C$300,C198,'12'!$H$3:$H$300,"&lt;0")+COUNTIFS('12'!$D$3:$D$300,C198,'12'!$H$3:$H$300,"&lt;0")</f>
        <v>0</v>
      </c>
      <c r="H198" s="19">
        <f>SUMIFS('01'!$H$3:$H$300,'01'!$C$3:$C$300,C198)+SUMIFS('01'!$H$3:$H$300,'01'!$D$3:$D$300,C198)+SUMIFS('02'!$H$3:$H$300,'02'!$C$3:$C$300,C198)+SUMIFS('02'!$H$3:$H$300,'02'!$D$3:$D$300,C198)+SUMIFS('03'!$H$3:$H$300,'03'!$C$3:$C$300,C198)+SUMIFS('03'!$H$3:$H$300,'03'!$D$3:$D$300,C198)+SUMIFS('04'!$H$3:$H$300,'04'!$C$3:$C$300,C198)+SUMIFS('04'!$H$3:$H$300,'04'!$D$3:$D$300,C198)+SUMIFS('05'!$H$3:$H$300,'05'!$C$3:$C$300,C198)+SUMIFS('05'!$H$3:$H$300,'05'!$D$3:$D$300,C198)+SUMIFS('06'!$H$3:$H$300,'06'!$C$3:$C$300,C198)+SUMIFS('06'!$H$3:$H$300,'06'!$D$3:$D$300,C198)+SUMIFS('07'!$H$3:$H$300,'07'!$C$3:$C$300,C198)+SUMIFS('07'!$H$3:$H$300,'07'!$D$3:$D$300,C198)+SUMIFS('08'!$H$3:$H$300,'08'!$C$3:$C$300,C198)+SUMIFS('08'!$H$3:$H$300,'08'!$D$3:$D$300,C198)+SUMIFS('09'!$H$3:$H$300,'09'!$C$3:$C$300,C198)+SUMIFS('09'!$H$3:$H$300,'09'!$D$3:$D$300,C198)+SUMIFS('10'!$I$3:$I$260,'10'!$C$3:$C$260,C198)+SUMIFS('10'!$I$3:$I$260,'10'!$D$3:$D$260,C198)+SUMIFS('11'!$H$3:$H$300,'11'!$C$3:$C$300,C198)+SUMIFS('11'!$H$3:$H$300,'11'!$D$3:$D$300,C198)+SUMIFS('12'!$H$3:$H$300,'12'!$C$3:$C$300,C198)+SUMIFS('12'!$H$3:$H$300,'12'!$D$3:$D$300,C198)</f>
        <v>0</v>
      </c>
      <c r="I198" s="212"/>
      <c r="J198" s="231"/>
      <c r="K198" s="212"/>
      <c r="L198" s="212"/>
    </row>
    <row r="199" spans="1:12" ht="24.75" customHeight="1">
      <c r="A199" s="16">
        <f>Equipes!$H199+(ROW(Equipes!$H199)/100000)</f>
        <v>1.99E-3</v>
      </c>
      <c r="B199" s="13">
        <f>RANK(Equipes!$A199,A:A)</f>
        <v>802</v>
      </c>
      <c r="C199" s="28"/>
      <c r="D199" s="18">
        <f>COUNTIF('01'!$C$3:$C$300,C199)+COUNTIF('02'!$C$3:$C$300,C199)+COUNTIF('03'!$C$3:$C$300,C199)+COUNTIF('04'!$C$3:$C$300,C199)+COUNTIF('05'!$C$3:$C$300,C199)+COUNTIF('06'!$C$3:$C$300,C199)+COUNTIF('07'!$C$3:$C$300,C199)+COUNTIF('08'!$C$3:$C$300,C199)+COUNTIF('09'!$C$3:$C$300,C199)+COUNTIF('10'!$C$3:$C$260,C199)+COUNTIF('11'!$C$3:$C$300,C199)+COUNTIF('12'!$C$3:$C$300,C199)</f>
        <v>0</v>
      </c>
      <c r="E199" s="18">
        <f>COUNTIF('01'!$D$3:$D$300,C199)+COUNTIF('02'!$D$3:$D$300,C199)+COUNTIF('03'!$D$3:$D$300,C199)+COUNTIF('04'!$D$3:$D$300,C199)+COUNTIF('05'!$D$3:$D$300,C199)+COUNTIF('06'!$D$3:$D$300,C199)+COUNTIF('07'!$D$3:$D$300,C199)+COUNTIF('08'!$D$3:$D$300,C199)+COUNTIF('09'!$D$3:$D$300,C199)+COUNTIF('10'!$D$3:$D$260,C199)+COUNTIF('11'!$D$3:$D$300,C199)+COUNTIF('12'!$D$3:$D$300,C199)</f>
        <v>0</v>
      </c>
      <c r="F199" s="18">
        <f>COUNTIFS('01'!$C$3:$C$300,C199,'01'!$H$3:$H$300,"&gt;0")+COUNTIFS('01'!$D$3:$D$300,C199,'01'!$H$3:$H$300,"&gt;0")+COUNTIFS('02'!$C$3:$C$300,C199,'02'!$H$3:$H$300,"&gt;0")+COUNTIFS('02'!$D$3:$D$300,C199,'02'!$H$3:$H$300,"&gt;0")+COUNTIFS('03'!$C$3:$C$300,C199,'03'!$H$3:$H$300,"&gt;0")+COUNTIFS('03'!$D$3:$D$300,C199,'03'!$H$3:$H$300,"&gt;0")+COUNTIFS('04'!$C$3:$C$300,C199,'04'!$H$3:$H$300,"&gt;0")+COUNTIFS('04'!$D$3:$D$300,C199,'04'!$H$3:$H$300,"&gt;0")+COUNTIFS('05'!$C$3:$C$300,C199,'05'!$H$3:$H$300,"&gt;0")+COUNTIFS('05'!$D$3:$D$300,C199,'05'!$H$3:$H$300,"&gt;0")+COUNTIFS('06'!$C$3:$C$300,C199,'06'!$H$3:$H$300,"&gt;0")+COUNTIFS('06'!$D$3:$D$300,C199,'06'!$H$3:$H$300,"&gt;0")+COUNTIFS('07'!$C$3:$C$300,C199,'07'!$H$3:$H$300,"&gt;0")+COUNTIFS('07'!$D$3:$D$300,C199,'07'!$H$3:$H$300,"&gt;0")+COUNTIFS('08'!$C$3:$C$300,C199,'08'!$H$3:$H$300,"&gt;0")+COUNTIFS('08'!$D$3:$D$300,C199,'08'!$H$3:$H$300,"&gt;0")+COUNTIFS('09'!$C$3:$C$300,C199,'09'!$H$3:$H$300,"&gt;0")+COUNTIFS('09'!$D$3:$D$300,C199,'09'!$H$3:$H$300,"&gt;0")+COUNTIFS('10'!$C$3:$C$260,C199,'10'!$I$3:$I$260,"&gt;0")+COUNTIFS('10'!$D$3:$D$260,C199,'10'!$I$3:$I$260,"&gt;0")+COUNTIFS('11'!$C$3:$C$300,C199,'11'!$H$3:$H$300,"&gt;0")+COUNTIFS('11'!$D$3:$D$300,C199,'11'!$H$3:$H$300,"&gt;0")+COUNTIFS('12'!$C$3:$C$300,C199,'12'!$H$3:$H$300,"&gt;0")+COUNTIFS('12'!$D$3:$D$300,C199,'12'!$H$3:$H$300,"&gt;0")</f>
        <v>0</v>
      </c>
      <c r="G199" s="18">
        <f>COUNTIFS('01'!$C$3:$C$300,C199,'01'!$H$3:$H$300,"&lt;0")+COUNTIFS('01'!$D$3:$D$300,C199,'01'!$H$3:$H$300,"&lt;0")+COUNTIFS('02'!$C$3:$C$300,C199,'02'!$H$3:$H$300,"&lt;0")+COUNTIFS('02'!$D$3:$D$300,C199,'02'!$H$3:$H$300,"&lt;0")+COUNTIFS('03'!$C$3:$C$300,C199,'03'!$H$3:$H$300,"&lt;0")+COUNTIFS('03'!$D$3:$D$300,C199,'03'!$H$3:$H$300,"&lt;0")+COUNTIFS('04'!$C$3:$C$300,C199,'04'!$H$3:$H$300,"&lt;0")+COUNTIFS('04'!$D$3:$D$300,C199,'04'!$H$3:$H$300,"&lt;0")+COUNTIFS('05'!$C$3:$C$300,C199,'05'!$H$3:$H$300,"&lt;0")+COUNTIFS('05'!$D$3:$D$300,C199,'05'!$H$3:$H$300,"&lt;0")+COUNTIFS('06'!$C$3:$C$300,C199,'06'!$H$3:$H$300,"&lt;0")+COUNTIFS('06'!$D$3:$D$300,C199,'06'!$H$3:$H$300,"&lt;0")+COUNTIFS('07'!$C$3:$C$300,C199,'07'!$H$3:$H$300,"&lt;0")+COUNTIFS('07'!$D$3:$D$300,C199,'07'!$H$3:$H$300,"&lt;0")+COUNTIFS('08'!$C$3:$C$300,C199,'08'!$H$3:$H$300,"&lt;0")+COUNTIFS('08'!$D$3:$D$300,C199,'08'!$H$3:$H$300,"&lt;0")+COUNTIFS('09'!$C$3:$C$300,C199,'09'!$H$3:$H$300,"&lt;0")+COUNTIFS('09'!$D$3:$D$300,C199,'09'!$H$3:$H$300,"&lt;0")+COUNTIFS('10'!$C$3:$C$260,C199,'10'!$I$3:$I$260,"&lt;0")+COUNTIFS('10'!$D$3:$D$260,C199,'10'!$I$3:$I$260,"&lt;0")+COUNTIFS('11'!$C$3:$C$300,C199,'11'!$H$3:$H$300,"&lt;0")+COUNTIFS('11'!$D$3:$D$300,C199,'11'!$H$3:$H$300,"&lt;0")+COUNTIFS('12'!$C$3:$C$300,C199,'12'!$H$3:$H$300,"&lt;0")+COUNTIFS('12'!$D$3:$D$300,C199,'12'!$H$3:$H$300,"&lt;0")</f>
        <v>0</v>
      </c>
      <c r="H199" s="19">
        <f>SUMIFS('01'!$H$3:$H$300,'01'!$C$3:$C$300,C199)+SUMIFS('01'!$H$3:$H$300,'01'!$D$3:$D$300,C199)+SUMIFS('02'!$H$3:$H$300,'02'!$C$3:$C$300,C199)+SUMIFS('02'!$H$3:$H$300,'02'!$D$3:$D$300,C199)+SUMIFS('03'!$H$3:$H$300,'03'!$C$3:$C$300,C199)+SUMIFS('03'!$H$3:$H$300,'03'!$D$3:$D$300,C199)+SUMIFS('04'!$H$3:$H$300,'04'!$C$3:$C$300,C199)+SUMIFS('04'!$H$3:$H$300,'04'!$D$3:$D$300,C199)+SUMIFS('05'!$H$3:$H$300,'05'!$C$3:$C$300,C199)+SUMIFS('05'!$H$3:$H$300,'05'!$D$3:$D$300,C199)+SUMIFS('06'!$H$3:$H$300,'06'!$C$3:$C$300,C199)+SUMIFS('06'!$H$3:$H$300,'06'!$D$3:$D$300,C199)+SUMIFS('07'!$H$3:$H$300,'07'!$C$3:$C$300,C199)+SUMIFS('07'!$H$3:$H$300,'07'!$D$3:$D$300,C199)+SUMIFS('08'!$H$3:$H$300,'08'!$C$3:$C$300,C199)+SUMIFS('08'!$H$3:$H$300,'08'!$D$3:$D$300,C199)+SUMIFS('09'!$H$3:$H$300,'09'!$C$3:$C$300,C199)+SUMIFS('09'!$H$3:$H$300,'09'!$D$3:$D$300,C199)+SUMIFS('10'!$I$3:$I$260,'10'!$C$3:$C$260,C199)+SUMIFS('10'!$I$3:$I$260,'10'!$D$3:$D$260,C199)+SUMIFS('11'!$H$3:$H$300,'11'!$C$3:$C$300,C199)+SUMIFS('11'!$H$3:$H$300,'11'!$D$3:$D$300,C199)+SUMIFS('12'!$H$3:$H$300,'12'!$C$3:$C$300,C199)+SUMIFS('12'!$H$3:$H$300,'12'!$D$3:$D$300,C199)</f>
        <v>0</v>
      </c>
      <c r="I199" s="212"/>
      <c r="J199" s="231"/>
      <c r="K199" s="212"/>
      <c r="L199" s="212"/>
    </row>
    <row r="200" spans="1:12" ht="24.75" customHeight="1">
      <c r="A200" s="16">
        <f>Equipes!$H200+(ROW(Equipes!$H200)/100000)</f>
        <v>2E-3</v>
      </c>
      <c r="B200" s="13">
        <f>RANK(Equipes!$A200,A:A)</f>
        <v>801</v>
      </c>
      <c r="C200" s="28"/>
      <c r="D200" s="18">
        <f>COUNTIF('01'!$C$3:$C$300,C200)+COUNTIF('02'!$C$3:$C$300,C200)+COUNTIF('03'!$C$3:$C$300,C200)+COUNTIF('04'!$C$3:$C$300,C200)+COUNTIF('05'!$C$3:$C$300,C200)+COUNTIF('06'!$C$3:$C$300,C200)+COUNTIF('07'!$C$3:$C$300,C200)+COUNTIF('08'!$C$3:$C$300,C200)+COUNTIF('09'!$C$3:$C$300,C200)+COUNTIF('10'!$C$3:$C$260,C200)+COUNTIF('11'!$C$3:$C$300,C200)+COUNTIF('12'!$C$3:$C$300,C200)</f>
        <v>0</v>
      </c>
      <c r="E200" s="18">
        <f>COUNTIF('01'!$D$3:$D$300,C200)+COUNTIF('02'!$D$3:$D$300,C200)+COUNTIF('03'!$D$3:$D$300,C200)+COUNTIF('04'!$D$3:$D$300,C200)+COUNTIF('05'!$D$3:$D$300,C200)+COUNTIF('06'!$D$3:$D$300,C200)+COUNTIF('07'!$D$3:$D$300,C200)+COUNTIF('08'!$D$3:$D$300,C200)+COUNTIF('09'!$D$3:$D$300,C200)+COUNTIF('10'!$D$3:$D$260,C200)+COUNTIF('11'!$D$3:$D$300,C200)+COUNTIF('12'!$D$3:$D$300,C200)</f>
        <v>0</v>
      </c>
      <c r="F200" s="18">
        <f>COUNTIFS('01'!$C$3:$C$300,C200,'01'!$H$3:$H$300,"&gt;0")+COUNTIFS('01'!$D$3:$D$300,C200,'01'!$H$3:$H$300,"&gt;0")+COUNTIFS('02'!$C$3:$C$300,C200,'02'!$H$3:$H$300,"&gt;0")+COUNTIFS('02'!$D$3:$D$300,C200,'02'!$H$3:$H$300,"&gt;0")+COUNTIFS('03'!$C$3:$C$300,C200,'03'!$H$3:$H$300,"&gt;0")+COUNTIFS('03'!$D$3:$D$300,C200,'03'!$H$3:$H$300,"&gt;0")+COUNTIFS('04'!$C$3:$C$300,C200,'04'!$H$3:$H$300,"&gt;0")+COUNTIFS('04'!$D$3:$D$300,C200,'04'!$H$3:$H$300,"&gt;0")+COUNTIFS('05'!$C$3:$C$300,C200,'05'!$H$3:$H$300,"&gt;0")+COUNTIFS('05'!$D$3:$D$300,C200,'05'!$H$3:$H$300,"&gt;0")+COUNTIFS('06'!$C$3:$C$300,C200,'06'!$H$3:$H$300,"&gt;0")+COUNTIFS('06'!$D$3:$D$300,C200,'06'!$H$3:$H$300,"&gt;0")+COUNTIFS('07'!$C$3:$C$300,C200,'07'!$H$3:$H$300,"&gt;0")+COUNTIFS('07'!$D$3:$D$300,C200,'07'!$H$3:$H$300,"&gt;0")+COUNTIFS('08'!$C$3:$C$300,C200,'08'!$H$3:$H$300,"&gt;0")+COUNTIFS('08'!$D$3:$D$300,C200,'08'!$H$3:$H$300,"&gt;0")+COUNTIFS('09'!$C$3:$C$300,C200,'09'!$H$3:$H$300,"&gt;0")+COUNTIFS('09'!$D$3:$D$300,C200,'09'!$H$3:$H$300,"&gt;0")+COUNTIFS('10'!$C$3:$C$260,C200,'10'!$I$3:$I$260,"&gt;0")+COUNTIFS('10'!$D$3:$D$260,C200,'10'!$I$3:$I$260,"&gt;0")+COUNTIFS('11'!$C$3:$C$300,C200,'11'!$H$3:$H$300,"&gt;0")+COUNTIFS('11'!$D$3:$D$300,C200,'11'!$H$3:$H$300,"&gt;0")+COUNTIFS('12'!$C$3:$C$300,C200,'12'!$H$3:$H$300,"&gt;0")+COUNTIFS('12'!$D$3:$D$300,C200,'12'!$H$3:$H$300,"&gt;0")</f>
        <v>0</v>
      </c>
      <c r="G200" s="18">
        <f>COUNTIFS('01'!$C$3:$C$300,C200,'01'!$H$3:$H$300,"&lt;0")+COUNTIFS('01'!$D$3:$D$300,C200,'01'!$H$3:$H$300,"&lt;0")+COUNTIFS('02'!$C$3:$C$300,C200,'02'!$H$3:$H$300,"&lt;0")+COUNTIFS('02'!$D$3:$D$300,C200,'02'!$H$3:$H$300,"&lt;0")+COUNTIFS('03'!$C$3:$C$300,C200,'03'!$H$3:$H$300,"&lt;0")+COUNTIFS('03'!$D$3:$D$300,C200,'03'!$H$3:$H$300,"&lt;0")+COUNTIFS('04'!$C$3:$C$300,C200,'04'!$H$3:$H$300,"&lt;0")+COUNTIFS('04'!$D$3:$D$300,C200,'04'!$H$3:$H$300,"&lt;0")+COUNTIFS('05'!$C$3:$C$300,C200,'05'!$H$3:$H$300,"&lt;0")+COUNTIFS('05'!$D$3:$D$300,C200,'05'!$H$3:$H$300,"&lt;0")+COUNTIFS('06'!$C$3:$C$300,C200,'06'!$H$3:$H$300,"&lt;0")+COUNTIFS('06'!$D$3:$D$300,C200,'06'!$H$3:$H$300,"&lt;0")+COUNTIFS('07'!$C$3:$C$300,C200,'07'!$H$3:$H$300,"&lt;0")+COUNTIFS('07'!$D$3:$D$300,C200,'07'!$H$3:$H$300,"&lt;0")+COUNTIFS('08'!$C$3:$C$300,C200,'08'!$H$3:$H$300,"&lt;0")+COUNTIFS('08'!$D$3:$D$300,C200,'08'!$H$3:$H$300,"&lt;0")+COUNTIFS('09'!$C$3:$C$300,C200,'09'!$H$3:$H$300,"&lt;0")+COUNTIFS('09'!$D$3:$D$300,C200,'09'!$H$3:$H$300,"&lt;0")+COUNTIFS('10'!$C$3:$C$260,C200,'10'!$I$3:$I$260,"&lt;0")+COUNTIFS('10'!$D$3:$D$260,C200,'10'!$I$3:$I$260,"&lt;0")+COUNTIFS('11'!$C$3:$C$300,C200,'11'!$H$3:$H$300,"&lt;0")+COUNTIFS('11'!$D$3:$D$300,C200,'11'!$H$3:$H$300,"&lt;0")+COUNTIFS('12'!$C$3:$C$300,C200,'12'!$H$3:$H$300,"&lt;0")+COUNTIFS('12'!$D$3:$D$300,C200,'12'!$H$3:$H$300,"&lt;0")</f>
        <v>0</v>
      </c>
      <c r="H200" s="19">
        <f>SUMIFS('01'!$H$3:$H$300,'01'!$C$3:$C$300,C200)+SUMIFS('01'!$H$3:$H$300,'01'!$D$3:$D$300,C200)+SUMIFS('02'!$H$3:$H$300,'02'!$C$3:$C$300,C200)+SUMIFS('02'!$H$3:$H$300,'02'!$D$3:$D$300,C200)+SUMIFS('03'!$H$3:$H$300,'03'!$C$3:$C$300,C200)+SUMIFS('03'!$H$3:$H$300,'03'!$D$3:$D$300,C200)+SUMIFS('04'!$H$3:$H$300,'04'!$C$3:$C$300,C200)+SUMIFS('04'!$H$3:$H$300,'04'!$D$3:$D$300,C200)+SUMIFS('05'!$H$3:$H$300,'05'!$C$3:$C$300,C200)+SUMIFS('05'!$H$3:$H$300,'05'!$D$3:$D$300,C200)+SUMIFS('06'!$H$3:$H$300,'06'!$C$3:$C$300,C200)+SUMIFS('06'!$H$3:$H$300,'06'!$D$3:$D$300,C200)+SUMIFS('07'!$H$3:$H$300,'07'!$C$3:$C$300,C200)+SUMIFS('07'!$H$3:$H$300,'07'!$D$3:$D$300,C200)+SUMIFS('08'!$H$3:$H$300,'08'!$C$3:$C$300,C200)+SUMIFS('08'!$H$3:$H$300,'08'!$D$3:$D$300,C200)+SUMIFS('09'!$H$3:$H$300,'09'!$C$3:$C$300,C200)+SUMIFS('09'!$H$3:$H$300,'09'!$D$3:$D$300,C200)+SUMIFS('10'!$I$3:$I$260,'10'!$C$3:$C$260,C200)+SUMIFS('10'!$I$3:$I$260,'10'!$D$3:$D$260,C200)+SUMIFS('11'!$H$3:$H$300,'11'!$C$3:$C$300,C200)+SUMIFS('11'!$H$3:$H$300,'11'!$D$3:$D$300,C200)+SUMIFS('12'!$H$3:$H$300,'12'!$C$3:$C$300,C200)+SUMIFS('12'!$H$3:$H$300,'12'!$D$3:$D$300,C200)</f>
        <v>0</v>
      </c>
      <c r="I200" s="212"/>
      <c r="J200" s="231"/>
      <c r="K200" s="212"/>
      <c r="L200" s="212"/>
    </row>
    <row r="201" spans="1:12" ht="24.75" customHeight="1">
      <c r="A201" s="16">
        <f>Equipes!$H201+(ROW(Equipes!$H201)/100000)</f>
        <v>2.0100000000000001E-3</v>
      </c>
      <c r="B201" s="13">
        <f>RANK(Equipes!$A201,A:A)</f>
        <v>800</v>
      </c>
      <c r="C201" s="28"/>
      <c r="D201" s="18">
        <f>COUNTIF('01'!$C$3:$C$300,C201)+COUNTIF('02'!$C$3:$C$300,C201)+COUNTIF('03'!$C$3:$C$300,C201)+COUNTIF('04'!$C$3:$C$300,C201)+COUNTIF('05'!$C$3:$C$300,C201)+COUNTIF('06'!$C$3:$C$300,C201)+COUNTIF('07'!$C$3:$C$300,C201)+COUNTIF('08'!$C$3:$C$300,C201)+COUNTIF('09'!$C$3:$C$300,C201)+COUNTIF('10'!$C$3:$C$260,C201)+COUNTIF('11'!$C$3:$C$300,C201)+COUNTIF('12'!$C$3:$C$300,C201)</f>
        <v>0</v>
      </c>
      <c r="E201" s="18">
        <f>COUNTIF('01'!$D$3:$D$300,C201)+COUNTIF('02'!$D$3:$D$300,C201)+COUNTIF('03'!$D$3:$D$300,C201)+COUNTIF('04'!$D$3:$D$300,C201)+COUNTIF('05'!$D$3:$D$300,C201)+COUNTIF('06'!$D$3:$D$300,C201)+COUNTIF('07'!$D$3:$D$300,C201)+COUNTIF('08'!$D$3:$D$300,C201)+COUNTIF('09'!$D$3:$D$300,C201)+COUNTIF('10'!$D$3:$D$260,C201)+COUNTIF('11'!$D$3:$D$300,C201)+COUNTIF('12'!$D$3:$D$300,C201)</f>
        <v>0</v>
      </c>
      <c r="F201" s="18">
        <f>COUNTIFS('01'!$C$3:$C$300,C201,'01'!$H$3:$H$300,"&gt;0")+COUNTIFS('01'!$D$3:$D$300,C201,'01'!$H$3:$H$300,"&gt;0")+COUNTIFS('02'!$C$3:$C$300,C201,'02'!$H$3:$H$300,"&gt;0")+COUNTIFS('02'!$D$3:$D$300,C201,'02'!$H$3:$H$300,"&gt;0")+COUNTIFS('03'!$C$3:$C$300,C201,'03'!$H$3:$H$300,"&gt;0")+COUNTIFS('03'!$D$3:$D$300,C201,'03'!$H$3:$H$300,"&gt;0")+COUNTIFS('04'!$C$3:$C$300,C201,'04'!$H$3:$H$300,"&gt;0")+COUNTIFS('04'!$D$3:$D$300,C201,'04'!$H$3:$H$300,"&gt;0")+COUNTIFS('05'!$C$3:$C$300,C201,'05'!$H$3:$H$300,"&gt;0")+COUNTIFS('05'!$D$3:$D$300,C201,'05'!$H$3:$H$300,"&gt;0")+COUNTIFS('06'!$C$3:$C$300,C201,'06'!$H$3:$H$300,"&gt;0")+COUNTIFS('06'!$D$3:$D$300,C201,'06'!$H$3:$H$300,"&gt;0")+COUNTIFS('07'!$C$3:$C$300,C201,'07'!$H$3:$H$300,"&gt;0")+COUNTIFS('07'!$D$3:$D$300,C201,'07'!$H$3:$H$300,"&gt;0")+COUNTIFS('08'!$C$3:$C$300,C201,'08'!$H$3:$H$300,"&gt;0")+COUNTIFS('08'!$D$3:$D$300,C201,'08'!$H$3:$H$300,"&gt;0")+COUNTIFS('09'!$C$3:$C$300,C201,'09'!$H$3:$H$300,"&gt;0")+COUNTIFS('09'!$D$3:$D$300,C201,'09'!$H$3:$H$300,"&gt;0")+COUNTIFS('10'!$C$3:$C$260,C201,'10'!$I$3:$I$260,"&gt;0")+COUNTIFS('10'!$D$3:$D$260,C201,'10'!$I$3:$I$260,"&gt;0")+COUNTIFS('11'!$C$3:$C$300,C201,'11'!$H$3:$H$300,"&gt;0")+COUNTIFS('11'!$D$3:$D$300,C201,'11'!$H$3:$H$300,"&gt;0")+COUNTIFS('12'!$C$3:$C$300,C201,'12'!$H$3:$H$300,"&gt;0")+COUNTIFS('12'!$D$3:$D$300,C201,'12'!$H$3:$H$300,"&gt;0")</f>
        <v>0</v>
      </c>
      <c r="G201" s="18">
        <f>COUNTIFS('01'!$C$3:$C$300,C201,'01'!$H$3:$H$300,"&lt;0")+COUNTIFS('01'!$D$3:$D$300,C201,'01'!$H$3:$H$300,"&lt;0")+COUNTIFS('02'!$C$3:$C$300,C201,'02'!$H$3:$H$300,"&lt;0")+COUNTIFS('02'!$D$3:$D$300,C201,'02'!$H$3:$H$300,"&lt;0")+COUNTIFS('03'!$C$3:$C$300,C201,'03'!$H$3:$H$300,"&lt;0")+COUNTIFS('03'!$D$3:$D$300,C201,'03'!$H$3:$H$300,"&lt;0")+COUNTIFS('04'!$C$3:$C$300,C201,'04'!$H$3:$H$300,"&lt;0")+COUNTIFS('04'!$D$3:$D$300,C201,'04'!$H$3:$H$300,"&lt;0")+COUNTIFS('05'!$C$3:$C$300,C201,'05'!$H$3:$H$300,"&lt;0")+COUNTIFS('05'!$D$3:$D$300,C201,'05'!$H$3:$H$300,"&lt;0")+COUNTIFS('06'!$C$3:$C$300,C201,'06'!$H$3:$H$300,"&lt;0")+COUNTIFS('06'!$D$3:$D$300,C201,'06'!$H$3:$H$300,"&lt;0")+COUNTIFS('07'!$C$3:$C$300,C201,'07'!$H$3:$H$300,"&lt;0")+COUNTIFS('07'!$D$3:$D$300,C201,'07'!$H$3:$H$300,"&lt;0")+COUNTIFS('08'!$C$3:$C$300,C201,'08'!$H$3:$H$300,"&lt;0")+COUNTIFS('08'!$D$3:$D$300,C201,'08'!$H$3:$H$300,"&lt;0")+COUNTIFS('09'!$C$3:$C$300,C201,'09'!$H$3:$H$300,"&lt;0")+COUNTIFS('09'!$D$3:$D$300,C201,'09'!$H$3:$H$300,"&lt;0")+COUNTIFS('10'!$C$3:$C$260,C201,'10'!$I$3:$I$260,"&lt;0")+COUNTIFS('10'!$D$3:$D$260,C201,'10'!$I$3:$I$260,"&lt;0")+COUNTIFS('11'!$C$3:$C$300,C201,'11'!$H$3:$H$300,"&lt;0")+COUNTIFS('11'!$D$3:$D$300,C201,'11'!$H$3:$H$300,"&lt;0")+COUNTIFS('12'!$C$3:$C$300,C201,'12'!$H$3:$H$300,"&lt;0")+COUNTIFS('12'!$D$3:$D$300,C201,'12'!$H$3:$H$300,"&lt;0")</f>
        <v>0</v>
      </c>
      <c r="H201" s="19">
        <f>SUMIFS('01'!$H$3:$H$300,'01'!$C$3:$C$300,C201)+SUMIFS('01'!$H$3:$H$300,'01'!$D$3:$D$300,C201)+SUMIFS('02'!$H$3:$H$300,'02'!$C$3:$C$300,C201)+SUMIFS('02'!$H$3:$H$300,'02'!$D$3:$D$300,C201)+SUMIFS('03'!$H$3:$H$300,'03'!$C$3:$C$300,C201)+SUMIFS('03'!$H$3:$H$300,'03'!$D$3:$D$300,C201)+SUMIFS('04'!$H$3:$H$300,'04'!$C$3:$C$300,C201)+SUMIFS('04'!$H$3:$H$300,'04'!$D$3:$D$300,C201)+SUMIFS('05'!$H$3:$H$300,'05'!$C$3:$C$300,C201)+SUMIFS('05'!$H$3:$H$300,'05'!$D$3:$D$300,C201)+SUMIFS('06'!$H$3:$H$300,'06'!$C$3:$C$300,C201)+SUMIFS('06'!$H$3:$H$300,'06'!$D$3:$D$300,C201)+SUMIFS('07'!$H$3:$H$300,'07'!$C$3:$C$300,C201)+SUMIFS('07'!$H$3:$H$300,'07'!$D$3:$D$300,C201)+SUMIFS('08'!$H$3:$H$300,'08'!$C$3:$C$300,C201)+SUMIFS('08'!$H$3:$H$300,'08'!$D$3:$D$300,C201)+SUMIFS('09'!$H$3:$H$300,'09'!$C$3:$C$300,C201)+SUMIFS('09'!$H$3:$H$300,'09'!$D$3:$D$300,C201)+SUMIFS('10'!$I$3:$I$260,'10'!$C$3:$C$260,C201)+SUMIFS('10'!$I$3:$I$260,'10'!$D$3:$D$260,C201)+SUMIFS('11'!$H$3:$H$300,'11'!$C$3:$C$300,C201)+SUMIFS('11'!$H$3:$H$300,'11'!$D$3:$D$300,C201)+SUMIFS('12'!$H$3:$H$300,'12'!$C$3:$C$300,C201)+SUMIFS('12'!$H$3:$H$300,'12'!$D$3:$D$300,C201)</f>
        <v>0</v>
      </c>
      <c r="I201" s="212"/>
      <c r="J201" s="231"/>
      <c r="K201" s="212"/>
      <c r="L201" s="212"/>
    </row>
    <row r="202" spans="1:12" ht="24.75" customHeight="1">
      <c r="A202" s="16">
        <f>Equipes!$H202+(ROW(Equipes!$H202)/100000)</f>
        <v>2.0200000000000001E-3</v>
      </c>
      <c r="B202" s="13">
        <f>RANK(Equipes!$A202,A:A)</f>
        <v>799</v>
      </c>
      <c r="C202" s="28"/>
      <c r="D202" s="18">
        <f>COUNTIF('01'!$C$3:$C$300,C202)+COUNTIF('02'!$C$3:$C$300,C202)+COUNTIF('03'!$C$3:$C$300,C202)+COUNTIF('04'!$C$3:$C$300,C202)+COUNTIF('05'!$C$3:$C$300,C202)+COUNTIF('06'!$C$3:$C$300,C202)+COUNTIF('07'!$C$3:$C$300,C202)+COUNTIF('08'!$C$3:$C$300,C202)+COUNTIF('09'!$C$3:$C$300,C202)+COUNTIF('10'!$C$3:$C$260,C202)+COUNTIF('11'!$C$3:$C$300,C202)+COUNTIF('12'!$C$3:$C$300,C202)</f>
        <v>0</v>
      </c>
      <c r="E202" s="18">
        <f>COUNTIF('01'!$D$3:$D$300,C202)+COUNTIF('02'!$D$3:$D$300,C202)+COUNTIF('03'!$D$3:$D$300,C202)+COUNTIF('04'!$D$3:$D$300,C202)+COUNTIF('05'!$D$3:$D$300,C202)+COUNTIF('06'!$D$3:$D$300,C202)+COUNTIF('07'!$D$3:$D$300,C202)+COUNTIF('08'!$D$3:$D$300,C202)+COUNTIF('09'!$D$3:$D$300,C202)+COUNTIF('10'!$D$3:$D$260,C202)+COUNTIF('11'!$D$3:$D$300,C202)+COUNTIF('12'!$D$3:$D$300,C202)</f>
        <v>0</v>
      </c>
      <c r="F202" s="18">
        <f>COUNTIFS('01'!$C$3:$C$300,C202,'01'!$H$3:$H$300,"&gt;0")+COUNTIFS('01'!$D$3:$D$300,C202,'01'!$H$3:$H$300,"&gt;0")+COUNTIFS('02'!$C$3:$C$300,C202,'02'!$H$3:$H$300,"&gt;0")+COUNTIFS('02'!$D$3:$D$300,C202,'02'!$H$3:$H$300,"&gt;0")+COUNTIFS('03'!$C$3:$C$300,C202,'03'!$H$3:$H$300,"&gt;0")+COUNTIFS('03'!$D$3:$D$300,C202,'03'!$H$3:$H$300,"&gt;0")+COUNTIFS('04'!$C$3:$C$300,C202,'04'!$H$3:$H$300,"&gt;0")+COUNTIFS('04'!$D$3:$D$300,C202,'04'!$H$3:$H$300,"&gt;0")+COUNTIFS('05'!$C$3:$C$300,C202,'05'!$H$3:$H$300,"&gt;0")+COUNTIFS('05'!$D$3:$D$300,C202,'05'!$H$3:$H$300,"&gt;0")+COUNTIFS('06'!$C$3:$C$300,C202,'06'!$H$3:$H$300,"&gt;0")+COUNTIFS('06'!$D$3:$D$300,C202,'06'!$H$3:$H$300,"&gt;0")+COUNTIFS('07'!$C$3:$C$300,C202,'07'!$H$3:$H$300,"&gt;0")+COUNTIFS('07'!$D$3:$D$300,C202,'07'!$H$3:$H$300,"&gt;0")+COUNTIFS('08'!$C$3:$C$300,C202,'08'!$H$3:$H$300,"&gt;0")+COUNTIFS('08'!$D$3:$D$300,C202,'08'!$H$3:$H$300,"&gt;0")+COUNTIFS('09'!$C$3:$C$300,C202,'09'!$H$3:$H$300,"&gt;0")+COUNTIFS('09'!$D$3:$D$300,C202,'09'!$H$3:$H$300,"&gt;0")+COUNTIFS('10'!$C$3:$C$260,C202,'10'!$I$3:$I$260,"&gt;0")+COUNTIFS('10'!$D$3:$D$260,C202,'10'!$I$3:$I$260,"&gt;0")+COUNTIFS('11'!$C$3:$C$300,C202,'11'!$H$3:$H$300,"&gt;0")+COUNTIFS('11'!$D$3:$D$300,C202,'11'!$H$3:$H$300,"&gt;0")+COUNTIFS('12'!$C$3:$C$300,C202,'12'!$H$3:$H$300,"&gt;0")+COUNTIFS('12'!$D$3:$D$300,C202,'12'!$H$3:$H$300,"&gt;0")</f>
        <v>0</v>
      </c>
      <c r="G202" s="18">
        <f>COUNTIFS('01'!$C$3:$C$300,C202,'01'!$H$3:$H$300,"&lt;0")+COUNTIFS('01'!$D$3:$D$300,C202,'01'!$H$3:$H$300,"&lt;0")+COUNTIFS('02'!$C$3:$C$300,C202,'02'!$H$3:$H$300,"&lt;0")+COUNTIFS('02'!$D$3:$D$300,C202,'02'!$H$3:$H$300,"&lt;0")+COUNTIFS('03'!$C$3:$C$300,C202,'03'!$H$3:$H$300,"&lt;0")+COUNTIFS('03'!$D$3:$D$300,C202,'03'!$H$3:$H$300,"&lt;0")+COUNTIFS('04'!$C$3:$C$300,C202,'04'!$H$3:$H$300,"&lt;0")+COUNTIFS('04'!$D$3:$D$300,C202,'04'!$H$3:$H$300,"&lt;0")+COUNTIFS('05'!$C$3:$C$300,C202,'05'!$H$3:$H$300,"&lt;0")+COUNTIFS('05'!$D$3:$D$300,C202,'05'!$H$3:$H$300,"&lt;0")+COUNTIFS('06'!$C$3:$C$300,C202,'06'!$H$3:$H$300,"&lt;0")+COUNTIFS('06'!$D$3:$D$300,C202,'06'!$H$3:$H$300,"&lt;0")+COUNTIFS('07'!$C$3:$C$300,C202,'07'!$H$3:$H$300,"&lt;0")+COUNTIFS('07'!$D$3:$D$300,C202,'07'!$H$3:$H$300,"&lt;0")+COUNTIFS('08'!$C$3:$C$300,C202,'08'!$H$3:$H$300,"&lt;0")+COUNTIFS('08'!$D$3:$D$300,C202,'08'!$H$3:$H$300,"&lt;0")+COUNTIFS('09'!$C$3:$C$300,C202,'09'!$H$3:$H$300,"&lt;0")+COUNTIFS('09'!$D$3:$D$300,C202,'09'!$H$3:$H$300,"&lt;0")+COUNTIFS('10'!$C$3:$C$260,C202,'10'!$I$3:$I$260,"&lt;0")+COUNTIFS('10'!$D$3:$D$260,C202,'10'!$I$3:$I$260,"&lt;0")+COUNTIFS('11'!$C$3:$C$300,C202,'11'!$H$3:$H$300,"&lt;0")+COUNTIFS('11'!$D$3:$D$300,C202,'11'!$H$3:$H$300,"&lt;0")+COUNTIFS('12'!$C$3:$C$300,C202,'12'!$H$3:$H$300,"&lt;0")+COUNTIFS('12'!$D$3:$D$300,C202,'12'!$H$3:$H$300,"&lt;0")</f>
        <v>0</v>
      </c>
      <c r="H202" s="19">
        <f>SUMIFS('01'!$H$3:$H$300,'01'!$C$3:$C$300,C202)+SUMIFS('01'!$H$3:$H$300,'01'!$D$3:$D$300,C202)+SUMIFS('02'!$H$3:$H$300,'02'!$C$3:$C$300,C202)+SUMIFS('02'!$H$3:$H$300,'02'!$D$3:$D$300,C202)+SUMIFS('03'!$H$3:$H$300,'03'!$C$3:$C$300,C202)+SUMIFS('03'!$H$3:$H$300,'03'!$D$3:$D$300,C202)+SUMIFS('04'!$H$3:$H$300,'04'!$C$3:$C$300,C202)+SUMIFS('04'!$H$3:$H$300,'04'!$D$3:$D$300,C202)+SUMIFS('05'!$H$3:$H$300,'05'!$C$3:$C$300,C202)+SUMIFS('05'!$H$3:$H$300,'05'!$D$3:$D$300,C202)+SUMIFS('06'!$H$3:$H$300,'06'!$C$3:$C$300,C202)+SUMIFS('06'!$H$3:$H$300,'06'!$D$3:$D$300,C202)+SUMIFS('07'!$H$3:$H$300,'07'!$C$3:$C$300,C202)+SUMIFS('07'!$H$3:$H$300,'07'!$D$3:$D$300,C202)+SUMIFS('08'!$H$3:$H$300,'08'!$C$3:$C$300,C202)+SUMIFS('08'!$H$3:$H$300,'08'!$D$3:$D$300,C202)+SUMIFS('09'!$H$3:$H$300,'09'!$C$3:$C$300,C202)+SUMIFS('09'!$H$3:$H$300,'09'!$D$3:$D$300,C202)+SUMIFS('10'!$I$3:$I$260,'10'!$C$3:$C$260,C202)+SUMIFS('10'!$I$3:$I$260,'10'!$D$3:$D$260,C202)+SUMIFS('11'!$H$3:$H$300,'11'!$C$3:$C$300,C202)+SUMIFS('11'!$H$3:$H$300,'11'!$D$3:$D$300,C202)+SUMIFS('12'!$H$3:$H$300,'12'!$C$3:$C$300,C202)+SUMIFS('12'!$H$3:$H$300,'12'!$D$3:$D$300,C202)</f>
        <v>0</v>
      </c>
      <c r="I202" s="212"/>
      <c r="J202" s="231"/>
      <c r="K202" s="212"/>
      <c r="L202" s="212"/>
    </row>
    <row r="203" spans="1:12" ht="24.75" customHeight="1">
      <c r="A203" s="16">
        <f>Equipes!$H203+(ROW(Equipes!$H203)/100000)</f>
        <v>2.0300000000000001E-3</v>
      </c>
      <c r="B203" s="13">
        <f>RANK(Equipes!$A203,A:A)</f>
        <v>798</v>
      </c>
      <c r="C203" s="28"/>
      <c r="D203" s="18">
        <f>COUNTIF('01'!$C$3:$C$300,C203)+COUNTIF('02'!$C$3:$C$300,C203)+COUNTIF('03'!$C$3:$C$300,C203)+COUNTIF('04'!$C$3:$C$300,C203)+COUNTIF('05'!$C$3:$C$300,C203)+COUNTIF('06'!$C$3:$C$300,C203)+COUNTIF('07'!$C$3:$C$300,C203)+COUNTIF('08'!$C$3:$C$300,C203)+COUNTIF('09'!$C$3:$C$300,C203)+COUNTIF('10'!$C$3:$C$260,C203)+COUNTIF('11'!$C$3:$C$300,C203)+COUNTIF('12'!$C$3:$C$300,C203)</f>
        <v>0</v>
      </c>
      <c r="E203" s="18">
        <f>COUNTIF('01'!$D$3:$D$300,C203)+COUNTIF('02'!$D$3:$D$300,C203)+COUNTIF('03'!$D$3:$D$300,C203)+COUNTIF('04'!$D$3:$D$300,C203)+COUNTIF('05'!$D$3:$D$300,C203)+COUNTIF('06'!$D$3:$D$300,C203)+COUNTIF('07'!$D$3:$D$300,C203)+COUNTIF('08'!$D$3:$D$300,C203)+COUNTIF('09'!$D$3:$D$300,C203)+COUNTIF('10'!$D$3:$D$260,C203)+COUNTIF('11'!$D$3:$D$300,C203)+COUNTIF('12'!$D$3:$D$300,C203)</f>
        <v>0</v>
      </c>
      <c r="F203" s="18">
        <f>COUNTIFS('01'!$C$3:$C$300,C203,'01'!$H$3:$H$300,"&gt;0")+COUNTIFS('01'!$D$3:$D$300,C203,'01'!$H$3:$H$300,"&gt;0")+COUNTIFS('02'!$C$3:$C$300,C203,'02'!$H$3:$H$300,"&gt;0")+COUNTIFS('02'!$D$3:$D$300,C203,'02'!$H$3:$H$300,"&gt;0")+COUNTIFS('03'!$C$3:$C$300,C203,'03'!$H$3:$H$300,"&gt;0")+COUNTIFS('03'!$D$3:$D$300,C203,'03'!$H$3:$H$300,"&gt;0")+COUNTIFS('04'!$C$3:$C$300,C203,'04'!$H$3:$H$300,"&gt;0")+COUNTIFS('04'!$D$3:$D$300,C203,'04'!$H$3:$H$300,"&gt;0")+COUNTIFS('05'!$C$3:$C$300,C203,'05'!$H$3:$H$300,"&gt;0")+COUNTIFS('05'!$D$3:$D$300,C203,'05'!$H$3:$H$300,"&gt;0")+COUNTIFS('06'!$C$3:$C$300,C203,'06'!$H$3:$H$300,"&gt;0")+COUNTIFS('06'!$D$3:$D$300,C203,'06'!$H$3:$H$300,"&gt;0")+COUNTIFS('07'!$C$3:$C$300,C203,'07'!$H$3:$H$300,"&gt;0")+COUNTIFS('07'!$D$3:$D$300,C203,'07'!$H$3:$H$300,"&gt;0")+COUNTIFS('08'!$C$3:$C$300,C203,'08'!$H$3:$H$300,"&gt;0")+COUNTIFS('08'!$D$3:$D$300,C203,'08'!$H$3:$H$300,"&gt;0")+COUNTIFS('09'!$C$3:$C$300,C203,'09'!$H$3:$H$300,"&gt;0")+COUNTIFS('09'!$D$3:$D$300,C203,'09'!$H$3:$H$300,"&gt;0")+COUNTIFS('10'!$C$3:$C$260,C203,'10'!$I$3:$I$260,"&gt;0")+COUNTIFS('10'!$D$3:$D$260,C203,'10'!$I$3:$I$260,"&gt;0")+COUNTIFS('11'!$C$3:$C$300,C203,'11'!$H$3:$H$300,"&gt;0")+COUNTIFS('11'!$D$3:$D$300,C203,'11'!$H$3:$H$300,"&gt;0")+COUNTIFS('12'!$C$3:$C$300,C203,'12'!$H$3:$H$300,"&gt;0")+COUNTIFS('12'!$D$3:$D$300,C203,'12'!$H$3:$H$300,"&gt;0")</f>
        <v>0</v>
      </c>
      <c r="G203" s="18">
        <f>COUNTIFS('01'!$C$3:$C$300,C203,'01'!$H$3:$H$300,"&lt;0")+COUNTIFS('01'!$D$3:$D$300,C203,'01'!$H$3:$H$300,"&lt;0")+COUNTIFS('02'!$C$3:$C$300,C203,'02'!$H$3:$H$300,"&lt;0")+COUNTIFS('02'!$D$3:$D$300,C203,'02'!$H$3:$H$300,"&lt;0")+COUNTIFS('03'!$C$3:$C$300,C203,'03'!$H$3:$H$300,"&lt;0")+COUNTIFS('03'!$D$3:$D$300,C203,'03'!$H$3:$H$300,"&lt;0")+COUNTIFS('04'!$C$3:$C$300,C203,'04'!$H$3:$H$300,"&lt;0")+COUNTIFS('04'!$D$3:$D$300,C203,'04'!$H$3:$H$300,"&lt;0")+COUNTIFS('05'!$C$3:$C$300,C203,'05'!$H$3:$H$300,"&lt;0")+COUNTIFS('05'!$D$3:$D$300,C203,'05'!$H$3:$H$300,"&lt;0")+COUNTIFS('06'!$C$3:$C$300,C203,'06'!$H$3:$H$300,"&lt;0")+COUNTIFS('06'!$D$3:$D$300,C203,'06'!$H$3:$H$300,"&lt;0")+COUNTIFS('07'!$C$3:$C$300,C203,'07'!$H$3:$H$300,"&lt;0")+COUNTIFS('07'!$D$3:$D$300,C203,'07'!$H$3:$H$300,"&lt;0")+COUNTIFS('08'!$C$3:$C$300,C203,'08'!$H$3:$H$300,"&lt;0")+COUNTIFS('08'!$D$3:$D$300,C203,'08'!$H$3:$H$300,"&lt;0")+COUNTIFS('09'!$C$3:$C$300,C203,'09'!$H$3:$H$300,"&lt;0")+COUNTIFS('09'!$D$3:$D$300,C203,'09'!$H$3:$H$300,"&lt;0")+COUNTIFS('10'!$C$3:$C$260,C203,'10'!$I$3:$I$260,"&lt;0")+COUNTIFS('10'!$D$3:$D$260,C203,'10'!$I$3:$I$260,"&lt;0")+COUNTIFS('11'!$C$3:$C$300,C203,'11'!$H$3:$H$300,"&lt;0")+COUNTIFS('11'!$D$3:$D$300,C203,'11'!$H$3:$H$300,"&lt;0")+COUNTIFS('12'!$C$3:$C$300,C203,'12'!$H$3:$H$300,"&lt;0")+COUNTIFS('12'!$D$3:$D$300,C203,'12'!$H$3:$H$300,"&lt;0")</f>
        <v>0</v>
      </c>
      <c r="H203" s="19">
        <f>SUMIFS('01'!$H$3:$H$300,'01'!$C$3:$C$300,C203)+SUMIFS('01'!$H$3:$H$300,'01'!$D$3:$D$300,C203)+SUMIFS('02'!$H$3:$H$300,'02'!$C$3:$C$300,C203)+SUMIFS('02'!$H$3:$H$300,'02'!$D$3:$D$300,C203)+SUMIFS('03'!$H$3:$H$300,'03'!$C$3:$C$300,C203)+SUMIFS('03'!$H$3:$H$300,'03'!$D$3:$D$300,C203)+SUMIFS('04'!$H$3:$H$300,'04'!$C$3:$C$300,C203)+SUMIFS('04'!$H$3:$H$300,'04'!$D$3:$D$300,C203)+SUMIFS('05'!$H$3:$H$300,'05'!$C$3:$C$300,C203)+SUMIFS('05'!$H$3:$H$300,'05'!$D$3:$D$300,C203)+SUMIFS('06'!$H$3:$H$300,'06'!$C$3:$C$300,C203)+SUMIFS('06'!$H$3:$H$300,'06'!$D$3:$D$300,C203)+SUMIFS('07'!$H$3:$H$300,'07'!$C$3:$C$300,C203)+SUMIFS('07'!$H$3:$H$300,'07'!$D$3:$D$300,C203)+SUMIFS('08'!$H$3:$H$300,'08'!$C$3:$C$300,C203)+SUMIFS('08'!$H$3:$H$300,'08'!$D$3:$D$300,C203)+SUMIFS('09'!$H$3:$H$300,'09'!$C$3:$C$300,C203)+SUMIFS('09'!$H$3:$H$300,'09'!$D$3:$D$300,C203)+SUMIFS('10'!$I$3:$I$260,'10'!$C$3:$C$260,C203)+SUMIFS('10'!$I$3:$I$260,'10'!$D$3:$D$260,C203)+SUMIFS('11'!$H$3:$H$300,'11'!$C$3:$C$300,C203)+SUMIFS('11'!$H$3:$H$300,'11'!$D$3:$D$300,C203)+SUMIFS('12'!$H$3:$H$300,'12'!$C$3:$C$300,C203)+SUMIFS('12'!$H$3:$H$300,'12'!$D$3:$D$300,C203)</f>
        <v>0</v>
      </c>
      <c r="I203" s="212"/>
      <c r="J203" s="231"/>
      <c r="K203" s="212"/>
      <c r="L203" s="212"/>
    </row>
    <row r="204" spans="1:12" ht="24.75" customHeight="1">
      <c r="A204" s="16">
        <f>Equipes!$H204+(ROW(Equipes!$H204)/100000)</f>
        <v>2.0400000000000001E-3</v>
      </c>
      <c r="B204" s="13">
        <f>RANK(Equipes!$A204,A:A)</f>
        <v>797</v>
      </c>
      <c r="C204" s="28"/>
      <c r="D204" s="18">
        <f>COUNTIF('01'!$C$3:$C$300,C204)+COUNTIF('02'!$C$3:$C$300,C204)+COUNTIF('03'!$C$3:$C$300,C204)+COUNTIF('04'!$C$3:$C$300,C204)+COUNTIF('05'!$C$3:$C$300,C204)+COUNTIF('06'!$C$3:$C$300,C204)+COUNTIF('07'!$C$3:$C$300,C204)+COUNTIF('08'!$C$3:$C$300,C204)+COUNTIF('09'!$C$3:$C$300,C204)+COUNTIF('10'!$C$3:$C$260,C204)+COUNTIF('11'!$C$3:$C$300,C204)+COUNTIF('12'!$C$3:$C$300,C204)</f>
        <v>0</v>
      </c>
      <c r="E204" s="18">
        <f>COUNTIF('01'!$D$3:$D$300,C204)+COUNTIF('02'!$D$3:$D$300,C204)+COUNTIF('03'!$D$3:$D$300,C204)+COUNTIF('04'!$D$3:$D$300,C204)+COUNTIF('05'!$D$3:$D$300,C204)+COUNTIF('06'!$D$3:$D$300,C204)+COUNTIF('07'!$D$3:$D$300,C204)+COUNTIF('08'!$D$3:$D$300,C204)+COUNTIF('09'!$D$3:$D$300,C204)+COUNTIF('10'!$D$3:$D$260,C204)+COUNTIF('11'!$D$3:$D$300,C204)+COUNTIF('12'!$D$3:$D$300,C204)</f>
        <v>0</v>
      </c>
      <c r="F204" s="18">
        <f>COUNTIFS('01'!$C$3:$C$300,C204,'01'!$H$3:$H$300,"&gt;0")+COUNTIFS('01'!$D$3:$D$300,C204,'01'!$H$3:$H$300,"&gt;0")+COUNTIFS('02'!$C$3:$C$300,C204,'02'!$H$3:$H$300,"&gt;0")+COUNTIFS('02'!$D$3:$D$300,C204,'02'!$H$3:$H$300,"&gt;0")+COUNTIFS('03'!$C$3:$C$300,C204,'03'!$H$3:$H$300,"&gt;0")+COUNTIFS('03'!$D$3:$D$300,C204,'03'!$H$3:$H$300,"&gt;0")+COUNTIFS('04'!$C$3:$C$300,C204,'04'!$H$3:$H$300,"&gt;0")+COUNTIFS('04'!$D$3:$D$300,C204,'04'!$H$3:$H$300,"&gt;0")+COUNTIFS('05'!$C$3:$C$300,C204,'05'!$H$3:$H$300,"&gt;0")+COUNTIFS('05'!$D$3:$D$300,C204,'05'!$H$3:$H$300,"&gt;0")+COUNTIFS('06'!$C$3:$C$300,C204,'06'!$H$3:$H$300,"&gt;0")+COUNTIFS('06'!$D$3:$D$300,C204,'06'!$H$3:$H$300,"&gt;0")+COUNTIFS('07'!$C$3:$C$300,C204,'07'!$H$3:$H$300,"&gt;0")+COUNTIFS('07'!$D$3:$D$300,C204,'07'!$H$3:$H$300,"&gt;0")+COUNTIFS('08'!$C$3:$C$300,C204,'08'!$H$3:$H$300,"&gt;0")+COUNTIFS('08'!$D$3:$D$300,C204,'08'!$H$3:$H$300,"&gt;0")+COUNTIFS('09'!$C$3:$C$300,C204,'09'!$H$3:$H$300,"&gt;0")+COUNTIFS('09'!$D$3:$D$300,C204,'09'!$H$3:$H$300,"&gt;0")+COUNTIFS('10'!$C$3:$C$260,C204,'10'!$I$3:$I$260,"&gt;0")+COUNTIFS('10'!$D$3:$D$260,C204,'10'!$I$3:$I$260,"&gt;0")+COUNTIFS('11'!$C$3:$C$300,C204,'11'!$H$3:$H$300,"&gt;0")+COUNTIFS('11'!$D$3:$D$300,C204,'11'!$H$3:$H$300,"&gt;0")+COUNTIFS('12'!$C$3:$C$300,C204,'12'!$H$3:$H$300,"&gt;0")+COUNTIFS('12'!$D$3:$D$300,C204,'12'!$H$3:$H$300,"&gt;0")</f>
        <v>0</v>
      </c>
      <c r="G204" s="18">
        <f>COUNTIFS('01'!$C$3:$C$300,C204,'01'!$H$3:$H$300,"&lt;0")+COUNTIFS('01'!$D$3:$D$300,C204,'01'!$H$3:$H$300,"&lt;0")+COUNTIFS('02'!$C$3:$C$300,C204,'02'!$H$3:$H$300,"&lt;0")+COUNTIFS('02'!$D$3:$D$300,C204,'02'!$H$3:$H$300,"&lt;0")+COUNTIFS('03'!$C$3:$C$300,C204,'03'!$H$3:$H$300,"&lt;0")+COUNTIFS('03'!$D$3:$D$300,C204,'03'!$H$3:$H$300,"&lt;0")+COUNTIFS('04'!$C$3:$C$300,C204,'04'!$H$3:$H$300,"&lt;0")+COUNTIFS('04'!$D$3:$D$300,C204,'04'!$H$3:$H$300,"&lt;0")+COUNTIFS('05'!$C$3:$C$300,C204,'05'!$H$3:$H$300,"&lt;0")+COUNTIFS('05'!$D$3:$D$300,C204,'05'!$H$3:$H$300,"&lt;0")+COUNTIFS('06'!$C$3:$C$300,C204,'06'!$H$3:$H$300,"&lt;0")+COUNTIFS('06'!$D$3:$D$300,C204,'06'!$H$3:$H$300,"&lt;0")+COUNTIFS('07'!$C$3:$C$300,C204,'07'!$H$3:$H$300,"&lt;0")+COUNTIFS('07'!$D$3:$D$300,C204,'07'!$H$3:$H$300,"&lt;0")+COUNTIFS('08'!$C$3:$C$300,C204,'08'!$H$3:$H$300,"&lt;0")+COUNTIFS('08'!$D$3:$D$300,C204,'08'!$H$3:$H$300,"&lt;0")+COUNTIFS('09'!$C$3:$C$300,C204,'09'!$H$3:$H$300,"&lt;0")+COUNTIFS('09'!$D$3:$D$300,C204,'09'!$H$3:$H$300,"&lt;0")+COUNTIFS('10'!$C$3:$C$260,C204,'10'!$I$3:$I$260,"&lt;0")+COUNTIFS('10'!$D$3:$D$260,C204,'10'!$I$3:$I$260,"&lt;0")+COUNTIFS('11'!$C$3:$C$300,C204,'11'!$H$3:$H$300,"&lt;0")+COUNTIFS('11'!$D$3:$D$300,C204,'11'!$H$3:$H$300,"&lt;0")+COUNTIFS('12'!$C$3:$C$300,C204,'12'!$H$3:$H$300,"&lt;0")+COUNTIFS('12'!$D$3:$D$300,C204,'12'!$H$3:$H$300,"&lt;0")</f>
        <v>0</v>
      </c>
      <c r="H204" s="19">
        <f>SUMIFS('01'!$H$3:$H$300,'01'!$C$3:$C$300,C204)+SUMIFS('01'!$H$3:$H$300,'01'!$D$3:$D$300,C204)+SUMIFS('02'!$H$3:$H$300,'02'!$C$3:$C$300,C204)+SUMIFS('02'!$H$3:$H$300,'02'!$D$3:$D$300,C204)+SUMIFS('03'!$H$3:$H$300,'03'!$C$3:$C$300,C204)+SUMIFS('03'!$H$3:$H$300,'03'!$D$3:$D$300,C204)+SUMIFS('04'!$H$3:$H$300,'04'!$C$3:$C$300,C204)+SUMIFS('04'!$H$3:$H$300,'04'!$D$3:$D$300,C204)+SUMIFS('05'!$H$3:$H$300,'05'!$C$3:$C$300,C204)+SUMIFS('05'!$H$3:$H$300,'05'!$D$3:$D$300,C204)+SUMIFS('06'!$H$3:$H$300,'06'!$C$3:$C$300,C204)+SUMIFS('06'!$H$3:$H$300,'06'!$D$3:$D$300,C204)+SUMIFS('07'!$H$3:$H$300,'07'!$C$3:$C$300,C204)+SUMIFS('07'!$H$3:$H$300,'07'!$D$3:$D$300,C204)+SUMIFS('08'!$H$3:$H$300,'08'!$C$3:$C$300,C204)+SUMIFS('08'!$H$3:$H$300,'08'!$D$3:$D$300,C204)+SUMIFS('09'!$H$3:$H$300,'09'!$C$3:$C$300,C204)+SUMIFS('09'!$H$3:$H$300,'09'!$D$3:$D$300,C204)+SUMIFS('10'!$I$3:$I$260,'10'!$C$3:$C$260,C204)+SUMIFS('10'!$I$3:$I$260,'10'!$D$3:$D$260,C204)+SUMIFS('11'!$H$3:$H$300,'11'!$C$3:$C$300,C204)+SUMIFS('11'!$H$3:$H$300,'11'!$D$3:$D$300,C204)+SUMIFS('12'!$H$3:$H$300,'12'!$C$3:$C$300,C204)+SUMIFS('12'!$H$3:$H$300,'12'!$D$3:$D$300,C204)</f>
        <v>0</v>
      </c>
      <c r="I204" s="212"/>
      <c r="J204" s="231"/>
      <c r="K204" s="212"/>
      <c r="L204" s="212"/>
    </row>
    <row r="205" spans="1:12" ht="24.75" customHeight="1">
      <c r="A205" s="16">
        <f>Equipes!$H205+(ROW(Equipes!$H205)/100000)</f>
        <v>2.0500000000000002E-3</v>
      </c>
      <c r="B205" s="13">
        <f>RANK(Equipes!$A205,A:A)</f>
        <v>796</v>
      </c>
      <c r="C205" s="28"/>
      <c r="D205" s="18">
        <f>COUNTIF('01'!$C$3:$C$300,C205)+COUNTIF('02'!$C$3:$C$300,C205)+COUNTIF('03'!$C$3:$C$300,C205)+COUNTIF('04'!$C$3:$C$300,C205)+COUNTIF('05'!$C$3:$C$300,C205)+COUNTIF('06'!$C$3:$C$300,C205)+COUNTIF('07'!$C$3:$C$300,C205)+COUNTIF('08'!$C$3:$C$300,C205)+COUNTIF('09'!$C$3:$C$300,C205)+COUNTIF('10'!$C$3:$C$260,C205)+COUNTIF('11'!$C$3:$C$300,C205)+COUNTIF('12'!$C$3:$C$300,C205)</f>
        <v>0</v>
      </c>
      <c r="E205" s="18">
        <f>COUNTIF('01'!$D$3:$D$300,C205)+COUNTIF('02'!$D$3:$D$300,C205)+COUNTIF('03'!$D$3:$D$300,C205)+COUNTIF('04'!$D$3:$D$300,C205)+COUNTIF('05'!$D$3:$D$300,C205)+COUNTIF('06'!$D$3:$D$300,C205)+COUNTIF('07'!$D$3:$D$300,C205)+COUNTIF('08'!$D$3:$D$300,C205)+COUNTIF('09'!$D$3:$D$300,C205)+COUNTIF('10'!$D$3:$D$260,C205)+COUNTIF('11'!$D$3:$D$300,C205)+COUNTIF('12'!$D$3:$D$300,C205)</f>
        <v>0</v>
      </c>
      <c r="F205" s="18">
        <f>COUNTIFS('01'!$C$3:$C$300,C205,'01'!$H$3:$H$300,"&gt;0")+COUNTIFS('01'!$D$3:$D$300,C205,'01'!$H$3:$H$300,"&gt;0")+COUNTIFS('02'!$C$3:$C$300,C205,'02'!$H$3:$H$300,"&gt;0")+COUNTIFS('02'!$D$3:$D$300,C205,'02'!$H$3:$H$300,"&gt;0")+COUNTIFS('03'!$C$3:$C$300,C205,'03'!$H$3:$H$300,"&gt;0")+COUNTIFS('03'!$D$3:$D$300,C205,'03'!$H$3:$H$300,"&gt;0")+COUNTIFS('04'!$C$3:$C$300,C205,'04'!$H$3:$H$300,"&gt;0")+COUNTIFS('04'!$D$3:$D$300,C205,'04'!$H$3:$H$300,"&gt;0")+COUNTIFS('05'!$C$3:$C$300,C205,'05'!$H$3:$H$300,"&gt;0")+COUNTIFS('05'!$D$3:$D$300,C205,'05'!$H$3:$H$300,"&gt;0")+COUNTIFS('06'!$C$3:$C$300,C205,'06'!$H$3:$H$300,"&gt;0")+COUNTIFS('06'!$D$3:$D$300,C205,'06'!$H$3:$H$300,"&gt;0")+COUNTIFS('07'!$C$3:$C$300,C205,'07'!$H$3:$H$300,"&gt;0")+COUNTIFS('07'!$D$3:$D$300,C205,'07'!$H$3:$H$300,"&gt;0")+COUNTIFS('08'!$C$3:$C$300,C205,'08'!$H$3:$H$300,"&gt;0")+COUNTIFS('08'!$D$3:$D$300,C205,'08'!$H$3:$H$300,"&gt;0")+COUNTIFS('09'!$C$3:$C$300,C205,'09'!$H$3:$H$300,"&gt;0")+COUNTIFS('09'!$D$3:$D$300,C205,'09'!$H$3:$H$300,"&gt;0")+COUNTIFS('10'!$C$3:$C$260,C205,'10'!$I$3:$I$260,"&gt;0")+COUNTIFS('10'!$D$3:$D$260,C205,'10'!$I$3:$I$260,"&gt;0")+COUNTIFS('11'!$C$3:$C$300,C205,'11'!$H$3:$H$300,"&gt;0")+COUNTIFS('11'!$D$3:$D$300,C205,'11'!$H$3:$H$300,"&gt;0")+COUNTIFS('12'!$C$3:$C$300,C205,'12'!$H$3:$H$300,"&gt;0")+COUNTIFS('12'!$D$3:$D$300,C205,'12'!$H$3:$H$300,"&gt;0")</f>
        <v>0</v>
      </c>
      <c r="G205" s="18">
        <f>COUNTIFS('01'!$C$3:$C$300,C205,'01'!$H$3:$H$300,"&lt;0")+COUNTIFS('01'!$D$3:$D$300,C205,'01'!$H$3:$H$300,"&lt;0")+COUNTIFS('02'!$C$3:$C$300,C205,'02'!$H$3:$H$300,"&lt;0")+COUNTIFS('02'!$D$3:$D$300,C205,'02'!$H$3:$H$300,"&lt;0")+COUNTIFS('03'!$C$3:$C$300,C205,'03'!$H$3:$H$300,"&lt;0")+COUNTIFS('03'!$D$3:$D$300,C205,'03'!$H$3:$H$300,"&lt;0")+COUNTIFS('04'!$C$3:$C$300,C205,'04'!$H$3:$H$300,"&lt;0")+COUNTIFS('04'!$D$3:$D$300,C205,'04'!$H$3:$H$300,"&lt;0")+COUNTIFS('05'!$C$3:$C$300,C205,'05'!$H$3:$H$300,"&lt;0")+COUNTIFS('05'!$D$3:$D$300,C205,'05'!$H$3:$H$300,"&lt;0")+COUNTIFS('06'!$C$3:$C$300,C205,'06'!$H$3:$H$300,"&lt;0")+COUNTIFS('06'!$D$3:$D$300,C205,'06'!$H$3:$H$300,"&lt;0")+COUNTIFS('07'!$C$3:$C$300,C205,'07'!$H$3:$H$300,"&lt;0")+COUNTIFS('07'!$D$3:$D$300,C205,'07'!$H$3:$H$300,"&lt;0")+COUNTIFS('08'!$C$3:$C$300,C205,'08'!$H$3:$H$300,"&lt;0")+COUNTIFS('08'!$D$3:$D$300,C205,'08'!$H$3:$H$300,"&lt;0")+COUNTIFS('09'!$C$3:$C$300,C205,'09'!$H$3:$H$300,"&lt;0")+COUNTIFS('09'!$D$3:$D$300,C205,'09'!$H$3:$H$300,"&lt;0")+COUNTIFS('10'!$C$3:$C$260,C205,'10'!$I$3:$I$260,"&lt;0")+COUNTIFS('10'!$D$3:$D$260,C205,'10'!$I$3:$I$260,"&lt;0")+COUNTIFS('11'!$C$3:$C$300,C205,'11'!$H$3:$H$300,"&lt;0")+COUNTIFS('11'!$D$3:$D$300,C205,'11'!$H$3:$H$300,"&lt;0")+COUNTIFS('12'!$C$3:$C$300,C205,'12'!$H$3:$H$300,"&lt;0")+COUNTIFS('12'!$D$3:$D$300,C205,'12'!$H$3:$H$300,"&lt;0")</f>
        <v>0</v>
      </c>
      <c r="H205" s="19">
        <f>SUMIFS('01'!$H$3:$H$300,'01'!$C$3:$C$300,C205)+SUMIFS('01'!$H$3:$H$300,'01'!$D$3:$D$300,C205)+SUMIFS('02'!$H$3:$H$300,'02'!$C$3:$C$300,C205)+SUMIFS('02'!$H$3:$H$300,'02'!$D$3:$D$300,C205)+SUMIFS('03'!$H$3:$H$300,'03'!$C$3:$C$300,C205)+SUMIFS('03'!$H$3:$H$300,'03'!$D$3:$D$300,C205)+SUMIFS('04'!$H$3:$H$300,'04'!$C$3:$C$300,C205)+SUMIFS('04'!$H$3:$H$300,'04'!$D$3:$D$300,C205)+SUMIFS('05'!$H$3:$H$300,'05'!$C$3:$C$300,C205)+SUMIFS('05'!$H$3:$H$300,'05'!$D$3:$D$300,C205)+SUMIFS('06'!$H$3:$H$300,'06'!$C$3:$C$300,C205)+SUMIFS('06'!$H$3:$H$300,'06'!$D$3:$D$300,C205)+SUMIFS('07'!$H$3:$H$300,'07'!$C$3:$C$300,C205)+SUMIFS('07'!$H$3:$H$300,'07'!$D$3:$D$300,C205)+SUMIFS('08'!$H$3:$H$300,'08'!$C$3:$C$300,C205)+SUMIFS('08'!$H$3:$H$300,'08'!$D$3:$D$300,C205)+SUMIFS('09'!$H$3:$H$300,'09'!$C$3:$C$300,C205)+SUMIFS('09'!$H$3:$H$300,'09'!$D$3:$D$300,C205)+SUMIFS('10'!$I$3:$I$260,'10'!$C$3:$C$260,C205)+SUMIFS('10'!$I$3:$I$260,'10'!$D$3:$D$260,C205)+SUMIFS('11'!$H$3:$H$300,'11'!$C$3:$C$300,C205)+SUMIFS('11'!$H$3:$H$300,'11'!$D$3:$D$300,C205)+SUMIFS('12'!$H$3:$H$300,'12'!$C$3:$C$300,C205)+SUMIFS('12'!$H$3:$H$300,'12'!$D$3:$D$300,C205)</f>
        <v>0</v>
      </c>
      <c r="I205" s="212"/>
      <c r="J205" s="231"/>
      <c r="K205" s="212"/>
      <c r="L205" s="212"/>
    </row>
    <row r="206" spans="1:12" ht="24.75" customHeight="1">
      <c r="A206" s="16">
        <f>Equipes!$H206+(ROW(Equipes!$H206)/100000)</f>
        <v>2.0600000000000002E-3</v>
      </c>
      <c r="B206" s="13">
        <f>RANK(Equipes!$A206,A:A)</f>
        <v>795</v>
      </c>
      <c r="C206" s="28"/>
      <c r="D206" s="18">
        <f>COUNTIF('01'!$C$3:$C$300,C206)+COUNTIF('02'!$C$3:$C$300,C206)+COUNTIF('03'!$C$3:$C$300,C206)+COUNTIF('04'!$C$3:$C$300,C206)+COUNTIF('05'!$C$3:$C$300,C206)+COUNTIF('06'!$C$3:$C$300,C206)+COUNTIF('07'!$C$3:$C$300,C206)+COUNTIF('08'!$C$3:$C$300,C206)+COUNTIF('09'!$C$3:$C$300,C206)+COUNTIF('10'!$C$3:$C$260,C206)+COUNTIF('11'!$C$3:$C$300,C206)+COUNTIF('12'!$C$3:$C$300,C206)</f>
        <v>0</v>
      </c>
      <c r="E206" s="18">
        <f>COUNTIF('01'!$D$3:$D$300,C206)+COUNTIF('02'!$D$3:$D$300,C206)+COUNTIF('03'!$D$3:$D$300,C206)+COUNTIF('04'!$D$3:$D$300,C206)+COUNTIF('05'!$D$3:$D$300,C206)+COUNTIF('06'!$D$3:$D$300,C206)+COUNTIF('07'!$D$3:$D$300,C206)+COUNTIF('08'!$D$3:$D$300,C206)+COUNTIF('09'!$D$3:$D$300,C206)+COUNTIF('10'!$D$3:$D$260,C206)+COUNTIF('11'!$D$3:$D$300,C206)+COUNTIF('12'!$D$3:$D$300,C206)</f>
        <v>0</v>
      </c>
      <c r="F206" s="18">
        <f>COUNTIFS('01'!$C$3:$C$300,C206,'01'!$H$3:$H$300,"&gt;0")+COUNTIFS('01'!$D$3:$D$300,C206,'01'!$H$3:$H$300,"&gt;0")+COUNTIFS('02'!$C$3:$C$300,C206,'02'!$H$3:$H$300,"&gt;0")+COUNTIFS('02'!$D$3:$D$300,C206,'02'!$H$3:$H$300,"&gt;0")+COUNTIFS('03'!$C$3:$C$300,C206,'03'!$H$3:$H$300,"&gt;0")+COUNTIFS('03'!$D$3:$D$300,C206,'03'!$H$3:$H$300,"&gt;0")+COUNTIFS('04'!$C$3:$C$300,C206,'04'!$H$3:$H$300,"&gt;0")+COUNTIFS('04'!$D$3:$D$300,C206,'04'!$H$3:$H$300,"&gt;0")+COUNTIFS('05'!$C$3:$C$300,C206,'05'!$H$3:$H$300,"&gt;0")+COUNTIFS('05'!$D$3:$D$300,C206,'05'!$H$3:$H$300,"&gt;0")+COUNTIFS('06'!$C$3:$C$300,C206,'06'!$H$3:$H$300,"&gt;0")+COUNTIFS('06'!$D$3:$D$300,C206,'06'!$H$3:$H$300,"&gt;0")+COUNTIFS('07'!$C$3:$C$300,C206,'07'!$H$3:$H$300,"&gt;0")+COUNTIFS('07'!$D$3:$D$300,C206,'07'!$H$3:$H$300,"&gt;0")+COUNTIFS('08'!$C$3:$C$300,C206,'08'!$H$3:$H$300,"&gt;0")+COUNTIFS('08'!$D$3:$D$300,C206,'08'!$H$3:$H$300,"&gt;0")+COUNTIFS('09'!$C$3:$C$300,C206,'09'!$H$3:$H$300,"&gt;0")+COUNTIFS('09'!$D$3:$D$300,C206,'09'!$H$3:$H$300,"&gt;0")+COUNTIFS('10'!$C$3:$C$260,C206,'10'!$I$3:$I$260,"&gt;0")+COUNTIFS('10'!$D$3:$D$260,C206,'10'!$I$3:$I$260,"&gt;0")+COUNTIFS('11'!$C$3:$C$300,C206,'11'!$H$3:$H$300,"&gt;0")+COUNTIFS('11'!$D$3:$D$300,C206,'11'!$H$3:$H$300,"&gt;0")+COUNTIFS('12'!$C$3:$C$300,C206,'12'!$H$3:$H$300,"&gt;0")+COUNTIFS('12'!$D$3:$D$300,C206,'12'!$H$3:$H$300,"&gt;0")</f>
        <v>0</v>
      </c>
      <c r="G206" s="18">
        <f>COUNTIFS('01'!$C$3:$C$300,C206,'01'!$H$3:$H$300,"&lt;0")+COUNTIFS('01'!$D$3:$D$300,C206,'01'!$H$3:$H$300,"&lt;0")+COUNTIFS('02'!$C$3:$C$300,C206,'02'!$H$3:$H$300,"&lt;0")+COUNTIFS('02'!$D$3:$D$300,C206,'02'!$H$3:$H$300,"&lt;0")+COUNTIFS('03'!$C$3:$C$300,C206,'03'!$H$3:$H$300,"&lt;0")+COUNTIFS('03'!$D$3:$D$300,C206,'03'!$H$3:$H$300,"&lt;0")+COUNTIFS('04'!$C$3:$C$300,C206,'04'!$H$3:$H$300,"&lt;0")+COUNTIFS('04'!$D$3:$D$300,C206,'04'!$H$3:$H$300,"&lt;0")+COUNTIFS('05'!$C$3:$C$300,C206,'05'!$H$3:$H$300,"&lt;0")+COUNTIFS('05'!$D$3:$D$300,C206,'05'!$H$3:$H$300,"&lt;0")+COUNTIFS('06'!$C$3:$C$300,C206,'06'!$H$3:$H$300,"&lt;0")+COUNTIFS('06'!$D$3:$D$300,C206,'06'!$H$3:$H$300,"&lt;0")+COUNTIFS('07'!$C$3:$C$300,C206,'07'!$H$3:$H$300,"&lt;0")+COUNTIFS('07'!$D$3:$D$300,C206,'07'!$H$3:$H$300,"&lt;0")+COUNTIFS('08'!$C$3:$C$300,C206,'08'!$H$3:$H$300,"&lt;0")+COUNTIFS('08'!$D$3:$D$300,C206,'08'!$H$3:$H$300,"&lt;0")+COUNTIFS('09'!$C$3:$C$300,C206,'09'!$H$3:$H$300,"&lt;0")+COUNTIFS('09'!$D$3:$D$300,C206,'09'!$H$3:$H$300,"&lt;0")+COUNTIFS('10'!$C$3:$C$260,C206,'10'!$I$3:$I$260,"&lt;0")+COUNTIFS('10'!$D$3:$D$260,C206,'10'!$I$3:$I$260,"&lt;0")+COUNTIFS('11'!$C$3:$C$300,C206,'11'!$H$3:$H$300,"&lt;0")+COUNTIFS('11'!$D$3:$D$300,C206,'11'!$H$3:$H$300,"&lt;0")+COUNTIFS('12'!$C$3:$C$300,C206,'12'!$H$3:$H$300,"&lt;0")+COUNTIFS('12'!$D$3:$D$300,C206,'12'!$H$3:$H$300,"&lt;0")</f>
        <v>0</v>
      </c>
      <c r="H206" s="19">
        <f>SUMIFS('01'!$H$3:$H$300,'01'!$C$3:$C$300,C206)+SUMIFS('01'!$H$3:$H$300,'01'!$D$3:$D$300,C206)+SUMIFS('02'!$H$3:$H$300,'02'!$C$3:$C$300,C206)+SUMIFS('02'!$H$3:$H$300,'02'!$D$3:$D$300,C206)+SUMIFS('03'!$H$3:$H$300,'03'!$C$3:$C$300,C206)+SUMIFS('03'!$H$3:$H$300,'03'!$D$3:$D$300,C206)+SUMIFS('04'!$H$3:$H$300,'04'!$C$3:$C$300,C206)+SUMIFS('04'!$H$3:$H$300,'04'!$D$3:$D$300,C206)+SUMIFS('05'!$H$3:$H$300,'05'!$C$3:$C$300,C206)+SUMIFS('05'!$H$3:$H$300,'05'!$D$3:$D$300,C206)+SUMIFS('06'!$H$3:$H$300,'06'!$C$3:$C$300,C206)+SUMIFS('06'!$H$3:$H$300,'06'!$D$3:$D$300,C206)+SUMIFS('07'!$H$3:$H$300,'07'!$C$3:$C$300,C206)+SUMIFS('07'!$H$3:$H$300,'07'!$D$3:$D$300,C206)+SUMIFS('08'!$H$3:$H$300,'08'!$C$3:$C$300,C206)+SUMIFS('08'!$H$3:$H$300,'08'!$D$3:$D$300,C206)+SUMIFS('09'!$H$3:$H$300,'09'!$C$3:$C$300,C206)+SUMIFS('09'!$H$3:$H$300,'09'!$D$3:$D$300,C206)+SUMIFS('10'!$I$3:$I$260,'10'!$C$3:$C$260,C206)+SUMIFS('10'!$I$3:$I$260,'10'!$D$3:$D$260,C206)+SUMIFS('11'!$H$3:$H$300,'11'!$C$3:$C$300,C206)+SUMIFS('11'!$H$3:$H$300,'11'!$D$3:$D$300,C206)+SUMIFS('12'!$H$3:$H$300,'12'!$C$3:$C$300,C206)+SUMIFS('12'!$H$3:$H$300,'12'!$D$3:$D$300,C206)</f>
        <v>0</v>
      </c>
      <c r="I206" s="212"/>
      <c r="J206" s="231"/>
      <c r="K206" s="212"/>
      <c r="L206" s="212"/>
    </row>
    <row r="207" spans="1:12" ht="24.75" customHeight="1">
      <c r="A207" s="16">
        <f>Equipes!$H207+(ROW(Equipes!$H207)/100000)</f>
        <v>2.0699999999999998E-3</v>
      </c>
      <c r="B207" s="13">
        <f>RANK(Equipes!$A207,A:A)</f>
        <v>794</v>
      </c>
      <c r="C207" s="28"/>
      <c r="D207" s="18">
        <f>COUNTIF('01'!$C$3:$C$300,C207)+COUNTIF('02'!$C$3:$C$300,C207)+COUNTIF('03'!$C$3:$C$300,C207)+COUNTIF('04'!$C$3:$C$300,C207)+COUNTIF('05'!$C$3:$C$300,C207)+COUNTIF('06'!$C$3:$C$300,C207)+COUNTIF('07'!$C$3:$C$300,C207)+COUNTIF('08'!$C$3:$C$300,C207)+COUNTIF('09'!$C$3:$C$300,C207)+COUNTIF('10'!$C$3:$C$260,C207)+COUNTIF('11'!$C$3:$C$300,C207)+COUNTIF('12'!$C$3:$C$300,C207)</f>
        <v>0</v>
      </c>
      <c r="E207" s="18">
        <f>COUNTIF('01'!$D$3:$D$300,C207)+COUNTIF('02'!$D$3:$D$300,C207)+COUNTIF('03'!$D$3:$D$300,C207)+COUNTIF('04'!$D$3:$D$300,C207)+COUNTIF('05'!$D$3:$D$300,C207)+COUNTIF('06'!$D$3:$D$300,C207)+COUNTIF('07'!$D$3:$D$300,C207)+COUNTIF('08'!$D$3:$D$300,C207)+COUNTIF('09'!$D$3:$D$300,C207)+COUNTIF('10'!$D$3:$D$260,C207)+COUNTIF('11'!$D$3:$D$300,C207)+COUNTIF('12'!$D$3:$D$300,C207)</f>
        <v>0</v>
      </c>
      <c r="F207" s="18">
        <f>COUNTIFS('01'!$C$3:$C$300,C207,'01'!$H$3:$H$300,"&gt;0")+COUNTIFS('01'!$D$3:$D$300,C207,'01'!$H$3:$H$300,"&gt;0")+COUNTIFS('02'!$C$3:$C$300,C207,'02'!$H$3:$H$300,"&gt;0")+COUNTIFS('02'!$D$3:$D$300,C207,'02'!$H$3:$H$300,"&gt;0")+COUNTIFS('03'!$C$3:$C$300,C207,'03'!$H$3:$H$300,"&gt;0")+COUNTIFS('03'!$D$3:$D$300,C207,'03'!$H$3:$H$300,"&gt;0")+COUNTIFS('04'!$C$3:$C$300,C207,'04'!$H$3:$H$300,"&gt;0")+COUNTIFS('04'!$D$3:$D$300,C207,'04'!$H$3:$H$300,"&gt;0")+COUNTIFS('05'!$C$3:$C$300,C207,'05'!$H$3:$H$300,"&gt;0")+COUNTIFS('05'!$D$3:$D$300,C207,'05'!$H$3:$H$300,"&gt;0")+COUNTIFS('06'!$C$3:$C$300,C207,'06'!$H$3:$H$300,"&gt;0")+COUNTIFS('06'!$D$3:$D$300,C207,'06'!$H$3:$H$300,"&gt;0")+COUNTIFS('07'!$C$3:$C$300,C207,'07'!$H$3:$H$300,"&gt;0")+COUNTIFS('07'!$D$3:$D$300,C207,'07'!$H$3:$H$300,"&gt;0")+COUNTIFS('08'!$C$3:$C$300,C207,'08'!$H$3:$H$300,"&gt;0")+COUNTIFS('08'!$D$3:$D$300,C207,'08'!$H$3:$H$300,"&gt;0")+COUNTIFS('09'!$C$3:$C$300,C207,'09'!$H$3:$H$300,"&gt;0")+COUNTIFS('09'!$D$3:$D$300,C207,'09'!$H$3:$H$300,"&gt;0")+COUNTIFS('10'!$C$3:$C$260,C207,'10'!$I$3:$I$260,"&gt;0")+COUNTIFS('10'!$D$3:$D$260,C207,'10'!$I$3:$I$260,"&gt;0")+COUNTIFS('11'!$C$3:$C$300,C207,'11'!$H$3:$H$300,"&gt;0")+COUNTIFS('11'!$D$3:$D$300,C207,'11'!$H$3:$H$300,"&gt;0")+COUNTIFS('12'!$C$3:$C$300,C207,'12'!$H$3:$H$300,"&gt;0")+COUNTIFS('12'!$D$3:$D$300,C207,'12'!$H$3:$H$300,"&gt;0")</f>
        <v>0</v>
      </c>
      <c r="G207" s="18">
        <f>COUNTIFS('01'!$C$3:$C$300,C207,'01'!$H$3:$H$300,"&lt;0")+COUNTIFS('01'!$D$3:$D$300,C207,'01'!$H$3:$H$300,"&lt;0")+COUNTIFS('02'!$C$3:$C$300,C207,'02'!$H$3:$H$300,"&lt;0")+COUNTIFS('02'!$D$3:$D$300,C207,'02'!$H$3:$H$300,"&lt;0")+COUNTIFS('03'!$C$3:$C$300,C207,'03'!$H$3:$H$300,"&lt;0")+COUNTIFS('03'!$D$3:$D$300,C207,'03'!$H$3:$H$300,"&lt;0")+COUNTIFS('04'!$C$3:$C$300,C207,'04'!$H$3:$H$300,"&lt;0")+COUNTIFS('04'!$D$3:$D$300,C207,'04'!$H$3:$H$300,"&lt;0")+COUNTIFS('05'!$C$3:$C$300,C207,'05'!$H$3:$H$300,"&lt;0")+COUNTIFS('05'!$D$3:$D$300,C207,'05'!$H$3:$H$300,"&lt;0")+COUNTIFS('06'!$C$3:$C$300,C207,'06'!$H$3:$H$300,"&lt;0")+COUNTIFS('06'!$D$3:$D$300,C207,'06'!$H$3:$H$300,"&lt;0")+COUNTIFS('07'!$C$3:$C$300,C207,'07'!$H$3:$H$300,"&lt;0")+COUNTIFS('07'!$D$3:$D$300,C207,'07'!$H$3:$H$300,"&lt;0")+COUNTIFS('08'!$C$3:$C$300,C207,'08'!$H$3:$H$300,"&lt;0")+COUNTIFS('08'!$D$3:$D$300,C207,'08'!$H$3:$H$300,"&lt;0")+COUNTIFS('09'!$C$3:$C$300,C207,'09'!$H$3:$H$300,"&lt;0")+COUNTIFS('09'!$D$3:$D$300,C207,'09'!$H$3:$H$300,"&lt;0")+COUNTIFS('10'!$C$3:$C$260,C207,'10'!$I$3:$I$260,"&lt;0")+COUNTIFS('10'!$D$3:$D$260,C207,'10'!$I$3:$I$260,"&lt;0")+COUNTIFS('11'!$C$3:$C$300,C207,'11'!$H$3:$H$300,"&lt;0")+COUNTIFS('11'!$D$3:$D$300,C207,'11'!$H$3:$H$300,"&lt;0")+COUNTIFS('12'!$C$3:$C$300,C207,'12'!$H$3:$H$300,"&lt;0")+COUNTIFS('12'!$D$3:$D$300,C207,'12'!$H$3:$H$300,"&lt;0")</f>
        <v>0</v>
      </c>
      <c r="H207" s="19">
        <f>SUMIFS('01'!$H$3:$H$300,'01'!$C$3:$C$300,C207)+SUMIFS('01'!$H$3:$H$300,'01'!$D$3:$D$300,C207)+SUMIFS('02'!$H$3:$H$300,'02'!$C$3:$C$300,C207)+SUMIFS('02'!$H$3:$H$300,'02'!$D$3:$D$300,C207)+SUMIFS('03'!$H$3:$H$300,'03'!$C$3:$C$300,C207)+SUMIFS('03'!$H$3:$H$300,'03'!$D$3:$D$300,C207)+SUMIFS('04'!$H$3:$H$300,'04'!$C$3:$C$300,C207)+SUMIFS('04'!$H$3:$H$300,'04'!$D$3:$D$300,C207)+SUMIFS('05'!$H$3:$H$300,'05'!$C$3:$C$300,C207)+SUMIFS('05'!$H$3:$H$300,'05'!$D$3:$D$300,C207)+SUMIFS('06'!$H$3:$H$300,'06'!$C$3:$C$300,C207)+SUMIFS('06'!$H$3:$H$300,'06'!$D$3:$D$300,C207)+SUMIFS('07'!$H$3:$H$300,'07'!$C$3:$C$300,C207)+SUMIFS('07'!$H$3:$H$300,'07'!$D$3:$D$300,C207)+SUMIFS('08'!$H$3:$H$300,'08'!$C$3:$C$300,C207)+SUMIFS('08'!$H$3:$H$300,'08'!$D$3:$D$300,C207)+SUMIFS('09'!$H$3:$H$300,'09'!$C$3:$C$300,C207)+SUMIFS('09'!$H$3:$H$300,'09'!$D$3:$D$300,C207)+SUMIFS('10'!$I$3:$I$260,'10'!$C$3:$C$260,C207)+SUMIFS('10'!$I$3:$I$260,'10'!$D$3:$D$260,C207)+SUMIFS('11'!$H$3:$H$300,'11'!$C$3:$C$300,C207)+SUMIFS('11'!$H$3:$H$300,'11'!$D$3:$D$300,C207)+SUMIFS('12'!$H$3:$H$300,'12'!$C$3:$C$300,C207)+SUMIFS('12'!$H$3:$H$300,'12'!$D$3:$D$300,C207)</f>
        <v>0</v>
      </c>
      <c r="I207" s="212"/>
      <c r="J207" s="231"/>
      <c r="K207" s="212"/>
      <c r="L207" s="212"/>
    </row>
    <row r="208" spans="1:12" ht="24.75" customHeight="1">
      <c r="A208" s="16">
        <f>Equipes!$H208+(ROW(Equipes!$H208)/100000)</f>
        <v>2.0799999999999998E-3</v>
      </c>
      <c r="B208" s="13">
        <f>RANK(Equipes!$A208,A:A)</f>
        <v>793</v>
      </c>
      <c r="C208" s="28"/>
      <c r="D208" s="18">
        <f>COUNTIF('01'!$C$3:$C$300,C208)+COUNTIF('02'!$C$3:$C$300,C208)+COUNTIF('03'!$C$3:$C$300,C208)+COUNTIF('04'!$C$3:$C$300,C208)+COUNTIF('05'!$C$3:$C$300,C208)+COUNTIF('06'!$C$3:$C$300,C208)+COUNTIF('07'!$C$3:$C$300,C208)+COUNTIF('08'!$C$3:$C$300,C208)+COUNTIF('09'!$C$3:$C$300,C208)+COUNTIF('10'!$C$3:$C$260,C208)+COUNTIF('11'!$C$3:$C$300,C208)+COUNTIF('12'!$C$3:$C$300,C208)</f>
        <v>0</v>
      </c>
      <c r="E208" s="18">
        <f>COUNTIF('01'!$D$3:$D$300,C208)+COUNTIF('02'!$D$3:$D$300,C208)+COUNTIF('03'!$D$3:$D$300,C208)+COUNTIF('04'!$D$3:$D$300,C208)+COUNTIF('05'!$D$3:$D$300,C208)+COUNTIF('06'!$D$3:$D$300,C208)+COUNTIF('07'!$D$3:$D$300,C208)+COUNTIF('08'!$D$3:$D$300,C208)+COUNTIF('09'!$D$3:$D$300,C208)+COUNTIF('10'!$D$3:$D$260,C208)+COUNTIF('11'!$D$3:$D$300,C208)+COUNTIF('12'!$D$3:$D$300,C208)</f>
        <v>0</v>
      </c>
      <c r="F208" s="18">
        <f>COUNTIFS('01'!$C$3:$C$300,C208,'01'!$H$3:$H$300,"&gt;0")+COUNTIFS('01'!$D$3:$D$300,C208,'01'!$H$3:$H$300,"&gt;0")+COUNTIFS('02'!$C$3:$C$300,C208,'02'!$H$3:$H$300,"&gt;0")+COUNTIFS('02'!$D$3:$D$300,C208,'02'!$H$3:$H$300,"&gt;0")+COUNTIFS('03'!$C$3:$C$300,C208,'03'!$H$3:$H$300,"&gt;0")+COUNTIFS('03'!$D$3:$D$300,C208,'03'!$H$3:$H$300,"&gt;0")+COUNTIFS('04'!$C$3:$C$300,C208,'04'!$H$3:$H$300,"&gt;0")+COUNTIFS('04'!$D$3:$D$300,C208,'04'!$H$3:$H$300,"&gt;0")+COUNTIFS('05'!$C$3:$C$300,C208,'05'!$H$3:$H$300,"&gt;0")+COUNTIFS('05'!$D$3:$D$300,C208,'05'!$H$3:$H$300,"&gt;0")+COUNTIFS('06'!$C$3:$C$300,C208,'06'!$H$3:$H$300,"&gt;0")+COUNTIFS('06'!$D$3:$D$300,C208,'06'!$H$3:$H$300,"&gt;0")+COUNTIFS('07'!$C$3:$C$300,C208,'07'!$H$3:$H$300,"&gt;0")+COUNTIFS('07'!$D$3:$D$300,C208,'07'!$H$3:$H$300,"&gt;0")+COUNTIFS('08'!$C$3:$C$300,C208,'08'!$H$3:$H$300,"&gt;0")+COUNTIFS('08'!$D$3:$D$300,C208,'08'!$H$3:$H$300,"&gt;0")+COUNTIFS('09'!$C$3:$C$300,C208,'09'!$H$3:$H$300,"&gt;0")+COUNTIFS('09'!$D$3:$D$300,C208,'09'!$H$3:$H$300,"&gt;0")+COUNTIFS('10'!$C$3:$C$260,C208,'10'!$I$3:$I$260,"&gt;0")+COUNTIFS('10'!$D$3:$D$260,C208,'10'!$I$3:$I$260,"&gt;0")+COUNTIFS('11'!$C$3:$C$300,C208,'11'!$H$3:$H$300,"&gt;0")+COUNTIFS('11'!$D$3:$D$300,C208,'11'!$H$3:$H$300,"&gt;0")+COUNTIFS('12'!$C$3:$C$300,C208,'12'!$H$3:$H$300,"&gt;0")+COUNTIFS('12'!$D$3:$D$300,C208,'12'!$H$3:$H$300,"&gt;0")</f>
        <v>0</v>
      </c>
      <c r="G208" s="18">
        <f>COUNTIFS('01'!$C$3:$C$300,C208,'01'!$H$3:$H$300,"&lt;0")+COUNTIFS('01'!$D$3:$D$300,C208,'01'!$H$3:$H$300,"&lt;0")+COUNTIFS('02'!$C$3:$C$300,C208,'02'!$H$3:$H$300,"&lt;0")+COUNTIFS('02'!$D$3:$D$300,C208,'02'!$H$3:$H$300,"&lt;0")+COUNTIFS('03'!$C$3:$C$300,C208,'03'!$H$3:$H$300,"&lt;0")+COUNTIFS('03'!$D$3:$D$300,C208,'03'!$H$3:$H$300,"&lt;0")+COUNTIFS('04'!$C$3:$C$300,C208,'04'!$H$3:$H$300,"&lt;0")+COUNTIFS('04'!$D$3:$D$300,C208,'04'!$H$3:$H$300,"&lt;0")+COUNTIFS('05'!$C$3:$C$300,C208,'05'!$H$3:$H$300,"&lt;0")+COUNTIFS('05'!$D$3:$D$300,C208,'05'!$H$3:$H$300,"&lt;0")+COUNTIFS('06'!$C$3:$C$300,C208,'06'!$H$3:$H$300,"&lt;0")+COUNTIFS('06'!$D$3:$D$300,C208,'06'!$H$3:$H$300,"&lt;0")+COUNTIFS('07'!$C$3:$C$300,C208,'07'!$H$3:$H$300,"&lt;0")+COUNTIFS('07'!$D$3:$D$300,C208,'07'!$H$3:$H$300,"&lt;0")+COUNTIFS('08'!$C$3:$C$300,C208,'08'!$H$3:$H$300,"&lt;0")+COUNTIFS('08'!$D$3:$D$300,C208,'08'!$H$3:$H$300,"&lt;0")+COUNTIFS('09'!$C$3:$C$300,C208,'09'!$H$3:$H$300,"&lt;0")+COUNTIFS('09'!$D$3:$D$300,C208,'09'!$H$3:$H$300,"&lt;0")+COUNTIFS('10'!$C$3:$C$260,C208,'10'!$I$3:$I$260,"&lt;0")+COUNTIFS('10'!$D$3:$D$260,C208,'10'!$I$3:$I$260,"&lt;0")+COUNTIFS('11'!$C$3:$C$300,C208,'11'!$H$3:$H$300,"&lt;0")+COUNTIFS('11'!$D$3:$D$300,C208,'11'!$H$3:$H$300,"&lt;0")+COUNTIFS('12'!$C$3:$C$300,C208,'12'!$H$3:$H$300,"&lt;0")+COUNTIFS('12'!$D$3:$D$300,C208,'12'!$H$3:$H$300,"&lt;0")</f>
        <v>0</v>
      </c>
      <c r="H208" s="19">
        <f>SUMIFS('01'!$H$3:$H$300,'01'!$C$3:$C$300,C208)+SUMIFS('01'!$H$3:$H$300,'01'!$D$3:$D$300,C208)+SUMIFS('02'!$H$3:$H$300,'02'!$C$3:$C$300,C208)+SUMIFS('02'!$H$3:$H$300,'02'!$D$3:$D$300,C208)+SUMIFS('03'!$H$3:$H$300,'03'!$C$3:$C$300,C208)+SUMIFS('03'!$H$3:$H$300,'03'!$D$3:$D$300,C208)+SUMIFS('04'!$H$3:$H$300,'04'!$C$3:$C$300,C208)+SUMIFS('04'!$H$3:$H$300,'04'!$D$3:$D$300,C208)+SUMIFS('05'!$H$3:$H$300,'05'!$C$3:$C$300,C208)+SUMIFS('05'!$H$3:$H$300,'05'!$D$3:$D$300,C208)+SUMIFS('06'!$H$3:$H$300,'06'!$C$3:$C$300,C208)+SUMIFS('06'!$H$3:$H$300,'06'!$D$3:$D$300,C208)+SUMIFS('07'!$H$3:$H$300,'07'!$C$3:$C$300,C208)+SUMIFS('07'!$H$3:$H$300,'07'!$D$3:$D$300,C208)+SUMIFS('08'!$H$3:$H$300,'08'!$C$3:$C$300,C208)+SUMIFS('08'!$H$3:$H$300,'08'!$D$3:$D$300,C208)+SUMIFS('09'!$H$3:$H$300,'09'!$C$3:$C$300,C208)+SUMIFS('09'!$H$3:$H$300,'09'!$D$3:$D$300,C208)+SUMIFS('10'!$I$3:$I$260,'10'!$C$3:$C$260,C208)+SUMIFS('10'!$I$3:$I$260,'10'!$D$3:$D$260,C208)+SUMIFS('11'!$H$3:$H$300,'11'!$C$3:$C$300,C208)+SUMIFS('11'!$H$3:$H$300,'11'!$D$3:$D$300,C208)+SUMIFS('12'!$H$3:$H$300,'12'!$C$3:$C$300,C208)+SUMIFS('12'!$H$3:$H$300,'12'!$D$3:$D$300,C208)</f>
        <v>0</v>
      </c>
      <c r="I208" s="212"/>
      <c r="J208" s="231"/>
      <c r="K208" s="212"/>
      <c r="L208" s="212"/>
    </row>
    <row r="209" spans="1:12" ht="24.75" customHeight="1">
      <c r="A209" s="16">
        <f>Equipes!$H209+(ROW(Equipes!$H209)/100000)</f>
        <v>2.0899999999999998E-3</v>
      </c>
      <c r="B209" s="13">
        <f>RANK(Equipes!$A209,A:A)</f>
        <v>792</v>
      </c>
      <c r="C209" s="28"/>
      <c r="D209" s="18">
        <f>COUNTIF('01'!$C$3:$C$300,C209)+COUNTIF('02'!$C$3:$C$300,C209)+COUNTIF('03'!$C$3:$C$300,C209)+COUNTIF('04'!$C$3:$C$300,C209)+COUNTIF('05'!$C$3:$C$300,C209)+COUNTIF('06'!$C$3:$C$300,C209)+COUNTIF('07'!$C$3:$C$300,C209)+COUNTIF('08'!$C$3:$C$300,C209)+COUNTIF('09'!$C$3:$C$300,C209)+COUNTIF('10'!$C$3:$C$260,C209)+COUNTIF('11'!$C$3:$C$300,C209)+COUNTIF('12'!$C$3:$C$300,C209)</f>
        <v>0</v>
      </c>
      <c r="E209" s="18">
        <f>COUNTIF('01'!$D$3:$D$300,C209)+COUNTIF('02'!$D$3:$D$300,C209)+COUNTIF('03'!$D$3:$D$300,C209)+COUNTIF('04'!$D$3:$D$300,C209)+COUNTIF('05'!$D$3:$D$300,C209)+COUNTIF('06'!$D$3:$D$300,C209)+COUNTIF('07'!$D$3:$D$300,C209)+COUNTIF('08'!$D$3:$D$300,C209)+COUNTIF('09'!$D$3:$D$300,C209)+COUNTIF('10'!$D$3:$D$260,C209)+COUNTIF('11'!$D$3:$D$300,C209)+COUNTIF('12'!$D$3:$D$300,C209)</f>
        <v>0</v>
      </c>
      <c r="F209" s="18">
        <f>COUNTIFS('01'!$C$3:$C$300,C209,'01'!$H$3:$H$300,"&gt;0")+COUNTIFS('01'!$D$3:$D$300,C209,'01'!$H$3:$H$300,"&gt;0")+COUNTIFS('02'!$C$3:$C$300,C209,'02'!$H$3:$H$300,"&gt;0")+COUNTIFS('02'!$D$3:$D$300,C209,'02'!$H$3:$H$300,"&gt;0")+COUNTIFS('03'!$C$3:$C$300,C209,'03'!$H$3:$H$300,"&gt;0")+COUNTIFS('03'!$D$3:$D$300,C209,'03'!$H$3:$H$300,"&gt;0")+COUNTIFS('04'!$C$3:$C$300,C209,'04'!$H$3:$H$300,"&gt;0")+COUNTIFS('04'!$D$3:$D$300,C209,'04'!$H$3:$H$300,"&gt;0")+COUNTIFS('05'!$C$3:$C$300,C209,'05'!$H$3:$H$300,"&gt;0")+COUNTIFS('05'!$D$3:$D$300,C209,'05'!$H$3:$H$300,"&gt;0")+COUNTIFS('06'!$C$3:$C$300,C209,'06'!$H$3:$H$300,"&gt;0")+COUNTIFS('06'!$D$3:$D$300,C209,'06'!$H$3:$H$300,"&gt;0")+COUNTIFS('07'!$C$3:$C$300,C209,'07'!$H$3:$H$300,"&gt;0")+COUNTIFS('07'!$D$3:$D$300,C209,'07'!$H$3:$H$300,"&gt;0")+COUNTIFS('08'!$C$3:$C$300,C209,'08'!$H$3:$H$300,"&gt;0")+COUNTIFS('08'!$D$3:$D$300,C209,'08'!$H$3:$H$300,"&gt;0")+COUNTIFS('09'!$C$3:$C$300,C209,'09'!$H$3:$H$300,"&gt;0")+COUNTIFS('09'!$D$3:$D$300,C209,'09'!$H$3:$H$300,"&gt;0")+COUNTIFS('10'!$C$3:$C$260,C209,'10'!$I$3:$I$260,"&gt;0")+COUNTIFS('10'!$D$3:$D$260,C209,'10'!$I$3:$I$260,"&gt;0")+COUNTIFS('11'!$C$3:$C$300,C209,'11'!$H$3:$H$300,"&gt;0")+COUNTIFS('11'!$D$3:$D$300,C209,'11'!$H$3:$H$300,"&gt;0")+COUNTIFS('12'!$C$3:$C$300,C209,'12'!$H$3:$H$300,"&gt;0")+COUNTIFS('12'!$D$3:$D$300,C209,'12'!$H$3:$H$300,"&gt;0")</f>
        <v>0</v>
      </c>
      <c r="G209" s="18">
        <f>COUNTIFS('01'!$C$3:$C$300,C209,'01'!$H$3:$H$300,"&lt;0")+COUNTIFS('01'!$D$3:$D$300,C209,'01'!$H$3:$H$300,"&lt;0")+COUNTIFS('02'!$C$3:$C$300,C209,'02'!$H$3:$H$300,"&lt;0")+COUNTIFS('02'!$D$3:$D$300,C209,'02'!$H$3:$H$300,"&lt;0")+COUNTIFS('03'!$C$3:$C$300,C209,'03'!$H$3:$H$300,"&lt;0")+COUNTIFS('03'!$D$3:$D$300,C209,'03'!$H$3:$H$300,"&lt;0")+COUNTIFS('04'!$C$3:$C$300,C209,'04'!$H$3:$H$300,"&lt;0")+COUNTIFS('04'!$D$3:$D$300,C209,'04'!$H$3:$H$300,"&lt;0")+COUNTIFS('05'!$C$3:$C$300,C209,'05'!$H$3:$H$300,"&lt;0")+COUNTIFS('05'!$D$3:$D$300,C209,'05'!$H$3:$H$300,"&lt;0")+COUNTIFS('06'!$C$3:$C$300,C209,'06'!$H$3:$H$300,"&lt;0")+COUNTIFS('06'!$D$3:$D$300,C209,'06'!$H$3:$H$300,"&lt;0")+COUNTIFS('07'!$C$3:$C$300,C209,'07'!$H$3:$H$300,"&lt;0")+COUNTIFS('07'!$D$3:$D$300,C209,'07'!$H$3:$H$300,"&lt;0")+COUNTIFS('08'!$C$3:$C$300,C209,'08'!$H$3:$H$300,"&lt;0")+COUNTIFS('08'!$D$3:$D$300,C209,'08'!$H$3:$H$300,"&lt;0")+COUNTIFS('09'!$C$3:$C$300,C209,'09'!$H$3:$H$300,"&lt;0")+COUNTIFS('09'!$D$3:$D$300,C209,'09'!$H$3:$H$300,"&lt;0")+COUNTIFS('10'!$C$3:$C$260,C209,'10'!$I$3:$I$260,"&lt;0")+COUNTIFS('10'!$D$3:$D$260,C209,'10'!$I$3:$I$260,"&lt;0")+COUNTIFS('11'!$C$3:$C$300,C209,'11'!$H$3:$H$300,"&lt;0")+COUNTIFS('11'!$D$3:$D$300,C209,'11'!$H$3:$H$300,"&lt;0")+COUNTIFS('12'!$C$3:$C$300,C209,'12'!$H$3:$H$300,"&lt;0")+COUNTIFS('12'!$D$3:$D$300,C209,'12'!$H$3:$H$300,"&lt;0")</f>
        <v>0</v>
      </c>
      <c r="H209" s="19">
        <f>SUMIFS('01'!$H$3:$H$300,'01'!$C$3:$C$300,C209)+SUMIFS('01'!$H$3:$H$300,'01'!$D$3:$D$300,C209)+SUMIFS('02'!$H$3:$H$300,'02'!$C$3:$C$300,C209)+SUMIFS('02'!$H$3:$H$300,'02'!$D$3:$D$300,C209)+SUMIFS('03'!$H$3:$H$300,'03'!$C$3:$C$300,C209)+SUMIFS('03'!$H$3:$H$300,'03'!$D$3:$D$300,C209)+SUMIFS('04'!$H$3:$H$300,'04'!$C$3:$C$300,C209)+SUMIFS('04'!$H$3:$H$300,'04'!$D$3:$D$300,C209)+SUMIFS('05'!$H$3:$H$300,'05'!$C$3:$C$300,C209)+SUMIFS('05'!$H$3:$H$300,'05'!$D$3:$D$300,C209)+SUMIFS('06'!$H$3:$H$300,'06'!$C$3:$C$300,C209)+SUMIFS('06'!$H$3:$H$300,'06'!$D$3:$D$300,C209)+SUMIFS('07'!$H$3:$H$300,'07'!$C$3:$C$300,C209)+SUMIFS('07'!$H$3:$H$300,'07'!$D$3:$D$300,C209)+SUMIFS('08'!$H$3:$H$300,'08'!$C$3:$C$300,C209)+SUMIFS('08'!$H$3:$H$300,'08'!$D$3:$D$300,C209)+SUMIFS('09'!$H$3:$H$300,'09'!$C$3:$C$300,C209)+SUMIFS('09'!$H$3:$H$300,'09'!$D$3:$D$300,C209)+SUMIFS('10'!$I$3:$I$260,'10'!$C$3:$C$260,C209)+SUMIFS('10'!$I$3:$I$260,'10'!$D$3:$D$260,C209)+SUMIFS('11'!$H$3:$H$300,'11'!$C$3:$C$300,C209)+SUMIFS('11'!$H$3:$H$300,'11'!$D$3:$D$300,C209)+SUMIFS('12'!$H$3:$H$300,'12'!$C$3:$C$300,C209)+SUMIFS('12'!$H$3:$H$300,'12'!$D$3:$D$300,C209)</f>
        <v>0</v>
      </c>
      <c r="I209" s="212"/>
      <c r="J209" s="231"/>
      <c r="K209" s="212"/>
      <c r="L209" s="212"/>
    </row>
    <row r="210" spans="1:12" ht="24.75" customHeight="1">
      <c r="A210" s="16">
        <f>Equipes!$H210+(ROW(Equipes!$H210)/100000)</f>
        <v>2.0999999999999999E-3</v>
      </c>
      <c r="B210" s="13">
        <f>RANK(Equipes!$A210,A:A)</f>
        <v>791</v>
      </c>
      <c r="C210" s="28"/>
      <c r="D210" s="18">
        <f>COUNTIF('01'!$C$3:$C$300,C210)+COUNTIF('02'!$C$3:$C$300,C210)+COUNTIF('03'!$C$3:$C$300,C210)+COUNTIF('04'!$C$3:$C$300,C210)+COUNTIF('05'!$C$3:$C$300,C210)+COUNTIF('06'!$C$3:$C$300,C210)+COUNTIF('07'!$C$3:$C$300,C210)+COUNTIF('08'!$C$3:$C$300,C210)+COUNTIF('09'!$C$3:$C$300,C210)+COUNTIF('10'!$C$3:$C$260,C210)+COUNTIF('11'!$C$3:$C$300,C210)+COUNTIF('12'!$C$3:$C$300,C210)</f>
        <v>0</v>
      </c>
      <c r="E210" s="18">
        <f>COUNTIF('01'!$D$3:$D$300,C210)+COUNTIF('02'!$D$3:$D$300,C210)+COUNTIF('03'!$D$3:$D$300,C210)+COUNTIF('04'!$D$3:$D$300,C210)+COUNTIF('05'!$D$3:$D$300,C210)+COUNTIF('06'!$D$3:$D$300,C210)+COUNTIF('07'!$D$3:$D$300,C210)+COUNTIF('08'!$D$3:$D$300,C210)+COUNTIF('09'!$D$3:$D$300,C210)+COUNTIF('10'!$D$3:$D$260,C210)+COUNTIF('11'!$D$3:$D$300,C210)+COUNTIF('12'!$D$3:$D$300,C210)</f>
        <v>0</v>
      </c>
      <c r="F210" s="18">
        <f>COUNTIFS('01'!$C$3:$C$300,C210,'01'!$H$3:$H$300,"&gt;0")+COUNTIFS('01'!$D$3:$D$300,C210,'01'!$H$3:$H$300,"&gt;0")+COUNTIFS('02'!$C$3:$C$300,C210,'02'!$H$3:$H$300,"&gt;0")+COUNTIFS('02'!$D$3:$D$300,C210,'02'!$H$3:$H$300,"&gt;0")+COUNTIFS('03'!$C$3:$C$300,C210,'03'!$H$3:$H$300,"&gt;0")+COUNTIFS('03'!$D$3:$D$300,C210,'03'!$H$3:$H$300,"&gt;0")+COUNTIFS('04'!$C$3:$C$300,C210,'04'!$H$3:$H$300,"&gt;0")+COUNTIFS('04'!$D$3:$D$300,C210,'04'!$H$3:$H$300,"&gt;0")+COUNTIFS('05'!$C$3:$C$300,C210,'05'!$H$3:$H$300,"&gt;0")+COUNTIFS('05'!$D$3:$D$300,C210,'05'!$H$3:$H$300,"&gt;0")+COUNTIFS('06'!$C$3:$C$300,C210,'06'!$H$3:$H$300,"&gt;0")+COUNTIFS('06'!$D$3:$D$300,C210,'06'!$H$3:$H$300,"&gt;0")+COUNTIFS('07'!$C$3:$C$300,C210,'07'!$H$3:$H$300,"&gt;0")+COUNTIFS('07'!$D$3:$D$300,C210,'07'!$H$3:$H$300,"&gt;0")+COUNTIFS('08'!$C$3:$C$300,C210,'08'!$H$3:$H$300,"&gt;0")+COUNTIFS('08'!$D$3:$D$300,C210,'08'!$H$3:$H$300,"&gt;0")+COUNTIFS('09'!$C$3:$C$300,C210,'09'!$H$3:$H$300,"&gt;0")+COUNTIFS('09'!$D$3:$D$300,C210,'09'!$H$3:$H$300,"&gt;0")+COUNTIFS('10'!$C$3:$C$260,C210,'10'!$I$3:$I$260,"&gt;0")+COUNTIFS('10'!$D$3:$D$260,C210,'10'!$I$3:$I$260,"&gt;0")+COUNTIFS('11'!$C$3:$C$300,C210,'11'!$H$3:$H$300,"&gt;0")+COUNTIFS('11'!$D$3:$D$300,C210,'11'!$H$3:$H$300,"&gt;0")+COUNTIFS('12'!$C$3:$C$300,C210,'12'!$H$3:$H$300,"&gt;0")+COUNTIFS('12'!$D$3:$D$300,C210,'12'!$H$3:$H$300,"&gt;0")</f>
        <v>0</v>
      </c>
      <c r="G210" s="18">
        <f>COUNTIFS('01'!$C$3:$C$300,C210,'01'!$H$3:$H$300,"&lt;0")+COUNTIFS('01'!$D$3:$D$300,C210,'01'!$H$3:$H$300,"&lt;0")+COUNTIFS('02'!$C$3:$C$300,C210,'02'!$H$3:$H$300,"&lt;0")+COUNTIFS('02'!$D$3:$D$300,C210,'02'!$H$3:$H$300,"&lt;0")+COUNTIFS('03'!$C$3:$C$300,C210,'03'!$H$3:$H$300,"&lt;0")+COUNTIFS('03'!$D$3:$D$300,C210,'03'!$H$3:$H$300,"&lt;0")+COUNTIFS('04'!$C$3:$C$300,C210,'04'!$H$3:$H$300,"&lt;0")+COUNTIFS('04'!$D$3:$D$300,C210,'04'!$H$3:$H$300,"&lt;0")+COUNTIFS('05'!$C$3:$C$300,C210,'05'!$H$3:$H$300,"&lt;0")+COUNTIFS('05'!$D$3:$D$300,C210,'05'!$H$3:$H$300,"&lt;0")+COUNTIFS('06'!$C$3:$C$300,C210,'06'!$H$3:$H$300,"&lt;0")+COUNTIFS('06'!$D$3:$D$300,C210,'06'!$H$3:$H$300,"&lt;0")+COUNTIFS('07'!$C$3:$C$300,C210,'07'!$H$3:$H$300,"&lt;0")+COUNTIFS('07'!$D$3:$D$300,C210,'07'!$H$3:$H$300,"&lt;0")+COUNTIFS('08'!$C$3:$C$300,C210,'08'!$H$3:$H$300,"&lt;0")+COUNTIFS('08'!$D$3:$D$300,C210,'08'!$H$3:$H$300,"&lt;0")+COUNTIFS('09'!$C$3:$C$300,C210,'09'!$H$3:$H$300,"&lt;0")+COUNTIFS('09'!$D$3:$D$300,C210,'09'!$H$3:$H$300,"&lt;0")+COUNTIFS('10'!$C$3:$C$260,C210,'10'!$I$3:$I$260,"&lt;0")+COUNTIFS('10'!$D$3:$D$260,C210,'10'!$I$3:$I$260,"&lt;0")+COUNTIFS('11'!$C$3:$C$300,C210,'11'!$H$3:$H$300,"&lt;0")+COUNTIFS('11'!$D$3:$D$300,C210,'11'!$H$3:$H$300,"&lt;0")+COUNTIFS('12'!$C$3:$C$300,C210,'12'!$H$3:$H$300,"&lt;0")+COUNTIFS('12'!$D$3:$D$300,C210,'12'!$H$3:$H$300,"&lt;0")</f>
        <v>0</v>
      </c>
      <c r="H210" s="19">
        <f>SUMIFS('01'!$H$3:$H$300,'01'!$C$3:$C$300,C210)+SUMIFS('01'!$H$3:$H$300,'01'!$D$3:$D$300,C210)+SUMIFS('02'!$H$3:$H$300,'02'!$C$3:$C$300,C210)+SUMIFS('02'!$H$3:$H$300,'02'!$D$3:$D$300,C210)+SUMIFS('03'!$H$3:$H$300,'03'!$C$3:$C$300,C210)+SUMIFS('03'!$H$3:$H$300,'03'!$D$3:$D$300,C210)+SUMIFS('04'!$H$3:$H$300,'04'!$C$3:$C$300,C210)+SUMIFS('04'!$H$3:$H$300,'04'!$D$3:$D$300,C210)+SUMIFS('05'!$H$3:$H$300,'05'!$C$3:$C$300,C210)+SUMIFS('05'!$H$3:$H$300,'05'!$D$3:$D$300,C210)+SUMIFS('06'!$H$3:$H$300,'06'!$C$3:$C$300,C210)+SUMIFS('06'!$H$3:$H$300,'06'!$D$3:$D$300,C210)+SUMIFS('07'!$H$3:$H$300,'07'!$C$3:$C$300,C210)+SUMIFS('07'!$H$3:$H$300,'07'!$D$3:$D$300,C210)+SUMIFS('08'!$H$3:$H$300,'08'!$C$3:$C$300,C210)+SUMIFS('08'!$H$3:$H$300,'08'!$D$3:$D$300,C210)+SUMIFS('09'!$H$3:$H$300,'09'!$C$3:$C$300,C210)+SUMIFS('09'!$H$3:$H$300,'09'!$D$3:$D$300,C210)+SUMIFS('10'!$I$3:$I$260,'10'!$C$3:$C$260,C210)+SUMIFS('10'!$I$3:$I$260,'10'!$D$3:$D$260,C210)+SUMIFS('11'!$H$3:$H$300,'11'!$C$3:$C$300,C210)+SUMIFS('11'!$H$3:$H$300,'11'!$D$3:$D$300,C210)+SUMIFS('12'!$H$3:$H$300,'12'!$C$3:$C$300,C210)+SUMIFS('12'!$H$3:$H$300,'12'!$D$3:$D$300,C210)</f>
        <v>0</v>
      </c>
      <c r="I210" s="212"/>
      <c r="J210" s="231"/>
      <c r="K210" s="212"/>
      <c r="L210" s="212"/>
    </row>
    <row r="211" spans="1:12" ht="24.75" customHeight="1">
      <c r="A211" s="16">
        <f>Equipes!$H211+(ROW(Equipes!$H211)/100000)</f>
        <v>2.1099999999999999E-3</v>
      </c>
      <c r="B211" s="13">
        <f>RANK(Equipes!$A211,A:A)</f>
        <v>790</v>
      </c>
      <c r="C211" s="28"/>
      <c r="D211" s="18">
        <f>COUNTIF('01'!$C$3:$C$300,C211)+COUNTIF('02'!$C$3:$C$300,C211)+COUNTIF('03'!$C$3:$C$300,C211)+COUNTIF('04'!$C$3:$C$300,C211)+COUNTIF('05'!$C$3:$C$300,C211)+COUNTIF('06'!$C$3:$C$300,C211)+COUNTIF('07'!$C$3:$C$300,C211)+COUNTIF('08'!$C$3:$C$300,C211)+COUNTIF('09'!$C$3:$C$300,C211)+COUNTIF('10'!$C$3:$C$260,C211)+COUNTIF('11'!$C$3:$C$300,C211)+COUNTIF('12'!$C$3:$C$300,C211)</f>
        <v>0</v>
      </c>
      <c r="E211" s="18">
        <f>COUNTIF('01'!$D$3:$D$300,C211)+COUNTIF('02'!$D$3:$D$300,C211)+COUNTIF('03'!$D$3:$D$300,C211)+COUNTIF('04'!$D$3:$D$300,C211)+COUNTIF('05'!$D$3:$D$300,C211)+COUNTIF('06'!$D$3:$D$300,C211)+COUNTIF('07'!$D$3:$D$300,C211)+COUNTIF('08'!$D$3:$D$300,C211)+COUNTIF('09'!$D$3:$D$300,C211)+COUNTIF('10'!$D$3:$D$260,C211)+COUNTIF('11'!$D$3:$D$300,C211)+COUNTIF('12'!$D$3:$D$300,C211)</f>
        <v>0</v>
      </c>
      <c r="F211" s="18">
        <f>COUNTIFS('01'!$C$3:$C$300,C211,'01'!$H$3:$H$300,"&gt;0")+COUNTIFS('01'!$D$3:$D$300,C211,'01'!$H$3:$H$300,"&gt;0")+COUNTIFS('02'!$C$3:$C$300,C211,'02'!$H$3:$H$300,"&gt;0")+COUNTIFS('02'!$D$3:$D$300,C211,'02'!$H$3:$H$300,"&gt;0")+COUNTIFS('03'!$C$3:$C$300,C211,'03'!$H$3:$H$300,"&gt;0")+COUNTIFS('03'!$D$3:$D$300,C211,'03'!$H$3:$H$300,"&gt;0")+COUNTIFS('04'!$C$3:$C$300,C211,'04'!$H$3:$H$300,"&gt;0")+COUNTIFS('04'!$D$3:$D$300,C211,'04'!$H$3:$H$300,"&gt;0")+COUNTIFS('05'!$C$3:$C$300,C211,'05'!$H$3:$H$300,"&gt;0")+COUNTIFS('05'!$D$3:$D$300,C211,'05'!$H$3:$H$300,"&gt;0")+COUNTIFS('06'!$C$3:$C$300,C211,'06'!$H$3:$H$300,"&gt;0")+COUNTIFS('06'!$D$3:$D$300,C211,'06'!$H$3:$H$300,"&gt;0")+COUNTIFS('07'!$C$3:$C$300,C211,'07'!$H$3:$H$300,"&gt;0")+COUNTIFS('07'!$D$3:$D$300,C211,'07'!$H$3:$H$300,"&gt;0")+COUNTIFS('08'!$C$3:$C$300,C211,'08'!$H$3:$H$300,"&gt;0")+COUNTIFS('08'!$D$3:$D$300,C211,'08'!$H$3:$H$300,"&gt;0")+COUNTIFS('09'!$C$3:$C$300,C211,'09'!$H$3:$H$300,"&gt;0")+COUNTIFS('09'!$D$3:$D$300,C211,'09'!$H$3:$H$300,"&gt;0")+COUNTIFS('10'!$C$3:$C$260,C211,'10'!$I$3:$I$260,"&gt;0")+COUNTIFS('10'!$D$3:$D$260,C211,'10'!$I$3:$I$260,"&gt;0")+COUNTIFS('11'!$C$3:$C$300,C211,'11'!$H$3:$H$300,"&gt;0")+COUNTIFS('11'!$D$3:$D$300,C211,'11'!$H$3:$H$300,"&gt;0")+COUNTIFS('12'!$C$3:$C$300,C211,'12'!$H$3:$H$300,"&gt;0")+COUNTIFS('12'!$D$3:$D$300,C211,'12'!$H$3:$H$300,"&gt;0")</f>
        <v>0</v>
      </c>
      <c r="G211" s="18">
        <f>COUNTIFS('01'!$C$3:$C$300,C211,'01'!$H$3:$H$300,"&lt;0")+COUNTIFS('01'!$D$3:$D$300,C211,'01'!$H$3:$H$300,"&lt;0")+COUNTIFS('02'!$C$3:$C$300,C211,'02'!$H$3:$H$300,"&lt;0")+COUNTIFS('02'!$D$3:$D$300,C211,'02'!$H$3:$H$300,"&lt;0")+COUNTIFS('03'!$C$3:$C$300,C211,'03'!$H$3:$H$300,"&lt;0")+COUNTIFS('03'!$D$3:$D$300,C211,'03'!$H$3:$H$300,"&lt;0")+COUNTIFS('04'!$C$3:$C$300,C211,'04'!$H$3:$H$300,"&lt;0")+COUNTIFS('04'!$D$3:$D$300,C211,'04'!$H$3:$H$300,"&lt;0")+COUNTIFS('05'!$C$3:$C$300,C211,'05'!$H$3:$H$300,"&lt;0")+COUNTIFS('05'!$D$3:$D$300,C211,'05'!$H$3:$H$300,"&lt;0")+COUNTIFS('06'!$C$3:$C$300,C211,'06'!$H$3:$H$300,"&lt;0")+COUNTIFS('06'!$D$3:$D$300,C211,'06'!$H$3:$H$300,"&lt;0")+COUNTIFS('07'!$C$3:$C$300,C211,'07'!$H$3:$H$300,"&lt;0")+COUNTIFS('07'!$D$3:$D$300,C211,'07'!$H$3:$H$300,"&lt;0")+COUNTIFS('08'!$C$3:$C$300,C211,'08'!$H$3:$H$300,"&lt;0")+COUNTIFS('08'!$D$3:$D$300,C211,'08'!$H$3:$H$300,"&lt;0")+COUNTIFS('09'!$C$3:$C$300,C211,'09'!$H$3:$H$300,"&lt;0")+COUNTIFS('09'!$D$3:$D$300,C211,'09'!$H$3:$H$300,"&lt;0")+COUNTIFS('10'!$C$3:$C$260,C211,'10'!$I$3:$I$260,"&lt;0")+COUNTIFS('10'!$D$3:$D$260,C211,'10'!$I$3:$I$260,"&lt;0")+COUNTIFS('11'!$C$3:$C$300,C211,'11'!$H$3:$H$300,"&lt;0")+COUNTIFS('11'!$D$3:$D$300,C211,'11'!$H$3:$H$300,"&lt;0")+COUNTIFS('12'!$C$3:$C$300,C211,'12'!$H$3:$H$300,"&lt;0")+COUNTIFS('12'!$D$3:$D$300,C211,'12'!$H$3:$H$300,"&lt;0")</f>
        <v>0</v>
      </c>
      <c r="H211" s="19">
        <f>SUMIFS('01'!$H$3:$H$300,'01'!$C$3:$C$300,C211)+SUMIFS('01'!$H$3:$H$300,'01'!$D$3:$D$300,C211)+SUMIFS('02'!$H$3:$H$300,'02'!$C$3:$C$300,C211)+SUMIFS('02'!$H$3:$H$300,'02'!$D$3:$D$300,C211)+SUMIFS('03'!$H$3:$H$300,'03'!$C$3:$C$300,C211)+SUMIFS('03'!$H$3:$H$300,'03'!$D$3:$D$300,C211)+SUMIFS('04'!$H$3:$H$300,'04'!$C$3:$C$300,C211)+SUMIFS('04'!$H$3:$H$300,'04'!$D$3:$D$300,C211)+SUMIFS('05'!$H$3:$H$300,'05'!$C$3:$C$300,C211)+SUMIFS('05'!$H$3:$H$300,'05'!$D$3:$D$300,C211)+SUMIFS('06'!$H$3:$H$300,'06'!$C$3:$C$300,C211)+SUMIFS('06'!$H$3:$H$300,'06'!$D$3:$D$300,C211)+SUMIFS('07'!$H$3:$H$300,'07'!$C$3:$C$300,C211)+SUMIFS('07'!$H$3:$H$300,'07'!$D$3:$D$300,C211)+SUMIFS('08'!$H$3:$H$300,'08'!$C$3:$C$300,C211)+SUMIFS('08'!$H$3:$H$300,'08'!$D$3:$D$300,C211)+SUMIFS('09'!$H$3:$H$300,'09'!$C$3:$C$300,C211)+SUMIFS('09'!$H$3:$H$300,'09'!$D$3:$D$300,C211)+SUMIFS('10'!$I$3:$I$260,'10'!$C$3:$C$260,C211)+SUMIFS('10'!$I$3:$I$260,'10'!$D$3:$D$260,C211)+SUMIFS('11'!$H$3:$H$300,'11'!$C$3:$C$300,C211)+SUMIFS('11'!$H$3:$H$300,'11'!$D$3:$D$300,C211)+SUMIFS('12'!$H$3:$H$300,'12'!$C$3:$C$300,C211)+SUMIFS('12'!$H$3:$H$300,'12'!$D$3:$D$300,C211)</f>
        <v>0</v>
      </c>
      <c r="I211" s="212"/>
      <c r="J211" s="231"/>
      <c r="K211" s="212"/>
      <c r="L211" s="212"/>
    </row>
    <row r="212" spans="1:12" ht="24.75" customHeight="1">
      <c r="A212" s="16">
        <f>Equipes!$H212+(ROW(Equipes!$H212)/100000)</f>
        <v>2.1199999999999999E-3</v>
      </c>
      <c r="B212" s="13">
        <f>RANK(Equipes!$A212,A:A)</f>
        <v>789</v>
      </c>
      <c r="C212" s="28"/>
      <c r="D212" s="18">
        <f>COUNTIF('01'!$C$3:$C$300,C212)+COUNTIF('02'!$C$3:$C$300,C212)+COUNTIF('03'!$C$3:$C$300,C212)+COUNTIF('04'!$C$3:$C$300,C212)+COUNTIF('05'!$C$3:$C$300,C212)+COUNTIF('06'!$C$3:$C$300,C212)+COUNTIF('07'!$C$3:$C$300,C212)+COUNTIF('08'!$C$3:$C$300,C212)+COUNTIF('09'!$C$3:$C$300,C212)+COUNTIF('10'!$C$3:$C$260,C212)+COUNTIF('11'!$C$3:$C$300,C212)+COUNTIF('12'!$C$3:$C$300,C212)</f>
        <v>0</v>
      </c>
      <c r="E212" s="18">
        <f>COUNTIF('01'!$D$3:$D$300,C212)+COUNTIF('02'!$D$3:$D$300,C212)+COUNTIF('03'!$D$3:$D$300,C212)+COUNTIF('04'!$D$3:$D$300,C212)+COUNTIF('05'!$D$3:$D$300,C212)+COUNTIF('06'!$D$3:$D$300,C212)+COUNTIF('07'!$D$3:$D$300,C212)+COUNTIF('08'!$D$3:$D$300,C212)+COUNTIF('09'!$D$3:$D$300,C212)+COUNTIF('10'!$D$3:$D$260,C212)+COUNTIF('11'!$D$3:$D$300,C212)+COUNTIF('12'!$D$3:$D$300,C212)</f>
        <v>0</v>
      </c>
      <c r="F212" s="18">
        <f>COUNTIFS('01'!$C$3:$C$300,C212,'01'!$H$3:$H$300,"&gt;0")+COUNTIFS('01'!$D$3:$D$300,C212,'01'!$H$3:$H$300,"&gt;0")+COUNTIFS('02'!$C$3:$C$300,C212,'02'!$H$3:$H$300,"&gt;0")+COUNTIFS('02'!$D$3:$D$300,C212,'02'!$H$3:$H$300,"&gt;0")+COUNTIFS('03'!$C$3:$C$300,C212,'03'!$H$3:$H$300,"&gt;0")+COUNTIFS('03'!$D$3:$D$300,C212,'03'!$H$3:$H$300,"&gt;0")+COUNTIFS('04'!$C$3:$C$300,C212,'04'!$H$3:$H$300,"&gt;0")+COUNTIFS('04'!$D$3:$D$300,C212,'04'!$H$3:$H$300,"&gt;0")+COUNTIFS('05'!$C$3:$C$300,C212,'05'!$H$3:$H$300,"&gt;0")+COUNTIFS('05'!$D$3:$D$300,C212,'05'!$H$3:$H$300,"&gt;0")+COUNTIFS('06'!$C$3:$C$300,C212,'06'!$H$3:$H$300,"&gt;0")+COUNTIFS('06'!$D$3:$D$300,C212,'06'!$H$3:$H$300,"&gt;0")+COUNTIFS('07'!$C$3:$C$300,C212,'07'!$H$3:$H$300,"&gt;0")+COUNTIFS('07'!$D$3:$D$300,C212,'07'!$H$3:$H$300,"&gt;0")+COUNTIFS('08'!$C$3:$C$300,C212,'08'!$H$3:$H$300,"&gt;0")+COUNTIFS('08'!$D$3:$D$300,C212,'08'!$H$3:$H$300,"&gt;0")+COUNTIFS('09'!$C$3:$C$300,C212,'09'!$H$3:$H$300,"&gt;0")+COUNTIFS('09'!$D$3:$D$300,C212,'09'!$H$3:$H$300,"&gt;0")+COUNTIFS('10'!$C$3:$C$260,C212,'10'!$I$3:$I$260,"&gt;0")+COUNTIFS('10'!$D$3:$D$260,C212,'10'!$I$3:$I$260,"&gt;0")+COUNTIFS('11'!$C$3:$C$300,C212,'11'!$H$3:$H$300,"&gt;0")+COUNTIFS('11'!$D$3:$D$300,C212,'11'!$H$3:$H$300,"&gt;0")+COUNTIFS('12'!$C$3:$C$300,C212,'12'!$H$3:$H$300,"&gt;0")+COUNTIFS('12'!$D$3:$D$300,C212,'12'!$H$3:$H$300,"&gt;0")</f>
        <v>0</v>
      </c>
      <c r="G212" s="18">
        <f>COUNTIFS('01'!$C$3:$C$300,C212,'01'!$H$3:$H$300,"&lt;0")+COUNTIFS('01'!$D$3:$D$300,C212,'01'!$H$3:$H$300,"&lt;0")+COUNTIFS('02'!$C$3:$C$300,C212,'02'!$H$3:$H$300,"&lt;0")+COUNTIFS('02'!$D$3:$D$300,C212,'02'!$H$3:$H$300,"&lt;0")+COUNTIFS('03'!$C$3:$C$300,C212,'03'!$H$3:$H$300,"&lt;0")+COUNTIFS('03'!$D$3:$D$300,C212,'03'!$H$3:$H$300,"&lt;0")+COUNTIFS('04'!$C$3:$C$300,C212,'04'!$H$3:$H$300,"&lt;0")+COUNTIFS('04'!$D$3:$D$300,C212,'04'!$H$3:$H$300,"&lt;0")+COUNTIFS('05'!$C$3:$C$300,C212,'05'!$H$3:$H$300,"&lt;0")+COUNTIFS('05'!$D$3:$D$300,C212,'05'!$H$3:$H$300,"&lt;0")+COUNTIFS('06'!$C$3:$C$300,C212,'06'!$H$3:$H$300,"&lt;0")+COUNTIFS('06'!$D$3:$D$300,C212,'06'!$H$3:$H$300,"&lt;0")+COUNTIFS('07'!$C$3:$C$300,C212,'07'!$H$3:$H$300,"&lt;0")+COUNTIFS('07'!$D$3:$D$300,C212,'07'!$H$3:$H$300,"&lt;0")+COUNTIFS('08'!$C$3:$C$300,C212,'08'!$H$3:$H$300,"&lt;0")+COUNTIFS('08'!$D$3:$D$300,C212,'08'!$H$3:$H$300,"&lt;0")+COUNTIFS('09'!$C$3:$C$300,C212,'09'!$H$3:$H$300,"&lt;0")+COUNTIFS('09'!$D$3:$D$300,C212,'09'!$H$3:$H$300,"&lt;0")+COUNTIFS('10'!$C$3:$C$260,C212,'10'!$I$3:$I$260,"&lt;0")+COUNTIFS('10'!$D$3:$D$260,C212,'10'!$I$3:$I$260,"&lt;0")+COUNTIFS('11'!$C$3:$C$300,C212,'11'!$H$3:$H$300,"&lt;0")+COUNTIFS('11'!$D$3:$D$300,C212,'11'!$H$3:$H$300,"&lt;0")+COUNTIFS('12'!$C$3:$C$300,C212,'12'!$H$3:$H$300,"&lt;0")+COUNTIFS('12'!$D$3:$D$300,C212,'12'!$H$3:$H$300,"&lt;0")</f>
        <v>0</v>
      </c>
      <c r="H212" s="19">
        <f>SUMIFS('01'!$H$3:$H$300,'01'!$C$3:$C$300,C212)+SUMIFS('01'!$H$3:$H$300,'01'!$D$3:$D$300,C212)+SUMIFS('02'!$H$3:$H$300,'02'!$C$3:$C$300,C212)+SUMIFS('02'!$H$3:$H$300,'02'!$D$3:$D$300,C212)+SUMIFS('03'!$H$3:$H$300,'03'!$C$3:$C$300,C212)+SUMIFS('03'!$H$3:$H$300,'03'!$D$3:$D$300,C212)+SUMIFS('04'!$H$3:$H$300,'04'!$C$3:$C$300,C212)+SUMIFS('04'!$H$3:$H$300,'04'!$D$3:$D$300,C212)+SUMIFS('05'!$H$3:$H$300,'05'!$C$3:$C$300,C212)+SUMIFS('05'!$H$3:$H$300,'05'!$D$3:$D$300,C212)+SUMIFS('06'!$H$3:$H$300,'06'!$C$3:$C$300,C212)+SUMIFS('06'!$H$3:$H$300,'06'!$D$3:$D$300,C212)+SUMIFS('07'!$H$3:$H$300,'07'!$C$3:$C$300,C212)+SUMIFS('07'!$H$3:$H$300,'07'!$D$3:$D$300,C212)+SUMIFS('08'!$H$3:$H$300,'08'!$C$3:$C$300,C212)+SUMIFS('08'!$H$3:$H$300,'08'!$D$3:$D$300,C212)+SUMIFS('09'!$H$3:$H$300,'09'!$C$3:$C$300,C212)+SUMIFS('09'!$H$3:$H$300,'09'!$D$3:$D$300,C212)+SUMIFS('10'!$I$3:$I$260,'10'!$C$3:$C$260,C212)+SUMIFS('10'!$I$3:$I$260,'10'!$D$3:$D$260,C212)+SUMIFS('11'!$H$3:$H$300,'11'!$C$3:$C$300,C212)+SUMIFS('11'!$H$3:$H$300,'11'!$D$3:$D$300,C212)+SUMIFS('12'!$H$3:$H$300,'12'!$C$3:$C$300,C212)+SUMIFS('12'!$H$3:$H$300,'12'!$D$3:$D$300,C212)</f>
        <v>0</v>
      </c>
      <c r="I212" s="212"/>
      <c r="J212" s="231"/>
      <c r="K212" s="212"/>
      <c r="L212" s="212"/>
    </row>
    <row r="213" spans="1:12" ht="24.75" customHeight="1">
      <c r="A213" s="16">
        <f>Equipes!$H213+(ROW(Equipes!$H213)/100000)</f>
        <v>2.1299999999999999E-3</v>
      </c>
      <c r="B213" s="13">
        <f>RANK(Equipes!$A213,A:A)</f>
        <v>788</v>
      </c>
      <c r="C213" s="28"/>
      <c r="D213" s="18">
        <f>COUNTIF('01'!$C$3:$C$300,C213)+COUNTIF('02'!$C$3:$C$300,C213)+COUNTIF('03'!$C$3:$C$300,C213)+COUNTIF('04'!$C$3:$C$300,C213)+COUNTIF('05'!$C$3:$C$300,C213)+COUNTIF('06'!$C$3:$C$300,C213)+COUNTIF('07'!$C$3:$C$300,C213)+COUNTIF('08'!$C$3:$C$300,C213)+COUNTIF('09'!$C$3:$C$300,C213)+COUNTIF('10'!$C$3:$C$260,C213)+COUNTIF('11'!$C$3:$C$300,C213)+COUNTIF('12'!$C$3:$C$300,C213)</f>
        <v>0</v>
      </c>
      <c r="E213" s="18">
        <f>COUNTIF('01'!$D$3:$D$300,C213)+COUNTIF('02'!$D$3:$D$300,C213)+COUNTIF('03'!$D$3:$D$300,C213)+COUNTIF('04'!$D$3:$D$300,C213)+COUNTIF('05'!$D$3:$D$300,C213)+COUNTIF('06'!$D$3:$D$300,C213)+COUNTIF('07'!$D$3:$D$300,C213)+COUNTIF('08'!$D$3:$D$300,C213)+COUNTIF('09'!$D$3:$D$300,C213)+COUNTIF('10'!$D$3:$D$260,C213)+COUNTIF('11'!$D$3:$D$300,C213)+COUNTIF('12'!$D$3:$D$300,C213)</f>
        <v>0</v>
      </c>
      <c r="F213" s="18">
        <f>COUNTIFS('01'!$C$3:$C$300,C213,'01'!$H$3:$H$300,"&gt;0")+COUNTIFS('01'!$D$3:$D$300,C213,'01'!$H$3:$H$300,"&gt;0")+COUNTIFS('02'!$C$3:$C$300,C213,'02'!$H$3:$H$300,"&gt;0")+COUNTIFS('02'!$D$3:$D$300,C213,'02'!$H$3:$H$300,"&gt;0")+COUNTIFS('03'!$C$3:$C$300,C213,'03'!$H$3:$H$300,"&gt;0")+COUNTIFS('03'!$D$3:$D$300,C213,'03'!$H$3:$H$300,"&gt;0")+COUNTIFS('04'!$C$3:$C$300,C213,'04'!$H$3:$H$300,"&gt;0")+COUNTIFS('04'!$D$3:$D$300,C213,'04'!$H$3:$H$300,"&gt;0")+COUNTIFS('05'!$C$3:$C$300,C213,'05'!$H$3:$H$300,"&gt;0")+COUNTIFS('05'!$D$3:$D$300,C213,'05'!$H$3:$H$300,"&gt;0")+COUNTIFS('06'!$C$3:$C$300,C213,'06'!$H$3:$H$300,"&gt;0")+COUNTIFS('06'!$D$3:$D$300,C213,'06'!$H$3:$H$300,"&gt;0")+COUNTIFS('07'!$C$3:$C$300,C213,'07'!$H$3:$H$300,"&gt;0")+COUNTIFS('07'!$D$3:$D$300,C213,'07'!$H$3:$H$300,"&gt;0")+COUNTIFS('08'!$C$3:$C$300,C213,'08'!$H$3:$H$300,"&gt;0")+COUNTIFS('08'!$D$3:$D$300,C213,'08'!$H$3:$H$300,"&gt;0")+COUNTIFS('09'!$C$3:$C$300,C213,'09'!$H$3:$H$300,"&gt;0")+COUNTIFS('09'!$D$3:$D$300,C213,'09'!$H$3:$H$300,"&gt;0")+COUNTIFS('10'!$C$3:$C$260,C213,'10'!$I$3:$I$260,"&gt;0")+COUNTIFS('10'!$D$3:$D$260,C213,'10'!$I$3:$I$260,"&gt;0")+COUNTIFS('11'!$C$3:$C$300,C213,'11'!$H$3:$H$300,"&gt;0")+COUNTIFS('11'!$D$3:$D$300,C213,'11'!$H$3:$H$300,"&gt;0")+COUNTIFS('12'!$C$3:$C$300,C213,'12'!$H$3:$H$300,"&gt;0")+COUNTIFS('12'!$D$3:$D$300,C213,'12'!$H$3:$H$300,"&gt;0")</f>
        <v>0</v>
      </c>
      <c r="G213" s="18">
        <f>COUNTIFS('01'!$C$3:$C$300,C213,'01'!$H$3:$H$300,"&lt;0")+COUNTIFS('01'!$D$3:$D$300,C213,'01'!$H$3:$H$300,"&lt;0")+COUNTIFS('02'!$C$3:$C$300,C213,'02'!$H$3:$H$300,"&lt;0")+COUNTIFS('02'!$D$3:$D$300,C213,'02'!$H$3:$H$300,"&lt;0")+COUNTIFS('03'!$C$3:$C$300,C213,'03'!$H$3:$H$300,"&lt;0")+COUNTIFS('03'!$D$3:$D$300,C213,'03'!$H$3:$H$300,"&lt;0")+COUNTIFS('04'!$C$3:$C$300,C213,'04'!$H$3:$H$300,"&lt;0")+COUNTIFS('04'!$D$3:$D$300,C213,'04'!$H$3:$H$300,"&lt;0")+COUNTIFS('05'!$C$3:$C$300,C213,'05'!$H$3:$H$300,"&lt;0")+COUNTIFS('05'!$D$3:$D$300,C213,'05'!$H$3:$H$300,"&lt;0")+COUNTIFS('06'!$C$3:$C$300,C213,'06'!$H$3:$H$300,"&lt;0")+COUNTIFS('06'!$D$3:$D$300,C213,'06'!$H$3:$H$300,"&lt;0")+COUNTIFS('07'!$C$3:$C$300,C213,'07'!$H$3:$H$300,"&lt;0")+COUNTIFS('07'!$D$3:$D$300,C213,'07'!$H$3:$H$300,"&lt;0")+COUNTIFS('08'!$C$3:$C$300,C213,'08'!$H$3:$H$300,"&lt;0")+COUNTIFS('08'!$D$3:$D$300,C213,'08'!$H$3:$H$300,"&lt;0")+COUNTIFS('09'!$C$3:$C$300,C213,'09'!$H$3:$H$300,"&lt;0")+COUNTIFS('09'!$D$3:$D$300,C213,'09'!$H$3:$H$300,"&lt;0")+COUNTIFS('10'!$C$3:$C$260,C213,'10'!$I$3:$I$260,"&lt;0")+COUNTIFS('10'!$D$3:$D$260,C213,'10'!$I$3:$I$260,"&lt;0")+COUNTIFS('11'!$C$3:$C$300,C213,'11'!$H$3:$H$300,"&lt;0")+COUNTIFS('11'!$D$3:$D$300,C213,'11'!$H$3:$H$300,"&lt;0")+COUNTIFS('12'!$C$3:$C$300,C213,'12'!$H$3:$H$300,"&lt;0")+COUNTIFS('12'!$D$3:$D$300,C213,'12'!$H$3:$H$300,"&lt;0")</f>
        <v>0</v>
      </c>
      <c r="H213" s="19">
        <f>SUMIFS('01'!$H$3:$H$300,'01'!$C$3:$C$300,C213)+SUMIFS('01'!$H$3:$H$300,'01'!$D$3:$D$300,C213)+SUMIFS('02'!$H$3:$H$300,'02'!$C$3:$C$300,C213)+SUMIFS('02'!$H$3:$H$300,'02'!$D$3:$D$300,C213)+SUMIFS('03'!$H$3:$H$300,'03'!$C$3:$C$300,C213)+SUMIFS('03'!$H$3:$H$300,'03'!$D$3:$D$300,C213)+SUMIFS('04'!$H$3:$H$300,'04'!$C$3:$C$300,C213)+SUMIFS('04'!$H$3:$H$300,'04'!$D$3:$D$300,C213)+SUMIFS('05'!$H$3:$H$300,'05'!$C$3:$C$300,C213)+SUMIFS('05'!$H$3:$H$300,'05'!$D$3:$D$300,C213)+SUMIFS('06'!$H$3:$H$300,'06'!$C$3:$C$300,C213)+SUMIFS('06'!$H$3:$H$300,'06'!$D$3:$D$300,C213)+SUMIFS('07'!$H$3:$H$300,'07'!$C$3:$C$300,C213)+SUMIFS('07'!$H$3:$H$300,'07'!$D$3:$D$300,C213)+SUMIFS('08'!$H$3:$H$300,'08'!$C$3:$C$300,C213)+SUMIFS('08'!$H$3:$H$300,'08'!$D$3:$D$300,C213)+SUMIFS('09'!$H$3:$H$300,'09'!$C$3:$C$300,C213)+SUMIFS('09'!$H$3:$H$300,'09'!$D$3:$D$300,C213)+SUMIFS('10'!$I$3:$I$260,'10'!$C$3:$C$260,C213)+SUMIFS('10'!$I$3:$I$260,'10'!$D$3:$D$260,C213)+SUMIFS('11'!$H$3:$H$300,'11'!$C$3:$C$300,C213)+SUMIFS('11'!$H$3:$H$300,'11'!$D$3:$D$300,C213)+SUMIFS('12'!$H$3:$H$300,'12'!$C$3:$C$300,C213)+SUMIFS('12'!$H$3:$H$300,'12'!$D$3:$D$300,C213)</f>
        <v>0</v>
      </c>
      <c r="I213" s="212"/>
      <c r="J213" s="231"/>
      <c r="K213" s="212"/>
      <c r="L213" s="212"/>
    </row>
    <row r="214" spans="1:12" ht="24.75" customHeight="1">
      <c r="A214" s="16">
        <f>Equipes!$H214+(ROW(Equipes!$H214)/100000)</f>
        <v>2.14E-3</v>
      </c>
      <c r="B214" s="13">
        <f>RANK(Equipes!$A214,A:A)</f>
        <v>787</v>
      </c>
      <c r="C214" s="28"/>
      <c r="D214" s="18">
        <f>COUNTIF('01'!$C$3:$C$300,C214)+COUNTIF('02'!$C$3:$C$300,C214)+COUNTIF('03'!$C$3:$C$300,C214)+COUNTIF('04'!$C$3:$C$300,C214)+COUNTIF('05'!$C$3:$C$300,C214)+COUNTIF('06'!$C$3:$C$300,C214)+COUNTIF('07'!$C$3:$C$300,C214)+COUNTIF('08'!$C$3:$C$300,C214)+COUNTIF('09'!$C$3:$C$300,C214)+COUNTIF('10'!$C$3:$C$260,C214)+COUNTIF('11'!$C$3:$C$300,C214)+COUNTIF('12'!$C$3:$C$300,C214)</f>
        <v>0</v>
      </c>
      <c r="E214" s="18">
        <f>COUNTIF('01'!$D$3:$D$300,C214)+COUNTIF('02'!$D$3:$D$300,C214)+COUNTIF('03'!$D$3:$D$300,C214)+COUNTIF('04'!$D$3:$D$300,C214)+COUNTIF('05'!$D$3:$D$300,C214)+COUNTIF('06'!$D$3:$D$300,C214)+COUNTIF('07'!$D$3:$D$300,C214)+COUNTIF('08'!$D$3:$D$300,C214)+COUNTIF('09'!$D$3:$D$300,C214)+COUNTIF('10'!$D$3:$D$260,C214)+COUNTIF('11'!$D$3:$D$300,C214)+COUNTIF('12'!$D$3:$D$300,C214)</f>
        <v>0</v>
      </c>
      <c r="F214" s="18">
        <f>COUNTIFS('01'!$C$3:$C$300,C214,'01'!$H$3:$H$300,"&gt;0")+COUNTIFS('01'!$D$3:$D$300,C214,'01'!$H$3:$H$300,"&gt;0")+COUNTIFS('02'!$C$3:$C$300,C214,'02'!$H$3:$H$300,"&gt;0")+COUNTIFS('02'!$D$3:$D$300,C214,'02'!$H$3:$H$300,"&gt;0")+COUNTIFS('03'!$C$3:$C$300,C214,'03'!$H$3:$H$300,"&gt;0")+COUNTIFS('03'!$D$3:$D$300,C214,'03'!$H$3:$H$300,"&gt;0")+COUNTIFS('04'!$C$3:$C$300,C214,'04'!$H$3:$H$300,"&gt;0")+COUNTIFS('04'!$D$3:$D$300,C214,'04'!$H$3:$H$300,"&gt;0")+COUNTIFS('05'!$C$3:$C$300,C214,'05'!$H$3:$H$300,"&gt;0")+COUNTIFS('05'!$D$3:$D$300,C214,'05'!$H$3:$H$300,"&gt;0")+COUNTIFS('06'!$C$3:$C$300,C214,'06'!$H$3:$H$300,"&gt;0")+COUNTIFS('06'!$D$3:$D$300,C214,'06'!$H$3:$H$300,"&gt;0")+COUNTIFS('07'!$C$3:$C$300,C214,'07'!$H$3:$H$300,"&gt;0")+COUNTIFS('07'!$D$3:$D$300,C214,'07'!$H$3:$H$300,"&gt;0")+COUNTIFS('08'!$C$3:$C$300,C214,'08'!$H$3:$H$300,"&gt;0")+COUNTIFS('08'!$D$3:$D$300,C214,'08'!$H$3:$H$300,"&gt;0")+COUNTIFS('09'!$C$3:$C$300,C214,'09'!$H$3:$H$300,"&gt;0")+COUNTIFS('09'!$D$3:$D$300,C214,'09'!$H$3:$H$300,"&gt;0")+COUNTIFS('10'!$C$3:$C$260,C214,'10'!$I$3:$I$260,"&gt;0")+COUNTIFS('10'!$D$3:$D$260,C214,'10'!$I$3:$I$260,"&gt;0")+COUNTIFS('11'!$C$3:$C$300,C214,'11'!$H$3:$H$300,"&gt;0")+COUNTIFS('11'!$D$3:$D$300,C214,'11'!$H$3:$H$300,"&gt;0")+COUNTIFS('12'!$C$3:$C$300,C214,'12'!$H$3:$H$300,"&gt;0")+COUNTIFS('12'!$D$3:$D$300,C214,'12'!$H$3:$H$300,"&gt;0")</f>
        <v>0</v>
      </c>
      <c r="G214" s="18">
        <f>COUNTIFS('01'!$C$3:$C$300,C214,'01'!$H$3:$H$300,"&lt;0")+COUNTIFS('01'!$D$3:$D$300,C214,'01'!$H$3:$H$300,"&lt;0")+COUNTIFS('02'!$C$3:$C$300,C214,'02'!$H$3:$H$300,"&lt;0")+COUNTIFS('02'!$D$3:$D$300,C214,'02'!$H$3:$H$300,"&lt;0")+COUNTIFS('03'!$C$3:$C$300,C214,'03'!$H$3:$H$300,"&lt;0")+COUNTIFS('03'!$D$3:$D$300,C214,'03'!$H$3:$H$300,"&lt;0")+COUNTIFS('04'!$C$3:$C$300,C214,'04'!$H$3:$H$300,"&lt;0")+COUNTIFS('04'!$D$3:$D$300,C214,'04'!$H$3:$H$300,"&lt;0")+COUNTIFS('05'!$C$3:$C$300,C214,'05'!$H$3:$H$300,"&lt;0")+COUNTIFS('05'!$D$3:$D$300,C214,'05'!$H$3:$H$300,"&lt;0")+COUNTIFS('06'!$C$3:$C$300,C214,'06'!$H$3:$H$300,"&lt;0")+COUNTIFS('06'!$D$3:$D$300,C214,'06'!$H$3:$H$300,"&lt;0")+COUNTIFS('07'!$C$3:$C$300,C214,'07'!$H$3:$H$300,"&lt;0")+COUNTIFS('07'!$D$3:$D$300,C214,'07'!$H$3:$H$300,"&lt;0")+COUNTIFS('08'!$C$3:$C$300,C214,'08'!$H$3:$H$300,"&lt;0")+COUNTIFS('08'!$D$3:$D$300,C214,'08'!$H$3:$H$300,"&lt;0")+COUNTIFS('09'!$C$3:$C$300,C214,'09'!$H$3:$H$300,"&lt;0")+COUNTIFS('09'!$D$3:$D$300,C214,'09'!$H$3:$H$300,"&lt;0")+COUNTIFS('10'!$C$3:$C$260,C214,'10'!$I$3:$I$260,"&lt;0")+COUNTIFS('10'!$D$3:$D$260,C214,'10'!$I$3:$I$260,"&lt;0")+COUNTIFS('11'!$C$3:$C$300,C214,'11'!$H$3:$H$300,"&lt;0")+COUNTIFS('11'!$D$3:$D$300,C214,'11'!$H$3:$H$300,"&lt;0")+COUNTIFS('12'!$C$3:$C$300,C214,'12'!$H$3:$H$300,"&lt;0")+COUNTIFS('12'!$D$3:$D$300,C214,'12'!$H$3:$H$300,"&lt;0")</f>
        <v>0</v>
      </c>
      <c r="H214" s="19">
        <f>SUMIFS('01'!$H$3:$H$300,'01'!$C$3:$C$300,C214)+SUMIFS('01'!$H$3:$H$300,'01'!$D$3:$D$300,C214)+SUMIFS('02'!$H$3:$H$300,'02'!$C$3:$C$300,C214)+SUMIFS('02'!$H$3:$H$300,'02'!$D$3:$D$300,C214)+SUMIFS('03'!$H$3:$H$300,'03'!$C$3:$C$300,C214)+SUMIFS('03'!$H$3:$H$300,'03'!$D$3:$D$300,C214)+SUMIFS('04'!$H$3:$H$300,'04'!$C$3:$C$300,C214)+SUMIFS('04'!$H$3:$H$300,'04'!$D$3:$D$300,C214)+SUMIFS('05'!$H$3:$H$300,'05'!$C$3:$C$300,C214)+SUMIFS('05'!$H$3:$H$300,'05'!$D$3:$D$300,C214)+SUMIFS('06'!$H$3:$H$300,'06'!$C$3:$C$300,C214)+SUMIFS('06'!$H$3:$H$300,'06'!$D$3:$D$300,C214)+SUMIFS('07'!$H$3:$H$300,'07'!$C$3:$C$300,C214)+SUMIFS('07'!$H$3:$H$300,'07'!$D$3:$D$300,C214)+SUMIFS('08'!$H$3:$H$300,'08'!$C$3:$C$300,C214)+SUMIFS('08'!$H$3:$H$300,'08'!$D$3:$D$300,C214)+SUMIFS('09'!$H$3:$H$300,'09'!$C$3:$C$300,C214)+SUMIFS('09'!$H$3:$H$300,'09'!$D$3:$D$300,C214)+SUMIFS('10'!$I$3:$I$260,'10'!$C$3:$C$260,C214)+SUMIFS('10'!$I$3:$I$260,'10'!$D$3:$D$260,C214)+SUMIFS('11'!$H$3:$H$300,'11'!$C$3:$C$300,C214)+SUMIFS('11'!$H$3:$H$300,'11'!$D$3:$D$300,C214)+SUMIFS('12'!$H$3:$H$300,'12'!$C$3:$C$300,C214)+SUMIFS('12'!$H$3:$H$300,'12'!$D$3:$D$300,C214)</f>
        <v>0</v>
      </c>
      <c r="I214" s="212"/>
      <c r="J214" s="231"/>
      <c r="K214" s="212"/>
      <c r="L214" s="212"/>
    </row>
    <row r="215" spans="1:12" ht="24.75" customHeight="1">
      <c r="A215" s="16">
        <f>Equipes!$H215+(ROW(Equipes!$H215)/100000)</f>
        <v>2.15E-3</v>
      </c>
      <c r="B215" s="13">
        <f>RANK(Equipes!$A215,A:A)</f>
        <v>786</v>
      </c>
      <c r="C215" s="28"/>
      <c r="D215" s="18">
        <f>COUNTIF('01'!$C$3:$C$300,C215)+COUNTIF('02'!$C$3:$C$300,C215)+COUNTIF('03'!$C$3:$C$300,C215)+COUNTIF('04'!$C$3:$C$300,C215)+COUNTIF('05'!$C$3:$C$300,C215)+COUNTIF('06'!$C$3:$C$300,C215)+COUNTIF('07'!$C$3:$C$300,C215)+COUNTIF('08'!$C$3:$C$300,C215)+COUNTIF('09'!$C$3:$C$300,C215)+COUNTIF('10'!$C$3:$C$260,C215)+COUNTIF('11'!$C$3:$C$300,C215)+COUNTIF('12'!$C$3:$C$300,C215)</f>
        <v>0</v>
      </c>
      <c r="E215" s="18">
        <f>COUNTIF('01'!$D$3:$D$300,C215)+COUNTIF('02'!$D$3:$D$300,C215)+COUNTIF('03'!$D$3:$D$300,C215)+COUNTIF('04'!$D$3:$D$300,C215)+COUNTIF('05'!$D$3:$D$300,C215)+COUNTIF('06'!$D$3:$D$300,C215)+COUNTIF('07'!$D$3:$D$300,C215)+COUNTIF('08'!$D$3:$D$300,C215)+COUNTIF('09'!$D$3:$D$300,C215)+COUNTIF('10'!$D$3:$D$260,C215)+COUNTIF('11'!$D$3:$D$300,C215)+COUNTIF('12'!$D$3:$D$300,C215)</f>
        <v>0</v>
      </c>
      <c r="F215" s="18">
        <f>COUNTIFS('01'!$C$3:$C$300,C215,'01'!$H$3:$H$300,"&gt;0")+COUNTIFS('01'!$D$3:$D$300,C215,'01'!$H$3:$H$300,"&gt;0")+COUNTIFS('02'!$C$3:$C$300,C215,'02'!$H$3:$H$300,"&gt;0")+COUNTIFS('02'!$D$3:$D$300,C215,'02'!$H$3:$H$300,"&gt;0")+COUNTIFS('03'!$C$3:$C$300,C215,'03'!$H$3:$H$300,"&gt;0")+COUNTIFS('03'!$D$3:$D$300,C215,'03'!$H$3:$H$300,"&gt;0")+COUNTIFS('04'!$C$3:$C$300,C215,'04'!$H$3:$H$300,"&gt;0")+COUNTIFS('04'!$D$3:$D$300,C215,'04'!$H$3:$H$300,"&gt;0")+COUNTIFS('05'!$C$3:$C$300,C215,'05'!$H$3:$H$300,"&gt;0")+COUNTIFS('05'!$D$3:$D$300,C215,'05'!$H$3:$H$300,"&gt;0")+COUNTIFS('06'!$C$3:$C$300,C215,'06'!$H$3:$H$300,"&gt;0")+COUNTIFS('06'!$D$3:$D$300,C215,'06'!$H$3:$H$300,"&gt;0")+COUNTIFS('07'!$C$3:$C$300,C215,'07'!$H$3:$H$300,"&gt;0")+COUNTIFS('07'!$D$3:$D$300,C215,'07'!$H$3:$H$300,"&gt;0")+COUNTIFS('08'!$C$3:$C$300,C215,'08'!$H$3:$H$300,"&gt;0")+COUNTIFS('08'!$D$3:$D$300,C215,'08'!$H$3:$H$300,"&gt;0")+COUNTIFS('09'!$C$3:$C$300,C215,'09'!$H$3:$H$300,"&gt;0")+COUNTIFS('09'!$D$3:$D$300,C215,'09'!$H$3:$H$300,"&gt;0")+COUNTIFS('10'!$C$3:$C$260,C215,'10'!$I$3:$I$260,"&gt;0")+COUNTIFS('10'!$D$3:$D$260,C215,'10'!$I$3:$I$260,"&gt;0")+COUNTIFS('11'!$C$3:$C$300,C215,'11'!$H$3:$H$300,"&gt;0")+COUNTIFS('11'!$D$3:$D$300,C215,'11'!$H$3:$H$300,"&gt;0")+COUNTIFS('12'!$C$3:$C$300,C215,'12'!$H$3:$H$300,"&gt;0")+COUNTIFS('12'!$D$3:$D$300,C215,'12'!$H$3:$H$300,"&gt;0")</f>
        <v>0</v>
      </c>
      <c r="G215" s="18">
        <f>COUNTIFS('01'!$C$3:$C$300,C215,'01'!$H$3:$H$300,"&lt;0")+COUNTIFS('01'!$D$3:$D$300,C215,'01'!$H$3:$H$300,"&lt;0")+COUNTIFS('02'!$C$3:$C$300,C215,'02'!$H$3:$H$300,"&lt;0")+COUNTIFS('02'!$D$3:$D$300,C215,'02'!$H$3:$H$300,"&lt;0")+COUNTIFS('03'!$C$3:$C$300,C215,'03'!$H$3:$H$300,"&lt;0")+COUNTIFS('03'!$D$3:$D$300,C215,'03'!$H$3:$H$300,"&lt;0")+COUNTIFS('04'!$C$3:$C$300,C215,'04'!$H$3:$H$300,"&lt;0")+COUNTIFS('04'!$D$3:$D$300,C215,'04'!$H$3:$H$300,"&lt;0")+COUNTIFS('05'!$C$3:$C$300,C215,'05'!$H$3:$H$300,"&lt;0")+COUNTIFS('05'!$D$3:$D$300,C215,'05'!$H$3:$H$300,"&lt;0")+COUNTIFS('06'!$C$3:$C$300,C215,'06'!$H$3:$H$300,"&lt;0")+COUNTIFS('06'!$D$3:$D$300,C215,'06'!$H$3:$H$300,"&lt;0")+COUNTIFS('07'!$C$3:$C$300,C215,'07'!$H$3:$H$300,"&lt;0")+COUNTIFS('07'!$D$3:$D$300,C215,'07'!$H$3:$H$300,"&lt;0")+COUNTIFS('08'!$C$3:$C$300,C215,'08'!$H$3:$H$300,"&lt;0")+COUNTIFS('08'!$D$3:$D$300,C215,'08'!$H$3:$H$300,"&lt;0")+COUNTIFS('09'!$C$3:$C$300,C215,'09'!$H$3:$H$300,"&lt;0")+COUNTIFS('09'!$D$3:$D$300,C215,'09'!$H$3:$H$300,"&lt;0")+COUNTIFS('10'!$C$3:$C$260,C215,'10'!$I$3:$I$260,"&lt;0")+COUNTIFS('10'!$D$3:$D$260,C215,'10'!$I$3:$I$260,"&lt;0")+COUNTIFS('11'!$C$3:$C$300,C215,'11'!$H$3:$H$300,"&lt;0")+COUNTIFS('11'!$D$3:$D$300,C215,'11'!$H$3:$H$300,"&lt;0")+COUNTIFS('12'!$C$3:$C$300,C215,'12'!$H$3:$H$300,"&lt;0")+COUNTIFS('12'!$D$3:$D$300,C215,'12'!$H$3:$H$300,"&lt;0")</f>
        <v>0</v>
      </c>
      <c r="H215" s="19">
        <f>SUMIFS('01'!$H$3:$H$300,'01'!$C$3:$C$300,C215)+SUMIFS('01'!$H$3:$H$300,'01'!$D$3:$D$300,C215)+SUMIFS('02'!$H$3:$H$300,'02'!$C$3:$C$300,C215)+SUMIFS('02'!$H$3:$H$300,'02'!$D$3:$D$300,C215)+SUMIFS('03'!$H$3:$H$300,'03'!$C$3:$C$300,C215)+SUMIFS('03'!$H$3:$H$300,'03'!$D$3:$D$300,C215)+SUMIFS('04'!$H$3:$H$300,'04'!$C$3:$C$300,C215)+SUMIFS('04'!$H$3:$H$300,'04'!$D$3:$D$300,C215)+SUMIFS('05'!$H$3:$H$300,'05'!$C$3:$C$300,C215)+SUMIFS('05'!$H$3:$H$300,'05'!$D$3:$D$300,C215)+SUMIFS('06'!$H$3:$H$300,'06'!$C$3:$C$300,C215)+SUMIFS('06'!$H$3:$H$300,'06'!$D$3:$D$300,C215)+SUMIFS('07'!$H$3:$H$300,'07'!$C$3:$C$300,C215)+SUMIFS('07'!$H$3:$H$300,'07'!$D$3:$D$300,C215)+SUMIFS('08'!$H$3:$H$300,'08'!$C$3:$C$300,C215)+SUMIFS('08'!$H$3:$H$300,'08'!$D$3:$D$300,C215)+SUMIFS('09'!$H$3:$H$300,'09'!$C$3:$C$300,C215)+SUMIFS('09'!$H$3:$H$300,'09'!$D$3:$D$300,C215)+SUMIFS('10'!$I$3:$I$260,'10'!$C$3:$C$260,C215)+SUMIFS('10'!$I$3:$I$260,'10'!$D$3:$D$260,C215)+SUMIFS('11'!$H$3:$H$300,'11'!$C$3:$C$300,C215)+SUMIFS('11'!$H$3:$H$300,'11'!$D$3:$D$300,C215)+SUMIFS('12'!$H$3:$H$300,'12'!$C$3:$C$300,C215)+SUMIFS('12'!$H$3:$H$300,'12'!$D$3:$D$300,C215)</f>
        <v>0</v>
      </c>
      <c r="I215" s="212"/>
      <c r="J215" s="231"/>
      <c r="K215" s="212"/>
      <c r="L215" s="212"/>
    </row>
    <row r="216" spans="1:12" ht="24.75" customHeight="1">
      <c r="A216" s="16">
        <f>Equipes!$H216+(ROW(Equipes!$H216)/100000)</f>
        <v>2.16E-3</v>
      </c>
      <c r="B216" s="13">
        <f>RANK(Equipes!$A216,A:A)</f>
        <v>785</v>
      </c>
      <c r="C216" s="28"/>
      <c r="D216" s="18">
        <f>COUNTIF('01'!$C$3:$C$300,C216)+COUNTIF('02'!$C$3:$C$300,C216)+COUNTIF('03'!$C$3:$C$300,C216)+COUNTIF('04'!$C$3:$C$300,C216)+COUNTIF('05'!$C$3:$C$300,C216)+COUNTIF('06'!$C$3:$C$300,C216)+COUNTIF('07'!$C$3:$C$300,C216)+COUNTIF('08'!$C$3:$C$300,C216)+COUNTIF('09'!$C$3:$C$300,C216)+COUNTIF('10'!$C$3:$C$260,C216)+COUNTIF('11'!$C$3:$C$300,C216)+COUNTIF('12'!$C$3:$C$300,C216)</f>
        <v>0</v>
      </c>
      <c r="E216" s="18">
        <f>COUNTIF('01'!$D$3:$D$300,C216)+COUNTIF('02'!$D$3:$D$300,C216)+COUNTIF('03'!$D$3:$D$300,C216)+COUNTIF('04'!$D$3:$D$300,C216)+COUNTIF('05'!$D$3:$D$300,C216)+COUNTIF('06'!$D$3:$D$300,C216)+COUNTIF('07'!$D$3:$D$300,C216)+COUNTIF('08'!$D$3:$D$300,C216)+COUNTIF('09'!$D$3:$D$300,C216)+COUNTIF('10'!$D$3:$D$260,C216)+COUNTIF('11'!$D$3:$D$300,C216)+COUNTIF('12'!$D$3:$D$300,C216)</f>
        <v>0</v>
      </c>
      <c r="F216" s="18">
        <f>COUNTIFS('01'!$C$3:$C$300,C216,'01'!$H$3:$H$300,"&gt;0")+COUNTIFS('01'!$D$3:$D$300,C216,'01'!$H$3:$H$300,"&gt;0")+COUNTIFS('02'!$C$3:$C$300,C216,'02'!$H$3:$H$300,"&gt;0")+COUNTIFS('02'!$D$3:$D$300,C216,'02'!$H$3:$H$300,"&gt;0")+COUNTIFS('03'!$C$3:$C$300,C216,'03'!$H$3:$H$300,"&gt;0")+COUNTIFS('03'!$D$3:$D$300,C216,'03'!$H$3:$H$300,"&gt;0")+COUNTIFS('04'!$C$3:$C$300,C216,'04'!$H$3:$H$300,"&gt;0")+COUNTIFS('04'!$D$3:$D$300,C216,'04'!$H$3:$H$300,"&gt;0")+COUNTIFS('05'!$C$3:$C$300,C216,'05'!$H$3:$H$300,"&gt;0")+COUNTIFS('05'!$D$3:$D$300,C216,'05'!$H$3:$H$300,"&gt;0")+COUNTIFS('06'!$C$3:$C$300,C216,'06'!$H$3:$H$300,"&gt;0")+COUNTIFS('06'!$D$3:$D$300,C216,'06'!$H$3:$H$300,"&gt;0")+COUNTIFS('07'!$C$3:$C$300,C216,'07'!$H$3:$H$300,"&gt;0")+COUNTIFS('07'!$D$3:$D$300,C216,'07'!$H$3:$H$300,"&gt;0")+COUNTIFS('08'!$C$3:$C$300,C216,'08'!$H$3:$H$300,"&gt;0")+COUNTIFS('08'!$D$3:$D$300,C216,'08'!$H$3:$H$300,"&gt;0")+COUNTIFS('09'!$C$3:$C$300,C216,'09'!$H$3:$H$300,"&gt;0")+COUNTIFS('09'!$D$3:$D$300,C216,'09'!$H$3:$H$300,"&gt;0")+COUNTIFS('10'!$C$3:$C$260,C216,'10'!$I$3:$I$260,"&gt;0")+COUNTIFS('10'!$D$3:$D$260,C216,'10'!$I$3:$I$260,"&gt;0")+COUNTIFS('11'!$C$3:$C$300,C216,'11'!$H$3:$H$300,"&gt;0")+COUNTIFS('11'!$D$3:$D$300,C216,'11'!$H$3:$H$300,"&gt;0")+COUNTIFS('12'!$C$3:$C$300,C216,'12'!$H$3:$H$300,"&gt;0")+COUNTIFS('12'!$D$3:$D$300,C216,'12'!$H$3:$H$300,"&gt;0")</f>
        <v>0</v>
      </c>
      <c r="G216" s="18">
        <f>COUNTIFS('01'!$C$3:$C$300,C216,'01'!$H$3:$H$300,"&lt;0")+COUNTIFS('01'!$D$3:$D$300,C216,'01'!$H$3:$H$300,"&lt;0")+COUNTIFS('02'!$C$3:$C$300,C216,'02'!$H$3:$H$300,"&lt;0")+COUNTIFS('02'!$D$3:$D$300,C216,'02'!$H$3:$H$300,"&lt;0")+COUNTIFS('03'!$C$3:$C$300,C216,'03'!$H$3:$H$300,"&lt;0")+COUNTIFS('03'!$D$3:$D$300,C216,'03'!$H$3:$H$300,"&lt;0")+COUNTIFS('04'!$C$3:$C$300,C216,'04'!$H$3:$H$300,"&lt;0")+COUNTIFS('04'!$D$3:$D$300,C216,'04'!$H$3:$H$300,"&lt;0")+COUNTIFS('05'!$C$3:$C$300,C216,'05'!$H$3:$H$300,"&lt;0")+COUNTIFS('05'!$D$3:$D$300,C216,'05'!$H$3:$H$300,"&lt;0")+COUNTIFS('06'!$C$3:$C$300,C216,'06'!$H$3:$H$300,"&lt;0")+COUNTIFS('06'!$D$3:$D$300,C216,'06'!$H$3:$H$300,"&lt;0")+COUNTIFS('07'!$C$3:$C$300,C216,'07'!$H$3:$H$300,"&lt;0")+COUNTIFS('07'!$D$3:$D$300,C216,'07'!$H$3:$H$300,"&lt;0")+COUNTIFS('08'!$C$3:$C$300,C216,'08'!$H$3:$H$300,"&lt;0")+COUNTIFS('08'!$D$3:$D$300,C216,'08'!$H$3:$H$300,"&lt;0")+COUNTIFS('09'!$C$3:$C$300,C216,'09'!$H$3:$H$300,"&lt;0")+COUNTIFS('09'!$D$3:$D$300,C216,'09'!$H$3:$H$300,"&lt;0")+COUNTIFS('10'!$C$3:$C$260,C216,'10'!$I$3:$I$260,"&lt;0")+COUNTIFS('10'!$D$3:$D$260,C216,'10'!$I$3:$I$260,"&lt;0")+COUNTIFS('11'!$C$3:$C$300,C216,'11'!$H$3:$H$300,"&lt;0")+COUNTIFS('11'!$D$3:$D$300,C216,'11'!$H$3:$H$300,"&lt;0")+COUNTIFS('12'!$C$3:$C$300,C216,'12'!$H$3:$H$300,"&lt;0")+COUNTIFS('12'!$D$3:$D$300,C216,'12'!$H$3:$H$300,"&lt;0")</f>
        <v>0</v>
      </c>
      <c r="H216" s="19">
        <f>SUMIFS('01'!$H$3:$H$300,'01'!$C$3:$C$300,C216)+SUMIFS('01'!$H$3:$H$300,'01'!$D$3:$D$300,C216)+SUMIFS('02'!$H$3:$H$300,'02'!$C$3:$C$300,C216)+SUMIFS('02'!$H$3:$H$300,'02'!$D$3:$D$300,C216)+SUMIFS('03'!$H$3:$H$300,'03'!$C$3:$C$300,C216)+SUMIFS('03'!$H$3:$H$300,'03'!$D$3:$D$300,C216)+SUMIFS('04'!$H$3:$H$300,'04'!$C$3:$C$300,C216)+SUMIFS('04'!$H$3:$H$300,'04'!$D$3:$D$300,C216)+SUMIFS('05'!$H$3:$H$300,'05'!$C$3:$C$300,C216)+SUMIFS('05'!$H$3:$H$300,'05'!$D$3:$D$300,C216)+SUMIFS('06'!$H$3:$H$300,'06'!$C$3:$C$300,C216)+SUMIFS('06'!$H$3:$H$300,'06'!$D$3:$D$300,C216)+SUMIFS('07'!$H$3:$H$300,'07'!$C$3:$C$300,C216)+SUMIFS('07'!$H$3:$H$300,'07'!$D$3:$D$300,C216)+SUMIFS('08'!$H$3:$H$300,'08'!$C$3:$C$300,C216)+SUMIFS('08'!$H$3:$H$300,'08'!$D$3:$D$300,C216)+SUMIFS('09'!$H$3:$H$300,'09'!$C$3:$C$300,C216)+SUMIFS('09'!$H$3:$H$300,'09'!$D$3:$D$300,C216)+SUMIFS('10'!$I$3:$I$260,'10'!$C$3:$C$260,C216)+SUMIFS('10'!$I$3:$I$260,'10'!$D$3:$D$260,C216)+SUMIFS('11'!$H$3:$H$300,'11'!$C$3:$C$300,C216)+SUMIFS('11'!$H$3:$H$300,'11'!$D$3:$D$300,C216)+SUMIFS('12'!$H$3:$H$300,'12'!$C$3:$C$300,C216)+SUMIFS('12'!$H$3:$H$300,'12'!$D$3:$D$300,C216)</f>
        <v>0</v>
      </c>
      <c r="I216" s="212"/>
      <c r="J216" s="231"/>
      <c r="K216" s="212"/>
      <c r="L216" s="212"/>
    </row>
    <row r="217" spans="1:12" ht="24.75" customHeight="1">
      <c r="A217" s="16">
        <f>Equipes!$H217+(ROW(Equipes!$H217)/100000)</f>
        <v>2.1700000000000001E-3</v>
      </c>
      <c r="B217" s="13">
        <f>RANK(Equipes!$A217,A:A)</f>
        <v>784</v>
      </c>
      <c r="C217" s="28"/>
      <c r="D217" s="18">
        <f>COUNTIF('01'!$C$3:$C$300,C217)+COUNTIF('02'!$C$3:$C$300,C217)+COUNTIF('03'!$C$3:$C$300,C217)+COUNTIF('04'!$C$3:$C$300,C217)+COUNTIF('05'!$C$3:$C$300,C217)+COUNTIF('06'!$C$3:$C$300,C217)+COUNTIF('07'!$C$3:$C$300,C217)+COUNTIF('08'!$C$3:$C$300,C217)+COUNTIF('09'!$C$3:$C$300,C217)+COUNTIF('10'!$C$3:$C$260,C217)+COUNTIF('11'!$C$3:$C$300,C217)+COUNTIF('12'!$C$3:$C$300,C217)</f>
        <v>0</v>
      </c>
      <c r="E217" s="18">
        <f>COUNTIF('01'!$D$3:$D$300,C217)+COUNTIF('02'!$D$3:$D$300,C217)+COUNTIF('03'!$D$3:$D$300,C217)+COUNTIF('04'!$D$3:$D$300,C217)+COUNTIF('05'!$D$3:$D$300,C217)+COUNTIF('06'!$D$3:$D$300,C217)+COUNTIF('07'!$D$3:$D$300,C217)+COUNTIF('08'!$D$3:$D$300,C217)+COUNTIF('09'!$D$3:$D$300,C217)+COUNTIF('10'!$D$3:$D$260,C217)+COUNTIF('11'!$D$3:$D$300,C217)+COUNTIF('12'!$D$3:$D$300,C217)</f>
        <v>0</v>
      </c>
      <c r="F217" s="18">
        <f>COUNTIFS('01'!$C$3:$C$300,C217,'01'!$H$3:$H$300,"&gt;0")+COUNTIFS('01'!$D$3:$D$300,C217,'01'!$H$3:$H$300,"&gt;0")+COUNTIFS('02'!$C$3:$C$300,C217,'02'!$H$3:$H$300,"&gt;0")+COUNTIFS('02'!$D$3:$D$300,C217,'02'!$H$3:$H$300,"&gt;0")+COUNTIFS('03'!$C$3:$C$300,C217,'03'!$H$3:$H$300,"&gt;0")+COUNTIFS('03'!$D$3:$D$300,C217,'03'!$H$3:$H$300,"&gt;0")+COUNTIFS('04'!$C$3:$C$300,C217,'04'!$H$3:$H$300,"&gt;0")+COUNTIFS('04'!$D$3:$D$300,C217,'04'!$H$3:$H$300,"&gt;0")+COUNTIFS('05'!$C$3:$C$300,C217,'05'!$H$3:$H$300,"&gt;0")+COUNTIFS('05'!$D$3:$D$300,C217,'05'!$H$3:$H$300,"&gt;0")+COUNTIFS('06'!$C$3:$C$300,C217,'06'!$H$3:$H$300,"&gt;0")+COUNTIFS('06'!$D$3:$D$300,C217,'06'!$H$3:$H$300,"&gt;0")+COUNTIFS('07'!$C$3:$C$300,C217,'07'!$H$3:$H$300,"&gt;0")+COUNTIFS('07'!$D$3:$D$300,C217,'07'!$H$3:$H$300,"&gt;0")+COUNTIFS('08'!$C$3:$C$300,C217,'08'!$H$3:$H$300,"&gt;0")+COUNTIFS('08'!$D$3:$D$300,C217,'08'!$H$3:$H$300,"&gt;0")+COUNTIFS('09'!$C$3:$C$300,C217,'09'!$H$3:$H$300,"&gt;0")+COUNTIFS('09'!$D$3:$D$300,C217,'09'!$H$3:$H$300,"&gt;0")+COUNTIFS('10'!$C$3:$C$260,C217,'10'!$I$3:$I$260,"&gt;0")+COUNTIFS('10'!$D$3:$D$260,C217,'10'!$I$3:$I$260,"&gt;0")+COUNTIFS('11'!$C$3:$C$300,C217,'11'!$H$3:$H$300,"&gt;0")+COUNTIFS('11'!$D$3:$D$300,C217,'11'!$H$3:$H$300,"&gt;0")+COUNTIFS('12'!$C$3:$C$300,C217,'12'!$H$3:$H$300,"&gt;0")+COUNTIFS('12'!$D$3:$D$300,C217,'12'!$H$3:$H$300,"&gt;0")</f>
        <v>0</v>
      </c>
      <c r="G217" s="18">
        <f>COUNTIFS('01'!$C$3:$C$300,C217,'01'!$H$3:$H$300,"&lt;0")+COUNTIFS('01'!$D$3:$D$300,C217,'01'!$H$3:$H$300,"&lt;0")+COUNTIFS('02'!$C$3:$C$300,C217,'02'!$H$3:$H$300,"&lt;0")+COUNTIFS('02'!$D$3:$D$300,C217,'02'!$H$3:$H$300,"&lt;0")+COUNTIFS('03'!$C$3:$C$300,C217,'03'!$H$3:$H$300,"&lt;0")+COUNTIFS('03'!$D$3:$D$300,C217,'03'!$H$3:$H$300,"&lt;0")+COUNTIFS('04'!$C$3:$C$300,C217,'04'!$H$3:$H$300,"&lt;0")+COUNTIFS('04'!$D$3:$D$300,C217,'04'!$H$3:$H$300,"&lt;0")+COUNTIFS('05'!$C$3:$C$300,C217,'05'!$H$3:$H$300,"&lt;0")+COUNTIFS('05'!$D$3:$D$300,C217,'05'!$H$3:$H$300,"&lt;0")+COUNTIFS('06'!$C$3:$C$300,C217,'06'!$H$3:$H$300,"&lt;0")+COUNTIFS('06'!$D$3:$D$300,C217,'06'!$H$3:$H$300,"&lt;0")+COUNTIFS('07'!$C$3:$C$300,C217,'07'!$H$3:$H$300,"&lt;0")+COUNTIFS('07'!$D$3:$D$300,C217,'07'!$H$3:$H$300,"&lt;0")+COUNTIFS('08'!$C$3:$C$300,C217,'08'!$H$3:$H$300,"&lt;0")+COUNTIFS('08'!$D$3:$D$300,C217,'08'!$H$3:$H$300,"&lt;0")+COUNTIFS('09'!$C$3:$C$300,C217,'09'!$H$3:$H$300,"&lt;0")+COUNTIFS('09'!$D$3:$D$300,C217,'09'!$H$3:$H$300,"&lt;0")+COUNTIFS('10'!$C$3:$C$260,C217,'10'!$I$3:$I$260,"&lt;0")+COUNTIFS('10'!$D$3:$D$260,C217,'10'!$I$3:$I$260,"&lt;0")+COUNTIFS('11'!$C$3:$C$300,C217,'11'!$H$3:$H$300,"&lt;0")+COUNTIFS('11'!$D$3:$D$300,C217,'11'!$H$3:$H$300,"&lt;0")+COUNTIFS('12'!$C$3:$C$300,C217,'12'!$H$3:$H$300,"&lt;0")+COUNTIFS('12'!$D$3:$D$300,C217,'12'!$H$3:$H$300,"&lt;0")</f>
        <v>0</v>
      </c>
      <c r="H217" s="19">
        <f>SUMIFS('01'!$H$3:$H$300,'01'!$C$3:$C$300,C217)+SUMIFS('01'!$H$3:$H$300,'01'!$D$3:$D$300,C217)+SUMIFS('02'!$H$3:$H$300,'02'!$C$3:$C$300,C217)+SUMIFS('02'!$H$3:$H$300,'02'!$D$3:$D$300,C217)+SUMIFS('03'!$H$3:$H$300,'03'!$C$3:$C$300,C217)+SUMIFS('03'!$H$3:$H$300,'03'!$D$3:$D$300,C217)+SUMIFS('04'!$H$3:$H$300,'04'!$C$3:$C$300,C217)+SUMIFS('04'!$H$3:$H$300,'04'!$D$3:$D$300,C217)+SUMIFS('05'!$H$3:$H$300,'05'!$C$3:$C$300,C217)+SUMIFS('05'!$H$3:$H$300,'05'!$D$3:$D$300,C217)+SUMIFS('06'!$H$3:$H$300,'06'!$C$3:$C$300,C217)+SUMIFS('06'!$H$3:$H$300,'06'!$D$3:$D$300,C217)+SUMIFS('07'!$H$3:$H$300,'07'!$C$3:$C$300,C217)+SUMIFS('07'!$H$3:$H$300,'07'!$D$3:$D$300,C217)+SUMIFS('08'!$H$3:$H$300,'08'!$C$3:$C$300,C217)+SUMIFS('08'!$H$3:$H$300,'08'!$D$3:$D$300,C217)+SUMIFS('09'!$H$3:$H$300,'09'!$C$3:$C$300,C217)+SUMIFS('09'!$H$3:$H$300,'09'!$D$3:$D$300,C217)+SUMIFS('10'!$I$3:$I$260,'10'!$C$3:$C$260,C217)+SUMIFS('10'!$I$3:$I$260,'10'!$D$3:$D$260,C217)+SUMIFS('11'!$H$3:$H$300,'11'!$C$3:$C$300,C217)+SUMIFS('11'!$H$3:$H$300,'11'!$D$3:$D$300,C217)+SUMIFS('12'!$H$3:$H$300,'12'!$C$3:$C$300,C217)+SUMIFS('12'!$H$3:$H$300,'12'!$D$3:$D$300,C217)</f>
        <v>0</v>
      </c>
      <c r="I217" s="212"/>
      <c r="J217" s="231"/>
      <c r="K217" s="212"/>
      <c r="L217" s="212"/>
    </row>
    <row r="218" spans="1:12" ht="24.75" customHeight="1">
      <c r="A218" s="16">
        <f>Equipes!$H218+(ROW(Equipes!$H218)/100000)</f>
        <v>2.1800000000000001E-3</v>
      </c>
      <c r="B218" s="13">
        <f>RANK(Equipes!$A218,A:A)</f>
        <v>783</v>
      </c>
      <c r="C218" s="28"/>
      <c r="D218" s="18">
        <f>COUNTIF('01'!$C$3:$C$300,C218)+COUNTIF('02'!$C$3:$C$300,C218)+COUNTIF('03'!$C$3:$C$300,C218)+COUNTIF('04'!$C$3:$C$300,C218)+COUNTIF('05'!$C$3:$C$300,C218)+COUNTIF('06'!$C$3:$C$300,C218)+COUNTIF('07'!$C$3:$C$300,C218)+COUNTIF('08'!$C$3:$C$300,C218)+COUNTIF('09'!$C$3:$C$300,C218)+COUNTIF('10'!$C$3:$C$260,C218)+COUNTIF('11'!$C$3:$C$300,C218)+COUNTIF('12'!$C$3:$C$300,C218)</f>
        <v>0</v>
      </c>
      <c r="E218" s="18">
        <f>COUNTIF('01'!$D$3:$D$300,C218)+COUNTIF('02'!$D$3:$D$300,C218)+COUNTIF('03'!$D$3:$D$300,C218)+COUNTIF('04'!$D$3:$D$300,C218)+COUNTIF('05'!$D$3:$D$300,C218)+COUNTIF('06'!$D$3:$D$300,C218)+COUNTIF('07'!$D$3:$D$300,C218)+COUNTIF('08'!$D$3:$D$300,C218)+COUNTIF('09'!$D$3:$D$300,C218)+COUNTIF('10'!$D$3:$D$260,C218)+COUNTIF('11'!$D$3:$D$300,C218)+COUNTIF('12'!$D$3:$D$300,C218)</f>
        <v>0</v>
      </c>
      <c r="F218" s="18">
        <f>COUNTIFS('01'!$C$3:$C$300,C218,'01'!$H$3:$H$300,"&gt;0")+COUNTIFS('01'!$D$3:$D$300,C218,'01'!$H$3:$H$300,"&gt;0")+COUNTIFS('02'!$C$3:$C$300,C218,'02'!$H$3:$H$300,"&gt;0")+COUNTIFS('02'!$D$3:$D$300,C218,'02'!$H$3:$H$300,"&gt;0")+COUNTIFS('03'!$C$3:$C$300,C218,'03'!$H$3:$H$300,"&gt;0")+COUNTIFS('03'!$D$3:$D$300,C218,'03'!$H$3:$H$300,"&gt;0")+COUNTIFS('04'!$C$3:$C$300,C218,'04'!$H$3:$H$300,"&gt;0")+COUNTIFS('04'!$D$3:$D$300,C218,'04'!$H$3:$H$300,"&gt;0")+COUNTIFS('05'!$C$3:$C$300,C218,'05'!$H$3:$H$300,"&gt;0")+COUNTIFS('05'!$D$3:$D$300,C218,'05'!$H$3:$H$300,"&gt;0")+COUNTIFS('06'!$C$3:$C$300,C218,'06'!$H$3:$H$300,"&gt;0")+COUNTIFS('06'!$D$3:$D$300,C218,'06'!$H$3:$H$300,"&gt;0")+COUNTIFS('07'!$C$3:$C$300,C218,'07'!$H$3:$H$300,"&gt;0")+COUNTIFS('07'!$D$3:$D$300,C218,'07'!$H$3:$H$300,"&gt;0")+COUNTIFS('08'!$C$3:$C$300,C218,'08'!$H$3:$H$300,"&gt;0")+COUNTIFS('08'!$D$3:$D$300,C218,'08'!$H$3:$H$300,"&gt;0")+COUNTIFS('09'!$C$3:$C$300,C218,'09'!$H$3:$H$300,"&gt;0")+COUNTIFS('09'!$D$3:$D$300,C218,'09'!$H$3:$H$300,"&gt;0")+COUNTIFS('10'!$C$3:$C$260,C218,'10'!$I$3:$I$260,"&gt;0")+COUNTIFS('10'!$D$3:$D$260,C218,'10'!$I$3:$I$260,"&gt;0")+COUNTIFS('11'!$C$3:$C$300,C218,'11'!$H$3:$H$300,"&gt;0")+COUNTIFS('11'!$D$3:$D$300,C218,'11'!$H$3:$H$300,"&gt;0")+COUNTIFS('12'!$C$3:$C$300,C218,'12'!$H$3:$H$300,"&gt;0")+COUNTIFS('12'!$D$3:$D$300,C218,'12'!$H$3:$H$300,"&gt;0")</f>
        <v>0</v>
      </c>
      <c r="G218" s="18">
        <f>COUNTIFS('01'!$C$3:$C$300,C218,'01'!$H$3:$H$300,"&lt;0")+COUNTIFS('01'!$D$3:$D$300,C218,'01'!$H$3:$H$300,"&lt;0")+COUNTIFS('02'!$C$3:$C$300,C218,'02'!$H$3:$H$300,"&lt;0")+COUNTIFS('02'!$D$3:$D$300,C218,'02'!$H$3:$H$300,"&lt;0")+COUNTIFS('03'!$C$3:$C$300,C218,'03'!$H$3:$H$300,"&lt;0")+COUNTIFS('03'!$D$3:$D$300,C218,'03'!$H$3:$H$300,"&lt;0")+COUNTIFS('04'!$C$3:$C$300,C218,'04'!$H$3:$H$300,"&lt;0")+COUNTIFS('04'!$D$3:$D$300,C218,'04'!$H$3:$H$300,"&lt;0")+COUNTIFS('05'!$C$3:$C$300,C218,'05'!$H$3:$H$300,"&lt;0")+COUNTIFS('05'!$D$3:$D$300,C218,'05'!$H$3:$H$300,"&lt;0")+COUNTIFS('06'!$C$3:$C$300,C218,'06'!$H$3:$H$300,"&lt;0")+COUNTIFS('06'!$D$3:$D$300,C218,'06'!$H$3:$H$300,"&lt;0")+COUNTIFS('07'!$C$3:$C$300,C218,'07'!$H$3:$H$300,"&lt;0")+COUNTIFS('07'!$D$3:$D$300,C218,'07'!$H$3:$H$300,"&lt;0")+COUNTIFS('08'!$C$3:$C$300,C218,'08'!$H$3:$H$300,"&lt;0")+COUNTIFS('08'!$D$3:$D$300,C218,'08'!$H$3:$H$300,"&lt;0")+COUNTIFS('09'!$C$3:$C$300,C218,'09'!$H$3:$H$300,"&lt;0")+COUNTIFS('09'!$D$3:$D$300,C218,'09'!$H$3:$H$300,"&lt;0")+COUNTIFS('10'!$C$3:$C$260,C218,'10'!$I$3:$I$260,"&lt;0")+COUNTIFS('10'!$D$3:$D$260,C218,'10'!$I$3:$I$260,"&lt;0")+COUNTIFS('11'!$C$3:$C$300,C218,'11'!$H$3:$H$300,"&lt;0")+COUNTIFS('11'!$D$3:$D$300,C218,'11'!$H$3:$H$300,"&lt;0")+COUNTIFS('12'!$C$3:$C$300,C218,'12'!$H$3:$H$300,"&lt;0")+COUNTIFS('12'!$D$3:$D$300,C218,'12'!$H$3:$H$300,"&lt;0")</f>
        <v>0</v>
      </c>
      <c r="H218" s="19">
        <f>SUMIFS('01'!$H$3:$H$300,'01'!$C$3:$C$300,C218)+SUMIFS('01'!$H$3:$H$300,'01'!$D$3:$D$300,C218)+SUMIFS('02'!$H$3:$H$300,'02'!$C$3:$C$300,C218)+SUMIFS('02'!$H$3:$H$300,'02'!$D$3:$D$300,C218)+SUMIFS('03'!$H$3:$H$300,'03'!$C$3:$C$300,C218)+SUMIFS('03'!$H$3:$H$300,'03'!$D$3:$D$300,C218)+SUMIFS('04'!$H$3:$H$300,'04'!$C$3:$C$300,C218)+SUMIFS('04'!$H$3:$H$300,'04'!$D$3:$D$300,C218)+SUMIFS('05'!$H$3:$H$300,'05'!$C$3:$C$300,C218)+SUMIFS('05'!$H$3:$H$300,'05'!$D$3:$D$300,C218)+SUMIFS('06'!$H$3:$H$300,'06'!$C$3:$C$300,C218)+SUMIFS('06'!$H$3:$H$300,'06'!$D$3:$D$300,C218)+SUMIFS('07'!$H$3:$H$300,'07'!$C$3:$C$300,C218)+SUMIFS('07'!$H$3:$H$300,'07'!$D$3:$D$300,C218)+SUMIFS('08'!$H$3:$H$300,'08'!$C$3:$C$300,C218)+SUMIFS('08'!$H$3:$H$300,'08'!$D$3:$D$300,C218)+SUMIFS('09'!$H$3:$H$300,'09'!$C$3:$C$300,C218)+SUMIFS('09'!$H$3:$H$300,'09'!$D$3:$D$300,C218)+SUMIFS('10'!$I$3:$I$260,'10'!$C$3:$C$260,C218)+SUMIFS('10'!$I$3:$I$260,'10'!$D$3:$D$260,C218)+SUMIFS('11'!$H$3:$H$300,'11'!$C$3:$C$300,C218)+SUMIFS('11'!$H$3:$H$300,'11'!$D$3:$D$300,C218)+SUMIFS('12'!$H$3:$H$300,'12'!$C$3:$C$300,C218)+SUMIFS('12'!$H$3:$H$300,'12'!$D$3:$D$300,C218)</f>
        <v>0</v>
      </c>
      <c r="I218" s="212"/>
      <c r="J218" s="231"/>
      <c r="K218" s="212"/>
      <c r="L218" s="212"/>
    </row>
    <row r="219" spans="1:12" ht="24.75" customHeight="1">
      <c r="A219" s="16">
        <f>Equipes!$H219+(ROW(Equipes!$H219)/100000)</f>
        <v>2.1900000000000001E-3</v>
      </c>
      <c r="B219" s="13">
        <f>RANK(Equipes!$A219,A:A)</f>
        <v>782</v>
      </c>
      <c r="C219" s="28"/>
      <c r="D219" s="18">
        <f>COUNTIF('01'!$C$3:$C$300,C219)+COUNTIF('02'!$C$3:$C$300,C219)+COUNTIF('03'!$C$3:$C$300,C219)+COUNTIF('04'!$C$3:$C$300,C219)+COUNTIF('05'!$C$3:$C$300,C219)+COUNTIF('06'!$C$3:$C$300,C219)+COUNTIF('07'!$C$3:$C$300,C219)+COUNTIF('08'!$C$3:$C$300,C219)+COUNTIF('09'!$C$3:$C$300,C219)+COUNTIF('10'!$C$3:$C$260,C219)+COUNTIF('11'!$C$3:$C$300,C219)+COUNTIF('12'!$C$3:$C$300,C219)</f>
        <v>0</v>
      </c>
      <c r="E219" s="18">
        <f>COUNTIF('01'!$D$3:$D$300,C219)+COUNTIF('02'!$D$3:$D$300,C219)+COUNTIF('03'!$D$3:$D$300,C219)+COUNTIF('04'!$D$3:$D$300,C219)+COUNTIF('05'!$D$3:$D$300,C219)+COUNTIF('06'!$D$3:$D$300,C219)+COUNTIF('07'!$D$3:$D$300,C219)+COUNTIF('08'!$D$3:$D$300,C219)+COUNTIF('09'!$D$3:$D$300,C219)+COUNTIF('10'!$D$3:$D$260,C219)+COUNTIF('11'!$D$3:$D$300,C219)+COUNTIF('12'!$D$3:$D$300,C219)</f>
        <v>0</v>
      </c>
      <c r="F219" s="18">
        <f>COUNTIFS('01'!$C$3:$C$300,C219,'01'!$H$3:$H$300,"&gt;0")+COUNTIFS('01'!$D$3:$D$300,C219,'01'!$H$3:$H$300,"&gt;0")+COUNTIFS('02'!$C$3:$C$300,C219,'02'!$H$3:$H$300,"&gt;0")+COUNTIFS('02'!$D$3:$D$300,C219,'02'!$H$3:$H$300,"&gt;0")+COUNTIFS('03'!$C$3:$C$300,C219,'03'!$H$3:$H$300,"&gt;0")+COUNTIFS('03'!$D$3:$D$300,C219,'03'!$H$3:$H$300,"&gt;0")+COUNTIFS('04'!$C$3:$C$300,C219,'04'!$H$3:$H$300,"&gt;0")+COUNTIFS('04'!$D$3:$D$300,C219,'04'!$H$3:$H$300,"&gt;0")+COUNTIFS('05'!$C$3:$C$300,C219,'05'!$H$3:$H$300,"&gt;0")+COUNTIFS('05'!$D$3:$D$300,C219,'05'!$H$3:$H$300,"&gt;0")+COUNTIFS('06'!$C$3:$C$300,C219,'06'!$H$3:$H$300,"&gt;0")+COUNTIFS('06'!$D$3:$D$300,C219,'06'!$H$3:$H$300,"&gt;0")+COUNTIFS('07'!$C$3:$C$300,C219,'07'!$H$3:$H$300,"&gt;0")+COUNTIFS('07'!$D$3:$D$300,C219,'07'!$H$3:$H$300,"&gt;0")+COUNTIFS('08'!$C$3:$C$300,C219,'08'!$H$3:$H$300,"&gt;0")+COUNTIFS('08'!$D$3:$D$300,C219,'08'!$H$3:$H$300,"&gt;0")+COUNTIFS('09'!$C$3:$C$300,C219,'09'!$H$3:$H$300,"&gt;0")+COUNTIFS('09'!$D$3:$D$300,C219,'09'!$H$3:$H$300,"&gt;0")+COUNTIFS('10'!$C$3:$C$260,C219,'10'!$I$3:$I$260,"&gt;0")+COUNTIFS('10'!$D$3:$D$260,C219,'10'!$I$3:$I$260,"&gt;0")+COUNTIFS('11'!$C$3:$C$300,C219,'11'!$H$3:$H$300,"&gt;0")+COUNTIFS('11'!$D$3:$D$300,C219,'11'!$H$3:$H$300,"&gt;0")+COUNTIFS('12'!$C$3:$C$300,C219,'12'!$H$3:$H$300,"&gt;0")+COUNTIFS('12'!$D$3:$D$300,C219,'12'!$H$3:$H$300,"&gt;0")</f>
        <v>0</v>
      </c>
      <c r="G219" s="18">
        <f>COUNTIFS('01'!$C$3:$C$300,C219,'01'!$H$3:$H$300,"&lt;0")+COUNTIFS('01'!$D$3:$D$300,C219,'01'!$H$3:$H$300,"&lt;0")+COUNTIFS('02'!$C$3:$C$300,C219,'02'!$H$3:$H$300,"&lt;0")+COUNTIFS('02'!$D$3:$D$300,C219,'02'!$H$3:$H$300,"&lt;0")+COUNTIFS('03'!$C$3:$C$300,C219,'03'!$H$3:$H$300,"&lt;0")+COUNTIFS('03'!$D$3:$D$300,C219,'03'!$H$3:$H$300,"&lt;0")+COUNTIFS('04'!$C$3:$C$300,C219,'04'!$H$3:$H$300,"&lt;0")+COUNTIFS('04'!$D$3:$D$300,C219,'04'!$H$3:$H$300,"&lt;0")+COUNTIFS('05'!$C$3:$C$300,C219,'05'!$H$3:$H$300,"&lt;0")+COUNTIFS('05'!$D$3:$D$300,C219,'05'!$H$3:$H$300,"&lt;0")+COUNTIFS('06'!$C$3:$C$300,C219,'06'!$H$3:$H$300,"&lt;0")+COUNTIFS('06'!$D$3:$D$300,C219,'06'!$H$3:$H$300,"&lt;0")+COUNTIFS('07'!$C$3:$C$300,C219,'07'!$H$3:$H$300,"&lt;0")+COUNTIFS('07'!$D$3:$D$300,C219,'07'!$H$3:$H$300,"&lt;0")+COUNTIFS('08'!$C$3:$C$300,C219,'08'!$H$3:$H$300,"&lt;0")+COUNTIFS('08'!$D$3:$D$300,C219,'08'!$H$3:$H$300,"&lt;0")+COUNTIFS('09'!$C$3:$C$300,C219,'09'!$H$3:$H$300,"&lt;0")+COUNTIFS('09'!$D$3:$D$300,C219,'09'!$H$3:$H$300,"&lt;0")+COUNTIFS('10'!$C$3:$C$260,C219,'10'!$I$3:$I$260,"&lt;0")+COUNTIFS('10'!$D$3:$D$260,C219,'10'!$I$3:$I$260,"&lt;0")+COUNTIFS('11'!$C$3:$C$300,C219,'11'!$H$3:$H$300,"&lt;0")+COUNTIFS('11'!$D$3:$D$300,C219,'11'!$H$3:$H$300,"&lt;0")+COUNTIFS('12'!$C$3:$C$300,C219,'12'!$H$3:$H$300,"&lt;0")+COUNTIFS('12'!$D$3:$D$300,C219,'12'!$H$3:$H$300,"&lt;0")</f>
        <v>0</v>
      </c>
      <c r="H219" s="19">
        <f>SUMIFS('01'!$H$3:$H$300,'01'!$C$3:$C$300,C219)+SUMIFS('01'!$H$3:$H$300,'01'!$D$3:$D$300,C219)+SUMIFS('02'!$H$3:$H$300,'02'!$C$3:$C$300,C219)+SUMIFS('02'!$H$3:$H$300,'02'!$D$3:$D$300,C219)+SUMIFS('03'!$H$3:$H$300,'03'!$C$3:$C$300,C219)+SUMIFS('03'!$H$3:$H$300,'03'!$D$3:$D$300,C219)+SUMIFS('04'!$H$3:$H$300,'04'!$C$3:$C$300,C219)+SUMIFS('04'!$H$3:$H$300,'04'!$D$3:$D$300,C219)+SUMIFS('05'!$H$3:$H$300,'05'!$C$3:$C$300,C219)+SUMIFS('05'!$H$3:$H$300,'05'!$D$3:$D$300,C219)+SUMIFS('06'!$H$3:$H$300,'06'!$C$3:$C$300,C219)+SUMIFS('06'!$H$3:$H$300,'06'!$D$3:$D$300,C219)+SUMIFS('07'!$H$3:$H$300,'07'!$C$3:$C$300,C219)+SUMIFS('07'!$H$3:$H$300,'07'!$D$3:$D$300,C219)+SUMIFS('08'!$H$3:$H$300,'08'!$C$3:$C$300,C219)+SUMIFS('08'!$H$3:$H$300,'08'!$D$3:$D$300,C219)+SUMIFS('09'!$H$3:$H$300,'09'!$C$3:$C$300,C219)+SUMIFS('09'!$H$3:$H$300,'09'!$D$3:$D$300,C219)+SUMIFS('10'!$I$3:$I$260,'10'!$C$3:$C$260,C219)+SUMIFS('10'!$I$3:$I$260,'10'!$D$3:$D$260,C219)+SUMIFS('11'!$H$3:$H$300,'11'!$C$3:$C$300,C219)+SUMIFS('11'!$H$3:$H$300,'11'!$D$3:$D$300,C219)+SUMIFS('12'!$H$3:$H$300,'12'!$C$3:$C$300,C219)+SUMIFS('12'!$H$3:$H$300,'12'!$D$3:$D$300,C219)</f>
        <v>0</v>
      </c>
      <c r="I219" s="212"/>
      <c r="J219" s="231"/>
      <c r="K219" s="212"/>
      <c r="L219" s="212"/>
    </row>
    <row r="220" spans="1:12" ht="24.75" customHeight="1">
      <c r="A220" s="16">
        <f>Equipes!$H220+(ROW(Equipes!$H220)/100000)</f>
        <v>2.2000000000000001E-3</v>
      </c>
      <c r="B220" s="13">
        <f>RANK(Equipes!$A220,A:A)</f>
        <v>781</v>
      </c>
      <c r="C220" s="28"/>
      <c r="D220" s="18">
        <f>COUNTIF('01'!$C$3:$C$300,C220)+COUNTIF('02'!$C$3:$C$300,C220)+COUNTIF('03'!$C$3:$C$300,C220)+COUNTIF('04'!$C$3:$C$300,C220)+COUNTIF('05'!$C$3:$C$300,C220)+COUNTIF('06'!$C$3:$C$300,C220)+COUNTIF('07'!$C$3:$C$300,C220)+COUNTIF('08'!$C$3:$C$300,C220)+COUNTIF('09'!$C$3:$C$300,C220)+COUNTIF('10'!$C$3:$C$260,C220)+COUNTIF('11'!$C$3:$C$300,C220)+COUNTIF('12'!$C$3:$C$300,C220)</f>
        <v>0</v>
      </c>
      <c r="E220" s="18">
        <f>COUNTIF('01'!$D$3:$D$300,C220)+COUNTIF('02'!$D$3:$D$300,C220)+COUNTIF('03'!$D$3:$D$300,C220)+COUNTIF('04'!$D$3:$D$300,C220)+COUNTIF('05'!$D$3:$D$300,C220)+COUNTIF('06'!$D$3:$D$300,C220)+COUNTIF('07'!$D$3:$D$300,C220)+COUNTIF('08'!$D$3:$D$300,C220)+COUNTIF('09'!$D$3:$D$300,C220)+COUNTIF('10'!$D$3:$D$260,C220)+COUNTIF('11'!$D$3:$D$300,C220)+COUNTIF('12'!$D$3:$D$300,C220)</f>
        <v>0</v>
      </c>
      <c r="F220" s="18">
        <f>COUNTIFS('01'!$C$3:$C$300,C220,'01'!$H$3:$H$300,"&gt;0")+COUNTIFS('01'!$D$3:$D$300,C220,'01'!$H$3:$H$300,"&gt;0")+COUNTIFS('02'!$C$3:$C$300,C220,'02'!$H$3:$H$300,"&gt;0")+COUNTIFS('02'!$D$3:$D$300,C220,'02'!$H$3:$H$300,"&gt;0")+COUNTIFS('03'!$C$3:$C$300,C220,'03'!$H$3:$H$300,"&gt;0")+COUNTIFS('03'!$D$3:$D$300,C220,'03'!$H$3:$H$300,"&gt;0")+COUNTIFS('04'!$C$3:$C$300,C220,'04'!$H$3:$H$300,"&gt;0")+COUNTIFS('04'!$D$3:$D$300,C220,'04'!$H$3:$H$300,"&gt;0")+COUNTIFS('05'!$C$3:$C$300,C220,'05'!$H$3:$H$300,"&gt;0")+COUNTIFS('05'!$D$3:$D$300,C220,'05'!$H$3:$H$300,"&gt;0")+COUNTIFS('06'!$C$3:$C$300,C220,'06'!$H$3:$H$300,"&gt;0")+COUNTIFS('06'!$D$3:$D$300,C220,'06'!$H$3:$H$300,"&gt;0")+COUNTIFS('07'!$C$3:$C$300,C220,'07'!$H$3:$H$300,"&gt;0")+COUNTIFS('07'!$D$3:$D$300,C220,'07'!$H$3:$H$300,"&gt;0")+COUNTIFS('08'!$C$3:$C$300,C220,'08'!$H$3:$H$300,"&gt;0")+COUNTIFS('08'!$D$3:$D$300,C220,'08'!$H$3:$H$300,"&gt;0")+COUNTIFS('09'!$C$3:$C$300,C220,'09'!$H$3:$H$300,"&gt;0")+COUNTIFS('09'!$D$3:$D$300,C220,'09'!$H$3:$H$300,"&gt;0")+COUNTIFS('10'!$C$3:$C$260,C220,'10'!$I$3:$I$260,"&gt;0")+COUNTIFS('10'!$D$3:$D$260,C220,'10'!$I$3:$I$260,"&gt;0")+COUNTIFS('11'!$C$3:$C$300,C220,'11'!$H$3:$H$300,"&gt;0")+COUNTIFS('11'!$D$3:$D$300,C220,'11'!$H$3:$H$300,"&gt;0")+COUNTIFS('12'!$C$3:$C$300,C220,'12'!$H$3:$H$300,"&gt;0")+COUNTIFS('12'!$D$3:$D$300,C220,'12'!$H$3:$H$300,"&gt;0")</f>
        <v>0</v>
      </c>
      <c r="G220" s="18">
        <f>COUNTIFS('01'!$C$3:$C$300,C220,'01'!$H$3:$H$300,"&lt;0")+COUNTIFS('01'!$D$3:$D$300,C220,'01'!$H$3:$H$300,"&lt;0")+COUNTIFS('02'!$C$3:$C$300,C220,'02'!$H$3:$H$300,"&lt;0")+COUNTIFS('02'!$D$3:$D$300,C220,'02'!$H$3:$H$300,"&lt;0")+COUNTIFS('03'!$C$3:$C$300,C220,'03'!$H$3:$H$300,"&lt;0")+COUNTIFS('03'!$D$3:$D$300,C220,'03'!$H$3:$H$300,"&lt;0")+COUNTIFS('04'!$C$3:$C$300,C220,'04'!$H$3:$H$300,"&lt;0")+COUNTIFS('04'!$D$3:$D$300,C220,'04'!$H$3:$H$300,"&lt;0")+COUNTIFS('05'!$C$3:$C$300,C220,'05'!$H$3:$H$300,"&lt;0")+COUNTIFS('05'!$D$3:$D$300,C220,'05'!$H$3:$H$300,"&lt;0")+COUNTIFS('06'!$C$3:$C$300,C220,'06'!$H$3:$H$300,"&lt;0")+COUNTIFS('06'!$D$3:$D$300,C220,'06'!$H$3:$H$300,"&lt;0")+COUNTIFS('07'!$C$3:$C$300,C220,'07'!$H$3:$H$300,"&lt;0")+COUNTIFS('07'!$D$3:$D$300,C220,'07'!$H$3:$H$300,"&lt;0")+COUNTIFS('08'!$C$3:$C$300,C220,'08'!$H$3:$H$300,"&lt;0")+COUNTIFS('08'!$D$3:$D$300,C220,'08'!$H$3:$H$300,"&lt;0")+COUNTIFS('09'!$C$3:$C$300,C220,'09'!$H$3:$H$300,"&lt;0")+COUNTIFS('09'!$D$3:$D$300,C220,'09'!$H$3:$H$300,"&lt;0")+COUNTIFS('10'!$C$3:$C$260,C220,'10'!$I$3:$I$260,"&lt;0")+COUNTIFS('10'!$D$3:$D$260,C220,'10'!$I$3:$I$260,"&lt;0")+COUNTIFS('11'!$C$3:$C$300,C220,'11'!$H$3:$H$300,"&lt;0")+COUNTIFS('11'!$D$3:$D$300,C220,'11'!$H$3:$H$300,"&lt;0")+COUNTIFS('12'!$C$3:$C$300,C220,'12'!$H$3:$H$300,"&lt;0")+COUNTIFS('12'!$D$3:$D$300,C220,'12'!$H$3:$H$300,"&lt;0")</f>
        <v>0</v>
      </c>
      <c r="H220" s="19">
        <f>SUMIFS('01'!$H$3:$H$300,'01'!$C$3:$C$300,C220)+SUMIFS('01'!$H$3:$H$300,'01'!$D$3:$D$300,C220)+SUMIFS('02'!$H$3:$H$300,'02'!$C$3:$C$300,C220)+SUMIFS('02'!$H$3:$H$300,'02'!$D$3:$D$300,C220)+SUMIFS('03'!$H$3:$H$300,'03'!$C$3:$C$300,C220)+SUMIFS('03'!$H$3:$H$300,'03'!$D$3:$D$300,C220)+SUMIFS('04'!$H$3:$H$300,'04'!$C$3:$C$300,C220)+SUMIFS('04'!$H$3:$H$300,'04'!$D$3:$D$300,C220)+SUMIFS('05'!$H$3:$H$300,'05'!$C$3:$C$300,C220)+SUMIFS('05'!$H$3:$H$300,'05'!$D$3:$D$300,C220)+SUMIFS('06'!$H$3:$H$300,'06'!$C$3:$C$300,C220)+SUMIFS('06'!$H$3:$H$300,'06'!$D$3:$D$300,C220)+SUMIFS('07'!$H$3:$H$300,'07'!$C$3:$C$300,C220)+SUMIFS('07'!$H$3:$H$300,'07'!$D$3:$D$300,C220)+SUMIFS('08'!$H$3:$H$300,'08'!$C$3:$C$300,C220)+SUMIFS('08'!$H$3:$H$300,'08'!$D$3:$D$300,C220)+SUMIFS('09'!$H$3:$H$300,'09'!$C$3:$C$300,C220)+SUMIFS('09'!$H$3:$H$300,'09'!$D$3:$D$300,C220)+SUMIFS('10'!$I$3:$I$260,'10'!$C$3:$C$260,C220)+SUMIFS('10'!$I$3:$I$260,'10'!$D$3:$D$260,C220)+SUMIFS('11'!$H$3:$H$300,'11'!$C$3:$C$300,C220)+SUMIFS('11'!$H$3:$H$300,'11'!$D$3:$D$300,C220)+SUMIFS('12'!$H$3:$H$300,'12'!$C$3:$C$300,C220)+SUMIFS('12'!$H$3:$H$300,'12'!$D$3:$D$300,C220)</f>
        <v>0</v>
      </c>
      <c r="I220" s="212"/>
      <c r="J220" s="231"/>
      <c r="K220" s="212"/>
      <c r="L220" s="212"/>
    </row>
    <row r="221" spans="1:12" ht="24.75" customHeight="1">
      <c r="A221" s="16">
        <f>Equipes!$H221+(ROW(Equipes!$H221)/100000)</f>
        <v>2.2100000000000002E-3</v>
      </c>
      <c r="B221" s="13">
        <f>RANK(Equipes!$A221,A:A)</f>
        <v>780</v>
      </c>
      <c r="C221" s="28"/>
      <c r="D221" s="18">
        <f>COUNTIF('01'!$C$3:$C$300,C221)+COUNTIF('02'!$C$3:$C$300,C221)+COUNTIF('03'!$C$3:$C$300,C221)+COUNTIF('04'!$C$3:$C$300,C221)+COUNTIF('05'!$C$3:$C$300,C221)+COUNTIF('06'!$C$3:$C$300,C221)+COUNTIF('07'!$C$3:$C$300,C221)+COUNTIF('08'!$C$3:$C$300,C221)+COUNTIF('09'!$C$3:$C$300,C221)+COUNTIF('10'!$C$3:$C$260,C221)+COUNTIF('11'!$C$3:$C$300,C221)+COUNTIF('12'!$C$3:$C$300,C221)</f>
        <v>0</v>
      </c>
      <c r="E221" s="18">
        <f>COUNTIF('01'!$D$3:$D$300,C221)+COUNTIF('02'!$D$3:$D$300,C221)+COUNTIF('03'!$D$3:$D$300,C221)+COUNTIF('04'!$D$3:$D$300,C221)+COUNTIF('05'!$D$3:$D$300,C221)+COUNTIF('06'!$D$3:$D$300,C221)+COUNTIF('07'!$D$3:$D$300,C221)+COUNTIF('08'!$D$3:$D$300,C221)+COUNTIF('09'!$D$3:$D$300,C221)+COUNTIF('10'!$D$3:$D$260,C221)+COUNTIF('11'!$D$3:$D$300,C221)+COUNTIF('12'!$D$3:$D$300,C221)</f>
        <v>0</v>
      </c>
      <c r="F221" s="18">
        <f>COUNTIFS('01'!$C$3:$C$300,C221,'01'!$H$3:$H$300,"&gt;0")+COUNTIFS('01'!$D$3:$D$300,C221,'01'!$H$3:$H$300,"&gt;0")+COUNTIFS('02'!$C$3:$C$300,C221,'02'!$H$3:$H$300,"&gt;0")+COUNTIFS('02'!$D$3:$D$300,C221,'02'!$H$3:$H$300,"&gt;0")+COUNTIFS('03'!$C$3:$C$300,C221,'03'!$H$3:$H$300,"&gt;0")+COUNTIFS('03'!$D$3:$D$300,C221,'03'!$H$3:$H$300,"&gt;0")+COUNTIFS('04'!$C$3:$C$300,C221,'04'!$H$3:$H$300,"&gt;0")+COUNTIFS('04'!$D$3:$D$300,C221,'04'!$H$3:$H$300,"&gt;0")+COUNTIFS('05'!$C$3:$C$300,C221,'05'!$H$3:$H$300,"&gt;0")+COUNTIFS('05'!$D$3:$D$300,C221,'05'!$H$3:$H$300,"&gt;0")+COUNTIFS('06'!$C$3:$C$300,C221,'06'!$H$3:$H$300,"&gt;0")+COUNTIFS('06'!$D$3:$D$300,C221,'06'!$H$3:$H$300,"&gt;0")+COUNTIFS('07'!$C$3:$C$300,C221,'07'!$H$3:$H$300,"&gt;0")+COUNTIFS('07'!$D$3:$D$300,C221,'07'!$H$3:$H$300,"&gt;0")+COUNTIFS('08'!$C$3:$C$300,C221,'08'!$H$3:$H$300,"&gt;0")+COUNTIFS('08'!$D$3:$D$300,C221,'08'!$H$3:$H$300,"&gt;0")+COUNTIFS('09'!$C$3:$C$300,C221,'09'!$H$3:$H$300,"&gt;0")+COUNTIFS('09'!$D$3:$D$300,C221,'09'!$H$3:$H$300,"&gt;0")+COUNTIFS('10'!$C$3:$C$260,C221,'10'!$I$3:$I$260,"&gt;0")+COUNTIFS('10'!$D$3:$D$260,C221,'10'!$I$3:$I$260,"&gt;0")+COUNTIFS('11'!$C$3:$C$300,C221,'11'!$H$3:$H$300,"&gt;0")+COUNTIFS('11'!$D$3:$D$300,C221,'11'!$H$3:$H$300,"&gt;0")+COUNTIFS('12'!$C$3:$C$300,C221,'12'!$H$3:$H$300,"&gt;0")+COUNTIFS('12'!$D$3:$D$300,C221,'12'!$H$3:$H$300,"&gt;0")</f>
        <v>0</v>
      </c>
      <c r="G221" s="18">
        <f>COUNTIFS('01'!$C$3:$C$300,C221,'01'!$H$3:$H$300,"&lt;0")+COUNTIFS('01'!$D$3:$D$300,C221,'01'!$H$3:$H$300,"&lt;0")+COUNTIFS('02'!$C$3:$C$300,C221,'02'!$H$3:$H$300,"&lt;0")+COUNTIFS('02'!$D$3:$D$300,C221,'02'!$H$3:$H$300,"&lt;0")+COUNTIFS('03'!$C$3:$C$300,C221,'03'!$H$3:$H$300,"&lt;0")+COUNTIFS('03'!$D$3:$D$300,C221,'03'!$H$3:$H$300,"&lt;0")+COUNTIFS('04'!$C$3:$C$300,C221,'04'!$H$3:$H$300,"&lt;0")+COUNTIFS('04'!$D$3:$D$300,C221,'04'!$H$3:$H$300,"&lt;0")+COUNTIFS('05'!$C$3:$C$300,C221,'05'!$H$3:$H$300,"&lt;0")+COUNTIFS('05'!$D$3:$D$300,C221,'05'!$H$3:$H$300,"&lt;0")+COUNTIFS('06'!$C$3:$C$300,C221,'06'!$H$3:$H$300,"&lt;0")+COUNTIFS('06'!$D$3:$D$300,C221,'06'!$H$3:$H$300,"&lt;0")+COUNTIFS('07'!$C$3:$C$300,C221,'07'!$H$3:$H$300,"&lt;0")+COUNTIFS('07'!$D$3:$D$300,C221,'07'!$H$3:$H$300,"&lt;0")+COUNTIFS('08'!$C$3:$C$300,C221,'08'!$H$3:$H$300,"&lt;0")+COUNTIFS('08'!$D$3:$D$300,C221,'08'!$H$3:$H$300,"&lt;0")+COUNTIFS('09'!$C$3:$C$300,C221,'09'!$H$3:$H$300,"&lt;0")+COUNTIFS('09'!$D$3:$D$300,C221,'09'!$H$3:$H$300,"&lt;0")+COUNTIFS('10'!$C$3:$C$260,C221,'10'!$I$3:$I$260,"&lt;0")+COUNTIFS('10'!$D$3:$D$260,C221,'10'!$I$3:$I$260,"&lt;0")+COUNTIFS('11'!$C$3:$C$300,C221,'11'!$H$3:$H$300,"&lt;0")+COUNTIFS('11'!$D$3:$D$300,C221,'11'!$H$3:$H$300,"&lt;0")+COUNTIFS('12'!$C$3:$C$300,C221,'12'!$H$3:$H$300,"&lt;0")+COUNTIFS('12'!$D$3:$D$300,C221,'12'!$H$3:$H$300,"&lt;0")</f>
        <v>0</v>
      </c>
      <c r="H221" s="19">
        <f>SUMIFS('01'!$H$3:$H$300,'01'!$C$3:$C$300,C221)+SUMIFS('01'!$H$3:$H$300,'01'!$D$3:$D$300,C221)+SUMIFS('02'!$H$3:$H$300,'02'!$C$3:$C$300,C221)+SUMIFS('02'!$H$3:$H$300,'02'!$D$3:$D$300,C221)+SUMIFS('03'!$H$3:$H$300,'03'!$C$3:$C$300,C221)+SUMIFS('03'!$H$3:$H$300,'03'!$D$3:$D$300,C221)+SUMIFS('04'!$H$3:$H$300,'04'!$C$3:$C$300,C221)+SUMIFS('04'!$H$3:$H$300,'04'!$D$3:$D$300,C221)+SUMIFS('05'!$H$3:$H$300,'05'!$C$3:$C$300,C221)+SUMIFS('05'!$H$3:$H$300,'05'!$D$3:$D$300,C221)+SUMIFS('06'!$H$3:$H$300,'06'!$C$3:$C$300,C221)+SUMIFS('06'!$H$3:$H$300,'06'!$D$3:$D$300,C221)+SUMIFS('07'!$H$3:$H$300,'07'!$C$3:$C$300,C221)+SUMIFS('07'!$H$3:$H$300,'07'!$D$3:$D$300,C221)+SUMIFS('08'!$H$3:$H$300,'08'!$C$3:$C$300,C221)+SUMIFS('08'!$H$3:$H$300,'08'!$D$3:$D$300,C221)+SUMIFS('09'!$H$3:$H$300,'09'!$C$3:$C$300,C221)+SUMIFS('09'!$H$3:$H$300,'09'!$D$3:$D$300,C221)+SUMIFS('10'!$I$3:$I$260,'10'!$C$3:$C$260,C221)+SUMIFS('10'!$I$3:$I$260,'10'!$D$3:$D$260,C221)+SUMIFS('11'!$H$3:$H$300,'11'!$C$3:$C$300,C221)+SUMIFS('11'!$H$3:$H$300,'11'!$D$3:$D$300,C221)+SUMIFS('12'!$H$3:$H$300,'12'!$C$3:$C$300,C221)+SUMIFS('12'!$H$3:$H$300,'12'!$D$3:$D$300,C221)</f>
        <v>0</v>
      </c>
      <c r="I221" s="212"/>
      <c r="J221" s="231"/>
      <c r="K221" s="212"/>
      <c r="L221" s="212"/>
    </row>
    <row r="222" spans="1:12" ht="24.75" customHeight="1">
      <c r="A222" s="16">
        <f>Equipes!$H222+(ROW(Equipes!$H222)/100000)</f>
        <v>2.2200000000000002E-3</v>
      </c>
      <c r="B222" s="13">
        <f>RANK(Equipes!$A222,A:A)</f>
        <v>779</v>
      </c>
      <c r="C222" s="28"/>
      <c r="D222" s="18">
        <f>COUNTIF('01'!$C$3:$C$300,C222)+COUNTIF('02'!$C$3:$C$300,C222)+COUNTIF('03'!$C$3:$C$300,C222)+COUNTIF('04'!$C$3:$C$300,C222)+COUNTIF('05'!$C$3:$C$300,C222)+COUNTIF('06'!$C$3:$C$300,C222)+COUNTIF('07'!$C$3:$C$300,C222)+COUNTIF('08'!$C$3:$C$300,C222)+COUNTIF('09'!$C$3:$C$300,C222)+COUNTIF('10'!$C$3:$C$260,C222)+COUNTIF('11'!$C$3:$C$300,C222)+COUNTIF('12'!$C$3:$C$300,C222)</f>
        <v>0</v>
      </c>
      <c r="E222" s="18">
        <f>COUNTIF('01'!$D$3:$D$300,C222)+COUNTIF('02'!$D$3:$D$300,C222)+COUNTIF('03'!$D$3:$D$300,C222)+COUNTIF('04'!$D$3:$D$300,C222)+COUNTIF('05'!$D$3:$D$300,C222)+COUNTIF('06'!$D$3:$D$300,C222)+COUNTIF('07'!$D$3:$D$300,C222)+COUNTIF('08'!$D$3:$D$300,C222)+COUNTIF('09'!$D$3:$D$300,C222)+COUNTIF('10'!$D$3:$D$260,C222)+COUNTIF('11'!$D$3:$D$300,C222)+COUNTIF('12'!$D$3:$D$300,C222)</f>
        <v>0</v>
      </c>
      <c r="F222" s="18">
        <f>COUNTIFS('01'!$C$3:$C$300,C222,'01'!$H$3:$H$300,"&gt;0")+COUNTIFS('01'!$D$3:$D$300,C222,'01'!$H$3:$H$300,"&gt;0")+COUNTIFS('02'!$C$3:$C$300,C222,'02'!$H$3:$H$300,"&gt;0")+COUNTIFS('02'!$D$3:$D$300,C222,'02'!$H$3:$H$300,"&gt;0")+COUNTIFS('03'!$C$3:$C$300,C222,'03'!$H$3:$H$300,"&gt;0")+COUNTIFS('03'!$D$3:$D$300,C222,'03'!$H$3:$H$300,"&gt;0")+COUNTIFS('04'!$C$3:$C$300,C222,'04'!$H$3:$H$300,"&gt;0")+COUNTIFS('04'!$D$3:$D$300,C222,'04'!$H$3:$H$300,"&gt;0")+COUNTIFS('05'!$C$3:$C$300,C222,'05'!$H$3:$H$300,"&gt;0")+COUNTIFS('05'!$D$3:$D$300,C222,'05'!$H$3:$H$300,"&gt;0")+COUNTIFS('06'!$C$3:$C$300,C222,'06'!$H$3:$H$300,"&gt;0")+COUNTIFS('06'!$D$3:$D$300,C222,'06'!$H$3:$H$300,"&gt;0")+COUNTIFS('07'!$C$3:$C$300,C222,'07'!$H$3:$H$300,"&gt;0")+COUNTIFS('07'!$D$3:$D$300,C222,'07'!$H$3:$H$300,"&gt;0")+COUNTIFS('08'!$C$3:$C$300,C222,'08'!$H$3:$H$300,"&gt;0")+COUNTIFS('08'!$D$3:$D$300,C222,'08'!$H$3:$H$300,"&gt;0")+COUNTIFS('09'!$C$3:$C$300,C222,'09'!$H$3:$H$300,"&gt;0")+COUNTIFS('09'!$D$3:$D$300,C222,'09'!$H$3:$H$300,"&gt;0")+COUNTIFS('10'!$C$3:$C$260,C222,'10'!$I$3:$I$260,"&gt;0")+COUNTIFS('10'!$D$3:$D$260,C222,'10'!$I$3:$I$260,"&gt;0")+COUNTIFS('11'!$C$3:$C$300,C222,'11'!$H$3:$H$300,"&gt;0")+COUNTIFS('11'!$D$3:$D$300,C222,'11'!$H$3:$H$300,"&gt;0")+COUNTIFS('12'!$C$3:$C$300,C222,'12'!$H$3:$H$300,"&gt;0")+COUNTIFS('12'!$D$3:$D$300,C222,'12'!$H$3:$H$300,"&gt;0")</f>
        <v>0</v>
      </c>
      <c r="G222" s="18">
        <f>COUNTIFS('01'!$C$3:$C$300,C222,'01'!$H$3:$H$300,"&lt;0")+COUNTIFS('01'!$D$3:$D$300,C222,'01'!$H$3:$H$300,"&lt;0")+COUNTIFS('02'!$C$3:$C$300,C222,'02'!$H$3:$H$300,"&lt;0")+COUNTIFS('02'!$D$3:$D$300,C222,'02'!$H$3:$H$300,"&lt;0")+COUNTIFS('03'!$C$3:$C$300,C222,'03'!$H$3:$H$300,"&lt;0")+COUNTIFS('03'!$D$3:$D$300,C222,'03'!$H$3:$H$300,"&lt;0")+COUNTIFS('04'!$C$3:$C$300,C222,'04'!$H$3:$H$300,"&lt;0")+COUNTIFS('04'!$D$3:$D$300,C222,'04'!$H$3:$H$300,"&lt;0")+COUNTIFS('05'!$C$3:$C$300,C222,'05'!$H$3:$H$300,"&lt;0")+COUNTIFS('05'!$D$3:$D$300,C222,'05'!$H$3:$H$300,"&lt;0")+COUNTIFS('06'!$C$3:$C$300,C222,'06'!$H$3:$H$300,"&lt;0")+COUNTIFS('06'!$D$3:$D$300,C222,'06'!$H$3:$H$300,"&lt;0")+COUNTIFS('07'!$C$3:$C$300,C222,'07'!$H$3:$H$300,"&lt;0")+COUNTIFS('07'!$D$3:$D$300,C222,'07'!$H$3:$H$300,"&lt;0")+COUNTIFS('08'!$C$3:$C$300,C222,'08'!$H$3:$H$300,"&lt;0")+COUNTIFS('08'!$D$3:$D$300,C222,'08'!$H$3:$H$300,"&lt;0")+COUNTIFS('09'!$C$3:$C$300,C222,'09'!$H$3:$H$300,"&lt;0")+COUNTIFS('09'!$D$3:$D$300,C222,'09'!$H$3:$H$300,"&lt;0")+COUNTIFS('10'!$C$3:$C$260,C222,'10'!$I$3:$I$260,"&lt;0")+COUNTIFS('10'!$D$3:$D$260,C222,'10'!$I$3:$I$260,"&lt;0")+COUNTIFS('11'!$C$3:$C$300,C222,'11'!$H$3:$H$300,"&lt;0")+COUNTIFS('11'!$D$3:$D$300,C222,'11'!$H$3:$H$300,"&lt;0")+COUNTIFS('12'!$C$3:$C$300,C222,'12'!$H$3:$H$300,"&lt;0")+COUNTIFS('12'!$D$3:$D$300,C222,'12'!$H$3:$H$300,"&lt;0")</f>
        <v>0</v>
      </c>
      <c r="H222" s="19">
        <f>SUMIFS('01'!$H$3:$H$300,'01'!$C$3:$C$300,C222)+SUMIFS('01'!$H$3:$H$300,'01'!$D$3:$D$300,C222)+SUMIFS('02'!$H$3:$H$300,'02'!$C$3:$C$300,C222)+SUMIFS('02'!$H$3:$H$300,'02'!$D$3:$D$300,C222)+SUMIFS('03'!$H$3:$H$300,'03'!$C$3:$C$300,C222)+SUMIFS('03'!$H$3:$H$300,'03'!$D$3:$D$300,C222)+SUMIFS('04'!$H$3:$H$300,'04'!$C$3:$C$300,C222)+SUMIFS('04'!$H$3:$H$300,'04'!$D$3:$D$300,C222)+SUMIFS('05'!$H$3:$H$300,'05'!$C$3:$C$300,C222)+SUMIFS('05'!$H$3:$H$300,'05'!$D$3:$D$300,C222)+SUMIFS('06'!$H$3:$H$300,'06'!$C$3:$C$300,C222)+SUMIFS('06'!$H$3:$H$300,'06'!$D$3:$D$300,C222)+SUMIFS('07'!$H$3:$H$300,'07'!$C$3:$C$300,C222)+SUMIFS('07'!$H$3:$H$300,'07'!$D$3:$D$300,C222)+SUMIFS('08'!$H$3:$H$300,'08'!$C$3:$C$300,C222)+SUMIFS('08'!$H$3:$H$300,'08'!$D$3:$D$300,C222)+SUMIFS('09'!$H$3:$H$300,'09'!$C$3:$C$300,C222)+SUMIFS('09'!$H$3:$H$300,'09'!$D$3:$D$300,C222)+SUMIFS('10'!$I$3:$I$260,'10'!$C$3:$C$260,C222)+SUMIFS('10'!$I$3:$I$260,'10'!$D$3:$D$260,C222)+SUMIFS('11'!$H$3:$H$300,'11'!$C$3:$C$300,C222)+SUMIFS('11'!$H$3:$H$300,'11'!$D$3:$D$300,C222)+SUMIFS('12'!$H$3:$H$300,'12'!$C$3:$C$300,C222)+SUMIFS('12'!$H$3:$H$300,'12'!$D$3:$D$300,C222)</f>
        <v>0</v>
      </c>
      <c r="I222" s="212"/>
      <c r="J222" s="231"/>
      <c r="K222" s="212"/>
      <c r="L222" s="212"/>
    </row>
    <row r="223" spans="1:12" ht="24.75" customHeight="1">
      <c r="A223" s="16">
        <f>Equipes!$H223+(ROW(Equipes!$H223)/100000)</f>
        <v>2.2300000000000002E-3</v>
      </c>
      <c r="B223" s="13">
        <f>RANK(Equipes!$A223,A:A)</f>
        <v>778</v>
      </c>
      <c r="C223" s="28"/>
      <c r="D223" s="18">
        <f>COUNTIF('01'!$C$3:$C$300,C223)+COUNTIF('02'!$C$3:$C$300,C223)+COUNTIF('03'!$C$3:$C$300,C223)+COUNTIF('04'!$C$3:$C$300,C223)+COUNTIF('05'!$C$3:$C$300,C223)+COUNTIF('06'!$C$3:$C$300,C223)+COUNTIF('07'!$C$3:$C$300,C223)+COUNTIF('08'!$C$3:$C$300,C223)+COUNTIF('09'!$C$3:$C$300,C223)+COUNTIF('10'!$C$3:$C$260,C223)+COUNTIF('11'!$C$3:$C$300,C223)+COUNTIF('12'!$C$3:$C$300,C223)</f>
        <v>0</v>
      </c>
      <c r="E223" s="18">
        <f>COUNTIF('01'!$D$3:$D$300,C223)+COUNTIF('02'!$D$3:$D$300,C223)+COUNTIF('03'!$D$3:$D$300,C223)+COUNTIF('04'!$D$3:$D$300,C223)+COUNTIF('05'!$D$3:$D$300,C223)+COUNTIF('06'!$D$3:$D$300,C223)+COUNTIF('07'!$D$3:$D$300,C223)+COUNTIF('08'!$D$3:$D$300,C223)+COUNTIF('09'!$D$3:$D$300,C223)+COUNTIF('10'!$D$3:$D$260,C223)+COUNTIF('11'!$D$3:$D$300,C223)+COUNTIF('12'!$D$3:$D$300,C223)</f>
        <v>0</v>
      </c>
      <c r="F223" s="18">
        <f>COUNTIFS('01'!$C$3:$C$300,C223,'01'!$H$3:$H$300,"&gt;0")+COUNTIFS('01'!$D$3:$D$300,C223,'01'!$H$3:$H$300,"&gt;0")+COUNTIFS('02'!$C$3:$C$300,C223,'02'!$H$3:$H$300,"&gt;0")+COUNTIFS('02'!$D$3:$D$300,C223,'02'!$H$3:$H$300,"&gt;0")+COUNTIFS('03'!$C$3:$C$300,C223,'03'!$H$3:$H$300,"&gt;0")+COUNTIFS('03'!$D$3:$D$300,C223,'03'!$H$3:$H$300,"&gt;0")+COUNTIFS('04'!$C$3:$C$300,C223,'04'!$H$3:$H$300,"&gt;0")+COUNTIFS('04'!$D$3:$D$300,C223,'04'!$H$3:$H$300,"&gt;0")+COUNTIFS('05'!$C$3:$C$300,C223,'05'!$H$3:$H$300,"&gt;0")+COUNTIFS('05'!$D$3:$D$300,C223,'05'!$H$3:$H$300,"&gt;0")+COUNTIFS('06'!$C$3:$C$300,C223,'06'!$H$3:$H$300,"&gt;0")+COUNTIFS('06'!$D$3:$D$300,C223,'06'!$H$3:$H$300,"&gt;0")+COUNTIFS('07'!$C$3:$C$300,C223,'07'!$H$3:$H$300,"&gt;0")+COUNTIFS('07'!$D$3:$D$300,C223,'07'!$H$3:$H$300,"&gt;0")+COUNTIFS('08'!$C$3:$C$300,C223,'08'!$H$3:$H$300,"&gt;0")+COUNTIFS('08'!$D$3:$D$300,C223,'08'!$H$3:$H$300,"&gt;0")+COUNTIFS('09'!$C$3:$C$300,C223,'09'!$H$3:$H$300,"&gt;0")+COUNTIFS('09'!$D$3:$D$300,C223,'09'!$H$3:$H$300,"&gt;0")+COUNTIFS('10'!$C$3:$C$260,C223,'10'!$I$3:$I$260,"&gt;0")+COUNTIFS('10'!$D$3:$D$260,C223,'10'!$I$3:$I$260,"&gt;0")+COUNTIFS('11'!$C$3:$C$300,C223,'11'!$H$3:$H$300,"&gt;0")+COUNTIFS('11'!$D$3:$D$300,C223,'11'!$H$3:$H$300,"&gt;0")+COUNTIFS('12'!$C$3:$C$300,C223,'12'!$H$3:$H$300,"&gt;0")+COUNTIFS('12'!$D$3:$D$300,C223,'12'!$H$3:$H$300,"&gt;0")</f>
        <v>0</v>
      </c>
      <c r="G223" s="18">
        <f>COUNTIFS('01'!$C$3:$C$300,C223,'01'!$H$3:$H$300,"&lt;0")+COUNTIFS('01'!$D$3:$D$300,C223,'01'!$H$3:$H$300,"&lt;0")+COUNTIFS('02'!$C$3:$C$300,C223,'02'!$H$3:$H$300,"&lt;0")+COUNTIFS('02'!$D$3:$D$300,C223,'02'!$H$3:$H$300,"&lt;0")+COUNTIFS('03'!$C$3:$C$300,C223,'03'!$H$3:$H$300,"&lt;0")+COUNTIFS('03'!$D$3:$D$300,C223,'03'!$H$3:$H$300,"&lt;0")+COUNTIFS('04'!$C$3:$C$300,C223,'04'!$H$3:$H$300,"&lt;0")+COUNTIFS('04'!$D$3:$D$300,C223,'04'!$H$3:$H$300,"&lt;0")+COUNTIFS('05'!$C$3:$C$300,C223,'05'!$H$3:$H$300,"&lt;0")+COUNTIFS('05'!$D$3:$D$300,C223,'05'!$H$3:$H$300,"&lt;0")+COUNTIFS('06'!$C$3:$C$300,C223,'06'!$H$3:$H$300,"&lt;0")+COUNTIFS('06'!$D$3:$D$300,C223,'06'!$H$3:$H$300,"&lt;0")+COUNTIFS('07'!$C$3:$C$300,C223,'07'!$H$3:$H$300,"&lt;0")+COUNTIFS('07'!$D$3:$D$300,C223,'07'!$H$3:$H$300,"&lt;0")+COUNTIFS('08'!$C$3:$C$300,C223,'08'!$H$3:$H$300,"&lt;0")+COUNTIFS('08'!$D$3:$D$300,C223,'08'!$H$3:$H$300,"&lt;0")+COUNTIFS('09'!$C$3:$C$300,C223,'09'!$H$3:$H$300,"&lt;0")+COUNTIFS('09'!$D$3:$D$300,C223,'09'!$H$3:$H$300,"&lt;0")+COUNTIFS('10'!$C$3:$C$260,C223,'10'!$I$3:$I$260,"&lt;0")+COUNTIFS('10'!$D$3:$D$260,C223,'10'!$I$3:$I$260,"&lt;0")+COUNTIFS('11'!$C$3:$C$300,C223,'11'!$H$3:$H$300,"&lt;0")+COUNTIFS('11'!$D$3:$D$300,C223,'11'!$H$3:$H$300,"&lt;0")+COUNTIFS('12'!$C$3:$C$300,C223,'12'!$H$3:$H$300,"&lt;0")+COUNTIFS('12'!$D$3:$D$300,C223,'12'!$H$3:$H$300,"&lt;0")</f>
        <v>0</v>
      </c>
      <c r="H223" s="19">
        <f>SUMIFS('01'!$H$3:$H$300,'01'!$C$3:$C$300,C223)+SUMIFS('01'!$H$3:$H$300,'01'!$D$3:$D$300,C223)+SUMIFS('02'!$H$3:$H$300,'02'!$C$3:$C$300,C223)+SUMIFS('02'!$H$3:$H$300,'02'!$D$3:$D$300,C223)+SUMIFS('03'!$H$3:$H$300,'03'!$C$3:$C$300,C223)+SUMIFS('03'!$H$3:$H$300,'03'!$D$3:$D$300,C223)+SUMIFS('04'!$H$3:$H$300,'04'!$C$3:$C$300,C223)+SUMIFS('04'!$H$3:$H$300,'04'!$D$3:$D$300,C223)+SUMIFS('05'!$H$3:$H$300,'05'!$C$3:$C$300,C223)+SUMIFS('05'!$H$3:$H$300,'05'!$D$3:$D$300,C223)+SUMIFS('06'!$H$3:$H$300,'06'!$C$3:$C$300,C223)+SUMIFS('06'!$H$3:$H$300,'06'!$D$3:$D$300,C223)+SUMIFS('07'!$H$3:$H$300,'07'!$C$3:$C$300,C223)+SUMIFS('07'!$H$3:$H$300,'07'!$D$3:$D$300,C223)+SUMIFS('08'!$H$3:$H$300,'08'!$C$3:$C$300,C223)+SUMIFS('08'!$H$3:$H$300,'08'!$D$3:$D$300,C223)+SUMIFS('09'!$H$3:$H$300,'09'!$C$3:$C$300,C223)+SUMIFS('09'!$H$3:$H$300,'09'!$D$3:$D$300,C223)+SUMIFS('10'!$I$3:$I$260,'10'!$C$3:$C$260,C223)+SUMIFS('10'!$I$3:$I$260,'10'!$D$3:$D$260,C223)+SUMIFS('11'!$H$3:$H$300,'11'!$C$3:$C$300,C223)+SUMIFS('11'!$H$3:$H$300,'11'!$D$3:$D$300,C223)+SUMIFS('12'!$H$3:$H$300,'12'!$C$3:$C$300,C223)+SUMIFS('12'!$H$3:$H$300,'12'!$D$3:$D$300,C223)</f>
        <v>0</v>
      </c>
      <c r="I223" s="212"/>
      <c r="J223" s="231"/>
      <c r="K223" s="212"/>
      <c r="L223" s="212"/>
    </row>
    <row r="224" spans="1:12" ht="24.75" customHeight="1">
      <c r="A224" s="16">
        <f>Equipes!$H224+(ROW(Equipes!$H224)/100000)</f>
        <v>2.2399999999999998E-3</v>
      </c>
      <c r="B224" s="13">
        <f>RANK(Equipes!$A224,A:A)</f>
        <v>777</v>
      </c>
      <c r="C224" s="28"/>
      <c r="D224" s="18">
        <f>COUNTIF('01'!$C$3:$C$300,C224)+COUNTIF('02'!$C$3:$C$300,C224)+COUNTIF('03'!$C$3:$C$300,C224)+COUNTIF('04'!$C$3:$C$300,C224)+COUNTIF('05'!$C$3:$C$300,C224)+COUNTIF('06'!$C$3:$C$300,C224)+COUNTIF('07'!$C$3:$C$300,C224)+COUNTIF('08'!$C$3:$C$300,C224)+COUNTIF('09'!$C$3:$C$300,C224)+COUNTIF('10'!$C$3:$C$260,C224)+COUNTIF('11'!$C$3:$C$300,C224)+COUNTIF('12'!$C$3:$C$300,C224)</f>
        <v>0</v>
      </c>
      <c r="E224" s="18">
        <f>COUNTIF('01'!$D$3:$D$300,C224)+COUNTIF('02'!$D$3:$D$300,C224)+COUNTIF('03'!$D$3:$D$300,C224)+COUNTIF('04'!$D$3:$D$300,C224)+COUNTIF('05'!$D$3:$D$300,C224)+COUNTIF('06'!$D$3:$D$300,C224)+COUNTIF('07'!$D$3:$D$300,C224)+COUNTIF('08'!$D$3:$D$300,C224)+COUNTIF('09'!$D$3:$D$300,C224)+COUNTIF('10'!$D$3:$D$260,C224)+COUNTIF('11'!$D$3:$D$300,C224)+COUNTIF('12'!$D$3:$D$300,C224)</f>
        <v>0</v>
      </c>
      <c r="F224" s="18">
        <f>COUNTIFS('01'!$C$3:$C$300,C224,'01'!$H$3:$H$300,"&gt;0")+COUNTIFS('01'!$D$3:$D$300,C224,'01'!$H$3:$H$300,"&gt;0")+COUNTIFS('02'!$C$3:$C$300,C224,'02'!$H$3:$H$300,"&gt;0")+COUNTIFS('02'!$D$3:$D$300,C224,'02'!$H$3:$H$300,"&gt;0")+COUNTIFS('03'!$C$3:$C$300,C224,'03'!$H$3:$H$300,"&gt;0")+COUNTIFS('03'!$D$3:$D$300,C224,'03'!$H$3:$H$300,"&gt;0")+COUNTIFS('04'!$C$3:$C$300,C224,'04'!$H$3:$H$300,"&gt;0")+COUNTIFS('04'!$D$3:$D$300,C224,'04'!$H$3:$H$300,"&gt;0")+COUNTIFS('05'!$C$3:$C$300,C224,'05'!$H$3:$H$300,"&gt;0")+COUNTIFS('05'!$D$3:$D$300,C224,'05'!$H$3:$H$300,"&gt;0")+COUNTIFS('06'!$C$3:$C$300,C224,'06'!$H$3:$H$300,"&gt;0")+COUNTIFS('06'!$D$3:$D$300,C224,'06'!$H$3:$H$300,"&gt;0")+COUNTIFS('07'!$C$3:$C$300,C224,'07'!$H$3:$H$300,"&gt;0")+COUNTIFS('07'!$D$3:$D$300,C224,'07'!$H$3:$H$300,"&gt;0")+COUNTIFS('08'!$C$3:$C$300,C224,'08'!$H$3:$H$300,"&gt;0")+COUNTIFS('08'!$D$3:$D$300,C224,'08'!$H$3:$H$300,"&gt;0")+COUNTIFS('09'!$C$3:$C$300,C224,'09'!$H$3:$H$300,"&gt;0")+COUNTIFS('09'!$D$3:$D$300,C224,'09'!$H$3:$H$300,"&gt;0")+COUNTIFS('10'!$C$3:$C$260,C224,'10'!$I$3:$I$260,"&gt;0")+COUNTIFS('10'!$D$3:$D$260,C224,'10'!$I$3:$I$260,"&gt;0")+COUNTIFS('11'!$C$3:$C$300,C224,'11'!$H$3:$H$300,"&gt;0")+COUNTIFS('11'!$D$3:$D$300,C224,'11'!$H$3:$H$300,"&gt;0")+COUNTIFS('12'!$C$3:$C$300,C224,'12'!$H$3:$H$300,"&gt;0")+COUNTIFS('12'!$D$3:$D$300,C224,'12'!$H$3:$H$300,"&gt;0")</f>
        <v>0</v>
      </c>
      <c r="G224" s="18">
        <f>COUNTIFS('01'!$C$3:$C$300,C224,'01'!$H$3:$H$300,"&lt;0")+COUNTIFS('01'!$D$3:$D$300,C224,'01'!$H$3:$H$300,"&lt;0")+COUNTIFS('02'!$C$3:$C$300,C224,'02'!$H$3:$H$300,"&lt;0")+COUNTIFS('02'!$D$3:$D$300,C224,'02'!$H$3:$H$300,"&lt;0")+COUNTIFS('03'!$C$3:$C$300,C224,'03'!$H$3:$H$300,"&lt;0")+COUNTIFS('03'!$D$3:$D$300,C224,'03'!$H$3:$H$300,"&lt;0")+COUNTIFS('04'!$C$3:$C$300,C224,'04'!$H$3:$H$300,"&lt;0")+COUNTIFS('04'!$D$3:$D$300,C224,'04'!$H$3:$H$300,"&lt;0")+COUNTIFS('05'!$C$3:$C$300,C224,'05'!$H$3:$H$300,"&lt;0")+COUNTIFS('05'!$D$3:$D$300,C224,'05'!$H$3:$H$300,"&lt;0")+COUNTIFS('06'!$C$3:$C$300,C224,'06'!$H$3:$H$300,"&lt;0")+COUNTIFS('06'!$D$3:$D$300,C224,'06'!$H$3:$H$300,"&lt;0")+COUNTIFS('07'!$C$3:$C$300,C224,'07'!$H$3:$H$300,"&lt;0")+COUNTIFS('07'!$D$3:$D$300,C224,'07'!$H$3:$H$300,"&lt;0")+COUNTIFS('08'!$C$3:$C$300,C224,'08'!$H$3:$H$300,"&lt;0")+COUNTIFS('08'!$D$3:$D$300,C224,'08'!$H$3:$H$300,"&lt;0")+COUNTIFS('09'!$C$3:$C$300,C224,'09'!$H$3:$H$300,"&lt;0")+COUNTIFS('09'!$D$3:$D$300,C224,'09'!$H$3:$H$300,"&lt;0")+COUNTIFS('10'!$C$3:$C$260,C224,'10'!$I$3:$I$260,"&lt;0")+COUNTIFS('10'!$D$3:$D$260,C224,'10'!$I$3:$I$260,"&lt;0")+COUNTIFS('11'!$C$3:$C$300,C224,'11'!$H$3:$H$300,"&lt;0")+COUNTIFS('11'!$D$3:$D$300,C224,'11'!$H$3:$H$300,"&lt;0")+COUNTIFS('12'!$C$3:$C$300,C224,'12'!$H$3:$H$300,"&lt;0")+COUNTIFS('12'!$D$3:$D$300,C224,'12'!$H$3:$H$300,"&lt;0")</f>
        <v>0</v>
      </c>
      <c r="H224" s="19">
        <f>SUMIFS('01'!$H$3:$H$300,'01'!$C$3:$C$300,C224)+SUMIFS('01'!$H$3:$H$300,'01'!$D$3:$D$300,C224)+SUMIFS('02'!$H$3:$H$300,'02'!$C$3:$C$300,C224)+SUMIFS('02'!$H$3:$H$300,'02'!$D$3:$D$300,C224)+SUMIFS('03'!$H$3:$H$300,'03'!$C$3:$C$300,C224)+SUMIFS('03'!$H$3:$H$300,'03'!$D$3:$D$300,C224)+SUMIFS('04'!$H$3:$H$300,'04'!$C$3:$C$300,C224)+SUMIFS('04'!$H$3:$H$300,'04'!$D$3:$D$300,C224)+SUMIFS('05'!$H$3:$H$300,'05'!$C$3:$C$300,C224)+SUMIFS('05'!$H$3:$H$300,'05'!$D$3:$D$300,C224)+SUMIFS('06'!$H$3:$H$300,'06'!$C$3:$C$300,C224)+SUMIFS('06'!$H$3:$H$300,'06'!$D$3:$D$300,C224)+SUMIFS('07'!$H$3:$H$300,'07'!$C$3:$C$300,C224)+SUMIFS('07'!$H$3:$H$300,'07'!$D$3:$D$300,C224)+SUMIFS('08'!$H$3:$H$300,'08'!$C$3:$C$300,C224)+SUMIFS('08'!$H$3:$H$300,'08'!$D$3:$D$300,C224)+SUMIFS('09'!$H$3:$H$300,'09'!$C$3:$C$300,C224)+SUMIFS('09'!$H$3:$H$300,'09'!$D$3:$D$300,C224)+SUMIFS('10'!$I$3:$I$260,'10'!$C$3:$C$260,C224)+SUMIFS('10'!$I$3:$I$260,'10'!$D$3:$D$260,C224)+SUMIFS('11'!$H$3:$H$300,'11'!$C$3:$C$300,C224)+SUMIFS('11'!$H$3:$H$300,'11'!$D$3:$D$300,C224)+SUMIFS('12'!$H$3:$H$300,'12'!$C$3:$C$300,C224)+SUMIFS('12'!$H$3:$H$300,'12'!$D$3:$D$300,C224)</f>
        <v>0</v>
      </c>
      <c r="I224" s="212"/>
      <c r="J224" s="231"/>
      <c r="K224" s="212"/>
      <c r="L224" s="212"/>
    </row>
    <row r="225" spans="1:12" ht="24.75" customHeight="1">
      <c r="A225" s="16">
        <f>Equipes!$H225+(ROW(Equipes!$H225)/100000)</f>
        <v>2.2499999999999998E-3</v>
      </c>
      <c r="B225" s="13">
        <f>RANK(Equipes!$A225,A:A)</f>
        <v>776</v>
      </c>
      <c r="C225" s="28"/>
      <c r="D225" s="18">
        <f>COUNTIF('01'!$C$3:$C$300,C225)+COUNTIF('02'!$C$3:$C$300,C225)+COUNTIF('03'!$C$3:$C$300,C225)+COUNTIF('04'!$C$3:$C$300,C225)+COUNTIF('05'!$C$3:$C$300,C225)+COUNTIF('06'!$C$3:$C$300,C225)+COUNTIF('07'!$C$3:$C$300,C225)+COUNTIF('08'!$C$3:$C$300,C225)+COUNTIF('09'!$C$3:$C$300,C225)+COUNTIF('10'!$C$3:$C$260,C225)+COUNTIF('11'!$C$3:$C$300,C225)+COUNTIF('12'!$C$3:$C$300,C225)</f>
        <v>0</v>
      </c>
      <c r="E225" s="18">
        <f>COUNTIF('01'!$D$3:$D$300,C225)+COUNTIF('02'!$D$3:$D$300,C225)+COUNTIF('03'!$D$3:$D$300,C225)+COUNTIF('04'!$D$3:$D$300,C225)+COUNTIF('05'!$D$3:$D$300,C225)+COUNTIF('06'!$D$3:$D$300,C225)+COUNTIF('07'!$D$3:$D$300,C225)+COUNTIF('08'!$D$3:$D$300,C225)+COUNTIF('09'!$D$3:$D$300,C225)+COUNTIF('10'!$D$3:$D$260,C225)+COUNTIF('11'!$D$3:$D$300,C225)+COUNTIF('12'!$D$3:$D$300,C225)</f>
        <v>0</v>
      </c>
      <c r="F225" s="18">
        <f>COUNTIFS('01'!$C$3:$C$300,C225,'01'!$H$3:$H$300,"&gt;0")+COUNTIFS('01'!$D$3:$D$300,C225,'01'!$H$3:$H$300,"&gt;0")+COUNTIFS('02'!$C$3:$C$300,C225,'02'!$H$3:$H$300,"&gt;0")+COUNTIFS('02'!$D$3:$D$300,C225,'02'!$H$3:$H$300,"&gt;0")+COUNTIFS('03'!$C$3:$C$300,C225,'03'!$H$3:$H$300,"&gt;0")+COUNTIFS('03'!$D$3:$D$300,C225,'03'!$H$3:$H$300,"&gt;0")+COUNTIFS('04'!$C$3:$C$300,C225,'04'!$H$3:$H$300,"&gt;0")+COUNTIFS('04'!$D$3:$D$300,C225,'04'!$H$3:$H$300,"&gt;0")+COUNTIFS('05'!$C$3:$C$300,C225,'05'!$H$3:$H$300,"&gt;0")+COUNTIFS('05'!$D$3:$D$300,C225,'05'!$H$3:$H$300,"&gt;0")+COUNTIFS('06'!$C$3:$C$300,C225,'06'!$H$3:$H$300,"&gt;0")+COUNTIFS('06'!$D$3:$D$300,C225,'06'!$H$3:$H$300,"&gt;0")+COUNTIFS('07'!$C$3:$C$300,C225,'07'!$H$3:$H$300,"&gt;0")+COUNTIFS('07'!$D$3:$D$300,C225,'07'!$H$3:$H$300,"&gt;0")+COUNTIFS('08'!$C$3:$C$300,C225,'08'!$H$3:$H$300,"&gt;0")+COUNTIFS('08'!$D$3:$D$300,C225,'08'!$H$3:$H$300,"&gt;0")+COUNTIFS('09'!$C$3:$C$300,C225,'09'!$H$3:$H$300,"&gt;0")+COUNTIFS('09'!$D$3:$D$300,C225,'09'!$H$3:$H$300,"&gt;0")+COUNTIFS('10'!$C$3:$C$260,C225,'10'!$I$3:$I$260,"&gt;0")+COUNTIFS('10'!$D$3:$D$260,C225,'10'!$I$3:$I$260,"&gt;0")+COUNTIFS('11'!$C$3:$C$300,C225,'11'!$H$3:$H$300,"&gt;0")+COUNTIFS('11'!$D$3:$D$300,C225,'11'!$H$3:$H$300,"&gt;0")+COUNTIFS('12'!$C$3:$C$300,C225,'12'!$H$3:$H$300,"&gt;0")+COUNTIFS('12'!$D$3:$D$300,C225,'12'!$H$3:$H$300,"&gt;0")</f>
        <v>0</v>
      </c>
      <c r="G225" s="18">
        <f>COUNTIFS('01'!$C$3:$C$300,C225,'01'!$H$3:$H$300,"&lt;0")+COUNTIFS('01'!$D$3:$D$300,C225,'01'!$H$3:$H$300,"&lt;0")+COUNTIFS('02'!$C$3:$C$300,C225,'02'!$H$3:$H$300,"&lt;0")+COUNTIFS('02'!$D$3:$D$300,C225,'02'!$H$3:$H$300,"&lt;0")+COUNTIFS('03'!$C$3:$C$300,C225,'03'!$H$3:$H$300,"&lt;0")+COUNTIFS('03'!$D$3:$D$300,C225,'03'!$H$3:$H$300,"&lt;0")+COUNTIFS('04'!$C$3:$C$300,C225,'04'!$H$3:$H$300,"&lt;0")+COUNTIFS('04'!$D$3:$D$300,C225,'04'!$H$3:$H$300,"&lt;0")+COUNTIFS('05'!$C$3:$C$300,C225,'05'!$H$3:$H$300,"&lt;0")+COUNTIFS('05'!$D$3:$D$300,C225,'05'!$H$3:$H$300,"&lt;0")+COUNTIFS('06'!$C$3:$C$300,C225,'06'!$H$3:$H$300,"&lt;0")+COUNTIFS('06'!$D$3:$D$300,C225,'06'!$H$3:$H$300,"&lt;0")+COUNTIFS('07'!$C$3:$C$300,C225,'07'!$H$3:$H$300,"&lt;0")+COUNTIFS('07'!$D$3:$D$300,C225,'07'!$H$3:$H$300,"&lt;0")+COUNTIFS('08'!$C$3:$C$300,C225,'08'!$H$3:$H$300,"&lt;0")+COUNTIFS('08'!$D$3:$D$300,C225,'08'!$H$3:$H$300,"&lt;0")+COUNTIFS('09'!$C$3:$C$300,C225,'09'!$H$3:$H$300,"&lt;0")+COUNTIFS('09'!$D$3:$D$300,C225,'09'!$H$3:$H$300,"&lt;0")+COUNTIFS('10'!$C$3:$C$260,C225,'10'!$I$3:$I$260,"&lt;0")+COUNTIFS('10'!$D$3:$D$260,C225,'10'!$I$3:$I$260,"&lt;0")+COUNTIFS('11'!$C$3:$C$300,C225,'11'!$H$3:$H$300,"&lt;0")+COUNTIFS('11'!$D$3:$D$300,C225,'11'!$H$3:$H$300,"&lt;0")+COUNTIFS('12'!$C$3:$C$300,C225,'12'!$H$3:$H$300,"&lt;0")+COUNTIFS('12'!$D$3:$D$300,C225,'12'!$H$3:$H$300,"&lt;0")</f>
        <v>0</v>
      </c>
      <c r="H225" s="19">
        <f>SUMIFS('01'!$H$3:$H$300,'01'!$C$3:$C$300,C225)+SUMIFS('01'!$H$3:$H$300,'01'!$D$3:$D$300,C225)+SUMIFS('02'!$H$3:$H$300,'02'!$C$3:$C$300,C225)+SUMIFS('02'!$H$3:$H$300,'02'!$D$3:$D$300,C225)+SUMIFS('03'!$H$3:$H$300,'03'!$C$3:$C$300,C225)+SUMIFS('03'!$H$3:$H$300,'03'!$D$3:$D$300,C225)+SUMIFS('04'!$H$3:$H$300,'04'!$C$3:$C$300,C225)+SUMIFS('04'!$H$3:$H$300,'04'!$D$3:$D$300,C225)+SUMIFS('05'!$H$3:$H$300,'05'!$C$3:$C$300,C225)+SUMIFS('05'!$H$3:$H$300,'05'!$D$3:$D$300,C225)+SUMIFS('06'!$H$3:$H$300,'06'!$C$3:$C$300,C225)+SUMIFS('06'!$H$3:$H$300,'06'!$D$3:$D$300,C225)+SUMIFS('07'!$H$3:$H$300,'07'!$C$3:$C$300,C225)+SUMIFS('07'!$H$3:$H$300,'07'!$D$3:$D$300,C225)+SUMIFS('08'!$H$3:$H$300,'08'!$C$3:$C$300,C225)+SUMIFS('08'!$H$3:$H$300,'08'!$D$3:$D$300,C225)+SUMIFS('09'!$H$3:$H$300,'09'!$C$3:$C$300,C225)+SUMIFS('09'!$H$3:$H$300,'09'!$D$3:$D$300,C225)+SUMIFS('10'!$I$3:$I$260,'10'!$C$3:$C$260,C225)+SUMIFS('10'!$I$3:$I$260,'10'!$D$3:$D$260,C225)+SUMIFS('11'!$H$3:$H$300,'11'!$C$3:$C$300,C225)+SUMIFS('11'!$H$3:$H$300,'11'!$D$3:$D$300,C225)+SUMIFS('12'!$H$3:$H$300,'12'!$C$3:$C$300,C225)+SUMIFS('12'!$H$3:$H$300,'12'!$D$3:$D$300,C225)</f>
        <v>0</v>
      </c>
      <c r="I225" s="212"/>
      <c r="J225" s="231"/>
      <c r="K225" s="212"/>
      <c r="L225" s="212"/>
    </row>
    <row r="226" spans="1:12" ht="24.75" customHeight="1">
      <c r="A226" s="16">
        <f>Equipes!$H226+(ROW(Equipes!$H226)/100000)</f>
        <v>2.2599999999999999E-3</v>
      </c>
      <c r="B226" s="13">
        <f>RANK(Equipes!$A226,A:A)</f>
        <v>775</v>
      </c>
      <c r="C226" s="28"/>
      <c r="D226" s="18">
        <f>COUNTIF('01'!$C$3:$C$300,C226)+COUNTIF('02'!$C$3:$C$300,C226)+COUNTIF('03'!$C$3:$C$300,C226)+COUNTIF('04'!$C$3:$C$300,C226)+COUNTIF('05'!$C$3:$C$300,C226)+COUNTIF('06'!$C$3:$C$300,C226)+COUNTIF('07'!$C$3:$C$300,C226)+COUNTIF('08'!$C$3:$C$300,C226)+COUNTIF('09'!$C$3:$C$300,C226)+COUNTIF('10'!$C$3:$C$260,C226)+COUNTIF('11'!$C$3:$C$300,C226)+COUNTIF('12'!$C$3:$C$300,C226)</f>
        <v>0</v>
      </c>
      <c r="E226" s="18">
        <f>COUNTIF('01'!$D$3:$D$300,C226)+COUNTIF('02'!$D$3:$D$300,C226)+COUNTIF('03'!$D$3:$D$300,C226)+COUNTIF('04'!$D$3:$D$300,C226)+COUNTIF('05'!$D$3:$D$300,C226)+COUNTIF('06'!$D$3:$D$300,C226)+COUNTIF('07'!$D$3:$D$300,C226)+COUNTIF('08'!$D$3:$D$300,C226)+COUNTIF('09'!$D$3:$D$300,C226)+COUNTIF('10'!$D$3:$D$260,C226)+COUNTIF('11'!$D$3:$D$300,C226)+COUNTIF('12'!$D$3:$D$300,C226)</f>
        <v>0</v>
      </c>
      <c r="F226" s="18">
        <f>COUNTIFS('01'!$C$3:$C$300,C226,'01'!$H$3:$H$300,"&gt;0")+COUNTIFS('01'!$D$3:$D$300,C226,'01'!$H$3:$H$300,"&gt;0")+COUNTIFS('02'!$C$3:$C$300,C226,'02'!$H$3:$H$300,"&gt;0")+COUNTIFS('02'!$D$3:$D$300,C226,'02'!$H$3:$H$300,"&gt;0")+COUNTIFS('03'!$C$3:$C$300,C226,'03'!$H$3:$H$300,"&gt;0")+COUNTIFS('03'!$D$3:$D$300,C226,'03'!$H$3:$H$300,"&gt;0")+COUNTIFS('04'!$C$3:$C$300,C226,'04'!$H$3:$H$300,"&gt;0")+COUNTIFS('04'!$D$3:$D$300,C226,'04'!$H$3:$H$300,"&gt;0")+COUNTIFS('05'!$C$3:$C$300,C226,'05'!$H$3:$H$300,"&gt;0")+COUNTIFS('05'!$D$3:$D$300,C226,'05'!$H$3:$H$300,"&gt;0")+COUNTIFS('06'!$C$3:$C$300,C226,'06'!$H$3:$H$300,"&gt;0")+COUNTIFS('06'!$D$3:$D$300,C226,'06'!$H$3:$H$300,"&gt;0")+COUNTIFS('07'!$C$3:$C$300,C226,'07'!$H$3:$H$300,"&gt;0")+COUNTIFS('07'!$D$3:$D$300,C226,'07'!$H$3:$H$300,"&gt;0")+COUNTIFS('08'!$C$3:$C$300,C226,'08'!$H$3:$H$300,"&gt;0")+COUNTIFS('08'!$D$3:$D$300,C226,'08'!$H$3:$H$300,"&gt;0")+COUNTIFS('09'!$C$3:$C$300,C226,'09'!$H$3:$H$300,"&gt;0")+COUNTIFS('09'!$D$3:$D$300,C226,'09'!$H$3:$H$300,"&gt;0")+COUNTIFS('10'!$C$3:$C$260,C226,'10'!$I$3:$I$260,"&gt;0")+COUNTIFS('10'!$D$3:$D$260,C226,'10'!$I$3:$I$260,"&gt;0")+COUNTIFS('11'!$C$3:$C$300,C226,'11'!$H$3:$H$300,"&gt;0")+COUNTIFS('11'!$D$3:$D$300,C226,'11'!$H$3:$H$300,"&gt;0")+COUNTIFS('12'!$C$3:$C$300,C226,'12'!$H$3:$H$300,"&gt;0")+COUNTIFS('12'!$D$3:$D$300,C226,'12'!$H$3:$H$300,"&gt;0")</f>
        <v>0</v>
      </c>
      <c r="G226" s="18">
        <f>COUNTIFS('01'!$C$3:$C$300,C226,'01'!$H$3:$H$300,"&lt;0")+COUNTIFS('01'!$D$3:$D$300,C226,'01'!$H$3:$H$300,"&lt;0")+COUNTIFS('02'!$C$3:$C$300,C226,'02'!$H$3:$H$300,"&lt;0")+COUNTIFS('02'!$D$3:$D$300,C226,'02'!$H$3:$H$300,"&lt;0")+COUNTIFS('03'!$C$3:$C$300,C226,'03'!$H$3:$H$300,"&lt;0")+COUNTIFS('03'!$D$3:$D$300,C226,'03'!$H$3:$H$300,"&lt;0")+COUNTIFS('04'!$C$3:$C$300,C226,'04'!$H$3:$H$300,"&lt;0")+COUNTIFS('04'!$D$3:$D$300,C226,'04'!$H$3:$H$300,"&lt;0")+COUNTIFS('05'!$C$3:$C$300,C226,'05'!$H$3:$H$300,"&lt;0")+COUNTIFS('05'!$D$3:$D$300,C226,'05'!$H$3:$H$300,"&lt;0")+COUNTIFS('06'!$C$3:$C$300,C226,'06'!$H$3:$H$300,"&lt;0")+COUNTIFS('06'!$D$3:$D$300,C226,'06'!$H$3:$H$300,"&lt;0")+COUNTIFS('07'!$C$3:$C$300,C226,'07'!$H$3:$H$300,"&lt;0")+COUNTIFS('07'!$D$3:$D$300,C226,'07'!$H$3:$H$300,"&lt;0")+COUNTIFS('08'!$C$3:$C$300,C226,'08'!$H$3:$H$300,"&lt;0")+COUNTIFS('08'!$D$3:$D$300,C226,'08'!$H$3:$H$300,"&lt;0")+COUNTIFS('09'!$C$3:$C$300,C226,'09'!$H$3:$H$300,"&lt;0")+COUNTIFS('09'!$D$3:$D$300,C226,'09'!$H$3:$H$300,"&lt;0")+COUNTIFS('10'!$C$3:$C$260,C226,'10'!$I$3:$I$260,"&lt;0")+COUNTIFS('10'!$D$3:$D$260,C226,'10'!$I$3:$I$260,"&lt;0")+COUNTIFS('11'!$C$3:$C$300,C226,'11'!$H$3:$H$300,"&lt;0")+COUNTIFS('11'!$D$3:$D$300,C226,'11'!$H$3:$H$300,"&lt;0")+COUNTIFS('12'!$C$3:$C$300,C226,'12'!$H$3:$H$300,"&lt;0")+COUNTIFS('12'!$D$3:$D$300,C226,'12'!$H$3:$H$300,"&lt;0")</f>
        <v>0</v>
      </c>
      <c r="H226" s="19">
        <f>SUMIFS('01'!$H$3:$H$300,'01'!$C$3:$C$300,C226)+SUMIFS('01'!$H$3:$H$300,'01'!$D$3:$D$300,C226)+SUMIFS('02'!$H$3:$H$300,'02'!$C$3:$C$300,C226)+SUMIFS('02'!$H$3:$H$300,'02'!$D$3:$D$300,C226)+SUMIFS('03'!$H$3:$H$300,'03'!$C$3:$C$300,C226)+SUMIFS('03'!$H$3:$H$300,'03'!$D$3:$D$300,C226)+SUMIFS('04'!$H$3:$H$300,'04'!$C$3:$C$300,C226)+SUMIFS('04'!$H$3:$H$300,'04'!$D$3:$D$300,C226)+SUMIFS('05'!$H$3:$H$300,'05'!$C$3:$C$300,C226)+SUMIFS('05'!$H$3:$H$300,'05'!$D$3:$D$300,C226)+SUMIFS('06'!$H$3:$H$300,'06'!$C$3:$C$300,C226)+SUMIFS('06'!$H$3:$H$300,'06'!$D$3:$D$300,C226)+SUMIFS('07'!$H$3:$H$300,'07'!$C$3:$C$300,C226)+SUMIFS('07'!$H$3:$H$300,'07'!$D$3:$D$300,C226)+SUMIFS('08'!$H$3:$H$300,'08'!$C$3:$C$300,C226)+SUMIFS('08'!$H$3:$H$300,'08'!$D$3:$D$300,C226)+SUMIFS('09'!$H$3:$H$300,'09'!$C$3:$C$300,C226)+SUMIFS('09'!$H$3:$H$300,'09'!$D$3:$D$300,C226)+SUMIFS('10'!$I$3:$I$260,'10'!$C$3:$C$260,C226)+SUMIFS('10'!$I$3:$I$260,'10'!$D$3:$D$260,C226)+SUMIFS('11'!$H$3:$H$300,'11'!$C$3:$C$300,C226)+SUMIFS('11'!$H$3:$H$300,'11'!$D$3:$D$300,C226)+SUMIFS('12'!$H$3:$H$300,'12'!$C$3:$C$300,C226)+SUMIFS('12'!$H$3:$H$300,'12'!$D$3:$D$300,C226)</f>
        <v>0</v>
      </c>
      <c r="I226" s="212"/>
      <c r="J226" s="231"/>
      <c r="K226" s="212"/>
      <c r="L226" s="212"/>
    </row>
    <row r="227" spans="1:12" ht="24.75" customHeight="1">
      <c r="A227" s="16">
        <f>Equipes!$H227+(ROW(Equipes!$H227)/100000)</f>
        <v>2.2699999999999999E-3</v>
      </c>
      <c r="B227" s="13">
        <f>RANK(Equipes!$A227,A:A)</f>
        <v>774</v>
      </c>
      <c r="C227" s="28"/>
      <c r="D227" s="18">
        <f>COUNTIF('01'!$C$3:$C$300,C227)+COUNTIF('02'!$C$3:$C$300,C227)+COUNTIF('03'!$C$3:$C$300,C227)+COUNTIF('04'!$C$3:$C$300,C227)+COUNTIF('05'!$C$3:$C$300,C227)+COUNTIF('06'!$C$3:$C$300,C227)+COUNTIF('07'!$C$3:$C$300,C227)+COUNTIF('08'!$C$3:$C$300,C227)+COUNTIF('09'!$C$3:$C$300,C227)+COUNTIF('10'!$C$3:$C$260,C227)+COUNTIF('11'!$C$3:$C$300,C227)+COUNTIF('12'!$C$3:$C$300,C227)</f>
        <v>0</v>
      </c>
      <c r="E227" s="18">
        <f>COUNTIF('01'!$D$3:$D$300,C227)+COUNTIF('02'!$D$3:$D$300,C227)+COUNTIF('03'!$D$3:$D$300,C227)+COUNTIF('04'!$D$3:$D$300,C227)+COUNTIF('05'!$D$3:$D$300,C227)+COUNTIF('06'!$D$3:$D$300,C227)+COUNTIF('07'!$D$3:$D$300,C227)+COUNTIF('08'!$D$3:$D$300,C227)+COUNTIF('09'!$D$3:$D$300,C227)+COUNTIF('10'!$D$3:$D$260,C227)+COUNTIF('11'!$D$3:$D$300,C227)+COUNTIF('12'!$D$3:$D$300,C227)</f>
        <v>0</v>
      </c>
      <c r="F227" s="18">
        <f>COUNTIFS('01'!$C$3:$C$300,C227,'01'!$H$3:$H$300,"&gt;0")+COUNTIFS('01'!$D$3:$D$300,C227,'01'!$H$3:$H$300,"&gt;0")+COUNTIFS('02'!$C$3:$C$300,C227,'02'!$H$3:$H$300,"&gt;0")+COUNTIFS('02'!$D$3:$D$300,C227,'02'!$H$3:$H$300,"&gt;0")+COUNTIFS('03'!$C$3:$C$300,C227,'03'!$H$3:$H$300,"&gt;0")+COUNTIFS('03'!$D$3:$D$300,C227,'03'!$H$3:$H$300,"&gt;0")+COUNTIFS('04'!$C$3:$C$300,C227,'04'!$H$3:$H$300,"&gt;0")+COUNTIFS('04'!$D$3:$D$300,C227,'04'!$H$3:$H$300,"&gt;0")+COUNTIFS('05'!$C$3:$C$300,C227,'05'!$H$3:$H$300,"&gt;0")+COUNTIFS('05'!$D$3:$D$300,C227,'05'!$H$3:$H$300,"&gt;0")+COUNTIFS('06'!$C$3:$C$300,C227,'06'!$H$3:$H$300,"&gt;0")+COUNTIFS('06'!$D$3:$D$300,C227,'06'!$H$3:$H$300,"&gt;0")+COUNTIFS('07'!$C$3:$C$300,C227,'07'!$H$3:$H$300,"&gt;0")+COUNTIFS('07'!$D$3:$D$300,C227,'07'!$H$3:$H$300,"&gt;0")+COUNTIFS('08'!$C$3:$C$300,C227,'08'!$H$3:$H$300,"&gt;0")+COUNTIFS('08'!$D$3:$D$300,C227,'08'!$H$3:$H$300,"&gt;0")+COUNTIFS('09'!$C$3:$C$300,C227,'09'!$H$3:$H$300,"&gt;0")+COUNTIFS('09'!$D$3:$D$300,C227,'09'!$H$3:$H$300,"&gt;0")+COUNTIFS('10'!$C$3:$C$260,C227,'10'!$I$3:$I$260,"&gt;0")+COUNTIFS('10'!$D$3:$D$260,C227,'10'!$I$3:$I$260,"&gt;0")+COUNTIFS('11'!$C$3:$C$300,C227,'11'!$H$3:$H$300,"&gt;0")+COUNTIFS('11'!$D$3:$D$300,C227,'11'!$H$3:$H$300,"&gt;0")+COUNTIFS('12'!$C$3:$C$300,C227,'12'!$H$3:$H$300,"&gt;0")+COUNTIFS('12'!$D$3:$D$300,C227,'12'!$H$3:$H$300,"&gt;0")</f>
        <v>0</v>
      </c>
      <c r="G227" s="18">
        <f>COUNTIFS('01'!$C$3:$C$300,C227,'01'!$H$3:$H$300,"&lt;0")+COUNTIFS('01'!$D$3:$D$300,C227,'01'!$H$3:$H$300,"&lt;0")+COUNTIFS('02'!$C$3:$C$300,C227,'02'!$H$3:$H$300,"&lt;0")+COUNTIFS('02'!$D$3:$D$300,C227,'02'!$H$3:$H$300,"&lt;0")+COUNTIFS('03'!$C$3:$C$300,C227,'03'!$H$3:$H$300,"&lt;0")+COUNTIFS('03'!$D$3:$D$300,C227,'03'!$H$3:$H$300,"&lt;0")+COUNTIFS('04'!$C$3:$C$300,C227,'04'!$H$3:$H$300,"&lt;0")+COUNTIFS('04'!$D$3:$D$300,C227,'04'!$H$3:$H$300,"&lt;0")+COUNTIFS('05'!$C$3:$C$300,C227,'05'!$H$3:$H$300,"&lt;0")+COUNTIFS('05'!$D$3:$D$300,C227,'05'!$H$3:$H$300,"&lt;0")+COUNTIFS('06'!$C$3:$C$300,C227,'06'!$H$3:$H$300,"&lt;0")+COUNTIFS('06'!$D$3:$D$300,C227,'06'!$H$3:$H$300,"&lt;0")+COUNTIFS('07'!$C$3:$C$300,C227,'07'!$H$3:$H$300,"&lt;0")+COUNTIFS('07'!$D$3:$D$300,C227,'07'!$H$3:$H$300,"&lt;0")+COUNTIFS('08'!$C$3:$C$300,C227,'08'!$H$3:$H$300,"&lt;0")+COUNTIFS('08'!$D$3:$D$300,C227,'08'!$H$3:$H$300,"&lt;0")+COUNTIFS('09'!$C$3:$C$300,C227,'09'!$H$3:$H$300,"&lt;0")+COUNTIFS('09'!$D$3:$D$300,C227,'09'!$H$3:$H$300,"&lt;0")+COUNTIFS('10'!$C$3:$C$260,C227,'10'!$I$3:$I$260,"&lt;0")+COUNTIFS('10'!$D$3:$D$260,C227,'10'!$I$3:$I$260,"&lt;0")+COUNTIFS('11'!$C$3:$C$300,C227,'11'!$H$3:$H$300,"&lt;0")+COUNTIFS('11'!$D$3:$D$300,C227,'11'!$H$3:$H$300,"&lt;0")+COUNTIFS('12'!$C$3:$C$300,C227,'12'!$H$3:$H$300,"&lt;0")+COUNTIFS('12'!$D$3:$D$300,C227,'12'!$H$3:$H$300,"&lt;0")</f>
        <v>0</v>
      </c>
      <c r="H227" s="19">
        <f>SUMIFS('01'!$H$3:$H$300,'01'!$C$3:$C$300,C227)+SUMIFS('01'!$H$3:$H$300,'01'!$D$3:$D$300,C227)+SUMIFS('02'!$H$3:$H$300,'02'!$C$3:$C$300,C227)+SUMIFS('02'!$H$3:$H$300,'02'!$D$3:$D$300,C227)+SUMIFS('03'!$H$3:$H$300,'03'!$C$3:$C$300,C227)+SUMIFS('03'!$H$3:$H$300,'03'!$D$3:$D$300,C227)+SUMIFS('04'!$H$3:$H$300,'04'!$C$3:$C$300,C227)+SUMIFS('04'!$H$3:$H$300,'04'!$D$3:$D$300,C227)+SUMIFS('05'!$H$3:$H$300,'05'!$C$3:$C$300,C227)+SUMIFS('05'!$H$3:$H$300,'05'!$D$3:$D$300,C227)+SUMIFS('06'!$H$3:$H$300,'06'!$C$3:$C$300,C227)+SUMIFS('06'!$H$3:$H$300,'06'!$D$3:$D$300,C227)+SUMIFS('07'!$H$3:$H$300,'07'!$C$3:$C$300,C227)+SUMIFS('07'!$H$3:$H$300,'07'!$D$3:$D$300,C227)+SUMIFS('08'!$H$3:$H$300,'08'!$C$3:$C$300,C227)+SUMIFS('08'!$H$3:$H$300,'08'!$D$3:$D$300,C227)+SUMIFS('09'!$H$3:$H$300,'09'!$C$3:$C$300,C227)+SUMIFS('09'!$H$3:$H$300,'09'!$D$3:$D$300,C227)+SUMIFS('10'!$I$3:$I$260,'10'!$C$3:$C$260,C227)+SUMIFS('10'!$I$3:$I$260,'10'!$D$3:$D$260,C227)+SUMIFS('11'!$H$3:$H$300,'11'!$C$3:$C$300,C227)+SUMIFS('11'!$H$3:$H$300,'11'!$D$3:$D$300,C227)+SUMIFS('12'!$H$3:$H$300,'12'!$C$3:$C$300,C227)+SUMIFS('12'!$H$3:$H$300,'12'!$D$3:$D$300,C227)</f>
        <v>0</v>
      </c>
      <c r="I227" s="212"/>
      <c r="J227" s="231"/>
      <c r="K227" s="212"/>
      <c r="L227" s="212"/>
    </row>
    <row r="228" spans="1:12" ht="24.75" customHeight="1">
      <c r="A228" s="16">
        <f>Equipes!$H228+(ROW(Equipes!$H228)/100000)</f>
        <v>2.2799999999999999E-3</v>
      </c>
      <c r="B228" s="13">
        <f>RANK(Equipes!$A228,A:A)</f>
        <v>773</v>
      </c>
      <c r="C228" s="28"/>
      <c r="D228" s="18">
        <f>COUNTIF('01'!$C$3:$C$300,C228)+COUNTIF('02'!$C$3:$C$300,C228)+COUNTIF('03'!$C$3:$C$300,C228)+COUNTIF('04'!$C$3:$C$300,C228)+COUNTIF('05'!$C$3:$C$300,C228)+COUNTIF('06'!$C$3:$C$300,C228)+COUNTIF('07'!$C$3:$C$300,C228)+COUNTIF('08'!$C$3:$C$300,C228)+COUNTIF('09'!$C$3:$C$300,C228)+COUNTIF('10'!$C$3:$C$260,C228)+COUNTIF('11'!$C$3:$C$300,C228)+COUNTIF('12'!$C$3:$C$300,C228)</f>
        <v>0</v>
      </c>
      <c r="E228" s="18">
        <f>COUNTIF('01'!$D$3:$D$300,C228)+COUNTIF('02'!$D$3:$D$300,C228)+COUNTIF('03'!$D$3:$D$300,C228)+COUNTIF('04'!$D$3:$D$300,C228)+COUNTIF('05'!$D$3:$D$300,C228)+COUNTIF('06'!$D$3:$D$300,C228)+COUNTIF('07'!$D$3:$D$300,C228)+COUNTIF('08'!$D$3:$D$300,C228)+COUNTIF('09'!$D$3:$D$300,C228)+COUNTIF('10'!$D$3:$D$260,C228)+COUNTIF('11'!$D$3:$D$300,C228)+COUNTIF('12'!$D$3:$D$300,C228)</f>
        <v>0</v>
      </c>
      <c r="F228" s="18">
        <f>COUNTIFS('01'!$C$3:$C$300,C228,'01'!$H$3:$H$300,"&gt;0")+COUNTIFS('01'!$D$3:$D$300,C228,'01'!$H$3:$H$300,"&gt;0")+COUNTIFS('02'!$C$3:$C$300,C228,'02'!$H$3:$H$300,"&gt;0")+COUNTIFS('02'!$D$3:$D$300,C228,'02'!$H$3:$H$300,"&gt;0")+COUNTIFS('03'!$C$3:$C$300,C228,'03'!$H$3:$H$300,"&gt;0")+COUNTIFS('03'!$D$3:$D$300,C228,'03'!$H$3:$H$300,"&gt;0")+COUNTIFS('04'!$C$3:$C$300,C228,'04'!$H$3:$H$300,"&gt;0")+COUNTIFS('04'!$D$3:$D$300,C228,'04'!$H$3:$H$300,"&gt;0")+COUNTIFS('05'!$C$3:$C$300,C228,'05'!$H$3:$H$300,"&gt;0")+COUNTIFS('05'!$D$3:$D$300,C228,'05'!$H$3:$H$300,"&gt;0")+COUNTIFS('06'!$C$3:$C$300,C228,'06'!$H$3:$H$300,"&gt;0")+COUNTIFS('06'!$D$3:$D$300,C228,'06'!$H$3:$H$300,"&gt;0")+COUNTIFS('07'!$C$3:$C$300,C228,'07'!$H$3:$H$300,"&gt;0")+COUNTIFS('07'!$D$3:$D$300,C228,'07'!$H$3:$H$300,"&gt;0")+COUNTIFS('08'!$C$3:$C$300,C228,'08'!$H$3:$H$300,"&gt;0")+COUNTIFS('08'!$D$3:$D$300,C228,'08'!$H$3:$H$300,"&gt;0")+COUNTIFS('09'!$C$3:$C$300,C228,'09'!$H$3:$H$300,"&gt;0")+COUNTIFS('09'!$D$3:$D$300,C228,'09'!$H$3:$H$300,"&gt;0")+COUNTIFS('10'!$C$3:$C$260,C228,'10'!$I$3:$I$260,"&gt;0")+COUNTIFS('10'!$D$3:$D$260,C228,'10'!$I$3:$I$260,"&gt;0")+COUNTIFS('11'!$C$3:$C$300,C228,'11'!$H$3:$H$300,"&gt;0")+COUNTIFS('11'!$D$3:$D$300,C228,'11'!$H$3:$H$300,"&gt;0")+COUNTIFS('12'!$C$3:$C$300,C228,'12'!$H$3:$H$300,"&gt;0")+COUNTIFS('12'!$D$3:$D$300,C228,'12'!$H$3:$H$300,"&gt;0")</f>
        <v>0</v>
      </c>
      <c r="G228" s="18">
        <f>COUNTIFS('01'!$C$3:$C$300,C228,'01'!$H$3:$H$300,"&lt;0")+COUNTIFS('01'!$D$3:$D$300,C228,'01'!$H$3:$H$300,"&lt;0")+COUNTIFS('02'!$C$3:$C$300,C228,'02'!$H$3:$H$300,"&lt;0")+COUNTIFS('02'!$D$3:$D$300,C228,'02'!$H$3:$H$300,"&lt;0")+COUNTIFS('03'!$C$3:$C$300,C228,'03'!$H$3:$H$300,"&lt;0")+COUNTIFS('03'!$D$3:$D$300,C228,'03'!$H$3:$H$300,"&lt;0")+COUNTIFS('04'!$C$3:$C$300,C228,'04'!$H$3:$H$300,"&lt;0")+COUNTIFS('04'!$D$3:$D$300,C228,'04'!$H$3:$H$300,"&lt;0")+COUNTIFS('05'!$C$3:$C$300,C228,'05'!$H$3:$H$300,"&lt;0")+COUNTIFS('05'!$D$3:$D$300,C228,'05'!$H$3:$H$300,"&lt;0")+COUNTIFS('06'!$C$3:$C$300,C228,'06'!$H$3:$H$300,"&lt;0")+COUNTIFS('06'!$D$3:$D$300,C228,'06'!$H$3:$H$300,"&lt;0")+COUNTIFS('07'!$C$3:$C$300,C228,'07'!$H$3:$H$300,"&lt;0")+COUNTIFS('07'!$D$3:$D$300,C228,'07'!$H$3:$H$300,"&lt;0")+COUNTIFS('08'!$C$3:$C$300,C228,'08'!$H$3:$H$300,"&lt;0")+COUNTIFS('08'!$D$3:$D$300,C228,'08'!$H$3:$H$300,"&lt;0")+COUNTIFS('09'!$C$3:$C$300,C228,'09'!$H$3:$H$300,"&lt;0")+COUNTIFS('09'!$D$3:$D$300,C228,'09'!$H$3:$H$300,"&lt;0")+COUNTIFS('10'!$C$3:$C$260,C228,'10'!$I$3:$I$260,"&lt;0")+COUNTIFS('10'!$D$3:$D$260,C228,'10'!$I$3:$I$260,"&lt;0")+COUNTIFS('11'!$C$3:$C$300,C228,'11'!$H$3:$H$300,"&lt;0")+COUNTIFS('11'!$D$3:$D$300,C228,'11'!$H$3:$H$300,"&lt;0")+COUNTIFS('12'!$C$3:$C$300,C228,'12'!$H$3:$H$300,"&lt;0")+COUNTIFS('12'!$D$3:$D$300,C228,'12'!$H$3:$H$300,"&lt;0")</f>
        <v>0</v>
      </c>
      <c r="H228" s="19">
        <f>SUMIFS('01'!$H$3:$H$300,'01'!$C$3:$C$300,C228)+SUMIFS('01'!$H$3:$H$300,'01'!$D$3:$D$300,C228)+SUMIFS('02'!$H$3:$H$300,'02'!$C$3:$C$300,C228)+SUMIFS('02'!$H$3:$H$300,'02'!$D$3:$D$300,C228)+SUMIFS('03'!$H$3:$H$300,'03'!$C$3:$C$300,C228)+SUMIFS('03'!$H$3:$H$300,'03'!$D$3:$D$300,C228)+SUMIFS('04'!$H$3:$H$300,'04'!$C$3:$C$300,C228)+SUMIFS('04'!$H$3:$H$300,'04'!$D$3:$D$300,C228)+SUMIFS('05'!$H$3:$H$300,'05'!$C$3:$C$300,C228)+SUMIFS('05'!$H$3:$H$300,'05'!$D$3:$D$300,C228)+SUMIFS('06'!$H$3:$H$300,'06'!$C$3:$C$300,C228)+SUMIFS('06'!$H$3:$H$300,'06'!$D$3:$D$300,C228)+SUMIFS('07'!$H$3:$H$300,'07'!$C$3:$C$300,C228)+SUMIFS('07'!$H$3:$H$300,'07'!$D$3:$D$300,C228)+SUMIFS('08'!$H$3:$H$300,'08'!$C$3:$C$300,C228)+SUMIFS('08'!$H$3:$H$300,'08'!$D$3:$D$300,C228)+SUMIFS('09'!$H$3:$H$300,'09'!$C$3:$C$300,C228)+SUMIFS('09'!$H$3:$H$300,'09'!$D$3:$D$300,C228)+SUMIFS('10'!$I$3:$I$260,'10'!$C$3:$C$260,C228)+SUMIFS('10'!$I$3:$I$260,'10'!$D$3:$D$260,C228)+SUMIFS('11'!$H$3:$H$300,'11'!$C$3:$C$300,C228)+SUMIFS('11'!$H$3:$H$300,'11'!$D$3:$D$300,C228)+SUMIFS('12'!$H$3:$H$300,'12'!$C$3:$C$300,C228)+SUMIFS('12'!$H$3:$H$300,'12'!$D$3:$D$300,C228)</f>
        <v>0</v>
      </c>
      <c r="I228" s="212"/>
      <c r="J228" s="231"/>
      <c r="K228" s="212"/>
      <c r="L228" s="212"/>
    </row>
    <row r="229" spans="1:12" ht="24.75" customHeight="1">
      <c r="A229" s="16">
        <f>Equipes!$H229+(ROW(Equipes!$H229)/100000)</f>
        <v>2.2899999999999999E-3</v>
      </c>
      <c r="B229" s="13">
        <f>RANK(Equipes!$A229,A:A)</f>
        <v>772</v>
      </c>
      <c r="C229" s="28"/>
      <c r="D229" s="18">
        <f>COUNTIF('01'!$C$3:$C$300,C229)+COUNTIF('02'!$C$3:$C$300,C229)+COUNTIF('03'!$C$3:$C$300,C229)+COUNTIF('04'!$C$3:$C$300,C229)+COUNTIF('05'!$C$3:$C$300,C229)+COUNTIF('06'!$C$3:$C$300,C229)+COUNTIF('07'!$C$3:$C$300,C229)+COUNTIF('08'!$C$3:$C$300,C229)+COUNTIF('09'!$C$3:$C$300,C229)+COUNTIF('10'!$C$3:$C$260,C229)+COUNTIF('11'!$C$3:$C$300,C229)+COUNTIF('12'!$C$3:$C$300,C229)</f>
        <v>0</v>
      </c>
      <c r="E229" s="18">
        <f>COUNTIF('01'!$D$3:$D$300,C229)+COUNTIF('02'!$D$3:$D$300,C229)+COUNTIF('03'!$D$3:$D$300,C229)+COUNTIF('04'!$D$3:$D$300,C229)+COUNTIF('05'!$D$3:$D$300,C229)+COUNTIF('06'!$D$3:$D$300,C229)+COUNTIF('07'!$D$3:$D$300,C229)+COUNTIF('08'!$D$3:$D$300,C229)+COUNTIF('09'!$D$3:$D$300,C229)+COUNTIF('10'!$D$3:$D$260,C229)+COUNTIF('11'!$D$3:$D$300,C229)+COUNTIF('12'!$D$3:$D$300,C229)</f>
        <v>0</v>
      </c>
      <c r="F229" s="18">
        <f>COUNTIFS('01'!$C$3:$C$300,C229,'01'!$H$3:$H$300,"&gt;0")+COUNTIFS('01'!$D$3:$D$300,C229,'01'!$H$3:$H$300,"&gt;0")+COUNTIFS('02'!$C$3:$C$300,C229,'02'!$H$3:$H$300,"&gt;0")+COUNTIFS('02'!$D$3:$D$300,C229,'02'!$H$3:$H$300,"&gt;0")+COUNTIFS('03'!$C$3:$C$300,C229,'03'!$H$3:$H$300,"&gt;0")+COUNTIFS('03'!$D$3:$D$300,C229,'03'!$H$3:$H$300,"&gt;0")+COUNTIFS('04'!$C$3:$C$300,C229,'04'!$H$3:$H$300,"&gt;0")+COUNTIFS('04'!$D$3:$D$300,C229,'04'!$H$3:$H$300,"&gt;0")+COUNTIFS('05'!$C$3:$C$300,C229,'05'!$H$3:$H$300,"&gt;0")+COUNTIFS('05'!$D$3:$D$300,C229,'05'!$H$3:$H$300,"&gt;0")+COUNTIFS('06'!$C$3:$C$300,C229,'06'!$H$3:$H$300,"&gt;0")+COUNTIFS('06'!$D$3:$D$300,C229,'06'!$H$3:$H$300,"&gt;0")+COUNTIFS('07'!$C$3:$C$300,C229,'07'!$H$3:$H$300,"&gt;0")+COUNTIFS('07'!$D$3:$D$300,C229,'07'!$H$3:$H$300,"&gt;0")+COUNTIFS('08'!$C$3:$C$300,C229,'08'!$H$3:$H$300,"&gt;0")+COUNTIFS('08'!$D$3:$D$300,C229,'08'!$H$3:$H$300,"&gt;0")+COUNTIFS('09'!$C$3:$C$300,C229,'09'!$H$3:$H$300,"&gt;0")+COUNTIFS('09'!$D$3:$D$300,C229,'09'!$H$3:$H$300,"&gt;0")+COUNTIFS('10'!$C$3:$C$260,C229,'10'!$I$3:$I$260,"&gt;0")+COUNTIFS('10'!$D$3:$D$260,C229,'10'!$I$3:$I$260,"&gt;0")+COUNTIFS('11'!$C$3:$C$300,C229,'11'!$H$3:$H$300,"&gt;0")+COUNTIFS('11'!$D$3:$D$300,C229,'11'!$H$3:$H$300,"&gt;0")+COUNTIFS('12'!$C$3:$C$300,C229,'12'!$H$3:$H$300,"&gt;0")+COUNTIFS('12'!$D$3:$D$300,C229,'12'!$H$3:$H$300,"&gt;0")</f>
        <v>0</v>
      </c>
      <c r="G229" s="18">
        <f>COUNTIFS('01'!$C$3:$C$300,C229,'01'!$H$3:$H$300,"&lt;0")+COUNTIFS('01'!$D$3:$D$300,C229,'01'!$H$3:$H$300,"&lt;0")+COUNTIFS('02'!$C$3:$C$300,C229,'02'!$H$3:$H$300,"&lt;0")+COUNTIFS('02'!$D$3:$D$300,C229,'02'!$H$3:$H$300,"&lt;0")+COUNTIFS('03'!$C$3:$C$300,C229,'03'!$H$3:$H$300,"&lt;0")+COUNTIFS('03'!$D$3:$D$300,C229,'03'!$H$3:$H$300,"&lt;0")+COUNTIFS('04'!$C$3:$C$300,C229,'04'!$H$3:$H$300,"&lt;0")+COUNTIFS('04'!$D$3:$D$300,C229,'04'!$H$3:$H$300,"&lt;0")+COUNTIFS('05'!$C$3:$C$300,C229,'05'!$H$3:$H$300,"&lt;0")+COUNTIFS('05'!$D$3:$D$300,C229,'05'!$H$3:$H$300,"&lt;0")+COUNTIFS('06'!$C$3:$C$300,C229,'06'!$H$3:$H$300,"&lt;0")+COUNTIFS('06'!$D$3:$D$300,C229,'06'!$H$3:$H$300,"&lt;0")+COUNTIFS('07'!$C$3:$C$300,C229,'07'!$H$3:$H$300,"&lt;0")+COUNTIFS('07'!$D$3:$D$300,C229,'07'!$H$3:$H$300,"&lt;0")+COUNTIFS('08'!$C$3:$C$300,C229,'08'!$H$3:$H$300,"&lt;0")+COUNTIFS('08'!$D$3:$D$300,C229,'08'!$H$3:$H$300,"&lt;0")+COUNTIFS('09'!$C$3:$C$300,C229,'09'!$H$3:$H$300,"&lt;0")+COUNTIFS('09'!$D$3:$D$300,C229,'09'!$H$3:$H$300,"&lt;0")+COUNTIFS('10'!$C$3:$C$260,C229,'10'!$I$3:$I$260,"&lt;0")+COUNTIFS('10'!$D$3:$D$260,C229,'10'!$I$3:$I$260,"&lt;0")+COUNTIFS('11'!$C$3:$C$300,C229,'11'!$H$3:$H$300,"&lt;0")+COUNTIFS('11'!$D$3:$D$300,C229,'11'!$H$3:$H$300,"&lt;0")+COUNTIFS('12'!$C$3:$C$300,C229,'12'!$H$3:$H$300,"&lt;0")+COUNTIFS('12'!$D$3:$D$300,C229,'12'!$H$3:$H$300,"&lt;0")</f>
        <v>0</v>
      </c>
      <c r="H229" s="19">
        <f>SUMIFS('01'!$H$3:$H$300,'01'!$C$3:$C$300,C229)+SUMIFS('01'!$H$3:$H$300,'01'!$D$3:$D$300,C229)+SUMIFS('02'!$H$3:$H$300,'02'!$C$3:$C$300,C229)+SUMIFS('02'!$H$3:$H$300,'02'!$D$3:$D$300,C229)+SUMIFS('03'!$H$3:$H$300,'03'!$C$3:$C$300,C229)+SUMIFS('03'!$H$3:$H$300,'03'!$D$3:$D$300,C229)+SUMIFS('04'!$H$3:$H$300,'04'!$C$3:$C$300,C229)+SUMIFS('04'!$H$3:$H$300,'04'!$D$3:$D$300,C229)+SUMIFS('05'!$H$3:$H$300,'05'!$C$3:$C$300,C229)+SUMIFS('05'!$H$3:$H$300,'05'!$D$3:$D$300,C229)+SUMIFS('06'!$H$3:$H$300,'06'!$C$3:$C$300,C229)+SUMIFS('06'!$H$3:$H$300,'06'!$D$3:$D$300,C229)+SUMIFS('07'!$H$3:$H$300,'07'!$C$3:$C$300,C229)+SUMIFS('07'!$H$3:$H$300,'07'!$D$3:$D$300,C229)+SUMIFS('08'!$H$3:$H$300,'08'!$C$3:$C$300,C229)+SUMIFS('08'!$H$3:$H$300,'08'!$D$3:$D$300,C229)+SUMIFS('09'!$H$3:$H$300,'09'!$C$3:$C$300,C229)+SUMIFS('09'!$H$3:$H$300,'09'!$D$3:$D$300,C229)+SUMIFS('10'!$I$3:$I$260,'10'!$C$3:$C$260,C229)+SUMIFS('10'!$I$3:$I$260,'10'!$D$3:$D$260,C229)+SUMIFS('11'!$H$3:$H$300,'11'!$C$3:$C$300,C229)+SUMIFS('11'!$H$3:$H$300,'11'!$D$3:$D$300,C229)+SUMIFS('12'!$H$3:$H$300,'12'!$C$3:$C$300,C229)+SUMIFS('12'!$H$3:$H$300,'12'!$D$3:$D$300,C229)</f>
        <v>0</v>
      </c>
      <c r="I229" s="212"/>
      <c r="J229" s="231"/>
      <c r="K229" s="212"/>
      <c r="L229" s="212"/>
    </row>
    <row r="230" spans="1:12" ht="24.75" customHeight="1">
      <c r="A230" s="16">
        <f>Equipes!$H230+(ROW(Equipes!$H230)/100000)</f>
        <v>2.3E-3</v>
      </c>
      <c r="B230" s="13">
        <f>RANK(Equipes!$A230,A:A)</f>
        <v>771</v>
      </c>
      <c r="C230" s="28"/>
      <c r="D230" s="18">
        <f>COUNTIF('01'!$C$3:$C$300,C230)+COUNTIF('02'!$C$3:$C$300,C230)+COUNTIF('03'!$C$3:$C$300,C230)+COUNTIF('04'!$C$3:$C$300,C230)+COUNTIF('05'!$C$3:$C$300,C230)+COUNTIF('06'!$C$3:$C$300,C230)+COUNTIF('07'!$C$3:$C$300,C230)+COUNTIF('08'!$C$3:$C$300,C230)+COUNTIF('09'!$C$3:$C$300,C230)+COUNTIF('10'!$C$3:$C$260,C230)+COUNTIF('11'!$C$3:$C$300,C230)+COUNTIF('12'!$C$3:$C$300,C230)</f>
        <v>0</v>
      </c>
      <c r="E230" s="18">
        <f>COUNTIF('01'!$D$3:$D$300,C230)+COUNTIF('02'!$D$3:$D$300,C230)+COUNTIF('03'!$D$3:$D$300,C230)+COUNTIF('04'!$D$3:$D$300,C230)+COUNTIF('05'!$D$3:$D$300,C230)+COUNTIF('06'!$D$3:$D$300,C230)+COUNTIF('07'!$D$3:$D$300,C230)+COUNTIF('08'!$D$3:$D$300,C230)+COUNTIF('09'!$D$3:$D$300,C230)+COUNTIF('10'!$D$3:$D$260,C230)+COUNTIF('11'!$D$3:$D$300,C230)+COUNTIF('12'!$D$3:$D$300,C230)</f>
        <v>0</v>
      </c>
      <c r="F230" s="18">
        <f>COUNTIFS('01'!$C$3:$C$300,C230,'01'!$H$3:$H$300,"&gt;0")+COUNTIFS('01'!$D$3:$D$300,C230,'01'!$H$3:$H$300,"&gt;0")+COUNTIFS('02'!$C$3:$C$300,C230,'02'!$H$3:$H$300,"&gt;0")+COUNTIFS('02'!$D$3:$D$300,C230,'02'!$H$3:$H$300,"&gt;0")+COUNTIFS('03'!$C$3:$C$300,C230,'03'!$H$3:$H$300,"&gt;0")+COUNTIFS('03'!$D$3:$D$300,C230,'03'!$H$3:$H$300,"&gt;0")+COUNTIFS('04'!$C$3:$C$300,C230,'04'!$H$3:$H$300,"&gt;0")+COUNTIFS('04'!$D$3:$D$300,C230,'04'!$H$3:$H$300,"&gt;0")+COUNTIFS('05'!$C$3:$C$300,C230,'05'!$H$3:$H$300,"&gt;0")+COUNTIFS('05'!$D$3:$D$300,C230,'05'!$H$3:$H$300,"&gt;0")+COUNTIFS('06'!$C$3:$C$300,C230,'06'!$H$3:$H$300,"&gt;0")+COUNTIFS('06'!$D$3:$D$300,C230,'06'!$H$3:$H$300,"&gt;0")+COUNTIFS('07'!$C$3:$C$300,C230,'07'!$H$3:$H$300,"&gt;0")+COUNTIFS('07'!$D$3:$D$300,C230,'07'!$H$3:$H$300,"&gt;0")+COUNTIFS('08'!$C$3:$C$300,C230,'08'!$H$3:$H$300,"&gt;0")+COUNTIFS('08'!$D$3:$D$300,C230,'08'!$H$3:$H$300,"&gt;0")+COUNTIFS('09'!$C$3:$C$300,C230,'09'!$H$3:$H$300,"&gt;0")+COUNTIFS('09'!$D$3:$D$300,C230,'09'!$H$3:$H$300,"&gt;0")+COUNTIFS('10'!$C$3:$C$260,C230,'10'!$I$3:$I$260,"&gt;0")+COUNTIFS('10'!$D$3:$D$260,C230,'10'!$I$3:$I$260,"&gt;0")+COUNTIFS('11'!$C$3:$C$300,C230,'11'!$H$3:$H$300,"&gt;0")+COUNTIFS('11'!$D$3:$D$300,C230,'11'!$H$3:$H$300,"&gt;0")+COUNTIFS('12'!$C$3:$C$300,C230,'12'!$H$3:$H$300,"&gt;0")+COUNTIFS('12'!$D$3:$D$300,C230,'12'!$H$3:$H$300,"&gt;0")</f>
        <v>0</v>
      </c>
      <c r="G230" s="18">
        <f>COUNTIFS('01'!$C$3:$C$300,C230,'01'!$H$3:$H$300,"&lt;0")+COUNTIFS('01'!$D$3:$D$300,C230,'01'!$H$3:$H$300,"&lt;0")+COUNTIFS('02'!$C$3:$C$300,C230,'02'!$H$3:$H$300,"&lt;0")+COUNTIFS('02'!$D$3:$D$300,C230,'02'!$H$3:$H$300,"&lt;0")+COUNTIFS('03'!$C$3:$C$300,C230,'03'!$H$3:$H$300,"&lt;0")+COUNTIFS('03'!$D$3:$D$300,C230,'03'!$H$3:$H$300,"&lt;0")+COUNTIFS('04'!$C$3:$C$300,C230,'04'!$H$3:$H$300,"&lt;0")+COUNTIFS('04'!$D$3:$D$300,C230,'04'!$H$3:$H$300,"&lt;0")+COUNTIFS('05'!$C$3:$C$300,C230,'05'!$H$3:$H$300,"&lt;0")+COUNTIFS('05'!$D$3:$D$300,C230,'05'!$H$3:$H$300,"&lt;0")+COUNTIFS('06'!$C$3:$C$300,C230,'06'!$H$3:$H$300,"&lt;0")+COUNTIFS('06'!$D$3:$D$300,C230,'06'!$H$3:$H$300,"&lt;0")+COUNTIFS('07'!$C$3:$C$300,C230,'07'!$H$3:$H$300,"&lt;0")+COUNTIFS('07'!$D$3:$D$300,C230,'07'!$H$3:$H$300,"&lt;0")+COUNTIFS('08'!$C$3:$C$300,C230,'08'!$H$3:$H$300,"&lt;0")+COUNTIFS('08'!$D$3:$D$300,C230,'08'!$H$3:$H$300,"&lt;0")+COUNTIFS('09'!$C$3:$C$300,C230,'09'!$H$3:$H$300,"&lt;0")+COUNTIFS('09'!$D$3:$D$300,C230,'09'!$H$3:$H$300,"&lt;0")+COUNTIFS('10'!$C$3:$C$260,C230,'10'!$I$3:$I$260,"&lt;0")+COUNTIFS('10'!$D$3:$D$260,C230,'10'!$I$3:$I$260,"&lt;0")+COUNTIFS('11'!$C$3:$C$300,C230,'11'!$H$3:$H$300,"&lt;0")+COUNTIFS('11'!$D$3:$D$300,C230,'11'!$H$3:$H$300,"&lt;0")+COUNTIFS('12'!$C$3:$C$300,C230,'12'!$H$3:$H$300,"&lt;0")+COUNTIFS('12'!$D$3:$D$300,C230,'12'!$H$3:$H$300,"&lt;0")</f>
        <v>0</v>
      </c>
      <c r="H230" s="19">
        <f>SUMIFS('01'!$H$3:$H$300,'01'!$C$3:$C$300,C230)+SUMIFS('01'!$H$3:$H$300,'01'!$D$3:$D$300,C230)+SUMIFS('02'!$H$3:$H$300,'02'!$C$3:$C$300,C230)+SUMIFS('02'!$H$3:$H$300,'02'!$D$3:$D$300,C230)+SUMIFS('03'!$H$3:$H$300,'03'!$C$3:$C$300,C230)+SUMIFS('03'!$H$3:$H$300,'03'!$D$3:$D$300,C230)+SUMIFS('04'!$H$3:$H$300,'04'!$C$3:$C$300,C230)+SUMIFS('04'!$H$3:$H$300,'04'!$D$3:$D$300,C230)+SUMIFS('05'!$H$3:$H$300,'05'!$C$3:$C$300,C230)+SUMIFS('05'!$H$3:$H$300,'05'!$D$3:$D$300,C230)+SUMIFS('06'!$H$3:$H$300,'06'!$C$3:$C$300,C230)+SUMIFS('06'!$H$3:$H$300,'06'!$D$3:$D$300,C230)+SUMIFS('07'!$H$3:$H$300,'07'!$C$3:$C$300,C230)+SUMIFS('07'!$H$3:$H$300,'07'!$D$3:$D$300,C230)+SUMIFS('08'!$H$3:$H$300,'08'!$C$3:$C$300,C230)+SUMIFS('08'!$H$3:$H$300,'08'!$D$3:$D$300,C230)+SUMIFS('09'!$H$3:$H$300,'09'!$C$3:$C$300,C230)+SUMIFS('09'!$H$3:$H$300,'09'!$D$3:$D$300,C230)+SUMIFS('10'!$I$3:$I$260,'10'!$C$3:$C$260,C230)+SUMIFS('10'!$I$3:$I$260,'10'!$D$3:$D$260,C230)+SUMIFS('11'!$H$3:$H$300,'11'!$C$3:$C$300,C230)+SUMIFS('11'!$H$3:$H$300,'11'!$D$3:$D$300,C230)+SUMIFS('12'!$H$3:$H$300,'12'!$C$3:$C$300,C230)+SUMIFS('12'!$H$3:$H$300,'12'!$D$3:$D$300,C230)</f>
        <v>0</v>
      </c>
      <c r="I230" s="212"/>
      <c r="J230" s="231"/>
      <c r="K230" s="212"/>
      <c r="L230" s="212"/>
    </row>
    <row r="231" spans="1:12" ht="24.75" customHeight="1">
      <c r="A231" s="16">
        <f>Equipes!$H231+(ROW(Equipes!$H231)/100000)</f>
        <v>2.31E-3</v>
      </c>
      <c r="B231" s="13">
        <f>RANK(Equipes!$A231,A:A)</f>
        <v>770</v>
      </c>
      <c r="C231" s="28"/>
      <c r="D231" s="18">
        <f>COUNTIF('01'!$C$3:$C$300,C231)+COUNTIF('02'!$C$3:$C$300,C231)+COUNTIF('03'!$C$3:$C$300,C231)+COUNTIF('04'!$C$3:$C$300,C231)+COUNTIF('05'!$C$3:$C$300,C231)+COUNTIF('06'!$C$3:$C$300,C231)+COUNTIF('07'!$C$3:$C$300,C231)+COUNTIF('08'!$C$3:$C$300,C231)+COUNTIF('09'!$C$3:$C$300,C231)+COUNTIF('10'!$C$3:$C$260,C231)+COUNTIF('11'!$C$3:$C$300,C231)+COUNTIF('12'!$C$3:$C$300,C231)</f>
        <v>0</v>
      </c>
      <c r="E231" s="18">
        <f>COUNTIF('01'!$D$3:$D$300,C231)+COUNTIF('02'!$D$3:$D$300,C231)+COUNTIF('03'!$D$3:$D$300,C231)+COUNTIF('04'!$D$3:$D$300,C231)+COUNTIF('05'!$D$3:$D$300,C231)+COUNTIF('06'!$D$3:$D$300,C231)+COUNTIF('07'!$D$3:$D$300,C231)+COUNTIF('08'!$D$3:$D$300,C231)+COUNTIF('09'!$D$3:$D$300,C231)+COUNTIF('10'!$D$3:$D$260,C231)+COUNTIF('11'!$D$3:$D$300,C231)+COUNTIF('12'!$D$3:$D$300,C231)</f>
        <v>0</v>
      </c>
      <c r="F231" s="18">
        <f>COUNTIFS('01'!$C$3:$C$300,C231,'01'!$H$3:$H$300,"&gt;0")+COUNTIFS('01'!$D$3:$D$300,C231,'01'!$H$3:$H$300,"&gt;0")+COUNTIFS('02'!$C$3:$C$300,C231,'02'!$H$3:$H$300,"&gt;0")+COUNTIFS('02'!$D$3:$D$300,C231,'02'!$H$3:$H$300,"&gt;0")+COUNTIFS('03'!$C$3:$C$300,C231,'03'!$H$3:$H$300,"&gt;0")+COUNTIFS('03'!$D$3:$D$300,C231,'03'!$H$3:$H$300,"&gt;0")+COUNTIFS('04'!$C$3:$C$300,C231,'04'!$H$3:$H$300,"&gt;0")+COUNTIFS('04'!$D$3:$D$300,C231,'04'!$H$3:$H$300,"&gt;0")+COUNTIFS('05'!$C$3:$C$300,C231,'05'!$H$3:$H$300,"&gt;0")+COUNTIFS('05'!$D$3:$D$300,C231,'05'!$H$3:$H$300,"&gt;0")+COUNTIFS('06'!$C$3:$C$300,C231,'06'!$H$3:$H$300,"&gt;0")+COUNTIFS('06'!$D$3:$D$300,C231,'06'!$H$3:$H$300,"&gt;0")+COUNTIFS('07'!$C$3:$C$300,C231,'07'!$H$3:$H$300,"&gt;0")+COUNTIFS('07'!$D$3:$D$300,C231,'07'!$H$3:$H$300,"&gt;0")+COUNTIFS('08'!$C$3:$C$300,C231,'08'!$H$3:$H$300,"&gt;0")+COUNTIFS('08'!$D$3:$D$300,C231,'08'!$H$3:$H$300,"&gt;0")+COUNTIFS('09'!$C$3:$C$300,C231,'09'!$H$3:$H$300,"&gt;0")+COUNTIFS('09'!$D$3:$D$300,C231,'09'!$H$3:$H$300,"&gt;0")+COUNTIFS('10'!$C$3:$C$260,C231,'10'!$I$3:$I$260,"&gt;0")+COUNTIFS('10'!$D$3:$D$260,C231,'10'!$I$3:$I$260,"&gt;0")+COUNTIFS('11'!$C$3:$C$300,C231,'11'!$H$3:$H$300,"&gt;0")+COUNTIFS('11'!$D$3:$D$300,C231,'11'!$H$3:$H$300,"&gt;0")+COUNTIFS('12'!$C$3:$C$300,C231,'12'!$H$3:$H$300,"&gt;0")+COUNTIFS('12'!$D$3:$D$300,C231,'12'!$H$3:$H$300,"&gt;0")</f>
        <v>0</v>
      </c>
      <c r="G231" s="18">
        <f>COUNTIFS('01'!$C$3:$C$300,C231,'01'!$H$3:$H$300,"&lt;0")+COUNTIFS('01'!$D$3:$D$300,C231,'01'!$H$3:$H$300,"&lt;0")+COUNTIFS('02'!$C$3:$C$300,C231,'02'!$H$3:$H$300,"&lt;0")+COUNTIFS('02'!$D$3:$D$300,C231,'02'!$H$3:$H$300,"&lt;0")+COUNTIFS('03'!$C$3:$C$300,C231,'03'!$H$3:$H$300,"&lt;0")+COUNTIFS('03'!$D$3:$D$300,C231,'03'!$H$3:$H$300,"&lt;0")+COUNTIFS('04'!$C$3:$C$300,C231,'04'!$H$3:$H$300,"&lt;0")+COUNTIFS('04'!$D$3:$D$300,C231,'04'!$H$3:$H$300,"&lt;0")+COUNTIFS('05'!$C$3:$C$300,C231,'05'!$H$3:$H$300,"&lt;0")+COUNTIFS('05'!$D$3:$D$300,C231,'05'!$H$3:$H$300,"&lt;0")+COUNTIFS('06'!$C$3:$C$300,C231,'06'!$H$3:$H$300,"&lt;0")+COUNTIFS('06'!$D$3:$D$300,C231,'06'!$H$3:$H$300,"&lt;0")+COUNTIFS('07'!$C$3:$C$300,C231,'07'!$H$3:$H$300,"&lt;0")+COUNTIFS('07'!$D$3:$D$300,C231,'07'!$H$3:$H$300,"&lt;0")+COUNTIFS('08'!$C$3:$C$300,C231,'08'!$H$3:$H$300,"&lt;0")+COUNTIFS('08'!$D$3:$D$300,C231,'08'!$H$3:$H$300,"&lt;0")+COUNTIFS('09'!$C$3:$C$300,C231,'09'!$H$3:$H$300,"&lt;0")+COUNTIFS('09'!$D$3:$D$300,C231,'09'!$H$3:$H$300,"&lt;0")+COUNTIFS('10'!$C$3:$C$260,C231,'10'!$I$3:$I$260,"&lt;0")+COUNTIFS('10'!$D$3:$D$260,C231,'10'!$I$3:$I$260,"&lt;0")+COUNTIFS('11'!$C$3:$C$300,C231,'11'!$H$3:$H$300,"&lt;0")+COUNTIFS('11'!$D$3:$D$300,C231,'11'!$H$3:$H$300,"&lt;0")+COUNTIFS('12'!$C$3:$C$300,C231,'12'!$H$3:$H$300,"&lt;0")+COUNTIFS('12'!$D$3:$D$300,C231,'12'!$H$3:$H$300,"&lt;0")</f>
        <v>0</v>
      </c>
      <c r="H231" s="19">
        <f>SUMIFS('01'!$H$3:$H$300,'01'!$C$3:$C$300,C231)+SUMIFS('01'!$H$3:$H$300,'01'!$D$3:$D$300,C231)+SUMIFS('02'!$H$3:$H$300,'02'!$C$3:$C$300,C231)+SUMIFS('02'!$H$3:$H$300,'02'!$D$3:$D$300,C231)+SUMIFS('03'!$H$3:$H$300,'03'!$C$3:$C$300,C231)+SUMIFS('03'!$H$3:$H$300,'03'!$D$3:$D$300,C231)+SUMIFS('04'!$H$3:$H$300,'04'!$C$3:$C$300,C231)+SUMIFS('04'!$H$3:$H$300,'04'!$D$3:$D$300,C231)+SUMIFS('05'!$H$3:$H$300,'05'!$C$3:$C$300,C231)+SUMIFS('05'!$H$3:$H$300,'05'!$D$3:$D$300,C231)+SUMIFS('06'!$H$3:$H$300,'06'!$C$3:$C$300,C231)+SUMIFS('06'!$H$3:$H$300,'06'!$D$3:$D$300,C231)+SUMIFS('07'!$H$3:$H$300,'07'!$C$3:$C$300,C231)+SUMIFS('07'!$H$3:$H$300,'07'!$D$3:$D$300,C231)+SUMIFS('08'!$H$3:$H$300,'08'!$C$3:$C$300,C231)+SUMIFS('08'!$H$3:$H$300,'08'!$D$3:$D$300,C231)+SUMIFS('09'!$H$3:$H$300,'09'!$C$3:$C$300,C231)+SUMIFS('09'!$H$3:$H$300,'09'!$D$3:$D$300,C231)+SUMIFS('10'!$I$3:$I$260,'10'!$C$3:$C$260,C231)+SUMIFS('10'!$I$3:$I$260,'10'!$D$3:$D$260,C231)+SUMIFS('11'!$H$3:$H$300,'11'!$C$3:$C$300,C231)+SUMIFS('11'!$H$3:$H$300,'11'!$D$3:$D$300,C231)+SUMIFS('12'!$H$3:$H$300,'12'!$C$3:$C$300,C231)+SUMIFS('12'!$H$3:$H$300,'12'!$D$3:$D$300,C231)</f>
        <v>0</v>
      </c>
      <c r="I231" s="212"/>
      <c r="J231" s="231"/>
      <c r="K231" s="212"/>
      <c r="L231" s="212"/>
    </row>
    <row r="232" spans="1:12" ht="24.75" customHeight="1">
      <c r="A232" s="16">
        <f>Equipes!$H232+(ROW(Equipes!$H232)/100000)</f>
        <v>2.32E-3</v>
      </c>
      <c r="B232" s="13">
        <f>RANK(Equipes!$A232,A:A)</f>
        <v>769</v>
      </c>
      <c r="C232" s="28"/>
      <c r="D232" s="18">
        <f>COUNTIF('01'!$C$3:$C$300,C232)+COUNTIF('02'!$C$3:$C$300,C232)+COUNTIF('03'!$C$3:$C$300,C232)+COUNTIF('04'!$C$3:$C$300,C232)+COUNTIF('05'!$C$3:$C$300,C232)+COUNTIF('06'!$C$3:$C$300,C232)+COUNTIF('07'!$C$3:$C$300,C232)+COUNTIF('08'!$C$3:$C$300,C232)+COUNTIF('09'!$C$3:$C$300,C232)+COUNTIF('10'!$C$3:$C$260,C232)+COUNTIF('11'!$C$3:$C$300,C232)+COUNTIF('12'!$C$3:$C$300,C232)</f>
        <v>0</v>
      </c>
      <c r="E232" s="18">
        <f>COUNTIF('01'!$D$3:$D$300,C232)+COUNTIF('02'!$D$3:$D$300,C232)+COUNTIF('03'!$D$3:$D$300,C232)+COUNTIF('04'!$D$3:$D$300,C232)+COUNTIF('05'!$D$3:$D$300,C232)+COUNTIF('06'!$D$3:$D$300,C232)+COUNTIF('07'!$D$3:$D$300,C232)+COUNTIF('08'!$D$3:$D$300,C232)+COUNTIF('09'!$D$3:$D$300,C232)+COUNTIF('10'!$D$3:$D$260,C232)+COUNTIF('11'!$D$3:$D$300,C232)+COUNTIF('12'!$D$3:$D$300,C232)</f>
        <v>0</v>
      </c>
      <c r="F232" s="18">
        <f>COUNTIFS('01'!$C$3:$C$300,C232,'01'!$H$3:$H$300,"&gt;0")+COUNTIFS('01'!$D$3:$D$300,C232,'01'!$H$3:$H$300,"&gt;0")+COUNTIFS('02'!$C$3:$C$300,C232,'02'!$H$3:$H$300,"&gt;0")+COUNTIFS('02'!$D$3:$D$300,C232,'02'!$H$3:$H$300,"&gt;0")+COUNTIFS('03'!$C$3:$C$300,C232,'03'!$H$3:$H$300,"&gt;0")+COUNTIFS('03'!$D$3:$D$300,C232,'03'!$H$3:$H$300,"&gt;0")+COUNTIFS('04'!$C$3:$C$300,C232,'04'!$H$3:$H$300,"&gt;0")+COUNTIFS('04'!$D$3:$D$300,C232,'04'!$H$3:$H$300,"&gt;0")+COUNTIFS('05'!$C$3:$C$300,C232,'05'!$H$3:$H$300,"&gt;0")+COUNTIFS('05'!$D$3:$D$300,C232,'05'!$H$3:$H$300,"&gt;0")+COUNTIFS('06'!$C$3:$C$300,C232,'06'!$H$3:$H$300,"&gt;0")+COUNTIFS('06'!$D$3:$D$300,C232,'06'!$H$3:$H$300,"&gt;0")+COUNTIFS('07'!$C$3:$C$300,C232,'07'!$H$3:$H$300,"&gt;0")+COUNTIFS('07'!$D$3:$D$300,C232,'07'!$H$3:$H$300,"&gt;0")+COUNTIFS('08'!$C$3:$C$300,C232,'08'!$H$3:$H$300,"&gt;0")+COUNTIFS('08'!$D$3:$D$300,C232,'08'!$H$3:$H$300,"&gt;0")+COUNTIFS('09'!$C$3:$C$300,C232,'09'!$H$3:$H$300,"&gt;0")+COUNTIFS('09'!$D$3:$D$300,C232,'09'!$H$3:$H$300,"&gt;0")+COUNTIFS('10'!$C$3:$C$260,C232,'10'!$I$3:$I$260,"&gt;0")+COUNTIFS('10'!$D$3:$D$260,C232,'10'!$I$3:$I$260,"&gt;0")+COUNTIFS('11'!$C$3:$C$300,C232,'11'!$H$3:$H$300,"&gt;0")+COUNTIFS('11'!$D$3:$D$300,C232,'11'!$H$3:$H$300,"&gt;0")+COUNTIFS('12'!$C$3:$C$300,C232,'12'!$H$3:$H$300,"&gt;0")+COUNTIFS('12'!$D$3:$D$300,C232,'12'!$H$3:$H$300,"&gt;0")</f>
        <v>0</v>
      </c>
      <c r="G232" s="18">
        <f>COUNTIFS('01'!$C$3:$C$300,C232,'01'!$H$3:$H$300,"&lt;0")+COUNTIFS('01'!$D$3:$D$300,C232,'01'!$H$3:$H$300,"&lt;0")+COUNTIFS('02'!$C$3:$C$300,C232,'02'!$H$3:$H$300,"&lt;0")+COUNTIFS('02'!$D$3:$D$300,C232,'02'!$H$3:$H$300,"&lt;0")+COUNTIFS('03'!$C$3:$C$300,C232,'03'!$H$3:$H$300,"&lt;0")+COUNTIFS('03'!$D$3:$D$300,C232,'03'!$H$3:$H$300,"&lt;0")+COUNTIFS('04'!$C$3:$C$300,C232,'04'!$H$3:$H$300,"&lt;0")+COUNTIFS('04'!$D$3:$D$300,C232,'04'!$H$3:$H$300,"&lt;0")+COUNTIFS('05'!$C$3:$C$300,C232,'05'!$H$3:$H$300,"&lt;0")+COUNTIFS('05'!$D$3:$D$300,C232,'05'!$H$3:$H$300,"&lt;0")+COUNTIFS('06'!$C$3:$C$300,C232,'06'!$H$3:$H$300,"&lt;0")+COUNTIFS('06'!$D$3:$D$300,C232,'06'!$H$3:$H$300,"&lt;0")+COUNTIFS('07'!$C$3:$C$300,C232,'07'!$H$3:$H$300,"&lt;0")+COUNTIFS('07'!$D$3:$D$300,C232,'07'!$H$3:$H$300,"&lt;0")+COUNTIFS('08'!$C$3:$C$300,C232,'08'!$H$3:$H$300,"&lt;0")+COUNTIFS('08'!$D$3:$D$300,C232,'08'!$H$3:$H$300,"&lt;0")+COUNTIFS('09'!$C$3:$C$300,C232,'09'!$H$3:$H$300,"&lt;0")+COUNTIFS('09'!$D$3:$D$300,C232,'09'!$H$3:$H$300,"&lt;0")+COUNTIFS('10'!$C$3:$C$260,C232,'10'!$I$3:$I$260,"&lt;0")+COUNTIFS('10'!$D$3:$D$260,C232,'10'!$I$3:$I$260,"&lt;0")+COUNTIFS('11'!$C$3:$C$300,C232,'11'!$H$3:$H$300,"&lt;0")+COUNTIFS('11'!$D$3:$D$300,C232,'11'!$H$3:$H$300,"&lt;0")+COUNTIFS('12'!$C$3:$C$300,C232,'12'!$H$3:$H$300,"&lt;0")+COUNTIFS('12'!$D$3:$D$300,C232,'12'!$H$3:$H$300,"&lt;0")</f>
        <v>0</v>
      </c>
      <c r="H232" s="19">
        <f>SUMIFS('01'!$H$3:$H$300,'01'!$C$3:$C$300,C232)+SUMIFS('01'!$H$3:$H$300,'01'!$D$3:$D$300,C232)+SUMIFS('02'!$H$3:$H$300,'02'!$C$3:$C$300,C232)+SUMIFS('02'!$H$3:$H$300,'02'!$D$3:$D$300,C232)+SUMIFS('03'!$H$3:$H$300,'03'!$C$3:$C$300,C232)+SUMIFS('03'!$H$3:$H$300,'03'!$D$3:$D$300,C232)+SUMIFS('04'!$H$3:$H$300,'04'!$C$3:$C$300,C232)+SUMIFS('04'!$H$3:$H$300,'04'!$D$3:$D$300,C232)+SUMIFS('05'!$H$3:$H$300,'05'!$C$3:$C$300,C232)+SUMIFS('05'!$H$3:$H$300,'05'!$D$3:$D$300,C232)+SUMIFS('06'!$H$3:$H$300,'06'!$C$3:$C$300,C232)+SUMIFS('06'!$H$3:$H$300,'06'!$D$3:$D$300,C232)+SUMIFS('07'!$H$3:$H$300,'07'!$C$3:$C$300,C232)+SUMIFS('07'!$H$3:$H$300,'07'!$D$3:$D$300,C232)+SUMIFS('08'!$H$3:$H$300,'08'!$C$3:$C$300,C232)+SUMIFS('08'!$H$3:$H$300,'08'!$D$3:$D$300,C232)+SUMIFS('09'!$H$3:$H$300,'09'!$C$3:$C$300,C232)+SUMIFS('09'!$H$3:$H$300,'09'!$D$3:$D$300,C232)+SUMIFS('10'!$I$3:$I$260,'10'!$C$3:$C$260,C232)+SUMIFS('10'!$I$3:$I$260,'10'!$D$3:$D$260,C232)+SUMIFS('11'!$H$3:$H$300,'11'!$C$3:$C$300,C232)+SUMIFS('11'!$H$3:$H$300,'11'!$D$3:$D$300,C232)+SUMIFS('12'!$H$3:$H$300,'12'!$C$3:$C$300,C232)+SUMIFS('12'!$H$3:$H$300,'12'!$D$3:$D$300,C232)</f>
        <v>0</v>
      </c>
      <c r="I232" s="212"/>
      <c r="J232" s="231"/>
      <c r="K232" s="212"/>
      <c r="L232" s="212"/>
    </row>
    <row r="233" spans="1:12" ht="24.75" customHeight="1">
      <c r="A233" s="16">
        <f>Equipes!$H233+(ROW(Equipes!$H233)/100000)</f>
        <v>2.33E-3</v>
      </c>
      <c r="B233" s="13">
        <f>RANK(Equipes!$A233,A:A)</f>
        <v>768</v>
      </c>
      <c r="C233" s="28"/>
      <c r="D233" s="18">
        <f>COUNTIF('01'!$C$3:$C$300,C233)+COUNTIF('02'!$C$3:$C$300,C233)+COUNTIF('03'!$C$3:$C$300,C233)+COUNTIF('04'!$C$3:$C$300,C233)+COUNTIF('05'!$C$3:$C$300,C233)+COUNTIF('06'!$C$3:$C$300,C233)+COUNTIF('07'!$C$3:$C$300,C233)+COUNTIF('08'!$C$3:$C$300,C233)+COUNTIF('09'!$C$3:$C$300,C233)+COUNTIF('10'!$C$3:$C$260,C233)+COUNTIF('11'!$C$3:$C$300,C233)+COUNTIF('12'!$C$3:$C$300,C233)</f>
        <v>0</v>
      </c>
      <c r="E233" s="18">
        <f>COUNTIF('01'!$D$3:$D$300,C233)+COUNTIF('02'!$D$3:$D$300,C233)+COUNTIF('03'!$D$3:$D$300,C233)+COUNTIF('04'!$D$3:$D$300,C233)+COUNTIF('05'!$D$3:$D$300,C233)+COUNTIF('06'!$D$3:$D$300,C233)+COUNTIF('07'!$D$3:$D$300,C233)+COUNTIF('08'!$D$3:$D$300,C233)+COUNTIF('09'!$D$3:$D$300,C233)+COUNTIF('10'!$D$3:$D$260,C233)+COUNTIF('11'!$D$3:$D$300,C233)+COUNTIF('12'!$D$3:$D$300,C233)</f>
        <v>0</v>
      </c>
      <c r="F233" s="18">
        <f>COUNTIFS('01'!$C$3:$C$300,C233,'01'!$H$3:$H$300,"&gt;0")+COUNTIFS('01'!$D$3:$D$300,C233,'01'!$H$3:$H$300,"&gt;0")+COUNTIFS('02'!$C$3:$C$300,C233,'02'!$H$3:$H$300,"&gt;0")+COUNTIFS('02'!$D$3:$D$300,C233,'02'!$H$3:$H$300,"&gt;0")+COUNTIFS('03'!$C$3:$C$300,C233,'03'!$H$3:$H$300,"&gt;0")+COUNTIFS('03'!$D$3:$D$300,C233,'03'!$H$3:$H$300,"&gt;0")+COUNTIFS('04'!$C$3:$C$300,C233,'04'!$H$3:$H$300,"&gt;0")+COUNTIFS('04'!$D$3:$D$300,C233,'04'!$H$3:$H$300,"&gt;0")+COUNTIFS('05'!$C$3:$C$300,C233,'05'!$H$3:$H$300,"&gt;0")+COUNTIFS('05'!$D$3:$D$300,C233,'05'!$H$3:$H$300,"&gt;0")+COUNTIFS('06'!$C$3:$C$300,C233,'06'!$H$3:$H$300,"&gt;0")+COUNTIFS('06'!$D$3:$D$300,C233,'06'!$H$3:$H$300,"&gt;0")+COUNTIFS('07'!$C$3:$C$300,C233,'07'!$H$3:$H$300,"&gt;0")+COUNTIFS('07'!$D$3:$D$300,C233,'07'!$H$3:$H$300,"&gt;0")+COUNTIFS('08'!$C$3:$C$300,C233,'08'!$H$3:$H$300,"&gt;0")+COUNTIFS('08'!$D$3:$D$300,C233,'08'!$H$3:$H$300,"&gt;0")+COUNTIFS('09'!$C$3:$C$300,C233,'09'!$H$3:$H$300,"&gt;0")+COUNTIFS('09'!$D$3:$D$300,C233,'09'!$H$3:$H$300,"&gt;0")+COUNTIFS('10'!$C$3:$C$260,C233,'10'!$I$3:$I$260,"&gt;0")+COUNTIFS('10'!$D$3:$D$260,C233,'10'!$I$3:$I$260,"&gt;0")+COUNTIFS('11'!$C$3:$C$300,C233,'11'!$H$3:$H$300,"&gt;0")+COUNTIFS('11'!$D$3:$D$300,C233,'11'!$H$3:$H$300,"&gt;0")+COUNTIFS('12'!$C$3:$C$300,C233,'12'!$H$3:$H$300,"&gt;0")+COUNTIFS('12'!$D$3:$D$300,C233,'12'!$H$3:$H$300,"&gt;0")</f>
        <v>0</v>
      </c>
      <c r="G233" s="18">
        <f>COUNTIFS('01'!$C$3:$C$300,C233,'01'!$H$3:$H$300,"&lt;0")+COUNTIFS('01'!$D$3:$D$300,C233,'01'!$H$3:$H$300,"&lt;0")+COUNTIFS('02'!$C$3:$C$300,C233,'02'!$H$3:$H$300,"&lt;0")+COUNTIFS('02'!$D$3:$D$300,C233,'02'!$H$3:$H$300,"&lt;0")+COUNTIFS('03'!$C$3:$C$300,C233,'03'!$H$3:$H$300,"&lt;0")+COUNTIFS('03'!$D$3:$D$300,C233,'03'!$H$3:$H$300,"&lt;0")+COUNTIFS('04'!$C$3:$C$300,C233,'04'!$H$3:$H$300,"&lt;0")+COUNTIFS('04'!$D$3:$D$300,C233,'04'!$H$3:$H$300,"&lt;0")+COUNTIFS('05'!$C$3:$C$300,C233,'05'!$H$3:$H$300,"&lt;0")+COUNTIFS('05'!$D$3:$D$300,C233,'05'!$H$3:$H$300,"&lt;0")+COUNTIFS('06'!$C$3:$C$300,C233,'06'!$H$3:$H$300,"&lt;0")+COUNTIFS('06'!$D$3:$D$300,C233,'06'!$H$3:$H$300,"&lt;0")+COUNTIFS('07'!$C$3:$C$300,C233,'07'!$H$3:$H$300,"&lt;0")+COUNTIFS('07'!$D$3:$D$300,C233,'07'!$H$3:$H$300,"&lt;0")+COUNTIFS('08'!$C$3:$C$300,C233,'08'!$H$3:$H$300,"&lt;0")+COUNTIFS('08'!$D$3:$D$300,C233,'08'!$H$3:$H$300,"&lt;0")+COUNTIFS('09'!$C$3:$C$300,C233,'09'!$H$3:$H$300,"&lt;0")+COUNTIFS('09'!$D$3:$D$300,C233,'09'!$H$3:$H$300,"&lt;0")+COUNTIFS('10'!$C$3:$C$260,C233,'10'!$I$3:$I$260,"&lt;0")+COUNTIFS('10'!$D$3:$D$260,C233,'10'!$I$3:$I$260,"&lt;0")+COUNTIFS('11'!$C$3:$C$300,C233,'11'!$H$3:$H$300,"&lt;0")+COUNTIFS('11'!$D$3:$D$300,C233,'11'!$H$3:$H$300,"&lt;0")+COUNTIFS('12'!$C$3:$C$300,C233,'12'!$H$3:$H$300,"&lt;0")+COUNTIFS('12'!$D$3:$D$300,C233,'12'!$H$3:$H$300,"&lt;0")</f>
        <v>0</v>
      </c>
      <c r="H233" s="19">
        <f>SUMIFS('01'!$H$3:$H$300,'01'!$C$3:$C$300,C233)+SUMIFS('01'!$H$3:$H$300,'01'!$D$3:$D$300,C233)+SUMIFS('02'!$H$3:$H$300,'02'!$C$3:$C$300,C233)+SUMIFS('02'!$H$3:$H$300,'02'!$D$3:$D$300,C233)+SUMIFS('03'!$H$3:$H$300,'03'!$C$3:$C$300,C233)+SUMIFS('03'!$H$3:$H$300,'03'!$D$3:$D$300,C233)+SUMIFS('04'!$H$3:$H$300,'04'!$C$3:$C$300,C233)+SUMIFS('04'!$H$3:$H$300,'04'!$D$3:$D$300,C233)+SUMIFS('05'!$H$3:$H$300,'05'!$C$3:$C$300,C233)+SUMIFS('05'!$H$3:$H$300,'05'!$D$3:$D$300,C233)+SUMIFS('06'!$H$3:$H$300,'06'!$C$3:$C$300,C233)+SUMIFS('06'!$H$3:$H$300,'06'!$D$3:$D$300,C233)+SUMIFS('07'!$H$3:$H$300,'07'!$C$3:$C$300,C233)+SUMIFS('07'!$H$3:$H$300,'07'!$D$3:$D$300,C233)+SUMIFS('08'!$H$3:$H$300,'08'!$C$3:$C$300,C233)+SUMIFS('08'!$H$3:$H$300,'08'!$D$3:$D$300,C233)+SUMIFS('09'!$H$3:$H$300,'09'!$C$3:$C$300,C233)+SUMIFS('09'!$H$3:$H$300,'09'!$D$3:$D$300,C233)+SUMIFS('10'!$I$3:$I$260,'10'!$C$3:$C$260,C233)+SUMIFS('10'!$I$3:$I$260,'10'!$D$3:$D$260,C233)+SUMIFS('11'!$H$3:$H$300,'11'!$C$3:$C$300,C233)+SUMIFS('11'!$H$3:$H$300,'11'!$D$3:$D$300,C233)+SUMIFS('12'!$H$3:$H$300,'12'!$C$3:$C$300,C233)+SUMIFS('12'!$H$3:$H$300,'12'!$D$3:$D$300,C233)</f>
        <v>0</v>
      </c>
      <c r="I233" s="212"/>
      <c r="J233" s="231"/>
      <c r="K233" s="212"/>
      <c r="L233" s="212"/>
    </row>
    <row r="234" spans="1:12" ht="24.75" customHeight="1">
      <c r="A234" s="16">
        <f>Equipes!$H234+(ROW(Equipes!$H234)/100000)</f>
        <v>2.3400000000000001E-3</v>
      </c>
      <c r="B234" s="13">
        <f>RANK(Equipes!$A234,A:A)</f>
        <v>767</v>
      </c>
      <c r="C234" s="28"/>
      <c r="D234" s="18">
        <f>COUNTIF('01'!$C$3:$C$300,C234)+COUNTIF('02'!$C$3:$C$300,C234)+COUNTIF('03'!$C$3:$C$300,C234)+COUNTIF('04'!$C$3:$C$300,C234)+COUNTIF('05'!$C$3:$C$300,C234)+COUNTIF('06'!$C$3:$C$300,C234)+COUNTIF('07'!$C$3:$C$300,C234)+COUNTIF('08'!$C$3:$C$300,C234)+COUNTIF('09'!$C$3:$C$300,C234)+COUNTIF('10'!$C$3:$C$260,C234)+COUNTIF('11'!$C$3:$C$300,C234)+COUNTIF('12'!$C$3:$C$300,C234)</f>
        <v>0</v>
      </c>
      <c r="E234" s="18">
        <f>COUNTIF('01'!$D$3:$D$300,C234)+COUNTIF('02'!$D$3:$D$300,C234)+COUNTIF('03'!$D$3:$D$300,C234)+COUNTIF('04'!$D$3:$D$300,C234)+COUNTIF('05'!$D$3:$D$300,C234)+COUNTIF('06'!$D$3:$D$300,C234)+COUNTIF('07'!$D$3:$D$300,C234)+COUNTIF('08'!$D$3:$D$300,C234)+COUNTIF('09'!$D$3:$D$300,C234)+COUNTIF('10'!$D$3:$D$260,C234)+COUNTIF('11'!$D$3:$D$300,C234)+COUNTIF('12'!$D$3:$D$300,C234)</f>
        <v>0</v>
      </c>
      <c r="F234" s="18">
        <f>COUNTIFS('01'!$C$3:$C$300,C234,'01'!$H$3:$H$300,"&gt;0")+COUNTIFS('01'!$D$3:$D$300,C234,'01'!$H$3:$H$300,"&gt;0")+COUNTIFS('02'!$C$3:$C$300,C234,'02'!$H$3:$H$300,"&gt;0")+COUNTIFS('02'!$D$3:$D$300,C234,'02'!$H$3:$H$300,"&gt;0")+COUNTIFS('03'!$C$3:$C$300,C234,'03'!$H$3:$H$300,"&gt;0")+COUNTIFS('03'!$D$3:$D$300,C234,'03'!$H$3:$H$300,"&gt;0")+COUNTIFS('04'!$C$3:$C$300,C234,'04'!$H$3:$H$300,"&gt;0")+COUNTIFS('04'!$D$3:$D$300,C234,'04'!$H$3:$H$300,"&gt;0")+COUNTIFS('05'!$C$3:$C$300,C234,'05'!$H$3:$H$300,"&gt;0")+COUNTIFS('05'!$D$3:$D$300,C234,'05'!$H$3:$H$300,"&gt;0")+COUNTIFS('06'!$C$3:$C$300,C234,'06'!$H$3:$H$300,"&gt;0")+COUNTIFS('06'!$D$3:$D$300,C234,'06'!$H$3:$H$300,"&gt;0")+COUNTIFS('07'!$C$3:$C$300,C234,'07'!$H$3:$H$300,"&gt;0")+COUNTIFS('07'!$D$3:$D$300,C234,'07'!$H$3:$H$300,"&gt;0")+COUNTIFS('08'!$C$3:$C$300,C234,'08'!$H$3:$H$300,"&gt;0")+COUNTIFS('08'!$D$3:$D$300,C234,'08'!$H$3:$H$300,"&gt;0")+COUNTIFS('09'!$C$3:$C$300,C234,'09'!$H$3:$H$300,"&gt;0")+COUNTIFS('09'!$D$3:$D$300,C234,'09'!$H$3:$H$300,"&gt;0")+COUNTIFS('10'!$C$3:$C$260,C234,'10'!$I$3:$I$260,"&gt;0")+COUNTIFS('10'!$D$3:$D$260,C234,'10'!$I$3:$I$260,"&gt;0")+COUNTIFS('11'!$C$3:$C$300,C234,'11'!$H$3:$H$300,"&gt;0")+COUNTIFS('11'!$D$3:$D$300,C234,'11'!$H$3:$H$300,"&gt;0")+COUNTIFS('12'!$C$3:$C$300,C234,'12'!$H$3:$H$300,"&gt;0")+COUNTIFS('12'!$D$3:$D$300,C234,'12'!$H$3:$H$300,"&gt;0")</f>
        <v>0</v>
      </c>
      <c r="G234" s="18">
        <f>COUNTIFS('01'!$C$3:$C$300,C234,'01'!$H$3:$H$300,"&lt;0")+COUNTIFS('01'!$D$3:$D$300,C234,'01'!$H$3:$H$300,"&lt;0")+COUNTIFS('02'!$C$3:$C$300,C234,'02'!$H$3:$H$300,"&lt;0")+COUNTIFS('02'!$D$3:$D$300,C234,'02'!$H$3:$H$300,"&lt;0")+COUNTIFS('03'!$C$3:$C$300,C234,'03'!$H$3:$H$300,"&lt;0")+COUNTIFS('03'!$D$3:$D$300,C234,'03'!$H$3:$H$300,"&lt;0")+COUNTIFS('04'!$C$3:$C$300,C234,'04'!$H$3:$H$300,"&lt;0")+COUNTIFS('04'!$D$3:$D$300,C234,'04'!$H$3:$H$300,"&lt;0")+COUNTIFS('05'!$C$3:$C$300,C234,'05'!$H$3:$H$300,"&lt;0")+COUNTIFS('05'!$D$3:$D$300,C234,'05'!$H$3:$H$300,"&lt;0")+COUNTIFS('06'!$C$3:$C$300,C234,'06'!$H$3:$H$300,"&lt;0")+COUNTIFS('06'!$D$3:$D$300,C234,'06'!$H$3:$H$300,"&lt;0")+COUNTIFS('07'!$C$3:$C$300,C234,'07'!$H$3:$H$300,"&lt;0")+COUNTIFS('07'!$D$3:$D$300,C234,'07'!$H$3:$H$300,"&lt;0")+COUNTIFS('08'!$C$3:$C$300,C234,'08'!$H$3:$H$300,"&lt;0")+COUNTIFS('08'!$D$3:$D$300,C234,'08'!$H$3:$H$300,"&lt;0")+COUNTIFS('09'!$C$3:$C$300,C234,'09'!$H$3:$H$300,"&lt;0")+COUNTIFS('09'!$D$3:$D$300,C234,'09'!$H$3:$H$300,"&lt;0")+COUNTIFS('10'!$C$3:$C$260,C234,'10'!$I$3:$I$260,"&lt;0")+COUNTIFS('10'!$D$3:$D$260,C234,'10'!$I$3:$I$260,"&lt;0")+COUNTIFS('11'!$C$3:$C$300,C234,'11'!$H$3:$H$300,"&lt;0")+COUNTIFS('11'!$D$3:$D$300,C234,'11'!$H$3:$H$300,"&lt;0")+COUNTIFS('12'!$C$3:$C$300,C234,'12'!$H$3:$H$300,"&lt;0")+COUNTIFS('12'!$D$3:$D$300,C234,'12'!$H$3:$H$300,"&lt;0")</f>
        <v>0</v>
      </c>
      <c r="H234" s="19">
        <f>SUMIFS('01'!$H$3:$H$300,'01'!$C$3:$C$300,C234)+SUMIFS('01'!$H$3:$H$300,'01'!$D$3:$D$300,C234)+SUMIFS('02'!$H$3:$H$300,'02'!$C$3:$C$300,C234)+SUMIFS('02'!$H$3:$H$300,'02'!$D$3:$D$300,C234)+SUMIFS('03'!$H$3:$H$300,'03'!$C$3:$C$300,C234)+SUMIFS('03'!$H$3:$H$300,'03'!$D$3:$D$300,C234)+SUMIFS('04'!$H$3:$H$300,'04'!$C$3:$C$300,C234)+SUMIFS('04'!$H$3:$H$300,'04'!$D$3:$D$300,C234)+SUMIFS('05'!$H$3:$H$300,'05'!$C$3:$C$300,C234)+SUMIFS('05'!$H$3:$H$300,'05'!$D$3:$D$300,C234)+SUMIFS('06'!$H$3:$H$300,'06'!$C$3:$C$300,C234)+SUMIFS('06'!$H$3:$H$300,'06'!$D$3:$D$300,C234)+SUMIFS('07'!$H$3:$H$300,'07'!$C$3:$C$300,C234)+SUMIFS('07'!$H$3:$H$300,'07'!$D$3:$D$300,C234)+SUMIFS('08'!$H$3:$H$300,'08'!$C$3:$C$300,C234)+SUMIFS('08'!$H$3:$H$300,'08'!$D$3:$D$300,C234)+SUMIFS('09'!$H$3:$H$300,'09'!$C$3:$C$300,C234)+SUMIFS('09'!$H$3:$H$300,'09'!$D$3:$D$300,C234)+SUMIFS('10'!$I$3:$I$260,'10'!$C$3:$C$260,C234)+SUMIFS('10'!$I$3:$I$260,'10'!$D$3:$D$260,C234)+SUMIFS('11'!$H$3:$H$300,'11'!$C$3:$C$300,C234)+SUMIFS('11'!$H$3:$H$300,'11'!$D$3:$D$300,C234)+SUMIFS('12'!$H$3:$H$300,'12'!$C$3:$C$300,C234)+SUMIFS('12'!$H$3:$H$300,'12'!$D$3:$D$300,C234)</f>
        <v>0</v>
      </c>
      <c r="I234" s="212"/>
      <c r="J234" s="231"/>
      <c r="K234" s="212"/>
      <c r="L234" s="212"/>
    </row>
    <row r="235" spans="1:12" ht="24.75" customHeight="1">
      <c r="A235" s="16">
        <f>Equipes!$H235+(ROW(Equipes!$H235)/100000)</f>
        <v>2.3500000000000001E-3</v>
      </c>
      <c r="B235" s="13">
        <f>RANK(Equipes!$A235,A:A)</f>
        <v>766</v>
      </c>
      <c r="C235" s="28"/>
      <c r="D235" s="18">
        <f>COUNTIF('01'!$C$3:$C$300,C235)+COUNTIF('02'!$C$3:$C$300,C235)+COUNTIF('03'!$C$3:$C$300,C235)+COUNTIF('04'!$C$3:$C$300,C235)+COUNTIF('05'!$C$3:$C$300,C235)+COUNTIF('06'!$C$3:$C$300,C235)+COUNTIF('07'!$C$3:$C$300,C235)+COUNTIF('08'!$C$3:$C$300,C235)+COUNTIF('09'!$C$3:$C$300,C235)+COUNTIF('10'!$C$3:$C$260,C235)+COUNTIF('11'!$C$3:$C$300,C235)+COUNTIF('12'!$C$3:$C$300,C235)</f>
        <v>0</v>
      </c>
      <c r="E235" s="18">
        <f>COUNTIF('01'!$D$3:$D$300,C235)+COUNTIF('02'!$D$3:$D$300,C235)+COUNTIF('03'!$D$3:$D$300,C235)+COUNTIF('04'!$D$3:$D$300,C235)+COUNTIF('05'!$D$3:$D$300,C235)+COUNTIF('06'!$D$3:$D$300,C235)+COUNTIF('07'!$D$3:$D$300,C235)+COUNTIF('08'!$D$3:$D$300,C235)+COUNTIF('09'!$D$3:$D$300,C235)+COUNTIF('10'!$D$3:$D$260,C235)+COUNTIF('11'!$D$3:$D$300,C235)+COUNTIF('12'!$D$3:$D$300,C235)</f>
        <v>0</v>
      </c>
      <c r="F235" s="18">
        <f>COUNTIFS('01'!$C$3:$C$300,C235,'01'!$H$3:$H$300,"&gt;0")+COUNTIFS('01'!$D$3:$D$300,C235,'01'!$H$3:$H$300,"&gt;0")+COUNTIFS('02'!$C$3:$C$300,C235,'02'!$H$3:$H$300,"&gt;0")+COUNTIFS('02'!$D$3:$D$300,C235,'02'!$H$3:$H$300,"&gt;0")+COUNTIFS('03'!$C$3:$C$300,C235,'03'!$H$3:$H$300,"&gt;0")+COUNTIFS('03'!$D$3:$D$300,C235,'03'!$H$3:$H$300,"&gt;0")+COUNTIFS('04'!$C$3:$C$300,C235,'04'!$H$3:$H$300,"&gt;0")+COUNTIFS('04'!$D$3:$D$300,C235,'04'!$H$3:$H$300,"&gt;0")+COUNTIFS('05'!$C$3:$C$300,C235,'05'!$H$3:$H$300,"&gt;0")+COUNTIFS('05'!$D$3:$D$300,C235,'05'!$H$3:$H$300,"&gt;0")+COUNTIFS('06'!$C$3:$C$300,C235,'06'!$H$3:$H$300,"&gt;0")+COUNTIFS('06'!$D$3:$D$300,C235,'06'!$H$3:$H$300,"&gt;0")+COUNTIFS('07'!$C$3:$C$300,C235,'07'!$H$3:$H$300,"&gt;0")+COUNTIFS('07'!$D$3:$D$300,C235,'07'!$H$3:$H$300,"&gt;0")+COUNTIFS('08'!$C$3:$C$300,C235,'08'!$H$3:$H$300,"&gt;0")+COUNTIFS('08'!$D$3:$D$300,C235,'08'!$H$3:$H$300,"&gt;0")+COUNTIFS('09'!$C$3:$C$300,C235,'09'!$H$3:$H$300,"&gt;0")+COUNTIFS('09'!$D$3:$D$300,C235,'09'!$H$3:$H$300,"&gt;0")+COUNTIFS('10'!$C$3:$C$260,C235,'10'!$I$3:$I$260,"&gt;0")+COUNTIFS('10'!$D$3:$D$260,C235,'10'!$I$3:$I$260,"&gt;0")+COUNTIFS('11'!$C$3:$C$300,C235,'11'!$H$3:$H$300,"&gt;0")+COUNTIFS('11'!$D$3:$D$300,C235,'11'!$H$3:$H$300,"&gt;0")+COUNTIFS('12'!$C$3:$C$300,C235,'12'!$H$3:$H$300,"&gt;0")+COUNTIFS('12'!$D$3:$D$300,C235,'12'!$H$3:$H$300,"&gt;0")</f>
        <v>0</v>
      </c>
      <c r="G235" s="18">
        <f>COUNTIFS('01'!$C$3:$C$300,C235,'01'!$H$3:$H$300,"&lt;0")+COUNTIFS('01'!$D$3:$D$300,C235,'01'!$H$3:$H$300,"&lt;0")+COUNTIFS('02'!$C$3:$C$300,C235,'02'!$H$3:$H$300,"&lt;0")+COUNTIFS('02'!$D$3:$D$300,C235,'02'!$H$3:$H$300,"&lt;0")+COUNTIFS('03'!$C$3:$C$300,C235,'03'!$H$3:$H$300,"&lt;0")+COUNTIFS('03'!$D$3:$D$300,C235,'03'!$H$3:$H$300,"&lt;0")+COUNTIFS('04'!$C$3:$C$300,C235,'04'!$H$3:$H$300,"&lt;0")+COUNTIFS('04'!$D$3:$D$300,C235,'04'!$H$3:$H$300,"&lt;0")+COUNTIFS('05'!$C$3:$C$300,C235,'05'!$H$3:$H$300,"&lt;0")+COUNTIFS('05'!$D$3:$D$300,C235,'05'!$H$3:$H$300,"&lt;0")+COUNTIFS('06'!$C$3:$C$300,C235,'06'!$H$3:$H$300,"&lt;0")+COUNTIFS('06'!$D$3:$D$300,C235,'06'!$H$3:$H$300,"&lt;0")+COUNTIFS('07'!$C$3:$C$300,C235,'07'!$H$3:$H$300,"&lt;0")+COUNTIFS('07'!$D$3:$D$300,C235,'07'!$H$3:$H$300,"&lt;0")+COUNTIFS('08'!$C$3:$C$300,C235,'08'!$H$3:$H$300,"&lt;0")+COUNTIFS('08'!$D$3:$D$300,C235,'08'!$H$3:$H$300,"&lt;0")+COUNTIFS('09'!$C$3:$C$300,C235,'09'!$H$3:$H$300,"&lt;0")+COUNTIFS('09'!$D$3:$D$300,C235,'09'!$H$3:$H$300,"&lt;0")+COUNTIFS('10'!$C$3:$C$260,C235,'10'!$I$3:$I$260,"&lt;0")+COUNTIFS('10'!$D$3:$D$260,C235,'10'!$I$3:$I$260,"&lt;0")+COUNTIFS('11'!$C$3:$C$300,C235,'11'!$H$3:$H$300,"&lt;0")+COUNTIFS('11'!$D$3:$D$300,C235,'11'!$H$3:$H$300,"&lt;0")+COUNTIFS('12'!$C$3:$C$300,C235,'12'!$H$3:$H$300,"&lt;0")+COUNTIFS('12'!$D$3:$D$300,C235,'12'!$H$3:$H$300,"&lt;0")</f>
        <v>0</v>
      </c>
      <c r="H235" s="19">
        <f>SUMIFS('01'!$H$3:$H$300,'01'!$C$3:$C$300,C235)+SUMIFS('01'!$H$3:$H$300,'01'!$D$3:$D$300,C235)+SUMIFS('02'!$H$3:$H$300,'02'!$C$3:$C$300,C235)+SUMIFS('02'!$H$3:$H$300,'02'!$D$3:$D$300,C235)+SUMIFS('03'!$H$3:$H$300,'03'!$C$3:$C$300,C235)+SUMIFS('03'!$H$3:$H$300,'03'!$D$3:$D$300,C235)+SUMIFS('04'!$H$3:$H$300,'04'!$C$3:$C$300,C235)+SUMIFS('04'!$H$3:$H$300,'04'!$D$3:$D$300,C235)+SUMIFS('05'!$H$3:$H$300,'05'!$C$3:$C$300,C235)+SUMIFS('05'!$H$3:$H$300,'05'!$D$3:$D$300,C235)+SUMIFS('06'!$H$3:$H$300,'06'!$C$3:$C$300,C235)+SUMIFS('06'!$H$3:$H$300,'06'!$D$3:$D$300,C235)+SUMIFS('07'!$H$3:$H$300,'07'!$C$3:$C$300,C235)+SUMIFS('07'!$H$3:$H$300,'07'!$D$3:$D$300,C235)+SUMIFS('08'!$H$3:$H$300,'08'!$C$3:$C$300,C235)+SUMIFS('08'!$H$3:$H$300,'08'!$D$3:$D$300,C235)+SUMIFS('09'!$H$3:$H$300,'09'!$C$3:$C$300,C235)+SUMIFS('09'!$H$3:$H$300,'09'!$D$3:$D$300,C235)+SUMIFS('10'!$I$3:$I$260,'10'!$C$3:$C$260,C235)+SUMIFS('10'!$I$3:$I$260,'10'!$D$3:$D$260,C235)+SUMIFS('11'!$H$3:$H$300,'11'!$C$3:$C$300,C235)+SUMIFS('11'!$H$3:$H$300,'11'!$D$3:$D$300,C235)+SUMIFS('12'!$H$3:$H$300,'12'!$C$3:$C$300,C235)+SUMIFS('12'!$H$3:$H$300,'12'!$D$3:$D$300,C235)</f>
        <v>0</v>
      </c>
      <c r="I235" s="212"/>
      <c r="J235" s="231"/>
      <c r="K235" s="212"/>
      <c r="L235" s="212"/>
    </row>
    <row r="236" spans="1:12" ht="24.75" customHeight="1">
      <c r="A236" s="16">
        <f>Equipes!$H236+(ROW(Equipes!$H236)/100000)</f>
        <v>2.3600000000000001E-3</v>
      </c>
      <c r="B236" s="13">
        <f>RANK(Equipes!$A236,A:A)</f>
        <v>765</v>
      </c>
      <c r="C236" s="28"/>
      <c r="D236" s="18">
        <f>COUNTIF('01'!$C$3:$C$300,C236)+COUNTIF('02'!$C$3:$C$300,C236)+COUNTIF('03'!$C$3:$C$300,C236)+COUNTIF('04'!$C$3:$C$300,C236)+COUNTIF('05'!$C$3:$C$300,C236)+COUNTIF('06'!$C$3:$C$300,C236)+COUNTIF('07'!$C$3:$C$300,C236)+COUNTIF('08'!$C$3:$C$300,C236)+COUNTIF('09'!$C$3:$C$300,C236)+COUNTIF('10'!$C$3:$C$260,C236)+COUNTIF('11'!$C$3:$C$300,C236)+COUNTIF('12'!$C$3:$C$300,C236)</f>
        <v>0</v>
      </c>
      <c r="E236" s="18">
        <f>COUNTIF('01'!$D$3:$D$300,C236)+COUNTIF('02'!$D$3:$D$300,C236)+COUNTIF('03'!$D$3:$D$300,C236)+COUNTIF('04'!$D$3:$D$300,C236)+COUNTIF('05'!$D$3:$D$300,C236)+COUNTIF('06'!$D$3:$D$300,C236)+COUNTIF('07'!$D$3:$D$300,C236)+COUNTIF('08'!$D$3:$D$300,C236)+COUNTIF('09'!$D$3:$D$300,C236)+COUNTIF('10'!$D$3:$D$260,C236)+COUNTIF('11'!$D$3:$D$300,C236)+COUNTIF('12'!$D$3:$D$300,C236)</f>
        <v>0</v>
      </c>
      <c r="F236" s="18">
        <f>COUNTIFS('01'!$C$3:$C$300,C236,'01'!$H$3:$H$300,"&gt;0")+COUNTIFS('01'!$D$3:$D$300,C236,'01'!$H$3:$H$300,"&gt;0")+COUNTIFS('02'!$C$3:$C$300,C236,'02'!$H$3:$H$300,"&gt;0")+COUNTIFS('02'!$D$3:$D$300,C236,'02'!$H$3:$H$300,"&gt;0")+COUNTIFS('03'!$C$3:$C$300,C236,'03'!$H$3:$H$300,"&gt;0")+COUNTIFS('03'!$D$3:$D$300,C236,'03'!$H$3:$H$300,"&gt;0")+COUNTIFS('04'!$C$3:$C$300,C236,'04'!$H$3:$H$300,"&gt;0")+COUNTIFS('04'!$D$3:$D$300,C236,'04'!$H$3:$H$300,"&gt;0")+COUNTIFS('05'!$C$3:$C$300,C236,'05'!$H$3:$H$300,"&gt;0")+COUNTIFS('05'!$D$3:$D$300,C236,'05'!$H$3:$H$300,"&gt;0")+COUNTIFS('06'!$C$3:$C$300,C236,'06'!$H$3:$H$300,"&gt;0")+COUNTIFS('06'!$D$3:$D$300,C236,'06'!$H$3:$H$300,"&gt;0")+COUNTIFS('07'!$C$3:$C$300,C236,'07'!$H$3:$H$300,"&gt;0")+COUNTIFS('07'!$D$3:$D$300,C236,'07'!$H$3:$H$300,"&gt;0")+COUNTIFS('08'!$C$3:$C$300,C236,'08'!$H$3:$H$300,"&gt;0")+COUNTIFS('08'!$D$3:$D$300,C236,'08'!$H$3:$H$300,"&gt;0")+COUNTIFS('09'!$C$3:$C$300,C236,'09'!$H$3:$H$300,"&gt;0")+COUNTIFS('09'!$D$3:$D$300,C236,'09'!$H$3:$H$300,"&gt;0")+COUNTIFS('10'!$C$3:$C$260,C236,'10'!$I$3:$I$260,"&gt;0")+COUNTIFS('10'!$D$3:$D$260,C236,'10'!$I$3:$I$260,"&gt;0")+COUNTIFS('11'!$C$3:$C$300,C236,'11'!$H$3:$H$300,"&gt;0")+COUNTIFS('11'!$D$3:$D$300,C236,'11'!$H$3:$H$300,"&gt;0")+COUNTIFS('12'!$C$3:$C$300,C236,'12'!$H$3:$H$300,"&gt;0")+COUNTIFS('12'!$D$3:$D$300,C236,'12'!$H$3:$H$300,"&gt;0")</f>
        <v>0</v>
      </c>
      <c r="G236" s="18">
        <f>COUNTIFS('01'!$C$3:$C$300,C236,'01'!$H$3:$H$300,"&lt;0")+COUNTIFS('01'!$D$3:$D$300,C236,'01'!$H$3:$H$300,"&lt;0")+COUNTIFS('02'!$C$3:$C$300,C236,'02'!$H$3:$H$300,"&lt;0")+COUNTIFS('02'!$D$3:$D$300,C236,'02'!$H$3:$H$300,"&lt;0")+COUNTIFS('03'!$C$3:$C$300,C236,'03'!$H$3:$H$300,"&lt;0")+COUNTIFS('03'!$D$3:$D$300,C236,'03'!$H$3:$H$300,"&lt;0")+COUNTIFS('04'!$C$3:$C$300,C236,'04'!$H$3:$H$300,"&lt;0")+COUNTIFS('04'!$D$3:$D$300,C236,'04'!$H$3:$H$300,"&lt;0")+COUNTIFS('05'!$C$3:$C$300,C236,'05'!$H$3:$H$300,"&lt;0")+COUNTIFS('05'!$D$3:$D$300,C236,'05'!$H$3:$H$300,"&lt;0")+COUNTIFS('06'!$C$3:$C$300,C236,'06'!$H$3:$H$300,"&lt;0")+COUNTIFS('06'!$D$3:$D$300,C236,'06'!$H$3:$H$300,"&lt;0")+COUNTIFS('07'!$C$3:$C$300,C236,'07'!$H$3:$H$300,"&lt;0")+COUNTIFS('07'!$D$3:$D$300,C236,'07'!$H$3:$H$300,"&lt;0")+COUNTIFS('08'!$C$3:$C$300,C236,'08'!$H$3:$H$300,"&lt;0")+COUNTIFS('08'!$D$3:$D$300,C236,'08'!$H$3:$H$300,"&lt;0")+COUNTIFS('09'!$C$3:$C$300,C236,'09'!$H$3:$H$300,"&lt;0")+COUNTIFS('09'!$D$3:$D$300,C236,'09'!$H$3:$H$300,"&lt;0")+COUNTIFS('10'!$C$3:$C$260,C236,'10'!$I$3:$I$260,"&lt;0")+COUNTIFS('10'!$D$3:$D$260,C236,'10'!$I$3:$I$260,"&lt;0")+COUNTIFS('11'!$C$3:$C$300,C236,'11'!$H$3:$H$300,"&lt;0")+COUNTIFS('11'!$D$3:$D$300,C236,'11'!$H$3:$H$300,"&lt;0")+COUNTIFS('12'!$C$3:$C$300,C236,'12'!$H$3:$H$300,"&lt;0")+COUNTIFS('12'!$D$3:$D$300,C236,'12'!$H$3:$H$300,"&lt;0")</f>
        <v>0</v>
      </c>
      <c r="H236" s="19">
        <f>SUMIFS('01'!$H$3:$H$300,'01'!$C$3:$C$300,C236)+SUMIFS('01'!$H$3:$H$300,'01'!$D$3:$D$300,C236)+SUMIFS('02'!$H$3:$H$300,'02'!$C$3:$C$300,C236)+SUMIFS('02'!$H$3:$H$300,'02'!$D$3:$D$300,C236)+SUMIFS('03'!$H$3:$H$300,'03'!$C$3:$C$300,C236)+SUMIFS('03'!$H$3:$H$300,'03'!$D$3:$D$300,C236)+SUMIFS('04'!$H$3:$H$300,'04'!$C$3:$C$300,C236)+SUMIFS('04'!$H$3:$H$300,'04'!$D$3:$D$300,C236)+SUMIFS('05'!$H$3:$H$300,'05'!$C$3:$C$300,C236)+SUMIFS('05'!$H$3:$H$300,'05'!$D$3:$D$300,C236)+SUMIFS('06'!$H$3:$H$300,'06'!$C$3:$C$300,C236)+SUMIFS('06'!$H$3:$H$300,'06'!$D$3:$D$300,C236)+SUMIFS('07'!$H$3:$H$300,'07'!$C$3:$C$300,C236)+SUMIFS('07'!$H$3:$H$300,'07'!$D$3:$D$300,C236)+SUMIFS('08'!$H$3:$H$300,'08'!$C$3:$C$300,C236)+SUMIFS('08'!$H$3:$H$300,'08'!$D$3:$D$300,C236)+SUMIFS('09'!$H$3:$H$300,'09'!$C$3:$C$300,C236)+SUMIFS('09'!$H$3:$H$300,'09'!$D$3:$D$300,C236)+SUMIFS('10'!$I$3:$I$260,'10'!$C$3:$C$260,C236)+SUMIFS('10'!$I$3:$I$260,'10'!$D$3:$D$260,C236)+SUMIFS('11'!$H$3:$H$300,'11'!$C$3:$C$300,C236)+SUMIFS('11'!$H$3:$H$300,'11'!$D$3:$D$300,C236)+SUMIFS('12'!$H$3:$H$300,'12'!$C$3:$C$300,C236)+SUMIFS('12'!$H$3:$H$300,'12'!$D$3:$D$300,C236)</f>
        <v>0</v>
      </c>
      <c r="I236" s="212"/>
      <c r="J236" s="231"/>
      <c r="K236" s="212"/>
      <c r="L236" s="212"/>
    </row>
    <row r="237" spans="1:12" ht="24.75" customHeight="1">
      <c r="A237" s="16">
        <f>Equipes!$H237+(ROW(Equipes!$H237)/100000)</f>
        <v>2.3700000000000001E-3</v>
      </c>
      <c r="B237" s="13">
        <f>RANK(Equipes!$A237,A:A)</f>
        <v>764</v>
      </c>
      <c r="C237" s="28"/>
      <c r="D237" s="18">
        <f>COUNTIF('01'!$C$3:$C$300,C237)+COUNTIF('02'!$C$3:$C$300,C237)+COUNTIF('03'!$C$3:$C$300,C237)+COUNTIF('04'!$C$3:$C$300,C237)+COUNTIF('05'!$C$3:$C$300,C237)+COUNTIF('06'!$C$3:$C$300,C237)+COUNTIF('07'!$C$3:$C$300,C237)+COUNTIF('08'!$C$3:$C$300,C237)+COUNTIF('09'!$C$3:$C$300,C237)+COUNTIF('10'!$C$3:$C$260,C237)+COUNTIF('11'!$C$3:$C$300,C237)+COUNTIF('12'!$C$3:$C$300,C237)</f>
        <v>0</v>
      </c>
      <c r="E237" s="18">
        <f>COUNTIF('01'!$D$3:$D$300,C237)+COUNTIF('02'!$D$3:$D$300,C237)+COUNTIF('03'!$D$3:$D$300,C237)+COUNTIF('04'!$D$3:$D$300,C237)+COUNTIF('05'!$D$3:$D$300,C237)+COUNTIF('06'!$D$3:$D$300,C237)+COUNTIF('07'!$D$3:$D$300,C237)+COUNTIF('08'!$D$3:$D$300,C237)+COUNTIF('09'!$D$3:$D$300,C237)+COUNTIF('10'!$D$3:$D$260,C237)+COUNTIF('11'!$D$3:$D$300,C237)+COUNTIF('12'!$D$3:$D$300,C237)</f>
        <v>0</v>
      </c>
      <c r="F237" s="18">
        <f>COUNTIFS('01'!$C$3:$C$300,C237,'01'!$H$3:$H$300,"&gt;0")+COUNTIFS('01'!$D$3:$D$300,C237,'01'!$H$3:$H$300,"&gt;0")+COUNTIFS('02'!$C$3:$C$300,C237,'02'!$H$3:$H$300,"&gt;0")+COUNTIFS('02'!$D$3:$D$300,C237,'02'!$H$3:$H$300,"&gt;0")+COUNTIFS('03'!$C$3:$C$300,C237,'03'!$H$3:$H$300,"&gt;0")+COUNTIFS('03'!$D$3:$D$300,C237,'03'!$H$3:$H$300,"&gt;0")+COUNTIFS('04'!$C$3:$C$300,C237,'04'!$H$3:$H$300,"&gt;0")+COUNTIFS('04'!$D$3:$D$300,C237,'04'!$H$3:$H$300,"&gt;0")+COUNTIFS('05'!$C$3:$C$300,C237,'05'!$H$3:$H$300,"&gt;0")+COUNTIFS('05'!$D$3:$D$300,C237,'05'!$H$3:$H$300,"&gt;0")+COUNTIFS('06'!$C$3:$C$300,C237,'06'!$H$3:$H$300,"&gt;0")+COUNTIFS('06'!$D$3:$D$300,C237,'06'!$H$3:$H$300,"&gt;0")+COUNTIFS('07'!$C$3:$C$300,C237,'07'!$H$3:$H$300,"&gt;0")+COUNTIFS('07'!$D$3:$D$300,C237,'07'!$H$3:$H$300,"&gt;0")+COUNTIFS('08'!$C$3:$C$300,C237,'08'!$H$3:$H$300,"&gt;0")+COUNTIFS('08'!$D$3:$D$300,C237,'08'!$H$3:$H$300,"&gt;0")+COUNTIFS('09'!$C$3:$C$300,C237,'09'!$H$3:$H$300,"&gt;0")+COUNTIFS('09'!$D$3:$D$300,C237,'09'!$H$3:$H$300,"&gt;0")+COUNTIFS('10'!$C$3:$C$260,C237,'10'!$I$3:$I$260,"&gt;0")+COUNTIFS('10'!$D$3:$D$260,C237,'10'!$I$3:$I$260,"&gt;0")+COUNTIFS('11'!$C$3:$C$300,C237,'11'!$H$3:$H$300,"&gt;0")+COUNTIFS('11'!$D$3:$D$300,C237,'11'!$H$3:$H$300,"&gt;0")+COUNTIFS('12'!$C$3:$C$300,C237,'12'!$H$3:$H$300,"&gt;0")+COUNTIFS('12'!$D$3:$D$300,C237,'12'!$H$3:$H$300,"&gt;0")</f>
        <v>0</v>
      </c>
      <c r="G237" s="18">
        <f>COUNTIFS('01'!$C$3:$C$300,C237,'01'!$H$3:$H$300,"&lt;0")+COUNTIFS('01'!$D$3:$D$300,C237,'01'!$H$3:$H$300,"&lt;0")+COUNTIFS('02'!$C$3:$C$300,C237,'02'!$H$3:$H$300,"&lt;0")+COUNTIFS('02'!$D$3:$D$300,C237,'02'!$H$3:$H$300,"&lt;0")+COUNTIFS('03'!$C$3:$C$300,C237,'03'!$H$3:$H$300,"&lt;0")+COUNTIFS('03'!$D$3:$D$300,C237,'03'!$H$3:$H$300,"&lt;0")+COUNTIFS('04'!$C$3:$C$300,C237,'04'!$H$3:$H$300,"&lt;0")+COUNTIFS('04'!$D$3:$D$300,C237,'04'!$H$3:$H$300,"&lt;0")+COUNTIFS('05'!$C$3:$C$300,C237,'05'!$H$3:$H$300,"&lt;0")+COUNTIFS('05'!$D$3:$D$300,C237,'05'!$H$3:$H$300,"&lt;0")+COUNTIFS('06'!$C$3:$C$300,C237,'06'!$H$3:$H$300,"&lt;0")+COUNTIFS('06'!$D$3:$D$300,C237,'06'!$H$3:$H$300,"&lt;0")+COUNTIFS('07'!$C$3:$C$300,C237,'07'!$H$3:$H$300,"&lt;0")+COUNTIFS('07'!$D$3:$D$300,C237,'07'!$H$3:$H$300,"&lt;0")+COUNTIFS('08'!$C$3:$C$300,C237,'08'!$H$3:$H$300,"&lt;0")+COUNTIFS('08'!$D$3:$D$300,C237,'08'!$H$3:$H$300,"&lt;0")+COUNTIFS('09'!$C$3:$C$300,C237,'09'!$H$3:$H$300,"&lt;0")+COUNTIFS('09'!$D$3:$D$300,C237,'09'!$H$3:$H$300,"&lt;0")+COUNTIFS('10'!$C$3:$C$260,C237,'10'!$I$3:$I$260,"&lt;0")+COUNTIFS('10'!$D$3:$D$260,C237,'10'!$I$3:$I$260,"&lt;0")+COUNTIFS('11'!$C$3:$C$300,C237,'11'!$H$3:$H$300,"&lt;0")+COUNTIFS('11'!$D$3:$D$300,C237,'11'!$H$3:$H$300,"&lt;0")+COUNTIFS('12'!$C$3:$C$300,C237,'12'!$H$3:$H$300,"&lt;0")+COUNTIFS('12'!$D$3:$D$300,C237,'12'!$H$3:$H$300,"&lt;0")</f>
        <v>0</v>
      </c>
      <c r="H237" s="19">
        <f>SUMIFS('01'!$H$3:$H$300,'01'!$C$3:$C$300,C237)+SUMIFS('01'!$H$3:$H$300,'01'!$D$3:$D$300,C237)+SUMIFS('02'!$H$3:$H$300,'02'!$C$3:$C$300,C237)+SUMIFS('02'!$H$3:$H$300,'02'!$D$3:$D$300,C237)+SUMIFS('03'!$H$3:$H$300,'03'!$C$3:$C$300,C237)+SUMIFS('03'!$H$3:$H$300,'03'!$D$3:$D$300,C237)+SUMIFS('04'!$H$3:$H$300,'04'!$C$3:$C$300,C237)+SUMIFS('04'!$H$3:$H$300,'04'!$D$3:$D$300,C237)+SUMIFS('05'!$H$3:$H$300,'05'!$C$3:$C$300,C237)+SUMIFS('05'!$H$3:$H$300,'05'!$D$3:$D$300,C237)+SUMIFS('06'!$H$3:$H$300,'06'!$C$3:$C$300,C237)+SUMIFS('06'!$H$3:$H$300,'06'!$D$3:$D$300,C237)+SUMIFS('07'!$H$3:$H$300,'07'!$C$3:$C$300,C237)+SUMIFS('07'!$H$3:$H$300,'07'!$D$3:$D$300,C237)+SUMIFS('08'!$H$3:$H$300,'08'!$C$3:$C$300,C237)+SUMIFS('08'!$H$3:$H$300,'08'!$D$3:$D$300,C237)+SUMIFS('09'!$H$3:$H$300,'09'!$C$3:$C$300,C237)+SUMIFS('09'!$H$3:$H$300,'09'!$D$3:$D$300,C237)+SUMIFS('10'!$I$3:$I$260,'10'!$C$3:$C$260,C237)+SUMIFS('10'!$I$3:$I$260,'10'!$D$3:$D$260,C237)+SUMIFS('11'!$H$3:$H$300,'11'!$C$3:$C$300,C237)+SUMIFS('11'!$H$3:$H$300,'11'!$D$3:$D$300,C237)+SUMIFS('12'!$H$3:$H$300,'12'!$C$3:$C$300,C237)+SUMIFS('12'!$H$3:$H$300,'12'!$D$3:$D$300,C237)</f>
        <v>0</v>
      </c>
      <c r="I237" s="212"/>
      <c r="J237" s="231"/>
      <c r="K237" s="212"/>
      <c r="L237" s="212"/>
    </row>
    <row r="238" spans="1:12" ht="24.75" customHeight="1">
      <c r="A238" s="16">
        <f>Equipes!$H238+(ROW(Equipes!$H238)/100000)</f>
        <v>2.3800000000000002E-3</v>
      </c>
      <c r="B238" s="13">
        <f>RANK(Equipes!$A238,A:A)</f>
        <v>763</v>
      </c>
      <c r="C238" s="28"/>
      <c r="D238" s="18">
        <f>COUNTIF('01'!$C$3:$C$300,C238)+COUNTIF('02'!$C$3:$C$300,C238)+COUNTIF('03'!$C$3:$C$300,C238)+COUNTIF('04'!$C$3:$C$300,C238)+COUNTIF('05'!$C$3:$C$300,C238)+COUNTIF('06'!$C$3:$C$300,C238)+COUNTIF('07'!$C$3:$C$300,C238)+COUNTIF('08'!$C$3:$C$300,C238)+COUNTIF('09'!$C$3:$C$300,C238)+COUNTIF('10'!$C$3:$C$260,C238)+COUNTIF('11'!$C$3:$C$300,C238)+COUNTIF('12'!$C$3:$C$300,C238)</f>
        <v>0</v>
      </c>
      <c r="E238" s="18">
        <f>COUNTIF('01'!$D$3:$D$300,C238)+COUNTIF('02'!$D$3:$D$300,C238)+COUNTIF('03'!$D$3:$D$300,C238)+COUNTIF('04'!$D$3:$D$300,C238)+COUNTIF('05'!$D$3:$D$300,C238)+COUNTIF('06'!$D$3:$D$300,C238)+COUNTIF('07'!$D$3:$D$300,C238)+COUNTIF('08'!$D$3:$D$300,C238)+COUNTIF('09'!$D$3:$D$300,C238)+COUNTIF('10'!$D$3:$D$260,C238)+COUNTIF('11'!$D$3:$D$300,C238)+COUNTIF('12'!$D$3:$D$300,C238)</f>
        <v>0</v>
      </c>
      <c r="F238" s="18">
        <f>COUNTIFS('01'!$C$3:$C$300,C238,'01'!$H$3:$H$300,"&gt;0")+COUNTIFS('01'!$D$3:$D$300,C238,'01'!$H$3:$H$300,"&gt;0")+COUNTIFS('02'!$C$3:$C$300,C238,'02'!$H$3:$H$300,"&gt;0")+COUNTIFS('02'!$D$3:$D$300,C238,'02'!$H$3:$H$300,"&gt;0")+COUNTIFS('03'!$C$3:$C$300,C238,'03'!$H$3:$H$300,"&gt;0")+COUNTIFS('03'!$D$3:$D$300,C238,'03'!$H$3:$H$300,"&gt;0")+COUNTIFS('04'!$C$3:$C$300,C238,'04'!$H$3:$H$300,"&gt;0")+COUNTIFS('04'!$D$3:$D$300,C238,'04'!$H$3:$H$300,"&gt;0")+COUNTIFS('05'!$C$3:$C$300,C238,'05'!$H$3:$H$300,"&gt;0")+COUNTIFS('05'!$D$3:$D$300,C238,'05'!$H$3:$H$300,"&gt;0")+COUNTIFS('06'!$C$3:$C$300,C238,'06'!$H$3:$H$300,"&gt;0")+COUNTIFS('06'!$D$3:$D$300,C238,'06'!$H$3:$H$300,"&gt;0")+COUNTIFS('07'!$C$3:$C$300,C238,'07'!$H$3:$H$300,"&gt;0")+COUNTIFS('07'!$D$3:$D$300,C238,'07'!$H$3:$H$300,"&gt;0")+COUNTIFS('08'!$C$3:$C$300,C238,'08'!$H$3:$H$300,"&gt;0")+COUNTIFS('08'!$D$3:$D$300,C238,'08'!$H$3:$H$300,"&gt;0")+COUNTIFS('09'!$C$3:$C$300,C238,'09'!$H$3:$H$300,"&gt;0")+COUNTIFS('09'!$D$3:$D$300,C238,'09'!$H$3:$H$300,"&gt;0")+COUNTIFS('10'!$C$3:$C$260,C238,'10'!$I$3:$I$260,"&gt;0")+COUNTIFS('10'!$D$3:$D$260,C238,'10'!$I$3:$I$260,"&gt;0")+COUNTIFS('11'!$C$3:$C$300,C238,'11'!$H$3:$H$300,"&gt;0")+COUNTIFS('11'!$D$3:$D$300,C238,'11'!$H$3:$H$300,"&gt;0")+COUNTIFS('12'!$C$3:$C$300,C238,'12'!$H$3:$H$300,"&gt;0")+COUNTIFS('12'!$D$3:$D$300,C238,'12'!$H$3:$H$300,"&gt;0")</f>
        <v>0</v>
      </c>
      <c r="G238" s="18">
        <f>COUNTIFS('01'!$C$3:$C$300,C238,'01'!$H$3:$H$300,"&lt;0")+COUNTIFS('01'!$D$3:$D$300,C238,'01'!$H$3:$H$300,"&lt;0")+COUNTIFS('02'!$C$3:$C$300,C238,'02'!$H$3:$H$300,"&lt;0")+COUNTIFS('02'!$D$3:$D$300,C238,'02'!$H$3:$H$300,"&lt;0")+COUNTIFS('03'!$C$3:$C$300,C238,'03'!$H$3:$H$300,"&lt;0")+COUNTIFS('03'!$D$3:$D$300,C238,'03'!$H$3:$H$300,"&lt;0")+COUNTIFS('04'!$C$3:$C$300,C238,'04'!$H$3:$H$300,"&lt;0")+COUNTIFS('04'!$D$3:$D$300,C238,'04'!$H$3:$H$300,"&lt;0")+COUNTIFS('05'!$C$3:$C$300,C238,'05'!$H$3:$H$300,"&lt;0")+COUNTIFS('05'!$D$3:$D$300,C238,'05'!$H$3:$H$300,"&lt;0")+COUNTIFS('06'!$C$3:$C$300,C238,'06'!$H$3:$H$300,"&lt;0")+COUNTIFS('06'!$D$3:$D$300,C238,'06'!$H$3:$H$300,"&lt;0")+COUNTIFS('07'!$C$3:$C$300,C238,'07'!$H$3:$H$300,"&lt;0")+COUNTIFS('07'!$D$3:$D$300,C238,'07'!$H$3:$H$300,"&lt;0")+COUNTIFS('08'!$C$3:$C$300,C238,'08'!$H$3:$H$300,"&lt;0")+COUNTIFS('08'!$D$3:$D$300,C238,'08'!$H$3:$H$300,"&lt;0")+COUNTIFS('09'!$C$3:$C$300,C238,'09'!$H$3:$H$300,"&lt;0")+COUNTIFS('09'!$D$3:$D$300,C238,'09'!$H$3:$H$300,"&lt;0")+COUNTIFS('10'!$C$3:$C$260,C238,'10'!$I$3:$I$260,"&lt;0")+COUNTIFS('10'!$D$3:$D$260,C238,'10'!$I$3:$I$260,"&lt;0")+COUNTIFS('11'!$C$3:$C$300,C238,'11'!$H$3:$H$300,"&lt;0")+COUNTIFS('11'!$D$3:$D$300,C238,'11'!$H$3:$H$300,"&lt;0")+COUNTIFS('12'!$C$3:$C$300,C238,'12'!$H$3:$H$300,"&lt;0")+COUNTIFS('12'!$D$3:$D$300,C238,'12'!$H$3:$H$300,"&lt;0")</f>
        <v>0</v>
      </c>
      <c r="H238" s="19">
        <f>SUMIFS('01'!$H$3:$H$300,'01'!$C$3:$C$300,C238)+SUMIFS('01'!$H$3:$H$300,'01'!$D$3:$D$300,C238)+SUMIFS('02'!$H$3:$H$300,'02'!$C$3:$C$300,C238)+SUMIFS('02'!$H$3:$H$300,'02'!$D$3:$D$300,C238)+SUMIFS('03'!$H$3:$H$300,'03'!$C$3:$C$300,C238)+SUMIFS('03'!$H$3:$H$300,'03'!$D$3:$D$300,C238)+SUMIFS('04'!$H$3:$H$300,'04'!$C$3:$C$300,C238)+SUMIFS('04'!$H$3:$H$300,'04'!$D$3:$D$300,C238)+SUMIFS('05'!$H$3:$H$300,'05'!$C$3:$C$300,C238)+SUMIFS('05'!$H$3:$H$300,'05'!$D$3:$D$300,C238)+SUMIFS('06'!$H$3:$H$300,'06'!$C$3:$C$300,C238)+SUMIFS('06'!$H$3:$H$300,'06'!$D$3:$D$300,C238)+SUMIFS('07'!$H$3:$H$300,'07'!$C$3:$C$300,C238)+SUMIFS('07'!$H$3:$H$300,'07'!$D$3:$D$300,C238)+SUMIFS('08'!$H$3:$H$300,'08'!$C$3:$C$300,C238)+SUMIFS('08'!$H$3:$H$300,'08'!$D$3:$D$300,C238)+SUMIFS('09'!$H$3:$H$300,'09'!$C$3:$C$300,C238)+SUMIFS('09'!$H$3:$H$300,'09'!$D$3:$D$300,C238)+SUMIFS('10'!$I$3:$I$260,'10'!$C$3:$C$260,C238)+SUMIFS('10'!$I$3:$I$260,'10'!$D$3:$D$260,C238)+SUMIFS('11'!$H$3:$H$300,'11'!$C$3:$C$300,C238)+SUMIFS('11'!$H$3:$H$300,'11'!$D$3:$D$300,C238)+SUMIFS('12'!$H$3:$H$300,'12'!$C$3:$C$300,C238)+SUMIFS('12'!$H$3:$H$300,'12'!$D$3:$D$300,C238)</f>
        <v>0</v>
      </c>
      <c r="I238" s="212"/>
      <c r="J238" s="231"/>
      <c r="K238" s="212"/>
      <c r="L238" s="212"/>
    </row>
    <row r="239" spans="1:12" ht="24.75" customHeight="1">
      <c r="A239" s="16">
        <f>Equipes!$H239+(ROW(Equipes!$H239)/100000)</f>
        <v>2.3900000000000002E-3</v>
      </c>
      <c r="B239" s="13">
        <f>RANK(Equipes!$A239,A:A)</f>
        <v>762</v>
      </c>
      <c r="C239" s="28"/>
      <c r="D239" s="18">
        <f>COUNTIF('01'!$C$3:$C$300,C239)+COUNTIF('02'!$C$3:$C$300,C239)+COUNTIF('03'!$C$3:$C$300,C239)+COUNTIF('04'!$C$3:$C$300,C239)+COUNTIF('05'!$C$3:$C$300,C239)+COUNTIF('06'!$C$3:$C$300,C239)+COUNTIF('07'!$C$3:$C$300,C239)+COUNTIF('08'!$C$3:$C$300,C239)+COUNTIF('09'!$C$3:$C$300,C239)+COUNTIF('10'!$C$3:$C$260,C239)+COUNTIF('11'!$C$3:$C$300,C239)+COUNTIF('12'!$C$3:$C$300,C239)</f>
        <v>0</v>
      </c>
      <c r="E239" s="18">
        <f>COUNTIF('01'!$D$3:$D$300,C239)+COUNTIF('02'!$D$3:$D$300,C239)+COUNTIF('03'!$D$3:$D$300,C239)+COUNTIF('04'!$D$3:$D$300,C239)+COUNTIF('05'!$D$3:$D$300,C239)+COUNTIF('06'!$D$3:$D$300,C239)+COUNTIF('07'!$D$3:$D$300,C239)+COUNTIF('08'!$D$3:$D$300,C239)+COUNTIF('09'!$D$3:$D$300,C239)+COUNTIF('10'!$D$3:$D$260,C239)+COUNTIF('11'!$D$3:$D$300,C239)+COUNTIF('12'!$D$3:$D$300,C239)</f>
        <v>0</v>
      </c>
      <c r="F239" s="18">
        <f>COUNTIFS('01'!$C$3:$C$300,C239,'01'!$H$3:$H$300,"&gt;0")+COUNTIFS('01'!$D$3:$D$300,C239,'01'!$H$3:$H$300,"&gt;0")+COUNTIFS('02'!$C$3:$C$300,C239,'02'!$H$3:$H$300,"&gt;0")+COUNTIFS('02'!$D$3:$D$300,C239,'02'!$H$3:$H$300,"&gt;0")+COUNTIFS('03'!$C$3:$C$300,C239,'03'!$H$3:$H$300,"&gt;0")+COUNTIFS('03'!$D$3:$D$300,C239,'03'!$H$3:$H$300,"&gt;0")+COUNTIFS('04'!$C$3:$C$300,C239,'04'!$H$3:$H$300,"&gt;0")+COUNTIFS('04'!$D$3:$D$300,C239,'04'!$H$3:$H$300,"&gt;0")+COUNTIFS('05'!$C$3:$C$300,C239,'05'!$H$3:$H$300,"&gt;0")+COUNTIFS('05'!$D$3:$D$300,C239,'05'!$H$3:$H$300,"&gt;0")+COUNTIFS('06'!$C$3:$C$300,C239,'06'!$H$3:$H$300,"&gt;0")+COUNTIFS('06'!$D$3:$D$300,C239,'06'!$H$3:$H$300,"&gt;0")+COUNTIFS('07'!$C$3:$C$300,C239,'07'!$H$3:$H$300,"&gt;0")+COUNTIFS('07'!$D$3:$D$300,C239,'07'!$H$3:$H$300,"&gt;0")+COUNTIFS('08'!$C$3:$C$300,C239,'08'!$H$3:$H$300,"&gt;0")+COUNTIFS('08'!$D$3:$D$300,C239,'08'!$H$3:$H$300,"&gt;0")+COUNTIFS('09'!$C$3:$C$300,C239,'09'!$H$3:$H$300,"&gt;0")+COUNTIFS('09'!$D$3:$D$300,C239,'09'!$H$3:$H$300,"&gt;0")+COUNTIFS('10'!$C$3:$C$260,C239,'10'!$I$3:$I$260,"&gt;0")+COUNTIFS('10'!$D$3:$D$260,C239,'10'!$I$3:$I$260,"&gt;0")+COUNTIFS('11'!$C$3:$C$300,C239,'11'!$H$3:$H$300,"&gt;0")+COUNTIFS('11'!$D$3:$D$300,C239,'11'!$H$3:$H$300,"&gt;0")+COUNTIFS('12'!$C$3:$C$300,C239,'12'!$H$3:$H$300,"&gt;0")+COUNTIFS('12'!$D$3:$D$300,C239,'12'!$H$3:$H$300,"&gt;0")</f>
        <v>0</v>
      </c>
      <c r="G239" s="18">
        <f>COUNTIFS('01'!$C$3:$C$300,C239,'01'!$H$3:$H$300,"&lt;0")+COUNTIFS('01'!$D$3:$D$300,C239,'01'!$H$3:$H$300,"&lt;0")+COUNTIFS('02'!$C$3:$C$300,C239,'02'!$H$3:$H$300,"&lt;0")+COUNTIFS('02'!$D$3:$D$300,C239,'02'!$H$3:$H$300,"&lt;0")+COUNTIFS('03'!$C$3:$C$300,C239,'03'!$H$3:$H$300,"&lt;0")+COUNTIFS('03'!$D$3:$D$300,C239,'03'!$H$3:$H$300,"&lt;0")+COUNTIFS('04'!$C$3:$C$300,C239,'04'!$H$3:$H$300,"&lt;0")+COUNTIFS('04'!$D$3:$D$300,C239,'04'!$H$3:$H$300,"&lt;0")+COUNTIFS('05'!$C$3:$C$300,C239,'05'!$H$3:$H$300,"&lt;0")+COUNTIFS('05'!$D$3:$D$300,C239,'05'!$H$3:$H$300,"&lt;0")+COUNTIFS('06'!$C$3:$C$300,C239,'06'!$H$3:$H$300,"&lt;0")+COUNTIFS('06'!$D$3:$D$300,C239,'06'!$H$3:$H$300,"&lt;0")+COUNTIFS('07'!$C$3:$C$300,C239,'07'!$H$3:$H$300,"&lt;0")+COUNTIFS('07'!$D$3:$D$300,C239,'07'!$H$3:$H$300,"&lt;0")+COUNTIFS('08'!$C$3:$C$300,C239,'08'!$H$3:$H$300,"&lt;0")+COUNTIFS('08'!$D$3:$D$300,C239,'08'!$H$3:$H$300,"&lt;0")+COUNTIFS('09'!$C$3:$C$300,C239,'09'!$H$3:$H$300,"&lt;0")+COUNTIFS('09'!$D$3:$D$300,C239,'09'!$H$3:$H$300,"&lt;0")+COUNTIFS('10'!$C$3:$C$260,C239,'10'!$I$3:$I$260,"&lt;0")+COUNTIFS('10'!$D$3:$D$260,C239,'10'!$I$3:$I$260,"&lt;0")+COUNTIFS('11'!$C$3:$C$300,C239,'11'!$H$3:$H$300,"&lt;0")+COUNTIFS('11'!$D$3:$D$300,C239,'11'!$H$3:$H$300,"&lt;0")+COUNTIFS('12'!$C$3:$C$300,C239,'12'!$H$3:$H$300,"&lt;0")+COUNTIFS('12'!$D$3:$D$300,C239,'12'!$H$3:$H$300,"&lt;0")</f>
        <v>0</v>
      </c>
      <c r="H239" s="19">
        <f>SUMIFS('01'!$H$3:$H$300,'01'!$C$3:$C$300,C239)+SUMIFS('01'!$H$3:$H$300,'01'!$D$3:$D$300,C239)+SUMIFS('02'!$H$3:$H$300,'02'!$C$3:$C$300,C239)+SUMIFS('02'!$H$3:$H$300,'02'!$D$3:$D$300,C239)+SUMIFS('03'!$H$3:$H$300,'03'!$C$3:$C$300,C239)+SUMIFS('03'!$H$3:$H$300,'03'!$D$3:$D$300,C239)+SUMIFS('04'!$H$3:$H$300,'04'!$C$3:$C$300,C239)+SUMIFS('04'!$H$3:$H$300,'04'!$D$3:$D$300,C239)+SUMIFS('05'!$H$3:$H$300,'05'!$C$3:$C$300,C239)+SUMIFS('05'!$H$3:$H$300,'05'!$D$3:$D$300,C239)+SUMIFS('06'!$H$3:$H$300,'06'!$C$3:$C$300,C239)+SUMIFS('06'!$H$3:$H$300,'06'!$D$3:$D$300,C239)+SUMIFS('07'!$H$3:$H$300,'07'!$C$3:$C$300,C239)+SUMIFS('07'!$H$3:$H$300,'07'!$D$3:$D$300,C239)+SUMIFS('08'!$H$3:$H$300,'08'!$C$3:$C$300,C239)+SUMIFS('08'!$H$3:$H$300,'08'!$D$3:$D$300,C239)+SUMIFS('09'!$H$3:$H$300,'09'!$C$3:$C$300,C239)+SUMIFS('09'!$H$3:$H$300,'09'!$D$3:$D$300,C239)+SUMIFS('10'!$I$3:$I$260,'10'!$C$3:$C$260,C239)+SUMIFS('10'!$I$3:$I$260,'10'!$D$3:$D$260,C239)+SUMIFS('11'!$H$3:$H$300,'11'!$C$3:$C$300,C239)+SUMIFS('11'!$H$3:$H$300,'11'!$D$3:$D$300,C239)+SUMIFS('12'!$H$3:$H$300,'12'!$C$3:$C$300,C239)+SUMIFS('12'!$H$3:$H$300,'12'!$D$3:$D$300,C239)</f>
        <v>0</v>
      </c>
      <c r="I239" s="212"/>
      <c r="J239" s="231"/>
      <c r="K239" s="212"/>
      <c r="L239" s="212"/>
    </row>
    <row r="240" spans="1:12" ht="24.75" customHeight="1">
      <c r="A240" s="16">
        <f>Equipes!$H240+(ROW(Equipes!$H240)/100000)</f>
        <v>2.3999999999999998E-3</v>
      </c>
      <c r="B240" s="13">
        <f>RANK(Equipes!$A240,A:A)</f>
        <v>761</v>
      </c>
      <c r="C240" s="28"/>
      <c r="D240" s="18">
        <f>COUNTIF('01'!$C$3:$C$300,C240)+COUNTIF('02'!$C$3:$C$300,C240)+COUNTIF('03'!$C$3:$C$300,C240)+COUNTIF('04'!$C$3:$C$300,C240)+COUNTIF('05'!$C$3:$C$300,C240)+COUNTIF('06'!$C$3:$C$300,C240)+COUNTIF('07'!$C$3:$C$300,C240)+COUNTIF('08'!$C$3:$C$300,C240)+COUNTIF('09'!$C$3:$C$300,C240)+COUNTIF('10'!$C$3:$C$260,C240)+COUNTIF('11'!$C$3:$C$300,C240)+COUNTIF('12'!$C$3:$C$300,C240)</f>
        <v>0</v>
      </c>
      <c r="E240" s="18">
        <f>COUNTIF('01'!$D$3:$D$300,C240)+COUNTIF('02'!$D$3:$D$300,C240)+COUNTIF('03'!$D$3:$D$300,C240)+COUNTIF('04'!$D$3:$D$300,C240)+COUNTIF('05'!$D$3:$D$300,C240)+COUNTIF('06'!$D$3:$D$300,C240)+COUNTIF('07'!$D$3:$D$300,C240)+COUNTIF('08'!$D$3:$D$300,C240)+COUNTIF('09'!$D$3:$D$300,C240)+COUNTIF('10'!$D$3:$D$260,C240)+COUNTIF('11'!$D$3:$D$300,C240)+COUNTIF('12'!$D$3:$D$300,C240)</f>
        <v>0</v>
      </c>
      <c r="F240" s="18">
        <f>COUNTIFS('01'!$C$3:$C$300,C240,'01'!$H$3:$H$300,"&gt;0")+COUNTIFS('01'!$D$3:$D$300,C240,'01'!$H$3:$H$300,"&gt;0")+COUNTIFS('02'!$C$3:$C$300,C240,'02'!$H$3:$H$300,"&gt;0")+COUNTIFS('02'!$D$3:$D$300,C240,'02'!$H$3:$H$300,"&gt;0")+COUNTIFS('03'!$C$3:$C$300,C240,'03'!$H$3:$H$300,"&gt;0")+COUNTIFS('03'!$D$3:$D$300,C240,'03'!$H$3:$H$300,"&gt;0")+COUNTIFS('04'!$C$3:$C$300,C240,'04'!$H$3:$H$300,"&gt;0")+COUNTIFS('04'!$D$3:$D$300,C240,'04'!$H$3:$H$300,"&gt;0")+COUNTIFS('05'!$C$3:$C$300,C240,'05'!$H$3:$H$300,"&gt;0")+COUNTIFS('05'!$D$3:$D$300,C240,'05'!$H$3:$H$300,"&gt;0")+COUNTIFS('06'!$C$3:$C$300,C240,'06'!$H$3:$H$300,"&gt;0")+COUNTIFS('06'!$D$3:$D$300,C240,'06'!$H$3:$H$300,"&gt;0")+COUNTIFS('07'!$C$3:$C$300,C240,'07'!$H$3:$H$300,"&gt;0")+COUNTIFS('07'!$D$3:$D$300,C240,'07'!$H$3:$H$300,"&gt;0")+COUNTIFS('08'!$C$3:$C$300,C240,'08'!$H$3:$H$300,"&gt;0")+COUNTIFS('08'!$D$3:$D$300,C240,'08'!$H$3:$H$300,"&gt;0")+COUNTIFS('09'!$C$3:$C$300,C240,'09'!$H$3:$H$300,"&gt;0")+COUNTIFS('09'!$D$3:$D$300,C240,'09'!$H$3:$H$300,"&gt;0")+COUNTIFS('10'!$C$3:$C$260,C240,'10'!$I$3:$I$260,"&gt;0")+COUNTIFS('10'!$D$3:$D$260,C240,'10'!$I$3:$I$260,"&gt;0")+COUNTIFS('11'!$C$3:$C$300,C240,'11'!$H$3:$H$300,"&gt;0")+COUNTIFS('11'!$D$3:$D$300,C240,'11'!$H$3:$H$300,"&gt;0")+COUNTIFS('12'!$C$3:$C$300,C240,'12'!$H$3:$H$300,"&gt;0")+COUNTIFS('12'!$D$3:$D$300,C240,'12'!$H$3:$H$300,"&gt;0")</f>
        <v>0</v>
      </c>
      <c r="G240" s="18">
        <f>COUNTIFS('01'!$C$3:$C$300,C240,'01'!$H$3:$H$300,"&lt;0")+COUNTIFS('01'!$D$3:$D$300,C240,'01'!$H$3:$H$300,"&lt;0")+COUNTIFS('02'!$C$3:$C$300,C240,'02'!$H$3:$H$300,"&lt;0")+COUNTIFS('02'!$D$3:$D$300,C240,'02'!$H$3:$H$300,"&lt;0")+COUNTIFS('03'!$C$3:$C$300,C240,'03'!$H$3:$H$300,"&lt;0")+COUNTIFS('03'!$D$3:$D$300,C240,'03'!$H$3:$H$300,"&lt;0")+COUNTIFS('04'!$C$3:$C$300,C240,'04'!$H$3:$H$300,"&lt;0")+COUNTIFS('04'!$D$3:$D$300,C240,'04'!$H$3:$H$300,"&lt;0")+COUNTIFS('05'!$C$3:$C$300,C240,'05'!$H$3:$H$300,"&lt;0")+COUNTIFS('05'!$D$3:$D$300,C240,'05'!$H$3:$H$300,"&lt;0")+COUNTIFS('06'!$C$3:$C$300,C240,'06'!$H$3:$H$300,"&lt;0")+COUNTIFS('06'!$D$3:$D$300,C240,'06'!$H$3:$H$300,"&lt;0")+COUNTIFS('07'!$C$3:$C$300,C240,'07'!$H$3:$H$300,"&lt;0")+COUNTIFS('07'!$D$3:$D$300,C240,'07'!$H$3:$H$300,"&lt;0")+COUNTIFS('08'!$C$3:$C$300,C240,'08'!$H$3:$H$300,"&lt;0")+COUNTIFS('08'!$D$3:$D$300,C240,'08'!$H$3:$H$300,"&lt;0")+COUNTIFS('09'!$C$3:$C$300,C240,'09'!$H$3:$H$300,"&lt;0")+COUNTIFS('09'!$D$3:$D$300,C240,'09'!$H$3:$H$300,"&lt;0")+COUNTIFS('10'!$C$3:$C$260,C240,'10'!$I$3:$I$260,"&lt;0")+COUNTIFS('10'!$D$3:$D$260,C240,'10'!$I$3:$I$260,"&lt;0")+COUNTIFS('11'!$C$3:$C$300,C240,'11'!$H$3:$H$300,"&lt;0")+COUNTIFS('11'!$D$3:$D$300,C240,'11'!$H$3:$H$300,"&lt;0")+COUNTIFS('12'!$C$3:$C$300,C240,'12'!$H$3:$H$300,"&lt;0")+COUNTIFS('12'!$D$3:$D$300,C240,'12'!$H$3:$H$300,"&lt;0")</f>
        <v>0</v>
      </c>
      <c r="H240" s="19">
        <f>SUMIFS('01'!$H$3:$H$300,'01'!$C$3:$C$300,C240)+SUMIFS('01'!$H$3:$H$300,'01'!$D$3:$D$300,C240)+SUMIFS('02'!$H$3:$H$300,'02'!$C$3:$C$300,C240)+SUMIFS('02'!$H$3:$H$300,'02'!$D$3:$D$300,C240)+SUMIFS('03'!$H$3:$H$300,'03'!$C$3:$C$300,C240)+SUMIFS('03'!$H$3:$H$300,'03'!$D$3:$D$300,C240)+SUMIFS('04'!$H$3:$H$300,'04'!$C$3:$C$300,C240)+SUMIFS('04'!$H$3:$H$300,'04'!$D$3:$D$300,C240)+SUMIFS('05'!$H$3:$H$300,'05'!$C$3:$C$300,C240)+SUMIFS('05'!$H$3:$H$300,'05'!$D$3:$D$300,C240)+SUMIFS('06'!$H$3:$H$300,'06'!$C$3:$C$300,C240)+SUMIFS('06'!$H$3:$H$300,'06'!$D$3:$D$300,C240)+SUMIFS('07'!$H$3:$H$300,'07'!$C$3:$C$300,C240)+SUMIFS('07'!$H$3:$H$300,'07'!$D$3:$D$300,C240)+SUMIFS('08'!$H$3:$H$300,'08'!$C$3:$C$300,C240)+SUMIFS('08'!$H$3:$H$300,'08'!$D$3:$D$300,C240)+SUMIFS('09'!$H$3:$H$300,'09'!$C$3:$C$300,C240)+SUMIFS('09'!$H$3:$H$300,'09'!$D$3:$D$300,C240)+SUMIFS('10'!$I$3:$I$260,'10'!$C$3:$C$260,C240)+SUMIFS('10'!$I$3:$I$260,'10'!$D$3:$D$260,C240)+SUMIFS('11'!$H$3:$H$300,'11'!$C$3:$C$300,C240)+SUMIFS('11'!$H$3:$H$300,'11'!$D$3:$D$300,C240)+SUMIFS('12'!$H$3:$H$300,'12'!$C$3:$C$300,C240)+SUMIFS('12'!$H$3:$H$300,'12'!$D$3:$D$300,C240)</f>
        <v>0</v>
      </c>
      <c r="I240" s="212"/>
      <c r="J240" s="231"/>
      <c r="K240" s="212"/>
      <c r="L240" s="212"/>
    </row>
    <row r="241" spans="1:12" ht="24.75" customHeight="1">
      <c r="A241" s="16">
        <f>Equipes!$H241+(ROW(Equipes!$H241)/100000)</f>
        <v>2.4099999999999998E-3</v>
      </c>
      <c r="B241" s="13">
        <f>RANK(Equipes!$A241,A:A)</f>
        <v>760</v>
      </c>
      <c r="C241" s="28"/>
      <c r="D241" s="18">
        <f>COUNTIF('01'!$C$3:$C$300,C241)+COUNTIF('02'!$C$3:$C$300,C241)+COUNTIF('03'!$C$3:$C$300,C241)+COUNTIF('04'!$C$3:$C$300,C241)+COUNTIF('05'!$C$3:$C$300,C241)+COUNTIF('06'!$C$3:$C$300,C241)+COUNTIF('07'!$C$3:$C$300,C241)+COUNTIF('08'!$C$3:$C$300,C241)+COUNTIF('09'!$C$3:$C$300,C241)+COUNTIF('10'!$C$3:$C$260,C241)+COUNTIF('11'!$C$3:$C$300,C241)+COUNTIF('12'!$C$3:$C$300,C241)</f>
        <v>0</v>
      </c>
      <c r="E241" s="18">
        <f>COUNTIF('01'!$D$3:$D$300,C241)+COUNTIF('02'!$D$3:$D$300,C241)+COUNTIF('03'!$D$3:$D$300,C241)+COUNTIF('04'!$D$3:$D$300,C241)+COUNTIF('05'!$D$3:$D$300,C241)+COUNTIF('06'!$D$3:$D$300,C241)+COUNTIF('07'!$D$3:$D$300,C241)+COUNTIF('08'!$D$3:$D$300,C241)+COUNTIF('09'!$D$3:$D$300,C241)+COUNTIF('10'!$D$3:$D$260,C241)+COUNTIF('11'!$D$3:$D$300,C241)+COUNTIF('12'!$D$3:$D$300,C241)</f>
        <v>0</v>
      </c>
      <c r="F241" s="18">
        <f>COUNTIFS('01'!$C$3:$C$300,C241,'01'!$H$3:$H$300,"&gt;0")+COUNTIFS('01'!$D$3:$D$300,C241,'01'!$H$3:$H$300,"&gt;0")+COUNTIFS('02'!$C$3:$C$300,C241,'02'!$H$3:$H$300,"&gt;0")+COUNTIFS('02'!$D$3:$D$300,C241,'02'!$H$3:$H$300,"&gt;0")+COUNTIFS('03'!$C$3:$C$300,C241,'03'!$H$3:$H$300,"&gt;0")+COUNTIFS('03'!$D$3:$D$300,C241,'03'!$H$3:$H$300,"&gt;0")+COUNTIFS('04'!$C$3:$C$300,C241,'04'!$H$3:$H$300,"&gt;0")+COUNTIFS('04'!$D$3:$D$300,C241,'04'!$H$3:$H$300,"&gt;0")+COUNTIFS('05'!$C$3:$C$300,C241,'05'!$H$3:$H$300,"&gt;0")+COUNTIFS('05'!$D$3:$D$300,C241,'05'!$H$3:$H$300,"&gt;0")+COUNTIFS('06'!$C$3:$C$300,C241,'06'!$H$3:$H$300,"&gt;0")+COUNTIFS('06'!$D$3:$D$300,C241,'06'!$H$3:$H$300,"&gt;0")+COUNTIFS('07'!$C$3:$C$300,C241,'07'!$H$3:$H$300,"&gt;0")+COUNTIFS('07'!$D$3:$D$300,C241,'07'!$H$3:$H$300,"&gt;0")+COUNTIFS('08'!$C$3:$C$300,C241,'08'!$H$3:$H$300,"&gt;0")+COUNTIFS('08'!$D$3:$D$300,C241,'08'!$H$3:$H$300,"&gt;0")+COUNTIFS('09'!$C$3:$C$300,C241,'09'!$H$3:$H$300,"&gt;0")+COUNTIFS('09'!$D$3:$D$300,C241,'09'!$H$3:$H$300,"&gt;0")+COUNTIFS('10'!$C$3:$C$260,C241,'10'!$I$3:$I$260,"&gt;0")+COUNTIFS('10'!$D$3:$D$260,C241,'10'!$I$3:$I$260,"&gt;0")+COUNTIFS('11'!$C$3:$C$300,C241,'11'!$H$3:$H$300,"&gt;0")+COUNTIFS('11'!$D$3:$D$300,C241,'11'!$H$3:$H$300,"&gt;0")+COUNTIFS('12'!$C$3:$C$300,C241,'12'!$H$3:$H$300,"&gt;0")+COUNTIFS('12'!$D$3:$D$300,C241,'12'!$H$3:$H$300,"&gt;0")</f>
        <v>0</v>
      </c>
      <c r="G241" s="18">
        <f>COUNTIFS('01'!$C$3:$C$300,C241,'01'!$H$3:$H$300,"&lt;0")+COUNTIFS('01'!$D$3:$D$300,C241,'01'!$H$3:$H$300,"&lt;0")+COUNTIFS('02'!$C$3:$C$300,C241,'02'!$H$3:$H$300,"&lt;0")+COUNTIFS('02'!$D$3:$D$300,C241,'02'!$H$3:$H$300,"&lt;0")+COUNTIFS('03'!$C$3:$C$300,C241,'03'!$H$3:$H$300,"&lt;0")+COUNTIFS('03'!$D$3:$D$300,C241,'03'!$H$3:$H$300,"&lt;0")+COUNTIFS('04'!$C$3:$C$300,C241,'04'!$H$3:$H$300,"&lt;0")+COUNTIFS('04'!$D$3:$D$300,C241,'04'!$H$3:$H$300,"&lt;0")+COUNTIFS('05'!$C$3:$C$300,C241,'05'!$H$3:$H$300,"&lt;0")+COUNTIFS('05'!$D$3:$D$300,C241,'05'!$H$3:$H$300,"&lt;0")+COUNTIFS('06'!$C$3:$C$300,C241,'06'!$H$3:$H$300,"&lt;0")+COUNTIFS('06'!$D$3:$D$300,C241,'06'!$H$3:$H$300,"&lt;0")+COUNTIFS('07'!$C$3:$C$300,C241,'07'!$H$3:$H$300,"&lt;0")+COUNTIFS('07'!$D$3:$D$300,C241,'07'!$H$3:$H$300,"&lt;0")+COUNTIFS('08'!$C$3:$C$300,C241,'08'!$H$3:$H$300,"&lt;0")+COUNTIFS('08'!$D$3:$D$300,C241,'08'!$H$3:$H$300,"&lt;0")+COUNTIFS('09'!$C$3:$C$300,C241,'09'!$H$3:$H$300,"&lt;0")+COUNTIFS('09'!$D$3:$D$300,C241,'09'!$H$3:$H$300,"&lt;0")+COUNTIFS('10'!$C$3:$C$260,C241,'10'!$I$3:$I$260,"&lt;0")+COUNTIFS('10'!$D$3:$D$260,C241,'10'!$I$3:$I$260,"&lt;0")+COUNTIFS('11'!$C$3:$C$300,C241,'11'!$H$3:$H$300,"&lt;0")+COUNTIFS('11'!$D$3:$D$300,C241,'11'!$H$3:$H$300,"&lt;0")+COUNTIFS('12'!$C$3:$C$300,C241,'12'!$H$3:$H$300,"&lt;0")+COUNTIFS('12'!$D$3:$D$300,C241,'12'!$H$3:$H$300,"&lt;0")</f>
        <v>0</v>
      </c>
      <c r="H241" s="19">
        <f>SUMIFS('01'!$H$3:$H$300,'01'!$C$3:$C$300,C241)+SUMIFS('01'!$H$3:$H$300,'01'!$D$3:$D$300,C241)+SUMIFS('02'!$H$3:$H$300,'02'!$C$3:$C$300,C241)+SUMIFS('02'!$H$3:$H$300,'02'!$D$3:$D$300,C241)+SUMIFS('03'!$H$3:$H$300,'03'!$C$3:$C$300,C241)+SUMIFS('03'!$H$3:$H$300,'03'!$D$3:$D$300,C241)+SUMIFS('04'!$H$3:$H$300,'04'!$C$3:$C$300,C241)+SUMIFS('04'!$H$3:$H$300,'04'!$D$3:$D$300,C241)+SUMIFS('05'!$H$3:$H$300,'05'!$C$3:$C$300,C241)+SUMIFS('05'!$H$3:$H$300,'05'!$D$3:$D$300,C241)+SUMIFS('06'!$H$3:$H$300,'06'!$C$3:$C$300,C241)+SUMIFS('06'!$H$3:$H$300,'06'!$D$3:$D$300,C241)+SUMIFS('07'!$H$3:$H$300,'07'!$C$3:$C$300,C241)+SUMIFS('07'!$H$3:$H$300,'07'!$D$3:$D$300,C241)+SUMIFS('08'!$H$3:$H$300,'08'!$C$3:$C$300,C241)+SUMIFS('08'!$H$3:$H$300,'08'!$D$3:$D$300,C241)+SUMIFS('09'!$H$3:$H$300,'09'!$C$3:$C$300,C241)+SUMIFS('09'!$H$3:$H$300,'09'!$D$3:$D$300,C241)+SUMIFS('10'!$I$3:$I$260,'10'!$C$3:$C$260,C241)+SUMIFS('10'!$I$3:$I$260,'10'!$D$3:$D$260,C241)+SUMIFS('11'!$H$3:$H$300,'11'!$C$3:$C$300,C241)+SUMIFS('11'!$H$3:$H$300,'11'!$D$3:$D$300,C241)+SUMIFS('12'!$H$3:$H$300,'12'!$C$3:$C$300,C241)+SUMIFS('12'!$H$3:$H$300,'12'!$D$3:$D$300,C241)</f>
        <v>0</v>
      </c>
      <c r="I241" s="212"/>
      <c r="J241" s="231"/>
      <c r="K241" s="212"/>
      <c r="L241" s="212"/>
    </row>
    <row r="242" spans="1:12" ht="24.75" customHeight="1">
      <c r="A242" s="16">
        <f>Equipes!$H242+(ROW(Equipes!$H242)/100000)</f>
        <v>2.4199999999999998E-3</v>
      </c>
      <c r="B242" s="13">
        <f>RANK(Equipes!$A242,A:A)</f>
        <v>759</v>
      </c>
      <c r="C242" s="28"/>
      <c r="D242" s="18">
        <f>COUNTIF('01'!$C$3:$C$300,C242)+COUNTIF('02'!$C$3:$C$300,C242)+COUNTIF('03'!$C$3:$C$300,C242)+COUNTIF('04'!$C$3:$C$300,C242)+COUNTIF('05'!$C$3:$C$300,C242)+COUNTIF('06'!$C$3:$C$300,C242)+COUNTIF('07'!$C$3:$C$300,C242)+COUNTIF('08'!$C$3:$C$300,C242)+COUNTIF('09'!$C$3:$C$300,C242)+COUNTIF('10'!$C$3:$C$260,C242)+COUNTIF('11'!$C$3:$C$300,C242)+COUNTIF('12'!$C$3:$C$300,C242)</f>
        <v>0</v>
      </c>
      <c r="E242" s="18">
        <f>COUNTIF('01'!$D$3:$D$300,C242)+COUNTIF('02'!$D$3:$D$300,C242)+COUNTIF('03'!$D$3:$D$300,C242)+COUNTIF('04'!$D$3:$D$300,C242)+COUNTIF('05'!$D$3:$D$300,C242)+COUNTIF('06'!$D$3:$D$300,C242)+COUNTIF('07'!$D$3:$D$300,C242)+COUNTIF('08'!$D$3:$D$300,C242)+COUNTIF('09'!$D$3:$D$300,C242)+COUNTIF('10'!$D$3:$D$260,C242)+COUNTIF('11'!$D$3:$D$300,C242)+COUNTIF('12'!$D$3:$D$300,C242)</f>
        <v>0</v>
      </c>
      <c r="F242" s="18">
        <f>COUNTIFS('01'!$C$3:$C$300,C242,'01'!$H$3:$H$300,"&gt;0")+COUNTIFS('01'!$D$3:$D$300,C242,'01'!$H$3:$H$300,"&gt;0")+COUNTIFS('02'!$C$3:$C$300,C242,'02'!$H$3:$H$300,"&gt;0")+COUNTIFS('02'!$D$3:$D$300,C242,'02'!$H$3:$H$300,"&gt;0")+COUNTIFS('03'!$C$3:$C$300,C242,'03'!$H$3:$H$300,"&gt;0")+COUNTIFS('03'!$D$3:$D$300,C242,'03'!$H$3:$H$300,"&gt;0")+COUNTIFS('04'!$C$3:$C$300,C242,'04'!$H$3:$H$300,"&gt;0")+COUNTIFS('04'!$D$3:$D$300,C242,'04'!$H$3:$H$300,"&gt;0")+COUNTIFS('05'!$C$3:$C$300,C242,'05'!$H$3:$H$300,"&gt;0")+COUNTIFS('05'!$D$3:$D$300,C242,'05'!$H$3:$H$300,"&gt;0")+COUNTIFS('06'!$C$3:$C$300,C242,'06'!$H$3:$H$300,"&gt;0")+COUNTIFS('06'!$D$3:$D$300,C242,'06'!$H$3:$H$300,"&gt;0")+COUNTIFS('07'!$C$3:$C$300,C242,'07'!$H$3:$H$300,"&gt;0")+COUNTIFS('07'!$D$3:$D$300,C242,'07'!$H$3:$H$300,"&gt;0")+COUNTIFS('08'!$C$3:$C$300,C242,'08'!$H$3:$H$300,"&gt;0")+COUNTIFS('08'!$D$3:$D$300,C242,'08'!$H$3:$H$300,"&gt;0")+COUNTIFS('09'!$C$3:$C$300,C242,'09'!$H$3:$H$300,"&gt;0")+COUNTIFS('09'!$D$3:$D$300,C242,'09'!$H$3:$H$300,"&gt;0")+COUNTIFS('10'!$C$3:$C$260,C242,'10'!$I$3:$I$260,"&gt;0")+COUNTIFS('10'!$D$3:$D$260,C242,'10'!$I$3:$I$260,"&gt;0")+COUNTIFS('11'!$C$3:$C$300,C242,'11'!$H$3:$H$300,"&gt;0")+COUNTIFS('11'!$D$3:$D$300,C242,'11'!$H$3:$H$300,"&gt;0")+COUNTIFS('12'!$C$3:$C$300,C242,'12'!$H$3:$H$300,"&gt;0")+COUNTIFS('12'!$D$3:$D$300,C242,'12'!$H$3:$H$300,"&gt;0")</f>
        <v>0</v>
      </c>
      <c r="G242" s="18">
        <f>COUNTIFS('01'!$C$3:$C$300,C242,'01'!$H$3:$H$300,"&lt;0")+COUNTIFS('01'!$D$3:$D$300,C242,'01'!$H$3:$H$300,"&lt;0")+COUNTIFS('02'!$C$3:$C$300,C242,'02'!$H$3:$H$300,"&lt;0")+COUNTIFS('02'!$D$3:$D$300,C242,'02'!$H$3:$H$300,"&lt;0")+COUNTIFS('03'!$C$3:$C$300,C242,'03'!$H$3:$H$300,"&lt;0")+COUNTIFS('03'!$D$3:$D$300,C242,'03'!$H$3:$H$300,"&lt;0")+COUNTIFS('04'!$C$3:$C$300,C242,'04'!$H$3:$H$300,"&lt;0")+COUNTIFS('04'!$D$3:$D$300,C242,'04'!$H$3:$H$300,"&lt;0")+COUNTIFS('05'!$C$3:$C$300,C242,'05'!$H$3:$H$300,"&lt;0")+COUNTIFS('05'!$D$3:$D$300,C242,'05'!$H$3:$H$300,"&lt;0")+COUNTIFS('06'!$C$3:$C$300,C242,'06'!$H$3:$H$300,"&lt;0")+COUNTIFS('06'!$D$3:$D$300,C242,'06'!$H$3:$H$300,"&lt;0")+COUNTIFS('07'!$C$3:$C$300,C242,'07'!$H$3:$H$300,"&lt;0")+COUNTIFS('07'!$D$3:$D$300,C242,'07'!$H$3:$H$300,"&lt;0")+COUNTIFS('08'!$C$3:$C$300,C242,'08'!$H$3:$H$300,"&lt;0")+COUNTIFS('08'!$D$3:$D$300,C242,'08'!$H$3:$H$300,"&lt;0")+COUNTIFS('09'!$C$3:$C$300,C242,'09'!$H$3:$H$300,"&lt;0")+COUNTIFS('09'!$D$3:$D$300,C242,'09'!$H$3:$H$300,"&lt;0")+COUNTIFS('10'!$C$3:$C$260,C242,'10'!$I$3:$I$260,"&lt;0")+COUNTIFS('10'!$D$3:$D$260,C242,'10'!$I$3:$I$260,"&lt;0")+COUNTIFS('11'!$C$3:$C$300,C242,'11'!$H$3:$H$300,"&lt;0")+COUNTIFS('11'!$D$3:$D$300,C242,'11'!$H$3:$H$300,"&lt;0")+COUNTIFS('12'!$C$3:$C$300,C242,'12'!$H$3:$H$300,"&lt;0")+COUNTIFS('12'!$D$3:$D$300,C242,'12'!$H$3:$H$300,"&lt;0")</f>
        <v>0</v>
      </c>
      <c r="H242" s="19">
        <f>SUMIFS('01'!$H$3:$H$300,'01'!$C$3:$C$300,C242)+SUMIFS('01'!$H$3:$H$300,'01'!$D$3:$D$300,C242)+SUMIFS('02'!$H$3:$H$300,'02'!$C$3:$C$300,C242)+SUMIFS('02'!$H$3:$H$300,'02'!$D$3:$D$300,C242)+SUMIFS('03'!$H$3:$H$300,'03'!$C$3:$C$300,C242)+SUMIFS('03'!$H$3:$H$300,'03'!$D$3:$D$300,C242)+SUMIFS('04'!$H$3:$H$300,'04'!$C$3:$C$300,C242)+SUMIFS('04'!$H$3:$H$300,'04'!$D$3:$D$300,C242)+SUMIFS('05'!$H$3:$H$300,'05'!$C$3:$C$300,C242)+SUMIFS('05'!$H$3:$H$300,'05'!$D$3:$D$300,C242)+SUMIFS('06'!$H$3:$H$300,'06'!$C$3:$C$300,C242)+SUMIFS('06'!$H$3:$H$300,'06'!$D$3:$D$300,C242)+SUMIFS('07'!$H$3:$H$300,'07'!$C$3:$C$300,C242)+SUMIFS('07'!$H$3:$H$300,'07'!$D$3:$D$300,C242)+SUMIFS('08'!$H$3:$H$300,'08'!$C$3:$C$300,C242)+SUMIFS('08'!$H$3:$H$300,'08'!$D$3:$D$300,C242)+SUMIFS('09'!$H$3:$H$300,'09'!$C$3:$C$300,C242)+SUMIFS('09'!$H$3:$H$300,'09'!$D$3:$D$300,C242)+SUMIFS('10'!$I$3:$I$260,'10'!$C$3:$C$260,C242)+SUMIFS('10'!$I$3:$I$260,'10'!$D$3:$D$260,C242)+SUMIFS('11'!$H$3:$H$300,'11'!$C$3:$C$300,C242)+SUMIFS('11'!$H$3:$H$300,'11'!$D$3:$D$300,C242)+SUMIFS('12'!$H$3:$H$300,'12'!$C$3:$C$300,C242)+SUMIFS('12'!$H$3:$H$300,'12'!$D$3:$D$300,C242)</f>
        <v>0</v>
      </c>
      <c r="I242" s="212"/>
      <c r="J242" s="231"/>
      <c r="K242" s="212"/>
      <c r="L242" s="212"/>
    </row>
    <row r="243" spans="1:12" ht="24.75" customHeight="1">
      <c r="A243" s="16">
        <f>Equipes!$H243+(ROW(Equipes!$H243)/100000)</f>
        <v>2.4299999999999999E-3</v>
      </c>
      <c r="B243" s="13">
        <f>RANK(Equipes!$A243,A:A)</f>
        <v>758</v>
      </c>
      <c r="C243" s="28"/>
      <c r="D243" s="18">
        <f>COUNTIF('01'!$C$3:$C$300,C243)+COUNTIF('02'!$C$3:$C$300,C243)+COUNTIF('03'!$C$3:$C$300,C243)+COUNTIF('04'!$C$3:$C$300,C243)+COUNTIF('05'!$C$3:$C$300,C243)+COUNTIF('06'!$C$3:$C$300,C243)+COUNTIF('07'!$C$3:$C$300,C243)+COUNTIF('08'!$C$3:$C$300,C243)+COUNTIF('09'!$C$3:$C$300,C243)+COUNTIF('10'!$C$3:$C$260,C243)+COUNTIF('11'!$C$3:$C$300,C243)+COUNTIF('12'!$C$3:$C$300,C243)</f>
        <v>0</v>
      </c>
      <c r="E243" s="18">
        <f>COUNTIF('01'!$D$3:$D$300,C243)+COUNTIF('02'!$D$3:$D$300,C243)+COUNTIF('03'!$D$3:$D$300,C243)+COUNTIF('04'!$D$3:$D$300,C243)+COUNTIF('05'!$D$3:$D$300,C243)+COUNTIF('06'!$D$3:$D$300,C243)+COUNTIF('07'!$D$3:$D$300,C243)+COUNTIF('08'!$D$3:$D$300,C243)+COUNTIF('09'!$D$3:$D$300,C243)+COUNTIF('10'!$D$3:$D$260,C243)+COUNTIF('11'!$D$3:$D$300,C243)+COUNTIF('12'!$D$3:$D$300,C243)</f>
        <v>0</v>
      </c>
      <c r="F243" s="18">
        <f>COUNTIFS('01'!$C$3:$C$300,C243,'01'!$H$3:$H$300,"&gt;0")+COUNTIFS('01'!$D$3:$D$300,C243,'01'!$H$3:$H$300,"&gt;0")+COUNTIFS('02'!$C$3:$C$300,C243,'02'!$H$3:$H$300,"&gt;0")+COUNTIFS('02'!$D$3:$D$300,C243,'02'!$H$3:$H$300,"&gt;0")+COUNTIFS('03'!$C$3:$C$300,C243,'03'!$H$3:$H$300,"&gt;0")+COUNTIFS('03'!$D$3:$D$300,C243,'03'!$H$3:$H$300,"&gt;0")+COUNTIFS('04'!$C$3:$C$300,C243,'04'!$H$3:$H$300,"&gt;0")+COUNTIFS('04'!$D$3:$D$300,C243,'04'!$H$3:$H$300,"&gt;0")+COUNTIFS('05'!$C$3:$C$300,C243,'05'!$H$3:$H$300,"&gt;0")+COUNTIFS('05'!$D$3:$D$300,C243,'05'!$H$3:$H$300,"&gt;0")+COUNTIFS('06'!$C$3:$C$300,C243,'06'!$H$3:$H$300,"&gt;0")+COUNTIFS('06'!$D$3:$D$300,C243,'06'!$H$3:$H$300,"&gt;0")+COUNTIFS('07'!$C$3:$C$300,C243,'07'!$H$3:$H$300,"&gt;0")+COUNTIFS('07'!$D$3:$D$300,C243,'07'!$H$3:$H$300,"&gt;0")+COUNTIFS('08'!$C$3:$C$300,C243,'08'!$H$3:$H$300,"&gt;0")+COUNTIFS('08'!$D$3:$D$300,C243,'08'!$H$3:$H$300,"&gt;0")+COUNTIFS('09'!$C$3:$C$300,C243,'09'!$H$3:$H$300,"&gt;0")+COUNTIFS('09'!$D$3:$D$300,C243,'09'!$H$3:$H$300,"&gt;0")+COUNTIFS('10'!$C$3:$C$260,C243,'10'!$I$3:$I$260,"&gt;0")+COUNTIFS('10'!$D$3:$D$260,C243,'10'!$I$3:$I$260,"&gt;0")+COUNTIFS('11'!$C$3:$C$300,C243,'11'!$H$3:$H$300,"&gt;0")+COUNTIFS('11'!$D$3:$D$300,C243,'11'!$H$3:$H$300,"&gt;0")+COUNTIFS('12'!$C$3:$C$300,C243,'12'!$H$3:$H$300,"&gt;0")+COUNTIFS('12'!$D$3:$D$300,C243,'12'!$H$3:$H$300,"&gt;0")</f>
        <v>0</v>
      </c>
      <c r="G243" s="18">
        <f>COUNTIFS('01'!$C$3:$C$300,C243,'01'!$H$3:$H$300,"&lt;0")+COUNTIFS('01'!$D$3:$D$300,C243,'01'!$H$3:$H$300,"&lt;0")+COUNTIFS('02'!$C$3:$C$300,C243,'02'!$H$3:$H$300,"&lt;0")+COUNTIFS('02'!$D$3:$D$300,C243,'02'!$H$3:$H$300,"&lt;0")+COUNTIFS('03'!$C$3:$C$300,C243,'03'!$H$3:$H$300,"&lt;0")+COUNTIFS('03'!$D$3:$D$300,C243,'03'!$H$3:$H$300,"&lt;0")+COUNTIFS('04'!$C$3:$C$300,C243,'04'!$H$3:$H$300,"&lt;0")+COUNTIFS('04'!$D$3:$D$300,C243,'04'!$H$3:$H$300,"&lt;0")+COUNTIFS('05'!$C$3:$C$300,C243,'05'!$H$3:$H$300,"&lt;0")+COUNTIFS('05'!$D$3:$D$300,C243,'05'!$H$3:$H$300,"&lt;0")+COUNTIFS('06'!$C$3:$C$300,C243,'06'!$H$3:$H$300,"&lt;0")+COUNTIFS('06'!$D$3:$D$300,C243,'06'!$H$3:$H$300,"&lt;0")+COUNTIFS('07'!$C$3:$C$300,C243,'07'!$H$3:$H$300,"&lt;0")+COUNTIFS('07'!$D$3:$D$300,C243,'07'!$H$3:$H$300,"&lt;0")+COUNTIFS('08'!$C$3:$C$300,C243,'08'!$H$3:$H$300,"&lt;0")+COUNTIFS('08'!$D$3:$D$300,C243,'08'!$H$3:$H$300,"&lt;0")+COUNTIFS('09'!$C$3:$C$300,C243,'09'!$H$3:$H$300,"&lt;0")+COUNTIFS('09'!$D$3:$D$300,C243,'09'!$H$3:$H$300,"&lt;0")+COUNTIFS('10'!$C$3:$C$260,C243,'10'!$I$3:$I$260,"&lt;0")+COUNTIFS('10'!$D$3:$D$260,C243,'10'!$I$3:$I$260,"&lt;0")+COUNTIFS('11'!$C$3:$C$300,C243,'11'!$H$3:$H$300,"&lt;0")+COUNTIFS('11'!$D$3:$D$300,C243,'11'!$H$3:$H$300,"&lt;0")+COUNTIFS('12'!$C$3:$C$300,C243,'12'!$H$3:$H$300,"&lt;0")+COUNTIFS('12'!$D$3:$D$300,C243,'12'!$H$3:$H$300,"&lt;0")</f>
        <v>0</v>
      </c>
      <c r="H243" s="19">
        <f>SUMIFS('01'!$H$3:$H$300,'01'!$C$3:$C$300,C243)+SUMIFS('01'!$H$3:$H$300,'01'!$D$3:$D$300,C243)+SUMIFS('02'!$H$3:$H$300,'02'!$C$3:$C$300,C243)+SUMIFS('02'!$H$3:$H$300,'02'!$D$3:$D$300,C243)+SUMIFS('03'!$H$3:$H$300,'03'!$C$3:$C$300,C243)+SUMIFS('03'!$H$3:$H$300,'03'!$D$3:$D$300,C243)+SUMIFS('04'!$H$3:$H$300,'04'!$C$3:$C$300,C243)+SUMIFS('04'!$H$3:$H$300,'04'!$D$3:$D$300,C243)+SUMIFS('05'!$H$3:$H$300,'05'!$C$3:$C$300,C243)+SUMIFS('05'!$H$3:$H$300,'05'!$D$3:$D$300,C243)+SUMIFS('06'!$H$3:$H$300,'06'!$C$3:$C$300,C243)+SUMIFS('06'!$H$3:$H$300,'06'!$D$3:$D$300,C243)+SUMIFS('07'!$H$3:$H$300,'07'!$C$3:$C$300,C243)+SUMIFS('07'!$H$3:$H$300,'07'!$D$3:$D$300,C243)+SUMIFS('08'!$H$3:$H$300,'08'!$C$3:$C$300,C243)+SUMIFS('08'!$H$3:$H$300,'08'!$D$3:$D$300,C243)+SUMIFS('09'!$H$3:$H$300,'09'!$C$3:$C$300,C243)+SUMIFS('09'!$H$3:$H$300,'09'!$D$3:$D$300,C243)+SUMIFS('10'!$I$3:$I$260,'10'!$C$3:$C$260,C243)+SUMIFS('10'!$I$3:$I$260,'10'!$D$3:$D$260,C243)+SUMIFS('11'!$H$3:$H$300,'11'!$C$3:$C$300,C243)+SUMIFS('11'!$H$3:$H$300,'11'!$D$3:$D$300,C243)+SUMIFS('12'!$H$3:$H$300,'12'!$C$3:$C$300,C243)+SUMIFS('12'!$H$3:$H$300,'12'!$D$3:$D$300,C243)</f>
        <v>0</v>
      </c>
      <c r="I243" s="212"/>
      <c r="J243" s="231"/>
      <c r="K243" s="212"/>
      <c r="L243" s="212"/>
    </row>
    <row r="244" spans="1:12" ht="24.75" customHeight="1">
      <c r="A244" s="16">
        <f>Equipes!$H244+(ROW(Equipes!$H244)/100000)</f>
        <v>2.4399999999999999E-3</v>
      </c>
      <c r="B244" s="13">
        <f>RANK(Equipes!$A244,A:A)</f>
        <v>757</v>
      </c>
      <c r="C244" s="28"/>
      <c r="D244" s="18">
        <f>COUNTIF('01'!$C$3:$C$300,C244)+COUNTIF('02'!$C$3:$C$300,C244)+COUNTIF('03'!$C$3:$C$300,C244)+COUNTIF('04'!$C$3:$C$300,C244)+COUNTIF('05'!$C$3:$C$300,C244)+COUNTIF('06'!$C$3:$C$300,C244)+COUNTIF('07'!$C$3:$C$300,C244)+COUNTIF('08'!$C$3:$C$300,C244)+COUNTIF('09'!$C$3:$C$300,C244)+COUNTIF('10'!$C$3:$C$260,C244)+COUNTIF('11'!$C$3:$C$300,C244)+COUNTIF('12'!$C$3:$C$300,C244)</f>
        <v>0</v>
      </c>
      <c r="E244" s="18">
        <f>COUNTIF('01'!$D$3:$D$300,C244)+COUNTIF('02'!$D$3:$D$300,C244)+COUNTIF('03'!$D$3:$D$300,C244)+COUNTIF('04'!$D$3:$D$300,C244)+COUNTIF('05'!$D$3:$D$300,C244)+COUNTIF('06'!$D$3:$D$300,C244)+COUNTIF('07'!$D$3:$D$300,C244)+COUNTIF('08'!$D$3:$D$300,C244)+COUNTIF('09'!$D$3:$D$300,C244)+COUNTIF('10'!$D$3:$D$260,C244)+COUNTIF('11'!$D$3:$D$300,C244)+COUNTIF('12'!$D$3:$D$300,C244)</f>
        <v>0</v>
      </c>
      <c r="F244" s="18">
        <f>COUNTIFS('01'!$C$3:$C$300,C244,'01'!$H$3:$H$300,"&gt;0")+COUNTIFS('01'!$D$3:$D$300,C244,'01'!$H$3:$H$300,"&gt;0")+COUNTIFS('02'!$C$3:$C$300,C244,'02'!$H$3:$H$300,"&gt;0")+COUNTIFS('02'!$D$3:$D$300,C244,'02'!$H$3:$H$300,"&gt;0")+COUNTIFS('03'!$C$3:$C$300,C244,'03'!$H$3:$H$300,"&gt;0")+COUNTIFS('03'!$D$3:$D$300,C244,'03'!$H$3:$H$300,"&gt;0")+COUNTIFS('04'!$C$3:$C$300,C244,'04'!$H$3:$H$300,"&gt;0")+COUNTIFS('04'!$D$3:$D$300,C244,'04'!$H$3:$H$300,"&gt;0")+COUNTIFS('05'!$C$3:$C$300,C244,'05'!$H$3:$H$300,"&gt;0")+COUNTIFS('05'!$D$3:$D$300,C244,'05'!$H$3:$H$300,"&gt;0")+COUNTIFS('06'!$C$3:$C$300,C244,'06'!$H$3:$H$300,"&gt;0")+COUNTIFS('06'!$D$3:$D$300,C244,'06'!$H$3:$H$300,"&gt;0")+COUNTIFS('07'!$C$3:$C$300,C244,'07'!$H$3:$H$300,"&gt;0")+COUNTIFS('07'!$D$3:$D$300,C244,'07'!$H$3:$H$300,"&gt;0")+COUNTIFS('08'!$C$3:$C$300,C244,'08'!$H$3:$H$300,"&gt;0")+COUNTIFS('08'!$D$3:$D$300,C244,'08'!$H$3:$H$300,"&gt;0")+COUNTIFS('09'!$C$3:$C$300,C244,'09'!$H$3:$H$300,"&gt;0")+COUNTIFS('09'!$D$3:$D$300,C244,'09'!$H$3:$H$300,"&gt;0")+COUNTIFS('10'!$C$3:$C$260,C244,'10'!$I$3:$I$260,"&gt;0")+COUNTIFS('10'!$D$3:$D$260,C244,'10'!$I$3:$I$260,"&gt;0")+COUNTIFS('11'!$C$3:$C$300,C244,'11'!$H$3:$H$300,"&gt;0")+COUNTIFS('11'!$D$3:$D$300,C244,'11'!$H$3:$H$300,"&gt;0")+COUNTIFS('12'!$C$3:$C$300,C244,'12'!$H$3:$H$300,"&gt;0")+COUNTIFS('12'!$D$3:$D$300,C244,'12'!$H$3:$H$300,"&gt;0")</f>
        <v>0</v>
      </c>
      <c r="G244" s="18">
        <f>COUNTIFS('01'!$C$3:$C$300,C244,'01'!$H$3:$H$300,"&lt;0")+COUNTIFS('01'!$D$3:$D$300,C244,'01'!$H$3:$H$300,"&lt;0")+COUNTIFS('02'!$C$3:$C$300,C244,'02'!$H$3:$H$300,"&lt;0")+COUNTIFS('02'!$D$3:$D$300,C244,'02'!$H$3:$H$300,"&lt;0")+COUNTIFS('03'!$C$3:$C$300,C244,'03'!$H$3:$H$300,"&lt;0")+COUNTIFS('03'!$D$3:$D$300,C244,'03'!$H$3:$H$300,"&lt;0")+COUNTIFS('04'!$C$3:$C$300,C244,'04'!$H$3:$H$300,"&lt;0")+COUNTIFS('04'!$D$3:$D$300,C244,'04'!$H$3:$H$300,"&lt;0")+COUNTIFS('05'!$C$3:$C$300,C244,'05'!$H$3:$H$300,"&lt;0")+COUNTIFS('05'!$D$3:$D$300,C244,'05'!$H$3:$H$300,"&lt;0")+COUNTIFS('06'!$C$3:$C$300,C244,'06'!$H$3:$H$300,"&lt;0")+COUNTIFS('06'!$D$3:$D$300,C244,'06'!$H$3:$H$300,"&lt;0")+COUNTIFS('07'!$C$3:$C$300,C244,'07'!$H$3:$H$300,"&lt;0")+COUNTIFS('07'!$D$3:$D$300,C244,'07'!$H$3:$H$300,"&lt;0")+COUNTIFS('08'!$C$3:$C$300,C244,'08'!$H$3:$H$300,"&lt;0")+COUNTIFS('08'!$D$3:$D$300,C244,'08'!$H$3:$H$300,"&lt;0")+COUNTIFS('09'!$C$3:$C$300,C244,'09'!$H$3:$H$300,"&lt;0")+COUNTIFS('09'!$D$3:$D$300,C244,'09'!$H$3:$H$300,"&lt;0")+COUNTIFS('10'!$C$3:$C$260,C244,'10'!$I$3:$I$260,"&lt;0")+COUNTIFS('10'!$D$3:$D$260,C244,'10'!$I$3:$I$260,"&lt;0")+COUNTIFS('11'!$C$3:$C$300,C244,'11'!$H$3:$H$300,"&lt;0")+COUNTIFS('11'!$D$3:$D$300,C244,'11'!$H$3:$H$300,"&lt;0")+COUNTIFS('12'!$C$3:$C$300,C244,'12'!$H$3:$H$300,"&lt;0")+COUNTIFS('12'!$D$3:$D$300,C244,'12'!$H$3:$H$300,"&lt;0")</f>
        <v>0</v>
      </c>
      <c r="H244" s="19">
        <f>SUMIFS('01'!$H$3:$H$300,'01'!$C$3:$C$300,C244)+SUMIFS('01'!$H$3:$H$300,'01'!$D$3:$D$300,C244)+SUMIFS('02'!$H$3:$H$300,'02'!$C$3:$C$300,C244)+SUMIFS('02'!$H$3:$H$300,'02'!$D$3:$D$300,C244)+SUMIFS('03'!$H$3:$H$300,'03'!$C$3:$C$300,C244)+SUMIFS('03'!$H$3:$H$300,'03'!$D$3:$D$300,C244)+SUMIFS('04'!$H$3:$H$300,'04'!$C$3:$C$300,C244)+SUMIFS('04'!$H$3:$H$300,'04'!$D$3:$D$300,C244)+SUMIFS('05'!$H$3:$H$300,'05'!$C$3:$C$300,C244)+SUMIFS('05'!$H$3:$H$300,'05'!$D$3:$D$300,C244)+SUMIFS('06'!$H$3:$H$300,'06'!$C$3:$C$300,C244)+SUMIFS('06'!$H$3:$H$300,'06'!$D$3:$D$300,C244)+SUMIFS('07'!$H$3:$H$300,'07'!$C$3:$C$300,C244)+SUMIFS('07'!$H$3:$H$300,'07'!$D$3:$D$300,C244)+SUMIFS('08'!$H$3:$H$300,'08'!$C$3:$C$300,C244)+SUMIFS('08'!$H$3:$H$300,'08'!$D$3:$D$300,C244)+SUMIFS('09'!$H$3:$H$300,'09'!$C$3:$C$300,C244)+SUMIFS('09'!$H$3:$H$300,'09'!$D$3:$D$300,C244)+SUMIFS('10'!$I$3:$I$260,'10'!$C$3:$C$260,C244)+SUMIFS('10'!$I$3:$I$260,'10'!$D$3:$D$260,C244)+SUMIFS('11'!$H$3:$H$300,'11'!$C$3:$C$300,C244)+SUMIFS('11'!$H$3:$H$300,'11'!$D$3:$D$300,C244)+SUMIFS('12'!$H$3:$H$300,'12'!$C$3:$C$300,C244)+SUMIFS('12'!$H$3:$H$300,'12'!$D$3:$D$300,C244)</f>
        <v>0</v>
      </c>
      <c r="I244" s="212"/>
      <c r="J244" s="231"/>
      <c r="K244" s="212"/>
      <c r="L244" s="212"/>
    </row>
    <row r="245" spans="1:12" ht="24.75" customHeight="1">
      <c r="A245" s="16">
        <f>Equipes!$H245+(ROW(Equipes!$H245)/100000)</f>
        <v>2.4499999999999999E-3</v>
      </c>
      <c r="B245" s="13">
        <f>RANK(Equipes!$A245,A:A)</f>
        <v>756</v>
      </c>
      <c r="C245" s="28"/>
      <c r="D245" s="18">
        <f>COUNTIF('01'!$C$3:$C$300,C245)+COUNTIF('02'!$C$3:$C$300,C245)+COUNTIF('03'!$C$3:$C$300,C245)+COUNTIF('04'!$C$3:$C$300,C245)+COUNTIF('05'!$C$3:$C$300,C245)+COUNTIF('06'!$C$3:$C$300,C245)+COUNTIF('07'!$C$3:$C$300,C245)+COUNTIF('08'!$C$3:$C$300,C245)+COUNTIF('09'!$C$3:$C$300,C245)+COUNTIF('10'!$C$3:$C$260,C245)+COUNTIF('11'!$C$3:$C$300,C245)+COUNTIF('12'!$C$3:$C$300,C245)</f>
        <v>0</v>
      </c>
      <c r="E245" s="18">
        <f>COUNTIF('01'!$D$3:$D$300,C245)+COUNTIF('02'!$D$3:$D$300,C245)+COUNTIF('03'!$D$3:$D$300,C245)+COUNTIF('04'!$D$3:$D$300,C245)+COUNTIF('05'!$D$3:$D$300,C245)+COUNTIF('06'!$D$3:$D$300,C245)+COUNTIF('07'!$D$3:$D$300,C245)+COUNTIF('08'!$D$3:$D$300,C245)+COUNTIF('09'!$D$3:$D$300,C245)+COUNTIF('10'!$D$3:$D$260,C245)+COUNTIF('11'!$D$3:$D$300,C245)+COUNTIF('12'!$D$3:$D$300,C245)</f>
        <v>0</v>
      </c>
      <c r="F245" s="18">
        <f>COUNTIFS('01'!$C$3:$C$300,C245,'01'!$H$3:$H$300,"&gt;0")+COUNTIFS('01'!$D$3:$D$300,C245,'01'!$H$3:$H$300,"&gt;0")+COUNTIFS('02'!$C$3:$C$300,C245,'02'!$H$3:$H$300,"&gt;0")+COUNTIFS('02'!$D$3:$D$300,C245,'02'!$H$3:$H$300,"&gt;0")+COUNTIFS('03'!$C$3:$C$300,C245,'03'!$H$3:$H$300,"&gt;0")+COUNTIFS('03'!$D$3:$D$300,C245,'03'!$H$3:$H$300,"&gt;0")+COUNTIFS('04'!$C$3:$C$300,C245,'04'!$H$3:$H$300,"&gt;0")+COUNTIFS('04'!$D$3:$D$300,C245,'04'!$H$3:$H$300,"&gt;0")+COUNTIFS('05'!$C$3:$C$300,C245,'05'!$H$3:$H$300,"&gt;0")+COUNTIFS('05'!$D$3:$D$300,C245,'05'!$H$3:$H$300,"&gt;0")+COUNTIFS('06'!$C$3:$C$300,C245,'06'!$H$3:$H$300,"&gt;0")+COUNTIFS('06'!$D$3:$D$300,C245,'06'!$H$3:$H$300,"&gt;0")+COUNTIFS('07'!$C$3:$C$300,C245,'07'!$H$3:$H$300,"&gt;0")+COUNTIFS('07'!$D$3:$D$300,C245,'07'!$H$3:$H$300,"&gt;0")+COUNTIFS('08'!$C$3:$C$300,C245,'08'!$H$3:$H$300,"&gt;0")+COUNTIFS('08'!$D$3:$D$300,C245,'08'!$H$3:$H$300,"&gt;0")+COUNTIFS('09'!$C$3:$C$300,C245,'09'!$H$3:$H$300,"&gt;0")+COUNTIFS('09'!$D$3:$D$300,C245,'09'!$H$3:$H$300,"&gt;0")+COUNTIFS('10'!$C$3:$C$260,C245,'10'!$I$3:$I$260,"&gt;0")+COUNTIFS('10'!$D$3:$D$260,C245,'10'!$I$3:$I$260,"&gt;0")+COUNTIFS('11'!$C$3:$C$300,C245,'11'!$H$3:$H$300,"&gt;0")+COUNTIFS('11'!$D$3:$D$300,C245,'11'!$H$3:$H$300,"&gt;0")+COUNTIFS('12'!$C$3:$C$300,C245,'12'!$H$3:$H$300,"&gt;0")+COUNTIFS('12'!$D$3:$D$300,C245,'12'!$H$3:$H$300,"&gt;0")</f>
        <v>0</v>
      </c>
      <c r="G245" s="18">
        <f>COUNTIFS('01'!$C$3:$C$300,C245,'01'!$H$3:$H$300,"&lt;0")+COUNTIFS('01'!$D$3:$D$300,C245,'01'!$H$3:$H$300,"&lt;0")+COUNTIFS('02'!$C$3:$C$300,C245,'02'!$H$3:$H$300,"&lt;0")+COUNTIFS('02'!$D$3:$D$300,C245,'02'!$H$3:$H$300,"&lt;0")+COUNTIFS('03'!$C$3:$C$300,C245,'03'!$H$3:$H$300,"&lt;0")+COUNTIFS('03'!$D$3:$D$300,C245,'03'!$H$3:$H$300,"&lt;0")+COUNTIFS('04'!$C$3:$C$300,C245,'04'!$H$3:$H$300,"&lt;0")+COUNTIFS('04'!$D$3:$D$300,C245,'04'!$H$3:$H$300,"&lt;0")+COUNTIFS('05'!$C$3:$C$300,C245,'05'!$H$3:$H$300,"&lt;0")+COUNTIFS('05'!$D$3:$D$300,C245,'05'!$H$3:$H$300,"&lt;0")+COUNTIFS('06'!$C$3:$C$300,C245,'06'!$H$3:$H$300,"&lt;0")+COUNTIFS('06'!$D$3:$D$300,C245,'06'!$H$3:$H$300,"&lt;0")+COUNTIFS('07'!$C$3:$C$300,C245,'07'!$H$3:$H$300,"&lt;0")+COUNTIFS('07'!$D$3:$D$300,C245,'07'!$H$3:$H$300,"&lt;0")+COUNTIFS('08'!$C$3:$C$300,C245,'08'!$H$3:$H$300,"&lt;0")+COUNTIFS('08'!$D$3:$D$300,C245,'08'!$H$3:$H$300,"&lt;0")+COUNTIFS('09'!$C$3:$C$300,C245,'09'!$H$3:$H$300,"&lt;0")+COUNTIFS('09'!$D$3:$D$300,C245,'09'!$H$3:$H$300,"&lt;0")+COUNTIFS('10'!$C$3:$C$260,C245,'10'!$I$3:$I$260,"&lt;0")+COUNTIFS('10'!$D$3:$D$260,C245,'10'!$I$3:$I$260,"&lt;0")+COUNTIFS('11'!$C$3:$C$300,C245,'11'!$H$3:$H$300,"&lt;0")+COUNTIFS('11'!$D$3:$D$300,C245,'11'!$H$3:$H$300,"&lt;0")+COUNTIFS('12'!$C$3:$C$300,C245,'12'!$H$3:$H$300,"&lt;0")+COUNTIFS('12'!$D$3:$D$300,C245,'12'!$H$3:$H$300,"&lt;0")</f>
        <v>0</v>
      </c>
      <c r="H245" s="19">
        <f>SUMIFS('01'!$H$3:$H$300,'01'!$C$3:$C$300,C245)+SUMIFS('01'!$H$3:$H$300,'01'!$D$3:$D$300,C245)+SUMIFS('02'!$H$3:$H$300,'02'!$C$3:$C$300,C245)+SUMIFS('02'!$H$3:$H$300,'02'!$D$3:$D$300,C245)+SUMIFS('03'!$H$3:$H$300,'03'!$C$3:$C$300,C245)+SUMIFS('03'!$H$3:$H$300,'03'!$D$3:$D$300,C245)+SUMIFS('04'!$H$3:$H$300,'04'!$C$3:$C$300,C245)+SUMIFS('04'!$H$3:$H$300,'04'!$D$3:$D$300,C245)+SUMIFS('05'!$H$3:$H$300,'05'!$C$3:$C$300,C245)+SUMIFS('05'!$H$3:$H$300,'05'!$D$3:$D$300,C245)+SUMIFS('06'!$H$3:$H$300,'06'!$C$3:$C$300,C245)+SUMIFS('06'!$H$3:$H$300,'06'!$D$3:$D$300,C245)+SUMIFS('07'!$H$3:$H$300,'07'!$C$3:$C$300,C245)+SUMIFS('07'!$H$3:$H$300,'07'!$D$3:$D$300,C245)+SUMIFS('08'!$H$3:$H$300,'08'!$C$3:$C$300,C245)+SUMIFS('08'!$H$3:$H$300,'08'!$D$3:$D$300,C245)+SUMIFS('09'!$H$3:$H$300,'09'!$C$3:$C$300,C245)+SUMIFS('09'!$H$3:$H$300,'09'!$D$3:$D$300,C245)+SUMIFS('10'!$I$3:$I$260,'10'!$C$3:$C$260,C245)+SUMIFS('10'!$I$3:$I$260,'10'!$D$3:$D$260,C245)+SUMIFS('11'!$H$3:$H$300,'11'!$C$3:$C$300,C245)+SUMIFS('11'!$H$3:$H$300,'11'!$D$3:$D$300,C245)+SUMIFS('12'!$H$3:$H$300,'12'!$C$3:$C$300,C245)+SUMIFS('12'!$H$3:$H$300,'12'!$D$3:$D$300,C245)</f>
        <v>0</v>
      </c>
      <c r="I245" s="212"/>
      <c r="J245" s="231"/>
      <c r="K245" s="212"/>
      <c r="L245" s="212"/>
    </row>
    <row r="246" spans="1:12" ht="24.75" customHeight="1">
      <c r="A246" s="16">
        <f>Equipes!$H246+(ROW(Equipes!$H246)/100000)</f>
        <v>2.4599999999999999E-3</v>
      </c>
      <c r="B246" s="13">
        <f>RANK(Equipes!$A246,A:A)</f>
        <v>755</v>
      </c>
      <c r="C246" s="28"/>
      <c r="D246" s="18">
        <f>COUNTIF('01'!$C$3:$C$300,C246)+COUNTIF('02'!$C$3:$C$300,C246)+COUNTIF('03'!$C$3:$C$300,C246)+COUNTIF('04'!$C$3:$C$300,C246)+COUNTIF('05'!$C$3:$C$300,C246)+COUNTIF('06'!$C$3:$C$300,C246)+COUNTIF('07'!$C$3:$C$300,C246)+COUNTIF('08'!$C$3:$C$300,C246)+COUNTIF('09'!$C$3:$C$300,C246)+COUNTIF('10'!$C$3:$C$260,C246)+COUNTIF('11'!$C$3:$C$300,C246)+COUNTIF('12'!$C$3:$C$300,C246)</f>
        <v>0</v>
      </c>
      <c r="E246" s="18">
        <f>COUNTIF('01'!$D$3:$D$300,C246)+COUNTIF('02'!$D$3:$D$300,C246)+COUNTIF('03'!$D$3:$D$300,C246)+COUNTIF('04'!$D$3:$D$300,C246)+COUNTIF('05'!$D$3:$D$300,C246)+COUNTIF('06'!$D$3:$D$300,C246)+COUNTIF('07'!$D$3:$D$300,C246)+COUNTIF('08'!$D$3:$D$300,C246)+COUNTIF('09'!$D$3:$D$300,C246)+COUNTIF('10'!$D$3:$D$260,C246)+COUNTIF('11'!$D$3:$D$300,C246)+COUNTIF('12'!$D$3:$D$300,C246)</f>
        <v>0</v>
      </c>
      <c r="F246" s="18">
        <f>COUNTIFS('01'!$C$3:$C$300,C246,'01'!$H$3:$H$300,"&gt;0")+COUNTIFS('01'!$D$3:$D$300,C246,'01'!$H$3:$H$300,"&gt;0")+COUNTIFS('02'!$C$3:$C$300,C246,'02'!$H$3:$H$300,"&gt;0")+COUNTIFS('02'!$D$3:$D$300,C246,'02'!$H$3:$H$300,"&gt;0")+COUNTIFS('03'!$C$3:$C$300,C246,'03'!$H$3:$H$300,"&gt;0")+COUNTIFS('03'!$D$3:$D$300,C246,'03'!$H$3:$H$300,"&gt;0")+COUNTIFS('04'!$C$3:$C$300,C246,'04'!$H$3:$H$300,"&gt;0")+COUNTIFS('04'!$D$3:$D$300,C246,'04'!$H$3:$H$300,"&gt;0")+COUNTIFS('05'!$C$3:$C$300,C246,'05'!$H$3:$H$300,"&gt;0")+COUNTIFS('05'!$D$3:$D$300,C246,'05'!$H$3:$H$300,"&gt;0")+COUNTIFS('06'!$C$3:$C$300,C246,'06'!$H$3:$H$300,"&gt;0")+COUNTIFS('06'!$D$3:$D$300,C246,'06'!$H$3:$H$300,"&gt;0")+COUNTIFS('07'!$C$3:$C$300,C246,'07'!$H$3:$H$300,"&gt;0")+COUNTIFS('07'!$D$3:$D$300,C246,'07'!$H$3:$H$300,"&gt;0")+COUNTIFS('08'!$C$3:$C$300,C246,'08'!$H$3:$H$300,"&gt;0")+COUNTIFS('08'!$D$3:$D$300,C246,'08'!$H$3:$H$300,"&gt;0")+COUNTIFS('09'!$C$3:$C$300,C246,'09'!$H$3:$H$300,"&gt;0")+COUNTIFS('09'!$D$3:$D$300,C246,'09'!$H$3:$H$300,"&gt;0")+COUNTIFS('10'!$C$3:$C$260,C246,'10'!$I$3:$I$260,"&gt;0")+COUNTIFS('10'!$D$3:$D$260,C246,'10'!$I$3:$I$260,"&gt;0")+COUNTIFS('11'!$C$3:$C$300,C246,'11'!$H$3:$H$300,"&gt;0")+COUNTIFS('11'!$D$3:$D$300,C246,'11'!$H$3:$H$300,"&gt;0")+COUNTIFS('12'!$C$3:$C$300,C246,'12'!$H$3:$H$300,"&gt;0")+COUNTIFS('12'!$D$3:$D$300,C246,'12'!$H$3:$H$300,"&gt;0")</f>
        <v>0</v>
      </c>
      <c r="G246" s="18">
        <f>COUNTIFS('01'!$C$3:$C$300,C246,'01'!$H$3:$H$300,"&lt;0")+COUNTIFS('01'!$D$3:$D$300,C246,'01'!$H$3:$H$300,"&lt;0")+COUNTIFS('02'!$C$3:$C$300,C246,'02'!$H$3:$H$300,"&lt;0")+COUNTIFS('02'!$D$3:$D$300,C246,'02'!$H$3:$H$300,"&lt;0")+COUNTIFS('03'!$C$3:$C$300,C246,'03'!$H$3:$H$300,"&lt;0")+COUNTIFS('03'!$D$3:$D$300,C246,'03'!$H$3:$H$300,"&lt;0")+COUNTIFS('04'!$C$3:$C$300,C246,'04'!$H$3:$H$300,"&lt;0")+COUNTIFS('04'!$D$3:$D$300,C246,'04'!$H$3:$H$300,"&lt;0")+COUNTIFS('05'!$C$3:$C$300,C246,'05'!$H$3:$H$300,"&lt;0")+COUNTIFS('05'!$D$3:$D$300,C246,'05'!$H$3:$H$300,"&lt;0")+COUNTIFS('06'!$C$3:$C$300,C246,'06'!$H$3:$H$300,"&lt;0")+COUNTIFS('06'!$D$3:$D$300,C246,'06'!$H$3:$H$300,"&lt;0")+COUNTIFS('07'!$C$3:$C$300,C246,'07'!$H$3:$H$300,"&lt;0")+COUNTIFS('07'!$D$3:$D$300,C246,'07'!$H$3:$H$300,"&lt;0")+COUNTIFS('08'!$C$3:$C$300,C246,'08'!$H$3:$H$300,"&lt;0")+COUNTIFS('08'!$D$3:$D$300,C246,'08'!$H$3:$H$300,"&lt;0")+COUNTIFS('09'!$C$3:$C$300,C246,'09'!$H$3:$H$300,"&lt;0")+COUNTIFS('09'!$D$3:$D$300,C246,'09'!$H$3:$H$300,"&lt;0")+COUNTIFS('10'!$C$3:$C$260,C246,'10'!$I$3:$I$260,"&lt;0")+COUNTIFS('10'!$D$3:$D$260,C246,'10'!$I$3:$I$260,"&lt;0")+COUNTIFS('11'!$C$3:$C$300,C246,'11'!$H$3:$H$300,"&lt;0")+COUNTIFS('11'!$D$3:$D$300,C246,'11'!$H$3:$H$300,"&lt;0")+COUNTIFS('12'!$C$3:$C$300,C246,'12'!$H$3:$H$300,"&lt;0")+COUNTIFS('12'!$D$3:$D$300,C246,'12'!$H$3:$H$300,"&lt;0")</f>
        <v>0</v>
      </c>
      <c r="H246" s="19">
        <f>SUMIFS('01'!$H$3:$H$300,'01'!$C$3:$C$300,C246)+SUMIFS('01'!$H$3:$H$300,'01'!$D$3:$D$300,C246)+SUMIFS('02'!$H$3:$H$300,'02'!$C$3:$C$300,C246)+SUMIFS('02'!$H$3:$H$300,'02'!$D$3:$D$300,C246)+SUMIFS('03'!$H$3:$H$300,'03'!$C$3:$C$300,C246)+SUMIFS('03'!$H$3:$H$300,'03'!$D$3:$D$300,C246)+SUMIFS('04'!$H$3:$H$300,'04'!$C$3:$C$300,C246)+SUMIFS('04'!$H$3:$H$300,'04'!$D$3:$D$300,C246)+SUMIFS('05'!$H$3:$H$300,'05'!$C$3:$C$300,C246)+SUMIFS('05'!$H$3:$H$300,'05'!$D$3:$D$300,C246)+SUMIFS('06'!$H$3:$H$300,'06'!$C$3:$C$300,C246)+SUMIFS('06'!$H$3:$H$300,'06'!$D$3:$D$300,C246)+SUMIFS('07'!$H$3:$H$300,'07'!$C$3:$C$300,C246)+SUMIFS('07'!$H$3:$H$300,'07'!$D$3:$D$300,C246)+SUMIFS('08'!$H$3:$H$300,'08'!$C$3:$C$300,C246)+SUMIFS('08'!$H$3:$H$300,'08'!$D$3:$D$300,C246)+SUMIFS('09'!$H$3:$H$300,'09'!$C$3:$C$300,C246)+SUMIFS('09'!$H$3:$H$300,'09'!$D$3:$D$300,C246)+SUMIFS('10'!$I$3:$I$260,'10'!$C$3:$C$260,C246)+SUMIFS('10'!$I$3:$I$260,'10'!$D$3:$D$260,C246)+SUMIFS('11'!$H$3:$H$300,'11'!$C$3:$C$300,C246)+SUMIFS('11'!$H$3:$H$300,'11'!$D$3:$D$300,C246)+SUMIFS('12'!$H$3:$H$300,'12'!$C$3:$C$300,C246)+SUMIFS('12'!$H$3:$H$300,'12'!$D$3:$D$300,C246)</f>
        <v>0</v>
      </c>
      <c r="I246" s="212"/>
      <c r="J246" s="231"/>
      <c r="K246" s="212"/>
      <c r="L246" s="212"/>
    </row>
    <row r="247" spans="1:12" ht="24.75" customHeight="1">
      <c r="A247" s="16">
        <f>Equipes!$H247+(ROW(Equipes!$H247)/100000)</f>
        <v>2.47E-3</v>
      </c>
      <c r="B247" s="13">
        <f>RANK(Equipes!$A247,A:A)</f>
        <v>754</v>
      </c>
      <c r="C247" s="28"/>
      <c r="D247" s="18">
        <f>COUNTIF('01'!$C$3:$C$300,C247)+COUNTIF('02'!$C$3:$C$300,C247)+COUNTIF('03'!$C$3:$C$300,C247)+COUNTIF('04'!$C$3:$C$300,C247)+COUNTIF('05'!$C$3:$C$300,C247)+COUNTIF('06'!$C$3:$C$300,C247)+COUNTIF('07'!$C$3:$C$300,C247)+COUNTIF('08'!$C$3:$C$300,C247)+COUNTIF('09'!$C$3:$C$300,C247)+COUNTIF('10'!$C$3:$C$260,C247)+COUNTIF('11'!$C$3:$C$300,C247)+COUNTIF('12'!$C$3:$C$300,C247)</f>
        <v>0</v>
      </c>
      <c r="E247" s="18">
        <f>COUNTIF('01'!$D$3:$D$300,C247)+COUNTIF('02'!$D$3:$D$300,C247)+COUNTIF('03'!$D$3:$D$300,C247)+COUNTIF('04'!$D$3:$D$300,C247)+COUNTIF('05'!$D$3:$D$300,C247)+COUNTIF('06'!$D$3:$D$300,C247)+COUNTIF('07'!$D$3:$D$300,C247)+COUNTIF('08'!$D$3:$D$300,C247)+COUNTIF('09'!$D$3:$D$300,C247)+COUNTIF('10'!$D$3:$D$260,C247)+COUNTIF('11'!$D$3:$D$300,C247)+COUNTIF('12'!$D$3:$D$300,C247)</f>
        <v>0</v>
      </c>
      <c r="F247" s="18">
        <f>COUNTIFS('01'!$C$3:$C$300,C247,'01'!$H$3:$H$300,"&gt;0")+COUNTIFS('01'!$D$3:$D$300,C247,'01'!$H$3:$H$300,"&gt;0")+COUNTIFS('02'!$C$3:$C$300,C247,'02'!$H$3:$H$300,"&gt;0")+COUNTIFS('02'!$D$3:$D$300,C247,'02'!$H$3:$H$300,"&gt;0")+COUNTIFS('03'!$C$3:$C$300,C247,'03'!$H$3:$H$300,"&gt;0")+COUNTIFS('03'!$D$3:$D$300,C247,'03'!$H$3:$H$300,"&gt;0")+COUNTIFS('04'!$C$3:$C$300,C247,'04'!$H$3:$H$300,"&gt;0")+COUNTIFS('04'!$D$3:$D$300,C247,'04'!$H$3:$H$300,"&gt;0")+COUNTIFS('05'!$C$3:$C$300,C247,'05'!$H$3:$H$300,"&gt;0")+COUNTIFS('05'!$D$3:$D$300,C247,'05'!$H$3:$H$300,"&gt;0")+COUNTIFS('06'!$C$3:$C$300,C247,'06'!$H$3:$H$300,"&gt;0")+COUNTIFS('06'!$D$3:$D$300,C247,'06'!$H$3:$H$300,"&gt;0")+COUNTIFS('07'!$C$3:$C$300,C247,'07'!$H$3:$H$300,"&gt;0")+COUNTIFS('07'!$D$3:$D$300,C247,'07'!$H$3:$H$300,"&gt;0")+COUNTIFS('08'!$C$3:$C$300,C247,'08'!$H$3:$H$300,"&gt;0")+COUNTIFS('08'!$D$3:$D$300,C247,'08'!$H$3:$H$300,"&gt;0")+COUNTIFS('09'!$C$3:$C$300,C247,'09'!$H$3:$H$300,"&gt;0")+COUNTIFS('09'!$D$3:$D$300,C247,'09'!$H$3:$H$300,"&gt;0")+COUNTIFS('10'!$C$3:$C$260,C247,'10'!$I$3:$I$260,"&gt;0")+COUNTIFS('10'!$D$3:$D$260,C247,'10'!$I$3:$I$260,"&gt;0")+COUNTIFS('11'!$C$3:$C$300,C247,'11'!$H$3:$H$300,"&gt;0")+COUNTIFS('11'!$D$3:$D$300,C247,'11'!$H$3:$H$300,"&gt;0")+COUNTIFS('12'!$C$3:$C$300,C247,'12'!$H$3:$H$300,"&gt;0")+COUNTIFS('12'!$D$3:$D$300,C247,'12'!$H$3:$H$300,"&gt;0")</f>
        <v>0</v>
      </c>
      <c r="G247" s="18">
        <f>COUNTIFS('01'!$C$3:$C$300,C247,'01'!$H$3:$H$300,"&lt;0")+COUNTIFS('01'!$D$3:$D$300,C247,'01'!$H$3:$H$300,"&lt;0")+COUNTIFS('02'!$C$3:$C$300,C247,'02'!$H$3:$H$300,"&lt;0")+COUNTIFS('02'!$D$3:$D$300,C247,'02'!$H$3:$H$300,"&lt;0")+COUNTIFS('03'!$C$3:$C$300,C247,'03'!$H$3:$H$300,"&lt;0")+COUNTIFS('03'!$D$3:$D$300,C247,'03'!$H$3:$H$300,"&lt;0")+COUNTIFS('04'!$C$3:$C$300,C247,'04'!$H$3:$H$300,"&lt;0")+COUNTIFS('04'!$D$3:$D$300,C247,'04'!$H$3:$H$300,"&lt;0")+COUNTIFS('05'!$C$3:$C$300,C247,'05'!$H$3:$H$300,"&lt;0")+COUNTIFS('05'!$D$3:$D$300,C247,'05'!$H$3:$H$300,"&lt;0")+COUNTIFS('06'!$C$3:$C$300,C247,'06'!$H$3:$H$300,"&lt;0")+COUNTIFS('06'!$D$3:$D$300,C247,'06'!$H$3:$H$300,"&lt;0")+COUNTIFS('07'!$C$3:$C$300,C247,'07'!$H$3:$H$300,"&lt;0")+COUNTIFS('07'!$D$3:$D$300,C247,'07'!$H$3:$H$300,"&lt;0")+COUNTIFS('08'!$C$3:$C$300,C247,'08'!$H$3:$H$300,"&lt;0")+COUNTIFS('08'!$D$3:$D$300,C247,'08'!$H$3:$H$300,"&lt;0")+COUNTIFS('09'!$C$3:$C$300,C247,'09'!$H$3:$H$300,"&lt;0")+COUNTIFS('09'!$D$3:$D$300,C247,'09'!$H$3:$H$300,"&lt;0")+COUNTIFS('10'!$C$3:$C$260,C247,'10'!$I$3:$I$260,"&lt;0")+COUNTIFS('10'!$D$3:$D$260,C247,'10'!$I$3:$I$260,"&lt;0")+COUNTIFS('11'!$C$3:$C$300,C247,'11'!$H$3:$H$300,"&lt;0")+COUNTIFS('11'!$D$3:$D$300,C247,'11'!$H$3:$H$300,"&lt;0")+COUNTIFS('12'!$C$3:$C$300,C247,'12'!$H$3:$H$300,"&lt;0")+COUNTIFS('12'!$D$3:$D$300,C247,'12'!$H$3:$H$300,"&lt;0")</f>
        <v>0</v>
      </c>
      <c r="H247" s="19">
        <f>SUMIFS('01'!$H$3:$H$300,'01'!$C$3:$C$300,C247)+SUMIFS('01'!$H$3:$H$300,'01'!$D$3:$D$300,C247)+SUMIFS('02'!$H$3:$H$300,'02'!$C$3:$C$300,C247)+SUMIFS('02'!$H$3:$H$300,'02'!$D$3:$D$300,C247)+SUMIFS('03'!$H$3:$H$300,'03'!$C$3:$C$300,C247)+SUMIFS('03'!$H$3:$H$300,'03'!$D$3:$D$300,C247)+SUMIFS('04'!$H$3:$H$300,'04'!$C$3:$C$300,C247)+SUMIFS('04'!$H$3:$H$300,'04'!$D$3:$D$300,C247)+SUMIFS('05'!$H$3:$H$300,'05'!$C$3:$C$300,C247)+SUMIFS('05'!$H$3:$H$300,'05'!$D$3:$D$300,C247)+SUMIFS('06'!$H$3:$H$300,'06'!$C$3:$C$300,C247)+SUMIFS('06'!$H$3:$H$300,'06'!$D$3:$D$300,C247)+SUMIFS('07'!$H$3:$H$300,'07'!$C$3:$C$300,C247)+SUMIFS('07'!$H$3:$H$300,'07'!$D$3:$D$300,C247)+SUMIFS('08'!$H$3:$H$300,'08'!$C$3:$C$300,C247)+SUMIFS('08'!$H$3:$H$300,'08'!$D$3:$D$300,C247)+SUMIFS('09'!$H$3:$H$300,'09'!$C$3:$C$300,C247)+SUMIFS('09'!$H$3:$H$300,'09'!$D$3:$D$300,C247)+SUMIFS('10'!$I$3:$I$260,'10'!$C$3:$C$260,C247)+SUMIFS('10'!$I$3:$I$260,'10'!$D$3:$D$260,C247)+SUMIFS('11'!$H$3:$H$300,'11'!$C$3:$C$300,C247)+SUMIFS('11'!$H$3:$H$300,'11'!$D$3:$D$300,C247)+SUMIFS('12'!$H$3:$H$300,'12'!$C$3:$C$300,C247)+SUMIFS('12'!$H$3:$H$300,'12'!$D$3:$D$300,C247)</f>
        <v>0</v>
      </c>
      <c r="I247" s="212"/>
      <c r="J247" s="231"/>
      <c r="K247" s="212"/>
      <c r="L247" s="212"/>
    </row>
    <row r="248" spans="1:12" ht="24.75" customHeight="1">
      <c r="A248" s="16">
        <f>Equipes!$H248+(ROW(Equipes!$H248)/100000)</f>
        <v>2.48E-3</v>
      </c>
      <c r="B248" s="13">
        <f>RANK(Equipes!$A248,A:A)</f>
        <v>753</v>
      </c>
      <c r="C248" s="28"/>
      <c r="D248" s="18">
        <f>COUNTIF('01'!$C$3:$C$300,C248)+COUNTIF('02'!$C$3:$C$300,C248)+COUNTIF('03'!$C$3:$C$300,C248)+COUNTIF('04'!$C$3:$C$300,C248)+COUNTIF('05'!$C$3:$C$300,C248)+COUNTIF('06'!$C$3:$C$300,C248)+COUNTIF('07'!$C$3:$C$300,C248)+COUNTIF('08'!$C$3:$C$300,C248)+COUNTIF('09'!$C$3:$C$300,C248)+COUNTIF('10'!$C$3:$C$260,C248)+COUNTIF('11'!$C$3:$C$300,C248)+COUNTIF('12'!$C$3:$C$300,C248)</f>
        <v>0</v>
      </c>
      <c r="E248" s="18">
        <f>COUNTIF('01'!$D$3:$D$300,C248)+COUNTIF('02'!$D$3:$D$300,C248)+COUNTIF('03'!$D$3:$D$300,C248)+COUNTIF('04'!$D$3:$D$300,C248)+COUNTIF('05'!$D$3:$D$300,C248)+COUNTIF('06'!$D$3:$D$300,C248)+COUNTIF('07'!$D$3:$D$300,C248)+COUNTIF('08'!$D$3:$D$300,C248)+COUNTIF('09'!$D$3:$D$300,C248)+COUNTIF('10'!$D$3:$D$260,C248)+COUNTIF('11'!$D$3:$D$300,C248)+COUNTIF('12'!$D$3:$D$300,C248)</f>
        <v>0</v>
      </c>
      <c r="F248" s="18">
        <f>COUNTIFS('01'!$C$3:$C$300,C248,'01'!$H$3:$H$300,"&gt;0")+COUNTIFS('01'!$D$3:$D$300,C248,'01'!$H$3:$H$300,"&gt;0")+COUNTIFS('02'!$C$3:$C$300,C248,'02'!$H$3:$H$300,"&gt;0")+COUNTIFS('02'!$D$3:$D$300,C248,'02'!$H$3:$H$300,"&gt;0")+COUNTIFS('03'!$C$3:$C$300,C248,'03'!$H$3:$H$300,"&gt;0")+COUNTIFS('03'!$D$3:$D$300,C248,'03'!$H$3:$H$300,"&gt;0")+COUNTIFS('04'!$C$3:$C$300,C248,'04'!$H$3:$H$300,"&gt;0")+COUNTIFS('04'!$D$3:$D$300,C248,'04'!$H$3:$H$300,"&gt;0")+COUNTIFS('05'!$C$3:$C$300,C248,'05'!$H$3:$H$300,"&gt;0")+COUNTIFS('05'!$D$3:$D$300,C248,'05'!$H$3:$H$300,"&gt;0")+COUNTIFS('06'!$C$3:$C$300,C248,'06'!$H$3:$H$300,"&gt;0")+COUNTIFS('06'!$D$3:$D$300,C248,'06'!$H$3:$H$300,"&gt;0")+COUNTIFS('07'!$C$3:$C$300,C248,'07'!$H$3:$H$300,"&gt;0")+COUNTIFS('07'!$D$3:$D$300,C248,'07'!$H$3:$H$300,"&gt;0")+COUNTIFS('08'!$C$3:$C$300,C248,'08'!$H$3:$H$300,"&gt;0")+COUNTIFS('08'!$D$3:$D$300,C248,'08'!$H$3:$H$300,"&gt;0")+COUNTIFS('09'!$C$3:$C$300,C248,'09'!$H$3:$H$300,"&gt;0")+COUNTIFS('09'!$D$3:$D$300,C248,'09'!$H$3:$H$300,"&gt;0")+COUNTIFS('10'!$C$3:$C$260,C248,'10'!$I$3:$I$260,"&gt;0")+COUNTIFS('10'!$D$3:$D$260,C248,'10'!$I$3:$I$260,"&gt;0")+COUNTIFS('11'!$C$3:$C$300,C248,'11'!$H$3:$H$300,"&gt;0")+COUNTIFS('11'!$D$3:$D$300,C248,'11'!$H$3:$H$300,"&gt;0")+COUNTIFS('12'!$C$3:$C$300,C248,'12'!$H$3:$H$300,"&gt;0")+COUNTIFS('12'!$D$3:$D$300,C248,'12'!$H$3:$H$300,"&gt;0")</f>
        <v>0</v>
      </c>
      <c r="G248" s="18">
        <f>COUNTIFS('01'!$C$3:$C$300,C248,'01'!$H$3:$H$300,"&lt;0")+COUNTIFS('01'!$D$3:$D$300,C248,'01'!$H$3:$H$300,"&lt;0")+COUNTIFS('02'!$C$3:$C$300,C248,'02'!$H$3:$H$300,"&lt;0")+COUNTIFS('02'!$D$3:$D$300,C248,'02'!$H$3:$H$300,"&lt;0")+COUNTIFS('03'!$C$3:$C$300,C248,'03'!$H$3:$H$300,"&lt;0")+COUNTIFS('03'!$D$3:$D$300,C248,'03'!$H$3:$H$300,"&lt;0")+COUNTIFS('04'!$C$3:$C$300,C248,'04'!$H$3:$H$300,"&lt;0")+COUNTIFS('04'!$D$3:$D$300,C248,'04'!$H$3:$H$300,"&lt;0")+COUNTIFS('05'!$C$3:$C$300,C248,'05'!$H$3:$H$300,"&lt;0")+COUNTIFS('05'!$D$3:$D$300,C248,'05'!$H$3:$H$300,"&lt;0")+COUNTIFS('06'!$C$3:$C$300,C248,'06'!$H$3:$H$300,"&lt;0")+COUNTIFS('06'!$D$3:$D$300,C248,'06'!$H$3:$H$300,"&lt;0")+COUNTIFS('07'!$C$3:$C$300,C248,'07'!$H$3:$H$300,"&lt;0")+COUNTIFS('07'!$D$3:$D$300,C248,'07'!$H$3:$H$300,"&lt;0")+COUNTIFS('08'!$C$3:$C$300,C248,'08'!$H$3:$H$300,"&lt;0")+COUNTIFS('08'!$D$3:$D$300,C248,'08'!$H$3:$H$300,"&lt;0")+COUNTIFS('09'!$C$3:$C$300,C248,'09'!$H$3:$H$300,"&lt;0")+COUNTIFS('09'!$D$3:$D$300,C248,'09'!$H$3:$H$300,"&lt;0")+COUNTIFS('10'!$C$3:$C$260,C248,'10'!$I$3:$I$260,"&lt;0")+COUNTIFS('10'!$D$3:$D$260,C248,'10'!$I$3:$I$260,"&lt;0")+COUNTIFS('11'!$C$3:$C$300,C248,'11'!$H$3:$H$300,"&lt;0")+COUNTIFS('11'!$D$3:$D$300,C248,'11'!$H$3:$H$300,"&lt;0")+COUNTIFS('12'!$C$3:$C$300,C248,'12'!$H$3:$H$300,"&lt;0")+COUNTIFS('12'!$D$3:$D$300,C248,'12'!$H$3:$H$300,"&lt;0")</f>
        <v>0</v>
      </c>
      <c r="H248" s="19">
        <f>SUMIFS('01'!$H$3:$H$300,'01'!$C$3:$C$300,C248)+SUMIFS('01'!$H$3:$H$300,'01'!$D$3:$D$300,C248)+SUMIFS('02'!$H$3:$H$300,'02'!$C$3:$C$300,C248)+SUMIFS('02'!$H$3:$H$300,'02'!$D$3:$D$300,C248)+SUMIFS('03'!$H$3:$H$300,'03'!$C$3:$C$300,C248)+SUMIFS('03'!$H$3:$H$300,'03'!$D$3:$D$300,C248)+SUMIFS('04'!$H$3:$H$300,'04'!$C$3:$C$300,C248)+SUMIFS('04'!$H$3:$H$300,'04'!$D$3:$D$300,C248)+SUMIFS('05'!$H$3:$H$300,'05'!$C$3:$C$300,C248)+SUMIFS('05'!$H$3:$H$300,'05'!$D$3:$D$300,C248)+SUMIFS('06'!$H$3:$H$300,'06'!$C$3:$C$300,C248)+SUMIFS('06'!$H$3:$H$300,'06'!$D$3:$D$300,C248)+SUMIFS('07'!$H$3:$H$300,'07'!$C$3:$C$300,C248)+SUMIFS('07'!$H$3:$H$300,'07'!$D$3:$D$300,C248)+SUMIFS('08'!$H$3:$H$300,'08'!$C$3:$C$300,C248)+SUMIFS('08'!$H$3:$H$300,'08'!$D$3:$D$300,C248)+SUMIFS('09'!$H$3:$H$300,'09'!$C$3:$C$300,C248)+SUMIFS('09'!$H$3:$H$300,'09'!$D$3:$D$300,C248)+SUMIFS('10'!$I$3:$I$260,'10'!$C$3:$C$260,C248)+SUMIFS('10'!$I$3:$I$260,'10'!$D$3:$D$260,C248)+SUMIFS('11'!$H$3:$H$300,'11'!$C$3:$C$300,C248)+SUMIFS('11'!$H$3:$H$300,'11'!$D$3:$D$300,C248)+SUMIFS('12'!$H$3:$H$300,'12'!$C$3:$C$300,C248)+SUMIFS('12'!$H$3:$H$300,'12'!$D$3:$D$300,C248)</f>
        <v>0</v>
      </c>
      <c r="I248" s="212"/>
      <c r="J248" s="231"/>
      <c r="K248" s="212"/>
      <c r="L248" s="212"/>
    </row>
    <row r="249" spans="1:12" ht="24.75" customHeight="1">
      <c r="A249" s="16">
        <f>Equipes!$H249+(ROW(Equipes!$H249)/100000)</f>
        <v>2.49E-3</v>
      </c>
      <c r="B249" s="13">
        <f>RANK(Equipes!$A249,A:A)</f>
        <v>752</v>
      </c>
      <c r="C249" s="28"/>
      <c r="D249" s="18">
        <f>COUNTIF('01'!$C$3:$C$300,C249)+COUNTIF('02'!$C$3:$C$300,C249)+COUNTIF('03'!$C$3:$C$300,C249)+COUNTIF('04'!$C$3:$C$300,C249)+COUNTIF('05'!$C$3:$C$300,C249)+COUNTIF('06'!$C$3:$C$300,C249)+COUNTIF('07'!$C$3:$C$300,C249)+COUNTIF('08'!$C$3:$C$300,C249)+COUNTIF('09'!$C$3:$C$300,C249)+COUNTIF('10'!$C$3:$C$260,C249)+COUNTIF('11'!$C$3:$C$300,C249)+COUNTIF('12'!$C$3:$C$300,C249)</f>
        <v>0</v>
      </c>
      <c r="E249" s="18">
        <f>COUNTIF('01'!$D$3:$D$300,C249)+COUNTIF('02'!$D$3:$D$300,C249)+COUNTIF('03'!$D$3:$D$300,C249)+COUNTIF('04'!$D$3:$D$300,C249)+COUNTIF('05'!$D$3:$D$300,C249)+COUNTIF('06'!$D$3:$D$300,C249)+COUNTIF('07'!$D$3:$D$300,C249)+COUNTIF('08'!$D$3:$D$300,C249)+COUNTIF('09'!$D$3:$D$300,C249)+COUNTIF('10'!$D$3:$D$260,C249)+COUNTIF('11'!$D$3:$D$300,C249)+COUNTIF('12'!$D$3:$D$300,C249)</f>
        <v>0</v>
      </c>
      <c r="F249" s="18">
        <f>COUNTIFS('01'!$C$3:$C$300,C249,'01'!$H$3:$H$300,"&gt;0")+COUNTIFS('01'!$D$3:$D$300,C249,'01'!$H$3:$H$300,"&gt;0")+COUNTIFS('02'!$C$3:$C$300,C249,'02'!$H$3:$H$300,"&gt;0")+COUNTIFS('02'!$D$3:$D$300,C249,'02'!$H$3:$H$300,"&gt;0")+COUNTIFS('03'!$C$3:$C$300,C249,'03'!$H$3:$H$300,"&gt;0")+COUNTIFS('03'!$D$3:$D$300,C249,'03'!$H$3:$H$300,"&gt;0")+COUNTIFS('04'!$C$3:$C$300,C249,'04'!$H$3:$H$300,"&gt;0")+COUNTIFS('04'!$D$3:$D$300,C249,'04'!$H$3:$H$300,"&gt;0")+COUNTIFS('05'!$C$3:$C$300,C249,'05'!$H$3:$H$300,"&gt;0")+COUNTIFS('05'!$D$3:$D$300,C249,'05'!$H$3:$H$300,"&gt;0")+COUNTIFS('06'!$C$3:$C$300,C249,'06'!$H$3:$H$300,"&gt;0")+COUNTIFS('06'!$D$3:$D$300,C249,'06'!$H$3:$H$300,"&gt;0")+COUNTIFS('07'!$C$3:$C$300,C249,'07'!$H$3:$H$300,"&gt;0")+COUNTIFS('07'!$D$3:$D$300,C249,'07'!$H$3:$H$300,"&gt;0")+COUNTIFS('08'!$C$3:$C$300,C249,'08'!$H$3:$H$300,"&gt;0")+COUNTIFS('08'!$D$3:$D$300,C249,'08'!$H$3:$H$300,"&gt;0")+COUNTIFS('09'!$C$3:$C$300,C249,'09'!$H$3:$H$300,"&gt;0")+COUNTIFS('09'!$D$3:$D$300,C249,'09'!$H$3:$H$300,"&gt;0")+COUNTIFS('10'!$C$3:$C$260,C249,'10'!$I$3:$I$260,"&gt;0")+COUNTIFS('10'!$D$3:$D$260,C249,'10'!$I$3:$I$260,"&gt;0")+COUNTIFS('11'!$C$3:$C$300,C249,'11'!$H$3:$H$300,"&gt;0")+COUNTIFS('11'!$D$3:$D$300,C249,'11'!$H$3:$H$300,"&gt;0")+COUNTIFS('12'!$C$3:$C$300,C249,'12'!$H$3:$H$300,"&gt;0")+COUNTIFS('12'!$D$3:$D$300,C249,'12'!$H$3:$H$300,"&gt;0")</f>
        <v>0</v>
      </c>
      <c r="G249" s="18">
        <f>COUNTIFS('01'!$C$3:$C$300,C249,'01'!$H$3:$H$300,"&lt;0")+COUNTIFS('01'!$D$3:$D$300,C249,'01'!$H$3:$H$300,"&lt;0")+COUNTIFS('02'!$C$3:$C$300,C249,'02'!$H$3:$H$300,"&lt;0")+COUNTIFS('02'!$D$3:$D$300,C249,'02'!$H$3:$H$300,"&lt;0")+COUNTIFS('03'!$C$3:$C$300,C249,'03'!$H$3:$H$300,"&lt;0")+COUNTIFS('03'!$D$3:$D$300,C249,'03'!$H$3:$H$300,"&lt;0")+COUNTIFS('04'!$C$3:$C$300,C249,'04'!$H$3:$H$300,"&lt;0")+COUNTIFS('04'!$D$3:$D$300,C249,'04'!$H$3:$H$300,"&lt;0")+COUNTIFS('05'!$C$3:$C$300,C249,'05'!$H$3:$H$300,"&lt;0")+COUNTIFS('05'!$D$3:$D$300,C249,'05'!$H$3:$H$300,"&lt;0")+COUNTIFS('06'!$C$3:$C$300,C249,'06'!$H$3:$H$300,"&lt;0")+COUNTIFS('06'!$D$3:$D$300,C249,'06'!$H$3:$H$300,"&lt;0")+COUNTIFS('07'!$C$3:$C$300,C249,'07'!$H$3:$H$300,"&lt;0")+COUNTIFS('07'!$D$3:$D$300,C249,'07'!$H$3:$H$300,"&lt;0")+COUNTIFS('08'!$C$3:$C$300,C249,'08'!$H$3:$H$300,"&lt;0")+COUNTIFS('08'!$D$3:$D$300,C249,'08'!$H$3:$H$300,"&lt;0")+COUNTIFS('09'!$C$3:$C$300,C249,'09'!$H$3:$H$300,"&lt;0")+COUNTIFS('09'!$D$3:$D$300,C249,'09'!$H$3:$H$300,"&lt;0")+COUNTIFS('10'!$C$3:$C$260,C249,'10'!$I$3:$I$260,"&lt;0")+COUNTIFS('10'!$D$3:$D$260,C249,'10'!$I$3:$I$260,"&lt;0")+COUNTIFS('11'!$C$3:$C$300,C249,'11'!$H$3:$H$300,"&lt;0")+COUNTIFS('11'!$D$3:$D$300,C249,'11'!$H$3:$H$300,"&lt;0")+COUNTIFS('12'!$C$3:$C$300,C249,'12'!$H$3:$H$300,"&lt;0")+COUNTIFS('12'!$D$3:$D$300,C249,'12'!$H$3:$H$300,"&lt;0")</f>
        <v>0</v>
      </c>
      <c r="H249" s="19">
        <f>SUMIFS('01'!$H$3:$H$300,'01'!$C$3:$C$300,C249)+SUMIFS('01'!$H$3:$H$300,'01'!$D$3:$D$300,C249)+SUMIFS('02'!$H$3:$H$300,'02'!$C$3:$C$300,C249)+SUMIFS('02'!$H$3:$H$300,'02'!$D$3:$D$300,C249)+SUMIFS('03'!$H$3:$H$300,'03'!$C$3:$C$300,C249)+SUMIFS('03'!$H$3:$H$300,'03'!$D$3:$D$300,C249)+SUMIFS('04'!$H$3:$H$300,'04'!$C$3:$C$300,C249)+SUMIFS('04'!$H$3:$H$300,'04'!$D$3:$D$300,C249)+SUMIFS('05'!$H$3:$H$300,'05'!$C$3:$C$300,C249)+SUMIFS('05'!$H$3:$H$300,'05'!$D$3:$D$300,C249)+SUMIFS('06'!$H$3:$H$300,'06'!$C$3:$C$300,C249)+SUMIFS('06'!$H$3:$H$300,'06'!$D$3:$D$300,C249)+SUMIFS('07'!$H$3:$H$300,'07'!$C$3:$C$300,C249)+SUMIFS('07'!$H$3:$H$300,'07'!$D$3:$D$300,C249)+SUMIFS('08'!$H$3:$H$300,'08'!$C$3:$C$300,C249)+SUMIFS('08'!$H$3:$H$300,'08'!$D$3:$D$300,C249)+SUMIFS('09'!$H$3:$H$300,'09'!$C$3:$C$300,C249)+SUMIFS('09'!$H$3:$H$300,'09'!$D$3:$D$300,C249)+SUMIFS('10'!$I$3:$I$260,'10'!$C$3:$C$260,C249)+SUMIFS('10'!$I$3:$I$260,'10'!$D$3:$D$260,C249)+SUMIFS('11'!$H$3:$H$300,'11'!$C$3:$C$300,C249)+SUMIFS('11'!$H$3:$H$300,'11'!$D$3:$D$300,C249)+SUMIFS('12'!$H$3:$H$300,'12'!$C$3:$C$300,C249)+SUMIFS('12'!$H$3:$H$300,'12'!$D$3:$D$300,C249)</f>
        <v>0</v>
      </c>
      <c r="I249" s="212"/>
      <c r="J249" s="231"/>
      <c r="K249" s="212"/>
      <c r="L249" s="212"/>
    </row>
    <row r="250" spans="1:12" ht="24.75" customHeight="1">
      <c r="A250" s="16">
        <f>Equipes!$H250+(ROW(Equipes!$H250)/100000)</f>
        <v>2.5000000000000001E-3</v>
      </c>
      <c r="B250" s="13">
        <f>RANK(Equipes!$A250,A:A)</f>
        <v>751</v>
      </c>
      <c r="C250" s="28"/>
      <c r="D250" s="18">
        <f>COUNTIF('01'!$C$3:$C$300,C250)+COUNTIF('02'!$C$3:$C$300,C250)+COUNTIF('03'!$C$3:$C$300,C250)+COUNTIF('04'!$C$3:$C$300,C250)+COUNTIF('05'!$C$3:$C$300,C250)+COUNTIF('06'!$C$3:$C$300,C250)+COUNTIF('07'!$C$3:$C$300,C250)+COUNTIF('08'!$C$3:$C$300,C250)+COUNTIF('09'!$C$3:$C$300,C250)+COUNTIF('10'!$C$3:$C$260,C250)+COUNTIF('11'!$C$3:$C$300,C250)+COUNTIF('12'!$C$3:$C$300,C250)</f>
        <v>0</v>
      </c>
      <c r="E250" s="18">
        <f>COUNTIF('01'!$D$3:$D$300,C250)+COUNTIF('02'!$D$3:$D$300,C250)+COUNTIF('03'!$D$3:$D$300,C250)+COUNTIF('04'!$D$3:$D$300,C250)+COUNTIF('05'!$D$3:$D$300,C250)+COUNTIF('06'!$D$3:$D$300,C250)+COUNTIF('07'!$D$3:$D$300,C250)+COUNTIF('08'!$D$3:$D$300,C250)+COUNTIF('09'!$D$3:$D$300,C250)+COUNTIF('10'!$D$3:$D$260,C250)+COUNTIF('11'!$D$3:$D$300,C250)+COUNTIF('12'!$D$3:$D$300,C250)</f>
        <v>0</v>
      </c>
      <c r="F250" s="18">
        <f>COUNTIFS('01'!$C$3:$C$300,C250,'01'!$H$3:$H$300,"&gt;0")+COUNTIFS('01'!$D$3:$D$300,C250,'01'!$H$3:$H$300,"&gt;0")+COUNTIFS('02'!$C$3:$C$300,C250,'02'!$H$3:$H$300,"&gt;0")+COUNTIFS('02'!$D$3:$D$300,C250,'02'!$H$3:$H$300,"&gt;0")+COUNTIFS('03'!$C$3:$C$300,C250,'03'!$H$3:$H$300,"&gt;0")+COUNTIFS('03'!$D$3:$D$300,C250,'03'!$H$3:$H$300,"&gt;0")+COUNTIFS('04'!$C$3:$C$300,C250,'04'!$H$3:$H$300,"&gt;0")+COUNTIFS('04'!$D$3:$D$300,C250,'04'!$H$3:$H$300,"&gt;0")+COUNTIFS('05'!$C$3:$C$300,C250,'05'!$H$3:$H$300,"&gt;0")+COUNTIFS('05'!$D$3:$D$300,C250,'05'!$H$3:$H$300,"&gt;0")+COUNTIFS('06'!$C$3:$C$300,C250,'06'!$H$3:$H$300,"&gt;0")+COUNTIFS('06'!$D$3:$D$300,C250,'06'!$H$3:$H$300,"&gt;0")+COUNTIFS('07'!$C$3:$C$300,C250,'07'!$H$3:$H$300,"&gt;0")+COUNTIFS('07'!$D$3:$D$300,C250,'07'!$H$3:$H$300,"&gt;0")+COUNTIFS('08'!$C$3:$C$300,C250,'08'!$H$3:$H$300,"&gt;0")+COUNTIFS('08'!$D$3:$D$300,C250,'08'!$H$3:$H$300,"&gt;0")+COUNTIFS('09'!$C$3:$C$300,C250,'09'!$H$3:$H$300,"&gt;0")+COUNTIFS('09'!$D$3:$D$300,C250,'09'!$H$3:$H$300,"&gt;0")+COUNTIFS('10'!$C$3:$C$260,C250,'10'!$I$3:$I$260,"&gt;0")+COUNTIFS('10'!$D$3:$D$260,C250,'10'!$I$3:$I$260,"&gt;0")+COUNTIFS('11'!$C$3:$C$300,C250,'11'!$H$3:$H$300,"&gt;0")+COUNTIFS('11'!$D$3:$D$300,C250,'11'!$H$3:$H$300,"&gt;0")+COUNTIFS('12'!$C$3:$C$300,C250,'12'!$H$3:$H$300,"&gt;0")+COUNTIFS('12'!$D$3:$D$300,C250,'12'!$H$3:$H$300,"&gt;0")</f>
        <v>0</v>
      </c>
      <c r="G250" s="18">
        <f>COUNTIFS('01'!$C$3:$C$300,C250,'01'!$H$3:$H$300,"&lt;0")+COUNTIFS('01'!$D$3:$D$300,C250,'01'!$H$3:$H$300,"&lt;0")+COUNTIFS('02'!$C$3:$C$300,C250,'02'!$H$3:$H$300,"&lt;0")+COUNTIFS('02'!$D$3:$D$300,C250,'02'!$H$3:$H$300,"&lt;0")+COUNTIFS('03'!$C$3:$C$300,C250,'03'!$H$3:$H$300,"&lt;0")+COUNTIFS('03'!$D$3:$D$300,C250,'03'!$H$3:$H$300,"&lt;0")+COUNTIFS('04'!$C$3:$C$300,C250,'04'!$H$3:$H$300,"&lt;0")+COUNTIFS('04'!$D$3:$D$300,C250,'04'!$H$3:$H$300,"&lt;0")+COUNTIFS('05'!$C$3:$C$300,C250,'05'!$H$3:$H$300,"&lt;0")+COUNTIFS('05'!$D$3:$D$300,C250,'05'!$H$3:$H$300,"&lt;0")+COUNTIFS('06'!$C$3:$C$300,C250,'06'!$H$3:$H$300,"&lt;0")+COUNTIFS('06'!$D$3:$D$300,C250,'06'!$H$3:$H$300,"&lt;0")+COUNTIFS('07'!$C$3:$C$300,C250,'07'!$H$3:$H$300,"&lt;0")+COUNTIFS('07'!$D$3:$D$300,C250,'07'!$H$3:$H$300,"&lt;0")+COUNTIFS('08'!$C$3:$C$300,C250,'08'!$H$3:$H$300,"&lt;0")+COUNTIFS('08'!$D$3:$D$300,C250,'08'!$H$3:$H$300,"&lt;0")+COUNTIFS('09'!$C$3:$C$300,C250,'09'!$H$3:$H$300,"&lt;0")+COUNTIFS('09'!$D$3:$D$300,C250,'09'!$H$3:$H$300,"&lt;0")+COUNTIFS('10'!$C$3:$C$260,C250,'10'!$I$3:$I$260,"&lt;0")+COUNTIFS('10'!$D$3:$D$260,C250,'10'!$I$3:$I$260,"&lt;0")+COUNTIFS('11'!$C$3:$C$300,C250,'11'!$H$3:$H$300,"&lt;0")+COUNTIFS('11'!$D$3:$D$300,C250,'11'!$H$3:$H$300,"&lt;0")+COUNTIFS('12'!$C$3:$C$300,C250,'12'!$H$3:$H$300,"&lt;0")+COUNTIFS('12'!$D$3:$D$300,C250,'12'!$H$3:$H$300,"&lt;0")</f>
        <v>0</v>
      </c>
      <c r="H250" s="19">
        <f>SUMIFS('01'!$H$3:$H$300,'01'!$C$3:$C$300,C250)+SUMIFS('01'!$H$3:$H$300,'01'!$D$3:$D$300,C250)+SUMIFS('02'!$H$3:$H$300,'02'!$C$3:$C$300,C250)+SUMIFS('02'!$H$3:$H$300,'02'!$D$3:$D$300,C250)+SUMIFS('03'!$H$3:$H$300,'03'!$C$3:$C$300,C250)+SUMIFS('03'!$H$3:$H$300,'03'!$D$3:$D$300,C250)+SUMIFS('04'!$H$3:$H$300,'04'!$C$3:$C$300,C250)+SUMIFS('04'!$H$3:$H$300,'04'!$D$3:$D$300,C250)+SUMIFS('05'!$H$3:$H$300,'05'!$C$3:$C$300,C250)+SUMIFS('05'!$H$3:$H$300,'05'!$D$3:$D$300,C250)+SUMIFS('06'!$H$3:$H$300,'06'!$C$3:$C$300,C250)+SUMIFS('06'!$H$3:$H$300,'06'!$D$3:$D$300,C250)+SUMIFS('07'!$H$3:$H$300,'07'!$C$3:$C$300,C250)+SUMIFS('07'!$H$3:$H$300,'07'!$D$3:$D$300,C250)+SUMIFS('08'!$H$3:$H$300,'08'!$C$3:$C$300,C250)+SUMIFS('08'!$H$3:$H$300,'08'!$D$3:$D$300,C250)+SUMIFS('09'!$H$3:$H$300,'09'!$C$3:$C$300,C250)+SUMIFS('09'!$H$3:$H$300,'09'!$D$3:$D$300,C250)+SUMIFS('10'!$I$3:$I$260,'10'!$C$3:$C$260,C250)+SUMIFS('10'!$I$3:$I$260,'10'!$D$3:$D$260,C250)+SUMIFS('11'!$H$3:$H$300,'11'!$C$3:$C$300,C250)+SUMIFS('11'!$H$3:$H$300,'11'!$D$3:$D$300,C250)+SUMIFS('12'!$H$3:$H$300,'12'!$C$3:$C$300,C250)+SUMIFS('12'!$H$3:$H$300,'12'!$D$3:$D$300,C250)</f>
        <v>0</v>
      </c>
      <c r="I250" s="212"/>
      <c r="J250" s="231"/>
      <c r="K250" s="212"/>
      <c r="L250" s="212"/>
    </row>
    <row r="251" spans="1:12" ht="24.75" customHeight="1">
      <c r="A251" s="16">
        <f>Equipes!$H251+(ROW(Equipes!$H251)/100000)</f>
        <v>2.5100000000000001E-3</v>
      </c>
      <c r="B251" s="13">
        <f>RANK(Equipes!$A251,A:A)</f>
        <v>750</v>
      </c>
      <c r="C251" s="28"/>
      <c r="D251" s="18">
        <f>COUNTIF('01'!$C$3:$C$300,C251)+COUNTIF('02'!$C$3:$C$300,C251)+COUNTIF('03'!$C$3:$C$300,C251)+COUNTIF('04'!$C$3:$C$300,C251)+COUNTIF('05'!$C$3:$C$300,C251)+COUNTIF('06'!$C$3:$C$300,C251)+COUNTIF('07'!$C$3:$C$300,C251)+COUNTIF('08'!$C$3:$C$300,C251)+COUNTIF('09'!$C$3:$C$300,C251)+COUNTIF('10'!$C$3:$C$260,C251)+COUNTIF('11'!$C$3:$C$300,C251)+COUNTIF('12'!$C$3:$C$300,C251)</f>
        <v>0</v>
      </c>
      <c r="E251" s="18">
        <f>COUNTIF('01'!$D$3:$D$300,C251)+COUNTIF('02'!$D$3:$D$300,C251)+COUNTIF('03'!$D$3:$D$300,C251)+COUNTIF('04'!$D$3:$D$300,C251)+COUNTIF('05'!$D$3:$D$300,C251)+COUNTIF('06'!$D$3:$D$300,C251)+COUNTIF('07'!$D$3:$D$300,C251)+COUNTIF('08'!$D$3:$D$300,C251)+COUNTIF('09'!$D$3:$D$300,C251)+COUNTIF('10'!$D$3:$D$260,C251)+COUNTIF('11'!$D$3:$D$300,C251)+COUNTIF('12'!$D$3:$D$300,C251)</f>
        <v>0</v>
      </c>
      <c r="F251" s="18">
        <f>COUNTIFS('01'!$C$3:$C$300,C251,'01'!$H$3:$H$300,"&gt;0")+COUNTIFS('01'!$D$3:$D$300,C251,'01'!$H$3:$H$300,"&gt;0")+COUNTIFS('02'!$C$3:$C$300,C251,'02'!$H$3:$H$300,"&gt;0")+COUNTIFS('02'!$D$3:$D$300,C251,'02'!$H$3:$H$300,"&gt;0")+COUNTIFS('03'!$C$3:$C$300,C251,'03'!$H$3:$H$300,"&gt;0")+COUNTIFS('03'!$D$3:$D$300,C251,'03'!$H$3:$H$300,"&gt;0")+COUNTIFS('04'!$C$3:$C$300,C251,'04'!$H$3:$H$300,"&gt;0")+COUNTIFS('04'!$D$3:$D$300,C251,'04'!$H$3:$H$300,"&gt;0")+COUNTIFS('05'!$C$3:$C$300,C251,'05'!$H$3:$H$300,"&gt;0")+COUNTIFS('05'!$D$3:$D$300,C251,'05'!$H$3:$H$300,"&gt;0")+COUNTIFS('06'!$C$3:$C$300,C251,'06'!$H$3:$H$300,"&gt;0")+COUNTIFS('06'!$D$3:$D$300,C251,'06'!$H$3:$H$300,"&gt;0")+COUNTIFS('07'!$C$3:$C$300,C251,'07'!$H$3:$H$300,"&gt;0")+COUNTIFS('07'!$D$3:$D$300,C251,'07'!$H$3:$H$300,"&gt;0")+COUNTIFS('08'!$C$3:$C$300,C251,'08'!$H$3:$H$300,"&gt;0")+COUNTIFS('08'!$D$3:$D$300,C251,'08'!$H$3:$H$300,"&gt;0")+COUNTIFS('09'!$C$3:$C$300,C251,'09'!$H$3:$H$300,"&gt;0")+COUNTIFS('09'!$D$3:$D$300,C251,'09'!$H$3:$H$300,"&gt;0")+COUNTIFS('10'!$C$3:$C$260,C251,'10'!$I$3:$I$260,"&gt;0")+COUNTIFS('10'!$D$3:$D$260,C251,'10'!$I$3:$I$260,"&gt;0")+COUNTIFS('11'!$C$3:$C$300,C251,'11'!$H$3:$H$300,"&gt;0")+COUNTIFS('11'!$D$3:$D$300,C251,'11'!$H$3:$H$300,"&gt;0")+COUNTIFS('12'!$C$3:$C$300,C251,'12'!$H$3:$H$300,"&gt;0")+COUNTIFS('12'!$D$3:$D$300,C251,'12'!$H$3:$H$300,"&gt;0")</f>
        <v>0</v>
      </c>
      <c r="G251" s="18">
        <f>COUNTIFS('01'!$C$3:$C$300,C251,'01'!$H$3:$H$300,"&lt;0")+COUNTIFS('01'!$D$3:$D$300,C251,'01'!$H$3:$H$300,"&lt;0")+COUNTIFS('02'!$C$3:$C$300,C251,'02'!$H$3:$H$300,"&lt;0")+COUNTIFS('02'!$D$3:$D$300,C251,'02'!$H$3:$H$300,"&lt;0")+COUNTIFS('03'!$C$3:$C$300,C251,'03'!$H$3:$H$300,"&lt;0")+COUNTIFS('03'!$D$3:$D$300,C251,'03'!$H$3:$H$300,"&lt;0")+COUNTIFS('04'!$C$3:$C$300,C251,'04'!$H$3:$H$300,"&lt;0")+COUNTIFS('04'!$D$3:$D$300,C251,'04'!$H$3:$H$300,"&lt;0")+COUNTIFS('05'!$C$3:$C$300,C251,'05'!$H$3:$H$300,"&lt;0")+COUNTIFS('05'!$D$3:$D$300,C251,'05'!$H$3:$H$300,"&lt;0")+COUNTIFS('06'!$C$3:$C$300,C251,'06'!$H$3:$H$300,"&lt;0")+COUNTIFS('06'!$D$3:$D$300,C251,'06'!$H$3:$H$300,"&lt;0")+COUNTIFS('07'!$C$3:$C$300,C251,'07'!$H$3:$H$300,"&lt;0")+COUNTIFS('07'!$D$3:$D$300,C251,'07'!$H$3:$H$300,"&lt;0")+COUNTIFS('08'!$C$3:$C$300,C251,'08'!$H$3:$H$300,"&lt;0")+COUNTIFS('08'!$D$3:$D$300,C251,'08'!$H$3:$H$300,"&lt;0")+COUNTIFS('09'!$C$3:$C$300,C251,'09'!$H$3:$H$300,"&lt;0")+COUNTIFS('09'!$D$3:$D$300,C251,'09'!$H$3:$H$300,"&lt;0")+COUNTIFS('10'!$C$3:$C$260,C251,'10'!$I$3:$I$260,"&lt;0")+COUNTIFS('10'!$D$3:$D$260,C251,'10'!$I$3:$I$260,"&lt;0")+COUNTIFS('11'!$C$3:$C$300,C251,'11'!$H$3:$H$300,"&lt;0")+COUNTIFS('11'!$D$3:$D$300,C251,'11'!$H$3:$H$300,"&lt;0")+COUNTIFS('12'!$C$3:$C$300,C251,'12'!$H$3:$H$300,"&lt;0")+COUNTIFS('12'!$D$3:$D$300,C251,'12'!$H$3:$H$300,"&lt;0")</f>
        <v>0</v>
      </c>
      <c r="H251" s="19">
        <f>SUMIFS('01'!$H$3:$H$300,'01'!$C$3:$C$300,C251)+SUMIFS('01'!$H$3:$H$300,'01'!$D$3:$D$300,C251)+SUMIFS('02'!$H$3:$H$300,'02'!$C$3:$C$300,C251)+SUMIFS('02'!$H$3:$H$300,'02'!$D$3:$D$300,C251)+SUMIFS('03'!$H$3:$H$300,'03'!$C$3:$C$300,C251)+SUMIFS('03'!$H$3:$H$300,'03'!$D$3:$D$300,C251)+SUMIFS('04'!$H$3:$H$300,'04'!$C$3:$C$300,C251)+SUMIFS('04'!$H$3:$H$300,'04'!$D$3:$D$300,C251)+SUMIFS('05'!$H$3:$H$300,'05'!$C$3:$C$300,C251)+SUMIFS('05'!$H$3:$H$300,'05'!$D$3:$D$300,C251)+SUMIFS('06'!$H$3:$H$300,'06'!$C$3:$C$300,C251)+SUMIFS('06'!$H$3:$H$300,'06'!$D$3:$D$300,C251)+SUMIFS('07'!$H$3:$H$300,'07'!$C$3:$C$300,C251)+SUMIFS('07'!$H$3:$H$300,'07'!$D$3:$D$300,C251)+SUMIFS('08'!$H$3:$H$300,'08'!$C$3:$C$300,C251)+SUMIFS('08'!$H$3:$H$300,'08'!$D$3:$D$300,C251)+SUMIFS('09'!$H$3:$H$300,'09'!$C$3:$C$300,C251)+SUMIFS('09'!$H$3:$H$300,'09'!$D$3:$D$300,C251)+SUMIFS('10'!$I$3:$I$260,'10'!$C$3:$C$260,C251)+SUMIFS('10'!$I$3:$I$260,'10'!$D$3:$D$260,C251)+SUMIFS('11'!$H$3:$H$300,'11'!$C$3:$C$300,C251)+SUMIFS('11'!$H$3:$H$300,'11'!$D$3:$D$300,C251)+SUMIFS('12'!$H$3:$H$300,'12'!$C$3:$C$300,C251)+SUMIFS('12'!$H$3:$H$300,'12'!$D$3:$D$300,C251)</f>
        <v>0</v>
      </c>
      <c r="I251" s="212"/>
      <c r="J251" s="231"/>
      <c r="K251" s="212"/>
      <c r="L251" s="212"/>
    </row>
    <row r="252" spans="1:12" ht="24.75" customHeight="1">
      <c r="A252" s="16">
        <f>Equipes!$H252+(ROW(Equipes!$H252)/100000)</f>
        <v>2.5200000000000001E-3</v>
      </c>
      <c r="B252" s="13">
        <f>RANK(Equipes!$A252,A:A)</f>
        <v>749</v>
      </c>
      <c r="C252" s="28"/>
      <c r="D252" s="18">
        <f>COUNTIF('01'!$C$3:$C$300,C252)+COUNTIF('02'!$C$3:$C$300,C252)+COUNTIF('03'!$C$3:$C$300,C252)+COUNTIF('04'!$C$3:$C$300,C252)+COUNTIF('05'!$C$3:$C$300,C252)+COUNTIF('06'!$C$3:$C$300,C252)+COUNTIF('07'!$C$3:$C$300,C252)+COUNTIF('08'!$C$3:$C$300,C252)+COUNTIF('09'!$C$3:$C$300,C252)+COUNTIF('10'!$C$3:$C$260,C252)+COUNTIF('11'!$C$3:$C$300,C252)+COUNTIF('12'!$C$3:$C$300,C252)</f>
        <v>0</v>
      </c>
      <c r="E252" s="18">
        <f>COUNTIF('01'!$D$3:$D$300,C252)+COUNTIF('02'!$D$3:$D$300,C252)+COUNTIF('03'!$D$3:$D$300,C252)+COUNTIF('04'!$D$3:$D$300,C252)+COUNTIF('05'!$D$3:$D$300,C252)+COUNTIF('06'!$D$3:$D$300,C252)+COUNTIF('07'!$D$3:$D$300,C252)+COUNTIF('08'!$D$3:$D$300,C252)+COUNTIF('09'!$D$3:$D$300,C252)+COUNTIF('10'!$D$3:$D$260,C252)+COUNTIF('11'!$D$3:$D$300,C252)+COUNTIF('12'!$D$3:$D$300,C252)</f>
        <v>0</v>
      </c>
      <c r="F252" s="18">
        <f>COUNTIFS('01'!$C$3:$C$300,C252,'01'!$H$3:$H$300,"&gt;0")+COUNTIFS('01'!$D$3:$D$300,C252,'01'!$H$3:$H$300,"&gt;0")+COUNTIFS('02'!$C$3:$C$300,C252,'02'!$H$3:$H$300,"&gt;0")+COUNTIFS('02'!$D$3:$D$300,C252,'02'!$H$3:$H$300,"&gt;0")+COUNTIFS('03'!$C$3:$C$300,C252,'03'!$H$3:$H$300,"&gt;0")+COUNTIFS('03'!$D$3:$D$300,C252,'03'!$H$3:$H$300,"&gt;0")+COUNTIFS('04'!$C$3:$C$300,C252,'04'!$H$3:$H$300,"&gt;0")+COUNTIFS('04'!$D$3:$D$300,C252,'04'!$H$3:$H$300,"&gt;0")+COUNTIFS('05'!$C$3:$C$300,C252,'05'!$H$3:$H$300,"&gt;0")+COUNTIFS('05'!$D$3:$D$300,C252,'05'!$H$3:$H$300,"&gt;0")+COUNTIFS('06'!$C$3:$C$300,C252,'06'!$H$3:$H$300,"&gt;0")+COUNTIFS('06'!$D$3:$D$300,C252,'06'!$H$3:$H$300,"&gt;0")+COUNTIFS('07'!$C$3:$C$300,C252,'07'!$H$3:$H$300,"&gt;0")+COUNTIFS('07'!$D$3:$D$300,C252,'07'!$H$3:$H$300,"&gt;0")+COUNTIFS('08'!$C$3:$C$300,C252,'08'!$H$3:$H$300,"&gt;0")+COUNTIFS('08'!$D$3:$D$300,C252,'08'!$H$3:$H$300,"&gt;0")+COUNTIFS('09'!$C$3:$C$300,C252,'09'!$H$3:$H$300,"&gt;0")+COUNTIFS('09'!$D$3:$D$300,C252,'09'!$H$3:$H$300,"&gt;0")+COUNTIFS('10'!$C$3:$C$260,C252,'10'!$I$3:$I$260,"&gt;0")+COUNTIFS('10'!$D$3:$D$260,C252,'10'!$I$3:$I$260,"&gt;0")+COUNTIFS('11'!$C$3:$C$300,C252,'11'!$H$3:$H$300,"&gt;0")+COUNTIFS('11'!$D$3:$D$300,C252,'11'!$H$3:$H$300,"&gt;0")+COUNTIFS('12'!$C$3:$C$300,C252,'12'!$H$3:$H$300,"&gt;0")+COUNTIFS('12'!$D$3:$D$300,C252,'12'!$H$3:$H$300,"&gt;0")</f>
        <v>0</v>
      </c>
      <c r="G252" s="18">
        <f>COUNTIFS('01'!$C$3:$C$300,C252,'01'!$H$3:$H$300,"&lt;0")+COUNTIFS('01'!$D$3:$D$300,C252,'01'!$H$3:$H$300,"&lt;0")+COUNTIFS('02'!$C$3:$C$300,C252,'02'!$H$3:$H$300,"&lt;0")+COUNTIFS('02'!$D$3:$D$300,C252,'02'!$H$3:$H$300,"&lt;0")+COUNTIFS('03'!$C$3:$C$300,C252,'03'!$H$3:$H$300,"&lt;0")+COUNTIFS('03'!$D$3:$D$300,C252,'03'!$H$3:$H$300,"&lt;0")+COUNTIFS('04'!$C$3:$C$300,C252,'04'!$H$3:$H$300,"&lt;0")+COUNTIFS('04'!$D$3:$D$300,C252,'04'!$H$3:$H$300,"&lt;0")+COUNTIFS('05'!$C$3:$C$300,C252,'05'!$H$3:$H$300,"&lt;0")+COUNTIFS('05'!$D$3:$D$300,C252,'05'!$H$3:$H$300,"&lt;0")+COUNTIFS('06'!$C$3:$C$300,C252,'06'!$H$3:$H$300,"&lt;0")+COUNTIFS('06'!$D$3:$D$300,C252,'06'!$H$3:$H$300,"&lt;0")+COUNTIFS('07'!$C$3:$C$300,C252,'07'!$H$3:$H$300,"&lt;0")+COUNTIFS('07'!$D$3:$D$300,C252,'07'!$H$3:$H$300,"&lt;0")+COUNTIFS('08'!$C$3:$C$300,C252,'08'!$H$3:$H$300,"&lt;0")+COUNTIFS('08'!$D$3:$D$300,C252,'08'!$H$3:$H$300,"&lt;0")+COUNTIFS('09'!$C$3:$C$300,C252,'09'!$H$3:$H$300,"&lt;0")+COUNTIFS('09'!$D$3:$D$300,C252,'09'!$H$3:$H$300,"&lt;0")+COUNTIFS('10'!$C$3:$C$260,C252,'10'!$I$3:$I$260,"&lt;0")+COUNTIFS('10'!$D$3:$D$260,C252,'10'!$I$3:$I$260,"&lt;0")+COUNTIFS('11'!$C$3:$C$300,C252,'11'!$H$3:$H$300,"&lt;0")+COUNTIFS('11'!$D$3:$D$300,C252,'11'!$H$3:$H$300,"&lt;0")+COUNTIFS('12'!$C$3:$C$300,C252,'12'!$H$3:$H$300,"&lt;0")+COUNTIFS('12'!$D$3:$D$300,C252,'12'!$H$3:$H$300,"&lt;0")</f>
        <v>0</v>
      </c>
      <c r="H252" s="19">
        <f>SUMIFS('01'!$H$3:$H$300,'01'!$C$3:$C$300,C252)+SUMIFS('01'!$H$3:$H$300,'01'!$D$3:$D$300,C252)+SUMIFS('02'!$H$3:$H$300,'02'!$C$3:$C$300,C252)+SUMIFS('02'!$H$3:$H$300,'02'!$D$3:$D$300,C252)+SUMIFS('03'!$H$3:$H$300,'03'!$C$3:$C$300,C252)+SUMIFS('03'!$H$3:$H$300,'03'!$D$3:$D$300,C252)+SUMIFS('04'!$H$3:$H$300,'04'!$C$3:$C$300,C252)+SUMIFS('04'!$H$3:$H$300,'04'!$D$3:$D$300,C252)+SUMIFS('05'!$H$3:$H$300,'05'!$C$3:$C$300,C252)+SUMIFS('05'!$H$3:$H$300,'05'!$D$3:$D$300,C252)+SUMIFS('06'!$H$3:$H$300,'06'!$C$3:$C$300,C252)+SUMIFS('06'!$H$3:$H$300,'06'!$D$3:$D$300,C252)+SUMIFS('07'!$H$3:$H$300,'07'!$C$3:$C$300,C252)+SUMIFS('07'!$H$3:$H$300,'07'!$D$3:$D$300,C252)+SUMIFS('08'!$H$3:$H$300,'08'!$C$3:$C$300,C252)+SUMIFS('08'!$H$3:$H$300,'08'!$D$3:$D$300,C252)+SUMIFS('09'!$H$3:$H$300,'09'!$C$3:$C$300,C252)+SUMIFS('09'!$H$3:$H$300,'09'!$D$3:$D$300,C252)+SUMIFS('10'!$I$3:$I$260,'10'!$C$3:$C$260,C252)+SUMIFS('10'!$I$3:$I$260,'10'!$D$3:$D$260,C252)+SUMIFS('11'!$H$3:$H$300,'11'!$C$3:$C$300,C252)+SUMIFS('11'!$H$3:$H$300,'11'!$D$3:$D$300,C252)+SUMIFS('12'!$H$3:$H$300,'12'!$C$3:$C$300,C252)+SUMIFS('12'!$H$3:$H$300,'12'!$D$3:$D$300,C252)</f>
        <v>0</v>
      </c>
      <c r="I252" s="212"/>
      <c r="J252" s="231"/>
      <c r="K252" s="212"/>
      <c r="L252" s="212"/>
    </row>
    <row r="253" spans="1:12" ht="24.75" customHeight="1">
      <c r="A253" s="16">
        <f>Equipes!$H253+(ROW(Equipes!$H253)/100000)</f>
        <v>2.5300000000000001E-3</v>
      </c>
      <c r="B253" s="13">
        <f>RANK(Equipes!$A253,A:A)</f>
        <v>748</v>
      </c>
      <c r="C253" s="28"/>
      <c r="D253" s="18">
        <f>COUNTIF('01'!$C$3:$C$300,C253)+COUNTIF('02'!$C$3:$C$300,C253)+COUNTIF('03'!$C$3:$C$300,C253)+COUNTIF('04'!$C$3:$C$300,C253)+COUNTIF('05'!$C$3:$C$300,C253)+COUNTIF('06'!$C$3:$C$300,C253)+COUNTIF('07'!$C$3:$C$300,C253)+COUNTIF('08'!$C$3:$C$300,C253)+COUNTIF('09'!$C$3:$C$300,C253)+COUNTIF('10'!$C$3:$C$260,C253)+COUNTIF('11'!$C$3:$C$300,C253)+COUNTIF('12'!$C$3:$C$300,C253)</f>
        <v>0</v>
      </c>
      <c r="E253" s="18">
        <f>COUNTIF('01'!$D$3:$D$300,C253)+COUNTIF('02'!$D$3:$D$300,C253)+COUNTIF('03'!$D$3:$D$300,C253)+COUNTIF('04'!$D$3:$D$300,C253)+COUNTIF('05'!$D$3:$D$300,C253)+COUNTIF('06'!$D$3:$D$300,C253)+COUNTIF('07'!$D$3:$D$300,C253)+COUNTIF('08'!$D$3:$D$300,C253)+COUNTIF('09'!$D$3:$D$300,C253)+COUNTIF('10'!$D$3:$D$260,C253)+COUNTIF('11'!$D$3:$D$300,C253)+COUNTIF('12'!$D$3:$D$300,C253)</f>
        <v>0</v>
      </c>
      <c r="F253" s="18">
        <f>COUNTIFS('01'!$C$3:$C$300,C253,'01'!$H$3:$H$300,"&gt;0")+COUNTIFS('01'!$D$3:$D$300,C253,'01'!$H$3:$H$300,"&gt;0")+COUNTIFS('02'!$C$3:$C$300,C253,'02'!$H$3:$H$300,"&gt;0")+COUNTIFS('02'!$D$3:$D$300,C253,'02'!$H$3:$H$300,"&gt;0")+COUNTIFS('03'!$C$3:$C$300,C253,'03'!$H$3:$H$300,"&gt;0")+COUNTIFS('03'!$D$3:$D$300,C253,'03'!$H$3:$H$300,"&gt;0")+COUNTIFS('04'!$C$3:$C$300,C253,'04'!$H$3:$H$300,"&gt;0")+COUNTIFS('04'!$D$3:$D$300,C253,'04'!$H$3:$H$300,"&gt;0")+COUNTIFS('05'!$C$3:$C$300,C253,'05'!$H$3:$H$300,"&gt;0")+COUNTIFS('05'!$D$3:$D$300,C253,'05'!$H$3:$H$300,"&gt;0")+COUNTIFS('06'!$C$3:$C$300,C253,'06'!$H$3:$H$300,"&gt;0")+COUNTIFS('06'!$D$3:$D$300,C253,'06'!$H$3:$H$300,"&gt;0")+COUNTIFS('07'!$C$3:$C$300,C253,'07'!$H$3:$H$300,"&gt;0")+COUNTIFS('07'!$D$3:$D$300,C253,'07'!$H$3:$H$300,"&gt;0")+COUNTIFS('08'!$C$3:$C$300,C253,'08'!$H$3:$H$300,"&gt;0")+COUNTIFS('08'!$D$3:$D$300,C253,'08'!$H$3:$H$300,"&gt;0")+COUNTIFS('09'!$C$3:$C$300,C253,'09'!$H$3:$H$300,"&gt;0")+COUNTIFS('09'!$D$3:$D$300,C253,'09'!$H$3:$H$300,"&gt;0")+COUNTIFS('10'!$C$3:$C$260,C253,'10'!$I$3:$I$260,"&gt;0")+COUNTIFS('10'!$D$3:$D$260,C253,'10'!$I$3:$I$260,"&gt;0")+COUNTIFS('11'!$C$3:$C$300,C253,'11'!$H$3:$H$300,"&gt;0")+COUNTIFS('11'!$D$3:$D$300,C253,'11'!$H$3:$H$300,"&gt;0")+COUNTIFS('12'!$C$3:$C$300,C253,'12'!$H$3:$H$300,"&gt;0")+COUNTIFS('12'!$D$3:$D$300,C253,'12'!$H$3:$H$300,"&gt;0")</f>
        <v>0</v>
      </c>
      <c r="G253" s="18">
        <f>COUNTIFS('01'!$C$3:$C$300,C253,'01'!$H$3:$H$300,"&lt;0")+COUNTIFS('01'!$D$3:$D$300,C253,'01'!$H$3:$H$300,"&lt;0")+COUNTIFS('02'!$C$3:$C$300,C253,'02'!$H$3:$H$300,"&lt;0")+COUNTIFS('02'!$D$3:$D$300,C253,'02'!$H$3:$H$300,"&lt;0")+COUNTIFS('03'!$C$3:$C$300,C253,'03'!$H$3:$H$300,"&lt;0")+COUNTIFS('03'!$D$3:$D$300,C253,'03'!$H$3:$H$300,"&lt;0")+COUNTIFS('04'!$C$3:$C$300,C253,'04'!$H$3:$H$300,"&lt;0")+COUNTIFS('04'!$D$3:$D$300,C253,'04'!$H$3:$H$300,"&lt;0")+COUNTIFS('05'!$C$3:$C$300,C253,'05'!$H$3:$H$300,"&lt;0")+COUNTIFS('05'!$D$3:$D$300,C253,'05'!$H$3:$H$300,"&lt;0")+COUNTIFS('06'!$C$3:$C$300,C253,'06'!$H$3:$H$300,"&lt;0")+COUNTIFS('06'!$D$3:$D$300,C253,'06'!$H$3:$H$300,"&lt;0")+COUNTIFS('07'!$C$3:$C$300,C253,'07'!$H$3:$H$300,"&lt;0")+COUNTIFS('07'!$D$3:$D$300,C253,'07'!$H$3:$H$300,"&lt;0")+COUNTIFS('08'!$C$3:$C$300,C253,'08'!$H$3:$H$300,"&lt;0")+COUNTIFS('08'!$D$3:$D$300,C253,'08'!$H$3:$H$300,"&lt;0")+COUNTIFS('09'!$C$3:$C$300,C253,'09'!$H$3:$H$300,"&lt;0")+COUNTIFS('09'!$D$3:$D$300,C253,'09'!$H$3:$H$300,"&lt;0")+COUNTIFS('10'!$C$3:$C$260,C253,'10'!$I$3:$I$260,"&lt;0")+COUNTIFS('10'!$D$3:$D$260,C253,'10'!$I$3:$I$260,"&lt;0")+COUNTIFS('11'!$C$3:$C$300,C253,'11'!$H$3:$H$300,"&lt;0")+COUNTIFS('11'!$D$3:$D$300,C253,'11'!$H$3:$H$300,"&lt;0")+COUNTIFS('12'!$C$3:$C$300,C253,'12'!$H$3:$H$300,"&lt;0")+COUNTIFS('12'!$D$3:$D$300,C253,'12'!$H$3:$H$300,"&lt;0")</f>
        <v>0</v>
      </c>
      <c r="H253" s="19">
        <f>SUMIFS('01'!$H$3:$H$300,'01'!$C$3:$C$300,C253)+SUMIFS('01'!$H$3:$H$300,'01'!$D$3:$D$300,C253)+SUMIFS('02'!$H$3:$H$300,'02'!$C$3:$C$300,C253)+SUMIFS('02'!$H$3:$H$300,'02'!$D$3:$D$300,C253)+SUMIFS('03'!$H$3:$H$300,'03'!$C$3:$C$300,C253)+SUMIFS('03'!$H$3:$H$300,'03'!$D$3:$D$300,C253)+SUMIFS('04'!$H$3:$H$300,'04'!$C$3:$C$300,C253)+SUMIFS('04'!$H$3:$H$300,'04'!$D$3:$D$300,C253)+SUMIFS('05'!$H$3:$H$300,'05'!$C$3:$C$300,C253)+SUMIFS('05'!$H$3:$H$300,'05'!$D$3:$D$300,C253)+SUMIFS('06'!$H$3:$H$300,'06'!$C$3:$C$300,C253)+SUMIFS('06'!$H$3:$H$300,'06'!$D$3:$D$300,C253)+SUMIFS('07'!$H$3:$H$300,'07'!$C$3:$C$300,C253)+SUMIFS('07'!$H$3:$H$300,'07'!$D$3:$D$300,C253)+SUMIFS('08'!$H$3:$H$300,'08'!$C$3:$C$300,C253)+SUMIFS('08'!$H$3:$H$300,'08'!$D$3:$D$300,C253)+SUMIFS('09'!$H$3:$H$300,'09'!$C$3:$C$300,C253)+SUMIFS('09'!$H$3:$H$300,'09'!$D$3:$D$300,C253)+SUMIFS('10'!$I$3:$I$260,'10'!$C$3:$C$260,C253)+SUMIFS('10'!$I$3:$I$260,'10'!$D$3:$D$260,C253)+SUMIFS('11'!$H$3:$H$300,'11'!$C$3:$C$300,C253)+SUMIFS('11'!$H$3:$H$300,'11'!$D$3:$D$300,C253)+SUMIFS('12'!$H$3:$H$300,'12'!$C$3:$C$300,C253)+SUMIFS('12'!$H$3:$H$300,'12'!$D$3:$D$300,C253)</f>
        <v>0</v>
      </c>
      <c r="I253" s="212"/>
      <c r="J253" s="231"/>
      <c r="K253" s="212"/>
      <c r="L253" s="212"/>
    </row>
    <row r="254" spans="1:12" ht="24.75" customHeight="1">
      <c r="A254" s="16">
        <f>Equipes!$H254+(ROW(Equipes!$H254)/100000)</f>
        <v>2.5400000000000002E-3</v>
      </c>
      <c r="B254" s="13">
        <f>RANK(Equipes!$A254,A:A)</f>
        <v>747</v>
      </c>
      <c r="C254" s="28"/>
      <c r="D254" s="18">
        <f>COUNTIF('01'!$C$3:$C$300,C254)+COUNTIF('02'!$C$3:$C$300,C254)+COUNTIF('03'!$C$3:$C$300,C254)+COUNTIF('04'!$C$3:$C$300,C254)+COUNTIF('05'!$C$3:$C$300,C254)+COUNTIF('06'!$C$3:$C$300,C254)+COUNTIF('07'!$C$3:$C$300,C254)+COUNTIF('08'!$C$3:$C$300,C254)+COUNTIF('09'!$C$3:$C$300,C254)+COUNTIF('10'!$C$3:$C$260,C254)+COUNTIF('11'!$C$3:$C$300,C254)+COUNTIF('12'!$C$3:$C$300,C254)</f>
        <v>0</v>
      </c>
      <c r="E254" s="18">
        <f>COUNTIF('01'!$D$3:$D$300,C254)+COUNTIF('02'!$D$3:$D$300,C254)+COUNTIF('03'!$D$3:$D$300,C254)+COUNTIF('04'!$D$3:$D$300,C254)+COUNTIF('05'!$D$3:$D$300,C254)+COUNTIF('06'!$D$3:$D$300,C254)+COUNTIF('07'!$D$3:$D$300,C254)+COUNTIF('08'!$D$3:$D$300,C254)+COUNTIF('09'!$D$3:$D$300,C254)+COUNTIF('10'!$D$3:$D$260,C254)+COUNTIF('11'!$D$3:$D$300,C254)+COUNTIF('12'!$D$3:$D$300,C254)</f>
        <v>0</v>
      </c>
      <c r="F254" s="18">
        <f>COUNTIFS('01'!$C$3:$C$300,C254,'01'!$H$3:$H$300,"&gt;0")+COUNTIFS('01'!$D$3:$D$300,C254,'01'!$H$3:$H$300,"&gt;0")+COUNTIFS('02'!$C$3:$C$300,C254,'02'!$H$3:$H$300,"&gt;0")+COUNTIFS('02'!$D$3:$D$300,C254,'02'!$H$3:$H$300,"&gt;0")+COUNTIFS('03'!$C$3:$C$300,C254,'03'!$H$3:$H$300,"&gt;0")+COUNTIFS('03'!$D$3:$D$300,C254,'03'!$H$3:$H$300,"&gt;0")+COUNTIFS('04'!$C$3:$C$300,C254,'04'!$H$3:$H$300,"&gt;0")+COUNTIFS('04'!$D$3:$D$300,C254,'04'!$H$3:$H$300,"&gt;0")+COUNTIFS('05'!$C$3:$C$300,C254,'05'!$H$3:$H$300,"&gt;0")+COUNTIFS('05'!$D$3:$D$300,C254,'05'!$H$3:$H$300,"&gt;0")+COUNTIFS('06'!$C$3:$C$300,C254,'06'!$H$3:$H$300,"&gt;0")+COUNTIFS('06'!$D$3:$D$300,C254,'06'!$H$3:$H$300,"&gt;0")+COUNTIFS('07'!$C$3:$C$300,C254,'07'!$H$3:$H$300,"&gt;0")+COUNTIFS('07'!$D$3:$D$300,C254,'07'!$H$3:$H$300,"&gt;0")+COUNTIFS('08'!$C$3:$C$300,C254,'08'!$H$3:$H$300,"&gt;0")+COUNTIFS('08'!$D$3:$D$300,C254,'08'!$H$3:$H$300,"&gt;0")+COUNTIFS('09'!$C$3:$C$300,C254,'09'!$H$3:$H$300,"&gt;0")+COUNTIFS('09'!$D$3:$D$300,C254,'09'!$H$3:$H$300,"&gt;0")+COUNTIFS('10'!$C$3:$C$260,C254,'10'!$I$3:$I$260,"&gt;0")+COUNTIFS('10'!$D$3:$D$260,C254,'10'!$I$3:$I$260,"&gt;0")+COUNTIFS('11'!$C$3:$C$300,C254,'11'!$H$3:$H$300,"&gt;0")+COUNTIFS('11'!$D$3:$D$300,C254,'11'!$H$3:$H$300,"&gt;0")+COUNTIFS('12'!$C$3:$C$300,C254,'12'!$H$3:$H$300,"&gt;0")+COUNTIFS('12'!$D$3:$D$300,C254,'12'!$H$3:$H$300,"&gt;0")</f>
        <v>0</v>
      </c>
      <c r="G254" s="18">
        <f>COUNTIFS('01'!$C$3:$C$300,C254,'01'!$H$3:$H$300,"&lt;0")+COUNTIFS('01'!$D$3:$D$300,C254,'01'!$H$3:$H$300,"&lt;0")+COUNTIFS('02'!$C$3:$C$300,C254,'02'!$H$3:$H$300,"&lt;0")+COUNTIFS('02'!$D$3:$D$300,C254,'02'!$H$3:$H$300,"&lt;0")+COUNTIFS('03'!$C$3:$C$300,C254,'03'!$H$3:$H$300,"&lt;0")+COUNTIFS('03'!$D$3:$D$300,C254,'03'!$H$3:$H$300,"&lt;0")+COUNTIFS('04'!$C$3:$C$300,C254,'04'!$H$3:$H$300,"&lt;0")+COUNTIFS('04'!$D$3:$D$300,C254,'04'!$H$3:$H$300,"&lt;0")+COUNTIFS('05'!$C$3:$C$300,C254,'05'!$H$3:$H$300,"&lt;0")+COUNTIFS('05'!$D$3:$D$300,C254,'05'!$H$3:$H$300,"&lt;0")+COUNTIFS('06'!$C$3:$C$300,C254,'06'!$H$3:$H$300,"&lt;0")+COUNTIFS('06'!$D$3:$D$300,C254,'06'!$H$3:$H$300,"&lt;0")+COUNTIFS('07'!$C$3:$C$300,C254,'07'!$H$3:$H$300,"&lt;0")+COUNTIFS('07'!$D$3:$D$300,C254,'07'!$H$3:$H$300,"&lt;0")+COUNTIFS('08'!$C$3:$C$300,C254,'08'!$H$3:$H$300,"&lt;0")+COUNTIFS('08'!$D$3:$D$300,C254,'08'!$H$3:$H$300,"&lt;0")+COUNTIFS('09'!$C$3:$C$300,C254,'09'!$H$3:$H$300,"&lt;0")+COUNTIFS('09'!$D$3:$D$300,C254,'09'!$H$3:$H$300,"&lt;0")+COUNTIFS('10'!$C$3:$C$260,C254,'10'!$I$3:$I$260,"&lt;0")+COUNTIFS('10'!$D$3:$D$260,C254,'10'!$I$3:$I$260,"&lt;0")+COUNTIFS('11'!$C$3:$C$300,C254,'11'!$H$3:$H$300,"&lt;0")+COUNTIFS('11'!$D$3:$D$300,C254,'11'!$H$3:$H$300,"&lt;0")+COUNTIFS('12'!$C$3:$C$300,C254,'12'!$H$3:$H$300,"&lt;0")+COUNTIFS('12'!$D$3:$D$300,C254,'12'!$H$3:$H$300,"&lt;0")</f>
        <v>0</v>
      </c>
      <c r="H254" s="19">
        <f>SUMIFS('01'!$H$3:$H$300,'01'!$C$3:$C$300,C254)+SUMIFS('01'!$H$3:$H$300,'01'!$D$3:$D$300,C254)+SUMIFS('02'!$H$3:$H$300,'02'!$C$3:$C$300,C254)+SUMIFS('02'!$H$3:$H$300,'02'!$D$3:$D$300,C254)+SUMIFS('03'!$H$3:$H$300,'03'!$C$3:$C$300,C254)+SUMIFS('03'!$H$3:$H$300,'03'!$D$3:$D$300,C254)+SUMIFS('04'!$H$3:$H$300,'04'!$C$3:$C$300,C254)+SUMIFS('04'!$H$3:$H$300,'04'!$D$3:$D$300,C254)+SUMIFS('05'!$H$3:$H$300,'05'!$C$3:$C$300,C254)+SUMIFS('05'!$H$3:$H$300,'05'!$D$3:$D$300,C254)+SUMIFS('06'!$H$3:$H$300,'06'!$C$3:$C$300,C254)+SUMIFS('06'!$H$3:$H$300,'06'!$D$3:$D$300,C254)+SUMIFS('07'!$H$3:$H$300,'07'!$C$3:$C$300,C254)+SUMIFS('07'!$H$3:$H$300,'07'!$D$3:$D$300,C254)+SUMIFS('08'!$H$3:$H$300,'08'!$C$3:$C$300,C254)+SUMIFS('08'!$H$3:$H$300,'08'!$D$3:$D$300,C254)+SUMIFS('09'!$H$3:$H$300,'09'!$C$3:$C$300,C254)+SUMIFS('09'!$H$3:$H$300,'09'!$D$3:$D$300,C254)+SUMIFS('10'!$I$3:$I$260,'10'!$C$3:$C$260,C254)+SUMIFS('10'!$I$3:$I$260,'10'!$D$3:$D$260,C254)+SUMIFS('11'!$H$3:$H$300,'11'!$C$3:$C$300,C254)+SUMIFS('11'!$H$3:$H$300,'11'!$D$3:$D$300,C254)+SUMIFS('12'!$H$3:$H$300,'12'!$C$3:$C$300,C254)+SUMIFS('12'!$H$3:$H$300,'12'!$D$3:$D$300,C254)</f>
        <v>0</v>
      </c>
      <c r="I254" s="212"/>
      <c r="J254" s="231"/>
      <c r="K254" s="212"/>
      <c r="L254" s="212"/>
    </row>
    <row r="255" spans="1:12" ht="24.75" customHeight="1">
      <c r="A255" s="16">
        <f>Equipes!$H255+(ROW(Equipes!$H255)/100000)</f>
        <v>2.5500000000000002E-3</v>
      </c>
      <c r="B255" s="13">
        <f>RANK(Equipes!$A255,A:A)</f>
        <v>746</v>
      </c>
      <c r="C255" s="28"/>
      <c r="D255" s="18">
        <f>COUNTIF('01'!$C$3:$C$300,C255)+COUNTIF('02'!$C$3:$C$300,C255)+COUNTIF('03'!$C$3:$C$300,C255)+COUNTIF('04'!$C$3:$C$300,C255)+COUNTIF('05'!$C$3:$C$300,C255)+COUNTIF('06'!$C$3:$C$300,C255)+COUNTIF('07'!$C$3:$C$300,C255)+COUNTIF('08'!$C$3:$C$300,C255)+COUNTIF('09'!$C$3:$C$300,C255)+COUNTIF('10'!$C$3:$C$260,C255)+COUNTIF('11'!$C$3:$C$300,C255)+COUNTIF('12'!$C$3:$C$300,C255)</f>
        <v>0</v>
      </c>
      <c r="E255" s="18">
        <f>COUNTIF('01'!$D$3:$D$300,C255)+COUNTIF('02'!$D$3:$D$300,C255)+COUNTIF('03'!$D$3:$D$300,C255)+COUNTIF('04'!$D$3:$D$300,C255)+COUNTIF('05'!$D$3:$D$300,C255)+COUNTIF('06'!$D$3:$D$300,C255)+COUNTIF('07'!$D$3:$D$300,C255)+COUNTIF('08'!$D$3:$D$300,C255)+COUNTIF('09'!$D$3:$D$300,C255)+COUNTIF('10'!$D$3:$D$260,C255)+COUNTIF('11'!$D$3:$D$300,C255)+COUNTIF('12'!$D$3:$D$300,C255)</f>
        <v>0</v>
      </c>
      <c r="F255" s="18">
        <f>COUNTIFS('01'!$C$3:$C$300,C255,'01'!$H$3:$H$300,"&gt;0")+COUNTIFS('01'!$D$3:$D$300,C255,'01'!$H$3:$H$300,"&gt;0")+COUNTIFS('02'!$C$3:$C$300,C255,'02'!$H$3:$H$300,"&gt;0")+COUNTIFS('02'!$D$3:$D$300,C255,'02'!$H$3:$H$300,"&gt;0")+COUNTIFS('03'!$C$3:$C$300,C255,'03'!$H$3:$H$300,"&gt;0")+COUNTIFS('03'!$D$3:$D$300,C255,'03'!$H$3:$H$300,"&gt;0")+COUNTIFS('04'!$C$3:$C$300,C255,'04'!$H$3:$H$300,"&gt;0")+COUNTIFS('04'!$D$3:$D$300,C255,'04'!$H$3:$H$300,"&gt;0")+COUNTIFS('05'!$C$3:$C$300,C255,'05'!$H$3:$H$300,"&gt;0")+COUNTIFS('05'!$D$3:$D$300,C255,'05'!$H$3:$H$300,"&gt;0")+COUNTIFS('06'!$C$3:$C$300,C255,'06'!$H$3:$H$300,"&gt;0")+COUNTIFS('06'!$D$3:$D$300,C255,'06'!$H$3:$H$300,"&gt;0")+COUNTIFS('07'!$C$3:$C$300,C255,'07'!$H$3:$H$300,"&gt;0")+COUNTIFS('07'!$D$3:$D$300,C255,'07'!$H$3:$H$300,"&gt;0")+COUNTIFS('08'!$C$3:$C$300,C255,'08'!$H$3:$H$300,"&gt;0")+COUNTIFS('08'!$D$3:$D$300,C255,'08'!$H$3:$H$300,"&gt;0")+COUNTIFS('09'!$C$3:$C$300,C255,'09'!$H$3:$H$300,"&gt;0")+COUNTIFS('09'!$D$3:$D$300,C255,'09'!$H$3:$H$300,"&gt;0")+COUNTIFS('10'!$C$3:$C$260,C255,'10'!$I$3:$I$260,"&gt;0")+COUNTIFS('10'!$D$3:$D$260,C255,'10'!$I$3:$I$260,"&gt;0")+COUNTIFS('11'!$C$3:$C$300,C255,'11'!$H$3:$H$300,"&gt;0")+COUNTIFS('11'!$D$3:$D$300,C255,'11'!$H$3:$H$300,"&gt;0")+COUNTIFS('12'!$C$3:$C$300,C255,'12'!$H$3:$H$300,"&gt;0")+COUNTIFS('12'!$D$3:$D$300,C255,'12'!$H$3:$H$300,"&gt;0")</f>
        <v>0</v>
      </c>
      <c r="G255" s="18">
        <f>COUNTIFS('01'!$C$3:$C$300,C255,'01'!$H$3:$H$300,"&lt;0")+COUNTIFS('01'!$D$3:$D$300,C255,'01'!$H$3:$H$300,"&lt;0")+COUNTIFS('02'!$C$3:$C$300,C255,'02'!$H$3:$H$300,"&lt;0")+COUNTIFS('02'!$D$3:$D$300,C255,'02'!$H$3:$H$300,"&lt;0")+COUNTIFS('03'!$C$3:$C$300,C255,'03'!$H$3:$H$300,"&lt;0")+COUNTIFS('03'!$D$3:$D$300,C255,'03'!$H$3:$H$300,"&lt;0")+COUNTIFS('04'!$C$3:$C$300,C255,'04'!$H$3:$H$300,"&lt;0")+COUNTIFS('04'!$D$3:$D$300,C255,'04'!$H$3:$H$300,"&lt;0")+COUNTIFS('05'!$C$3:$C$300,C255,'05'!$H$3:$H$300,"&lt;0")+COUNTIFS('05'!$D$3:$D$300,C255,'05'!$H$3:$H$300,"&lt;0")+COUNTIFS('06'!$C$3:$C$300,C255,'06'!$H$3:$H$300,"&lt;0")+COUNTIFS('06'!$D$3:$D$300,C255,'06'!$H$3:$H$300,"&lt;0")+COUNTIFS('07'!$C$3:$C$300,C255,'07'!$H$3:$H$300,"&lt;0")+COUNTIFS('07'!$D$3:$D$300,C255,'07'!$H$3:$H$300,"&lt;0")+COUNTIFS('08'!$C$3:$C$300,C255,'08'!$H$3:$H$300,"&lt;0")+COUNTIFS('08'!$D$3:$D$300,C255,'08'!$H$3:$H$300,"&lt;0")+COUNTIFS('09'!$C$3:$C$300,C255,'09'!$H$3:$H$300,"&lt;0")+COUNTIFS('09'!$D$3:$D$300,C255,'09'!$H$3:$H$300,"&lt;0")+COUNTIFS('10'!$C$3:$C$260,C255,'10'!$I$3:$I$260,"&lt;0")+COUNTIFS('10'!$D$3:$D$260,C255,'10'!$I$3:$I$260,"&lt;0")+COUNTIFS('11'!$C$3:$C$300,C255,'11'!$H$3:$H$300,"&lt;0")+COUNTIFS('11'!$D$3:$D$300,C255,'11'!$H$3:$H$300,"&lt;0")+COUNTIFS('12'!$C$3:$C$300,C255,'12'!$H$3:$H$300,"&lt;0")+COUNTIFS('12'!$D$3:$D$300,C255,'12'!$H$3:$H$300,"&lt;0")</f>
        <v>0</v>
      </c>
      <c r="H255" s="19">
        <f>SUMIFS('01'!$H$3:$H$300,'01'!$C$3:$C$300,C255)+SUMIFS('01'!$H$3:$H$300,'01'!$D$3:$D$300,C255)+SUMIFS('02'!$H$3:$H$300,'02'!$C$3:$C$300,C255)+SUMIFS('02'!$H$3:$H$300,'02'!$D$3:$D$300,C255)+SUMIFS('03'!$H$3:$H$300,'03'!$C$3:$C$300,C255)+SUMIFS('03'!$H$3:$H$300,'03'!$D$3:$D$300,C255)+SUMIFS('04'!$H$3:$H$300,'04'!$C$3:$C$300,C255)+SUMIFS('04'!$H$3:$H$300,'04'!$D$3:$D$300,C255)+SUMIFS('05'!$H$3:$H$300,'05'!$C$3:$C$300,C255)+SUMIFS('05'!$H$3:$H$300,'05'!$D$3:$D$300,C255)+SUMIFS('06'!$H$3:$H$300,'06'!$C$3:$C$300,C255)+SUMIFS('06'!$H$3:$H$300,'06'!$D$3:$D$300,C255)+SUMIFS('07'!$H$3:$H$300,'07'!$C$3:$C$300,C255)+SUMIFS('07'!$H$3:$H$300,'07'!$D$3:$D$300,C255)+SUMIFS('08'!$H$3:$H$300,'08'!$C$3:$C$300,C255)+SUMIFS('08'!$H$3:$H$300,'08'!$D$3:$D$300,C255)+SUMIFS('09'!$H$3:$H$300,'09'!$C$3:$C$300,C255)+SUMIFS('09'!$H$3:$H$300,'09'!$D$3:$D$300,C255)+SUMIFS('10'!$I$3:$I$260,'10'!$C$3:$C$260,C255)+SUMIFS('10'!$I$3:$I$260,'10'!$D$3:$D$260,C255)+SUMIFS('11'!$H$3:$H$300,'11'!$C$3:$C$300,C255)+SUMIFS('11'!$H$3:$H$300,'11'!$D$3:$D$300,C255)+SUMIFS('12'!$H$3:$H$300,'12'!$C$3:$C$300,C255)+SUMIFS('12'!$H$3:$H$300,'12'!$D$3:$D$300,C255)</f>
        <v>0</v>
      </c>
      <c r="I255" s="212"/>
      <c r="J255" s="231"/>
      <c r="K255" s="212"/>
      <c r="L255" s="212"/>
    </row>
    <row r="256" spans="1:12" ht="24.75" customHeight="1">
      <c r="A256" s="16">
        <f>Equipes!$H256+(ROW(Equipes!$H256)/100000)</f>
        <v>2.5600000000000002E-3</v>
      </c>
      <c r="B256" s="13">
        <f>RANK(Equipes!$A256,A:A)</f>
        <v>745</v>
      </c>
      <c r="C256" s="28"/>
      <c r="D256" s="18">
        <f>COUNTIF('01'!$C$3:$C$300,C256)+COUNTIF('02'!$C$3:$C$300,C256)+COUNTIF('03'!$C$3:$C$300,C256)+COUNTIF('04'!$C$3:$C$300,C256)+COUNTIF('05'!$C$3:$C$300,C256)+COUNTIF('06'!$C$3:$C$300,C256)+COUNTIF('07'!$C$3:$C$300,C256)+COUNTIF('08'!$C$3:$C$300,C256)+COUNTIF('09'!$C$3:$C$300,C256)+COUNTIF('10'!$C$3:$C$260,C256)+COUNTIF('11'!$C$3:$C$300,C256)+COUNTIF('12'!$C$3:$C$300,C256)</f>
        <v>0</v>
      </c>
      <c r="E256" s="18">
        <f>COUNTIF('01'!$D$3:$D$300,C256)+COUNTIF('02'!$D$3:$D$300,C256)+COUNTIF('03'!$D$3:$D$300,C256)+COUNTIF('04'!$D$3:$D$300,C256)+COUNTIF('05'!$D$3:$D$300,C256)+COUNTIF('06'!$D$3:$D$300,C256)+COUNTIF('07'!$D$3:$D$300,C256)+COUNTIF('08'!$D$3:$D$300,C256)+COUNTIF('09'!$D$3:$D$300,C256)+COUNTIF('10'!$D$3:$D$260,C256)+COUNTIF('11'!$D$3:$D$300,C256)+COUNTIF('12'!$D$3:$D$300,C256)</f>
        <v>0</v>
      </c>
      <c r="F256" s="18">
        <f>COUNTIFS('01'!$C$3:$C$300,C256,'01'!$H$3:$H$300,"&gt;0")+COUNTIFS('01'!$D$3:$D$300,C256,'01'!$H$3:$H$300,"&gt;0")+COUNTIFS('02'!$C$3:$C$300,C256,'02'!$H$3:$H$300,"&gt;0")+COUNTIFS('02'!$D$3:$D$300,C256,'02'!$H$3:$H$300,"&gt;0")+COUNTIFS('03'!$C$3:$C$300,C256,'03'!$H$3:$H$300,"&gt;0")+COUNTIFS('03'!$D$3:$D$300,C256,'03'!$H$3:$H$300,"&gt;0")+COUNTIFS('04'!$C$3:$C$300,C256,'04'!$H$3:$H$300,"&gt;0")+COUNTIFS('04'!$D$3:$D$300,C256,'04'!$H$3:$H$300,"&gt;0")+COUNTIFS('05'!$C$3:$C$300,C256,'05'!$H$3:$H$300,"&gt;0")+COUNTIFS('05'!$D$3:$D$300,C256,'05'!$H$3:$H$300,"&gt;0")+COUNTIFS('06'!$C$3:$C$300,C256,'06'!$H$3:$H$300,"&gt;0")+COUNTIFS('06'!$D$3:$D$300,C256,'06'!$H$3:$H$300,"&gt;0")+COUNTIFS('07'!$C$3:$C$300,C256,'07'!$H$3:$H$300,"&gt;0")+COUNTIFS('07'!$D$3:$D$300,C256,'07'!$H$3:$H$300,"&gt;0")+COUNTIFS('08'!$C$3:$C$300,C256,'08'!$H$3:$H$300,"&gt;0")+COUNTIFS('08'!$D$3:$D$300,C256,'08'!$H$3:$H$300,"&gt;0")+COUNTIFS('09'!$C$3:$C$300,C256,'09'!$H$3:$H$300,"&gt;0")+COUNTIFS('09'!$D$3:$D$300,C256,'09'!$H$3:$H$300,"&gt;0")+COUNTIFS('10'!$C$3:$C$260,C256,'10'!$I$3:$I$260,"&gt;0")+COUNTIFS('10'!$D$3:$D$260,C256,'10'!$I$3:$I$260,"&gt;0")+COUNTIFS('11'!$C$3:$C$300,C256,'11'!$H$3:$H$300,"&gt;0")+COUNTIFS('11'!$D$3:$D$300,C256,'11'!$H$3:$H$300,"&gt;0")+COUNTIFS('12'!$C$3:$C$300,C256,'12'!$H$3:$H$300,"&gt;0")+COUNTIFS('12'!$D$3:$D$300,C256,'12'!$H$3:$H$300,"&gt;0")</f>
        <v>0</v>
      </c>
      <c r="G256" s="18">
        <f>COUNTIFS('01'!$C$3:$C$300,C256,'01'!$H$3:$H$300,"&lt;0")+COUNTIFS('01'!$D$3:$D$300,C256,'01'!$H$3:$H$300,"&lt;0")+COUNTIFS('02'!$C$3:$C$300,C256,'02'!$H$3:$H$300,"&lt;0")+COUNTIFS('02'!$D$3:$D$300,C256,'02'!$H$3:$H$300,"&lt;0")+COUNTIFS('03'!$C$3:$C$300,C256,'03'!$H$3:$H$300,"&lt;0")+COUNTIFS('03'!$D$3:$D$300,C256,'03'!$H$3:$H$300,"&lt;0")+COUNTIFS('04'!$C$3:$C$300,C256,'04'!$H$3:$H$300,"&lt;0")+COUNTIFS('04'!$D$3:$D$300,C256,'04'!$H$3:$H$300,"&lt;0")+COUNTIFS('05'!$C$3:$C$300,C256,'05'!$H$3:$H$300,"&lt;0")+COUNTIFS('05'!$D$3:$D$300,C256,'05'!$H$3:$H$300,"&lt;0")+COUNTIFS('06'!$C$3:$C$300,C256,'06'!$H$3:$H$300,"&lt;0")+COUNTIFS('06'!$D$3:$D$300,C256,'06'!$H$3:$H$300,"&lt;0")+COUNTIFS('07'!$C$3:$C$300,C256,'07'!$H$3:$H$300,"&lt;0")+COUNTIFS('07'!$D$3:$D$300,C256,'07'!$H$3:$H$300,"&lt;0")+COUNTIFS('08'!$C$3:$C$300,C256,'08'!$H$3:$H$300,"&lt;0")+COUNTIFS('08'!$D$3:$D$300,C256,'08'!$H$3:$H$300,"&lt;0")+COUNTIFS('09'!$C$3:$C$300,C256,'09'!$H$3:$H$300,"&lt;0")+COUNTIFS('09'!$D$3:$D$300,C256,'09'!$H$3:$H$300,"&lt;0")+COUNTIFS('10'!$C$3:$C$260,C256,'10'!$I$3:$I$260,"&lt;0")+COUNTIFS('10'!$D$3:$D$260,C256,'10'!$I$3:$I$260,"&lt;0")+COUNTIFS('11'!$C$3:$C$300,C256,'11'!$H$3:$H$300,"&lt;0")+COUNTIFS('11'!$D$3:$D$300,C256,'11'!$H$3:$H$300,"&lt;0")+COUNTIFS('12'!$C$3:$C$300,C256,'12'!$H$3:$H$300,"&lt;0")+COUNTIFS('12'!$D$3:$D$300,C256,'12'!$H$3:$H$300,"&lt;0")</f>
        <v>0</v>
      </c>
      <c r="H256" s="19">
        <f>SUMIFS('01'!$H$3:$H$300,'01'!$C$3:$C$300,C256)+SUMIFS('01'!$H$3:$H$300,'01'!$D$3:$D$300,C256)+SUMIFS('02'!$H$3:$H$300,'02'!$C$3:$C$300,C256)+SUMIFS('02'!$H$3:$H$300,'02'!$D$3:$D$300,C256)+SUMIFS('03'!$H$3:$H$300,'03'!$C$3:$C$300,C256)+SUMIFS('03'!$H$3:$H$300,'03'!$D$3:$D$300,C256)+SUMIFS('04'!$H$3:$H$300,'04'!$C$3:$C$300,C256)+SUMIFS('04'!$H$3:$H$300,'04'!$D$3:$D$300,C256)+SUMIFS('05'!$H$3:$H$300,'05'!$C$3:$C$300,C256)+SUMIFS('05'!$H$3:$H$300,'05'!$D$3:$D$300,C256)+SUMIFS('06'!$H$3:$H$300,'06'!$C$3:$C$300,C256)+SUMIFS('06'!$H$3:$H$300,'06'!$D$3:$D$300,C256)+SUMIFS('07'!$H$3:$H$300,'07'!$C$3:$C$300,C256)+SUMIFS('07'!$H$3:$H$300,'07'!$D$3:$D$300,C256)+SUMIFS('08'!$H$3:$H$300,'08'!$C$3:$C$300,C256)+SUMIFS('08'!$H$3:$H$300,'08'!$D$3:$D$300,C256)+SUMIFS('09'!$H$3:$H$300,'09'!$C$3:$C$300,C256)+SUMIFS('09'!$H$3:$H$300,'09'!$D$3:$D$300,C256)+SUMIFS('10'!$I$3:$I$260,'10'!$C$3:$C$260,C256)+SUMIFS('10'!$I$3:$I$260,'10'!$D$3:$D$260,C256)+SUMIFS('11'!$H$3:$H$300,'11'!$C$3:$C$300,C256)+SUMIFS('11'!$H$3:$H$300,'11'!$D$3:$D$300,C256)+SUMIFS('12'!$H$3:$H$300,'12'!$C$3:$C$300,C256)+SUMIFS('12'!$H$3:$H$300,'12'!$D$3:$D$300,C256)</f>
        <v>0</v>
      </c>
      <c r="I256" s="212"/>
      <c r="J256" s="231"/>
      <c r="K256" s="212"/>
      <c r="L256" s="212"/>
    </row>
    <row r="257" spans="1:12" ht="24.75" customHeight="1">
      <c r="A257" s="16">
        <f>Equipes!$H257+(ROW(Equipes!$H257)/100000)</f>
        <v>2.5699999999999998E-3</v>
      </c>
      <c r="B257" s="13">
        <f>RANK(Equipes!$A257,A:A)</f>
        <v>744</v>
      </c>
      <c r="C257" s="28"/>
      <c r="D257" s="18">
        <f>COUNTIF('01'!$C$3:$C$300,C257)+COUNTIF('02'!$C$3:$C$300,C257)+COUNTIF('03'!$C$3:$C$300,C257)+COUNTIF('04'!$C$3:$C$300,C257)+COUNTIF('05'!$C$3:$C$300,C257)+COUNTIF('06'!$C$3:$C$300,C257)+COUNTIF('07'!$C$3:$C$300,C257)+COUNTIF('08'!$C$3:$C$300,C257)+COUNTIF('09'!$C$3:$C$300,C257)+COUNTIF('10'!$C$3:$C$260,C257)+COUNTIF('11'!$C$3:$C$300,C257)+COUNTIF('12'!$C$3:$C$300,C257)</f>
        <v>0</v>
      </c>
      <c r="E257" s="18">
        <f>COUNTIF('01'!$D$3:$D$300,C257)+COUNTIF('02'!$D$3:$D$300,C257)+COUNTIF('03'!$D$3:$D$300,C257)+COUNTIF('04'!$D$3:$D$300,C257)+COUNTIF('05'!$D$3:$D$300,C257)+COUNTIF('06'!$D$3:$D$300,C257)+COUNTIF('07'!$D$3:$D$300,C257)+COUNTIF('08'!$D$3:$D$300,C257)+COUNTIF('09'!$D$3:$D$300,C257)+COUNTIF('10'!$D$3:$D$260,C257)+COUNTIF('11'!$D$3:$D$300,C257)+COUNTIF('12'!$D$3:$D$300,C257)</f>
        <v>0</v>
      </c>
      <c r="F257" s="18">
        <f>COUNTIFS('01'!$C$3:$C$300,C257,'01'!$H$3:$H$300,"&gt;0")+COUNTIFS('01'!$D$3:$D$300,C257,'01'!$H$3:$H$300,"&gt;0")+COUNTIFS('02'!$C$3:$C$300,C257,'02'!$H$3:$H$300,"&gt;0")+COUNTIFS('02'!$D$3:$D$300,C257,'02'!$H$3:$H$300,"&gt;0")+COUNTIFS('03'!$C$3:$C$300,C257,'03'!$H$3:$H$300,"&gt;0")+COUNTIFS('03'!$D$3:$D$300,C257,'03'!$H$3:$H$300,"&gt;0")+COUNTIFS('04'!$C$3:$C$300,C257,'04'!$H$3:$H$300,"&gt;0")+COUNTIFS('04'!$D$3:$D$300,C257,'04'!$H$3:$H$300,"&gt;0")+COUNTIFS('05'!$C$3:$C$300,C257,'05'!$H$3:$H$300,"&gt;0")+COUNTIFS('05'!$D$3:$D$300,C257,'05'!$H$3:$H$300,"&gt;0")+COUNTIFS('06'!$C$3:$C$300,C257,'06'!$H$3:$H$300,"&gt;0")+COUNTIFS('06'!$D$3:$D$300,C257,'06'!$H$3:$H$300,"&gt;0")+COUNTIFS('07'!$C$3:$C$300,C257,'07'!$H$3:$H$300,"&gt;0")+COUNTIFS('07'!$D$3:$D$300,C257,'07'!$H$3:$H$300,"&gt;0")+COUNTIFS('08'!$C$3:$C$300,C257,'08'!$H$3:$H$300,"&gt;0")+COUNTIFS('08'!$D$3:$D$300,C257,'08'!$H$3:$H$300,"&gt;0")+COUNTIFS('09'!$C$3:$C$300,C257,'09'!$H$3:$H$300,"&gt;0")+COUNTIFS('09'!$D$3:$D$300,C257,'09'!$H$3:$H$300,"&gt;0")+COUNTIFS('10'!$C$3:$C$260,C257,'10'!$I$3:$I$260,"&gt;0")+COUNTIFS('10'!$D$3:$D$260,C257,'10'!$I$3:$I$260,"&gt;0")+COUNTIFS('11'!$C$3:$C$300,C257,'11'!$H$3:$H$300,"&gt;0")+COUNTIFS('11'!$D$3:$D$300,C257,'11'!$H$3:$H$300,"&gt;0")+COUNTIFS('12'!$C$3:$C$300,C257,'12'!$H$3:$H$300,"&gt;0")+COUNTIFS('12'!$D$3:$D$300,C257,'12'!$H$3:$H$300,"&gt;0")</f>
        <v>0</v>
      </c>
      <c r="G257" s="18">
        <f>COUNTIFS('01'!$C$3:$C$300,C257,'01'!$H$3:$H$300,"&lt;0")+COUNTIFS('01'!$D$3:$D$300,C257,'01'!$H$3:$H$300,"&lt;0")+COUNTIFS('02'!$C$3:$C$300,C257,'02'!$H$3:$H$300,"&lt;0")+COUNTIFS('02'!$D$3:$D$300,C257,'02'!$H$3:$H$300,"&lt;0")+COUNTIFS('03'!$C$3:$C$300,C257,'03'!$H$3:$H$300,"&lt;0")+COUNTIFS('03'!$D$3:$D$300,C257,'03'!$H$3:$H$300,"&lt;0")+COUNTIFS('04'!$C$3:$C$300,C257,'04'!$H$3:$H$300,"&lt;0")+COUNTIFS('04'!$D$3:$D$300,C257,'04'!$H$3:$H$300,"&lt;0")+COUNTIFS('05'!$C$3:$C$300,C257,'05'!$H$3:$H$300,"&lt;0")+COUNTIFS('05'!$D$3:$D$300,C257,'05'!$H$3:$H$300,"&lt;0")+COUNTIFS('06'!$C$3:$C$300,C257,'06'!$H$3:$H$300,"&lt;0")+COUNTIFS('06'!$D$3:$D$300,C257,'06'!$H$3:$H$300,"&lt;0")+COUNTIFS('07'!$C$3:$C$300,C257,'07'!$H$3:$H$300,"&lt;0")+COUNTIFS('07'!$D$3:$D$300,C257,'07'!$H$3:$H$300,"&lt;0")+COUNTIFS('08'!$C$3:$C$300,C257,'08'!$H$3:$H$300,"&lt;0")+COUNTIFS('08'!$D$3:$D$300,C257,'08'!$H$3:$H$300,"&lt;0")+COUNTIFS('09'!$C$3:$C$300,C257,'09'!$H$3:$H$300,"&lt;0")+COUNTIFS('09'!$D$3:$D$300,C257,'09'!$H$3:$H$300,"&lt;0")+COUNTIFS('10'!$C$3:$C$260,C257,'10'!$I$3:$I$260,"&lt;0")+COUNTIFS('10'!$D$3:$D$260,C257,'10'!$I$3:$I$260,"&lt;0")+COUNTIFS('11'!$C$3:$C$300,C257,'11'!$H$3:$H$300,"&lt;0")+COUNTIFS('11'!$D$3:$D$300,C257,'11'!$H$3:$H$300,"&lt;0")+COUNTIFS('12'!$C$3:$C$300,C257,'12'!$H$3:$H$300,"&lt;0")+COUNTIFS('12'!$D$3:$D$300,C257,'12'!$H$3:$H$300,"&lt;0")</f>
        <v>0</v>
      </c>
      <c r="H257" s="19">
        <f>SUMIFS('01'!$H$3:$H$300,'01'!$C$3:$C$300,C257)+SUMIFS('01'!$H$3:$H$300,'01'!$D$3:$D$300,C257)+SUMIFS('02'!$H$3:$H$300,'02'!$C$3:$C$300,C257)+SUMIFS('02'!$H$3:$H$300,'02'!$D$3:$D$300,C257)+SUMIFS('03'!$H$3:$H$300,'03'!$C$3:$C$300,C257)+SUMIFS('03'!$H$3:$H$300,'03'!$D$3:$D$300,C257)+SUMIFS('04'!$H$3:$H$300,'04'!$C$3:$C$300,C257)+SUMIFS('04'!$H$3:$H$300,'04'!$D$3:$D$300,C257)+SUMIFS('05'!$H$3:$H$300,'05'!$C$3:$C$300,C257)+SUMIFS('05'!$H$3:$H$300,'05'!$D$3:$D$300,C257)+SUMIFS('06'!$H$3:$H$300,'06'!$C$3:$C$300,C257)+SUMIFS('06'!$H$3:$H$300,'06'!$D$3:$D$300,C257)+SUMIFS('07'!$H$3:$H$300,'07'!$C$3:$C$300,C257)+SUMIFS('07'!$H$3:$H$300,'07'!$D$3:$D$300,C257)+SUMIFS('08'!$H$3:$H$300,'08'!$C$3:$C$300,C257)+SUMIFS('08'!$H$3:$H$300,'08'!$D$3:$D$300,C257)+SUMIFS('09'!$H$3:$H$300,'09'!$C$3:$C$300,C257)+SUMIFS('09'!$H$3:$H$300,'09'!$D$3:$D$300,C257)+SUMIFS('10'!$I$3:$I$260,'10'!$C$3:$C$260,C257)+SUMIFS('10'!$I$3:$I$260,'10'!$D$3:$D$260,C257)+SUMIFS('11'!$H$3:$H$300,'11'!$C$3:$C$300,C257)+SUMIFS('11'!$H$3:$H$300,'11'!$D$3:$D$300,C257)+SUMIFS('12'!$H$3:$H$300,'12'!$C$3:$C$300,C257)+SUMIFS('12'!$H$3:$H$300,'12'!$D$3:$D$300,C257)</f>
        <v>0</v>
      </c>
      <c r="I257" s="212"/>
      <c r="J257" s="231"/>
      <c r="K257" s="212"/>
      <c r="L257" s="212"/>
    </row>
    <row r="258" spans="1:12" ht="24.75" customHeight="1">
      <c r="A258" s="16">
        <f>Equipes!$H258+(ROW(Equipes!$H258)/100000)</f>
        <v>2.5799999999999998E-3</v>
      </c>
      <c r="B258" s="13">
        <f>RANK(Equipes!$A258,A:A)</f>
        <v>743</v>
      </c>
      <c r="C258" s="28"/>
      <c r="D258" s="18">
        <f>COUNTIF('01'!$C$3:$C$300,C258)+COUNTIF('02'!$C$3:$C$300,C258)+COUNTIF('03'!$C$3:$C$300,C258)+COUNTIF('04'!$C$3:$C$300,C258)+COUNTIF('05'!$C$3:$C$300,C258)+COUNTIF('06'!$C$3:$C$300,C258)+COUNTIF('07'!$C$3:$C$300,C258)+COUNTIF('08'!$C$3:$C$300,C258)+COUNTIF('09'!$C$3:$C$300,C258)+COUNTIF('10'!$C$3:$C$260,C258)+COUNTIF('11'!$C$3:$C$300,C258)+COUNTIF('12'!$C$3:$C$300,C258)</f>
        <v>0</v>
      </c>
      <c r="E258" s="18">
        <f>COUNTIF('01'!$D$3:$D$300,C258)+COUNTIF('02'!$D$3:$D$300,C258)+COUNTIF('03'!$D$3:$D$300,C258)+COUNTIF('04'!$D$3:$D$300,C258)+COUNTIF('05'!$D$3:$D$300,C258)+COUNTIF('06'!$D$3:$D$300,C258)+COUNTIF('07'!$D$3:$D$300,C258)+COUNTIF('08'!$D$3:$D$300,C258)+COUNTIF('09'!$D$3:$D$300,C258)+COUNTIF('10'!$D$3:$D$260,C258)+COUNTIF('11'!$D$3:$D$300,C258)+COUNTIF('12'!$D$3:$D$300,C258)</f>
        <v>0</v>
      </c>
      <c r="F258" s="18">
        <f>COUNTIFS('01'!$C$3:$C$300,C258,'01'!$H$3:$H$300,"&gt;0")+COUNTIFS('01'!$D$3:$D$300,C258,'01'!$H$3:$H$300,"&gt;0")+COUNTIFS('02'!$C$3:$C$300,C258,'02'!$H$3:$H$300,"&gt;0")+COUNTIFS('02'!$D$3:$D$300,C258,'02'!$H$3:$H$300,"&gt;0")+COUNTIFS('03'!$C$3:$C$300,C258,'03'!$H$3:$H$300,"&gt;0")+COUNTIFS('03'!$D$3:$D$300,C258,'03'!$H$3:$H$300,"&gt;0")+COUNTIFS('04'!$C$3:$C$300,C258,'04'!$H$3:$H$300,"&gt;0")+COUNTIFS('04'!$D$3:$D$300,C258,'04'!$H$3:$H$300,"&gt;0")+COUNTIFS('05'!$C$3:$C$300,C258,'05'!$H$3:$H$300,"&gt;0")+COUNTIFS('05'!$D$3:$D$300,C258,'05'!$H$3:$H$300,"&gt;0")+COUNTIFS('06'!$C$3:$C$300,C258,'06'!$H$3:$H$300,"&gt;0")+COUNTIFS('06'!$D$3:$D$300,C258,'06'!$H$3:$H$300,"&gt;0")+COUNTIFS('07'!$C$3:$C$300,C258,'07'!$H$3:$H$300,"&gt;0")+COUNTIFS('07'!$D$3:$D$300,C258,'07'!$H$3:$H$300,"&gt;0")+COUNTIFS('08'!$C$3:$C$300,C258,'08'!$H$3:$H$300,"&gt;0")+COUNTIFS('08'!$D$3:$D$300,C258,'08'!$H$3:$H$300,"&gt;0")+COUNTIFS('09'!$C$3:$C$300,C258,'09'!$H$3:$H$300,"&gt;0")+COUNTIFS('09'!$D$3:$D$300,C258,'09'!$H$3:$H$300,"&gt;0")+COUNTIFS('10'!$C$3:$C$260,C258,'10'!$I$3:$I$260,"&gt;0")+COUNTIFS('10'!$D$3:$D$260,C258,'10'!$I$3:$I$260,"&gt;0")+COUNTIFS('11'!$C$3:$C$300,C258,'11'!$H$3:$H$300,"&gt;0")+COUNTIFS('11'!$D$3:$D$300,C258,'11'!$H$3:$H$300,"&gt;0")+COUNTIFS('12'!$C$3:$C$300,C258,'12'!$H$3:$H$300,"&gt;0")+COUNTIFS('12'!$D$3:$D$300,C258,'12'!$H$3:$H$300,"&gt;0")</f>
        <v>0</v>
      </c>
      <c r="G258" s="18">
        <f>COUNTIFS('01'!$C$3:$C$300,C258,'01'!$H$3:$H$300,"&lt;0")+COUNTIFS('01'!$D$3:$D$300,C258,'01'!$H$3:$H$300,"&lt;0")+COUNTIFS('02'!$C$3:$C$300,C258,'02'!$H$3:$H$300,"&lt;0")+COUNTIFS('02'!$D$3:$D$300,C258,'02'!$H$3:$H$300,"&lt;0")+COUNTIFS('03'!$C$3:$C$300,C258,'03'!$H$3:$H$300,"&lt;0")+COUNTIFS('03'!$D$3:$D$300,C258,'03'!$H$3:$H$300,"&lt;0")+COUNTIFS('04'!$C$3:$C$300,C258,'04'!$H$3:$H$300,"&lt;0")+COUNTIFS('04'!$D$3:$D$300,C258,'04'!$H$3:$H$300,"&lt;0")+COUNTIFS('05'!$C$3:$C$300,C258,'05'!$H$3:$H$300,"&lt;0")+COUNTIFS('05'!$D$3:$D$300,C258,'05'!$H$3:$H$300,"&lt;0")+COUNTIFS('06'!$C$3:$C$300,C258,'06'!$H$3:$H$300,"&lt;0")+COUNTIFS('06'!$D$3:$D$300,C258,'06'!$H$3:$H$300,"&lt;0")+COUNTIFS('07'!$C$3:$C$300,C258,'07'!$H$3:$H$300,"&lt;0")+COUNTIFS('07'!$D$3:$D$300,C258,'07'!$H$3:$H$300,"&lt;0")+COUNTIFS('08'!$C$3:$C$300,C258,'08'!$H$3:$H$300,"&lt;0")+COUNTIFS('08'!$D$3:$D$300,C258,'08'!$H$3:$H$300,"&lt;0")+COUNTIFS('09'!$C$3:$C$300,C258,'09'!$H$3:$H$300,"&lt;0")+COUNTIFS('09'!$D$3:$D$300,C258,'09'!$H$3:$H$300,"&lt;0")+COUNTIFS('10'!$C$3:$C$260,C258,'10'!$I$3:$I$260,"&lt;0")+COUNTIFS('10'!$D$3:$D$260,C258,'10'!$I$3:$I$260,"&lt;0")+COUNTIFS('11'!$C$3:$C$300,C258,'11'!$H$3:$H$300,"&lt;0")+COUNTIFS('11'!$D$3:$D$300,C258,'11'!$H$3:$H$300,"&lt;0")+COUNTIFS('12'!$C$3:$C$300,C258,'12'!$H$3:$H$300,"&lt;0")+COUNTIFS('12'!$D$3:$D$300,C258,'12'!$H$3:$H$300,"&lt;0")</f>
        <v>0</v>
      </c>
      <c r="H258" s="19">
        <f>SUMIFS('01'!$H$3:$H$300,'01'!$C$3:$C$300,C258)+SUMIFS('01'!$H$3:$H$300,'01'!$D$3:$D$300,C258)+SUMIFS('02'!$H$3:$H$300,'02'!$C$3:$C$300,C258)+SUMIFS('02'!$H$3:$H$300,'02'!$D$3:$D$300,C258)+SUMIFS('03'!$H$3:$H$300,'03'!$C$3:$C$300,C258)+SUMIFS('03'!$H$3:$H$300,'03'!$D$3:$D$300,C258)+SUMIFS('04'!$H$3:$H$300,'04'!$C$3:$C$300,C258)+SUMIFS('04'!$H$3:$H$300,'04'!$D$3:$D$300,C258)+SUMIFS('05'!$H$3:$H$300,'05'!$C$3:$C$300,C258)+SUMIFS('05'!$H$3:$H$300,'05'!$D$3:$D$300,C258)+SUMIFS('06'!$H$3:$H$300,'06'!$C$3:$C$300,C258)+SUMIFS('06'!$H$3:$H$300,'06'!$D$3:$D$300,C258)+SUMIFS('07'!$H$3:$H$300,'07'!$C$3:$C$300,C258)+SUMIFS('07'!$H$3:$H$300,'07'!$D$3:$D$300,C258)+SUMIFS('08'!$H$3:$H$300,'08'!$C$3:$C$300,C258)+SUMIFS('08'!$H$3:$H$300,'08'!$D$3:$D$300,C258)+SUMIFS('09'!$H$3:$H$300,'09'!$C$3:$C$300,C258)+SUMIFS('09'!$H$3:$H$300,'09'!$D$3:$D$300,C258)+SUMIFS('10'!$I$3:$I$260,'10'!$C$3:$C$260,C258)+SUMIFS('10'!$I$3:$I$260,'10'!$D$3:$D$260,C258)+SUMIFS('11'!$H$3:$H$300,'11'!$C$3:$C$300,C258)+SUMIFS('11'!$H$3:$H$300,'11'!$D$3:$D$300,C258)+SUMIFS('12'!$H$3:$H$300,'12'!$C$3:$C$300,C258)+SUMIFS('12'!$H$3:$H$300,'12'!$D$3:$D$300,C258)</f>
        <v>0</v>
      </c>
      <c r="I258" s="212"/>
      <c r="J258" s="231"/>
      <c r="K258" s="212"/>
      <c r="L258" s="212"/>
    </row>
    <row r="259" spans="1:12" ht="24.75" customHeight="1">
      <c r="A259" s="16">
        <f>Equipes!$H259+(ROW(Equipes!$H259)/100000)</f>
        <v>2.5899999999999999E-3</v>
      </c>
      <c r="B259" s="13">
        <f>RANK(Equipes!$A259,A:A)</f>
        <v>742</v>
      </c>
      <c r="C259" s="28"/>
      <c r="D259" s="18">
        <f>COUNTIF('01'!$C$3:$C$300,C259)+COUNTIF('02'!$C$3:$C$300,C259)+COUNTIF('03'!$C$3:$C$300,C259)+COUNTIF('04'!$C$3:$C$300,C259)+COUNTIF('05'!$C$3:$C$300,C259)+COUNTIF('06'!$C$3:$C$300,C259)+COUNTIF('07'!$C$3:$C$300,C259)+COUNTIF('08'!$C$3:$C$300,C259)+COUNTIF('09'!$C$3:$C$300,C259)+COUNTIF('10'!$C$3:$C$260,C259)+COUNTIF('11'!$C$3:$C$300,C259)+COUNTIF('12'!$C$3:$C$300,C259)</f>
        <v>0</v>
      </c>
      <c r="E259" s="18">
        <f>COUNTIF('01'!$D$3:$D$300,C259)+COUNTIF('02'!$D$3:$D$300,C259)+COUNTIF('03'!$D$3:$D$300,C259)+COUNTIF('04'!$D$3:$D$300,C259)+COUNTIF('05'!$D$3:$D$300,C259)+COUNTIF('06'!$D$3:$D$300,C259)+COUNTIF('07'!$D$3:$D$300,C259)+COUNTIF('08'!$D$3:$D$300,C259)+COUNTIF('09'!$D$3:$D$300,C259)+COUNTIF('10'!$D$3:$D$260,C259)+COUNTIF('11'!$D$3:$D$300,C259)+COUNTIF('12'!$D$3:$D$300,C259)</f>
        <v>0</v>
      </c>
      <c r="F259" s="18">
        <f>COUNTIFS('01'!$C$3:$C$300,C259,'01'!$H$3:$H$300,"&gt;0")+COUNTIFS('01'!$D$3:$D$300,C259,'01'!$H$3:$H$300,"&gt;0")+COUNTIFS('02'!$C$3:$C$300,C259,'02'!$H$3:$H$300,"&gt;0")+COUNTIFS('02'!$D$3:$D$300,C259,'02'!$H$3:$H$300,"&gt;0")+COUNTIFS('03'!$C$3:$C$300,C259,'03'!$H$3:$H$300,"&gt;0")+COUNTIFS('03'!$D$3:$D$300,C259,'03'!$H$3:$H$300,"&gt;0")+COUNTIFS('04'!$C$3:$C$300,C259,'04'!$H$3:$H$300,"&gt;0")+COUNTIFS('04'!$D$3:$D$300,C259,'04'!$H$3:$H$300,"&gt;0")+COUNTIFS('05'!$C$3:$C$300,C259,'05'!$H$3:$H$300,"&gt;0")+COUNTIFS('05'!$D$3:$D$300,C259,'05'!$H$3:$H$300,"&gt;0")+COUNTIFS('06'!$C$3:$C$300,C259,'06'!$H$3:$H$300,"&gt;0")+COUNTIFS('06'!$D$3:$D$300,C259,'06'!$H$3:$H$300,"&gt;0")+COUNTIFS('07'!$C$3:$C$300,C259,'07'!$H$3:$H$300,"&gt;0")+COUNTIFS('07'!$D$3:$D$300,C259,'07'!$H$3:$H$300,"&gt;0")+COUNTIFS('08'!$C$3:$C$300,C259,'08'!$H$3:$H$300,"&gt;0")+COUNTIFS('08'!$D$3:$D$300,C259,'08'!$H$3:$H$300,"&gt;0")+COUNTIFS('09'!$C$3:$C$300,C259,'09'!$H$3:$H$300,"&gt;0")+COUNTIFS('09'!$D$3:$D$300,C259,'09'!$H$3:$H$300,"&gt;0")+COUNTIFS('10'!$C$3:$C$260,C259,'10'!$I$3:$I$260,"&gt;0")+COUNTIFS('10'!$D$3:$D$260,C259,'10'!$I$3:$I$260,"&gt;0")+COUNTIFS('11'!$C$3:$C$300,C259,'11'!$H$3:$H$300,"&gt;0")+COUNTIFS('11'!$D$3:$D$300,C259,'11'!$H$3:$H$300,"&gt;0")+COUNTIFS('12'!$C$3:$C$300,C259,'12'!$H$3:$H$300,"&gt;0")+COUNTIFS('12'!$D$3:$D$300,C259,'12'!$H$3:$H$300,"&gt;0")</f>
        <v>0</v>
      </c>
      <c r="G259" s="18">
        <f>COUNTIFS('01'!$C$3:$C$300,C259,'01'!$H$3:$H$300,"&lt;0")+COUNTIFS('01'!$D$3:$D$300,C259,'01'!$H$3:$H$300,"&lt;0")+COUNTIFS('02'!$C$3:$C$300,C259,'02'!$H$3:$H$300,"&lt;0")+COUNTIFS('02'!$D$3:$D$300,C259,'02'!$H$3:$H$300,"&lt;0")+COUNTIFS('03'!$C$3:$C$300,C259,'03'!$H$3:$H$300,"&lt;0")+COUNTIFS('03'!$D$3:$D$300,C259,'03'!$H$3:$H$300,"&lt;0")+COUNTIFS('04'!$C$3:$C$300,C259,'04'!$H$3:$H$300,"&lt;0")+COUNTIFS('04'!$D$3:$D$300,C259,'04'!$H$3:$H$300,"&lt;0")+COUNTIFS('05'!$C$3:$C$300,C259,'05'!$H$3:$H$300,"&lt;0")+COUNTIFS('05'!$D$3:$D$300,C259,'05'!$H$3:$H$300,"&lt;0")+COUNTIFS('06'!$C$3:$C$300,C259,'06'!$H$3:$H$300,"&lt;0")+COUNTIFS('06'!$D$3:$D$300,C259,'06'!$H$3:$H$300,"&lt;0")+COUNTIFS('07'!$C$3:$C$300,C259,'07'!$H$3:$H$300,"&lt;0")+COUNTIFS('07'!$D$3:$D$300,C259,'07'!$H$3:$H$300,"&lt;0")+COUNTIFS('08'!$C$3:$C$300,C259,'08'!$H$3:$H$300,"&lt;0")+COUNTIFS('08'!$D$3:$D$300,C259,'08'!$H$3:$H$300,"&lt;0")+COUNTIFS('09'!$C$3:$C$300,C259,'09'!$H$3:$H$300,"&lt;0")+COUNTIFS('09'!$D$3:$D$300,C259,'09'!$H$3:$H$300,"&lt;0")+COUNTIFS('10'!$C$3:$C$260,C259,'10'!$I$3:$I$260,"&lt;0")+COUNTIFS('10'!$D$3:$D$260,C259,'10'!$I$3:$I$260,"&lt;0")+COUNTIFS('11'!$C$3:$C$300,C259,'11'!$H$3:$H$300,"&lt;0")+COUNTIFS('11'!$D$3:$D$300,C259,'11'!$H$3:$H$300,"&lt;0")+COUNTIFS('12'!$C$3:$C$300,C259,'12'!$H$3:$H$300,"&lt;0")+COUNTIFS('12'!$D$3:$D$300,C259,'12'!$H$3:$H$300,"&lt;0")</f>
        <v>0</v>
      </c>
      <c r="H259" s="19">
        <f>SUMIFS('01'!$H$3:$H$300,'01'!$C$3:$C$300,C259)+SUMIFS('01'!$H$3:$H$300,'01'!$D$3:$D$300,C259)+SUMIFS('02'!$H$3:$H$300,'02'!$C$3:$C$300,C259)+SUMIFS('02'!$H$3:$H$300,'02'!$D$3:$D$300,C259)+SUMIFS('03'!$H$3:$H$300,'03'!$C$3:$C$300,C259)+SUMIFS('03'!$H$3:$H$300,'03'!$D$3:$D$300,C259)+SUMIFS('04'!$H$3:$H$300,'04'!$C$3:$C$300,C259)+SUMIFS('04'!$H$3:$H$300,'04'!$D$3:$D$300,C259)+SUMIFS('05'!$H$3:$H$300,'05'!$C$3:$C$300,C259)+SUMIFS('05'!$H$3:$H$300,'05'!$D$3:$D$300,C259)+SUMIFS('06'!$H$3:$H$300,'06'!$C$3:$C$300,C259)+SUMIFS('06'!$H$3:$H$300,'06'!$D$3:$D$300,C259)+SUMIFS('07'!$H$3:$H$300,'07'!$C$3:$C$300,C259)+SUMIFS('07'!$H$3:$H$300,'07'!$D$3:$D$300,C259)+SUMIFS('08'!$H$3:$H$300,'08'!$C$3:$C$300,C259)+SUMIFS('08'!$H$3:$H$300,'08'!$D$3:$D$300,C259)+SUMIFS('09'!$H$3:$H$300,'09'!$C$3:$C$300,C259)+SUMIFS('09'!$H$3:$H$300,'09'!$D$3:$D$300,C259)+SUMIFS('10'!$I$3:$I$260,'10'!$C$3:$C$260,C259)+SUMIFS('10'!$I$3:$I$260,'10'!$D$3:$D$260,C259)+SUMIFS('11'!$H$3:$H$300,'11'!$C$3:$C$300,C259)+SUMIFS('11'!$H$3:$H$300,'11'!$D$3:$D$300,C259)+SUMIFS('12'!$H$3:$H$300,'12'!$C$3:$C$300,C259)+SUMIFS('12'!$H$3:$H$300,'12'!$D$3:$D$300,C259)</f>
        <v>0</v>
      </c>
      <c r="I259" s="212"/>
      <c r="J259" s="231"/>
      <c r="K259" s="212"/>
      <c r="L259" s="212"/>
    </row>
    <row r="260" spans="1:12" ht="24.75" customHeight="1">
      <c r="A260" s="16">
        <f>Equipes!$H260+(ROW(Equipes!$H260)/100000)</f>
        <v>2.5999999999999999E-3</v>
      </c>
      <c r="B260" s="13">
        <f>RANK(Equipes!$A260,A:A)</f>
        <v>741</v>
      </c>
      <c r="C260" s="28"/>
      <c r="D260" s="18">
        <f>COUNTIF('01'!$C$3:$C$300,C260)+COUNTIF('02'!$C$3:$C$300,C260)+COUNTIF('03'!$C$3:$C$300,C260)+COUNTIF('04'!$C$3:$C$300,C260)+COUNTIF('05'!$C$3:$C$300,C260)+COUNTIF('06'!$C$3:$C$300,C260)+COUNTIF('07'!$C$3:$C$300,C260)+COUNTIF('08'!$C$3:$C$300,C260)+COUNTIF('09'!$C$3:$C$300,C260)+COUNTIF('10'!$C$3:$C$260,C260)+COUNTIF('11'!$C$3:$C$300,C260)+COUNTIF('12'!$C$3:$C$300,C260)</f>
        <v>0</v>
      </c>
      <c r="E260" s="18">
        <f>COUNTIF('01'!$D$3:$D$300,C260)+COUNTIF('02'!$D$3:$D$300,C260)+COUNTIF('03'!$D$3:$D$300,C260)+COUNTIF('04'!$D$3:$D$300,C260)+COUNTIF('05'!$D$3:$D$300,C260)+COUNTIF('06'!$D$3:$D$300,C260)+COUNTIF('07'!$D$3:$D$300,C260)+COUNTIF('08'!$D$3:$D$300,C260)+COUNTIF('09'!$D$3:$D$300,C260)+COUNTIF('10'!$D$3:$D$260,C260)+COUNTIF('11'!$D$3:$D$300,C260)+COUNTIF('12'!$D$3:$D$300,C260)</f>
        <v>0</v>
      </c>
      <c r="F260" s="18">
        <f>COUNTIFS('01'!$C$3:$C$300,C260,'01'!$H$3:$H$300,"&gt;0")+COUNTIFS('01'!$D$3:$D$300,C260,'01'!$H$3:$H$300,"&gt;0")+COUNTIFS('02'!$C$3:$C$300,C260,'02'!$H$3:$H$300,"&gt;0")+COUNTIFS('02'!$D$3:$D$300,C260,'02'!$H$3:$H$300,"&gt;0")+COUNTIFS('03'!$C$3:$C$300,C260,'03'!$H$3:$H$300,"&gt;0")+COUNTIFS('03'!$D$3:$D$300,C260,'03'!$H$3:$H$300,"&gt;0")+COUNTIFS('04'!$C$3:$C$300,C260,'04'!$H$3:$H$300,"&gt;0")+COUNTIFS('04'!$D$3:$D$300,C260,'04'!$H$3:$H$300,"&gt;0")+COUNTIFS('05'!$C$3:$C$300,C260,'05'!$H$3:$H$300,"&gt;0")+COUNTIFS('05'!$D$3:$D$300,C260,'05'!$H$3:$H$300,"&gt;0")+COUNTIFS('06'!$C$3:$C$300,C260,'06'!$H$3:$H$300,"&gt;0")+COUNTIFS('06'!$D$3:$D$300,C260,'06'!$H$3:$H$300,"&gt;0")+COUNTIFS('07'!$C$3:$C$300,C260,'07'!$H$3:$H$300,"&gt;0")+COUNTIFS('07'!$D$3:$D$300,C260,'07'!$H$3:$H$300,"&gt;0")+COUNTIFS('08'!$C$3:$C$300,C260,'08'!$H$3:$H$300,"&gt;0")+COUNTIFS('08'!$D$3:$D$300,C260,'08'!$H$3:$H$300,"&gt;0")+COUNTIFS('09'!$C$3:$C$300,C260,'09'!$H$3:$H$300,"&gt;0")+COUNTIFS('09'!$D$3:$D$300,C260,'09'!$H$3:$H$300,"&gt;0")+COUNTIFS('10'!$C$3:$C$260,C260,'10'!$I$3:$I$260,"&gt;0")+COUNTIFS('10'!$D$3:$D$260,C260,'10'!$I$3:$I$260,"&gt;0")+COUNTIFS('11'!$C$3:$C$300,C260,'11'!$H$3:$H$300,"&gt;0")+COUNTIFS('11'!$D$3:$D$300,C260,'11'!$H$3:$H$300,"&gt;0")+COUNTIFS('12'!$C$3:$C$300,C260,'12'!$H$3:$H$300,"&gt;0")+COUNTIFS('12'!$D$3:$D$300,C260,'12'!$H$3:$H$300,"&gt;0")</f>
        <v>0</v>
      </c>
      <c r="G260" s="18">
        <f>COUNTIFS('01'!$C$3:$C$300,C260,'01'!$H$3:$H$300,"&lt;0")+COUNTIFS('01'!$D$3:$D$300,C260,'01'!$H$3:$H$300,"&lt;0")+COUNTIFS('02'!$C$3:$C$300,C260,'02'!$H$3:$H$300,"&lt;0")+COUNTIFS('02'!$D$3:$D$300,C260,'02'!$H$3:$H$300,"&lt;0")+COUNTIFS('03'!$C$3:$C$300,C260,'03'!$H$3:$H$300,"&lt;0")+COUNTIFS('03'!$D$3:$D$300,C260,'03'!$H$3:$H$300,"&lt;0")+COUNTIFS('04'!$C$3:$C$300,C260,'04'!$H$3:$H$300,"&lt;0")+COUNTIFS('04'!$D$3:$D$300,C260,'04'!$H$3:$H$300,"&lt;0")+COUNTIFS('05'!$C$3:$C$300,C260,'05'!$H$3:$H$300,"&lt;0")+COUNTIFS('05'!$D$3:$D$300,C260,'05'!$H$3:$H$300,"&lt;0")+COUNTIFS('06'!$C$3:$C$300,C260,'06'!$H$3:$H$300,"&lt;0")+COUNTIFS('06'!$D$3:$D$300,C260,'06'!$H$3:$H$300,"&lt;0")+COUNTIFS('07'!$C$3:$C$300,C260,'07'!$H$3:$H$300,"&lt;0")+COUNTIFS('07'!$D$3:$D$300,C260,'07'!$H$3:$H$300,"&lt;0")+COUNTIFS('08'!$C$3:$C$300,C260,'08'!$H$3:$H$300,"&lt;0")+COUNTIFS('08'!$D$3:$D$300,C260,'08'!$H$3:$H$300,"&lt;0")+COUNTIFS('09'!$C$3:$C$300,C260,'09'!$H$3:$H$300,"&lt;0")+COUNTIFS('09'!$D$3:$D$300,C260,'09'!$H$3:$H$300,"&lt;0")+COUNTIFS('10'!$C$3:$C$260,C260,'10'!$I$3:$I$260,"&lt;0")+COUNTIFS('10'!$D$3:$D$260,C260,'10'!$I$3:$I$260,"&lt;0")+COUNTIFS('11'!$C$3:$C$300,C260,'11'!$H$3:$H$300,"&lt;0")+COUNTIFS('11'!$D$3:$D$300,C260,'11'!$H$3:$H$300,"&lt;0")+COUNTIFS('12'!$C$3:$C$300,C260,'12'!$H$3:$H$300,"&lt;0")+COUNTIFS('12'!$D$3:$D$300,C260,'12'!$H$3:$H$300,"&lt;0")</f>
        <v>0</v>
      </c>
      <c r="H260" s="19">
        <f>SUMIFS('01'!$H$3:$H$300,'01'!$C$3:$C$300,C260)+SUMIFS('01'!$H$3:$H$300,'01'!$D$3:$D$300,C260)+SUMIFS('02'!$H$3:$H$300,'02'!$C$3:$C$300,C260)+SUMIFS('02'!$H$3:$H$300,'02'!$D$3:$D$300,C260)+SUMIFS('03'!$H$3:$H$300,'03'!$C$3:$C$300,C260)+SUMIFS('03'!$H$3:$H$300,'03'!$D$3:$D$300,C260)+SUMIFS('04'!$H$3:$H$300,'04'!$C$3:$C$300,C260)+SUMIFS('04'!$H$3:$H$300,'04'!$D$3:$D$300,C260)+SUMIFS('05'!$H$3:$H$300,'05'!$C$3:$C$300,C260)+SUMIFS('05'!$H$3:$H$300,'05'!$D$3:$D$300,C260)+SUMIFS('06'!$H$3:$H$300,'06'!$C$3:$C$300,C260)+SUMIFS('06'!$H$3:$H$300,'06'!$D$3:$D$300,C260)+SUMIFS('07'!$H$3:$H$300,'07'!$C$3:$C$300,C260)+SUMIFS('07'!$H$3:$H$300,'07'!$D$3:$D$300,C260)+SUMIFS('08'!$H$3:$H$300,'08'!$C$3:$C$300,C260)+SUMIFS('08'!$H$3:$H$300,'08'!$D$3:$D$300,C260)+SUMIFS('09'!$H$3:$H$300,'09'!$C$3:$C$300,C260)+SUMIFS('09'!$H$3:$H$300,'09'!$D$3:$D$300,C260)+SUMIFS('10'!$I$3:$I$260,'10'!$C$3:$C$260,C260)+SUMIFS('10'!$I$3:$I$260,'10'!$D$3:$D$260,C260)+SUMIFS('11'!$H$3:$H$300,'11'!$C$3:$C$300,C260)+SUMIFS('11'!$H$3:$H$300,'11'!$D$3:$D$300,C260)+SUMIFS('12'!$H$3:$H$300,'12'!$C$3:$C$300,C260)+SUMIFS('12'!$H$3:$H$300,'12'!$D$3:$D$300,C260)</f>
        <v>0</v>
      </c>
      <c r="I260" s="212"/>
      <c r="J260" s="231"/>
      <c r="K260" s="212"/>
      <c r="L260" s="212"/>
    </row>
    <row r="261" spans="1:12" ht="24.75" customHeight="1">
      <c r="A261" s="16">
        <f>Equipes!$H261+(ROW(Equipes!$H261)/100000)</f>
        <v>2.6099999999999999E-3</v>
      </c>
      <c r="B261" s="13">
        <f>RANK(Equipes!$A261,A:A)</f>
        <v>740</v>
      </c>
      <c r="C261" s="28"/>
      <c r="D261" s="18">
        <f>COUNTIF('01'!$C$3:$C$300,C261)+COUNTIF('02'!$C$3:$C$300,C261)+COUNTIF('03'!$C$3:$C$300,C261)+COUNTIF('04'!$C$3:$C$300,C261)+COUNTIF('05'!$C$3:$C$300,C261)+COUNTIF('06'!$C$3:$C$300,C261)+COUNTIF('07'!$C$3:$C$300,C261)+COUNTIF('08'!$C$3:$C$300,C261)+COUNTIF('09'!$C$3:$C$300,C261)+COUNTIF('10'!$C$3:$C$260,C261)+COUNTIF('11'!$C$3:$C$300,C261)+COUNTIF('12'!$C$3:$C$300,C261)</f>
        <v>0</v>
      </c>
      <c r="E261" s="18">
        <f>COUNTIF('01'!$D$3:$D$300,C261)+COUNTIF('02'!$D$3:$D$300,C261)+COUNTIF('03'!$D$3:$D$300,C261)+COUNTIF('04'!$D$3:$D$300,C261)+COUNTIF('05'!$D$3:$D$300,C261)+COUNTIF('06'!$D$3:$D$300,C261)+COUNTIF('07'!$D$3:$D$300,C261)+COUNTIF('08'!$D$3:$D$300,C261)+COUNTIF('09'!$D$3:$D$300,C261)+COUNTIF('10'!$D$3:$D$260,C261)+COUNTIF('11'!$D$3:$D$300,C261)+COUNTIF('12'!$D$3:$D$300,C261)</f>
        <v>0</v>
      </c>
      <c r="F261" s="18">
        <f>COUNTIFS('01'!$C$3:$C$300,C261,'01'!$H$3:$H$300,"&gt;0")+COUNTIFS('01'!$D$3:$D$300,C261,'01'!$H$3:$H$300,"&gt;0")+COUNTIFS('02'!$C$3:$C$300,C261,'02'!$H$3:$H$300,"&gt;0")+COUNTIFS('02'!$D$3:$D$300,C261,'02'!$H$3:$H$300,"&gt;0")+COUNTIFS('03'!$C$3:$C$300,C261,'03'!$H$3:$H$300,"&gt;0")+COUNTIFS('03'!$D$3:$D$300,C261,'03'!$H$3:$H$300,"&gt;0")+COUNTIFS('04'!$C$3:$C$300,C261,'04'!$H$3:$H$300,"&gt;0")+COUNTIFS('04'!$D$3:$D$300,C261,'04'!$H$3:$H$300,"&gt;0")+COUNTIFS('05'!$C$3:$C$300,C261,'05'!$H$3:$H$300,"&gt;0")+COUNTIFS('05'!$D$3:$D$300,C261,'05'!$H$3:$H$300,"&gt;0")+COUNTIFS('06'!$C$3:$C$300,C261,'06'!$H$3:$H$300,"&gt;0")+COUNTIFS('06'!$D$3:$D$300,C261,'06'!$H$3:$H$300,"&gt;0")+COUNTIFS('07'!$C$3:$C$300,C261,'07'!$H$3:$H$300,"&gt;0")+COUNTIFS('07'!$D$3:$D$300,C261,'07'!$H$3:$H$300,"&gt;0")+COUNTIFS('08'!$C$3:$C$300,C261,'08'!$H$3:$H$300,"&gt;0")+COUNTIFS('08'!$D$3:$D$300,C261,'08'!$H$3:$H$300,"&gt;0")+COUNTIFS('09'!$C$3:$C$300,C261,'09'!$H$3:$H$300,"&gt;0")+COUNTIFS('09'!$D$3:$D$300,C261,'09'!$H$3:$H$300,"&gt;0")+COUNTIFS('10'!$C$3:$C$260,C261,'10'!$I$3:$I$260,"&gt;0")+COUNTIFS('10'!$D$3:$D$260,C261,'10'!$I$3:$I$260,"&gt;0")+COUNTIFS('11'!$C$3:$C$300,C261,'11'!$H$3:$H$300,"&gt;0")+COUNTIFS('11'!$D$3:$D$300,C261,'11'!$H$3:$H$300,"&gt;0")+COUNTIFS('12'!$C$3:$C$300,C261,'12'!$H$3:$H$300,"&gt;0")+COUNTIFS('12'!$D$3:$D$300,C261,'12'!$H$3:$H$300,"&gt;0")</f>
        <v>0</v>
      </c>
      <c r="G261" s="18">
        <f>COUNTIFS('01'!$C$3:$C$300,C261,'01'!$H$3:$H$300,"&lt;0")+COUNTIFS('01'!$D$3:$D$300,C261,'01'!$H$3:$H$300,"&lt;0")+COUNTIFS('02'!$C$3:$C$300,C261,'02'!$H$3:$H$300,"&lt;0")+COUNTIFS('02'!$D$3:$D$300,C261,'02'!$H$3:$H$300,"&lt;0")+COUNTIFS('03'!$C$3:$C$300,C261,'03'!$H$3:$H$300,"&lt;0")+COUNTIFS('03'!$D$3:$D$300,C261,'03'!$H$3:$H$300,"&lt;0")+COUNTIFS('04'!$C$3:$C$300,C261,'04'!$H$3:$H$300,"&lt;0")+COUNTIFS('04'!$D$3:$D$300,C261,'04'!$H$3:$H$300,"&lt;0")+COUNTIFS('05'!$C$3:$C$300,C261,'05'!$H$3:$H$300,"&lt;0")+COUNTIFS('05'!$D$3:$D$300,C261,'05'!$H$3:$H$300,"&lt;0")+COUNTIFS('06'!$C$3:$C$300,C261,'06'!$H$3:$H$300,"&lt;0")+COUNTIFS('06'!$D$3:$D$300,C261,'06'!$H$3:$H$300,"&lt;0")+COUNTIFS('07'!$C$3:$C$300,C261,'07'!$H$3:$H$300,"&lt;0")+COUNTIFS('07'!$D$3:$D$300,C261,'07'!$H$3:$H$300,"&lt;0")+COUNTIFS('08'!$C$3:$C$300,C261,'08'!$H$3:$H$300,"&lt;0")+COUNTIFS('08'!$D$3:$D$300,C261,'08'!$H$3:$H$300,"&lt;0")+COUNTIFS('09'!$C$3:$C$300,C261,'09'!$H$3:$H$300,"&lt;0")+COUNTIFS('09'!$D$3:$D$300,C261,'09'!$H$3:$H$300,"&lt;0")+COUNTIFS('10'!$C$3:$C$260,C261,'10'!$I$3:$I$260,"&lt;0")+COUNTIFS('10'!$D$3:$D$260,C261,'10'!$I$3:$I$260,"&lt;0")+COUNTIFS('11'!$C$3:$C$300,C261,'11'!$H$3:$H$300,"&lt;0")+COUNTIFS('11'!$D$3:$D$300,C261,'11'!$H$3:$H$300,"&lt;0")+COUNTIFS('12'!$C$3:$C$300,C261,'12'!$H$3:$H$300,"&lt;0")+COUNTIFS('12'!$D$3:$D$300,C261,'12'!$H$3:$H$300,"&lt;0")</f>
        <v>0</v>
      </c>
      <c r="H261" s="19">
        <f>SUMIFS('01'!$H$3:$H$300,'01'!$C$3:$C$300,C261)+SUMIFS('01'!$H$3:$H$300,'01'!$D$3:$D$300,C261)+SUMIFS('02'!$H$3:$H$300,'02'!$C$3:$C$300,C261)+SUMIFS('02'!$H$3:$H$300,'02'!$D$3:$D$300,C261)+SUMIFS('03'!$H$3:$H$300,'03'!$C$3:$C$300,C261)+SUMIFS('03'!$H$3:$H$300,'03'!$D$3:$D$300,C261)+SUMIFS('04'!$H$3:$H$300,'04'!$C$3:$C$300,C261)+SUMIFS('04'!$H$3:$H$300,'04'!$D$3:$D$300,C261)+SUMIFS('05'!$H$3:$H$300,'05'!$C$3:$C$300,C261)+SUMIFS('05'!$H$3:$H$300,'05'!$D$3:$D$300,C261)+SUMIFS('06'!$H$3:$H$300,'06'!$C$3:$C$300,C261)+SUMIFS('06'!$H$3:$H$300,'06'!$D$3:$D$300,C261)+SUMIFS('07'!$H$3:$H$300,'07'!$C$3:$C$300,C261)+SUMIFS('07'!$H$3:$H$300,'07'!$D$3:$D$300,C261)+SUMIFS('08'!$H$3:$H$300,'08'!$C$3:$C$300,C261)+SUMIFS('08'!$H$3:$H$300,'08'!$D$3:$D$300,C261)+SUMIFS('09'!$H$3:$H$300,'09'!$C$3:$C$300,C261)+SUMIFS('09'!$H$3:$H$300,'09'!$D$3:$D$300,C261)+SUMIFS('10'!$I$3:$I$260,'10'!$C$3:$C$260,C261)+SUMIFS('10'!$I$3:$I$260,'10'!$D$3:$D$260,C261)+SUMIFS('11'!$H$3:$H$300,'11'!$C$3:$C$300,C261)+SUMIFS('11'!$H$3:$H$300,'11'!$D$3:$D$300,C261)+SUMIFS('12'!$H$3:$H$300,'12'!$C$3:$C$300,C261)+SUMIFS('12'!$H$3:$H$300,'12'!$D$3:$D$300,C261)</f>
        <v>0</v>
      </c>
      <c r="I261" s="212"/>
      <c r="J261" s="231"/>
      <c r="K261" s="212"/>
      <c r="L261" s="212"/>
    </row>
    <row r="262" spans="1:12" ht="24.75" customHeight="1">
      <c r="A262" s="16">
        <f>Equipes!$H262+(ROW(Equipes!$H262)/100000)</f>
        <v>2.6199999999999999E-3</v>
      </c>
      <c r="B262" s="13">
        <f>RANK(Equipes!$A262,A:A)</f>
        <v>739</v>
      </c>
      <c r="C262" s="28"/>
      <c r="D262" s="18">
        <f>COUNTIF('01'!$C$3:$C$300,C262)+COUNTIF('02'!$C$3:$C$300,C262)+COUNTIF('03'!$C$3:$C$300,C262)+COUNTIF('04'!$C$3:$C$300,C262)+COUNTIF('05'!$C$3:$C$300,C262)+COUNTIF('06'!$C$3:$C$300,C262)+COUNTIF('07'!$C$3:$C$300,C262)+COUNTIF('08'!$C$3:$C$300,C262)+COUNTIF('09'!$C$3:$C$300,C262)+COUNTIF('10'!$C$3:$C$260,C262)+COUNTIF('11'!$C$3:$C$300,C262)+COUNTIF('12'!$C$3:$C$300,C262)</f>
        <v>0</v>
      </c>
      <c r="E262" s="18">
        <f>COUNTIF('01'!$D$3:$D$300,C262)+COUNTIF('02'!$D$3:$D$300,C262)+COUNTIF('03'!$D$3:$D$300,C262)+COUNTIF('04'!$D$3:$D$300,C262)+COUNTIF('05'!$D$3:$D$300,C262)+COUNTIF('06'!$D$3:$D$300,C262)+COUNTIF('07'!$D$3:$D$300,C262)+COUNTIF('08'!$D$3:$D$300,C262)+COUNTIF('09'!$D$3:$D$300,C262)+COUNTIF('10'!$D$3:$D$260,C262)+COUNTIF('11'!$D$3:$D$300,C262)+COUNTIF('12'!$D$3:$D$300,C262)</f>
        <v>0</v>
      </c>
      <c r="F262" s="18">
        <f>COUNTIFS('01'!$C$3:$C$300,C262,'01'!$H$3:$H$300,"&gt;0")+COUNTIFS('01'!$D$3:$D$300,C262,'01'!$H$3:$H$300,"&gt;0")+COUNTIFS('02'!$C$3:$C$300,C262,'02'!$H$3:$H$300,"&gt;0")+COUNTIFS('02'!$D$3:$D$300,C262,'02'!$H$3:$H$300,"&gt;0")+COUNTIFS('03'!$C$3:$C$300,C262,'03'!$H$3:$H$300,"&gt;0")+COUNTIFS('03'!$D$3:$D$300,C262,'03'!$H$3:$H$300,"&gt;0")+COUNTIFS('04'!$C$3:$C$300,C262,'04'!$H$3:$H$300,"&gt;0")+COUNTIFS('04'!$D$3:$D$300,C262,'04'!$H$3:$H$300,"&gt;0")+COUNTIFS('05'!$C$3:$C$300,C262,'05'!$H$3:$H$300,"&gt;0")+COUNTIFS('05'!$D$3:$D$300,C262,'05'!$H$3:$H$300,"&gt;0")+COUNTIFS('06'!$C$3:$C$300,C262,'06'!$H$3:$H$300,"&gt;0")+COUNTIFS('06'!$D$3:$D$300,C262,'06'!$H$3:$H$300,"&gt;0")+COUNTIFS('07'!$C$3:$C$300,C262,'07'!$H$3:$H$300,"&gt;0")+COUNTIFS('07'!$D$3:$D$300,C262,'07'!$H$3:$H$300,"&gt;0")+COUNTIFS('08'!$C$3:$C$300,C262,'08'!$H$3:$H$300,"&gt;0")+COUNTIFS('08'!$D$3:$D$300,C262,'08'!$H$3:$H$300,"&gt;0")+COUNTIFS('09'!$C$3:$C$300,C262,'09'!$H$3:$H$300,"&gt;0")+COUNTIFS('09'!$D$3:$D$300,C262,'09'!$H$3:$H$300,"&gt;0")+COUNTIFS('10'!$C$3:$C$260,C262,'10'!$I$3:$I$260,"&gt;0")+COUNTIFS('10'!$D$3:$D$260,C262,'10'!$I$3:$I$260,"&gt;0")+COUNTIFS('11'!$C$3:$C$300,C262,'11'!$H$3:$H$300,"&gt;0")+COUNTIFS('11'!$D$3:$D$300,C262,'11'!$H$3:$H$300,"&gt;0")+COUNTIFS('12'!$C$3:$C$300,C262,'12'!$H$3:$H$300,"&gt;0")+COUNTIFS('12'!$D$3:$D$300,C262,'12'!$H$3:$H$300,"&gt;0")</f>
        <v>0</v>
      </c>
      <c r="G262" s="18">
        <f>COUNTIFS('01'!$C$3:$C$300,C262,'01'!$H$3:$H$300,"&lt;0")+COUNTIFS('01'!$D$3:$D$300,C262,'01'!$H$3:$H$300,"&lt;0")+COUNTIFS('02'!$C$3:$C$300,C262,'02'!$H$3:$H$300,"&lt;0")+COUNTIFS('02'!$D$3:$D$300,C262,'02'!$H$3:$H$300,"&lt;0")+COUNTIFS('03'!$C$3:$C$300,C262,'03'!$H$3:$H$300,"&lt;0")+COUNTIFS('03'!$D$3:$D$300,C262,'03'!$H$3:$H$300,"&lt;0")+COUNTIFS('04'!$C$3:$C$300,C262,'04'!$H$3:$H$300,"&lt;0")+COUNTIFS('04'!$D$3:$D$300,C262,'04'!$H$3:$H$300,"&lt;0")+COUNTIFS('05'!$C$3:$C$300,C262,'05'!$H$3:$H$300,"&lt;0")+COUNTIFS('05'!$D$3:$D$300,C262,'05'!$H$3:$H$300,"&lt;0")+COUNTIFS('06'!$C$3:$C$300,C262,'06'!$H$3:$H$300,"&lt;0")+COUNTIFS('06'!$D$3:$D$300,C262,'06'!$H$3:$H$300,"&lt;0")+COUNTIFS('07'!$C$3:$C$300,C262,'07'!$H$3:$H$300,"&lt;0")+COUNTIFS('07'!$D$3:$D$300,C262,'07'!$H$3:$H$300,"&lt;0")+COUNTIFS('08'!$C$3:$C$300,C262,'08'!$H$3:$H$300,"&lt;0")+COUNTIFS('08'!$D$3:$D$300,C262,'08'!$H$3:$H$300,"&lt;0")+COUNTIFS('09'!$C$3:$C$300,C262,'09'!$H$3:$H$300,"&lt;0")+COUNTIFS('09'!$D$3:$D$300,C262,'09'!$H$3:$H$300,"&lt;0")+COUNTIFS('10'!$C$3:$C$260,C262,'10'!$I$3:$I$260,"&lt;0")+COUNTIFS('10'!$D$3:$D$260,C262,'10'!$I$3:$I$260,"&lt;0")+COUNTIFS('11'!$C$3:$C$300,C262,'11'!$H$3:$H$300,"&lt;0")+COUNTIFS('11'!$D$3:$D$300,C262,'11'!$H$3:$H$300,"&lt;0")+COUNTIFS('12'!$C$3:$C$300,C262,'12'!$H$3:$H$300,"&lt;0")+COUNTIFS('12'!$D$3:$D$300,C262,'12'!$H$3:$H$300,"&lt;0")</f>
        <v>0</v>
      </c>
      <c r="H262" s="19">
        <f>SUMIFS('01'!$H$3:$H$300,'01'!$C$3:$C$300,C262)+SUMIFS('01'!$H$3:$H$300,'01'!$D$3:$D$300,C262)+SUMIFS('02'!$H$3:$H$300,'02'!$C$3:$C$300,C262)+SUMIFS('02'!$H$3:$H$300,'02'!$D$3:$D$300,C262)+SUMIFS('03'!$H$3:$H$300,'03'!$C$3:$C$300,C262)+SUMIFS('03'!$H$3:$H$300,'03'!$D$3:$D$300,C262)+SUMIFS('04'!$H$3:$H$300,'04'!$C$3:$C$300,C262)+SUMIFS('04'!$H$3:$H$300,'04'!$D$3:$D$300,C262)+SUMIFS('05'!$H$3:$H$300,'05'!$C$3:$C$300,C262)+SUMIFS('05'!$H$3:$H$300,'05'!$D$3:$D$300,C262)+SUMIFS('06'!$H$3:$H$300,'06'!$C$3:$C$300,C262)+SUMIFS('06'!$H$3:$H$300,'06'!$D$3:$D$300,C262)+SUMIFS('07'!$H$3:$H$300,'07'!$C$3:$C$300,C262)+SUMIFS('07'!$H$3:$H$300,'07'!$D$3:$D$300,C262)+SUMIFS('08'!$H$3:$H$300,'08'!$C$3:$C$300,C262)+SUMIFS('08'!$H$3:$H$300,'08'!$D$3:$D$300,C262)+SUMIFS('09'!$H$3:$H$300,'09'!$C$3:$C$300,C262)+SUMIFS('09'!$H$3:$H$300,'09'!$D$3:$D$300,C262)+SUMIFS('10'!$I$3:$I$260,'10'!$C$3:$C$260,C262)+SUMIFS('10'!$I$3:$I$260,'10'!$D$3:$D$260,C262)+SUMIFS('11'!$H$3:$H$300,'11'!$C$3:$C$300,C262)+SUMIFS('11'!$H$3:$H$300,'11'!$D$3:$D$300,C262)+SUMIFS('12'!$H$3:$H$300,'12'!$C$3:$C$300,C262)+SUMIFS('12'!$H$3:$H$300,'12'!$D$3:$D$300,C262)</f>
        <v>0</v>
      </c>
      <c r="I262" s="212"/>
      <c r="J262" s="231"/>
      <c r="K262" s="212"/>
      <c r="L262" s="212"/>
    </row>
    <row r="263" spans="1:12" ht="24.75" customHeight="1">
      <c r="A263" s="16">
        <f>Equipes!$H263+(ROW(Equipes!$H263)/100000)</f>
        <v>2.63E-3</v>
      </c>
      <c r="B263" s="13">
        <f>RANK(Equipes!$A263,A:A)</f>
        <v>738</v>
      </c>
      <c r="C263" s="28"/>
      <c r="D263" s="18">
        <f>COUNTIF('01'!$C$3:$C$300,C263)+COUNTIF('02'!$C$3:$C$300,C263)+COUNTIF('03'!$C$3:$C$300,C263)+COUNTIF('04'!$C$3:$C$300,C263)+COUNTIF('05'!$C$3:$C$300,C263)+COUNTIF('06'!$C$3:$C$300,C263)+COUNTIF('07'!$C$3:$C$300,C263)+COUNTIF('08'!$C$3:$C$300,C263)+COUNTIF('09'!$C$3:$C$300,C263)+COUNTIF('10'!$C$3:$C$260,C263)+COUNTIF('11'!$C$3:$C$300,C263)+COUNTIF('12'!$C$3:$C$300,C263)</f>
        <v>0</v>
      </c>
      <c r="E263" s="18">
        <f>COUNTIF('01'!$D$3:$D$300,C263)+COUNTIF('02'!$D$3:$D$300,C263)+COUNTIF('03'!$D$3:$D$300,C263)+COUNTIF('04'!$D$3:$D$300,C263)+COUNTIF('05'!$D$3:$D$300,C263)+COUNTIF('06'!$D$3:$D$300,C263)+COUNTIF('07'!$D$3:$D$300,C263)+COUNTIF('08'!$D$3:$D$300,C263)+COUNTIF('09'!$D$3:$D$300,C263)+COUNTIF('10'!$D$3:$D$260,C263)+COUNTIF('11'!$D$3:$D$300,C263)+COUNTIF('12'!$D$3:$D$300,C263)</f>
        <v>0</v>
      </c>
      <c r="F263" s="18">
        <f>COUNTIFS('01'!$C$3:$C$300,C263,'01'!$H$3:$H$300,"&gt;0")+COUNTIFS('01'!$D$3:$D$300,C263,'01'!$H$3:$H$300,"&gt;0")+COUNTIFS('02'!$C$3:$C$300,C263,'02'!$H$3:$H$300,"&gt;0")+COUNTIFS('02'!$D$3:$D$300,C263,'02'!$H$3:$H$300,"&gt;0")+COUNTIFS('03'!$C$3:$C$300,C263,'03'!$H$3:$H$300,"&gt;0")+COUNTIFS('03'!$D$3:$D$300,C263,'03'!$H$3:$H$300,"&gt;0")+COUNTIFS('04'!$C$3:$C$300,C263,'04'!$H$3:$H$300,"&gt;0")+COUNTIFS('04'!$D$3:$D$300,C263,'04'!$H$3:$H$300,"&gt;0")+COUNTIFS('05'!$C$3:$C$300,C263,'05'!$H$3:$H$300,"&gt;0")+COUNTIFS('05'!$D$3:$D$300,C263,'05'!$H$3:$H$300,"&gt;0")+COUNTIFS('06'!$C$3:$C$300,C263,'06'!$H$3:$H$300,"&gt;0")+COUNTIFS('06'!$D$3:$D$300,C263,'06'!$H$3:$H$300,"&gt;0")+COUNTIFS('07'!$C$3:$C$300,C263,'07'!$H$3:$H$300,"&gt;0")+COUNTIFS('07'!$D$3:$D$300,C263,'07'!$H$3:$H$300,"&gt;0")+COUNTIFS('08'!$C$3:$C$300,C263,'08'!$H$3:$H$300,"&gt;0")+COUNTIFS('08'!$D$3:$D$300,C263,'08'!$H$3:$H$300,"&gt;0")+COUNTIFS('09'!$C$3:$C$300,C263,'09'!$H$3:$H$300,"&gt;0")+COUNTIFS('09'!$D$3:$D$300,C263,'09'!$H$3:$H$300,"&gt;0")+COUNTIFS('10'!$C$3:$C$260,C263,'10'!$I$3:$I$260,"&gt;0")+COUNTIFS('10'!$D$3:$D$260,C263,'10'!$I$3:$I$260,"&gt;0")+COUNTIFS('11'!$C$3:$C$300,C263,'11'!$H$3:$H$300,"&gt;0")+COUNTIFS('11'!$D$3:$D$300,C263,'11'!$H$3:$H$300,"&gt;0")+COUNTIFS('12'!$C$3:$C$300,C263,'12'!$H$3:$H$300,"&gt;0")+COUNTIFS('12'!$D$3:$D$300,C263,'12'!$H$3:$H$300,"&gt;0")</f>
        <v>0</v>
      </c>
      <c r="G263" s="18">
        <f>COUNTIFS('01'!$C$3:$C$300,C263,'01'!$H$3:$H$300,"&lt;0")+COUNTIFS('01'!$D$3:$D$300,C263,'01'!$H$3:$H$300,"&lt;0")+COUNTIFS('02'!$C$3:$C$300,C263,'02'!$H$3:$H$300,"&lt;0")+COUNTIFS('02'!$D$3:$D$300,C263,'02'!$H$3:$H$300,"&lt;0")+COUNTIFS('03'!$C$3:$C$300,C263,'03'!$H$3:$H$300,"&lt;0")+COUNTIFS('03'!$D$3:$D$300,C263,'03'!$H$3:$H$300,"&lt;0")+COUNTIFS('04'!$C$3:$C$300,C263,'04'!$H$3:$H$300,"&lt;0")+COUNTIFS('04'!$D$3:$D$300,C263,'04'!$H$3:$H$300,"&lt;0")+COUNTIFS('05'!$C$3:$C$300,C263,'05'!$H$3:$H$300,"&lt;0")+COUNTIFS('05'!$D$3:$D$300,C263,'05'!$H$3:$H$300,"&lt;0")+COUNTIFS('06'!$C$3:$C$300,C263,'06'!$H$3:$H$300,"&lt;0")+COUNTIFS('06'!$D$3:$D$300,C263,'06'!$H$3:$H$300,"&lt;0")+COUNTIFS('07'!$C$3:$C$300,C263,'07'!$H$3:$H$300,"&lt;0")+COUNTIFS('07'!$D$3:$D$300,C263,'07'!$H$3:$H$300,"&lt;0")+COUNTIFS('08'!$C$3:$C$300,C263,'08'!$H$3:$H$300,"&lt;0")+COUNTIFS('08'!$D$3:$D$300,C263,'08'!$H$3:$H$300,"&lt;0")+COUNTIFS('09'!$C$3:$C$300,C263,'09'!$H$3:$H$300,"&lt;0")+COUNTIFS('09'!$D$3:$D$300,C263,'09'!$H$3:$H$300,"&lt;0")+COUNTIFS('10'!$C$3:$C$260,C263,'10'!$I$3:$I$260,"&lt;0")+COUNTIFS('10'!$D$3:$D$260,C263,'10'!$I$3:$I$260,"&lt;0")+COUNTIFS('11'!$C$3:$C$300,C263,'11'!$H$3:$H$300,"&lt;0")+COUNTIFS('11'!$D$3:$D$300,C263,'11'!$H$3:$H$300,"&lt;0")+COUNTIFS('12'!$C$3:$C$300,C263,'12'!$H$3:$H$300,"&lt;0")+COUNTIFS('12'!$D$3:$D$300,C263,'12'!$H$3:$H$300,"&lt;0")</f>
        <v>0</v>
      </c>
      <c r="H263" s="19">
        <f>SUMIFS('01'!$H$3:$H$300,'01'!$C$3:$C$300,C263)+SUMIFS('01'!$H$3:$H$300,'01'!$D$3:$D$300,C263)+SUMIFS('02'!$H$3:$H$300,'02'!$C$3:$C$300,C263)+SUMIFS('02'!$H$3:$H$300,'02'!$D$3:$D$300,C263)+SUMIFS('03'!$H$3:$H$300,'03'!$C$3:$C$300,C263)+SUMIFS('03'!$H$3:$H$300,'03'!$D$3:$D$300,C263)+SUMIFS('04'!$H$3:$H$300,'04'!$C$3:$C$300,C263)+SUMIFS('04'!$H$3:$H$300,'04'!$D$3:$D$300,C263)+SUMIFS('05'!$H$3:$H$300,'05'!$C$3:$C$300,C263)+SUMIFS('05'!$H$3:$H$300,'05'!$D$3:$D$300,C263)+SUMIFS('06'!$H$3:$H$300,'06'!$C$3:$C$300,C263)+SUMIFS('06'!$H$3:$H$300,'06'!$D$3:$D$300,C263)+SUMIFS('07'!$H$3:$H$300,'07'!$C$3:$C$300,C263)+SUMIFS('07'!$H$3:$H$300,'07'!$D$3:$D$300,C263)+SUMIFS('08'!$H$3:$H$300,'08'!$C$3:$C$300,C263)+SUMIFS('08'!$H$3:$H$300,'08'!$D$3:$D$300,C263)+SUMIFS('09'!$H$3:$H$300,'09'!$C$3:$C$300,C263)+SUMIFS('09'!$H$3:$H$300,'09'!$D$3:$D$300,C263)+SUMIFS('10'!$I$3:$I$260,'10'!$C$3:$C$260,C263)+SUMIFS('10'!$I$3:$I$260,'10'!$D$3:$D$260,C263)+SUMIFS('11'!$H$3:$H$300,'11'!$C$3:$C$300,C263)+SUMIFS('11'!$H$3:$H$300,'11'!$D$3:$D$300,C263)+SUMIFS('12'!$H$3:$H$300,'12'!$C$3:$C$300,C263)+SUMIFS('12'!$H$3:$H$300,'12'!$D$3:$D$300,C263)</f>
        <v>0</v>
      </c>
      <c r="I263" s="212"/>
      <c r="J263" s="231"/>
      <c r="K263" s="212"/>
      <c r="L263" s="212"/>
    </row>
    <row r="264" spans="1:12" ht="24.75" customHeight="1">
      <c r="A264" s="16">
        <f>Equipes!$H264+(ROW(Equipes!$H264)/100000)</f>
        <v>2.64E-3</v>
      </c>
      <c r="B264" s="13">
        <f>RANK(Equipes!$A264,A:A)</f>
        <v>737</v>
      </c>
      <c r="C264" s="28"/>
      <c r="D264" s="18">
        <f>COUNTIF('01'!$C$3:$C$300,C264)+COUNTIF('02'!$C$3:$C$300,C264)+COUNTIF('03'!$C$3:$C$300,C264)+COUNTIF('04'!$C$3:$C$300,C264)+COUNTIF('05'!$C$3:$C$300,C264)+COUNTIF('06'!$C$3:$C$300,C264)+COUNTIF('07'!$C$3:$C$300,C264)+COUNTIF('08'!$C$3:$C$300,C264)+COUNTIF('09'!$C$3:$C$300,C264)+COUNTIF('10'!$C$3:$C$260,C264)+COUNTIF('11'!$C$3:$C$300,C264)+COUNTIF('12'!$C$3:$C$300,C264)</f>
        <v>0</v>
      </c>
      <c r="E264" s="18">
        <f>COUNTIF('01'!$D$3:$D$300,C264)+COUNTIF('02'!$D$3:$D$300,C264)+COUNTIF('03'!$D$3:$D$300,C264)+COUNTIF('04'!$D$3:$D$300,C264)+COUNTIF('05'!$D$3:$D$300,C264)+COUNTIF('06'!$D$3:$D$300,C264)+COUNTIF('07'!$D$3:$D$300,C264)+COUNTIF('08'!$D$3:$D$300,C264)+COUNTIF('09'!$D$3:$D$300,C264)+COUNTIF('10'!$D$3:$D$260,C264)+COUNTIF('11'!$D$3:$D$300,C264)+COUNTIF('12'!$D$3:$D$300,C264)</f>
        <v>0</v>
      </c>
      <c r="F264" s="18">
        <f>COUNTIFS('01'!$C$3:$C$300,C264,'01'!$H$3:$H$300,"&gt;0")+COUNTIFS('01'!$D$3:$D$300,C264,'01'!$H$3:$H$300,"&gt;0")+COUNTIFS('02'!$C$3:$C$300,C264,'02'!$H$3:$H$300,"&gt;0")+COUNTIFS('02'!$D$3:$D$300,C264,'02'!$H$3:$H$300,"&gt;0")+COUNTIFS('03'!$C$3:$C$300,C264,'03'!$H$3:$H$300,"&gt;0")+COUNTIFS('03'!$D$3:$D$300,C264,'03'!$H$3:$H$300,"&gt;0")+COUNTIFS('04'!$C$3:$C$300,C264,'04'!$H$3:$H$300,"&gt;0")+COUNTIFS('04'!$D$3:$D$300,C264,'04'!$H$3:$H$300,"&gt;0")+COUNTIFS('05'!$C$3:$C$300,C264,'05'!$H$3:$H$300,"&gt;0")+COUNTIFS('05'!$D$3:$D$300,C264,'05'!$H$3:$H$300,"&gt;0")+COUNTIFS('06'!$C$3:$C$300,C264,'06'!$H$3:$H$300,"&gt;0")+COUNTIFS('06'!$D$3:$D$300,C264,'06'!$H$3:$H$300,"&gt;0")+COUNTIFS('07'!$C$3:$C$300,C264,'07'!$H$3:$H$300,"&gt;0")+COUNTIFS('07'!$D$3:$D$300,C264,'07'!$H$3:$H$300,"&gt;0")+COUNTIFS('08'!$C$3:$C$300,C264,'08'!$H$3:$H$300,"&gt;0")+COUNTIFS('08'!$D$3:$D$300,C264,'08'!$H$3:$H$300,"&gt;0")+COUNTIFS('09'!$C$3:$C$300,C264,'09'!$H$3:$H$300,"&gt;0")+COUNTIFS('09'!$D$3:$D$300,C264,'09'!$H$3:$H$300,"&gt;0")+COUNTIFS('10'!$C$3:$C$260,C264,'10'!$I$3:$I$260,"&gt;0")+COUNTIFS('10'!$D$3:$D$260,C264,'10'!$I$3:$I$260,"&gt;0")+COUNTIFS('11'!$C$3:$C$300,C264,'11'!$H$3:$H$300,"&gt;0")+COUNTIFS('11'!$D$3:$D$300,C264,'11'!$H$3:$H$300,"&gt;0")+COUNTIFS('12'!$C$3:$C$300,C264,'12'!$H$3:$H$300,"&gt;0")+COUNTIFS('12'!$D$3:$D$300,C264,'12'!$H$3:$H$300,"&gt;0")</f>
        <v>0</v>
      </c>
      <c r="G264" s="18">
        <f>COUNTIFS('01'!$C$3:$C$300,C264,'01'!$H$3:$H$300,"&lt;0")+COUNTIFS('01'!$D$3:$D$300,C264,'01'!$H$3:$H$300,"&lt;0")+COUNTIFS('02'!$C$3:$C$300,C264,'02'!$H$3:$H$300,"&lt;0")+COUNTIFS('02'!$D$3:$D$300,C264,'02'!$H$3:$H$300,"&lt;0")+COUNTIFS('03'!$C$3:$C$300,C264,'03'!$H$3:$H$300,"&lt;0")+COUNTIFS('03'!$D$3:$D$300,C264,'03'!$H$3:$H$300,"&lt;0")+COUNTIFS('04'!$C$3:$C$300,C264,'04'!$H$3:$H$300,"&lt;0")+COUNTIFS('04'!$D$3:$D$300,C264,'04'!$H$3:$H$300,"&lt;0")+COUNTIFS('05'!$C$3:$C$300,C264,'05'!$H$3:$H$300,"&lt;0")+COUNTIFS('05'!$D$3:$D$300,C264,'05'!$H$3:$H$300,"&lt;0")+COUNTIFS('06'!$C$3:$C$300,C264,'06'!$H$3:$H$300,"&lt;0")+COUNTIFS('06'!$D$3:$D$300,C264,'06'!$H$3:$H$300,"&lt;0")+COUNTIFS('07'!$C$3:$C$300,C264,'07'!$H$3:$H$300,"&lt;0")+COUNTIFS('07'!$D$3:$D$300,C264,'07'!$H$3:$H$300,"&lt;0")+COUNTIFS('08'!$C$3:$C$300,C264,'08'!$H$3:$H$300,"&lt;0")+COUNTIFS('08'!$D$3:$D$300,C264,'08'!$H$3:$H$300,"&lt;0")+COUNTIFS('09'!$C$3:$C$300,C264,'09'!$H$3:$H$300,"&lt;0")+COUNTIFS('09'!$D$3:$D$300,C264,'09'!$H$3:$H$300,"&lt;0")+COUNTIFS('10'!$C$3:$C$260,C264,'10'!$I$3:$I$260,"&lt;0")+COUNTIFS('10'!$D$3:$D$260,C264,'10'!$I$3:$I$260,"&lt;0")+COUNTIFS('11'!$C$3:$C$300,C264,'11'!$H$3:$H$300,"&lt;0")+COUNTIFS('11'!$D$3:$D$300,C264,'11'!$H$3:$H$300,"&lt;0")+COUNTIFS('12'!$C$3:$C$300,C264,'12'!$H$3:$H$300,"&lt;0")+COUNTIFS('12'!$D$3:$D$300,C264,'12'!$H$3:$H$300,"&lt;0")</f>
        <v>0</v>
      </c>
      <c r="H264" s="19">
        <f>SUMIFS('01'!$H$3:$H$300,'01'!$C$3:$C$300,C264)+SUMIFS('01'!$H$3:$H$300,'01'!$D$3:$D$300,C264)+SUMIFS('02'!$H$3:$H$300,'02'!$C$3:$C$300,C264)+SUMIFS('02'!$H$3:$H$300,'02'!$D$3:$D$300,C264)+SUMIFS('03'!$H$3:$H$300,'03'!$C$3:$C$300,C264)+SUMIFS('03'!$H$3:$H$300,'03'!$D$3:$D$300,C264)+SUMIFS('04'!$H$3:$H$300,'04'!$C$3:$C$300,C264)+SUMIFS('04'!$H$3:$H$300,'04'!$D$3:$D$300,C264)+SUMIFS('05'!$H$3:$H$300,'05'!$C$3:$C$300,C264)+SUMIFS('05'!$H$3:$H$300,'05'!$D$3:$D$300,C264)+SUMIFS('06'!$H$3:$H$300,'06'!$C$3:$C$300,C264)+SUMIFS('06'!$H$3:$H$300,'06'!$D$3:$D$300,C264)+SUMIFS('07'!$H$3:$H$300,'07'!$C$3:$C$300,C264)+SUMIFS('07'!$H$3:$H$300,'07'!$D$3:$D$300,C264)+SUMIFS('08'!$H$3:$H$300,'08'!$C$3:$C$300,C264)+SUMIFS('08'!$H$3:$H$300,'08'!$D$3:$D$300,C264)+SUMIFS('09'!$H$3:$H$300,'09'!$C$3:$C$300,C264)+SUMIFS('09'!$H$3:$H$300,'09'!$D$3:$D$300,C264)+SUMIFS('10'!$I$3:$I$260,'10'!$C$3:$C$260,C264)+SUMIFS('10'!$I$3:$I$260,'10'!$D$3:$D$260,C264)+SUMIFS('11'!$H$3:$H$300,'11'!$C$3:$C$300,C264)+SUMIFS('11'!$H$3:$H$300,'11'!$D$3:$D$300,C264)+SUMIFS('12'!$H$3:$H$300,'12'!$C$3:$C$300,C264)+SUMIFS('12'!$H$3:$H$300,'12'!$D$3:$D$300,C264)</f>
        <v>0</v>
      </c>
      <c r="I264" s="212"/>
      <c r="J264" s="231"/>
      <c r="K264" s="212"/>
      <c r="L264" s="212"/>
    </row>
    <row r="265" spans="1:12" ht="24.75" customHeight="1">
      <c r="A265" s="16">
        <f>Equipes!$H265+(ROW(Equipes!$H265)/100000)</f>
        <v>2.65E-3</v>
      </c>
      <c r="B265" s="13">
        <f>RANK(Equipes!$A265,A:A)</f>
        <v>736</v>
      </c>
      <c r="C265" s="28"/>
      <c r="D265" s="18">
        <f>COUNTIF('01'!$C$3:$C$300,C265)+COUNTIF('02'!$C$3:$C$300,C265)+COUNTIF('03'!$C$3:$C$300,C265)+COUNTIF('04'!$C$3:$C$300,C265)+COUNTIF('05'!$C$3:$C$300,C265)+COUNTIF('06'!$C$3:$C$300,C265)+COUNTIF('07'!$C$3:$C$300,C265)+COUNTIF('08'!$C$3:$C$300,C265)+COUNTIF('09'!$C$3:$C$300,C265)+COUNTIF('10'!$C$3:$C$260,C265)+COUNTIF('11'!$C$3:$C$300,C265)+COUNTIF('12'!$C$3:$C$300,C265)</f>
        <v>0</v>
      </c>
      <c r="E265" s="18">
        <f>COUNTIF('01'!$D$3:$D$300,C265)+COUNTIF('02'!$D$3:$D$300,C265)+COUNTIF('03'!$D$3:$D$300,C265)+COUNTIF('04'!$D$3:$D$300,C265)+COUNTIF('05'!$D$3:$D$300,C265)+COUNTIF('06'!$D$3:$D$300,C265)+COUNTIF('07'!$D$3:$D$300,C265)+COUNTIF('08'!$D$3:$D$300,C265)+COUNTIF('09'!$D$3:$D$300,C265)+COUNTIF('10'!$D$3:$D$260,C265)+COUNTIF('11'!$D$3:$D$300,C265)+COUNTIF('12'!$D$3:$D$300,C265)</f>
        <v>0</v>
      </c>
      <c r="F265" s="18">
        <f>COUNTIFS('01'!$C$3:$C$300,C265,'01'!$H$3:$H$300,"&gt;0")+COUNTIFS('01'!$D$3:$D$300,C265,'01'!$H$3:$H$300,"&gt;0")+COUNTIFS('02'!$C$3:$C$300,C265,'02'!$H$3:$H$300,"&gt;0")+COUNTIFS('02'!$D$3:$D$300,C265,'02'!$H$3:$H$300,"&gt;0")+COUNTIFS('03'!$C$3:$C$300,C265,'03'!$H$3:$H$300,"&gt;0")+COUNTIFS('03'!$D$3:$D$300,C265,'03'!$H$3:$H$300,"&gt;0")+COUNTIFS('04'!$C$3:$C$300,C265,'04'!$H$3:$H$300,"&gt;0")+COUNTIFS('04'!$D$3:$D$300,C265,'04'!$H$3:$H$300,"&gt;0")+COUNTIFS('05'!$C$3:$C$300,C265,'05'!$H$3:$H$300,"&gt;0")+COUNTIFS('05'!$D$3:$D$300,C265,'05'!$H$3:$H$300,"&gt;0")+COUNTIFS('06'!$C$3:$C$300,C265,'06'!$H$3:$H$300,"&gt;0")+COUNTIFS('06'!$D$3:$D$300,C265,'06'!$H$3:$H$300,"&gt;0")+COUNTIFS('07'!$C$3:$C$300,C265,'07'!$H$3:$H$300,"&gt;0")+COUNTIFS('07'!$D$3:$D$300,C265,'07'!$H$3:$H$300,"&gt;0")+COUNTIFS('08'!$C$3:$C$300,C265,'08'!$H$3:$H$300,"&gt;0")+COUNTIFS('08'!$D$3:$D$300,C265,'08'!$H$3:$H$300,"&gt;0")+COUNTIFS('09'!$C$3:$C$300,C265,'09'!$H$3:$H$300,"&gt;0")+COUNTIFS('09'!$D$3:$D$300,C265,'09'!$H$3:$H$300,"&gt;0")+COUNTIFS('10'!$C$3:$C$260,C265,'10'!$I$3:$I$260,"&gt;0")+COUNTIFS('10'!$D$3:$D$260,C265,'10'!$I$3:$I$260,"&gt;0")+COUNTIFS('11'!$C$3:$C$300,C265,'11'!$H$3:$H$300,"&gt;0")+COUNTIFS('11'!$D$3:$D$300,C265,'11'!$H$3:$H$300,"&gt;0")+COUNTIFS('12'!$C$3:$C$300,C265,'12'!$H$3:$H$300,"&gt;0")+COUNTIFS('12'!$D$3:$D$300,C265,'12'!$H$3:$H$300,"&gt;0")</f>
        <v>0</v>
      </c>
      <c r="G265" s="18">
        <f>COUNTIFS('01'!$C$3:$C$300,C265,'01'!$H$3:$H$300,"&lt;0")+COUNTIFS('01'!$D$3:$D$300,C265,'01'!$H$3:$H$300,"&lt;0")+COUNTIFS('02'!$C$3:$C$300,C265,'02'!$H$3:$H$300,"&lt;0")+COUNTIFS('02'!$D$3:$D$300,C265,'02'!$H$3:$H$300,"&lt;0")+COUNTIFS('03'!$C$3:$C$300,C265,'03'!$H$3:$H$300,"&lt;0")+COUNTIFS('03'!$D$3:$D$300,C265,'03'!$H$3:$H$300,"&lt;0")+COUNTIFS('04'!$C$3:$C$300,C265,'04'!$H$3:$H$300,"&lt;0")+COUNTIFS('04'!$D$3:$D$300,C265,'04'!$H$3:$H$300,"&lt;0")+COUNTIFS('05'!$C$3:$C$300,C265,'05'!$H$3:$H$300,"&lt;0")+COUNTIFS('05'!$D$3:$D$300,C265,'05'!$H$3:$H$300,"&lt;0")+COUNTIFS('06'!$C$3:$C$300,C265,'06'!$H$3:$H$300,"&lt;0")+COUNTIFS('06'!$D$3:$D$300,C265,'06'!$H$3:$H$300,"&lt;0")+COUNTIFS('07'!$C$3:$C$300,C265,'07'!$H$3:$H$300,"&lt;0")+COUNTIFS('07'!$D$3:$D$300,C265,'07'!$H$3:$H$300,"&lt;0")+COUNTIFS('08'!$C$3:$C$300,C265,'08'!$H$3:$H$300,"&lt;0")+COUNTIFS('08'!$D$3:$D$300,C265,'08'!$H$3:$H$300,"&lt;0")+COUNTIFS('09'!$C$3:$C$300,C265,'09'!$H$3:$H$300,"&lt;0")+COUNTIFS('09'!$D$3:$D$300,C265,'09'!$H$3:$H$300,"&lt;0")+COUNTIFS('10'!$C$3:$C$260,C265,'10'!$I$3:$I$260,"&lt;0")+COUNTIFS('10'!$D$3:$D$260,C265,'10'!$I$3:$I$260,"&lt;0")+COUNTIFS('11'!$C$3:$C$300,C265,'11'!$H$3:$H$300,"&lt;0")+COUNTIFS('11'!$D$3:$D$300,C265,'11'!$H$3:$H$300,"&lt;0")+COUNTIFS('12'!$C$3:$C$300,C265,'12'!$H$3:$H$300,"&lt;0")+COUNTIFS('12'!$D$3:$D$300,C265,'12'!$H$3:$H$300,"&lt;0")</f>
        <v>0</v>
      </c>
      <c r="H265" s="19">
        <f>SUMIFS('01'!$H$3:$H$300,'01'!$C$3:$C$300,C265)+SUMIFS('01'!$H$3:$H$300,'01'!$D$3:$D$300,C265)+SUMIFS('02'!$H$3:$H$300,'02'!$C$3:$C$300,C265)+SUMIFS('02'!$H$3:$H$300,'02'!$D$3:$D$300,C265)+SUMIFS('03'!$H$3:$H$300,'03'!$C$3:$C$300,C265)+SUMIFS('03'!$H$3:$H$300,'03'!$D$3:$D$300,C265)+SUMIFS('04'!$H$3:$H$300,'04'!$C$3:$C$300,C265)+SUMIFS('04'!$H$3:$H$300,'04'!$D$3:$D$300,C265)+SUMIFS('05'!$H$3:$H$300,'05'!$C$3:$C$300,C265)+SUMIFS('05'!$H$3:$H$300,'05'!$D$3:$D$300,C265)+SUMIFS('06'!$H$3:$H$300,'06'!$C$3:$C$300,C265)+SUMIFS('06'!$H$3:$H$300,'06'!$D$3:$D$300,C265)+SUMIFS('07'!$H$3:$H$300,'07'!$C$3:$C$300,C265)+SUMIFS('07'!$H$3:$H$300,'07'!$D$3:$D$300,C265)+SUMIFS('08'!$H$3:$H$300,'08'!$C$3:$C$300,C265)+SUMIFS('08'!$H$3:$H$300,'08'!$D$3:$D$300,C265)+SUMIFS('09'!$H$3:$H$300,'09'!$C$3:$C$300,C265)+SUMIFS('09'!$H$3:$H$300,'09'!$D$3:$D$300,C265)+SUMIFS('10'!$I$3:$I$260,'10'!$C$3:$C$260,C265)+SUMIFS('10'!$I$3:$I$260,'10'!$D$3:$D$260,C265)+SUMIFS('11'!$H$3:$H$300,'11'!$C$3:$C$300,C265)+SUMIFS('11'!$H$3:$H$300,'11'!$D$3:$D$300,C265)+SUMIFS('12'!$H$3:$H$300,'12'!$C$3:$C$300,C265)+SUMIFS('12'!$H$3:$H$300,'12'!$D$3:$D$300,C265)</f>
        <v>0</v>
      </c>
      <c r="I265" s="212"/>
      <c r="J265" s="231"/>
      <c r="K265" s="212"/>
      <c r="L265" s="212"/>
    </row>
    <row r="266" spans="1:12" ht="24.75" customHeight="1">
      <c r="A266" s="16">
        <f>Equipes!$H266+(ROW(Equipes!$H266)/100000)</f>
        <v>2.66E-3</v>
      </c>
      <c r="B266" s="13">
        <f>RANK(Equipes!$A266,A:A)</f>
        <v>735</v>
      </c>
      <c r="C266" s="28"/>
      <c r="D266" s="18">
        <f>COUNTIF('01'!$C$3:$C$300,C266)+COUNTIF('02'!$C$3:$C$300,C266)+COUNTIF('03'!$C$3:$C$300,C266)+COUNTIF('04'!$C$3:$C$300,C266)+COUNTIF('05'!$C$3:$C$300,C266)+COUNTIF('06'!$C$3:$C$300,C266)+COUNTIF('07'!$C$3:$C$300,C266)+COUNTIF('08'!$C$3:$C$300,C266)+COUNTIF('09'!$C$3:$C$300,C266)+COUNTIF('10'!$C$3:$C$260,C266)+COUNTIF('11'!$C$3:$C$300,C266)+COUNTIF('12'!$C$3:$C$300,C266)</f>
        <v>0</v>
      </c>
      <c r="E266" s="18">
        <f>COUNTIF('01'!$D$3:$D$300,C266)+COUNTIF('02'!$D$3:$D$300,C266)+COUNTIF('03'!$D$3:$D$300,C266)+COUNTIF('04'!$D$3:$D$300,C266)+COUNTIF('05'!$D$3:$D$300,C266)+COUNTIF('06'!$D$3:$D$300,C266)+COUNTIF('07'!$D$3:$D$300,C266)+COUNTIF('08'!$D$3:$D$300,C266)+COUNTIF('09'!$D$3:$D$300,C266)+COUNTIF('10'!$D$3:$D$260,C266)+COUNTIF('11'!$D$3:$D$300,C266)+COUNTIF('12'!$D$3:$D$300,C266)</f>
        <v>0</v>
      </c>
      <c r="F266" s="18">
        <f>COUNTIFS('01'!$C$3:$C$300,C266,'01'!$H$3:$H$300,"&gt;0")+COUNTIFS('01'!$D$3:$D$300,C266,'01'!$H$3:$H$300,"&gt;0")+COUNTIFS('02'!$C$3:$C$300,C266,'02'!$H$3:$H$300,"&gt;0")+COUNTIFS('02'!$D$3:$D$300,C266,'02'!$H$3:$H$300,"&gt;0")+COUNTIFS('03'!$C$3:$C$300,C266,'03'!$H$3:$H$300,"&gt;0")+COUNTIFS('03'!$D$3:$D$300,C266,'03'!$H$3:$H$300,"&gt;0")+COUNTIFS('04'!$C$3:$C$300,C266,'04'!$H$3:$H$300,"&gt;0")+COUNTIFS('04'!$D$3:$D$300,C266,'04'!$H$3:$H$300,"&gt;0")+COUNTIFS('05'!$C$3:$C$300,C266,'05'!$H$3:$H$300,"&gt;0")+COUNTIFS('05'!$D$3:$D$300,C266,'05'!$H$3:$H$300,"&gt;0")+COUNTIFS('06'!$C$3:$C$300,C266,'06'!$H$3:$H$300,"&gt;0")+COUNTIFS('06'!$D$3:$D$300,C266,'06'!$H$3:$H$300,"&gt;0")+COUNTIFS('07'!$C$3:$C$300,C266,'07'!$H$3:$H$300,"&gt;0")+COUNTIFS('07'!$D$3:$D$300,C266,'07'!$H$3:$H$300,"&gt;0")+COUNTIFS('08'!$C$3:$C$300,C266,'08'!$H$3:$H$300,"&gt;0")+COUNTIFS('08'!$D$3:$D$300,C266,'08'!$H$3:$H$300,"&gt;0")+COUNTIFS('09'!$C$3:$C$300,C266,'09'!$H$3:$H$300,"&gt;0")+COUNTIFS('09'!$D$3:$D$300,C266,'09'!$H$3:$H$300,"&gt;0")+COUNTIFS('10'!$C$3:$C$260,C266,'10'!$I$3:$I$260,"&gt;0")+COUNTIFS('10'!$D$3:$D$260,C266,'10'!$I$3:$I$260,"&gt;0")+COUNTIFS('11'!$C$3:$C$300,C266,'11'!$H$3:$H$300,"&gt;0")+COUNTIFS('11'!$D$3:$D$300,C266,'11'!$H$3:$H$300,"&gt;0")+COUNTIFS('12'!$C$3:$C$300,C266,'12'!$H$3:$H$300,"&gt;0")+COUNTIFS('12'!$D$3:$D$300,C266,'12'!$H$3:$H$300,"&gt;0")</f>
        <v>0</v>
      </c>
      <c r="G266" s="18">
        <f>COUNTIFS('01'!$C$3:$C$300,C266,'01'!$H$3:$H$300,"&lt;0")+COUNTIFS('01'!$D$3:$D$300,C266,'01'!$H$3:$H$300,"&lt;0")+COUNTIFS('02'!$C$3:$C$300,C266,'02'!$H$3:$H$300,"&lt;0")+COUNTIFS('02'!$D$3:$D$300,C266,'02'!$H$3:$H$300,"&lt;0")+COUNTIFS('03'!$C$3:$C$300,C266,'03'!$H$3:$H$300,"&lt;0")+COUNTIFS('03'!$D$3:$D$300,C266,'03'!$H$3:$H$300,"&lt;0")+COUNTIFS('04'!$C$3:$C$300,C266,'04'!$H$3:$H$300,"&lt;0")+COUNTIFS('04'!$D$3:$D$300,C266,'04'!$H$3:$H$300,"&lt;0")+COUNTIFS('05'!$C$3:$C$300,C266,'05'!$H$3:$H$300,"&lt;0")+COUNTIFS('05'!$D$3:$D$300,C266,'05'!$H$3:$H$300,"&lt;0")+COUNTIFS('06'!$C$3:$C$300,C266,'06'!$H$3:$H$300,"&lt;0")+COUNTIFS('06'!$D$3:$D$300,C266,'06'!$H$3:$H$300,"&lt;0")+COUNTIFS('07'!$C$3:$C$300,C266,'07'!$H$3:$H$300,"&lt;0")+COUNTIFS('07'!$D$3:$D$300,C266,'07'!$H$3:$H$300,"&lt;0")+COUNTIFS('08'!$C$3:$C$300,C266,'08'!$H$3:$H$300,"&lt;0")+COUNTIFS('08'!$D$3:$D$300,C266,'08'!$H$3:$H$300,"&lt;0")+COUNTIFS('09'!$C$3:$C$300,C266,'09'!$H$3:$H$300,"&lt;0")+COUNTIFS('09'!$D$3:$D$300,C266,'09'!$H$3:$H$300,"&lt;0")+COUNTIFS('10'!$C$3:$C$260,C266,'10'!$I$3:$I$260,"&lt;0")+COUNTIFS('10'!$D$3:$D$260,C266,'10'!$I$3:$I$260,"&lt;0")+COUNTIFS('11'!$C$3:$C$300,C266,'11'!$H$3:$H$300,"&lt;0")+COUNTIFS('11'!$D$3:$D$300,C266,'11'!$H$3:$H$300,"&lt;0")+COUNTIFS('12'!$C$3:$C$300,C266,'12'!$H$3:$H$300,"&lt;0")+COUNTIFS('12'!$D$3:$D$300,C266,'12'!$H$3:$H$300,"&lt;0")</f>
        <v>0</v>
      </c>
      <c r="H266" s="19">
        <f>SUMIFS('01'!$H$3:$H$300,'01'!$C$3:$C$300,C266)+SUMIFS('01'!$H$3:$H$300,'01'!$D$3:$D$300,C266)+SUMIFS('02'!$H$3:$H$300,'02'!$C$3:$C$300,C266)+SUMIFS('02'!$H$3:$H$300,'02'!$D$3:$D$300,C266)+SUMIFS('03'!$H$3:$H$300,'03'!$C$3:$C$300,C266)+SUMIFS('03'!$H$3:$H$300,'03'!$D$3:$D$300,C266)+SUMIFS('04'!$H$3:$H$300,'04'!$C$3:$C$300,C266)+SUMIFS('04'!$H$3:$H$300,'04'!$D$3:$D$300,C266)+SUMIFS('05'!$H$3:$H$300,'05'!$C$3:$C$300,C266)+SUMIFS('05'!$H$3:$H$300,'05'!$D$3:$D$300,C266)+SUMIFS('06'!$H$3:$H$300,'06'!$C$3:$C$300,C266)+SUMIFS('06'!$H$3:$H$300,'06'!$D$3:$D$300,C266)+SUMIFS('07'!$H$3:$H$300,'07'!$C$3:$C$300,C266)+SUMIFS('07'!$H$3:$H$300,'07'!$D$3:$D$300,C266)+SUMIFS('08'!$H$3:$H$300,'08'!$C$3:$C$300,C266)+SUMIFS('08'!$H$3:$H$300,'08'!$D$3:$D$300,C266)+SUMIFS('09'!$H$3:$H$300,'09'!$C$3:$C$300,C266)+SUMIFS('09'!$H$3:$H$300,'09'!$D$3:$D$300,C266)+SUMIFS('10'!$I$3:$I$260,'10'!$C$3:$C$260,C266)+SUMIFS('10'!$I$3:$I$260,'10'!$D$3:$D$260,C266)+SUMIFS('11'!$H$3:$H$300,'11'!$C$3:$C$300,C266)+SUMIFS('11'!$H$3:$H$300,'11'!$D$3:$D$300,C266)+SUMIFS('12'!$H$3:$H$300,'12'!$C$3:$C$300,C266)+SUMIFS('12'!$H$3:$H$300,'12'!$D$3:$D$300,C266)</f>
        <v>0</v>
      </c>
      <c r="I266" s="212"/>
      <c r="J266" s="231"/>
      <c r="K266" s="212"/>
      <c r="L266" s="212"/>
    </row>
    <row r="267" spans="1:12" ht="24.75" customHeight="1">
      <c r="A267" s="16">
        <f>Equipes!$H267+(ROW(Equipes!$H267)/100000)</f>
        <v>2.6700000000000001E-3</v>
      </c>
      <c r="B267" s="13">
        <f>RANK(Equipes!$A267,A:A)</f>
        <v>734</v>
      </c>
      <c r="C267" s="28"/>
      <c r="D267" s="18">
        <f>COUNTIF('01'!$C$3:$C$300,C267)+COUNTIF('02'!$C$3:$C$300,C267)+COUNTIF('03'!$C$3:$C$300,C267)+COUNTIF('04'!$C$3:$C$300,C267)+COUNTIF('05'!$C$3:$C$300,C267)+COUNTIF('06'!$C$3:$C$300,C267)+COUNTIF('07'!$C$3:$C$300,C267)+COUNTIF('08'!$C$3:$C$300,C267)+COUNTIF('09'!$C$3:$C$300,C267)+COUNTIF('10'!$C$3:$C$260,C267)+COUNTIF('11'!$C$3:$C$300,C267)+COUNTIF('12'!$C$3:$C$300,C267)</f>
        <v>0</v>
      </c>
      <c r="E267" s="18">
        <f>COUNTIF('01'!$D$3:$D$300,C267)+COUNTIF('02'!$D$3:$D$300,C267)+COUNTIF('03'!$D$3:$D$300,C267)+COUNTIF('04'!$D$3:$D$300,C267)+COUNTIF('05'!$D$3:$D$300,C267)+COUNTIF('06'!$D$3:$D$300,C267)+COUNTIF('07'!$D$3:$D$300,C267)+COUNTIF('08'!$D$3:$D$300,C267)+COUNTIF('09'!$D$3:$D$300,C267)+COUNTIF('10'!$D$3:$D$260,C267)+COUNTIF('11'!$D$3:$D$300,C267)+COUNTIF('12'!$D$3:$D$300,C267)</f>
        <v>0</v>
      </c>
      <c r="F267" s="18">
        <f>COUNTIFS('01'!$C$3:$C$300,C267,'01'!$H$3:$H$300,"&gt;0")+COUNTIFS('01'!$D$3:$D$300,C267,'01'!$H$3:$H$300,"&gt;0")+COUNTIFS('02'!$C$3:$C$300,C267,'02'!$H$3:$H$300,"&gt;0")+COUNTIFS('02'!$D$3:$D$300,C267,'02'!$H$3:$H$300,"&gt;0")+COUNTIFS('03'!$C$3:$C$300,C267,'03'!$H$3:$H$300,"&gt;0")+COUNTIFS('03'!$D$3:$D$300,C267,'03'!$H$3:$H$300,"&gt;0")+COUNTIFS('04'!$C$3:$C$300,C267,'04'!$H$3:$H$300,"&gt;0")+COUNTIFS('04'!$D$3:$D$300,C267,'04'!$H$3:$H$300,"&gt;0")+COUNTIFS('05'!$C$3:$C$300,C267,'05'!$H$3:$H$300,"&gt;0")+COUNTIFS('05'!$D$3:$D$300,C267,'05'!$H$3:$H$300,"&gt;0")+COUNTIFS('06'!$C$3:$C$300,C267,'06'!$H$3:$H$300,"&gt;0")+COUNTIFS('06'!$D$3:$D$300,C267,'06'!$H$3:$H$300,"&gt;0")+COUNTIFS('07'!$C$3:$C$300,C267,'07'!$H$3:$H$300,"&gt;0")+COUNTIFS('07'!$D$3:$D$300,C267,'07'!$H$3:$H$300,"&gt;0")+COUNTIFS('08'!$C$3:$C$300,C267,'08'!$H$3:$H$300,"&gt;0")+COUNTIFS('08'!$D$3:$D$300,C267,'08'!$H$3:$H$300,"&gt;0")+COUNTIFS('09'!$C$3:$C$300,C267,'09'!$H$3:$H$300,"&gt;0")+COUNTIFS('09'!$D$3:$D$300,C267,'09'!$H$3:$H$300,"&gt;0")+COUNTIFS('10'!$C$3:$C$260,C267,'10'!$I$3:$I$260,"&gt;0")+COUNTIFS('10'!$D$3:$D$260,C267,'10'!$I$3:$I$260,"&gt;0")+COUNTIFS('11'!$C$3:$C$300,C267,'11'!$H$3:$H$300,"&gt;0")+COUNTIFS('11'!$D$3:$D$300,C267,'11'!$H$3:$H$300,"&gt;0")+COUNTIFS('12'!$C$3:$C$300,C267,'12'!$H$3:$H$300,"&gt;0")+COUNTIFS('12'!$D$3:$D$300,C267,'12'!$H$3:$H$300,"&gt;0")</f>
        <v>0</v>
      </c>
      <c r="G267" s="18">
        <f>COUNTIFS('01'!$C$3:$C$300,C267,'01'!$H$3:$H$300,"&lt;0")+COUNTIFS('01'!$D$3:$D$300,C267,'01'!$H$3:$H$300,"&lt;0")+COUNTIFS('02'!$C$3:$C$300,C267,'02'!$H$3:$H$300,"&lt;0")+COUNTIFS('02'!$D$3:$D$300,C267,'02'!$H$3:$H$300,"&lt;0")+COUNTIFS('03'!$C$3:$C$300,C267,'03'!$H$3:$H$300,"&lt;0")+COUNTIFS('03'!$D$3:$D$300,C267,'03'!$H$3:$H$300,"&lt;0")+COUNTIFS('04'!$C$3:$C$300,C267,'04'!$H$3:$H$300,"&lt;0")+COUNTIFS('04'!$D$3:$D$300,C267,'04'!$H$3:$H$300,"&lt;0")+COUNTIFS('05'!$C$3:$C$300,C267,'05'!$H$3:$H$300,"&lt;0")+COUNTIFS('05'!$D$3:$D$300,C267,'05'!$H$3:$H$300,"&lt;0")+COUNTIFS('06'!$C$3:$C$300,C267,'06'!$H$3:$H$300,"&lt;0")+COUNTIFS('06'!$D$3:$D$300,C267,'06'!$H$3:$H$300,"&lt;0")+COUNTIFS('07'!$C$3:$C$300,C267,'07'!$H$3:$H$300,"&lt;0")+COUNTIFS('07'!$D$3:$D$300,C267,'07'!$H$3:$H$300,"&lt;0")+COUNTIFS('08'!$C$3:$C$300,C267,'08'!$H$3:$H$300,"&lt;0")+COUNTIFS('08'!$D$3:$D$300,C267,'08'!$H$3:$H$300,"&lt;0")+COUNTIFS('09'!$C$3:$C$300,C267,'09'!$H$3:$H$300,"&lt;0")+COUNTIFS('09'!$D$3:$D$300,C267,'09'!$H$3:$H$300,"&lt;0")+COUNTIFS('10'!$C$3:$C$260,C267,'10'!$I$3:$I$260,"&lt;0")+COUNTIFS('10'!$D$3:$D$260,C267,'10'!$I$3:$I$260,"&lt;0")+COUNTIFS('11'!$C$3:$C$300,C267,'11'!$H$3:$H$300,"&lt;0")+COUNTIFS('11'!$D$3:$D$300,C267,'11'!$H$3:$H$300,"&lt;0")+COUNTIFS('12'!$C$3:$C$300,C267,'12'!$H$3:$H$300,"&lt;0")+COUNTIFS('12'!$D$3:$D$300,C267,'12'!$H$3:$H$300,"&lt;0")</f>
        <v>0</v>
      </c>
      <c r="H267" s="19">
        <f>SUMIFS('01'!$H$3:$H$300,'01'!$C$3:$C$300,C267)+SUMIFS('01'!$H$3:$H$300,'01'!$D$3:$D$300,C267)+SUMIFS('02'!$H$3:$H$300,'02'!$C$3:$C$300,C267)+SUMIFS('02'!$H$3:$H$300,'02'!$D$3:$D$300,C267)+SUMIFS('03'!$H$3:$H$300,'03'!$C$3:$C$300,C267)+SUMIFS('03'!$H$3:$H$300,'03'!$D$3:$D$300,C267)+SUMIFS('04'!$H$3:$H$300,'04'!$C$3:$C$300,C267)+SUMIFS('04'!$H$3:$H$300,'04'!$D$3:$D$300,C267)+SUMIFS('05'!$H$3:$H$300,'05'!$C$3:$C$300,C267)+SUMIFS('05'!$H$3:$H$300,'05'!$D$3:$D$300,C267)+SUMIFS('06'!$H$3:$H$300,'06'!$C$3:$C$300,C267)+SUMIFS('06'!$H$3:$H$300,'06'!$D$3:$D$300,C267)+SUMIFS('07'!$H$3:$H$300,'07'!$C$3:$C$300,C267)+SUMIFS('07'!$H$3:$H$300,'07'!$D$3:$D$300,C267)+SUMIFS('08'!$H$3:$H$300,'08'!$C$3:$C$300,C267)+SUMIFS('08'!$H$3:$H$300,'08'!$D$3:$D$300,C267)+SUMIFS('09'!$H$3:$H$300,'09'!$C$3:$C$300,C267)+SUMIFS('09'!$H$3:$H$300,'09'!$D$3:$D$300,C267)+SUMIFS('10'!$I$3:$I$260,'10'!$C$3:$C$260,C267)+SUMIFS('10'!$I$3:$I$260,'10'!$D$3:$D$260,C267)+SUMIFS('11'!$H$3:$H$300,'11'!$C$3:$C$300,C267)+SUMIFS('11'!$H$3:$H$300,'11'!$D$3:$D$300,C267)+SUMIFS('12'!$H$3:$H$300,'12'!$C$3:$C$300,C267)+SUMIFS('12'!$H$3:$H$300,'12'!$D$3:$D$300,C267)</f>
        <v>0</v>
      </c>
      <c r="I267" s="212"/>
      <c r="J267" s="231"/>
      <c r="K267" s="212"/>
      <c r="L267" s="212"/>
    </row>
    <row r="268" spans="1:12" ht="24.75" customHeight="1">
      <c r="A268" s="16">
        <f>Equipes!$H268+(ROW(Equipes!$H268)/100000)</f>
        <v>2.6800000000000001E-3</v>
      </c>
      <c r="B268" s="13">
        <f>RANK(Equipes!$A268,A:A)</f>
        <v>733</v>
      </c>
      <c r="C268" s="28"/>
      <c r="D268" s="18">
        <f>COUNTIF('01'!$C$3:$C$300,C268)+COUNTIF('02'!$C$3:$C$300,C268)+COUNTIF('03'!$C$3:$C$300,C268)+COUNTIF('04'!$C$3:$C$300,C268)+COUNTIF('05'!$C$3:$C$300,C268)+COUNTIF('06'!$C$3:$C$300,C268)+COUNTIF('07'!$C$3:$C$300,C268)+COUNTIF('08'!$C$3:$C$300,C268)+COUNTIF('09'!$C$3:$C$300,C268)+COUNTIF('10'!$C$3:$C$260,C268)+COUNTIF('11'!$C$3:$C$300,C268)+COUNTIF('12'!$C$3:$C$300,C268)</f>
        <v>0</v>
      </c>
      <c r="E268" s="18">
        <f>COUNTIF('01'!$D$3:$D$300,C268)+COUNTIF('02'!$D$3:$D$300,C268)+COUNTIF('03'!$D$3:$D$300,C268)+COUNTIF('04'!$D$3:$D$300,C268)+COUNTIF('05'!$D$3:$D$300,C268)+COUNTIF('06'!$D$3:$D$300,C268)+COUNTIF('07'!$D$3:$D$300,C268)+COUNTIF('08'!$D$3:$D$300,C268)+COUNTIF('09'!$D$3:$D$300,C268)+COUNTIF('10'!$D$3:$D$260,C268)+COUNTIF('11'!$D$3:$D$300,C268)+COUNTIF('12'!$D$3:$D$300,C268)</f>
        <v>0</v>
      </c>
      <c r="F268" s="18">
        <f>COUNTIFS('01'!$C$3:$C$300,C268,'01'!$H$3:$H$300,"&gt;0")+COUNTIFS('01'!$D$3:$D$300,C268,'01'!$H$3:$H$300,"&gt;0")+COUNTIFS('02'!$C$3:$C$300,C268,'02'!$H$3:$H$300,"&gt;0")+COUNTIFS('02'!$D$3:$D$300,C268,'02'!$H$3:$H$300,"&gt;0")+COUNTIFS('03'!$C$3:$C$300,C268,'03'!$H$3:$H$300,"&gt;0")+COUNTIFS('03'!$D$3:$D$300,C268,'03'!$H$3:$H$300,"&gt;0")+COUNTIFS('04'!$C$3:$C$300,C268,'04'!$H$3:$H$300,"&gt;0")+COUNTIFS('04'!$D$3:$D$300,C268,'04'!$H$3:$H$300,"&gt;0")+COUNTIFS('05'!$C$3:$C$300,C268,'05'!$H$3:$H$300,"&gt;0")+COUNTIFS('05'!$D$3:$D$300,C268,'05'!$H$3:$H$300,"&gt;0")+COUNTIFS('06'!$C$3:$C$300,C268,'06'!$H$3:$H$300,"&gt;0")+COUNTIFS('06'!$D$3:$D$300,C268,'06'!$H$3:$H$300,"&gt;0")+COUNTIFS('07'!$C$3:$C$300,C268,'07'!$H$3:$H$300,"&gt;0")+COUNTIFS('07'!$D$3:$D$300,C268,'07'!$H$3:$H$300,"&gt;0")+COUNTIFS('08'!$C$3:$C$300,C268,'08'!$H$3:$H$300,"&gt;0")+COUNTIFS('08'!$D$3:$D$300,C268,'08'!$H$3:$H$300,"&gt;0")+COUNTIFS('09'!$C$3:$C$300,C268,'09'!$H$3:$H$300,"&gt;0")+COUNTIFS('09'!$D$3:$D$300,C268,'09'!$H$3:$H$300,"&gt;0")+COUNTIFS('10'!$C$3:$C$260,C268,'10'!$I$3:$I$260,"&gt;0")+COUNTIFS('10'!$D$3:$D$260,C268,'10'!$I$3:$I$260,"&gt;0")+COUNTIFS('11'!$C$3:$C$300,C268,'11'!$H$3:$H$300,"&gt;0")+COUNTIFS('11'!$D$3:$D$300,C268,'11'!$H$3:$H$300,"&gt;0")+COUNTIFS('12'!$C$3:$C$300,C268,'12'!$H$3:$H$300,"&gt;0")+COUNTIFS('12'!$D$3:$D$300,C268,'12'!$H$3:$H$300,"&gt;0")</f>
        <v>0</v>
      </c>
      <c r="G268" s="18">
        <f>COUNTIFS('01'!$C$3:$C$300,C268,'01'!$H$3:$H$300,"&lt;0")+COUNTIFS('01'!$D$3:$D$300,C268,'01'!$H$3:$H$300,"&lt;0")+COUNTIFS('02'!$C$3:$C$300,C268,'02'!$H$3:$H$300,"&lt;0")+COUNTIFS('02'!$D$3:$D$300,C268,'02'!$H$3:$H$300,"&lt;0")+COUNTIFS('03'!$C$3:$C$300,C268,'03'!$H$3:$H$300,"&lt;0")+COUNTIFS('03'!$D$3:$D$300,C268,'03'!$H$3:$H$300,"&lt;0")+COUNTIFS('04'!$C$3:$C$300,C268,'04'!$H$3:$H$300,"&lt;0")+COUNTIFS('04'!$D$3:$D$300,C268,'04'!$H$3:$H$300,"&lt;0")+COUNTIFS('05'!$C$3:$C$300,C268,'05'!$H$3:$H$300,"&lt;0")+COUNTIFS('05'!$D$3:$D$300,C268,'05'!$H$3:$H$300,"&lt;0")+COUNTIFS('06'!$C$3:$C$300,C268,'06'!$H$3:$H$300,"&lt;0")+COUNTIFS('06'!$D$3:$D$300,C268,'06'!$H$3:$H$300,"&lt;0")+COUNTIFS('07'!$C$3:$C$300,C268,'07'!$H$3:$H$300,"&lt;0")+COUNTIFS('07'!$D$3:$D$300,C268,'07'!$H$3:$H$300,"&lt;0")+COUNTIFS('08'!$C$3:$C$300,C268,'08'!$H$3:$H$300,"&lt;0")+COUNTIFS('08'!$D$3:$D$300,C268,'08'!$H$3:$H$300,"&lt;0")+COUNTIFS('09'!$C$3:$C$300,C268,'09'!$H$3:$H$300,"&lt;0")+COUNTIFS('09'!$D$3:$D$300,C268,'09'!$H$3:$H$300,"&lt;0")+COUNTIFS('10'!$C$3:$C$260,C268,'10'!$I$3:$I$260,"&lt;0")+COUNTIFS('10'!$D$3:$D$260,C268,'10'!$I$3:$I$260,"&lt;0")+COUNTIFS('11'!$C$3:$C$300,C268,'11'!$H$3:$H$300,"&lt;0")+COUNTIFS('11'!$D$3:$D$300,C268,'11'!$H$3:$H$300,"&lt;0")+COUNTIFS('12'!$C$3:$C$300,C268,'12'!$H$3:$H$300,"&lt;0")+COUNTIFS('12'!$D$3:$D$300,C268,'12'!$H$3:$H$300,"&lt;0")</f>
        <v>0</v>
      </c>
      <c r="H268" s="19">
        <f>SUMIFS('01'!$H$3:$H$300,'01'!$C$3:$C$300,C268)+SUMIFS('01'!$H$3:$H$300,'01'!$D$3:$D$300,C268)+SUMIFS('02'!$H$3:$H$300,'02'!$C$3:$C$300,C268)+SUMIFS('02'!$H$3:$H$300,'02'!$D$3:$D$300,C268)+SUMIFS('03'!$H$3:$H$300,'03'!$C$3:$C$300,C268)+SUMIFS('03'!$H$3:$H$300,'03'!$D$3:$D$300,C268)+SUMIFS('04'!$H$3:$H$300,'04'!$C$3:$C$300,C268)+SUMIFS('04'!$H$3:$H$300,'04'!$D$3:$D$300,C268)+SUMIFS('05'!$H$3:$H$300,'05'!$C$3:$C$300,C268)+SUMIFS('05'!$H$3:$H$300,'05'!$D$3:$D$300,C268)+SUMIFS('06'!$H$3:$H$300,'06'!$C$3:$C$300,C268)+SUMIFS('06'!$H$3:$H$300,'06'!$D$3:$D$300,C268)+SUMIFS('07'!$H$3:$H$300,'07'!$C$3:$C$300,C268)+SUMIFS('07'!$H$3:$H$300,'07'!$D$3:$D$300,C268)+SUMIFS('08'!$H$3:$H$300,'08'!$C$3:$C$300,C268)+SUMIFS('08'!$H$3:$H$300,'08'!$D$3:$D$300,C268)+SUMIFS('09'!$H$3:$H$300,'09'!$C$3:$C$300,C268)+SUMIFS('09'!$H$3:$H$300,'09'!$D$3:$D$300,C268)+SUMIFS('10'!$I$3:$I$260,'10'!$C$3:$C$260,C268)+SUMIFS('10'!$I$3:$I$260,'10'!$D$3:$D$260,C268)+SUMIFS('11'!$H$3:$H$300,'11'!$C$3:$C$300,C268)+SUMIFS('11'!$H$3:$H$300,'11'!$D$3:$D$300,C268)+SUMIFS('12'!$H$3:$H$300,'12'!$C$3:$C$300,C268)+SUMIFS('12'!$H$3:$H$300,'12'!$D$3:$D$300,C268)</f>
        <v>0</v>
      </c>
      <c r="I268" s="212"/>
      <c r="J268" s="231"/>
      <c r="K268" s="212"/>
      <c r="L268" s="212"/>
    </row>
    <row r="269" spans="1:12" ht="24.75" customHeight="1">
      <c r="A269" s="16">
        <f>Equipes!$H269+(ROW(Equipes!$H269)/100000)</f>
        <v>2.6900000000000001E-3</v>
      </c>
      <c r="B269" s="13">
        <f>RANK(Equipes!$A269,A:A)</f>
        <v>732</v>
      </c>
      <c r="C269" s="28"/>
      <c r="D269" s="18">
        <f>COUNTIF('01'!$C$3:$C$300,C269)+COUNTIF('02'!$C$3:$C$300,C269)+COUNTIF('03'!$C$3:$C$300,C269)+COUNTIF('04'!$C$3:$C$300,C269)+COUNTIF('05'!$C$3:$C$300,C269)+COUNTIF('06'!$C$3:$C$300,C269)+COUNTIF('07'!$C$3:$C$300,C269)+COUNTIF('08'!$C$3:$C$300,C269)+COUNTIF('09'!$C$3:$C$300,C269)+COUNTIF('10'!$C$3:$C$260,C269)+COUNTIF('11'!$C$3:$C$300,C269)+COUNTIF('12'!$C$3:$C$300,C269)</f>
        <v>0</v>
      </c>
      <c r="E269" s="18">
        <f>COUNTIF('01'!$D$3:$D$300,C269)+COUNTIF('02'!$D$3:$D$300,C269)+COUNTIF('03'!$D$3:$D$300,C269)+COUNTIF('04'!$D$3:$D$300,C269)+COUNTIF('05'!$D$3:$D$300,C269)+COUNTIF('06'!$D$3:$D$300,C269)+COUNTIF('07'!$D$3:$D$300,C269)+COUNTIF('08'!$D$3:$D$300,C269)+COUNTIF('09'!$D$3:$D$300,C269)+COUNTIF('10'!$D$3:$D$260,C269)+COUNTIF('11'!$D$3:$D$300,C269)+COUNTIF('12'!$D$3:$D$300,C269)</f>
        <v>0</v>
      </c>
      <c r="F269" s="18">
        <f>COUNTIFS('01'!$C$3:$C$300,C269,'01'!$H$3:$H$300,"&gt;0")+COUNTIFS('01'!$D$3:$D$300,C269,'01'!$H$3:$H$300,"&gt;0")+COUNTIFS('02'!$C$3:$C$300,C269,'02'!$H$3:$H$300,"&gt;0")+COUNTIFS('02'!$D$3:$D$300,C269,'02'!$H$3:$H$300,"&gt;0")+COUNTIFS('03'!$C$3:$C$300,C269,'03'!$H$3:$H$300,"&gt;0")+COUNTIFS('03'!$D$3:$D$300,C269,'03'!$H$3:$H$300,"&gt;0")+COUNTIFS('04'!$C$3:$C$300,C269,'04'!$H$3:$H$300,"&gt;0")+COUNTIFS('04'!$D$3:$D$300,C269,'04'!$H$3:$H$300,"&gt;0")+COUNTIFS('05'!$C$3:$C$300,C269,'05'!$H$3:$H$300,"&gt;0")+COUNTIFS('05'!$D$3:$D$300,C269,'05'!$H$3:$H$300,"&gt;0")+COUNTIFS('06'!$C$3:$C$300,C269,'06'!$H$3:$H$300,"&gt;0")+COUNTIFS('06'!$D$3:$D$300,C269,'06'!$H$3:$H$300,"&gt;0")+COUNTIFS('07'!$C$3:$C$300,C269,'07'!$H$3:$H$300,"&gt;0")+COUNTIFS('07'!$D$3:$D$300,C269,'07'!$H$3:$H$300,"&gt;0")+COUNTIFS('08'!$C$3:$C$300,C269,'08'!$H$3:$H$300,"&gt;0")+COUNTIFS('08'!$D$3:$D$300,C269,'08'!$H$3:$H$300,"&gt;0")+COUNTIFS('09'!$C$3:$C$300,C269,'09'!$H$3:$H$300,"&gt;0")+COUNTIFS('09'!$D$3:$D$300,C269,'09'!$H$3:$H$300,"&gt;0")+COUNTIFS('10'!$C$3:$C$260,C269,'10'!$I$3:$I$260,"&gt;0")+COUNTIFS('10'!$D$3:$D$260,C269,'10'!$I$3:$I$260,"&gt;0")+COUNTIFS('11'!$C$3:$C$300,C269,'11'!$H$3:$H$300,"&gt;0")+COUNTIFS('11'!$D$3:$D$300,C269,'11'!$H$3:$H$300,"&gt;0")+COUNTIFS('12'!$C$3:$C$300,C269,'12'!$H$3:$H$300,"&gt;0")+COUNTIFS('12'!$D$3:$D$300,C269,'12'!$H$3:$H$300,"&gt;0")</f>
        <v>0</v>
      </c>
      <c r="G269" s="18">
        <f>COUNTIFS('01'!$C$3:$C$300,C269,'01'!$H$3:$H$300,"&lt;0")+COUNTIFS('01'!$D$3:$D$300,C269,'01'!$H$3:$H$300,"&lt;0")+COUNTIFS('02'!$C$3:$C$300,C269,'02'!$H$3:$H$300,"&lt;0")+COUNTIFS('02'!$D$3:$D$300,C269,'02'!$H$3:$H$300,"&lt;0")+COUNTIFS('03'!$C$3:$C$300,C269,'03'!$H$3:$H$300,"&lt;0")+COUNTIFS('03'!$D$3:$D$300,C269,'03'!$H$3:$H$300,"&lt;0")+COUNTIFS('04'!$C$3:$C$300,C269,'04'!$H$3:$H$300,"&lt;0")+COUNTIFS('04'!$D$3:$D$300,C269,'04'!$H$3:$H$300,"&lt;0")+COUNTIFS('05'!$C$3:$C$300,C269,'05'!$H$3:$H$300,"&lt;0")+COUNTIFS('05'!$D$3:$D$300,C269,'05'!$H$3:$H$300,"&lt;0")+COUNTIFS('06'!$C$3:$C$300,C269,'06'!$H$3:$H$300,"&lt;0")+COUNTIFS('06'!$D$3:$D$300,C269,'06'!$H$3:$H$300,"&lt;0")+COUNTIFS('07'!$C$3:$C$300,C269,'07'!$H$3:$H$300,"&lt;0")+COUNTIFS('07'!$D$3:$D$300,C269,'07'!$H$3:$H$300,"&lt;0")+COUNTIFS('08'!$C$3:$C$300,C269,'08'!$H$3:$H$300,"&lt;0")+COUNTIFS('08'!$D$3:$D$300,C269,'08'!$H$3:$H$300,"&lt;0")+COUNTIFS('09'!$C$3:$C$300,C269,'09'!$H$3:$H$300,"&lt;0")+COUNTIFS('09'!$D$3:$D$300,C269,'09'!$H$3:$H$300,"&lt;0")+COUNTIFS('10'!$C$3:$C$260,C269,'10'!$I$3:$I$260,"&lt;0")+COUNTIFS('10'!$D$3:$D$260,C269,'10'!$I$3:$I$260,"&lt;0")+COUNTIFS('11'!$C$3:$C$300,C269,'11'!$H$3:$H$300,"&lt;0")+COUNTIFS('11'!$D$3:$D$300,C269,'11'!$H$3:$H$300,"&lt;0")+COUNTIFS('12'!$C$3:$C$300,C269,'12'!$H$3:$H$300,"&lt;0")+COUNTIFS('12'!$D$3:$D$300,C269,'12'!$H$3:$H$300,"&lt;0")</f>
        <v>0</v>
      </c>
      <c r="H269" s="19">
        <f>SUMIFS('01'!$H$3:$H$300,'01'!$C$3:$C$300,C269)+SUMIFS('01'!$H$3:$H$300,'01'!$D$3:$D$300,C269)+SUMIFS('02'!$H$3:$H$300,'02'!$C$3:$C$300,C269)+SUMIFS('02'!$H$3:$H$300,'02'!$D$3:$D$300,C269)+SUMIFS('03'!$H$3:$H$300,'03'!$C$3:$C$300,C269)+SUMIFS('03'!$H$3:$H$300,'03'!$D$3:$D$300,C269)+SUMIFS('04'!$H$3:$H$300,'04'!$C$3:$C$300,C269)+SUMIFS('04'!$H$3:$H$300,'04'!$D$3:$D$300,C269)+SUMIFS('05'!$H$3:$H$300,'05'!$C$3:$C$300,C269)+SUMIFS('05'!$H$3:$H$300,'05'!$D$3:$D$300,C269)+SUMIFS('06'!$H$3:$H$300,'06'!$C$3:$C$300,C269)+SUMIFS('06'!$H$3:$H$300,'06'!$D$3:$D$300,C269)+SUMIFS('07'!$H$3:$H$300,'07'!$C$3:$C$300,C269)+SUMIFS('07'!$H$3:$H$300,'07'!$D$3:$D$300,C269)+SUMIFS('08'!$H$3:$H$300,'08'!$C$3:$C$300,C269)+SUMIFS('08'!$H$3:$H$300,'08'!$D$3:$D$300,C269)+SUMIFS('09'!$H$3:$H$300,'09'!$C$3:$C$300,C269)+SUMIFS('09'!$H$3:$H$300,'09'!$D$3:$D$300,C269)+SUMIFS('10'!$I$3:$I$260,'10'!$C$3:$C$260,C269)+SUMIFS('10'!$I$3:$I$260,'10'!$D$3:$D$260,C269)+SUMIFS('11'!$H$3:$H$300,'11'!$C$3:$C$300,C269)+SUMIFS('11'!$H$3:$H$300,'11'!$D$3:$D$300,C269)+SUMIFS('12'!$H$3:$H$300,'12'!$C$3:$C$300,C269)+SUMIFS('12'!$H$3:$H$300,'12'!$D$3:$D$300,C269)</f>
        <v>0</v>
      </c>
      <c r="I269" s="212"/>
      <c r="J269" s="231"/>
      <c r="K269" s="212"/>
      <c r="L269" s="212"/>
    </row>
    <row r="270" spans="1:12" ht="24.75" customHeight="1">
      <c r="A270" s="16">
        <f>Equipes!$H270+(ROW(Equipes!$H270)/100000)</f>
        <v>2.7000000000000001E-3</v>
      </c>
      <c r="B270" s="13">
        <f>RANK(Equipes!$A270,A:A)</f>
        <v>731</v>
      </c>
      <c r="C270" s="28"/>
      <c r="D270" s="18">
        <f>COUNTIF('01'!$C$3:$C$300,C270)+COUNTIF('02'!$C$3:$C$300,C270)+COUNTIF('03'!$C$3:$C$300,C270)+COUNTIF('04'!$C$3:$C$300,C270)+COUNTIF('05'!$C$3:$C$300,C270)+COUNTIF('06'!$C$3:$C$300,C270)+COUNTIF('07'!$C$3:$C$300,C270)+COUNTIF('08'!$C$3:$C$300,C270)+COUNTIF('09'!$C$3:$C$300,C270)+COUNTIF('10'!$C$3:$C$260,C270)+COUNTIF('11'!$C$3:$C$300,C270)+COUNTIF('12'!$C$3:$C$300,C270)</f>
        <v>0</v>
      </c>
      <c r="E270" s="18">
        <f>COUNTIF('01'!$D$3:$D$300,C270)+COUNTIF('02'!$D$3:$D$300,C270)+COUNTIF('03'!$D$3:$D$300,C270)+COUNTIF('04'!$D$3:$D$300,C270)+COUNTIF('05'!$D$3:$D$300,C270)+COUNTIF('06'!$D$3:$D$300,C270)+COUNTIF('07'!$D$3:$D$300,C270)+COUNTIF('08'!$D$3:$D$300,C270)+COUNTIF('09'!$D$3:$D$300,C270)+COUNTIF('10'!$D$3:$D$260,C270)+COUNTIF('11'!$D$3:$D$300,C270)+COUNTIF('12'!$D$3:$D$300,C270)</f>
        <v>0</v>
      </c>
      <c r="F270" s="18">
        <f>COUNTIFS('01'!$C$3:$C$300,C270,'01'!$H$3:$H$300,"&gt;0")+COUNTIFS('01'!$D$3:$D$300,C270,'01'!$H$3:$H$300,"&gt;0")+COUNTIFS('02'!$C$3:$C$300,C270,'02'!$H$3:$H$300,"&gt;0")+COUNTIFS('02'!$D$3:$D$300,C270,'02'!$H$3:$H$300,"&gt;0")+COUNTIFS('03'!$C$3:$C$300,C270,'03'!$H$3:$H$300,"&gt;0")+COUNTIFS('03'!$D$3:$D$300,C270,'03'!$H$3:$H$300,"&gt;0")+COUNTIFS('04'!$C$3:$C$300,C270,'04'!$H$3:$H$300,"&gt;0")+COUNTIFS('04'!$D$3:$D$300,C270,'04'!$H$3:$H$300,"&gt;0")+COUNTIFS('05'!$C$3:$C$300,C270,'05'!$H$3:$H$300,"&gt;0")+COUNTIFS('05'!$D$3:$D$300,C270,'05'!$H$3:$H$300,"&gt;0")+COUNTIFS('06'!$C$3:$C$300,C270,'06'!$H$3:$H$300,"&gt;0")+COUNTIFS('06'!$D$3:$D$300,C270,'06'!$H$3:$H$300,"&gt;0")+COUNTIFS('07'!$C$3:$C$300,C270,'07'!$H$3:$H$300,"&gt;0")+COUNTIFS('07'!$D$3:$D$300,C270,'07'!$H$3:$H$300,"&gt;0")+COUNTIFS('08'!$C$3:$C$300,C270,'08'!$H$3:$H$300,"&gt;0")+COUNTIFS('08'!$D$3:$D$300,C270,'08'!$H$3:$H$300,"&gt;0")+COUNTIFS('09'!$C$3:$C$300,C270,'09'!$H$3:$H$300,"&gt;0")+COUNTIFS('09'!$D$3:$D$300,C270,'09'!$H$3:$H$300,"&gt;0")+COUNTIFS('10'!$C$3:$C$260,C270,'10'!$I$3:$I$260,"&gt;0")+COUNTIFS('10'!$D$3:$D$260,C270,'10'!$I$3:$I$260,"&gt;0")+COUNTIFS('11'!$C$3:$C$300,C270,'11'!$H$3:$H$300,"&gt;0")+COUNTIFS('11'!$D$3:$D$300,C270,'11'!$H$3:$H$300,"&gt;0")+COUNTIFS('12'!$C$3:$C$300,C270,'12'!$H$3:$H$300,"&gt;0")+COUNTIFS('12'!$D$3:$D$300,C270,'12'!$H$3:$H$300,"&gt;0")</f>
        <v>0</v>
      </c>
      <c r="G270" s="18">
        <f>COUNTIFS('01'!$C$3:$C$300,C270,'01'!$H$3:$H$300,"&lt;0")+COUNTIFS('01'!$D$3:$D$300,C270,'01'!$H$3:$H$300,"&lt;0")+COUNTIFS('02'!$C$3:$C$300,C270,'02'!$H$3:$H$300,"&lt;0")+COUNTIFS('02'!$D$3:$D$300,C270,'02'!$H$3:$H$300,"&lt;0")+COUNTIFS('03'!$C$3:$C$300,C270,'03'!$H$3:$H$300,"&lt;0")+COUNTIFS('03'!$D$3:$D$300,C270,'03'!$H$3:$H$300,"&lt;0")+COUNTIFS('04'!$C$3:$C$300,C270,'04'!$H$3:$H$300,"&lt;0")+COUNTIFS('04'!$D$3:$D$300,C270,'04'!$H$3:$H$300,"&lt;0")+COUNTIFS('05'!$C$3:$C$300,C270,'05'!$H$3:$H$300,"&lt;0")+COUNTIFS('05'!$D$3:$D$300,C270,'05'!$H$3:$H$300,"&lt;0")+COUNTIFS('06'!$C$3:$C$300,C270,'06'!$H$3:$H$300,"&lt;0")+COUNTIFS('06'!$D$3:$D$300,C270,'06'!$H$3:$H$300,"&lt;0")+COUNTIFS('07'!$C$3:$C$300,C270,'07'!$H$3:$H$300,"&lt;0")+COUNTIFS('07'!$D$3:$D$300,C270,'07'!$H$3:$H$300,"&lt;0")+COUNTIFS('08'!$C$3:$C$300,C270,'08'!$H$3:$H$300,"&lt;0")+COUNTIFS('08'!$D$3:$D$300,C270,'08'!$H$3:$H$300,"&lt;0")+COUNTIFS('09'!$C$3:$C$300,C270,'09'!$H$3:$H$300,"&lt;0")+COUNTIFS('09'!$D$3:$D$300,C270,'09'!$H$3:$H$300,"&lt;0")+COUNTIFS('10'!$C$3:$C$260,C270,'10'!$I$3:$I$260,"&lt;0")+COUNTIFS('10'!$D$3:$D$260,C270,'10'!$I$3:$I$260,"&lt;0")+COUNTIFS('11'!$C$3:$C$300,C270,'11'!$H$3:$H$300,"&lt;0")+COUNTIFS('11'!$D$3:$D$300,C270,'11'!$H$3:$H$300,"&lt;0")+COUNTIFS('12'!$C$3:$C$300,C270,'12'!$H$3:$H$300,"&lt;0")+COUNTIFS('12'!$D$3:$D$300,C270,'12'!$H$3:$H$300,"&lt;0")</f>
        <v>0</v>
      </c>
      <c r="H270" s="19">
        <f>SUMIFS('01'!$H$3:$H$300,'01'!$C$3:$C$300,C270)+SUMIFS('01'!$H$3:$H$300,'01'!$D$3:$D$300,C270)+SUMIFS('02'!$H$3:$H$300,'02'!$C$3:$C$300,C270)+SUMIFS('02'!$H$3:$H$300,'02'!$D$3:$D$300,C270)+SUMIFS('03'!$H$3:$H$300,'03'!$C$3:$C$300,C270)+SUMIFS('03'!$H$3:$H$300,'03'!$D$3:$D$300,C270)+SUMIFS('04'!$H$3:$H$300,'04'!$C$3:$C$300,C270)+SUMIFS('04'!$H$3:$H$300,'04'!$D$3:$D$300,C270)+SUMIFS('05'!$H$3:$H$300,'05'!$C$3:$C$300,C270)+SUMIFS('05'!$H$3:$H$300,'05'!$D$3:$D$300,C270)+SUMIFS('06'!$H$3:$H$300,'06'!$C$3:$C$300,C270)+SUMIFS('06'!$H$3:$H$300,'06'!$D$3:$D$300,C270)+SUMIFS('07'!$H$3:$H$300,'07'!$C$3:$C$300,C270)+SUMIFS('07'!$H$3:$H$300,'07'!$D$3:$D$300,C270)+SUMIFS('08'!$H$3:$H$300,'08'!$C$3:$C$300,C270)+SUMIFS('08'!$H$3:$H$300,'08'!$D$3:$D$300,C270)+SUMIFS('09'!$H$3:$H$300,'09'!$C$3:$C$300,C270)+SUMIFS('09'!$H$3:$H$300,'09'!$D$3:$D$300,C270)+SUMIFS('10'!$I$3:$I$260,'10'!$C$3:$C$260,C270)+SUMIFS('10'!$I$3:$I$260,'10'!$D$3:$D$260,C270)+SUMIFS('11'!$H$3:$H$300,'11'!$C$3:$C$300,C270)+SUMIFS('11'!$H$3:$H$300,'11'!$D$3:$D$300,C270)+SUMIFS('12'!$H$3:$H$300,'12'!$C$3:$C$300,C270)+SUMIFS('12'!$H$3:$H$300,'12'!$D$3:$D$300,C270)</f>
        <v>0</v>
      </c>
      <c r="I270" s="212"/>
      <c r="J270" s="231"/>
      <c r="K270" s="212"/>
      <c r="L270" s="212"/>
    </row>
    <row r="271" spans="1:12" ht="24.75" customHeight="1">
      <c r="A271" s="16">
        <f>Equipes!$H271+(ROW(Equipes!$H271)/100000)</f>
        <v>2.7100000000000002E-3</v>
      </c>
      <c r="B271" s="13">
        <f>RANK(Equipes!$A271,A:A)</f>
        <v>730</v>
      </c>
      <c r="C271" s="28"/>
      <c r="D271" s="18">
        <f>COUNTIF('01'!$C$3:$C$300,C271)+COUNTIF('02'!$C$3:$C$300,C271)+COUNTIF('03'!$C$3:$C$300,C271)+COUNTIF('04'!$C$3:$C$300,C271)+COUNTIF('05'!$C$3:$C$300,C271)+COUNTIF('06'!$C$3:$C$300,C271)+COUNTIF('07'!$C$3:$C$300,C271)+COUNTIF('08'!$C$3:$C$300,C271)+COUNTIF('09'!$C$3:$C$300,C271)+COUNTIF('10'!$C$3:$C$260,C271)+COUNTIF('11'!$C$3:$C$300,C271)+COUNTIF('12'!$C$3:$C$300,C271)</f>
        <v>0</v>
      </c>
      <c r="E271" s="18">
        <f>COUNTIF('01'!$D$3:$D$300,C271)+COUNTIF('02'!$D$3:$D$300,C271)+COUNTIF('03'!$D$3:$D$300,C271)+COUNTIF('04'!$D$3:$D$300,C271)+COUNTIF('05'!$D$3:$D$300,C271)+COUNTIF('06'!$D$3:$D$300,C271)+COUNTIF('07'!$D$3:$D$300,C271)+COUNTIF('08'!$D$3:$D$300,C271)+COUNTIF('09'!$D$3:$D$300,C271)+COUNTIF('10'!$D$3:$D$260,C271)+COUNTIF('11'!$D$3:$D$300,C271)+COUNTIF('12'!$D$3:$D$300,C271)</f>
        <v>0</v>
      </c>
      <c r="F271" s="18">
        <f>COUNTIFS('01'!$C$3:$C$300,C271,'01'!$H$3:$H$300,"&gt;0")+COUNTIFS('01'!$D$3:$D$300,C271,'01'!$H$3:$H$300,"&gt;0")+COUNTIFS('02'!$C$3:$C$300,C271,'02'!$H$3:$H$300,"&gt;0")+COUNTIFS('02'!$D$3:$D$300,C271,'02'!$H$3:$H$300,"&gt;0")+COUNTIFS('03'!$C$3:$C$300,C271,'03'!$H$3:$H$300,"&gt;0")+COUNTIFS('03'!$D$3:$D$300,C271,'03'!$H$3:$H$300,"&gt;0")+COUNTIFS('04'!$C$3:$C$300,C271,'04'!$H$3:$H$300,"&gt;0")+COUNTIFS('04'!$D$3:$D$300,C271,'04'!$H$3:$H$300,"&gt;0")+COUNTIFS('05'!$C$3:$C$300,C271,'05'!$H$3:$H$300,"&gt;0")+COUNTIFS('05'!$D$3:$D$300,C271,'05'!$H$3:$H$300,"&gt;0")+COUNTIFS('06'!$C$3:$C$300,C271,'06'!$H$3:$H$300,"&gt;0")+COUNTIFS('06'!$D$3:$D$300,C271,'06'!$H$3:$H$300,"&gt;0")+COUNTIFS('07'!$C$3:$C$300,C271,'07'!$H$3:$H$300,"&gt;0")+COUNTIFS('07'!$D$3:$D$300,C271,'07'!$H$3:$H$300,"&gt;0")+COUNTIFS('08'!$C$3:$C$300,C271,'08'!$H$3:$H$300,"&gt;0")+COUNTIFS('08'!$D$3:$D$300,C271,'08'!$H$3:$H$300,"&gt;0")+COUNTIFS('09'!$C$3:$C$300,C271,'09'!$H$3:$H$300,"&gt;0")+COUNTIFS('09'!$D$3:$D$300,C271,'09'!$H$3:$H$300,"&gt;0")+COUNTIFS('10'!$C$3:$C$260,C271,'10'!$I$3:$I$260,"&gt;0")+COUNTIFS('10'!$D$3:$D$260,C271,'10'!$I$3:$I$260,"&gt;0")+COUNTIFS('11'!$C$3:$C$300,C271,'11'!$H$3:$H$300,"&gt;0")+COUNTIFS('11'!$D$3:$D$300,C271,'11'!$H$3:$H$300,"&gt;0")+COUNTIFS('12'!$C$3:$C$300,C271,'12'!$H$3:$H$300,"&gt;0")+COUNTIFS('12'!$D$3:$D$300,C271,'12'!$H$3:$H$300,"&gt;0")</f>
        <v>0</v>
      </c>
      <c r="G271" s="18">
        <f>COUNTIFS('01'!$C$3:$C$300,C271,'01'!$H$3:$H$300,"&lt;0")+COUNTIFS('01'!$D$3:$D$300,C271,'01'!$H$3:$H$300,"&lt;0")+COUNTIFS('02'!$C$3:$C$300,C271,'02'!$H$3:$H$300,"&lt;0")+COUNTIFS('02'!$D$3:$D$300,C271,'02'!$H$3:$H$300,"&lt;0")+COUNTIFS('03'!$C$3:$C$300,C271,'03'!$H$3:$H$300,"&lt;0")+COUNTIFS('03'!$D$3:$D$300,C271,'03'!$H$3:$H$300,"&lt;0")+COUNTIFS('04'!$C$3:$C$300,C271,'04'!$H$3:$H$300,"&lt;0")+COUNTIFS('04'!$D$3:$D$300,C271,'04'!$H$3:$H$300,"&lt;0")+COUNTIFS('05'!$C$3:$C$300,C271,'05'!$H$3:$H$300,"&lt;0")+COUNTIFS('05'!$D$3:$D$300,C271,'05'!$H$3:$H$300,"&lt;0")+COUNTIFS('06'!$C$3:$C$300,C271,'06'!$H$3:$H$300,"&lt;0")+COUNTIFS('06'!$D$3:$D$300,C271,'06'!$H$3:$H$300,"&lt;0")+COUNTIFS('07'!$C$3:$C$300,C271,'07'!$H$3:$H$300,"&lt;0")+COUNTIFS('07'!$D$3:$D$300,C271,'07'!$H$3:$H$300,"&lt;0")+COUNTIFS('08'!$C$3:$C$300,C271,'08'!$H$3:$H$300,"&lt;0")+COUNTIFS('08'!$D$3:$D$300,C271,'08'!$H$3:$H$300,"&lt;0")+COUNTIFS('09'!$C$3:$C$300,C271,'09'!$H$3:$H$300,"&lt;0")+COUNTIFS('09'!$D$3:$D$300,C271,'09'!$H$3:$H$300,"&lt;0")+COUNTIFS('10'!$C$3:$C$260,C271,'10'!$I$3:$I$260,"&lt;0")+COUNTIFS('10'!$D$3:$D$260,C271,'10'!$I$3:$I$260,"&lt;0")+COUNTIFS('11'!$C$3:$C$300,C271,'11'!$H$3:$H$300,"&lt;0")+COUNTIFS('11'!$D$3:$D$300,C271,'11'!$H$3:$H$300,"&lt;0")+COUNTIFS('12'!$C$3:$C$300,C271,'12'!$H$3:$H$300,"&lt;0")+COUNTIFS('12'!$D$3:$D$300,C271,'12'!$H$3:$H$300,"&lt;0")</f>
        <v>0</v>
      </c>
      <c r="H271" s="19">
        <f>SUMIFS('01'!$H$3:$H$300,'01'!$C$3:$C$300,C271)+SUMIFS('01'!$H$3:$H$300,'01'!$D$3:$D$300,C271)+SUMIFS('02'!$H$3:$H$300,'02'!$C$3:$C$300,C271)+SUMIFS('02'!$H$3:$H$300,'02'!$D$3:$D$300,C271)+SUMIFS('03'!$H$3:$H$300,'03'!$C$3:$C$300,C271)+SUMIFS('03'!$H$3:$H$300,'03'!$D$3:$D$300,C271)+SUMIFS('04'!$H$3:$H$300,'04'!$C$3:$C$300,C271)+SUMIFS('04'!$H$3:$H$300,'04'!$D$3:$D$300,C271)+SUMIFS('05'!$H$3:$H$300,'05'!$C$3:$C$300,C271)+SUMIFS('05'!$H$3:$H$300,'05'!$D$3:$D$300,C271)+SUMIFS('06'!$H$3:$H$300,'06'!$C$3:$C$300,C271)+SUMIFS('06'!$H$3:$H$300,'06'!$D$3:$D$300,C271)+SUMIFS('07'!$H$3:$H$300,'07'!$C$3:$C$300,C271)+SUMIFS('07'!$H$3:$H$300,'07'!$D$3:$D$300,C271)+SUMIFS('08'!$H$3:$H$300,'08'!$C$3:$C$300,C271)+SUMIFS('08'!$H$3:$H$300,'08'!$D$3:$D$300,C271)+SUMIFS('09'!$H$3:$H$300,'09'!$C$3:$C$300,C271)+SUMIFS('09'!$H$3:$H$300,'09'!$D$3:$D$300,C271)+SUMIFS('10'!$I$3:$I$260,'10'!$C$3:$C$260,C271)+SUMIFS('10'!$I$3:$I$260,'10'!$D$3:$D$260,C271)+SUMIFS('11'!$H$3:$H$300,'11'!$C$3:$C$300,C271)+SUMIFS('11'!$H$3:$H$300,'11'!$D$3:$D$300,C271)+SUMIFS('12'!$H$3:$H$300,'12'!$C$3:$C$300,C271)+SUMIFS('12'!$H$3:$H$300,'12'!$D$3:$D$300,C271)</f>
        <v>0</v>
      </c>
      <c r="I271" s="212"/>
      <c r="J271" s="231"/>
      <c r="K271" s="212"/>
      <c r="L271" s="212"/>
    </row>
    <row r="272" spans="1:12" ht="24.75" customHeight="1">
      <c r="A272" s="16">
        <f>Equipes!$H272+(ROW(Equipes!$H272)/100000)</f>
        <v>2.7200000000000002E-3</v>
      </c>
      <c r="B272" s="13">
        <f>RANK(Equipes!$A272,A:A)</f>
        <v>729</v>
      </c>
      <c r="C272" s="28"/>
      <c r="D272" s="18">
        <f>COUNTIF('01'!$C$3:$C$300,C272)+COUNTIF('02'!$C$3:$C$300,C272)+COUNTIF('03'!$C$3:$C$300,C272)+COUNTIF('04'!$C$3:$C$300,C272)+COUNTIF('05'!$C$3:$C$300,C272)+COUNTIF('06'!$C$3:$C$300,C272)+COUNTIF('07'!$C$3:$C$300,C272)+COUNTIF('08'!$C$3:$C$300,C272)+COUNTIF('09'!$C$3:$C$300,C272)+COUNTIF('10'!$C$3:$C$260,C272)+COUNTIF('11'!$C$3:$C$300,C272)+COUNTIF('12'!$C$3:$C$300,C272)</f>
        <v>0</v>
      </c>
      <c r="E272" s="18">
        <f>COUNTIF('01'!$D$3:$D$300,C272)+COUNTIF('02'!$D$3:$D$300,C272)+COUNTIF('03'!$D$3:$D$300,C272)+COUNTIF('04'!$D$3:$D$300,C272)+COUNTIF('05'!$D$3:$D$300,C272)+COUNTIF('06'!$D$3:$D$300,C272)+COUNTIF('07'!$D$3:$D$300,C272)+COUNTIF('08'!$D$3:$D$300,C272)+COUNTIF('09'!$D$3:$D$300,C272)+COUNTIF('10'!$D$3:$D$260,C272)+COUNTIF('11'!$D$3:$D$300,C272)+COUNTIF('12'!$D$3:$D$300,C272)</f>
        <v>0</v>
      </c>
      <c r="F272" s="18">
        <f>COUNTIFS('01'!$C$3:$C$300,C272,'01'!$H$3:$H$300,"&gt;0")+COUNTIFS('01'!$D$3:$D$300,C272,'01'!$H$3:$H$300,"&gt;0")+COUNTIFS('02'!$C$3:$C$300,C272,'02'!$H$3:$H$300,"&gt;0")+COUNTIFS('02'!$D$3:$D$300,C272,'02'!$H$3:$H$300,"&gt;0")+COUNTIFS('03'!$C$3:$C$300,C272,'03'!$H$3:$H$300,"&gt;0")+COUNTIFS('03'!$D$3:$D$300,C272,'03'!$H$3:$H$300,"&gt;0")+COUNTIFS('04'!$C$3:$C$300,C272,'04'!$H$3:$H$300,"&gt;0")+COUNTIFS('04'!$D$3:$D$300,C272,'04'!$H$3:$H$300,"&gt;0")+COUNTIFS('05'!$C$3:$C$300,C272,'05'!$H$3:$H$300,"&gt;0")+COUNTIFS('05'!$D$3:$D$300,C272,'05'!$H$3:$H$300,"&gt;0")+COUNTIFS('06'!$C$3:$C$300,C272,'06'!$H$3:$H$300,"&gt;0")+COUNTIFS('06'!$D$3:$D$300,C272,'06'!$H$3:$H$300,"&gt;0")+COUNTIFS('07'!$C$3:$C$300,C272,'07'!$H$3:$H$300,"&gt;0")+COUNTIFS('07'!$D$3:$D$300,C272,'07'!$H$3:$H$300,"&gt;0")+COUNTIFS('08'!$C$3:$C$300,C272,'08'!$H$3:$H$300,"&gt;0")+COUNTIFS('08'!$D$3:$D$300,C272,'08'!$H$3:$H$300,"&gt;0")+COUNTIFS('09'!$C$3:$C$300,C272,'09'!$H$3:$H$300,"&gt;0")+COUNTIFS('09'!$D$3:$D$300,C272,'09'!$H$3:$H$300,"&gt;0")+COUNTIFS('10'!$C$3:$C$260,C272,'10'!$I$3:$I$260,"&gt;0")+COUNTIFS('10'!$D$3:$D$260,C272,'10'!$I$3:$I$260,"&gt;0")+COUNTIFS('11'!$C$3:$C$300,C272,'11'!$H$3:$H$300,"&gt;0")+COUNTIFS('11'!$D$3:$D$300,C272,'11'!$H$3:$H$300,"&gt;0")+COUNTIFS('12'!$C$3:$C$300,C272,'12'!$H$3:$H$300,"&gt;0")+COUNTIFS('12'!$D$3:$D$300,C272,'12'!$H$3:$H$300,"&gt;0")</f>
        <v>0</v>
      </c>
      <c r="G272" s="18">
        <f>COUNTIFS('01'!$C$3:$C$300,C272,'01'!$H$3:$H$300,"&lt;0")+COUNTIFS('01'!$D$3:$D$300,C272,'01'!$H$3:$H$300,"&lt;0")+COUNTIFS('02'!$C$3:$C$300,C272,'02'!$H$3:$H$300,"&lt;0")+COUNTIFS('02'!$D$3:$D$300,C272,'02'!$H$3:$H$300,"&lt;0")+COUNTIFS('03'!$C$3:$C$300,C272,'03'!$H$3:$H$300,"&lt;0")+COUNTIFS('03'!$D$3:$D$300,C272,'03'!$H$3:$H$300,"&lt;0")+COUNTIFS('04'!$C$3:$C$300,C272,'04'!$H$3:$H$300,"&lt;0")+COUNTIFS('04'!$D$3:$D$300,C272,'04'!$H$3:$H$300,"&lt;0")+COUNTIFS('05'!$C$3:$C$300,C272,'05'!$H$3:$H$300,"&lt;0")+COUNTIFS('05'!$D$3:$D$300,C272,'05'!$H$3:$H$300,"&lt;0")+COUNTIFS('06'!$C$3:$C$300,C272,'06'!$H$3:$H$300,"&lt;0")+COUNTIFS('06'!$D$3:$D$300,C272,'06'!$H$3:$H$300,"&lt;0")+COUNTIFS('07'!$C$3:$C$300,C272,'07'!$H$3:$H$300,"&lt;0")+COUNTIFS('07'!$D$3:$D$300,C272,'07'!$H$3:$H$300,"&lt;0")+COUNTIFS('08'!$C$3:$C$300,C272,'08'!$H$3:$H$300,"&lt;0")+COUNTIFS('08'!$D$3:$D$300,C272,'08'!$H$3:$H$300,"&lt;0")+COUNTIFS('09'!$C$3:$C$300,C272,'09'!$H$3:$H$300,"&lt;0")+COUNTIFS('09'!$D$3:$D$300,C272,'09'!$H$3:$H$300,"&lt;0")+COUNTIFS('10'!$C$3:$C$260,C272,'10'!$I$3:$I$260,"&lt;0")+COUNTIFS('10'!$D$3:$D$260,C272,'10'!$I$3:$I$260,"&lt;0")+COUNTIFS('11'!$C$3:$C$300,C272,'11'!$H$3:$H$300,"&lt;0")+COUNTIFS('11'!$D$3:$D$300,C272,'11'!$H$3:$H$300,"&lt;0")+COUNTIFS('12'!$C$3:$C$300,C272,'12'!$H$3:$H$300,"&lt;0")+COUNTIFS('12'!$D$3:$D$300,C272,'12'!$H$3:$H$300,"&lt;0")</f>
        <v>0</v>
      </c>
      <c r="H272" s="19">
        <f>SUMIFS('01'!$H$3:$H$300,'01'!$C$3:$C$300,C272)+SUMIFS('01'!$H$3:$H$300,'01'!$D$3:$D$300,C272)+SUMIFS('02'!$H$3:$H$300,'02'!$C$3:$C$300,C272)+SUMIFS('02'!$H$3:$H$300,'02'!$D$3:$D$300,C272)+SUMIFS('03'!$H$3:$H$300,'03'!$C$3:$C$300,C272)+SUMIFS('03'!$H$3:$H$300,'03'!$D$3:$D$300,C272)+SUMIFS('04'!$H$3:$H$300,'04'!$C$3:$C$300,C272)+SUMIFS('04'!$H$3:$H$300,'04'!$D$3:$D$300,C272)+SUMIFS('05'!$H$3:$H$300,'05'!$C$3:$C$300,C272)+SUMIFS('05'!$H$3:$H$300,'05'!$D$3:$D$300,C272)+SUMIFS('06'!$H$3:$H$300,'06'!$C$3:$C$300,C272)+SUMIFS('06'!$H$3:$H$300,'06'!$D$3:$D$300,C272)+SUMIFS('07'!$H$3:$H$300,'07'!$C$3:$C$300,C272)+SUMIFS('07'!$H$3:$H$300,'07'!$D$3:$D$300,C272)+SUMIFS('08'!$H$3:$H$300,'08'!$C$3:$C$300,C272)+SUMIFS('08'!$H$3:$H$300,'08'!$D$3:$D$300,C272)+SUMIFS('09'!$H$3:$H$300,'09'!$C$3:$C$300,C272)+SUMIFS('09'!$H$3:$H$300,'09'!$D$3:$D$300,C272)+SUMIFS('10'!$I$3:$I$260,'10'!$C$3:$C$260,C272)+SUMIFS('10'!$I$3:$I$260,'10'!$D$3:$D$260,C272)+SUMIFS('11'!$H$3:$H$300,'11'!$C$3:$C$300,C272)+SUMIFS('11'!$H$3:$H$300,'11'!$D$3:$D$300,C272)+SUMIFS('12'!$H$3:$H$300,'12'!$C$3:$C$300,C272)+SUMIFS('12'!$H$3:$H$300,'12'!$D$3:$D$300,C272)</f>
        <v>0</v>
      </c>
      <c r="I272" s="212"/>
      <c r="J272" s="231"/>
      <c r="K272" s="212"/>
      <c r="L272" s="212"/>
    </row>
    <row r="273" spans="1:12" ht="24.75" customHeight="1">
      <c r="A273" s="16">
        <f>Equipes!$H273+(ROW(Equipes!$H273)/100000)</f>
        <v>2.7299999999999998E-3</v>
      </c>
      <c r="B273" s="13">
        <f>RANK(Equipes!$A273,A:A)</f>
        <v>728</v>
      </c>
      <c r="C273" s="28"/>
      <c r="D273" s="18">
        <f>COUNTIF('01'!$C$3:$C$300,C273)+COUNTIF('02'!$C$3:$C$300,C273)+COUNTIF('03'!$C$3:$C$300,C273)+COUNTIF('04'!$C$3:$C$300,C273)+COUNTIF('05'!$C$3:$C$300,C273)+COUNTIF('06'!$C$3:$C$300,C273)+COUNTIF('07'!$C$3:$C$300,C273)+COUNTIF('08'!$C$3:$C$300,C273)+COUNTIF('09'!$C$3:$C$300,C273)+COUNTIF('10'!$C$3:$C$260,C273)+COUNTIF('11'!$C$3:$C$300,C273)+COUNTIF('12'!$C$3:$C$300,C273)</f>
        <v>0</v>
      </c>
      <c r="E273" s="18">
        <f>COUNTIF('01'!$D$3:$D$300,C273)+COUNTIF('02'!$D$3:$D$300,C273)+COUNTIF('03'!$D$3:$D$300,C273)+COUNTIF('04'!$D$3:$D$300,C273)+COUNTIF('05'!$D$3:$D$300,C273)+COUNTIF('06'!$D$3:$D$300,C273)+COUNTIF('07'!$D$3:$D$300,C273)+COUNTIF('08'!$D$3:$D$300,C273)+COUNTIF('09'!$D$3:$D$300,C273)+COUNTIF('10'!$D$3:$D$260,C273)+COUNTIF('11'!$D$3:$D$300,C273)+COUNTIF('12'!$D$3:$D$300,C273)</f>
        <v>0</v>
      </c>
      <c r="F273" s="18">
        <f>COUNTIFS('01'!$C$3:$C$300,C273,'01'!$H$3:$H$300,"&gt;0")+COUNTIFS('01'!$D$3:$D$300,C273,'01'!$H$3:$H$300,"&gt;0")+COUNTIFS('02'!$C$3:$C$300,C273,'02'!$H$3:$H$300,"&gt;0")+COUNTIFS('02'!$D$3:$D$300,C273,'02'!$H$3:$H$300,"&gt;0")+COUNTIFS('03'!$C$3:$C$300,C273,'03'!$H$3:$H$300,"&gt;0")+COUNTIFS('03'!$D$3:$D$300,C273,'03'!$H$3:$H$300,"&gt;0")+COUNTIFS('04'!$C$3:$C$300,C273,'04'!$H$3:$H$300,"&gt;0")+COUNTIFS('04'!$D$3:$D$300,C273,'04'!$H$3:$H$300,"&gt;0")+COUNTIFS('05'!$C$3:$C$300,C273,'05'!$H$3:$H$300,"&gt;0")+COUNTIFS('05'!$D$3:$D$300,C273,'05'!$H$3:$H$300,"&gt;0")+COUNTIFS('06'!$C$3:$C$300,C273,'06'!$H$3:$H$300,"&gt;0")+COUNTIFS('06'!$D$3:$D$300,C273,'06'!$H$3:$H$300,"&gt;0")+COUNTIFS('07'!$C$3:$C$300,C273,'07'!$H$3:$H$300,"&gt;0")+COUNTIFS('07'!$D$3:$D$300,C273,'07'!$H$3:$H$300,"&gt;0")+COUNTIFS('08'!$C$3:$C$300,C273,'08'!$H$3:$H$300,"&gt;0")+COUNTIFS('08'!$D$3:$D$300,C273,'08'!$H$3:$H$300,"&gt;0")+COUNTIFS('09'!$C$3:$C$300,C273,'09'!$H$3:$H$300,"&gt;0")+COUNTIFS('09'!$D$3:$D$300,C273,'09'!$H$3:$H$300,"&gt;0")+COUNTIFS('10'!$C$3:$C$260,C273,'10'!$I$3:$I$260,"&gt;0")+COUNTIFS('10'!$D$3:$D$260,C273,'10'!$I$3:$I$260,"&gt;0")+COUNTIFS('11'!$C$3:$C$300,C273,'11'!$H$3:$H$300,"&gt;0")+COUNTIFS('11'!$D$3:$D$300,C273,'11'!$H$3:$H$300,"&gt;0")+COUNTIFS('12'!$C$3:$C$300,C273,'12'!$H$3:$H$300,"&gt;0")+COUNTIFS('12'!$D$3:$D$300,C273,'12'!$H$3:$H$300,"&gt;0")</f>
        <v>0</v>
      </c>
      <c r="G273" s="18">
        <f>COUNTIFS('01'!$C$3:$C$300,C273,'01'!$H$3:$H$300,"&lt;0")+COUNTIFS('01'!$D$3:$D$300,C273,'01'!$H$3:$H$300,"&lt;0")+COUNTIFS('02'!$C$3:$C$300,C273,'02'!$H$3:$H$300,"&lt;0")+COUNTIFS('02'!$D$3:$D$300,C273,'02'!$H$3:$H$300,"&lt;0")+COUNTIFS('03'!$C$3:$C$300,C273,'03'!$H$3:$H$300,"&lt;0")+COUNTIFS('03'!$D$3:$D$300,C273,'03'!$H$3:$H$300,"&lt;0")+COUNTIFS('04'!$C$3:$C$300,C273,'04'!$H$3:$H$300,"&lt;0")+COUNTIFS('04'!$D$3:$D$300,C273,'04'!$H$3:$H$300,"&lt;0")+COUNTIFS('05'!$C$3:$C$300,C273,'05'!$H$3:$H$300,"&lt;0")+COUNTIFS('05'!$D$3:$D$300,C273,'05'!$H$3:$H$300,"&lt;0")+COUNTIFS('06'!$C$3:$C$300,C273,'06'!$H$3:$H$300,"&lt;0")+COUNTIFS('06'!$D$3:$D$300,C273,'06'!$H$3:$H$300,"&lt;0")+COUNTIFS('07'!$C$3:$C$300,C273,'07'!$H$3:$H$300,"&lt;0")+COUNTIFS('07'!$D$3:$D$300,C273,'07'!$H$3:$H$300,"&lt;0")+COUNTIFS('08'!$C$3:$C$300,C273,'08'!$H$3:$H$300,"&lt;0")+COUNTIFS('08'!$D$3:$D$300,C273,'08'!$H$3:$H$300,"&lt;0")+COUNTIFS('09'!$C$3:$C$300,C273,'09'!$H$3:$H$300,"&lt;0")+COUNTIFS('09'!$D$3:$D$300,C273,'09'!$H$3:$H$300,"&lt;0")+COUNTIFS('10'!$C$3:$C$260,C273,'10'!$I$3:$I$260,"&lt;0")+COUNTIFS('10'!$D$3:$D$260,C273,'10'!$I$3:$I$260,"&lt;0")+COUNTIFS('11'!$C$3:$C$300,C273,'11'!$H$3:$H$300,"&lt;0")+COUNTIFS('11'!$D$3:$D$300,C273,'11'!$H$3:$H$300,"&lt;0")+COUNTIFS('12'!$C$3:$C$300,C273,'12'!$H$3:$H$300,"&lt;0")+COUNTIFS('12'!$D$3:$D$300,C273,'12'!$H$3:$H$300,"&lt;0")</f>
        <v>0</v>
      </c>
      <c r="H273" s="19">
        <f>SUMIFS('01'!$H$3:$H$300,'01'!$C$3:$C$300,C273)+SUMIFS('01'!$H$3:$H$300,'01'!$D$3:$D$300,C273)+SUMIFS('02'!$H$3:$H$300,'02'!$C$3:$C$300,C273)+SUMIFS('02'!$H$3:$H$300,'02'!$D$3:$D$300,C273)+SUMIFS('03'!$H$3:$H$300,'03'!$C$3:$C$300,C273)+SUMIFS('03'!$H$3:$H$300,'03'!$D$3:$D$300,C273)+SUMIFS('04'!$H$3:$H$300,'04'!$C$3:$C$300,C273)+SUMIFS('04'!$H$3:$H$300,'04'!$D$3:$D$300,C273)+SUMIFS('05'!$H$3:$H$300,'05'!$C$3:$C$300,C273)+SUMIFS('05'!$H$3:$H$300,'05'!$D$3:$D$300,C273)+SUMIFS('06'!$H$3:$H$300,'06'!$C$3:$C$300,C273)+SUMIFS('06'!$H$3:$H$300,'06'!$D$3:$D$300,C273)+SUMIFS('07'!$H$3:$H$300,'07'!$C$3:$C$300,C273)+SUMIFS('07'!$H$3:$H$300,'07'!$D$3:$D$300,C273)+SUMIFS('08'!$H$3:$H$300,'08'!$C$3:$C$300,C273)+SUMIFS('08'!$H$3:$H$300,'08'!$D$3:$D$300,C273)+SUMIFS('09'!$H$3:$H$300,'09'!$C$3:$C$300,C273)+SUMIFS('09'!$H$3:$H$300,'09'!$D$3:$D$300,C273)+SUMIFS('10'!$I$3:$I$260,'10'!$C$3:$C$260,C273)+SUMIFS('10'!$I$3:$I$260,'10'!$D$3:$D$260,C273)+SUMIFS('11'!$H$3:$H$300,'11'!$C$3:$C$300,C273)+SUMIFS('11'!$H$3:$H$300,'11'!$D$3:$D$300,C273)+SUMIFS('12'!$H$3:$H$300,'12'!$C$3:$C$300,C273)+SUMIFS('12'!$H$3:$H$300,'12'!$D$3:$D$300,C273)</f>
        <v>0</v>
      </c>
      <c r="I273" s="212"/>
      <c r="J273" s="231"/>
      <c r="K273" s="212"/>
      <c r="L273" s="212"/>
    </row>
    <row r="274" spans="1:12" ht="24.75" customHeight="1">
      <c r="A274" s="16">
        <f>Equipes!$H274+(ROW(Equipes!$H274)/100000)</f>
        <v>2.7399999999999998E-3</v>
      </c>
      <c r="B274" s="13">
        <f>RANK(Equipes!$A274,A:A)</f>
        <v>727</v>
      </c>
      <c r="C274" s="28"/>
      <c r="D274" s="18">
        <f>COUNTIF('01'!$C$3:$C$300,C274)+COUNTIF('02'!$C$3:$C$300,C274)+COUNTIF('03'!$C$3:$C$300,C274)+COUNTIF('04'!$C$3:$C$300,C274)+COUNTIF('05'!$C$3:$C$300,C274)+COUNTIF('06'!$C$3:$C$300,C274)+COUNTIF('07'!$C$3:$C$300,C274)+COUNTIF('08'!$C$3:$C$300,C274)+COUNTIF('09'!$C$3:$C$300,C274)+COUNTIF('10'!$C$3:$C$260,C274)+COUNTIF('11'!$C$3:$C$300,C274)+COUNTIF('12'!$C$3:$C$300,C274)</f>
        <v>0</v>
      </c>
      <c r="E274" s="18">
        <f>COUNTIF('01'!$D$3:$D$300,C274)+COUNTIF('02'!$D$3:$D$300,C274)+COUNTIF('03'!$D$3:$D$300,C274)+COUNTIF('04'!$D$3:$D$300,C274)+COUNTIF('05'!$D$3:$D$300,C274)+COUNTIF('06'!$D$3:$D$300,C274)+COUNTIF('07'!$D$3:$D$300,C274)+COUNTIF('08'!$D$3:$D$300,C274)+COUNTIF('09'!$D$3:$D$300,C274)+COUNTIF('10'!$D$3:$D$260,C274)+COUNTIF('11'!$D$3:$D$300,C274)+COUNTIF('12'!$D$3:$D$300,C274)</f>
        <v>0</v>
      </c>
      <c r="F274" s="18">
        <f>COUNTIFS('01'!$C$3:$C$300,C274,'01'!$H$3:$H$300,"&gt;0")+COUNTIFS('01'!$D$3:$D$300,C274,'01'!$H$3:$H$300,"&gt;0")+COUNTIFS('02'!$C$3:$C$300,C274,'02'!$H$3:$H$300,"&gt;0")+COUNTIFS('02'!$D$3:$D$300,C274,'02'!$H$3:$H$300,"&gt;0")+COUNTIFS('03'!$C$3:$C$300,C274,'03'!$H$3:$H$300,"&gt;0")+COUNTIFS('03'!$D$3:$D$300,C274,'03'!$H$3:$H$300,"&gt;0")+COUNTIFS('04'!$C$3:$C$300,C274,'04'!$H$3:$H$300,"&gt;0")+COUNTIFS('04'!$D$3:$D$300,C274,'04'!$H$3:$H$300,"&gt;0")+COUNTIFS('05'!$C$3:$C$300,C274,'05'!$H$3:$H$300,"&gt;0")+COUNTIFS('05'!$D$3:$D$300,C274,'05'!$H$3:$H$300,"&gt;0")+COUNTIFS('06'!$C$3:$C$300,C274,'06'!$H$3:$H$300,"&gt;0")+COUNTIFS('06'!$D$3:$D$300,C274,'06'!$H$3:$H$300,"&gt;0")+COUNTIFS('07'!$C$3:$C$300,C274,'07'!$H$3:$H$300,"&gt;0")+COUNTIFS('07'!$D$3:$D$300,C274,'07'!$H$3:$H$300,"&gt;0")+COUNTIFS('08'!$C$3:$C$300,C274,'08'!$H$3:$H$300,"&gt;0")+COUNTIFS('08'!$D$3:$D$300,C274,'08'!$H$3:$H$300,"&gt;0")+COUNTIFS('09'!$C$3:$C$300,C274,'09'!$H$3:$H$300,"&gt;0")+COUNTIFS('09'!$D$3:$D$300,C274,'09'!$H$3:$H$300,"&gt;0")+COUNTIFS('10'!$C$3:$C$260,C274,'10'!$I$3:$I$260,"&gt;0")+COUNTIFS('10'!$D$3:$D$260,C274,'10'!$I$3:$I$260,"&gt;0")+COUNTIFS('11'!$C$3:$C$300,C274,'11'!$H$3:$H$300,"&gt;0")+COUNTIFS('11'!$D$3:$D$300,C274,'11'!$H$3:$H$300,"&gt;0")+COUNTIFS('12'!$C$3:$C$300,C274,'12'!$H$3:$H$300,"&gt;0")+COUNTIFS('12'!$D$3:$D$300,C274,'12'!$H$3:$H$300,"&gt;0")</f>
        <v>0</v>
      </c>
      <c r="G274" s="18">
        <f>COUNTIFS('01'!$C$3:$C$300,C274,'01'!$H$3:$H$300,"&lt;0")+COUNTIFS('01'!$D$3:$D$300,C274,'01'!$H$3:$H$300,"&lt;0")+COUNTIFS('02'!$C$3:$C$300,C274,'02'!$H$3:$H$300,"&lt;0")+COUNTIFS('02'!$D$3:$D$300,C274,'02'!$H$3:$H$300,"&lt;0")+COUNTIFS('03'!$C$3:$C$300,C274,'03'!$H$3:$H$300,"&lt;0")+COUNTIFS('03'!$D$3:$D$300,C274,'03'!$H$3:$H$300,"&lt;0")+COUNTIFS('04'!$C$3:$C$300,C274,'04'!$H$3:$H$300,"&lt;0")+COUNTIFS('04'!$D$3:$D$300,C274,'04'!$H$3:$H$300,"&lt;0")+COUNTIFS('05'!$C$3:$C$300,C274,'05'!$H$3:$H$300,"&lt;0")+COUNTIFS('05'!$D$3:$D$300,C274,'05'!$H$3:$H$300,"&lt;0")+COUNTIFS('06'!$C$3:$C$300,C274,'06'!$H$3:$H$300,"&lt;0")+COUNTIFS('06'!$D$3:$D$300,C274,'06'!$H$3:$H$300,"&lt;0")+COUNTIFS('07'!$C$3:$C$300,C274,'07'!$H$3:$H$300,"&lt;0")+COUNTIFS('07'!$D$3:$D$300,C274,'07'!$H$3:$H$300,"&lt;0")+COUNTIFS('08'!$C$3:$C$300,C274,'08'!$H$3:$H$300,"&lt;0")+COUNTIFS('08'!$D$3:$D$300,C274,'08'!$H$3:$H$300,"&lt;0")+COUNTIFS('09'!$C$3:$C$300,C274,'09'!$H$3:$H$300,"&lt;0")+COUNTIFS('09'!$D$3:$D$300,C274,'09'!$H$3:$H$300,"&lt;0")+COUNTIFS('10'!$C$3:$C$260,C274,'10'!$I$3:$I$260,"&lt;0")+COUNTIFS('10'!$D$3:$D$260,C274,'10'!$I$3:$I$260,"&lt;0")+COUNTIFS('11'!$C$3:$C$300,C274,'11'!$H$3:$H$300,"&lt;0")+COUNTIFS('11'!$D$3:$D$300,C274,'11'!$H$3:$H$300,"&lt;0")+COUNTIFS('12'!$C$3:$C$300,C274,'12'!$H$3:$H$300,"&lt;0")+COUNTIFS('12'!$D$3:$D$300,C274,'12'!$H$3:$H$300,"&lt;0")</f>
        <v>0</v>
      </c>
      <c r="H274" s="19">
        <f>SUMIFS('01'!$H$3:$H$300,'01'!$C$3:$C$300,C274)+SUMIFS('01'!$H$3:$H$300,'01'!$D$3:$D$300,C274)+SUMIFS('02'!$H$3:$H$300,'02'!$C$3:$C$300,C274)+SUMIFS('02'!$H$3:$H$300,'02'!$D$3:$D$300,C274)+SUMIFS('03'!$H$3:$H$300,'03'!$C$3:$C$300,C274)+SUMIFS('03'!$H$3:$H$300,'03'!$D$3:$D$300,C274)+SUMIFS('04'!$H$3:$H$300,'04'!$C$3:$C$300,C274)+SUMIFS('04'!$H$3:$H$300,'04'!$D$3:$D$300,C274)+SUMIFS('05'!$H$3:$H$300,'05'!$C$3:$C$300,C274)+SUMIFS('05'!$H$3:$H$300,'05'!$D$3:$D$300,C274)+SUMIFS('06'!$H$3:$H$300,'06'!$C$3:$C$300,C274)+SUMIFS('06'!$H$3:$H$300,'06'!$D$3:$D$300,C274)+SUMIFS('07'!$H$3:$H$300,'07'!$C$3:$C$300,C274)+SUMIFS('07'!$H$3:$H$300,'07'!$D$3:$D$300,C274)+SUMIFS('08'!$H$3:$H$300,'08'!$C$3:$C$300,C274)+SUMIFS('08'!$H$3:$H$300,'08'!$D$3:$D$300,C274)+SUMIFS('09'!$H$3:$H$300,'09'!$C$3:$C$300,C274)+SUMIFS('09'!$H$3:$H$300,'09'!$D$3:$D$300,C274)+SUMIFS('10'!$I$3:$I$260,'10'!$C$3:$C$260,C274)+SUMIFS('10'!$I$3:$I$260,'10'!$D$3:$D$260,C274)+SUMIFS('11'!$H$3:$H$300,'11'!$C$3:$C$300,C274)+SUMIFS('11'!$H$3:$H$300,'11'!$D$3:$D$300,C274)+SUMIFS('12'!$H$3:$H$300,'12'!$C$3:$C$300,C274)+SUMIFS('12'!$H$3:$H$300,'12'!$D$3:$D$300,C274)</f>
        <v>0</v>
      </c>
      <c r="I274" s="212"/>
      <c r="J274" s="231"/>
      <c r="K274" s="212"/>
      <c r="L274" s="212"/>
    </row>
    <row r="275" spans="1:12" ht="24.75" customHeight="1">
      <c r="A275" s="16">
        <f>Equipes!$H275+(ROW(Equipes!$H275)/100000)</f>
        <v>2.7499999999999998E-3</v>
      </c>
      <c r="B275" s="13">
        <f>RANK(Equipes!$A275,A:A)</f>
        <v>726</v>
      </c>
      <c r="C275" s="28"/>
      <c r="D275" s="18">
        <f>COUNTIF('01'!$C$3:$C$300,C275)+COUNTIF('02'!$C$3:$C$300,C275)+COUNTIF('03'!$C$3:$C$300,C275)+COUNTIF('04'!$C$3:$C$300,C275)+COUNTIF('05'!$C$3:$C$300,C275)+COUNTIF('06'!$C$3:$C$300,C275)+COUNTIF('07'!$C$3:$C$300,C275)+COUNTIF('08'!$C$3:$C$300,C275)+COUNTIF('09'!$C$3:$C$300,C275)+COUNTIF('10'!$C$3:$C$260,C275)+COUNTIF('11'!$C$3:$C$300,C275)+COUNTIF('12'!$C$3:$C$300,C275)</f>
        <v>0</v>
      </c>
      <c r="E275" s="18">
        <f>COUNTIF('01'!$D$3:$D$300,C275)+COUNTIF('02'!$D$3:$D$300,C275)+COUNTIF('03'!$D$3:$D$300,C275)+COUNTIF('04'!$D$3:$D$300,C275)+COUNTIF('05'!$D$3:$D$300,C275)+COUNTIF('06'!$D$3:$D$300,C275)+COUNTIF('07'!$D$3:$D$300,C275)+COUNTIF('08'!$D$3:$D$300,C275)+COUNTIF('09'!$D$3:$D$300,C275)+COUNTIF('10'!$D$3:$D$260,C275)+COUNTIF('11'!$D$3:$D$300,C275)+COUNTIF('12'!$D$3:$D$300,C275)</f>
        <v>0</v>
      </c>
      <c r="F275" s="18">
        <f>COUNTIFS('01'!$C$3:$C$300,C275,'01'!$H$3:$H$300,"&gt;0")+COUNTIFS('01'!$D$3:$D$300,C275,'01'!$H$3:$H$300,"&gt;0")+COUNTIFS('02'!$C$3:$C$300,C275,'02'!$H$3:$H$300,"&gt;0")+COUNTIFS('02'!$D$3:$D$300,C275,'02'!$H$3:$H$300,"&gt;0")+COUNTIFS('03'!$C$3:$C$300,C275,'03'!$H$3:$H$300,"&gt;0")+COUNTIFS('03'!$D$3:$D$300,C275,'03'!$H$3:$H$300,"&gt;0")+COUNTIFS('04'!$C$3:$C$300,C275,'04'!$H$3:$H$300,"&gt;0")+COUNTIFS('04'!$D$3:$D$300,C275,'04'!$H$3:$H$300,"&gt;0")+COUNTIFS('05'!$C$3:$C$300,C275,'05'!$H$3:$H$300,"&gt;0")+COUNTIFS('05'!$D$3:$D$300,C275,'05'!$H$3:$H$300,"&gt;0")+COUNTIFS('06'!$C$3:$C$300,C275,'06'!$H$3:$H$300,"&gt;0")+COUNTIFS('06'!$D$3:$D$300,C275,'06'!$H$3:$H$300,"&gt;0")+COUNTIFS('07'!$C$3:$C$300,C275,'07'!$H$3:$H$300,"&gt;0")+COUNTIFS('07'!$D$3:$D$300,C275,'07'!$H$3:$H$300,"&gt;0")+COUNTIFS('08'!$C$3:$C$300,C275,'08'!$H$3:$H$300,"&gt;0")+COUNTIFS('08'!$D$3:$D$300,C275,'08'!$H$3:$H$300,"&gt;0")+COUNTIFS('09'!$C$3:$C$300,C275,'09'!$H$3:$H$300,"&gt;0")+COUNTIFS('09'!$D$3:$D$300,C275,'09'!$H$3:$H$300,"&gt;0")+COUNTIFS('10'!$C$3:$C$260,C275,'10'!$I$3:$I$260,"&gt;0")+COUNTIFS('10'!$D$3:$D$260,C275,'10'!$I$3:$I$260,"&gt;0")+COUNTIFS('11'!$C$3:$C$300,C275,'11'!$H$3:$H$300,"&gt;0")+COUNTIFS('11'!$D$3:$D$300,C275,'11'!$H$3:$H$300,"&gt;0")+COUNTIFS('12'!$C$3:$C$300,C275,'12'!$H$3:$H$300,"&gt;0")+COUNTIFS('12'!$D$3:$D$300,C275,'12'!$H$3:$H$300,"&gt;0")</f>
        <v>0</v>
      </c>
      <c r="G275" s="18">
        <f>COUNTIFS('01'!$C$3:$C$300,C275,'01'!$H$3:$H$300,"&lt;0")+COUNTIFS('01'!$D$3:$D$300,C275,'01'!$H$3:$H$300,"&lt;0")+COUNTIFS('02'!$C$3:$C$300,C275,'02'!$H$3:$H$300,"&lt;0")+COUNTIFS('02'!$D$3:$D$300,C275,'02'!$H$3:$H$300,"&lt;0")+COUNTIFS('03'!$C$3:$C$300,C275,'03'!$H$3:$H$300,"&lt;0")+COUNTIFS('03'!$D$3:$D$300,C275,'03'!$H$3:$H$300,"&lt;0")+COUNTIFS('04'!$C$3:$C$300,C275,'04'!$H$3:$H$300,"&lt;0")+COUNTIFS('04'!$D$3:$D$300,C275,'04'!$H$3:$H$300,"&lt;0")+COUNTIFS('05'!$C$3:$C$300,C275,'05'!$H$3:$H$300,"&lt;0")+COUNTIFS('05'!$D$3:$D$300,C275,'05'!$H$3:$H$300,"&lt;0")+COUNTIFS('06'!$C$3:$C$300,C275,'06'!$H$3:$H$300,"&lt;0")+COUNTIFS('06'!$D$3:$D$300,C275,'06'!$H$3:$H$300,"&lt;0")+COUNTIFS('07'!$C$3:$C$300,C275,'07'!$H$3:$H$300,"&lt;0")+COUNTIFS('07'!$D$3:$D$300,C275,'07'!$H$3:$H$300,"&lt;0")+COUNTIFS('08'!$C$3:$C$300,C275,'08'!$H$3:$H$300,"&lt;0")+COUNTIFS('08'!$D$3:$D$300,C275,'08'!$H$3:$H$300,"&lt;0")+COUNTIFS('09'!$C$3:$C$300,C275,'09'!$H$3:$H$300,"&lt;0")+COUNTIFS('09'!$D$3:$D$300,C275,'09'!$H$3:$H$300,"&lt;0")+COUNTIFS('10'!$C$3:$C$260,C275,'10'!$I$3:$I$260,"&lt;0")+COUNTIFS('10'!$D$3:$D$260,C275,'10'!$I$3:$I$260,"&lt;0")+COUNTIFS('11'!$C$3:$C$300,C275,'11'!$H$3:$H$300,"&lt;0")+COUNTIFS('11'!$D$3:$D$300,C275,'11'!$H$3:$H$300,"&lt;0")+COUNTIFS('12'!$C$3:$C$300,C275,'12'!$H$3:$H$300,"&lt;0")+COUNTIFS('12'!$D$3:$D$300,C275,'12'!$H$3:$H$300,"&lt;0")</f>
        <v>0</v>
      </c>
      <c r="H275" s="19">
        <f>SUMIFS('01'!$H$3:$H$300,'01'!$C$3:$C$300,C275)+SUMIFS('01'!$H$3:$H$300,'01'!$D$3:$D$300,C275)+SUMIFS('02'!$H$3:$H$300,'02'!$C$3:$C$300,C275)+SUMIFS('02'!$H$3:$H$300,'02'!$D$3:$D$300,C275)+SUMIFS('03'!$H$3:$H$300,'03'!$C$3:$C$300,C275)+SUMIFS('03'!$H$3:$H$300,'03'!$D$3:$D$300,C275)+SUMIFS('04'!$H$3:$H$300,'04'!$C$3:$C$300,C275)+SUMIFS('04'!$H$3:$H$300,'04'!$D$3:$D$300,C275)+SUMIFS('05'!$H$3:$H$300,'05'!$C$3:$C$300,C275)+SUMIFS('05'!$H$3:$H$300,'05'!$D$3:$D$300,C275)+SUMIFS('06'!$H$3:$H$300,'06'!$C$3:$C$300,C275)+SUMIFS('06'!$H$3:$H$300,'06'!$D$3:$D$300,C275)+SUMIFS('07'!$H$3:$H$300,'07'!$C$3:$C$300,C275)+SUMIFS('07'!$H$3:$H$300,'07'!$D$3:$D$300,C275)+SUMIFS('08'!$H$3:$H$300,'08'!$C$3:$C$300,C275)+SUMIFS('08'!$H$3:$H$300,'08'!$D$3:$D$300,C275)+SUMIFS('09'!$H$3:$H$300,'09'!$C$3:$C$300,C275)+SUMIFS('09'!$H$3:$H$300,'09'!$D$3:$D$300,C275)+SUMIFS('10'!$I$3:$I$260,'10'!$C$3:$C$260,C275)+SUMIFS('10'!$I$3:$I$260,'10'!$D$3:$D$260,C275)+SUMIFS('11'!$H$3:$H$300,'11'!$C$3:$C$300,C275)+SUMIFS('11'!$H$3:$H$300,'11'!$D$3:$D$300,C275)+SUMIFS('12'!$H$3:$H$300,'12'!$C$3:$C$300,C275)+SUMIFS('12'!$H$3:$H$300,'12'!$D$3:$D$300,C275)</f>
        <v>0</v>
      </c>
      <c r="I275" s="212"/>
      <c r="J275" s="231"/>
      <c r="K275" s="212"/>
      <c r="L275" s="212"/>
    </row>
    <row r="276" spans="1:12" ht="24.75" customHeight="1">
      <c r="A276" s="16">
        <f>Equipes!$H276+(ROW(Equipes!$H276)/100000)</f>
        <v>2.7599999999999999E-3</v>
      </c>
      <c r="B276" s="13">
        <f>RANK(Equipes!$A276,A:A)</f>
        <v>725</v>
      </c>
      <c r="C276" s="28"/>
      <c r="D276" s="18">
        <f>COUNTIF('01'!$C$3:$C$300,C276)+COUNTIF('02'!$C$3:$C$300,C276)+COUNTIF('03'!$C$3:$C$300,C276)+COUNTIF('04'!$C$3:$C$300,C276)+COUNTIF('05'!$C$3:$C$300,C276)+COUNTIF('06'!$C$3:$C$300,C276)+COUNTIF('07'!$C$3:$C$300,C276)+COUNTIF('08'!$C$3:$C$300,C276)+COUNTIF('09'!$C$3:$C$300,C276)+COUNTIF('10'!$C$3:$C$260,C276)+COUNTIF('11'!$C$3:$C$300,C276)+COUNTIF('12'!$C$3:$C$300,C276)</f>
        <v>0</v>
      </c>
      <c r="E276" s="18">
        <f>COUNTIF('01'!$D$3:$D$300,C276)+COUNTIF('02'!$D$3:$D$300,C276)+COUNTIF('03'!$D$3:$D$300,C276)+COUNTIF('04'!$D$3:$D$300,C276)+COUNTIF('05'!$D$3:$D$300,C276)+COUNTIF('06'!$D$3:$D$300,C276)+COUNTIF('07'!$D$3:$D$300,C276)+COUNTIF('08'!$D$3:$D$300,C276)+COUNTIF('09'!$D$3:$D$300,C276)+COUNTIF('10'!$D$3:$D$260,C276)+COUNTIF('11'!$D$3:$D$300,C276)+COUNTIF('12'!$D$3:$D$300,C276)</f>
        <v>0</v>
      </c>
      <c r="F276" s="18">
        <f>COUNTIFS('01'!$C$3:$C$300,C276,'01'!$H$3:$H$300,"&gt;0")+COUNTIFS('01'!$D$3:$D$300,C276,'01'!$H$3:$H$300,"&gt;0")+COUNTIFS('02'!$C$3:$C$300,C276,'02'!$H$3:$H$300,"&gt;0")+COUNTIFS('02'!$D$3:$D$300,C276,'02'!$H$3:$H$300,"&gt;0")+COUNTIFS('03'!$C$3:$C$300,C276,'03'!$H$3:$H$300,"&gt;0")+COUNTIFS('03'!$D$3:$D$300,C276,'03'!$H$3:$H$300,"&gt;0")+COUNTIFS('04'!$C$3:$C$300,C276,'04'!$H$3:$H$300,"&gt;0")+COUNTIFS('04'!$D$3:$D$300,C276,'04'!$H$3:$H$300,"&gt;0")+COUNTIFS('05'!$C$3:$C$300,C276,'05'!$H$3:$H$300,"&gt;0")+COUNTIFS('05'!$D$3:$D$300,C276,'05'!$H$3:$H$300,"&gt;0")+COUNTIFS('06'!$C$3:$C$300,C276,'06'!$H$3:$H$300,"&gt;0")+COUNTIFS('06'!$D$3:$D$300,C276,'06'!$H$3:$H$300,"&gt;0")+COUNTIFS('07'!$C$3:$C$300,C276,'07'!$H$3:$H$300,"&gt;0")+COUNTIFS('07'!$D$3:$D$300,C276,'07'!$H$3:$H$300,"&gt;0")+COUNTIFS('08'!$C$3:$C$300,C276,'08'!$H$3:$H$300,"&gt;0")+COUNTIFS('08'!$D$3:$D$300,C276,'08'!$H$3:$H$300,"&gt;0")+COUNTIFS('09'!$C$3:$C$300,C276,'09'!$H$3:$H$300,"&gt;0")+COUNTIFS('09'!$D$3:$D$300,C276,'09'!$H$3:$H$300,"&gt;0")+COUNTIFS('10'!$C$3:$C$260,C276,'10'!$I$3:$I$260,"&gt;0")+COUNTIFS('10'!$D$3:$D$260,C276,'10'!$I$3:$I$260,"&gt;0")+COUNTIFS('11'!$C$3:$C$300,C276,'11'!$H$3:$H$300,"&gt;0")+COUNTIFS('11'!$D$3:$D$300,C276,'11'!$H$3:$H$300,"&gt;0")+COUNTIFS('12'!$C$3:$C$300,C276,'12'!$H$3:$H$300,"&gt;0")+COUNTIFS('12'!$D$3:$D$300,C276,'12'!$H$3:$H$300,"&gt;0")</f>
        <v>0</v>
      </c>
      <c r="G276" s="18">
        <f>COUNTIFS('01'!$C$3:$C$300,C276,'01'!$H$3:$H$300,"&lt;0")+COUNTIFS('01'!$D$3:$D$300,C276,'01'!$H$3:$H$300,"&lt;0")+COUNTIFS('02'!$C$3:$C$300,C276,'02'!$H$3:$H$300,"&lt;0")+COUNTIFS('02'!$D$3:$D$300,C276,'02'!$H$3:$H$300,"&lt;0")+COUNTIFS('03'!$C$3:$C$300,C276,'03'!$H$3:$H$300,"&lt;0")+COUNTIFS('03'!$D$3:$D$300,C276,'03'!$H$3:$H$300,"&lt;0")+COUNTIFS('04'!$C$3:$C$300,C276,'04'!$H$3:$H$300,"&lt;0")+COUNTIFS('04'!$D$3:$D$300,C276,'04'!$H$3:$H$300,"&lt;0")+COUNTIFS('05'!$C$3:$C$300,C276,'05'!$H$3:$H$300,"&lt;0")+COUNTIFS('05'!$D$3:$D$300,C276,'05'!$H$3:$H$300,"&lt;0")+COUNTIFS('06'!$C$3:$C$300,C276,'06'!$H$3:$H$300,"&lt;0")+COUNTIFS('06'!$D$3:$D$300,C276,'06'!$H$3:$H$300,"&lt;0")+COUNTIFS('07'!$C$3:$C$300,C276,'07'!$H$3:$H$300,"&lt;0")+COUNTIFS('07'!$D$3:$D$300,C276,'07'!$H$3:$H$300,"&lt;0")+COUNTIFS('08'!$C$3:$C$300,C276,'08'!$H$3:$H$300,"&lt;0")+COUNTIFS('08'!$D$3:$D$300,C276,'08'!$H$3:$H$300,"&lt;0")+COUNTIFS('09'!$C$3:$C$300,C276,'09'!$H$3:$H$300,"&lt;0")+COUNTIFS('09'!$D$3:$D$300,C276,'09'!$H$3:$H$300,"&lt;0")+COUNTIFS('10'!$C$3:$C$260,C276,'10'!$I$3:$I$260,"&lt;0")+COUNTIFS('10'!$D$3:$D$260,C276,'10'!$I$3:$I$260,"&lt;0")+COUNTIFS('11'!$C$3:$C$300,C276,'11'!$H$3:$H$300,"&lt;0")+COUNTIFS('11'!$D$3:$D$300,C276,'11'!$H$3:$H$300,"&lt;0")+COUNTIFS('12'!$C$3:$C$300,C276,'12'!$H$3:$H$300,"&lt;0")+COUNTIFS('12'!$D$3:$D$300,C276,'12'!$H$3:$H$300,"&lt;0")</f>
        <v>0</v>
      </c>
      <c r="H276" s="19">
        <f>SUMIFS('01'!$H$3:$H$300,'01'!$C$3:$C$300,C276)+SUMIFS('01'!$H$3:$H$300,'01'!$D$3:$D$300,C276)+SUMIFS('02'!$H$3:$H$300,'02'!$C$3:$C$300,C276)+SUMIFS('02'!$H$3:$H$300,'02'!$D$3:$D$300,C276)+SUMIFS('03'!$H$3:$H$300,'03'!$C$3:$C$300,C276)+SUMIFS('03'!$H$3:$H$300,'03'!$D$3:$D$300,C276)+SUMIFS('04'!$H$3:$H$300,'04'!$C$3:$C$300,C276)+SUMIFS('04'!$H$3:$H$300,'04'!$D$3:$D$300,C276)+SUMIFS('05'!$H$3:$H$300,'05'!$C$3:$C$300,C276)+SUMIFS('05'!$H$3:$H$300,'05'!$D$3:$D$300,C276)+SUMIFS('06'!$H$3:$H$300,'06'!$C$3:$C$300,C276)+SUMIFS('06'!$H$3:$H$300,'06'!$D$3:$D$300,C276)+SUMIFS('07'!$H$3:$H$300,'07'!$C$3:$C$300,C276)+SUMIFS('07'!$H$3:$H$300,'07'!$D$3:$D$300,C276)+SUMIFS('08'!$H$3:$H$300,'08'!$C$3:$C$300,C276)+SUMIFS('08'!$H$3:$H$300,'08'!$D$3:$D$300,C276)+SUMIFS('09'!$H$3:$H$300,'09'!$C$3:$C$300,C276)+SUMIFS('09'!$H$3:$H$300,'09'!$D$3:$D$300,C276)+SUMIFS('10'!$I$3:$I$260,'10'!$C$3:$C$260,C276)+SUMIFS('10'!$I$3:$I$260,'10'!$D$3:$D$260,C276)+SUMIFS('11'!$H$3:$H$300,'11'!$C$3:$C$300,C276)+SUMIFS('11'!$H$3:$H$300,'11'!$D$3:$D$300,C276)+SUMIFS('12'!$H$3:$H$300,'12'!$C$3:$C$300,C276)+SUMIFS('12'!$H$3:$H$300,'12'!$D$3:$D$300,C276)</f>
        <v>0</v>
      </c>
      <c r="I276" s="212"/>
      <c r="J276" s="231"/>
      <c r="K276" s="212"/>
      <c r="L276" s="212"/>
    </row>
    <row r="277" spans="1:12" ht="24.75" customHeight="1">
      <c r="A277" s="16">
        <f>Equipes!$H277+(ROW(Equipes!$H277)/100000)</f>
        <v>2.7699999999999999E-3</v>
      </c>
      <c r="B277" s="13">
        <f>RANK(Equipes!$A277,A:A)</f>
        <v>724</v>
      </c>
      <c r="C277" s="28"/>
      <c r="D277" s="18">
        <f>COUNTIF('01'!$C$3:$C$300,C277)+COUNTIF('02'!$C$3:$C$300,C277)+COUNTIF('03'!$C$3:$C$300,C277)+COUNTIF('04'!$C$3:$C$300,C277)+COUNTIF('05'!$C$3:$C$300,C277)+COUNTIF('06'!$C$3:$C$300,C277)+COUNTIF('07'!$C$3:$C$300,C277)+COUNTIF('08'!$C$3:$C$300,C277)+COUNTIF('09'!$C$3:$C$300,C277)+COUNTIF('10'!$C$3:$C$260,C277)+COUNTIF('11'!$C$3:$C$300,C277)+COUNTIF('12'!$C$3:$C$300,C277)</f>
        <v>0</v>
      </c>
      <c r="E277" s="18">
        <f>COUNTIF('01'!$D$3:$D$300,C277)+COUNTIF('02'!$D$3:$D$300,C277)+COUNTIF('03'!$D$3:$D$300,C277)+COUNTIF('04'!$D$3:$D$300,C277)+COUNTIF('05'!$D$3:$D$300,C277)+COUNTIF('06'!$D$3:$D$300,C277)+COUNTIF('07'!$D$3:$D$300,C277)+COUNTIF('08'!$D$3:$D$300,C277)+COUNTIF('09'!$D$3:$D$300,C277)+COUNTIF('10'!$D$3:$D$260,C277)+COUNTIF('11'!$D$3:$D$300,C277)+COUNTIF('12'!$D$3:$D$300,C277)</f>
        <v>0</v>
      </c>
      <c r="F277" s="18">
        <f>COUNTIFS('01'!$C$3:$C$300,C277,'01'!$H$3:$H$300,"&gt;0")+COUNTIFS('01'!$D$3:$D$300,C277,'01'!$H$3:$H$300,"&gt;0")+COUNTIFS('02'!$C$3:$C$300,C277,'02'!$H$3:$H$300,"&gt;0")+COUNTIFS('02'!$D$3:$D$300,C277,'02'!$H$3:$H$300,"&gt;0")+COUNTIFS('03'!$C$3:$C$300,C277,'03'!$H$3:$H$300,"&gt;0")+COUNTIFS('03'!$D$3:$D$300,C277,'03'!$H$3:$H$300,"&gt;0")+COUNTIFS('04'!$C$3:$C$300,C277,'04'!$H$3:$H$300,"&gt;0")+COUNTIFS('04'!$D$3:$D$300,C277,'04'!$H$3:$H$300,"&gt;0")+COUNTIFS('05'!$C$3:$C$300,C277,'05'!$H$3:$H$300,"&gt;0")+COUNTIFS('05'!$D$3:$D$300,C277,'05'!$H$3:$H$300,"&gt;0")+COUNTIFS('06'!$C$3:$C$300,C277,'06'!$H$3:$H$300,"&gt;0")+COUNTIFS('06'!$D$3:$D$300,C277,'06'!$H$3:$H$300,"&gt;0")+COUNTIFS('07'!$C$3:$C$300,C277,'07'!$H$3:$H$300,"&gt;0")+COUNTIFS('07'!$D$3:$D$300,C277,'07'!$H$3:$H$300,"&gt;0")+COUNTIFS('08'!$C$3:$C$300,C277,'08'!$H$3:$H$300,"&gt;0")+COUNTIFS('08'!$D$3:$D$300,C277,'08'!$H$3:$H$300,"&gt;0")+COUNTIFS('09'!$C$3:$C$300,C277,'09'!$H$3:$H$300,"&gt;0")+COUNTIFS('09'!$D$3:$D$300,C277,'09'!$H$3:$H$300,"&gt;0")+COUNTIFS('10'!$C$3:$C$260,C277,'10'!$I$3:$I$260,"&gt;0")+COUNTIFS('10'!$D$3:$D$260,C277,'10'!$I$3:$I$260,"&gt;0")+COUNTIFS('11'!$C$3:$C$300,C277,'11'!$H$3:$H$300,"&gt;0")+COUNTIFS('11'!$D$3:$D$300,C277,'11'!$H$3:$H$300,"&gt;0")+COUNTIFS('12'!$C$3:$C$300,C277,'12'!$H$3:$H$300,"&gt;0")+COUNTIFS('12'!$D$3:$D$300,C277,'12'!$H$3:$H$300,"&gt;0")</f>
        <v>0</v>
      </c>
      <c r="G277" s="18">
        <f>COUNTIFS('01'!$C$3:$C$300,C277,'01'!$H$3:$H$300,"&lt;0")+COUNTIFS('01'!$D$3:$D$300,C277,'01'!$H$3:$H$300,"&lt;0")+COUNTIFS('02'!$C$3:$C$300,C277,'02'!$H$3:$H$300,"&lt;0")+COUNTIFS('02'!$D$3:$D$300,C277,'02'!$H$3:$H$300,"&lt;0")+COUNTIFS('03'!$C$3:$C$300,C277,'03'!$H$3:$H$300,"&lt;0")+COUNTIFS('03'!$D$3:$D$300,C277,'03'!$H$3:$H$300,"&lt;0")+COUNTIFS('04'!$C$3:$C$300,C277,'04'!$H$3:$H$300,"&lt;0")+COUNTIFS('04'!$D$3:$D$300,C277,'04'!$H$3:$H$300,"&lt;0")+COUNTIFS('05'!$C$3:$C$300,C277,'05'!$H$3:$H$300,"&lt;0")+COUNTIFS('05'!$D$3:$D$300,C277,'05'!$H$3:$H$300,"&lt;0")+COUNTIFS('06'!$C$3:$C$300,C277,'06'!$H$3:$H$300,"&lt;0")+COUNTIFS('06'!$D$3:$D$300,C277,'06'!$H$3:$H$300,"&lt;0")+COUNTIFS('07'!$C$3:$C$300,C277,'07'!$H$3:$H$300,"&lt;0")+COUNTIFS('07'!$D$3:$D$300,C277,'07'!$H$3:$H$300,"&lt;0")+COUNTIFS('08'!$C$3:$C$300,C277,'08'!$H$3:$H$300,"&lt;0")+COUNTIFS('08'!$D$3:$D$300,C277,'08'!$H$3:$H$300,"&lt;0")+COUNTIFS('09'!$C$3:$C$300,C277,'09'!$H$3:$H$300,"&lt;0")+COUNTIFS('09'!$D$3:$D$300,C277,'09'!$H$3:$H$300,"&lt;0")+COUNTIFS('10'!$C$3:$C$260,C277,'10'!$I$3:$I$260,"&lt;0")+COUNTIFS('10'!$D$3:$D$260,C277,'10'!$I$3:$I$260,"&lt;0")+COUNTIFS('11'!$C$3:$C$300,C277,'11'!$H$3:$H$300,"&lt;0")+COUNTIFS('11'!$D$3:$D$300,C277,'11'!$H$3:$H$300,"&lt;0")+COUNTIFS('12'!$C$3:$C$300,C277,'12'!$H$3:$H$300,"&lt;0")+COUNTIFS('12'!$D$3:$D$300,C277,'12'!$H$3:$H$300,"&lt;0")</f>
        <v>0</v>
      </c>
      <c r="H277" s="19">
        <f>SUMIFS('01'!$H$3:$H$300,'01'!$C$3:$C$300,C277)+SUMIFS('01'!$H$3:$H$300,'01'!$D$3:$D$300,C277)+SUMIFS('02'!$H$3:$H$300,'02'!$C$3:$C$300,C277)+SUMIFS('02'!$H$3:$H$300,'02'!$D$3:$D$300,C277)+SUMIFS('03'!$H$3:$H$300,'03'!$C$3:$C$300,C277)+SUMIFS('03'!$H$3:$H$300,'03'!$D$3:$D$300,C277)+SUMIFS('04'!$H$3:$H$300,'04'!$C$3:$C$300,C277)+SUMIFS('04'!$H$3:$H$300,'04'!$D$3:$D$300,C277)+SUMIFS('05'!$H$3:$H$300,'05'!$C$3:$C$300,C277)+SUMIFS('05'!$H$3:$H$300,'05'!$D$3:$D$300,C277)+SUMIFS('06'!$H$3:$H$300,'06'!$C$3:$C$300,C277)+SUMIFS('06'!$H$3:$H$300,'06'!$D$3:$D$300,C277)+SUMIFS('07'!$H$3:$H$300,'07'!$C$3:$C$300,C277)+SUMIFS('07'!$H$3:$H$300,'07'!$D$3:$D$300,C277)+SUMIFS('08'!$H$3:$H$300,'08'!$C$3:$C$300,C277)+SUMIFS('08'!$H$3:$H$300,'08'!$D$3:$D$300,C277)+SUMIFS('09'!$H$3:$H$300,'09'!$C$3:$C$300,C277)+SUMIFS('09'!$H$3:$H$300,'09'!$D$3:$D$300,C277)+SUMIFS('10'!$I$3:$I$260,'10'!$C$3:$C$260,C277)+SUMIFS('10'!$I$3:$I$260,'10'!$D$3:$D$260,C277)+SUMIFS('11'!$H$3:$H$300,'11'!$C$3:$C$300,C277)+SUMIFS('11'!$H$3:$H$300,'11'!$D$3:$D$300,C277)+SUMIFS('12'!$H$3:$H$300,'12'!$C$3:$C$300,C277)+SUMIFS('12'!$H$3:$H$300,'12'!$D$3:$D$300,C277)</f>
        <v>0</v>
      </c>
      <c r="I277" s="212"/>
      <c r="J277" s="231"/>
      <c r="K277" s="212"/>
      <c r="L277" s="212"/>
    </row>
    <row r="278" spans="1:12" ht="24.75" customHeight="1">
      <c r="A278" s="16">
        <f>Equipes!$H278+(ROW(Equipes!$H278)/100000)</f>
        <v>2.7799999999999999E-3</v>
      </c>
      <c r="B278" s="13">
        <f>RANK(Equipes!$A278,A:A)</f>
        <v>723</v>
      </c>
      <c r="C278" s="28"/>
      <c r="D278" s="18">
        <f>COUNTIF('01'!$C$3:$C$300,C278)+COUNTIF('02'!$C$3:$C$300,C278)+COUNTIF('03'!$C$3:$C$300,C278)+COUNTIF('04'!$C$3:$C$300,C278)+COUNTIF('05'!$C$3:$C$300,C278)+COUNTIF('06'!$C$3:$C$300,C278)+COUNTIF('07'!$C$3:$C$300,C278)+COUNTIF('08'!$C$3:$C$300,C278)+COUNTIF('09'!$C$3:$C$300,C278)+COUNTIF('10'!$C$3:$C$260,C278)+COUNTIF('11'!$C$3:$C$300,C278)+COUNTIF('12'!$C$3:$C$300,C278)</f>
        <v>0</v>
      </c>
      <c r="E278" s="18">
        <f>COUNTIF('01'!$D$3:$D$300,C278)+COUNTIF('02'!$D$3:$D$300,C278)+COUNTIF('03'!$D$3:$D$300,C278)+COUNTIF('04'!$D$3:$D$300,C278)+COUNTIF('05'!$D$3:$D$300,C278)+COUNTIF('06'!$D$3:$D$300,C278)+COUNTIF('07'!$D$3:$D$300,C278)+COUNTIF('08'!$D$3:$D$300,C278)+COUNTIF('09'!$D$3:$D$300,C278)+COUNTIF('10'!$D$3:$D$260,C278)+COUNTIF('11'!$D$3:$D$300,C278)+COUNTIF('12'!$D$3:$D$300,C278)</f>
        <v>0</v>
      </c>
      <c r="F278" s="18">
        <f>COUNTIFS('01'!$C$3:$C$300,C278,'01'!$H$3:$H$300,"&gt;0")+COUNTIFS('01'!$D$3:$D$300,C278,'01'!$H$3:$H$300,"&gt;0")+COUNTIFS('02'!$C$3:$C$300,C278,'02'!$H$3:$H$300,"&gt;0")+COUNTIFS('02'!$D$3:$D$300,C278,'02'!$H$3:$H$300,"&gt;0")+COUNTIFS('03'!$C$3:$C$300,C278,'03'!$H$3:$H$300,"&gt;0")+COUNTIFS('03'!$D$3:$D$300,C278,'03'!$H$3:$H$300,"&gt;0")+COUNTIFS('04'!$C$3:$C$300,C278,'04'!$H$3:$H$300,"&gt;0")+COUNTIFS('04'!$D$3:$D$300,C278,'04'!$H$3:$H$300,"&gt;0")+COUNTIFS('05'!$C$3:$C$300,C278,'05'!$H$3:$H$300,"&gt;0")+COUNTIFS('05'!$D$3:$D$300,C278,'05'!$H$3:$H$300,"&gt;0")+COUNTIFS('06'!$C$3:$C$300,C278,'06'!$H$3:$H$300,"&gt;0")+COUNTIFS('06'!$D$3:$D$300,C278,'06'!$H$3:$H$300,"&gt;0")+COUNTIFS('07'!$C$3:$C$300,C278,'07'!$H$3:$H$300,"&gt;0")+COUNTIFS('07'!$D$3:$D$300,C278,'07'!$H$3:$H$300,"&gt;0")+COUNTIFS('08'!$C$3:$C$300,C278,'08'!$H$3:$H$300,"&gt;0")+COUNTIFS('08'!$D$3:$D$300,C278,'08'!$H$3:$H$300,"&gt;0")+COUNTIFS('09'!$C$3:$C$300,C278,'09'!$H$3:$H$300,"&gt;0")+COUNTIFS('09'!$D$3:$D$300,C278,'09'!$H$3:$H$300,"&gt;0")+COUNTIFS('10'!$C$3:$C$260,C278,'10'!$I$3:$I$260,"&gt;0")+COUNTIFS('10'!$D$3:$D$260,C278,'10'!$I$3:$I$260,"&gt;0")+COUNTIFS('11'!$C$3:$C$300,C278,'11'!$H$3:$H$300,"&gt;0")+COUNTIFS('11'!$D$3:$D$300,C278,'11'!$H$3:$H$300,"&gt;0")+COUNTIFS('12'!$C$3:$C$300,C278,'12'!$H$3:$H$300,"&gt;0")+COUNTIFS('12'!$D$3:$D$300,C278,'12'!$H$3:$H$300,"&gt;0")</f>
        <v>0</v>
      </c>
      <c r="G278" s="18">
        <f>COUNTIFS('01'!$C$3:$C$300,C278,'01'!$H$3:$H$300,"&lt;0")+COUNTIFS('01'!$D$3:$D$300,C278,'01'!$H$3:$H$300,"&lt;0")+COUNTIFS('02'!$C$3:$C$300,C278,'02'!$H$3:$H$300,"&lt;0")+COUNTIFS('02'!$D$3:$D$300,C278,'02'!$H$3:$H$300,"&lt;0")+COUNTIFS('03'!$C$3:$C$300,C278,'03'!$H$3:$H$300,"&lt;0")+COUNTIFS('03'!$D$3:$D$300,C278,'03'!$H$3:$H$300,"&lt;0")+COUNTIFS('04'!$C$3:$C$300,C278,'04'!$H$3:$H$300,"&lt;0")+COUNTIFS('04'!$D$3:$D$300,C278,'04'!$H$3:$H$300,"&lt;0")+COUNTIFS('05'!$C$3:$C$300,C278,'05'!$H$3:$H$300,"&lt;0")+COUNTIFS('05'!$D$3:$D$300,C278,'05'!$H$3:$H$300,"&lt;0")+COUNTIFS('06'!$C$3:$C$300,C278,'06'!$H$3:$H$300,"&lt;0")+COUNTIFS('06'!$D$3:$D$300,C278,'06'!$H$3:$H$300,"&lt;0")+COUNTIFS('07'!$C$3:$C$300,C278,'07'!$H$3:$H$300,"&lt;0")+COUNTIFS('07'!$D$3:$D$300,C278,'07'!$H$3:$H$300,"&lt;0")+COUNTIFS('08'!$C$3:$C$300,C278,'08'!$H$3:$H$300,"&lt;0")+COUNTIFS('08'!$D$3:$D$300,C278,'08'!$H$3:$H$300,"&lt;0")+COUNTIFS('09'!$C$3:$C$300,C278,'09'!$H$3:$H$300,"&lt;0")+COUNTIFS('09'!$D$3:$D$300,C278,'09'!$H$3:$H$300,"&lt;0")+COUNTIFS('10'!$C$3:$C$260,C278,'10'!$I$3:$I$260,"&lt;0")+COUNTIFS('10'!$D$3:$D$260,C278,'10'!$I$3:$I$260,"&lt;0")+COUNTIFS('11'!$C$3:$C$300,C278,'11'!$H$3:$H$300,"&lt;0")+COUNTIFS('11'!$D$3:$D$300,C278,'11'!$H$3:$H$300,"&lt;0")+COUNTIFS('12'!$C$3:$C$300,C278,'12'!$H$3:$H$300,"&lt;0")+COUNTIFS('12'!$D$3:$D$300,C278,'12'!$H$3:$H$300,"&lt;0")</f>
        <v>0</v>
      </c>
      <c r="H278" s="19">
        <f>SUMIFS('01'!$H$3:$H$300,'01'!$C$3:$C$300,C278)+SUMIFS('01'!$H$3:$H$300,'01'!$D$3:$D$300,C278)+SUMIFS('02'!$H$3:$H$300,'02'!$C$3:$C$300,C278)+SUMIFS('02'!$H$3:$H$300,'02'!$D$3:$D$300,C278)+SUMIFS('03'!$H$3:$H$300,'03'!$C$3:$C$300,C278)+SUMIFS('03'!$H$3:$H$300,'03'!$D$3:$D$300,C278)+SUMIFS('04'!$H$3:$H$300,'04'!$C$3:$C$300,C278)+SUMIFS('04'!$H$3:$H$300,'04'!$D$3:$D$300,C278)+SUMIFS('05'!$H$3:$H$300,'05'!$C$3:$C$300,C278)+SUMIFS('05'!$H$3:$H$300,'05'!$D$3:$D$300,C278)+SUMIFS('06'!$H$3:$H$300,'06'!$C$3:$C$300,C278)+SUMIFS('06'!$H$3:$H$300,'06'!$D$3:$D$300,C278)+SUMIFS('07'!$H$3:$H$300,'07'!$C$3:$C$300,C278)+SUMIFS('07'!$H$3:$H$300,'07'!$D$3:$D$300,C278)+SUMIFS('08'!$H$3:$H$300,'08'!$C$3:$C$300,C278)+SUMIFS('08'!$H$3:$H$300,'08'!$D$3:$D$300,C278)+SUMIFS('09'!$H$3:$H$300,'09'!$C$3:$C$300,C278)+SUMIFS('09'!$H$3:$H$300,'09'!$D$3:$D$300,C278)+SUMIFS('10'!$I$3:$I$260,'10'!$C$3:$C$260,C278)+SUMIFS('10'!$I$3:$I$260,'10'!$D$3:$D$260,C278)+SUMIFS('11'!$H$3:$H$300,'11'!$C$3:$C$300,C278)+SUMIFS('11'!$H$3:$H$300,'11'!$D$3:$D$300,C278)+SUMIFS('12'!$H$3:$H$300,'12'!$C$3:$C$300,C278)+SUMIFS('12'!$H$3:$H$300,'12'!$D$3:$D$300,C278)</f>
        <v>0</v>
      </c>
      <c r="I278" s="212"/>
      <c r="J278" s="231"/>
      <c r="K278" s="212"/>
      <c r="L278" s="212"/>
    </row>
    <row r="279" spans="1:12" ht="24.75" customHeight="1">
      <c r="A279" s="16">
        <f>Equipes!$H279+(ROW(Equipes!$H279)/100000)</f>
        <v>2.7899999999999999E-3</v>
      </c>
      <c r="B279" s="13">
        <f>RANK(Equipes!$A279,A:A)</f>
        <v>722</v>
      </c>
      <c r="C279" s="28"/>
      <c r="D279" s="18">
        <f>COUNTIF('01'!$C$3:$C$300,C279)+COUNTIF('02'!$C$3:$C$300,C279)+COUNTIF('03'!$C$3:$C$300,C279)+COUNTIF('04'!$C$3:$C$300,C279)+COUNTIF('05'!$C$3:$C$300,C279)+COUNTIF('06'!$C$3:$C$300,C279)+COUNTIF('07'!$C$3:$C$300,C279)+COUNTIF('08'!$C$3:$C$300,C279)+COUNTIF('09'!$C$3:$C$300,C279)+COUNTIF('10'!$C$3:$C$260,C279)+COUNTIF('11'!$C$3:$C$300,C279)+COUNTIF('12'!$C$3:$C$300,C279)</f>
        <v>0</v>
      </c>
      <c r="E279" s="18">
        <f>COUNTIF('01'!$D$3:$D$300,C279)+COUNTIF('02'!$D$3:$D$300,C279)+COUNTIF('03'!$D$3:$D$300,C279)+COUNTIF('04'!$D$3:$D$300,C279)+COUNTIF('05'!$D$3:$D$300,C279)+COUNTIF('06'!$D$3:$D$300,C279)+COUNTIF('07'!$D$3:$D$300,C279)+COUNTIF('08'!$D$3:$D$300,C279)+COUNTIF('09'!$D$3:$D$300,C279)+COUNTIF('10'!$D$3:$D$260,C279)+COUNTIF('11'!$D$3:$D$300,C279)+COUNTIF('12'!$D$3:$D$300,C279)</f>
        <v>0</v>
      </c>
      <c r="F279" s="18">
        <f>COUNTIFS('01'!$C$3:$C$300,C279,'01'!$H$3:$H$300,"&gt;0")+COUNTIFS('01'!$D$3:$D$300,C279,'01'!$H$3:$H$300,"&gt;0")+COUNTIFS('02'!$C$3:$C$300,C279,'02'!$H$3:$H$300,"&gt;0")+COUNTIFS('02'!$D$3:$D$300,C279,'02'!$H$3:$H$300,"&gt;0")+COUNTIFS('03'!$C$3:$C$300,C279,'03'!$H$3:$H$300,"&gt;0")+COUNTIFS('03'!$D$3:$D$300,C279,'03'!$H$3:$H$300,"&gt;0")+COUNTIFS('04'!$C$3:$C$300,C279,'04'!$H$3:$H$300,"&gt;0")+COUNTIFS('04'!$D$3:$D$300,C279,'04'!$H$3:$H$300,"&gt;0")+COUNTIFS('05'!$C$3:$C$300,C279,'05'!$H$3:$H$300,"&gt;0")+COUNTIFS('05'!$D$3:$D$300,C279,'05'!$H$3:$H$300,"&gt;0")+COUNTIFS('06'!$C$3:$C$300,C279,'06'!$H$3:$H$300,"&gt;0")+COUNTIFS('06'!$D$3:$D$300,C279,'06'!$H$3:$H$300,"&gt;0")+COUNTIFS('07'!$C$3:$C$300,C279,'07'!$H$3:$H$300,"&gt;0")+COUNTIFS('07'!$D$3:$D$300,C279,'07'!$H$3:$H$300,"&gt;0")+COUNTIFS('08'!$C$3:$C$300,C279,'08'!$H$3:$H$300,"&gt;0")+COUNTIFS('08'!$D$3:$D$300,C279,'08'!$H$3:$H$300,"&gt;0")+COUNTIFS('09'!$C$3:$C$300,C279,'09'!$H$3:$H$300,"&gt;0")+COUNTIFS('09'!$D$3:$D$300,C279,'09'!$H$3:$H$300,"&gt;0")+COUNTIFS('10'!$C$3:$C$260,C279,'10'!$I$3:$I$260,"&gt;0")+COUNTIFS('10'!$D$3:$D$260,C279,'10'!$I$3:$I$260,"&gt;0")+COUNTIFS('11'!$C$3:$C$300,C279,'11'!$H$3:$H$300,"&gt;0")+COUNTIFS('11'!$D$3:$D$300,C279,'11'!$H$3:$H$300,"&gt;0")+COUNTIFS('12'!$C$3:$C$300,C279,'12'!$H$3:$H$300,"&gt;0")+COUNTIFS('12'!$D$3:$D$300,C279,'12'!$H$3:$H$300,"&gt;0")</f>
        <v>0</v>
      </c>
      <c r="G279" s="18">
        <f>COUNTIFS('01'!$C$3:$C$300,C279,'01'!$H$3:$H$300,"&lt;0")+COUNTIFS('01'!$D$3:$D$300,C279,'01'!$H$3:$H$300,"&lt;0")+COUNTIFS('02'!$C$3:$C$300,C279,'02'!$H$3:$H$300,"&lt;0")+COUNTIFS('02'!$D$3:$D$300,C279,'02'!$H$3:$H$300,"&lt;0")+COUNTIFS('03'!$C$3:$C$300,C279,'03'!$H$3:$H$300,"&lt;0")+COUNTIFS('03'!$D$3:$D$300,C279,'03'!$H$3:$H$300,"&lt;0")+COUNTIFS('04'!$C$3:$C$300,C279,'04'!$H$3:$H$300,"&lt;0")+COUNTIFS('04'!$D$3:$D$300,C279,'04'!$H$3:$H$300,"&lt;0")+COUNTIFS('05'!$C$3:$C$300,C279,'05'!$H$3:$H$300,"&lt;0")+COUNTIFS('05'!$D$3:$D$300,C279,'05'!$H$3:$H$300,"&lt;0")+COUNTIFS('06'!$C$3:$C$300,C279,'06'!$H$3:$H$300,"&lt;0")+COUNTIFS('06'!$D$3:$D$300,C279,'06'!$H$3:$H$300,"&lt;0")+COUNTIFS('07'!$C$3:$C$300,C279,'07'!$H$3:$H$300,"&lt;0")+COUNTIFS('07'!$D$3:$D$300,C279,'07'!$H$3:$H$300,"&lt;0")+COUNTIFS('08'!$C$3:$C$300,C279,'08'!$H$3:$H$300,"&lt;0")+COUNTIFS('08'!$D$3:$D$300,C279,'08'!$H$3:$H$300,"&lt;0")+COUNTIFS('09'!$C$3:$C$300,C279,'09'!$H$3:$H$300,"&lt;0")+COUNTIFS('09'!$D$3:$D$300,C279,'09'!$H$3:$H$300,"&lt;0")+COUNTIFS('10'!$C$3:$C$260,C279,'10'!$I$3:$I$260,"&lt;0")+COUNTIFS('10'!$D$3:$D$260,C279,'10'!$I$3:$I$260,"&lt;0")+COUNTIFS('11'!$C$3:$C$300,C279,'11'!$H$3:$H$300,"&lt;0")+COUNTIFS('11'!$D$3:$D$300,C279,'11'!$H$3:$H$300,"&lt;0")+COUNTIFS('12'!$C$3:$C$300,C279,'12'!$H$3:$H$300,"&lt;0")+COUNTIFS('12'!$D$3:$D$300,C279,'12'!$H$3:$H$300,"&lt;0")</f>
        <v>0</v>
      </c>
      <c r="H279" s="19">
        <f>SUMIFS('01'!$H$3:$H$300,'01'!$C$3:$C$300,C279)+SUMIFS('01'!$H$3:$H$300,'01'!$D$3:$D$300,C279)+SUMIFS('02'!$H$3:$H$300,'02'!$C$3:$C$300,C279)+SUMIFS('02'!$H$3:$H$300,'02'!$D$3:$D$300,C279)+SUMIFS('03'!$H$3:$H$300,'03'!$C$3:$C$300,C279)+SUMIFS('03'!$H$3:$H$300,'03'!$D$3:$D$300,C279)+SUMIFS('04'!$H$3:$H$300,'04'!$C$3:$C$300,C279)+SUMIFS('04'!$H$3:$H$300,'04'!$D$3:$D$300,C279)+SUMIFS('05'!$H$3:$H$300,'05'!$C$3:$C$300,C279)+SUMIFS('05'!$H$3:$H$300,'05'!$D$3:$D$300,C279)+SUMIFS('06'!$H$3:$H$300,'06'!$C$3:$C$300,C279)+SUMIFS('06'!$H$3:$H$300,'06'!$D$3:$D$300,C279)+SUMIFS('07'!$H$3:$H$300,'07'!$C$3:$C$300,C279)+SUMIFS('07'!$H$3:$H$300,'07'!$D$3:$D$300,C279)+SUMIFS('08'!$H$3:$H$300,'08'!$C$3:$C$300,C279)+SUMIFS('08'!$H$3:$H$300,'08'!$D$3:$D$300,C279)+SUMIFS('09'!$H$3:$H$300,'09'!$C$3:$C$300,C279)+SUMIFS('09'!$H$3:$H$300,'09'!$D$3:$D$300,C279)+SUMIFS('10'!$I$3:$I$260,'10'!$C$3:$C$260,C279)+SUMIFS('10'!$I$3:$I$260,'10'!$D$3:$D$260,C279)+SUMIFS('11'!$H$3:$H$300,'11'!$C$3:$C$300,C279)+SUMIFS('11'!$H$3:$H$300,'11'!$D$3:$D$300,C279)+SUMIFS('12'!$H$3:$H$300,'12'!$C$3:$C$300,C279)+SUMIFS('12'!$H$3:$H$300,'12'!$D$3:$D$300,C279)</f>
        <v>0</v>
      </c>
      <c r="I279" s="212"/>
      <c r="J279" s="231"/>
      <c r="K279" s="212"/>
      <c r="L279" s="212"/>
    </row>
    <row r="280" spans="1:12" ht="24.75" customHeight="1">
      <c r="A280" s="16">
        <f>Equipes!$H280+(ROW(Equipes!$H280)/100000)</f>
        <v>2.8E-3</v>
      </c>
      <c r="B280" s="13">
        <f>RANK(Equipes!$A280,A:A)</f>
        <v>721</v>
      </c>
      <c r="C280" s="28"/>
      <c r="D280" s="18">
        <f>COUNTIF('01'!$C$3:$C$300,C280)+COUNTIF('02'!$C$3:$C$300,C280)+COUNTIF('03'!$C$3:$C$300,C280)+COUNTIF('04'!$C$3:$C$300,C280)+COUNTIF('05'!$C$3:$C$300,C280)+COUNTIF('06'!$C$3:$C$300,C280)+COUNTIF('07'!$C$3:$C$300,C280)+COUNTIF('08'!$C$3:$C$300,C280)+COUNTIF('09'!$C$3:$C$300,C280)+COUNTIF('10'!$C$3:$C$260,C280)+COUNTIF('11'!$C$3:$C$300,C280)+COUNTIF('12'!$C$3:$C$300,C280)</f>
        <v>0</v>
      </c>
      <c r="E280" s="18">
        <f>COUNTIF('01'!$D$3:$D$300,C280)+COUNTIF('02'!$D$3:$D$300,C280)+COUNTIF('03'!$D$3:$D$300,C280)+COUNTIF('04'!$D$3:$D$300,C280)+COUNTIF('05'!$D$3:$D$300,C280)+COUNTIF('06'!$D$3:$D$300,C280)+COUNTIF('07'!$D$3:$D$300,C280)+COUNTIF('08'!$D$3:$D$300,C280)+COUNTIF('09'!$D$3:$D$300,C280)+COUNTIF('10'!$D$3:$D$260,C280)+COUNTIF('11'!$D$3:$D$300,C280)+COUNTIF('12'!$D$3:$D$300,C280)</f>
        <v>0</v>
      </c>
      <c r="F280" s="18">
        <f>COUNTIFS('01'!$C$3:$C$300,C280,'01'!$H$3:$H$300,"&gt;0")+COUNTIFS('01'!$D$3:$D$300,C280,'01'!$H$3:$H$300,"&gt;0")+COUNTIFS('02'!$C$3:$C$300,C280,'02'!$H$3:$H$300,"&gt;0")+COUNTIFS('02'!$D$3:$D$300,C280,'02'!$H$3:$H$300,"&gt;0")+COUNTIFS('03'!$C$3:$C$300,C280,'03'!$H$3:$H$300,"&gt;0")+COUNTIFS('03'!$D$3:$D$300,C280,'03'!$H$3:$H$300,"&gt;0")+COUNTIFS('04'!$C$3:$C$300,C280,'04'!$H$3:$H$300,"&gt;0")+COUNTIFS('04'!$D$3:$D$300,C280,'04'!$H$3:$H$300,"&gt;0")+COUNTIFS('05'!$C$3:$C$300,C280,'05'!$H$3:$H$300,"&gt;0")+COUNTIFS('05'!$D$3:$D$300,C280,'05'!$H$3:$H$300,"&gt;0")+COUNTIFS('06'!$C$3:$C$300,C280,'06'!$H$3:$H$300,"&gt;0")+COUNTIFS('06'!$D$3:$D$300,C280,'06'!$H$3:$H$300,"&gt;0")+COUNTIFS('07'!$C$3:$C$300,C280,'07'!$H$3:$H$300,"&gt;0")+COUNTIFS('07'!$D$3:$D$300,C280,'07'!$H$3:$H$300,"&gt;0")+COUNTIFS('08'!$C$3:$C$300,C280,'08'!$H$3:$H$300,"&gt;0")+COUNTIFS('08'!$D$3:$D$300,C280,'08'!$H$3:$H$300,"&gt;0")+COUNTIFS('09'!$C$3:$C$300,C280,'09'!$H$3:$H$300,"&gt;0")+COUNTIFS('09'!$D$3:$D$300,C280,'09'!$H$3:$H$300,"&gt;0")+COUNTIFS('10'!$C$3:$C$260,C280,'10'!$I$3:$I$260,"&gt;0")+COUNTIFS('10'!$D$3:$D$260,C280,'10'!$I$3:$I$260,"&gt;0")+COUNTIFS('11'!$C$3:$C$300,C280,'11'!$H$3:$H$300,"&gt;0")+COUNTIFS('11'!$D$3:$D$300,C280,'11'!$H$3:$H$300,"&gt;0")+COUNTIFS('12'!$C$3:$C$300,C280,'12'!$H$3:$H$300,"&gt;0")+COUNTIFS('12'!$D$3:$D$300,C280,'12'!$H$3:$H$300,"&gt;0")</f>
        <v>0</v>
      </c>
      <c r="G280" s="18">
        <f>COUNTIFS('01'!$C$3:$C$300,C280,'01'!$H$3:$H$300,"&lt;0")+COUNTIFS('01'!$D$3:$D$300,C280,'01'!$H$3:$H$300,"&lt;0")+COUNTIFS('02'!$C$3:$C$300,C280,'02'!$H$3:$H$300,"&lt;0")+COUNTIFS('02'!$D$3:$D$300,C280,'02'!$H$3:$H$300,"&lt;0")+COUNTIFS('03'!$C$3:$C$300,C280,'03'!$H$3:$H$300,"&lt;0")+COUNTIFS('03'!$D$3:$D$300,C280,'03'!$H$3:$H$300,"&lt;0")+COUNTIFS('04'!$C$3:$C$300,C280,'04'!$H$3:$H$300,"&lt;0")+COUNTIFS('04'!$D$3:$D$300,C280,'04'!$H$3:$H$300,"&lt;0")+COUNTIFS('05'!$C$3:$C$300,C280,'05'!$H$3:$H$300,"&lt;0")+COUNTIFS('05'!$D$3:$D$300,C280,'05'!$H$3:$H$300,"&lt;0")+COUNTIFS('06'!$C$3:$C$300,C280,'06'!$H$3:$H$300,"&lt;0")+COUNTIFS('06'!$D$3:$D$300,C280,'06'!$H$3:$H$300,"&lt;0")+COUNTIFS('07'!$C$3:$C$300,C280,'07'!$H$3:$H$300,"&lt;0")+COUNTIFS('07'!$D$3:$D$300,C280,'07'!$H$3:$H$300,"&lt;0")+COUNTIFS('08'!$C$3:$C$300,C280,'08'!$H$3:$H$300,"&lt;0")+COUNTIFS('08'!$D$3:$D$300,C280,'08'!$H$3:$H$300,"&lt;0")+COUNTIFS('09'!$C$3:$C$300,C280,'09'!$H$3:$H$300,"&lt;0")+COUNTIFS('09'!$D$3:$D$300,C280,'09'!$H$3:$H$300,"&lt;0")+COUNTIFS('10'!$C$3:$C$260,C280,'10'!$I$3:$I$260,"&lt;0")+COUNTIFS('10'!$D$3:$D$260,C280,'10'!$I$3:$I$260,"&lt;0")+COUNTIFS('11'!$C$3:$C$300,C280,'11'!$H$3:$H$300,"&lt;0")+COUNTIFS('11'!$D$3:$D$300,C280,'11'!$H$3:$H$300,"&lt;0")+COUNTIFS('12'!$C$3:$C$300,C280,'12'!$H$3:$H$300,"&lt;0")+COUNTIFS('12'!$D$3:$D$300,C280,'12'!$H$3:$H$300,"&lt;0")</f>
        <v>0</v>
      </c>
      <c r="H280" s="19">
        <f>SUMIFS('01'!$H$3:$H$300,'01'!$C$3:$C$300,C280)+SUMIFS('01'!$H$3:$H$300,'01'!$D$3:$D$300,C280)+SUMIFS('02'!$H$3:$H$300,'02'!$C$3:$C$300,C280)+SUMIFS('02'!$H$3:$H$300,'02'!$D$3:$D$300,C280)+SUMIFS('03'!$H$3:$H$300,'03'!$C$3:$C$300,C280)+SUMIFS('03'!$H$3:$H$300,'03'!$D$3:$D$300,C280)+SUMIFS('04'!$H$3:$H$300,'04'!$C$3:$C$300,C280)+SUMIFS('04'!$H$3:$H$300,'04'!$D$3:$D$300,C280)+SUMIFS('05'!$H$3:$H$300,'05'!$C$3:$C$300,C280)+SUMIFS('05'!$H$3:$H$300,'05'!$D$3:$D$300,C280)+SUMIFS('06'!$H$3:$H$300,'06'!$C$3:$C$300,C280)+SUMIFS('06'!$H$3:$H$300,'06'!$D$3:$D$300,C280)+SUMIFS('07'!$H$3:$H$300,'07'!$C$3:$C$300,C280)+SUMIFS('07'!$H$3:$H$300,'07'!$D$3:$D$300,C280)+SUMIFS('08'!$H$3:$H$300,'08'!$C$3:$C$300,C280)+SUMIFS('08'!$H$3:$H$300,'08'!$D$3:$D$300,C280)+SUMIFS('09'!$H$3:$H$300,'09'!$C$3:$C$300,C280)+SUMIFS('09'!$H$3:$H$300,'09'!$D$3:$D$300,C280)+SUMIFS('10'!$I$3:$I$260,'10'!$C$3:$C$260,C280)+SUMIFS('10'!$I$3:$I$260,'10'!$D$3:$D$260,C280)+SUMIFS('11'!$H$3:$H$300,'11'!$C$3:$C$300,C280)+SUMIFS('11'!$H$3:$H$300,'11'!$D$3:$D$300,C280)+SUMIFS('12'!$H$3:$H$300,'12'!$C$3:$C$300,C280)+SUMIFS('12'!$H$3:$H$300,'12'!$D$3:$D$300,C280)</f>
        <v>0</v>
      </c>
      <c r="I280" s="212"/>
      <c r="J280" s="231"/>
      <c r="K280" s="212"/>
      <c r="L280" s="212"/>
    </row>
    <row r="281" spans="1:12" ht="24.75" customHeight="1">
      <c r="A281" s="16">
        <f>Equipes!$H281+(ROW(Equipes!$H281)/100000)</f>
        <v>2.81E-3</v>
      </c>
      <c r="B281" s="13">
        <f>RANK(Equipes!$A281,A:A)</f>
        <v>720</v>
      </c>
      <c r="C281" s="28"/>
      <c r="D281" s="18">
        <f>COUNTIF('01'!$C$3:$C$300,C281)+COUNTIF('02'!$C$3:$C$300,C281)+COUNTIF('03'!$C$3:$C$300,C281)+COUNTIF('04'!$C$3:$C$300,C281)+COUNTIF('05'!$C$3:$C$300,C281)+COUNTIF('06'!$C$3:$C$300,C281)+COUNTIF('07'!$C$3:$C$300,C281)+COUNTIF('08'!$C$3:$C$300,C281)+COUNTIF('09'!$C$3:$C$300,C281)+COUNTIF('10'!$C$3:$C$260,C281)+COUNTIF('11'!$C$3:$C$300,C281)+COUNTIF('12'!$C$3:$C$300,C281)</f>
        <v>0</v>
      </c>
      <c r="E281" s="18">
        <f>COUNTIF('01'!$D$3:$D$300,C281)+COUNTIF('02'!$D$3:$D$300,C281)+COUNTIF('03'!$D$3:$D$300,C281)+COUNTIF('04'!$D$3:$D$300,C281)+COUNTIF('05'!$D$3:$D$300,C281)+COUNTIF('06'!$D$3:$D$300,C281)+COUNTIF('07'!$D$3:$D$300,C281)+COUNTIF('08'!$D$3:$D$300,C281)+COUNTIF('09'!$D$3:$D$300,C281)+COUNTIF('10'!$D$3:$D$260,C281)+COUNTIF('11'!$D$3:$D$300,C281)+COUNTIF('12'!$D$3:$D$300,C281)</f>
        <v>0</v>
      </c>
      <c r="F281" s="18">
        <f>COUNTIFS('01'!$C$3:$C$300,C281,'01'!$H$3:$H$300,"&gt;0")+COUNTIFS('01'!$D$3:$D$300,C281,'01'!$H$3:$H$300,"&gt;0")+COUNTIFS('02'!$C$3:$C$300,C281,'02'!$H$3:$H$300,"&gt;0")+COUNTIFS('02'!$D$3:$D$300,C281,'02'!$H$3:$H$300,"&gt;0")+COUNTIFS('03'!$C$3:$C$300,C281,'03'!$H$3:$H$300,"&gt;0")+COUNTIFS('03'!$D$3:$D$300,C281,'03'!$H$3:$H$300,"&gt;0")+COUNTIFS('04'!$C$3:$C$300,C281,'04'!$H$3:$H$300,"&gt;0")+COUNTIFS('04'!$D$3:$D$300,C281,'04'!$H$3:$H$300,"&gt;0")+COUNTIFS('05'!$C$3:$C$300,C281,'05'!$H$3:$H$300,"&gt;0")+COUNTIFS('05'!$D$3:$D$300,C281,'05'!$H$3:$H$300,"&gt;0")+COUNTIFS('06'!$C$3:$C$300,C281,'06'!$H$3:$H$300,"&gt;0")+COUNTIFS('06'!$D$3:$D$300,C281,'06'!$H$3:$H$300,"&gt;0")+COUNTIFS('07'!$C$3:$C$300,C281,'07'!$H$3:$H$300,"&gt;0")+COUNTIFS('07'!$D$3:$D$300,C281,'07'!$H$3:$H$300,"&gt;0")+COUNTIFS('08'!$C$3:$C$300,C281,'08'!$H$3:$H$300,"&gt;0")+COUNTIFS('08'!$D$3:$D$300,C281,'08'!$H$3:$H$300,"&gt;0")+COUNTIFS('09'!$C$3:$C$300,C281,'09'!$H$3:$H$300,"&gt;0")+COUNTIFS('09'!$D$3:$D$300,C281,'09'!$H$3:$H$300,"&gt;0")+COUNTIFS('10'!$C$3:$C$260,C281,'10'!$I$3:$I$260,"&gt;0")+COUNTIFS('10'!$D$3:$D$260,C281,'10'!$I$3:$I$260,"&gt;0")+COUNTIFS('11'!$C$3:$C$300,C281,'11'!$H$3:$H$300,"&gt;0")+COUNTIFS('11'!$D$3:$D$300,C281,'11'!$H$3:$H$300,"&gt;0")+COUNTIFS('12'!$C$3:$C$300,C281,'12'!$H$3:$H$300,"&gt;0")+COUNTIFS('12'!$D$3:$D$300,C281,'12'!$H$3:$H$300,"&gt;0")</f>
        <v>0</v>
      </c>
      <c r="G281" s="18">
        <f>COUNTIFS('01'!$C$3:$C$300,C281,'01'!$H$3:$H$300,"&lt;0")+COUNTIFS('01'!$D$3:$D$300,C281,'01'!$H$3:$H$300,"&lt;0")+COUNTIFS('02'!$C$3:$C$300,C281,'02'!$H$3:$H$300,"&lt;0")+COUNTIFS('02'!$D$3:$D$300,C281,'02'!$H$3:$H$300,"&lt;0")+COUNTIFS('03'!$C$3:$C$300,C281,'03'!$H$3:$H$300,"&lt;0")+COUNTIFS('03'!$D$3:$D$300,C281,'03'!$H$3:$H$300,"&lt;0")+COUNTIFS('04'!$C$3:$C$300,C281,'04'!$H$3:$H$300,"&lt;0")+COUNTIFS('04'!$D$3:$D$300,C281,'04'!$H$3:$H$300,"&lt;0")+COUNTIFS('05'!$C$3:$C$300,C281,'05'!$H$3:$H$300,"&lt;0")+COUNTIFS('05'!$D$3:$D$300,C281,'05'!$H$3:$H$300,"&lt;0")+COUNTIFS('06'!$C$3:$C$300,C281,'06'!$H$3:$H$300,"&lt;0")+COUNTIFS('06'!$D$3:$D$300,C281,'06'!$H$3:$H$300,"&lt;0")+COUNTIFS('07'!$C$3:$C$300,C281,'07'!$H$3:$H$300,"&lt;0")+COUNTIFS('07'!$D$3:$D$300,C281,'07'!$H$3:$H$300,"&lt;0")+COUNTIFS('08'!$C$3:$C$300,C281,'08'!$H$3:$H$300,"&lt;0")+COUNTIFS('08'!$D$3:$D$300,C281,'08'!$H$3:$H$300,"&lt;0")+COUNTIFS('09'!$C$3:$C$300,C281,'09'!$H$3:$H$300,"&lt;0")+COUNTIFS('09'!$D$3:$D$300,C281,'09'!$H$3:$H$300,"&lt;0")+COUNTIFS('10'!$C$3:$C$260,C281,'10'!$I$3:$I$260,"&lt;0")+COUNTIFS('10'!$D$3:$D$260,C281,'10'!$I$3:$I$260,"&lt;0")+COUNTIFS('11'!$C$3:$C$300,C281,'11'!$H$3:$H$300,"&lt;0")+COUNTIFS('11'!$D$3:$D$300,C281,'11'!$H$3:$H$300,"&lt;0")+COUNTIFS('12'!$C$3:$C$300,C281,'12'!$H$3:$H$300,"&lt;0")+COUNTIFS('12'!$D$3:$D$300,C281,'12'!$H$3:$H$300,"&lt;0")</f>
        <v>0</v>
      </c>
      <c r="H281" s="19">
        <f>SUMIFS('01'!$H$3:$H$300,'01'!$C$3:$C$300,C281)+SUMIFS('01'!$H$3:$H$300,'01'!$D$3:$D$300,C281)+SUMIFS('02'!$H$3:$H$300,'02'!$C$3:$C$300,C281)+SUMIFS('02'!$H$3:$H$300,'02'!$D$3:$D$300,C281)+SUMIFS('03'!$H$3:$H$300,'03'!$C$3:$C$300,C281)+SUMIFS('03'!$H$3:$H$300,'03'!$D$3:$D$300,C281)+SUMIFS('04'!$H$3:$H$300,'04'!$C$3:$C$300,C281)+SUMIFS('04'!$H$3:$H$300,'04'!$D$3:$D$300,C281)+SUMIFS('05'!$H$3:$H$300,'05'!$C$3:$C$300,C281)+SUMIFS('05'!$H$3:$H$300,'05'!$D$3:$D$300,C281)+SUMIFS('06'!$H$3:$H$300,'06'!$C$3:$C$300,C281)+SUMIFS('06'!$H$3:$H$300,'06'!$D$3:$D$300,C281)+SUMIFS('07'!$H$3:$H$300,'07'!$C$3:$C$300,C281)+SUMIFS('07'!$H$3:$H$300,'07'!$D$3:$D$300,C281)+SUMIFS('08'!$H$3:$H$300,'08'!$C$3:$C$300,C281)+SUMIFS('08'!$H$3:$H$300,'08'!$D$3:$D$300,C281)+SUMIFS('09'!$H$3:$H$300,'09'!$C$3:$C$300,C281)+SUMIFS('09'!$H$3:$H$300,'09'!$D$3:$D$300,C281)+SUMIFS('10'!$I$3:$I$260,'10'!$C$3:$C$260,C281)+SUMIFS('10'!$I$3:$I$260,'10'!$D$3:$D$260,C281)+SUMIFS('11'!$H$3:$H$300,'11'!$C$3:$C$300,C281)+SUMIFS('11'!$H$3:$H$300,'11'!$D$3:$D$300,C281)+SUMIFS('12'!$H$3:$H$300,'12'!$C$3:$C$300,C281)+SUMIFS('12'!$H$3:$H$300,'12'!$D$3:$D$300,C281)</f>
        <v>0</v>
      </c>
      <c r="I281" s="212"/>
      <c r="J281" s="231"/>
      <c r="K281" s="212"/>
      <c r="L281" s="212"/>
    </row>
    <row r="282" spans="1:12" ht="24.75" customHeight="1">
      <c r="A282" s="16">
        <f>Equipes!$H282+(ROW(Equipes!$H282)/100000)</f>
        <v>2.82E-3</v>
      </c>
      <c r="B282" s="13">
        <f>RANK(Equipes!$A282,A:A)</f>
        <v>719</v>
      </c>
      <c r="C282" s="28"/>
      <c r="D282" s="18">
        <f>COUNTIF('01'!$C$3:$C$300,C282)+COUNTIF('02'!$C$3:$C$300,C282)+COUNTIF('03'!$C$3:$C$300,C282)+COUNTIF('04'!$C$3:$C$300,C282)+COUNTIF('05'!$C$3:$C$300,C282)+COUNTIF('06'!$C$3:$C$300,C282)+COUNTIF('07'!$C$3:$C$300,C282)+COUNTIF('08'!$C$3:$C$300,C282)+COUNTIF('09'!$C$3:$C$300,C282)+COUNTIF('10'!$C$3:$C$260,C282)+COUNTIF('11'!$C$3:$C$300,C282)+COUNTIF('12'!$C$3:$C$300,C282)</f>
        <v>0</v>
      </c>
      <c r="E282" s="18">
        <f>COUNTIF('01'!$D$3:$D$300,C282)+COUNTIF('02'!$D$3:$D$300,C282)+COUNTIF('03'!$D$3:$D$300,C282)+COUNTIF('04'!$D$3:$D$300,C282)+COUNTIF('05'!$D$3:$D$300,C282)+COUNTIF('06'!$D$3:$D$300,C282)+COUNTIF('07'!$D$3:$D$300,C282)+COUNTIF('08'!$D$3:$D$300,C282)+COUNTIF('09'!$D$3:$D$300,C282)+COUNTIF('10'!$D$3:$D$260,C282)+COUNTIF('11'!$D$3:$D$300,C282)+COUNTIF('12'!$D$3:$D$300,C282)</f>
        <v>0</v>
      </c>
      <c r="F282" s="18">
        <f>COUNTIFS('01'!$C$3:$C$300,C282,'01'!$H$3:$H$300,"&gt;0")+COUNTIFS('01'!$D$3:$D$300,C282,'01'!$H$3:$H$300,"&gt;0")+COUNTIFS('02'!$C$3:$C$300,C282,'02'!$H$3:$H$300,"&gt;0")+COUNTIFS('02'!$D$3:$D$300,C282,'02'!$H$3:$H$300,"&gt;0")+COUNTIFS('03'!$C$3:$C$300,C282,'03'!$H$3:$H$300,"&gt;0")+COUNTIFS('03'!$D$3:$D$300,C282,'03'!$H$3:$H$300,"&gt;0")+COUNTIFS('04'!$C$3:$C$300,C282,'04'!$H$3:$H$300,"&gt;0")+COUNTIFS('04'!$D$3:$D$300,C282,'04'!$H$3:$H$300,"&gt;0")+COUNTIFS('05'!$C$3:$C$300,C282,'05'!$H$3:$H$300,"&gt;0")+COUNTIFS('05'!$D$3:$D$300,C282,'05'!$H$3:$H$300,"&gt;0")+COUNTIFS('06'!$C$3:$C$300,C282,'06'!$H$3:$H$300,"&gt;0")+COUNTIFS('06'!$D$3:$D$300,C282,'06'!$H$3:$H$300,"&gt;0")+COUNTIFS('07'!$C$3:$C$300,C282,'07'!$H$3:$H$300,"&gt;0")+COUNTIFS('07'!$D$3:$D$300,C282,'07'!$H$3:$H$300,"&gt;0")+COUNTIFS('08'!$C$3:$C$300,C282,'08'!$H$3:$H$300,"&gt;0")+COUNTIFS('08'!$D$3:$D$300,C282,'08'!$H$3:$H$300,"&gt;0")+COUNTIFS('09'!$C$3:$C$300,C282,'09'!$H$3:$H$300,"&gt;0")+COUNTIFS('09'!$D$3:$D$300,C282,'09'!$H$3:$H$300,"&gt;0")+COUNTIFS('10'!$C$3:$C$260,C282,'10'!$I$3:$I$260,"&gt;0")+COUNTIFS('10'!$D$3:$D$260,C282,'10'!$I$3:$I$260,"&gt;0")+COUNTIFS('11'!$C$3:$C$300,C282,'11'!$H$3:$H$300,"&gt;0")+COUNTIFS('11'!$D$3:$D$300,C282,'11'!$H$3:$H$300,"&gt;0")+COUNTIFS('12'!$C$3:$C$300,C282,'12'!$H$3:$H$300,"&gt;0")+COUNTIFS('12'!$D$3:$D$300,C282,'12'!$H$3:$H$300,"&gt;0")</f>
        <v>0</v>
      </c>
      <c r="G282" s="18">
        <f>COUNTIFS('01'!$C$3:$C$300,C282,'01'!$H$3:$H$300,"&lt;0")+COUNTIFS('01'!$D$3:$D$300,C282,'01'!$H$3:$H$300,"&lt;0")+COUNTIFS('02'!$C$3:$C$300,C282,'02'!$H$3:$H$300,"&lt;0")+COUNTIFS('02'!$D$3:$D$300,C282,'02'!$H$3:$H$300,"&lt;0")+COUNTIFS('03'!$C$3:$C$300,C282,'03'!$H$3:$H$300,"&lt;0")+COUNTIFS('03'!$D$3:$D$300,C282,'03'!$H$3:$H$300,"&lt;0")+COUNTIFS('04'!$C$3:$C$300,C282,'04'!$H$3:$H$300,"&lt;0")+COUNTIFS('04'!$D$3:$D$300,C282,'04'!$H$3:$H$300,"&lt;0")+COUNTIFS('05'!$C$3:$C$300,C282,'05'!$H$3:$H$300,"&lt;0")+COUNTIFS('05'!$D$3:$D$300,C282,'05'!$H$3:$H$300,"&lt;0")+COUNTIFS('06'!$C$3:$C$300,C282,'06'!$H$3:$H$300,"&lt;0")+COUNTIFS('06'!$D$3:$D$300,C282,'06'!$H$3:$H$300,"&lt;0")+COUNTIFS('07'!$C$3:$C$300,C282,'07'!$H$3:$H$300,"&lt;0")+COUNTIFS('07'!$D$3:$D$300,C282,'07'!$H$3:$H$300,"&lt;0")+COUNTIFS('08'!$C$3:$C$300,C282,'08'!$H$3:$H$300,"&lt;0")+COUNTIFS('08'!$D$3:$D$300,C282,'08'!$H$3:$H$300,"&lt;0")+COUNTIFS('09'!$C$3:$C$300,C282,'09'!$H$3:$H$300,"&lt;0")+COUNTIFS('09'!$D$3:$D$300,C282,'09'!$H$3:$H$300,"&lt;0")+COUNTIFS('10'!$C$3:$C$260,C282,'10'!$I$3:$I$260,"&lt;0")+COUNTIFS('10'!$D$3:$D$260,C282,'10'!$I$3:$I$260,"&lt;0")+COUNTIFS('11'!$C$3:$C$300,C282,'11'!$H$3:$H$300,"&lt;0")+COUNTIFS('11'!$D$3:$D$300,C282,'11'!$H$3:$H$300,"&lt;0")+COUNTIFS('12'!$C$3:$C$300,C282,'12'!$H$3:$H$300,"&lt;0")+COUNTIFS('12'!$D$3:$D$300,C282,'12'!$H$3:$H$300,"&lt;0")</f>
        <v>0</v>
      </c>
      <c r="H282" s="19">
        <f>SUMIFS('01'!$H$3:$H$300,'01'!$C$3:$C$300,C282)+SUMIFS('01'!$H$3:$H$300,'01'!$D$3:$D$300,C282)+SUMIFS('02'!$H$3:$H$300,'02'!$C$3:$C$300,C282)+SUMIFS('02'!$H$3:$H$300,'02'!$D$3:$D$300,C282)+SUMIFS('03'!$H$3:$H$300,'03'!$C$3:$C$300,C282)+SUMIFS('03'!$H$3:$H$300,'03'!$D$3:$D$300,C282)+SUMIFS('04'!$H$3:$H$300,'04'!$C$3:$C$300,C282)+SUMIFS('04'!$H$3:$H$300,'04'!$D$3:$D$300,C282)+SUMIFS('05'!$H$3:$H$300,'05'!$C$3:$C$300,C282)+SUMIFS('05'!$H$3:$H$300,'05'!$D$3:$D$300,C282)+SUMIFS('06'!$H$3:$H$300,'06'!$C$3:$C$300,C282)+SUMIFS('06'!$H$3:$H$300,'06'!$D$3:$D$300,C282)+SUMIFS('07'!$H$3:$H$300,'07'!$C$3:$C$300,C282)+SUMIFS('07'!$H$3:$H$300,'07'!$D$3:$D$300,C282)+SUMIFS('08'!$H$3:$H$300,'08'!$C$3:$C$300,C282)+SUMIFS('08'!$H$3:$H$300,'08'!$D$3:$D$300,C282)+SUMIFS('09'!$H$3:$H$300,'09'!$C$3:$C$300,C282)+SUMIFS('09'!$H$3:$H$300,'09'!$D$3:$D$300,C282)+SUMIFS('10'!$I$3:$I$260,'10'!$C$3:$C$260,C282)+SUMIFS('10'!$I$3:$I$260,'10'!$D$3:$D$260,C282)+SUMIFS('11'!$H$3:$H$300,'11'!$C$3:$C$300,C282)+SUMIFS('11'!$H$3:$H$300,'11'!$D$3:$D$300,C282)+SUMIFS('12'!$H$3:$H$300,'12'!$C$3:$C$300,C282)+SUMIFS('12'!$H$3:$H$300,'12'!$D$3:$D$300,C282)</f>
        <v>0</v>
      </c>
      <c r="I282" s="212"/>
      <c r="J282" s="231"/>
      <c r="K282" s="212"/>
      <c r="L282" s="212"/>
    </row>
    <row r="283" spans="1:12" ht="24.75" customHeight="1">
      <c r="A283" s="16">
        <f>Equipes!$H283+(ROW(Equipes!$H283)/100000)</f>
        <v>2.8300000000000001E-3</v>
      </c>
      <c r="B283" s="13">
        <f>RANK(Equipes!$A283,A:A)</f>
        <v>718</v>
      </c>
      <c r="C283" s="28"/>
      <c r="D283" s="18">
        <f>COUNTIF('01'!$C$3:$C$300,C283)+COUNTIF('02'!$C$3:$C$300,C283)+COUNTIF('03'!$C$3:$C$300,C283)+COUNTIF('04'!$C$3:$C$300,C283)+COUNTIF('05'!$C$3:$C$300,C283)+COUNTIF('06'!$C$3:$C$300,C283)+COUNTIF('07'!$C$3:$C$300,C283)+COUNTIF('08'!$C$3:$C$300,C283)+COUNTIF('09'!$C$3:$C$300,C283)+COUNTIF('10'!$C$3:$C$260,C283)+COUNTIF('11'!$C$3:$C$300,C283)+COUNTIF('12'!$C$3:$C$300,C283)</f>
        <v>0</v>
      </c>
      <c r="E283" s="18">
        <f>COUNTIF('01'!$D$3:$D$300,C283)+COUNTIF('02'!$D$3:$D$300,C283)+COUNTIF('03'!$D$3:$D$300,C283)+COUNTIF('04'!$D$3:$D$300,C283)+COUNTIF('05'!$D$3:$D$300,C283)+COUNTIF('06'!$D$3:$D$300,C283)+COUNTIF('07'!$D$3:$D$300,C283)+COUNTIF('08'!$D$3:$D$300,C283)+COUNTIF('09'!$D$3:$D$300,C283)+COUNTIF('10'!$D$3:$D$260,C283)+COUNTIF('11'!$D$3:$D$300,C283)+COUNTIF('12'!$D$3:$D$300,C283)</f>
        <v>0</v>
      </c>
      <c r="F283" s="18">
        <f>COUNTIFS('01'!$C$3:$C$300,C283,'01'!$H$3:$H$300,"&gt;0")+COUNTIFS('01'!$D$3:$D$300,C283,'01'!$H$3:$H$300,"&gt;0")+COUNTIFS('02'!$C$3:$C$300,C283,'02'!$H$3:$H$300,"&gt;0")+COUNTIFS('02'!$D$3:$D$300,C283,'02'!$H$3:$H$300,"&gt;0")+COUNTIFS('03'!$C$3:$C$300,C283,'03'!$H$3:$H$300,"&gt;0")+COUNTIFS('03'!$D$3:$D$300,C283,'03'!$H$3:$H$300,"&gt;0")+COUNTIFS('04'!$C$3:$C$300,C283,'04'!$H$3:$H$300,"&gt;0")+COUNTIFS('04'!$D$3:$D$300,C283,'04'!$H$3:$H$300,"&gt;0")+COUNTIFS('05'!$C$3:$C$300,C283,'05'!$H$3:$H$300,"&gt;0")+COUNTIFS('05'!$D$3:$D$300,C283,'05'!$H$3:$H$300,"&gt;0")+COUNTIFS('06'!$C$3:$C$300,C283,'06'!$H$3:$H$300,"&gt;0")+COUNTIFS('06'!$D$3:$D$300,C283,'06'!$H$3:$H$300,"&gt;0")+COUNTIFS('07'!$C$3:$C$300,C283,'07'!$H$3:$H$300,"&gt;0")+COUNTIFS('07'!$D$3:$D$300,C283,'07'!$H$3:$H$300,"&gt;0")+COUNTIFS('08'!$C$3:$C$300,C283,'08'!$H$3:$H$300,"&gt;0")+COUNTIFS('08'!$D$3:$D$300,C283,'08'!$H$3:$H$300,"&gt;0")+COUNTIFS('09'!$C$3:$C$300,C283,'09'!$H$3:$H$300,"&gt;0")+COUNTIFS('09'!$D$3:$D$300,C283,'09'!$H$3:$H$300,"&gt;0")+COUNTIFS('10'!$C$3:$C$260,C283,'10'!$I$3:$I$260,"&gt;0")+COUNTIFS('10'!$D$3:$D$260,C283,'10'!$I$3:$I$260,"&gt;0")+COUNTIFS('11'!$C$3:$C$300,C283,'11'!$H$3:$H$300,"&gt;0")+COUNTIFS('11'!$D$3:$D$300,C283,'11'!$H$3:$H$300,"&gt;0")+COUNTIFS('12'!$C$3:$C$300,C283,'12'!$H$3:$H$300,"&gt;0")+COUNTIFS('12'!$D$3:$D$300,C283,'12'!$H$3:$H$300,"&gt;0")</f>
        <v>0</v>
      </c>
      <c r="G283" s="18">
        <f>COUNTIFS('01'!$C$3:$C$300,C283,'01'!$H$3:$H$300,"&lt;0")+COUNTIFS('01'!$D$3:$D$300,C283,'01'!$H$3:$H$300,"&lt;0")+COUNTIFS('02'!$C$3:$C$300,C283,'02'!$H$3:$H$300,"&lt;0")+COUNTIFS('02'!$D$3:$D$300,C283,'02'!$H$3:$H$300,"&lt;0")+COUNTIFS('03'!$C$3:$C$300,C283,'03'!$H$3:$H$300,"&lt;0")+COUNTIFS('03'!$D$3:$D$300,C283,'03'!$H$3:$H$300,"&lt;0")+COUNTIFS('04'!$C$3:$C$300,C283,'04'!$H$3:$H$300,"&lt;0")+COUNTIFS('04'!$D$3:$D$300,C283,'04'!$H$3:$H$300,"&lt;0")+COUNTIFS('05'!$C$3:$C$300,C283,'05'!$H$3:$H$300,"&lt;0")+COUNTIFS('05'!$D$3:$D$300,C283,'05'!$H$3:$H$300,"&lt;0")+COUNTIFS('06'!$C$3:$C$300,C283,'06'!$H$3:$H$300,"&lt;0")+COUNTIFS('06'!$D$3:$D$300,C283,'06'!$H$3:$H$300,"&lt;0")+COUNTIFS('07'!$C$3:$C$300,C283,'07'!$H$3:$H$300,"&lt;0")+COUNTIFS('07'!$D$3:$D$300,C283,'07'!$H$3:$H$300,"&lt;0")+COUNTIFS('08'!$C$3:$C$300,C283,'08'!$H$3:$H$300,"&lt;0")+COUNTIFS('08'!$D$3:$D$300,C283,'08'!$H$3:$H$300,"&lt;0")+COUNTIFS('09'!$C$3:$C$300,C283,'09'!$H$3:$H$300,"&lt;0")+COUNTIFS('09'!$D$3:$D$300,C283,'09'!$H$3:$H$300,"&lt;0")+COUNTIFS('10'!$C$3:$C$260,C283,'10'!$I$3:$I$260,"&lt;0")+COUNTIFS('10'!$D$3:$D$260,C283,'10'!$I$3:$I$260,"&lt;0")+COUNTIFS('11'!$C$3:$C$300,C283,'11'!$H$3:$H$300,"&lt;0")+COUNTIFS('11'!$D$3:$D$300,C283,'11'!$H$3:$H$300,"&lt;0")+COUNTIFS('12'!$C$3:$C$300,C283,'12'!$H$3:$H$300,"&lt;0")+COUNTIFS('12'!$D$3:$D$300,C283,'12'!$H$3:$H$300,"&lt;0")</f>
        <v>0</v>
      </c>
      <c r="H283" s="19">
        <f>SUMIFS('01'!$H$3:$H$300,'01'!$C$3:$C$300,C283)+SUMIFS('01'!$H$3:$H$300,'01'!$D$3:$D$300,C283)+SUMIFS('02'!$H$3:$H$300,'02'!$C$3:$C$300,C283)+SUMIFS('02'!$H$3:$H$300,'02'!$D$3:$D$300,C283)+SUMIFS('03'!$H$3:$H$300,'03'!$C$3:$C$300,C283)+SUMIFS('03'!$H$3:$H$300,'03'!$D$3:$D$300,C283)+SUMIFS('04'!$H$3:$H$300,'04'!$C$3:$C$300,C283)+SUMIFS('04'!$H$3:$H$300,'04'!$D$3:$D$300,C283)+SUMIFS('05'!$H$3:$H$300,'05'!$C$3:$C$300,C283)+SUMIFS('05'!$H$3:$H$300,'05'!$D$3:$D$300,C283)+SUMIFS('06'!$H$3:$H$300,'06'!$C$3:$C$300,C283)+SUMIFS('06'!$H$3:$H$300,'06'!$D$3:$D$300,C283)+SUMIFS('07'!$H$3:$H$300,'07'!$C$3:$C$300,C283)+SUMIFS('07'!$H$3:$H$300,'07'!$D$3:$D$300,C283)+SUMIFS('08'!$H$3:$H$300,'08'!$C$3:$C$300,C283)+SUMIFS('08'!$H$3:$H$300,'08'!$D$3:$D$300,C283)+SUMIFS('09'!$H$3:$H$300,'09'!$C$3:$C$300,C283)+SUMIFS('09'!$H$3:$H$300,'09'!$D$3:$D$300,C283)+SUMIFS('10'!$I$3:$I$260,'10'!$C$3:$C$260,C283)+SUMIFS('10'!$I$3:$I$260,'10'!$D$3:$D$260,C283)+SUMIFS('11'!$H$3:$H$300,'11'!$C$3:$C$300,C283)+SUMIFS('11'!$H$3:$H$300,'11'!$D$3:$D$300,C283)+SUMIFS('12'!$H$3:$H$300,'12'!$C$3:$C$300,C283)+SUMIFS('12'!$H$3:$H$300,'12'!$D$3:$D$300,C283)</f>
        <v>0</v>
      </c>
      <c r="I283" s="212"/>
      <c r="J283" s="231"/>
      <c r="K283" s="212"/>
      <c r="L283" s="212"/>
    </row>
    <row r="284" spans="1:12" ht="24.75" customHeight="1">
      <c r="A284" s="16">
        <f>Equipes!$H284+(ROW(Equipes!$H284)/100000)</f>
        <v>2.8400000000000001E-3</v>
      </c>
      <c r="B284" s="13">
        <f>RANK(Equipes!$A284,A:A)</f>
        <v>717</v>
      </c>
      <c r="C284" s="28"/>
      <c r="D284" s="18">
        <f>COUNTIF('01'!$C$3:$C$300,C284)+COUNTIF('02'!$C$3:$C$300,C284)+COUNTIF('03'!$C$3:$C$300,C284)+COUNTIF('04'!$C$3:$C$300,C284)+COUNTIF('05'!$C$3:$C$300,C284)+COUNTIF('06'!$C$3:$C$300,C284)+COUNTIF('07'!$C$3:$C$300,C284)+COUNTIF('08'!$C$3:$C$300,C284)+COUNTIF('09'!$C$3:$C$300,C284)+COUNTIF('10'!$C$3:$C$260,C284)+COUNTIF('11'!$C$3:$C$300,C284)+COUNTIF('12'!$C$3:$C$300,C284)</f>
        <v>0</v>
      </c>
      <c r="E284" s="18">
        <f>COUNTIF('01'!$D$3:$D$300,C284)+COUNTIF('02'!$D$3:$D$300,C284)+COUNTIF('03'!$D$3:$D$300,C284)+COUNTIF('04'!$D$3:$D$300,C284)+COUNTIF('05'!$D$3:$D$300,C284)+COUNTIF('06'!$D$3:$D$300,C284)+COUNTIF('07'!$D$3:$D$300,C284)+COUNTIF('08'!$D$3:$D$300,C284)+COUNTIF('09'!$D$3:$D$300,C284)+COUNTIF('10'!$D$3:$D$260,C284)+COUNTIF('11'!$D$3:$D$300,C284)+COUNTIF('12'!$D$3:$D$300,C284)</f>
        <v>0</v>
      </c>
      <c r="F284" s="18">
        <f>COUNTIFS('01'!$C$3:$C$300,C284,'01'!$H$3:$H$300,"&gt;0")+COUNTIFS('01'!$D$3:$D$300,C284,'01'!$H$3:$H$300,"&gt;0")+COUNTIFS('02'!$C$3:$C$300,C284,'02'!$H$3:$H$300,"&gt;0")+COUNTIFS('02'!$D$3:$D$300,C284,'02'!$H$3:$H$300,"&gt;0")+COUNTIFS('03'!$C$3:$C$300,C284,'03'!$H$3:$H$300,"&gt;0")+COUNTIFS('03'!$D$3:$D$300,C284,'03'!$H$3:$H$300,"&gt;0")+COUNTIFS('04'!$C$3:$C$300,C284,'04'!$H$3:$H$300,"&gt;0")+COUNTIFS('04'!$D$3:$D$300,C284,'04'!$H$3:$H$300,"&gt;0")+COUNTIFS('05'!$C$3:$C$300,C284,'05'!$H$3:$H$300,"&gt;0")+COUNTIFS('05'!$D$3:$D$300,C284,'05'!$H$3:$H$300,"&gt;0")+COUNTIFS('06'!$C$3:$C$300,C284,'06'!$H$3:$H$300,"&gt;0")+COUNTIFS('06'!$D$3:$D$300,C284,'06'!$H$3:$H$300,"&gt;0")+COUNTIFS('07'!$C$3:$C$300,C284,'07'!$H$3:$H$300,"&gt;0")+COUNTIFS('07'!$D$3:$D$300,C284,'07'!$H$3:$H$300,"&gt;0")+COUNTIFS('08'!$C$3:$C$300,C284,'08'!$H$3:$H$300,"&gt;0")+COUNTIFS('08'!$D$3:$D$300,C284,'08'!$H$3:$H$300,"&gt;0")+COUNTIFS('09'!$C$3:$C$300,C284,'09'!$H$3:$H$300,"&gt;0")+COUNTIFS('09'!$D$3:$D$300,C284,'09'!$H$3:$H$300,"&gt;0")+COUNTIFS('10'!$C$3:$C$260,C284,'10'!$I$3:$I$260,"&gt;0")+COUNTIFS('10'!$D$3:$D$260,C284,'10'!$I$3:$I$260,"&gt;0")+COUNTIFS('11'!$C$3:$C$300,C284,'11'!$H$3:$H$300,"&gt;0")+COUNTIFS('11'!$D$3:$D$300,C284,'11'!$H$3:$H$300,"&gt;0")+COUNTIFS('12'!$C$3:$C$300,C284,'12'!$H$3:$H$300,"&gt;0")+COUNTIFS('12'!$D$3:$D$300,C284,'12'!$H$3:$H$300,"&gt;0")</f>
        <v>0</v>
      </c>
      <c r="G284" s="18">
        <f>COUNTIFS('01'!$C$3:$C$300,C284,'01'!$H$3:$H$300,"&lt;0")+COUNTIFS('01'!$D$3:$D$300,C284,'01'!$H$3:$H$300,"&lt;0")+COUNTIFS('02'!$C$3:$C$300,C284,'02'!$H$3:$H$300,"&lt;0")+COUNTIFS('02'!$D$3:$D$300,C284,'02'!$H$3:$H$300,"&lt;0")+COUNTIFS('03'!$C$3:$C$300,C284,'03'!$H$3:$H$300,"&lt;0")+COUNTIFS('03'!$D$3:$D$300,C284,'03'!$H$3:$H$300,"&lt;0")+COUNTIFS('04'!$C$3:$C$300,C284,'04'!$H$3:$H$300,"&lt;0")+COUNTIFS('04'!$D$3:$D$300,C284,'04'!$H$3:$H$300,"&lt;0")+COUNTIFS('05'!$C$3:$C$300,C284,'05'!$H$3:$H$300,"&lt;0")+COUNTIFS('05'!$D$3:$D$300,C284,'05'!$H$3:$H$300,"&lt;0")+COUNTIFS('06'!$C$3:$C$300,C284,'06'!$H$3:$H$300,"&lt;0")+COUNTIFS('06'!$D$3:$D$300,C284,'06'!$H$3:$H$300,"&lt;0")+COUNTIFS('07'!$C$3:$C$300,C284,'07'!$H$3:$H$300,"&lt;0")+COUNTIFS('07'!$D$3:$D$300,C284,'07'!$H$3:$H$300,"&lt;0")+COUNTIFS('08'!$C$3:$C$300,C284,'08'!$H$3:$H$300,"&lt;0")+COUNTIFS('08'!$D$3:$D$300,C284,'08'!$H$3:$H$300,"&lt;0")+COUNTIFS('09'!$C$3:$C$300,C284,'09'!$H$3:$H$300,"&lt;0")+COUNTIFS('09'!$D$3:$D$300,C284,'09'!$H$3:$H$300,"&lt;0")+COUNTIFS('10'!$C$3:$C$260,C284,'10'!$I$3:$I$260,"&lt;0")+COUNTIFS('10'!$D$3:$D$260,C284,'10'!$I$3:$I$260,"&lt;0")+COUNTIFS('11'!$C$3:$C$300,C284,'11'!$H$3:$H$300,"&lt;0")+COUNTIFS('11'!$D$3:$D$300,C284,'11'!$H$3:$H$300,"&lt;0")+COUNTIFS('12'!$C$3:$C$300,C284,'12'!$H$3:$H$300,"&lt;0")+COUNTIFS('12'!$D$3:$D$300,C284,'12'!$H$3:$H$300,"&lt;0")</f>
        <v>0</v>
      </c>
      <c r="H284" s="19">
        <f>SUMIFS('01'!$H$3:$H$300,'01'!$C$3:$C$300,C284)+SUMIFS('01'!$H$3:$H$300,'01'!$D$3:$D$300,C284)+SUMIFS('02'!$H$3:$H$300,'02'!$C$3:$C$300,C284)+SUMIFS('02'!$H$3:$H$300,'02'!$D$3:$D$300,C284)+SUMIFS('03'!$H$3:$H$300,'03'!$C$3:$C$300,C284)+SUMIFS('03'!$H$3:$H$300,'03'!$D$3:$D$300,C284)+SUMIFS('04'!$H$3:$H$300,'04'!$C$3:$C$300,C284)+SUMIFS('04'!$H$3:$H$300,'04'!$D$3:$D$300,C284)+SUMIFS('05'!$H$3:$H$300,'05'!$C$3:$C$300,C284)+SUMIFS('05'!$H$3:$H$300,'05'!$D$3:$D$300,C284)+SUMIFS('06'!$H$3:$H$300,'06'!$C$3:$C$300,C284)+SUMIFS('06'!$H$3:$H$300,'06'!$D$3:$D$300,C284)+SUMIFS('07'!$H$3:$H$300,'07'!$C$3:$C$300,C284)+SUMIFS('07'!$H$3:$H$300,'07'!$D$3:$D$300,C284)+SUMIFS('08'!$H$3:$H$300,'08'!$C$3:$C$300,C284)+SUMIFS('08'!$H$3:$H$300,'08'!$D$3:$D$300,C284)+SUMIFS('09'!$H$3:$H$300,'09'!$C$3:$C$300,C284)+SUMIFS('09'!$H$3:$H$300,'09'!$D$3:$D$300,C284)+SUMIFS('10'!$I$3:$I$260,'10'!$C$3:$C$260,C284)+SUMIFS('10'!$I$3:$I$260,'10'!$D$3:$D$260,C284)+SUMIFS('11'!$H$3:$H$300,'11'!$C$3:$C$300,C284)+SUMIFS('11'!$H$3:$H$300,'11'!$D$3:$D$300,C284)+SUMIFS('12'!$H$3:$H$300,'12'!$C$3:$C$300,C284)+SUMIFS('12'!$H$3:$H$300,'12'!$D$3:$D$300,C284)</f>
        <v>0</v>
      </c>
      <c r="I284" s="212"/>
      <c r="J284" s="231"/>
      <c r="K284" s="212"/>
      <c r="L284" s="212"/>
    </row>
    <row r="285" spans="1:12" ht="24.75" customHeight="1">
      <c r="A285" s="16">
        <f>Equipes!$H285+(ROW(Equipes!$H285)/100000)</f>
        <v>2.8500000000000001E-3</v>
      </c>
      <c r="B285" s="13">
        <f>RANK(Equipes!$A285,A:A)</f>
        <v>716</v>
      </c>
      <c r="C285" s="28"/>
      <c r="D285" s="18">
        <f>COUNTIF('01'!$C$3:$C$300,C285)+COUNTIF('02'!$C$3:$C$300,C285)+COUNTIF('03'!$C$3:$C$300,C285)+COUNTIF('04'!$C$3:$C$300,C285)+COUNTIF('05'!$C$3:$C$300,C285)+COUNTIF('06'!$C$3:$C$300,C285)+COUNTIF('07'!$C$3:$C$300,C285)+COUNTIF('08'!$C$3:$C$300,C285)+COUNTIF('09'!$C$3:$C$300,C285)+COUNTIF('10'!$C$3:$C$260,C285)+COUNTIF('11'!$C$3:$C$300,C285)+COUNTIF('12'!$C$3:$C$300,C285)</f>
        <v>0</v>
      </c>
      <c r="E285" s="18">
        <f>COUNTIF('01'!$D$3:$D$300,C285)+COUNTIF('02'!$D$3:$D$300,C285)+COUNTIF('03'!$D$3:$D$300,C285)+COUNTIF('04'!$D$3:$D$300,C285)+COUNTIF('05'!$D$3:$D$300,C285)+COUNTIF('06'!$D$3:$D$300,C285)+COUNTIF('07'!$D$3:$D$300,C285)+COUNTIF('08'!$D$3:$D$300,C285)+COUNTIF('09'!$D$3:$D$300,C285)+COUNTIF('10'!$D$3:$D$260,C285)+COUNTIF('11'!$D$3:$D$300,C285)+COUNTIF('12'!$D$3:$D$300,C285)</f>
        <v>0</v>
      </c>
      <c r="F285" s="18">
        <f>COUNTIFS('01'!$C$3:$C$300,C285,'01'!$H$3:$H$300,"&gt;0")+COUNTIFS('01'!$D$3:$D$300,C285,'01'!$H$3:$H$300,"&gt;0")+COUNTIFS('02'!$C$3:$C$300,C285,'02'!$H$3:$H$300,"&gt;0")+COUNTIFS('02'!$D$3:$D$300,C285,'02'!$H$3:$H$300,"&gt;0")+COUNTIFS('03'!$C$3:$C$300,C285,'03'!$H$3:$H$300,"&gt;0")+COUNTIFS('03'!$D$3:$D$300,C285,'03'!$H$3:$H$300,"&gt;0")+COUNTIFS('04'!$C$3:$C$300,C285,'04'!$H$3:$H$300,"&gt;0")+COUNTIFS('04'!$D$3:$D$300,C285,'04'!$H$3:$H$300,"&gt;0")+COUNTIFS('05'!$C$3:$C$300,C285,'05'!$H$3:$H$300,"&gt;0")+COUNTIFS('05'!$D$3:$D$300,C285,'05'!$H$3:$H$300,"&gt;0")+COUNTIFS('06'!$C$3:$C$300,C285,'06'!$H$3:$H$300,"&gt;0")+COUNTIFS('06'!$D$3:$D$300,C285,'06'!$H$3:$H$300,"&gt;0")+COUNTIFS('07'!$C$3:$C$300,C285,'07'!$H$3:$H$300,"&gt;0")+COUNTIFS('07'!$D$3:$D$300,C285,'07'!$H$3:$H$300,"&gt;0")+COUNTIFS('08'!$C$3:$C$300,C285,'08'!$H$3:$H$300,"&gt;0")+COUNTIFS('08'!$D$3:$D$300,C285,'08'!$H$3:$H$300,"&gt;0")+COUNTIFS('09'!$C$3:$C$300,C285,'09'!$H$3:$H$300,"&gt;0")+COUNTIFS('09'!$D$3:$D$300,C285,'09'!$H$3:$H$300,"&gt;0")+COUNTIFS('10'!$C$3:$C$260,C285,'10'!$I$3:$I$260,"&gt;0")+COUNTIFS('10'!$D$3:$D$260,C285,'10'!$I$3:$I$260,"&gt;0")+COUNTIFS('11'!$C$3:$C$300,C285,'11'!$H$3:$H$300,"&gt;0")+COUNTIFS('11'!$D$3:$D$300,C285,'11'!$H$3:$H$300,"&gt;0")+COUNTIFS('12'!$C$3:$C$300,C285,'12'!$H$3:$H$300,"&gt;0")+COUNTIFS('12'!$D$3:$D$300,C285,'12'!$H$3:$H$300,"&gt;0")</f>
        <v>0</v>
      </c>
      <c r="G285" s="18">
        <f>COUNTIFS('01'!$C$3:$C$300,C285,'01'!$H$3:$H$300,"&lt;0")+COUNTIFS('01'!$D$3:$D$300,C285,'01'!$H$3:$H$300,"&lt;0")+COUNTIFS('02'!$C$3:$C$300,C285,'02'!$H$3:$H$300,"&lt;0")+COUNTIFS('02'!$D$3:$D$300,C285,'02'!$H$3:$H$300,"&lt;0")+COUNTIFS('03'!$C$3:$C$300,C285,'03'!$H$3:$H$300,"&lt;0")+COUNTIFS('03'!$D$3:$D$300,C285,'03'!$H$3:$H$300,"&lt;0")+COUNTIFS('04'!$C$3:$C$300,C285,'04'!$H$3:$H$300,"&lt;0")+COUNTIFS('04'!$D$3:$D$300,C285,'04'!$H$3:$H$300,"&lt;0")+COUNTIFS('05'!$C$3:$C$300,C285,'05'!$H$3:$H$300,"&lt;0")+COUNTIFS('05'!$D$3:$D$300,C285,'05'!$H$3:$H$300,"&lt;0")+COUNTIFS('06'!$C$3:$C$300,C285,'06'!$H$3:$H$300,"&lt;0")+COUNTIFS('06'!$D$3:$D$300,C285,'06'!$H$3:$H$300,"&lt;0")+COUNTIFS('07'!$C$3:$C$300,C285,'07'!$H$3:$H$300,"&lt;0")+COUNTIFS('07'!$D$3:$D$300,C285,'07'!$H$3:$H$300,"&lt;0")+COUNTIFS('08'!$C$3:$C$300,C285,'08'!$H$3:$H$300,"&lt;0")+COUNTIFS('08'!$D$3:$D$300,C285,'08'!$H$3:$H$300,"&lt;0")+COUNTIFS('09'!$C$3:$C$300,C285,'09'!$H$3:$H$300,"&lt;0")+COUNTIFS('09'!$D$3:$D$300,C285,'09'!$H$3:$H$300,"&lt;0")+COUNTIFS('10'!$C$3:$C$260,C285,'10'!$I$3:$I$260,"&lt;0")+COUNTIFS('10'!$D$3:$D$260,C285,'10'!$I$3:$I$260,"&lt;0")+COUNTIFS('11'!$C$3:$C$300,C285,'11'!$H$3:$H$300,"&lt;0")+COUNTIFS('11'!$D$3:$D$300,C285,'11'!$H$3:$H$300,"&lt;0")+COUNTIFS('12'!$C$3:$C$300,C285,'12'!$H$3:$H$300,"&lt;0")+COUNTIFS('12'!$D$3:$D$300,C285,'12'!$H$3:$H$300,"&lt;0")</f>
        <v>0</v>
      </c>
      <c r="H285" s="19">
        <f>SUMIFS('01'!$H$3:$H$300,'01'!$C$3:$C$300,C285)+SUMIFS('01'!$H$3:$H$300,'01'!$D$3:$D$300,C285)+SUMIFS('02'!$H$3:$H$300,'02'!$C$3:$C$300,C285)+SUMIFS('02'!$H$3:$H$300,'02'!$D$3:$D$300,C285)+SUMIFS('03'!$H$3:$H$300,'03'!$C$3:$C$300,C285)+SUMIFS('03'!$H$3:$H$300,'03'!$D$3:$D$300,C285)+SUMIFS('04'!$H$3:$H$300,'04'!$C$3:$C$300,C285)+SUMIFS('04'!$H$3:$H$300,'04'!$D$3:$D$300,C285)+SUMIFS('05'!$H$3:$H$300,'05'!$C$3:$C$300,C285)+SUMIFS('05'!$H$3:$H$300,'05'!$D$3:$D$300,C285)+SUMIFS('06'!$H$3:$H$300,'06'!$C$3:$C$300,C285)+SUMIFS('06'!$H$3:$H$300,'06'!$D$3:$D$300,C285)+SUMIFS('07'!$H$3:$H$300,'07'!$C$3:$C$300,C285)+SUMIFS('07'!$H$3:$H$300,'07'!$D$3:$D$300,C285)+SUMIFS('08'!$H$3:$H$300,'08'!$C$3:$C$300,C285)+SUMIFS('08'!$H$3:$H$300,'08'!$D$3:$D$300,C285)+SUMIFS('09'!$H$3:$H$300,'09'!$C$3:$C$300,C285)+SUMIFS('09'!$H$3:$H$300,'09'!$D$3:$D$300,C285)+SUMIFS('10'!$I$3:$I$260,'10'!$C$3:$C$260,C285)+SUMIFS('10'!$I$3:$I$260,'10'!$D$3:$D$260,C285)+SUMIFS('11'!$H$3:$H$300,'11'!$C$3:$C$300,C285)+SUMIFS('11'!$H$3:$H$300,'11'!$D$3:$D$300,C285)+SUMIFS('12'!$H$3:$H$300,'12'!$C$3:$C$300,C285)+SUMIFS('12'!$H$3:$H$300,'12'!$D$3:$D$300,C285)</f>
        <v>0</v>
      </c>
      <c r="I285" s="212"/>
      <c r="J285" s="231"/>
      <c r="K285" s="212"/>
      <c r="L285" s="212"/>
    </row>
    <row r="286" spans="1:12" ht="24.75" customHeight="1">
      <c r="A286" s="16">
        <f>Equipes!$H286+(ROW(Equipes!$H286)/100000)</f>
        <v>2.8600000000000001E-3</v>
      </c>
      <c r="B286" s="13">
        <f>RANK(Equipes!$A286,A:A)</f>
        <v>715</v>
      </c>
      <c r="C286" s="28"/>
      <c r="D286" s="18">
        <f>COUNTIF('01'!$C$3:$C$300,C286)+COUNTIF('02'!$C$3:$C$300,C286)+COUNTIF('03'!$C$3:$C$300,C286)+COUNTIF('04'!$C$3:$C$300,C286)+COUNTIF('05'!$C$3:$C$300,C286)+COUNTIF('06'!$C$3:$C$300,C286)+COUNTIF('07'!$C$3:$C$300,C286)+COUNTIF('08'!$C$3:$C$300,C286)+COUNTIF('09'!$C$3:$C$300,C286)+COUNTIF('10'!$C$3:$C$260,C286)+COUNTIF('11'!$C$3:$C$300,C286)+COUNTIF('12'!$C$3:$C$300,C286)</f>
        <v>0</v>
      </c>
      <c r="E286" s="18">
        <f>COUNTIF('01'!$D$3:$D$300,C286)+COUNTIF('02'!$D$3:$D$300,C286)+COUNTIF('03'!$D$3:$D$300,C286)+COUNTIF('04'!$D$3:$D$300,C286)+COUNTIF('05'!$D$3:$D$300,C286)+COUNTIF('06'!$D$3:$D$300,C286)+COUNTIF('07'!$D$3:$D$300,C286)+COUNTIF('08'!$D$3:$D$300,C286)+COUNTIF('09'!$D$3:$D$300,C286)+COUNTIF('10'!$D$3:$D$260,C286)+COUNTIF('11'!$D$3:$D$300,C286)+COUNTIF('12'!$D$3:$D$300,C286)</f>
        <v>0</v>
      </c>
      <c r="F286" s="18">
        <f>COUNTIFS('01'!$C$3:$C$300,C286,'01'!$H$3:$H$300,"&gt;0")+COUNTIFS('01'!$D$3:$D$300,C286,'01'!$H$3:$H$300,"&gt;0")+COUNTIFS('02'!$C$3:$C$300,C286,'02'!$H$3:$H$300,"&gt;0")+COUNTIFS('02'!$D$3:$D$300,C286,'02'!$H$3:$H$300,"&gt;0")+COUNTIFS('03'!$C$3:$C$300,C286,'03'!$H$3:$H$300,"&gt;0")+COUNTIFS('03'!$D$3:$D$300,C286,'03'!$H$3:$H$300,"&gt;0")+COUNTIFS('04'!$C$3:$C$300,C286,'04'!$H$3:$H$300,"&gt;0")+COUNTIFS('04'!$D$3:$D$300,C286,'04'!$H$3:$H$300,"&gt;0")+COUNTIFS('05'!$C$3:$C$300,C286,'05'!$H$3:$H$300,"&gt;0")+COUNTIFS('05'!$D$3:$D$300,C286,'05'!$H$3:$H$300,"&gt;0")+COUNTIFS('06'!$C$3:$C$300,C286,'06'!$H$3:$H$300,"&gt;0")+COUNTIFS('06'!$D$3:$D$300,C286,'06'!$H$3:$H$300,"&gt;0")+COUNTIFS('07'!$C$3:$C$300,C286,'07'!$H$3:$H$300,"&gt;0")+COUNTIFS('07'!$D$3:$D$300,C286,'07'!$H$3:$H$300,"&gt;0")+COUNTIFS('08'!$C$3:$C$300,C286,'08'!$H$3:$H$300,"&gt;0")+COUNTIFS('08'!$D$3:$D$300,C286,'08'!$H$3:$H$300,"&gt;0")+COUNTIFS('09'!$C$3:$C$300,C286,'09'!$H$3:$H$300,"&gt;0")+COUNTIFS('09'!$D$3:$D$300,C286,'09'!$H$3:$H$300,"&gt;0")+COUNTIFS('10'!$C$3:$C$260,C286,'10'!$I$3:$I$260,"&gt;0")+COUNTIFS('10'!$D$3:$D$260,C286,'10'!$I$3:$I$260,"&gt;0")+COUNTIFS('11'!$C$3:$C$300,C286,'11'!$H$3:$H$300,"&gt;0")+COUNTIFS('11'!$D$3:$D$300,C286,'11'!$H$3:$H$300,"&gt;0")+COUNTIFS('12'!$C$3:$C$300,C286,'12'!$H$3:$H$300,"&gt;0")+COUNTIFS('12'!$D$3:$D$300,C286,'12'!$H$3:$H$300,"&gt;0")</f>
        <v>0</v>
      </c>
      <c r="G286" s="18">
        <f>COUNTIFS('01'!$C$3:$C$300,C286,'01'!$H$3:$H$300,"&lt;0")+COUNTIFS('01'!$D$3:$D$300,C286,'01'!$H$3:$H$300,"&lt;0")+COUNTIFS('02'!$C$3:$C$300,C286,'02'!$H$3:$H$300,"&lt;0")+COUNTIFS('02'!$D$3:$D$300,C286,'02'!$H$3:$H$300,"&lt;0")+COUNTIFS('03'!$C$3:$C$300,C286,'03'!$H$3:$H$300,"&lt;0")+COUNTIFS('03'!$D$3:$D$300,C286,'03'!$H$3:$H$300,"&lt;0")+COUNTIFS('04'!$C$3:$C$300,C286,'04'!$H$3:$H$300,"&lt;0")+COUNTIFS('04'!$D$3:$D$300,C286,'04'!$H$3:$H$300,"&lt;0")+COUNTIFS('05'!$C$3:$C$300,C286,'05'!$H$3:$H$300,"&lt;0")+COUNTIFS('05'!$D$3:$D$300,C286,'05'!$H$3:$H$300,"&lt;0")+COUNTIFS('06'!$C$3:$C$300,C286,'06'!$H$3:$H$300,"&lt;0")+COUNTIFS('06'!$D$3:$D$300,C286,'06'!$H$3:$H$300,"&lt;0")+COUNTIFS('07'!$C$3:$C$300,C286,'07'!$H$3:$H$300,"&lt;0")+COUNTIFS('07'!$D$3:$D$300,C286,'07'!$H$3:$H$300,"&lt;0")+COUNTIFS('08'!$C$3:$C$300,C286,'08'!$H$3:$H$300,"&lt;0")+COUNTIFS('08'!$D$3:$D$300,C286,'08'!$H$3:$H$300,"&lt;0")+COUNTIFS('09'!$C$3:$C$300,C286,'09'!$H$3:$H$300,"&lt;0")+COUNTIFS('09'!$D$3:$D$300,C286,'09'!$H$3:$H$300,"&lt;0")+COUNTIFS('10'!$C$3:$C$260,C286,'10'!$I$3:$I$260,"&lt;0")+COUNTIFS('10'!$D$3:$D$260,C286,'10'!$I$3:$I$260,"&lt;0")+COUNTIFS('11'!$C$3:$C$300,C286,'11'!$H$3:$H$300,"&lt;0")+COUNTIFS('11'!$D$3:$D$300,C286,'11'!$H$3:$H$300,"&lt;0")+COUNTIFS('12'!$C$3:$C$300,C286,'12'!$H$3:$H$300,"&lt;0")+COUNTIFS('12'!$D$3:$D$300,C286,'12'!$H$3:$H$300,"&lt;0")</f>
        <v>0</v>
      </c>
      <c r="H286" s="19">
        <f>SUMIFS('01'!$H$3:$H$300,'01'!$C$3:$C$300,C286)+SUMIFS('01'!$H$3:$H$300,'01'!$D$3:$D$300,C286)+SUMIFS('02'!$H$3:$H$300,'02'!$C$3:$C$300,C286)+SUMIFS('02'!$H$3:$H$300,'02'!$D$3:$D$300,C286)+SUMIFS('03'!$H$3:$H$300,'03'!$C$3:$C$300,C286)+SUMIFS('03'!$H$3:$H$300,'03'!$D$3:$D$300,C286)+SUMIFS('04'!$H$3:$H$300,'04'!$C$3:$C$300,C286)+SUMIFS('04'!$H$3:$H$300,'04'!$D$3:$D$300,C286)+SUMIFS('05'!$H$3:$H$300,'05'!$C$3:$C$300,C286)+SUMIFS('05'!$H$3:$H$300,'05'!$D$3:$D$300,C286)+SUMIFS('06'!$H$3:$H$300,'06'!$C$3:$C$300,C286)+SUMIFS('06'!$H$3:$H$300,'06'!$D$3:$D$300,C286)+SUMIFS('07'!$H$3:$H$300,'07'!$C$3:$C$300,C286)+SUMIFS('07'!$H$3:$H$300,'07'!$D$3:$D$300,C286)+SUMIFS('08'!$H$3:$H$300,'08'!$C$3:$C$300,C286)+SUMIFS('08'!$H$3:$H$300,'08'!$D$3:$D$300,C286)+SUMIFS('09'!$H$3:$H$300,'09'!$C$3:$C$300,C286)+SUMIFS('09'!$H$3:$H$300,'09'!$D$3:$D$300,C286)+SUMIFS('10'!$I$3:$I$260,'10'!$C$3:$C$260,C286)+SUMIFS('10'!$I$3:$I$260,'10'!$D$3:$D$260,C286)+SUMIFS('11'!$H$3:$H$300,'11'!$C$3:$C$300,C286)+SUMIFS('11'!$H$3:$H$300,'11'!$D$3:$D$300,C286)+SUMIFS('12'!$H$3:$H$300,'12'!$C$3:$C$300,C286)+SUMIFS('12'!$H$3:$H$300,'12'!$D$3:$D$300,C286)</f>
        <v>0</v>
      </c>
      <c r="I286" s="212"/>
      <c r="J286" s="231"/>
      <c r="K286" s="212"/>
      <c r="L286" s="212"/>
    </row>
    <row r="287" spans="1:12" ht="24.75" customHeight="1">
      <c r="A287" s="16">
        <f>Equipes!$H287+(ROW(Equipes!$H287)/100000)</f>
        <v>2.8700000000000002E-3</v>
      </c>
      <c r="B287" s="13">
        <f>RANK(Equipes!$A287,A:A)</f>
        <v>714</v>
      </c>
      <c r="C287" s="28"/>
      <c r="D287" s="18">
        <f>COUNTIF('01'!$C$3:$C$300,C287)+COUNTIF('02'!$C$3:$C$300,C287)+COUNTIF('03'!$C$3:$C$300,C287)+COUNTIF('04'!$C$3:$C$300,C287)+COUNTIF('05'!$C$3:$C$300,C287)+COUNTIF('06'!$C$3:$C$300,C287)+COUNTIF('07'!$C$3:$C$300,C287)+COUNTIF('08'!$C$3:$C$300,C287)+COUNTIF('09'!$C$3:$C$300,C287)+COUNTIF('10'!$C$3:$C$260,C287)+COUNTIF('11'!$C$3:$C$300,C287)+COUNTIF('12'!$C$3:$C$300,C287)</f>
        <v>0</v>
      </c>
      <c r="E287" s="18">
        <f>COUNTIF('01'!$D$3:$D$300,C287)+COUNTIF('02'!$D$3:$D$300,C287)+COUNTIF('03'!$D$3:$D$300,C287)+COUNTIF('04'!$D$3:$D$300,C287)+COUNTIF('05'!$D$3:$D$300,C287)+COUNTIF('06'!$D$3:$D$300,C287)+COUNTIF('07'!$D$3:$D$300,C287)+COUNTIF('08'!$D$3:$D$300,C287)+COUNTIF('09'!$D$3:$D$300,C287)+COUNTIF('10'!$D$3:$D$260,C287)+COUNTIF('11'!$D$3:$D$300,C287)+COUNTIF('12'!$D$3:$D$300,C287)</f>
        <v>0</v>
      </c>
      <c r="F287" s="18">
        <f>COUNTIFS('01'!$C$3:$C$300,C287,'01'!$H$3:$H$300,"&gt;0")+COUNTIFS('01'!$D$3:$D$300,C287,'01'!$H$3:$H$300,"&gt;0")+COUNTIFS('02'!$C$3:$C$300,C287,'02'!$H$3:$H$300,"&gt;0")+COUNTIFS('02'!$D$3:$D$300,C287,'02'!$H$3:$H$300,"&gt;0")+COUNTIFS('03'!$C$3:$C$300,C287,'03'!$H$3:$H$300,"&gt;0")+COUNTIFS('03'!$D$3:$D$300,C287,'03'!$H$3:$H$300,"&gt;0")+COUNTIFS('04'!$C$3:$C$300,C287,'04'!$H$3:$H$300,"&gt;0")+COUNTIFS('04'!$D$3:$D$300,C287,'04'!$H$3:$H$300,"&gt;0")+COUNTIFS('05'!$C$3:$C$300,C287,'05'!$H$3:$H$300,"&gt;0")+COUNTIFS('05'!$D$3:$D$300,C287,'05'!$H$3:$H$300,"&gt;0")+COUNTIFS('06'!$C$3:$C$300,C287,'06'!$H$3:$H$300,"&gt;0")+COUNTIFS('06'!$D$3:$D$300,C287,'06'!$H$3:$H$300,"&gt;0")+COUNTIFS('07'!$C$3:$C$300,C287,'07'!$H$3:$H$300,"&gt;0")+COUNTIFS('07'!$D$3:$D$300,C287,'07'!$H$3:$H$300,"&gt;0")+COUNTIFS('08'!$C$3:$C$300,C287,'08'!$H$3:$H$300,"&gt;0")+COUNTIFS('08'!$D$3:$D$300,C287,'08'!$H$3:$H$300,"&gt;0")+COUNTIFS('09'!$C$3:$C$300,C287,'09'!$H$3:$H$300,"&gt;0")+COUNTIFS('09'!$D$3:$D$300,C287,'09'!$H$3:$H$300,"&gt;0")+COUNTIFS('10'!$C$3:$C$260,C287,'10'!$I$3:$I$260,"&gt;0")+COUNTIFS('10'!$D$3:$D$260,C287,'10'!$I$3:$I$260,"&gt;0")+COUNTIFS('11'!$C$3:$C$300,C287,'11'!$H$3:$H$300,"&gt;0")+COUNTIFS('11'!$D$3:$D$300,C287,'11'!$H$3:$H$300,"&gt;0")+COUNTIFS('12'!$C$3:$C$300,C287,'12'!$H$3:$H$300,"&gt;0")+COUNTIFS('12'!$D$3:$D$300,C287,'12'!$H$3:$H$300,"&gt;0")</f>
        <v>0</v>
      </c>
      <c r="G287" s="18">
        <f>COUNTIFS('01'!$C$3:$C$300,C287,'01'!$H$3:$H$300,"&lt;0")+COUNTIFS('01'!$D$3:$D$300,C287,'01'!$H$3:$H$300,"&lt;0")+COUNTIFS('02'!$C$3:$C$300,C287,'02'!$H$3:$H$300,"&lt;0")+COUNTIFS('02'!$D$3:$D$300,C287,'02'!$H$3:$H$300,"&lt;0")+COUNTIFS('03'!$C$3:$C$300,C287,'03'!$H$3:$H$300,"&lt;0")+COUNTIFS('03'!$D$3:$D$300,C287,'03'!$H$3:$H$300,"&lt;0")+COUNTIFS('04'!$C$3:$C$300,C287,'04'!$H$3:$H$300,"&lt;0")+COUNTIFS('04'!$D$3:$D$300,C287,'04'!$H$3:$H$300,"&lt;0")+COUNTIFS('05'!$C$3:$C$300,C287,'05'!$H$3:$H$300,"&lt;0")+COUNTIFS('05'!$D$3:$D$300,C287,'05'!$H$3:$H$300,"&lt;0")+COUNTIFS('06'!$C$3:$C$300,C287,'06'!$H$3:$H$300,"&lt;0")+COUNTIFS('06'!$D$3:$D$300,C287,'06'!$H$3:$H$300,"&lt;0")+COUNTIFS('07'!$C$3:$C$300,C287,'07'!$H$3:$H$300,"&lt;0")+COUNTIFS('07'!$D$3:$D$300,C287,'07'!$H$3:$H$300,"&lt;0")+COUNTIFS('08'!$C$3:$C$300,C287,'08'!$H$3:$H$300,"&lt;0")+COUNTIFS('08'!$D$3:$D$300,C287,'08'!$H$3:$H$300,"&lt;0")+COUNTIFS('09'!$C$3:$C$300,C287,'09'!$H$3:$H$300,"&lt;0")+COUNTIFS('09'!$D$3:$D$300,C287,'09'!$H$3:$H$300,"&lt;0")+COUNTIFS('10'!$C$3:$C$260,C287,'10'!$I$3:$I$260,"&lt;0")+COUNTIFS('10'!$D$3:$D$260,C287,'10'!$I$3:$I$260,"&lt;0")+COUNTIFS('11'!$C$3:$C$300,C287,'11'!$H$3:$H$300,"&lt;0")+COUNTIFS('11'!$D$3:$D$300,C287,'11'!$H$3:$H$300,"&lt;0")+COUNTIFS('12'!$C$3:$C$300,C287,'12'!$H$3:$H$300,"&lt;0")+COUNTIFS('12'!$D$3:$D$300,C287,'12'!$H$3:$H$300,"&lt;0")</f>
        <v>0</v>
      </c>
      <c r="H287" s="19">
        <f>SUMIFS('01'!$H$3:$H$300,'01'!$C$3:$C$300,C287)+SUMIFS('01'!$H$3:$H$300,'01'!$D$3:$D$300,C287)+SUMIFS('02'!$H$3:$H$300,'02'!$C$3:$C$300,C287)+SUMIFS('02'!$H$3:$H$300,'02'!$D$3:$D$300,C287)+SUMIFS('03'!$H$3:$H$300,'03'!$C$3:$C$300,C287)+SUMIFS('03'!$H$3:$H$300,'03'!$D$3:$D$300,C287)+SUMIFS('04'!$H$3:$H$300,'04'!$C$3:$C$300,C287)+SUMIFS('04'!$H$3:$H$300,'04'!$D$3:$D$300,C287)+SUMIFS('05'!$H$3:$H$300,'05'!$C$3:$C$300,C287)+SUMIFS('05'!$H$3:$H$300,'05'!$D$3:$D$300,C287)+SUMIFS('06'!$H$3:$H$300,'06'!$C$3:$C$300,C287)+SUMIFS('06'!$H$3:$H$300,'06'!$D$3:$D$300,C287)+SUMIFS('07'!$H$3:$H$300,'07'!$C$3:$C$300,C287)+SUMIFS('07'!$H$3:$H$300,'07'!$D$3:$D$300,C287)+SUMIFS('08'!$H$3:$H$300,'08'!$C$3:$C$300,C287)+SUMIFS('08'!$H$3:$H$300,'08'!$D$3:$D$300,C287)+SUMIFS('09'!$H$3:$H$300,'09'!$C$3:$C$300,C287)+SUMIFS('09'!$H$3:$H$300,'09'!$D$3:$D$300,C287)+SUMIFS('10'!$I$3:$I$260,'10'!$C$3:$C$260,C287)+SUMIFS('10'!$I$3:$I$260,'10'!$D$3:$D$260,C287)+SUMIFS('11'!$H$3:$H$300,'11'!$C$3:$C$300,C287)+SUMIFS('11'!$H$3:$H$300,'11'!$D$3:$D$300,C287)+SUMIFS('12'!$H$3:$H$300,'12'!$C$3:$C$300,C287)+SUMIFS('12'!$H$3:$H$300,'12'!$D$3:$D$300,C287)</f>
        <v>0</v>
      </c>
      <c r="I287" s="212"/>
      <c r="J287" s="231"/>
      <c r="K287" s="212"/>
      <c r="L287" s="212"/>
    </row>
    <row r="288" spans="1:12" ht="24.75" customHeight="1">
      <c r="A288" s="16">
        <f>Equipes!$H288+(ROW(Equipes!$H288)/100000)</f>
        <v>2.8800000000000002E-3</v>
      </c>
      <c r="B288" s="13">
        <f>RANK(Equipes!$A288,A:A)</f>
        <v>713</v>
      </c>
      <c r="C288" s="28"/>
      <c r="D288" s="18">
        <f>COUNTIF('01'!$C$3:$C$300,C288)+COUNTIF('02'!$C$3:$C$300,C288)+COUNTIF('03'!$C$3:$C$300,C288)+COUNTIF('04'!$C$3:$C$300,C288)+COUNTIF('05'!$C$3:$C$300,C288)+COUNTIF('06'!$C$3:$C$300,C288)+COUNTIF('07'!$C$3:$C$300,C288)+COUNTIF('08'!$C$3:$C$300,C288)+COUNTIF('09'!$C$3:$C$300,C288)+COUNTIF('10'!$C$3:$C$260,C288)+COUNTIF('11'!$C$3:$C$300,C288)+COUNTIF('12'!$C$3:$C$300,C288)</f>
        <v>0</v>
      </c>
      <c r="E288" s="18">
        <f>COUNTIF('01'!$D$3:$D$300,C288)+COUNTIF('02'!$D$3:$D$300,C288)+COUNTIF('03'!$D$3:$D$300,C288)+COUNTIF('04'!$D$3:$D$300,C288)+COUNTIF('05'!$D$3:$D$300,C288)+COUNTIF('06'!$D$3:$D$300,C288)+COUNTIF('07'!$D$3:$D$300,C288)+COUNTIF('08'!$D$3:$D$300,C288)+COUNTIF('09'!$D$3:$D$300,C288)+COUNTIF('10'!$D$3:$D$260,C288)+COUNTIF('11'!$D$3:$D$300,C288)+COUNTIF('12'!$D$3:$D$300,C288)</f>
        <v>0</v>
      </c>
      <c r="F288" s="18">
        <f>COUNTIFS('01'!$C$3:$C$300,C288,'01'!$H$3:$H$300,"&gt;0")+COUNTIFS('01'!$D$3:$D$300,C288,'01'!$H$3:$H$300,"&gt;0")+COUNTIFS('02'!$C$3:$C$300,C288,'02'!$H$3:$H$300,"&gt;0")+COUNTIFS('02'!$D$3:$D$300,C288,'02'!$H$3:$H$300,"&gt;0")+COUNTIFS('03'!$C$3:$C$300,C288,'03'!$H$3:$H$300,"&gt;0")+COUNTIFS('03'!$D$3:$D$300,C288,'03'!$H$3:$H$300,"&gt;0")+COUNTIFS('04'!$C$3:$C$300,C288,'04'!$H$3:$H$300,"&gt;0")+COUNTIFS('04'!$D$3:$D$300,C288,'04'!$H$3:$H$300,"&gt;0")+COUNTIFS('05'!$C$3:$C$300,C288,'05'!$H$3:$H$300,"&gt;0")+COUNTIFS('05'!$D$3:$D$300,C288,'05'!$H$3:$H$300,"&gt;0")+COUNTIFS('06'!$C$3:$C$300,C288,'06'!$H$3:$H$300,"&gt;0")+COUNTIFS('06'!$D$3:$D$300,C288,'06'!$H$3:$H$300,"&gt;0")+COUNTIFS('07'!$C$3:$C$300,C288,'07'!$H$3:$H$300,"&gt;0")+COUNTIFS('07'!$D$3:$D$300,C288,'07'!$H$3:$H$300,"&gt;0")+COUNTIFS('08'!$C$3:$C$300,C288,'08'!$H$3:$H$300,"&gt;0")+COUNTIFS('08'!$D$3:$D$300,C288,'08'!$H$3:$H$300,"&gt;0")+COUNTIFS('09'!$C$3:$C$300,C288,'09'!$H$3:$H$300,"&gt;0")+COUNTIFS('09'!$D$3:$D$300,C288,'09'!$H$3:$H$300,"&gt;0")+COUNTIFS('10'!$C$3:$C$260,C288,'10'!$I$3:$I$260,"&gt;0")+COUNTIFS('10'!$D$3:$D$260,C288,'10'!$I$3:$I$260,"&gt;0")+COUNTIFS('11'!$C$3:$C$300,C288,'11'!$H$3:$H$300,"&gt;0")+COUNTIFS('11'!$D$3:$D$300,C288,'11'!$H$3:$H$300,"&gt;0")+COUNTIFS('12'!$C$3:$C$300,C288,'12'!$H$3:$H$300,"&gt;0")+COUNTIFS('12'!$D$3:$D$300,C288,'12'!$H$3:$H$300,"&gt;0")</f>
        <v>0</v>
      </c>
      <c r="G288" s="18">
        <f>COUNTIFS('01'!$C$3:$C$300,C288,'01'!$H$3:$H$300,"&lt;0")+COUNTIFS('01'!$D$3:$D$300,C288,'01'!$H$3:$H$300,"&lt;0")+COUNTIFS('02'!$C$3:$C$300,C288,'02'!$H$3:$H$300,"&lt;0")+COUNTIFS('02'!$D$3:$D$300,C288,'02'!$H$3:$H$300,"&lt;0")+COUNTIFS('03'!$C$3:$C$300,C288,'03'!$H$3:$H$300,"&lt;0")+COUNTIFS('03'!$D$3:$D$300,C288,'03'!$H$3:$H$300,"&lt;0")+COUNTIFS('04'!$C$3:$C$300,C288,'04'!$H$3:$H$300,"&lt;0")+COUNTIFS('04'!$D$3:$D$300,C288,'04'!$H$3:$H$300,"&lt;0")+COUNTIFS('05'!$C$3:$C$300,C288,'05'!$H$3:$H$300,"&lt;0")+COUNTIFS('05'!$D$3:$D$300,C288,'05'!$H$3:$H$300,"&lt;0")+COUNTIFS('06'!$C$3:$C$300,C288,'06'!$H$3:$H$300,"&lt;0")+COUNTIFS('06'!$D$3:$D$300,C288,'06'!$H$3:$H$300,"&lt;0")+COUNTIFS('07'!$C$3:$C$300,C288,'07'!$H$3:$H$300,"&lt;0")+COUNTIFS('07'!$D$3:$D$300,C288,'07'!$H$3:$H$300,"&lt;0")+COUNTIFS('08'!$C$3:$C$300,C288,'08'!$H$3:$H$300,"&lt;0")+COUNTIFS('08'!$D$3:$D$300,C288,'08'!$H$3:$H$300,"&lt;0")+COUNTIFS('09'!$C$3:$C$300,C288,'09'!$H$3:$H$300,"&lt;0")+COUNTIFS('09'!$D$3:$D$300,C288,'09'!$H$3:$H$300,"&lt;0")+COUNTIFS('10'!$C$3:$C$260,C288,'10'!$I$3:$I$260,"&lt;0")+COUNTIFS('10'!$D$3:$D$260,C288,'10'!$I$3:$I$260,"&lt;0")+COUNTIFS('11'!$C$3:$C$300,C288,'11'!$H$3:$H$300,"&lt;0")+COUNTIFS('11'!$D$3:$D$300,C288,'11'!$H$3:$H$300,"&lt;0")+COUNTIFS('12'!$C$3:$C$300,C288,'12'!$H$3:$H$300,"&lt;0")+COUNTIFS('12'!$D$3:$D$300,C288,'12'!$H$3:$H$300,"&lt;0")</f>
        <v>0</v>
      </c>
      <c r="H288" s="19">
        <f>SUMIFS('01'!$H$3:$H$300,'01'!$C$3:$C$300,C288)+SUMIFS('01'!$H$3:$H$300,'01'!$D$3:$D$300,C288)+SUMIFS('02'!$H$3:$H$300,'02'!$C$3:$C$300,C288)+SUMIFS('02'!$H$3:$H$300,'02'!$D$3:$D$300,C288)+SUMIFS('03'!$H$3:$H$300,'03'!$C$3:$C$300,C288)+SUMIFS('03'!$H$3:$H$300,'03'!$D$3:$D$300,C288)+SUMIFS('04'!$H$3:$H$300,'04'!$C$3:$C$300,C288)+SUMIFS('04'!$H$3:$H$300,'04'!$D$3:$D$300,C288)+SUMIFS('05'!$H$3:$H$300,'05'!$C$3:$C$300,C288)+SUMIFS('05'!$H$3:$H$300,'05'!$D$3:$D$300,C288)+SUMIFS('06'!$H$3:$H$300,'06'!$C$3:$C$300,C288)+SUMIFS('06'!$H$3:$H$300,'06'!$D$3:$D$300,C288)+SUMIFS('07'!$H$3:$H$300,'07'!$C$3:$C$300,C288)+SUMIFS('07'!$H$3:$H$300,'07'!$D$3:$D$300,C288)+SUMIFS('08'!$H$3:$H$300,'08'!$C$3:$C$300,C288)+SUMIFS('08'!$H$3:$H$300,'08'!$D$3:$D$300,C288)+SUMIFS('09'!$H$3:$H$300,'09'!$C$3:$C$300,C288)+SUMIFS('09'!$H$3:$H$300,'09'!$D$3:$D$300,C288)+SUMIFS('10'!$I$3:$I$260,'10'!$C$3:$C$260,C288)+SUMIFS('10'!$I$3:$I$260,'10'!$D$3:$D$260,C288)+SUMIFS('11'!$H$3:$H$300,'11'!$C$3:$C$300,C288)+SUMIFS('11'!$H$3:$H$300,'11'!$D$3:$D$300,C288)+SUMIFS('12'!$H$3:$H$300,'12'!$C$3:$C$300,C288)+SUMIFS('12'!$H$3:$H$300,'12'!$D$3:$D$300,C288)</f>
        <v>0</v>
      </c>
      <c r="I288" s="212"/>
      <c r="J288" s="231"/>
      <c r="K288" s="212"/>
      <c r="L288" s="212"/>
    </row>
    <row r="289" spans="1:12" ht="24.75" customHeight="1">
      <c r="A289" s="16">
        <f>Equipes!$H289+(ROW(Equipes!$H289)/100000)</f>
        <v>2.8900000000000002E-3</v>
      </c>
      <c r="B289" s="13">
        <f>RANK(Equipes!$A289,A:A)</f>
        <v>712</v>
      </c>
      <c r="C289" s="28"/>
      <c r="D289" s="18">
        <f>COUNTIF('01'!$C$3:$C$300,C289)+COUNTIF('02'!$C$3:$C$300,C289)+COUNTIF('03'!$C$3:$C$300,C289)+COUNTIF('04'!$C$3:$C$300,C289)+COUNTIF('05'!$C$3:$C$300,C289)+COUNTIF('06'!$C$3:$C$300,C289)+COUNTIF('07'!$C$3:$C$300,C289)+COUNTIF('08'!$C$3:$C$300,C289)+COUNTIF('09'!$C$3:$C$300,C289)+COUNTIF('10'!$C$3:$C$260,C289)+COUNTIF('11'!$C$3:$C$300,C289)+COUNTIF('12'!$C$3:$C$300,C289)</f>
        <v>0</v>
      </c>
      <c r="E289" s="18">
        <f>COUNTIF('01'!$D$3:$D$300,C289)+COUNTIF('02'!$D$3:$D$300,C289)+COUNTIF('03'!$D$3:$D$300,C289)+COUNTIF('04'!$D$3:$D$300,C289)+COUNTIF('05'!$D$3:$D$300,C289)+COUNTIF('06'!$D$3:$D$300,C289)+COUNTIF('07'!$D$3:$D$300,C289)+COUNTIF('08'!$D$3:$D$300,C289)+COUNTIF('09'!$D$3:$D$300,C289)+COUNTIF('10'!$D$3:$D$260,C289)+COUNTIF('11'!$D$3:$D$300,C289)+COUNTIF('12'!$D$3:$D$300,C289)</f>
        <v>0</v>
      </c>
      <c r="F289" s="18">
        <f>COUNTIFS('01'!$C$3:$C$300,C289,'01'!$H$3:$H$300,"&gt;0")+COUNTIFS('01'!$D$3:$D$300,C289,'01'!$H$3:$H$300,"&gt;0")+COUNTIFS('02'!$C$3:$C$300,C289,'02'!$H$3:$H$300,"&gt;0")+COUNTIFS('02'!$D$3:$D$300,C289,'02'!$H$3:$H$300,"&gt;0")+COUNTIFS('03'!$C$3:$C$300,C289,'03'!$H$3:$H$300,"&gt;0")+COUNTIFS('03'!$D$3:$D$300,C289,'03'!$H$3:$H$300,"&gt;0")+COUNTIFS('04'!$C$3:$C$300,C289,'04'!$H$3:$H$300,"&gt;0")+COUNTIFS('04'!$D$3:$D$300,C289,'04'!$H$3:$H$300,"&gt;0")+COUNTIFS('05'!$C$3:$C$300,C289,'05'!$H$3:$H$300,"&gt;0")+COUNTIFS('05'!$D$3:$D$300,C289,'05'!$H$3:$H$300,"&gt;0")+COUNTIFS('06'!$C$3:$C$300,C289,'06'!$H$3:$H$300,"&gt;0")+COUNTIFS('06'!$D$3:$D$300,C289,'06'!$H$3:$H$300,"&gt;0")+COUNTIFS('07'!$C$3:$C$300,C289,'07'!$H$3:$H$300,"&gt;0")+COUNTIFS('07'!$D$3:$D$300,C289,'07'!$H$3:$H$300,"&gt;0")+COUNTIFS('08'!$C$3:$C$300,C289,'08'!$H$3:$H$300,"&gt;0")+COUNTIFS('08'!$D$3:$D$300,C289,'08'!$H$3:$H$300,"&gt;0")+COUNTIFS('09'!$C$3:$C$300,C289,'09'!$H$3:$H$300,"&gt;0")+COUNTIFS('09'!$D$3:$D$300,C289,'09'!$H$3:$H$300,"&gt;0")+COUNTIFS('10'!$C$3:$C$260,C289,'10'!$I$3:$I$260,"&gt;0")+COUNTIFS('10'!$D$3:$D$260,C289,'10'!$I$3:$I$260,"&gt;0")+COUNTIFS('11'!$C$3:$C$300,C289,'11'!$H$3:$H$300,"&gt;0")+COUNTIFS('11'!$D$3:$D$300,C289,'11'!$H$3:$H$300,"&gt;0")+COUNTIFS('12'!$C$3:$C$300,C289,'12'!$H$3:$H$300,"&gt;0")+COUNTIFS('12'!$D$3:$D$300,C289,'12'!$H$3:$H$300,"&gt;0")</f>
        <v>0</v>
      </c>
      <c r="G289" s="18">
        <f>COUNTIFS('01'!$C$3:$C$300,C289,'01'!$H$3:$H$300,"&lt;0")+COUNTIFS('01'!$D$3:$D$300,C289,'01'!$H$3:$H$300,"&lt;0")+COUNTIFS('02'!$C$3:$C$300,C289,'02'!$H$3:$H$300,"&lt;0")+COUNTIFS('02'!$D$3:$D$300,C289,'02'!$H$3:$H$300,"&lt;0")+COUNTIFS('03'!$C$3:$C$300,C289,'03'!$H$3:$H$300,"&lt;0")+COUNTIFS('03'!$D$3:$D$300,C289,'03'!$H$3:$H$300,"&lt;0")+COUNTIFS('04'!$C$3:$C$300,C289,'04'!$H$3:$H$300,"&lt;0")+COUNTIFS('04'!$D$3:$D$300,C289,'04'!$H$3:$H$300,"&lt;0")+COUNTIFS('05'!$C$3:$C$300,C289,'05'!$H$3:$H$300,"&lt;0")+COUNTIFS('05'!$D$3:$D$300,C289,'05'!$H$3:$H$300,"&lt;0")+COUNTIFS('06'!$C$3:$C$300,C289,'06'!$H$3:$H$300,"&lt;0")+COUNTIFS('06'!$D$3:$D$300,C289,'06'!$H$3:$H$300,"&lt;0")+COUNTIFS('07'!$C$3:$C$300,C289,'07'!$H$3:$H$300,"&lt;0")+COUNTIFS('07'!$D$3:$D$300,C289,'07'!$H$3:$H$300,"&lt;0")+COUNTIFS('08'!$C$3:$C$300,C289,'08'!$H$3:$H$300,"&lt;0")+COUNTIFS('08'!$D$3:$D$300,C289,'08'!$H$3:$H$300,"&lt;0")+COUNTIFS('09'!$C$3:$C$300,C289,'09'!$H$3:$H$300,"&lt;0")+COUNTIFS('09'!$D$3:$D$300,C289,'09'!$H$3:$H$300,"&lt;0")+COUNTIFS('10'!$C$3:$C$260,C289,'10'!$I$3:$I$260,"&lt;0")+COUNTIFS('10'!$D$3:$D$260,C289,'10'!$I$3:$I$260,"&lt;0")+COUNTIFS('11'!$C$3:$C$300,C289,'11'!$H$3:$H$300,"&lt;0")+COUNTIFS('11'!$D$3:$D$300,C289,'11'!$H$3:$H$300,"&lt;0")+COUNTIFS('12'!$C$3:$C$300,C289,'12'!$H$3:$H$300,"&lt;0")+COUNTIFS('12'!$D$3:$D$300,C289,'12'!$H$3:$H$300,"&lt;0")</f>
        <v>0</v>
      </c>
      <c r="H289" s="19">
        <f>SUMIFS('01'!$H$3:$H$300,'01'!$C$3:$C$300,C289)+SUMIFS('01'!$H$3:$H$300,'01'!$D$3:$D$300,C289)+SUMIFS('02'!$H$3:$H$300,'02'!$C$3:$C$300,C289)+SUMIFS('02'!$H$3:$H$300,'02'!$D$3:$D$300,C289)+SUMIFS('03'!$H$3:$H$300,'03'!$C$3:$C$300,C289)+SUMIFS('03'!$H$3:$H$300,'03'!$D$3:$D$300,C289)+SUMIFS('04'!$H$3:$H$300,'04'!$C$3:$C$300,C289)+SUMIFS('04'!$H$3:$H$300,'04'!$D$3:$D$300,C289)+SUMIFS('05'!$H$3:$H$300,'05'!$C$3:$C$300,C289)+SUMIFS('05'!$H$3:$H$300,'05'!$D$3:$D$300,C289)+SUMIFS('06'!$H$3:$H$300,'06'!$C$3:$C$300,C289)+SUMIFS('06'!$H$3:$H$300,'06'!$D$3:$D$300,C289)+SUMIFS('07'!$H$3:$H$300,'07'!$C$3:$C$300,C289)+SUMIFS('07'!$H$3:$H$300,'07'!$D$3:$D$300,C289)+SUMIFS('08'!$H$3:$H$300,'08'!$C$3:$C$300,C289)+SUMIFS('08'!$H$3:$H$300,'08'!$D$3:$D$300,C289)+SUMIFS('09'!$H$3:$H$300,'09'!$C$3:$C$300,C289)+SUMIFS('09'!$H$3:$H$300,'09'!$D$3:$D$300,C289)+SUMIFS('10'!$I$3:$I$260,'10'!$C$3:$C$260,C289)+SUMIFS('10'!$I$3:$I$260,'10'!$D$3:$D$260,C289)+SUMIFS('11'!$H$3:$H$300,'11'!$C$3:$C$300,C289)+SUMIFS('11'!$H$3:$H$300,'11'!$D$3:$D$300,C289)+SUMIFS('12'!$H$3:$H$300,'12'!$C$3:$C$300,C289)+SUMIFS('12'!$H$3:$H$300,'12'!$D$3:$D$300,C289)</f>
        <v>0</v>
      </c>
      <c r="I289" s="212"/>
      <c r="J289" s="231"/>
      <c r="K289" s="212"/>
      <c r="L289" s="212"/>
    </row>
    <row r="290" spans="1:12" ht="24.75" customHeight="1">
      <c r="A290" s="16">
        <f>Equipes!$H290+(ROW(Equipes!$H290)/100000)</f>
        <v>2.8999999999999998E-3</v>
      </c>
      <c r="B290" s="13">
        <f>RANK(Equipes!$A290,A:A)</f>
        <v>711</v>
      </c>
      <c r="C290" s="28"/>
      <c r="D290" s="18">
        <f>COUNTIF('01'!$C$3:$C$300,C290)+COUNTIF('02'!$C$3:$C$300,C290)+COUNTIF('03'!$C$3:$C$300,C290)+COUNTIF('04'!$C$3:$C$300,C290)+COUNTIF('05'!$C$3:$C$300,C290)+COUNTIF('06'!$C$3:$C$300,C290)+COUNTIF('07'!$C$3:$C$300,C290)+COUNTIF('08'!$C$3:$C$300,C290)+COUNTIF('09'!$C$3:$C$300,C290)+COUNTIF('10'!$C$3:$C$260,C290)+COUNTIF('11'!$C$3:$C$300,C290)+COUNTIF('12'!$C$3:$C$300,C290)</f>
        <v>0</v>
      </c>
      <c r="E290" s="18">
        <f>COUNTIF('01'!$D$3:$D$300,C290)+COUNTIF('02'!$D$3:$D$300,C290)+COUNTIF('03'!$D$3:$D$300,C290)+COUNTIF('04'!$D$3:$D$300,C290)+COUNTIF('05'!$D$3:$D$300,C290)+COUNTIF('06'!$D$3:$D$300,C290)+COUNTIF('07'!$D$3:$D$300,C290)+COUNTIF('08'!$D$3:$D$300,C290)+COUNTIF('09'!$D$3:$D$300,C290)+COUNTIF('10'!$D$3:$D$260,C290)+COUNTIF('11'!$D$3:$D$300,C290)+COUNTIF('12'!$D$3:$D$300,C290)</f>
        <v>0</v>
      </c>
      <c r="F290" s="18">
        <f>COUNTIFS('01'!$C$3:$C$300,C290,'01'!$H$3:$H$300,"&gt;0")+COUNTIFS('01'!$D$3:$D$300,C290,'01'!$H$3:$H$300,"&gt;0")+COUNTIFS('02'!$C$3:$C$300,C290,'02'!$H$3:$H$300,"&gt;0")+COUNTIFS('02'!$D$3:$D$300,C290,'02'!$H$3:$H$300,"&gt;0")+COUNTIFS('03'!$C$3:$C$300,C290,'03'!$H$3:$H$300,"&gt;0")+COUNTIFS('03'!$D$3:$D$300,C290,'03'!$H$3:$H$300,"&gt;0")+COUNTIFS('04'!$C$3:$C$300,C290,'04'!$H$3:$H$300,"&gt;0")+COUNTIFS('04'!$D$3:$D$300,C290,'04'!$H$3:$H$300,"&gt;0")+COUNTIFS('05'!$C$3:$C$300,C290,'05'!$H$3:$H$300,"&gt;0")+COUNTIFS('05'!$D$3:$D$300,C290,'05'!$H$3:$H$300,"&gt;0")+COUNTIFS('06'!$C$3:$C$300,C290,'06'!$H$3:$H$300,"&gt;0")+COUNTIFS('06'!$D$3:$D$300,C290,'06'!$H$3:$H$300,"&gt;0")+COUNTIFS('07'!$C$3:$C$300,C290,'07'!$H$3:$H$300,"&gt;0")+COUNTIFS('07'!$D$3:$D$300,C290,'07'!$H$3:$H$300,"&gt;0")+COUNTIFS('08'!$C$3:$C$300,C290,'08'!$H$3:$H$300,"&gt;0")+COUNTIFS('08'!$D$3:$D$300,C290,'08'!$H$3:$H$300,"&gt;0")+COUNTIFS('09'!$C$3:$C$300,C290,'09'!$H$3:$H$300,"&gt;0")+COUNTIFS('09'!$D$3:$D$300,C290,'09'!$H$3:$H$300,"&gt;0")+COUNTIFS('10'!$C$3:$C$260,C290,'10'!$I$3:$I$260,"&gt;0")+COUNTIFS('10'!$D$3:$D$260,C290,'10'!$I$3:$I$260,"&gt;0")+COUNTIFS('11'!$C$3:$C$300,C290,'11'!$H$3:$H$300,"&gt;0")+COUNTIFS('11'!$D$3:$D$300,C290,'11'!$H$3:$H$300,"&gt;0")+COUNTIFS('12'!$C$3:$C$300,C290,'12'!$H$3:$H$300,"&gt;0")+COUNTIFS('12'!$D$3:$D$300,C290,'12'!$H$3:$H$300,"&gt;0")</f>
        <v>0</v>
      </c>
      <c r="G290" s="18">
        <f>COUNTIFS('01'!$C$3:$C$300,C290,'01'!$H$3:$H$300,"&lt;0")+COUNTIFS('01'!$D$3:$D$300,C290,'01'!$H$3:$H$300,"&lt;0")+COUNTIFS('02'!$C$3:$C$300,C290,'02'!$H$3:$H$300,"&lt;0")+COUNTIFS('02'!$D$3:$D$300,C290,'02'!$H$3:$H$300,"&lt;0")+COUNTIFS('03'!$C$3:$C$300,C290,'03'!$H$3:$H$300,"&lt;0")+COUNTIFS('03'!$D$3:$D$300,C290,'03'!$H$3:$H$300,"&lt;0")+COUNTIFS('04'!$C$3:$C$300,C290,'04'!$H$3:$H$300,"&lt;0")+COUNTIFS('04'!$D$3:$D$300,C290,'04'!$H$3:$H$300,"&lt;0")+COUNTIFS('05'!$C$3:$C$300,C290,'05'!$H$3:$H$300,"&lt;0")+COUNTIFS('05'!$D$3:$D$300,C290,'05'!$H$3:$H$300,"&lt;0")+COUNTIFS('06'!$C$3:$C$300,C290,'06'!$H$3:$H$300,"&lt;0")+COUNTIFS('06'!$D$3:$D$300,C290,'06'!$H$3:$H$300,"&lt;0")+COUNTIFS('07'!$C$3:$C$300,C290,'07'!$H$3:$H$300,"&lt;0")+COUNTIFS('07'!$D$3:$D$300,C290,'07'!$H$3:$H$300,"&lt;0")+COUNTIFS('08'!$C$3:$C$300,C290,'08'!$H$3:$H$300,"&lt;0")+COUNTIFS('08'!$D$3:$D$300,C290,'08'!$H$3:$H$300,"&lt;0")+COUNTIFS('09'!$C$3:$C$300,C290,'09'!$H$3:$H$300,"&lt;0")+COUNTIFS('09'!$D$3:$D$300,C290,'09'!$H$3:$H$300,"&lt;0")+COUNTIFS('10'!$C$3:$C$260,C290,'10'!$I$3:$I$260,"&lt;0")+COUNTIFS('10'!$D$3:$D$260,C290,'10'!$I$3:$I$260,"&lt;0")+COUNTIFS('11'!$C$3:$C$300,C290,'11'!$H$3:$H$300,"&lt;0")+COUNTIFS('11'!$D$3:$D$300,C290,'11'!$H$3:$H$300,"&lt;0")+COUNTIFS('12'!$C$3:$C$300,C290,'12'!$H$3:$H$300,"&lt;0")+COUNTIFS('12'!$D$3:$D$300,C290,'12'!$H$3:$H$300,"&lt;0")</f>
        <v>0</v>
      </c>
      <c r="H290" s="19">
        <f>SUMIFS('01'!$H$3:$H$300,'01'!$C$3:$C$300,C290)+SUMIFS('01'!$H$3:$H$300,'01'!$D$3:$D$300,C290)+SUMIFS('02'!$H$3:$H$300,'02'!$C$3:$C$300,C290)+SUMIFS('02'!$H$3:$H$300,'02'!$D$3:$D$300,C290)+SUMIFS('03'!$H$3:$H$300,'03'!$C$3:$C$300,C290)+SUMIFS('03'!$H$3:$H$300,'03'!$D$3:$D$300,C290)+SUMIFS('04'!$H$3:$H$300,'04'!$C$3:$C$300,C290)+SUMIFS('04'!$H$3:$H$300,'04'!$D$3:$D$300,C290)+SUMIFS('05'!$H$3:$H$300,'05'!$C$3:$C$300,C290)+SUMIFS('05'!$H$3:$H$300,'05'!$D$3:$D$300,C290)+SUMIFS('06'!$H$3:$H$300,'06'!$C$3:$C$300,C290)+SUMIFS('06'!$H$3:$H$300,'06'!$D$3:$D$300,C290)+SUMIFS('07'!$H$3:$H$300,'07'!$C$3:$C$300,C290)+SUMIFS('07'!$H$3:$H$300,'07'!$D$3:$D$300,C290)+SUMIFS('08'!$H$3:$H$300,'08'!$C$3:$C$300,C290)+SUMIFS('08'!$H$3:$H$300,'08'!$D$3:$D$300,C290)+SUMIFS('09'!$H$3:$H$300,'09'!$C$3:$C$300,C290)+SUMIFS('09'!$H$3:$H$300,'09'!$D$3:$D$300,C290)+SUMIFS('10'!$I$3:$I$260,'10'!$C$3:$C$260,C290)+SUMIFS('10'!$I$3:$I$260,'10'!$D$3:$D$260,C290)+SUMIFS('11'!$H$3:$H$300,'11'!$C$3:$C$300,C290)+SUMIFS('11'!$H$3:$H$300,'11'!$D$3:$D$300,C290)+SUMIFS('12'!$H$3:$H$300,'12'!$C$3:$C$300,C290)+SUMIFS('12'!$H$3:$H$300,'12'!$D$3:$D$300,C290)</f>
        <v>0</v>
      </c>
      <c r="I290" s="212"/>
      <c r="J290" s="231"/>
      <c r="K290" s="212"/>
      <c r="L290" s="212"/>
    </row>
    <row r="291" spans="1:12" ht="24.75" customHeight="1">
      <c r="A291" s="16">
        <f>Equipes!$H291+(ROW(Equipes!$H291)/100000)</f>
        <v>2.9099999999999998E-3</v>
      </c>
      <c r="B291" s="13">
        <f>RANK(Equipes!$A291,A:A)</f>
        <v>710</v>
      </c>
      <c r="C291" s="28"/>
      <c r="D291" s="18">
        <f>COUNTIF('01'!$C$3:$C$300,C291)+COUNTIF('02'!$C$3:$C$300,C291)+COUNTIF('03'!$C$3:$C$300,C291)+COUNTIF('04'!$C$3:$C$300,C291)+COUNTIF('05'!$C$3:$C$300,C291)+COUNTIF('06'!$C$3:$C$300,C291)+COUNTIF('07'!$C$3:$C$300,C291)+COUNTIF('08'!$C$3:$C$300,C291)+COUNTIF('09'!$C$3:$C$300,C291)+COUNTIF('10'!$C$3:$C$260,C291)+COUNTIF('11'!$C$3:$C$300,C291)+COUNTIF('12'!$C$3:$C$300,C291)</f>
        <v>0</v>
      </c>
      <c r="E291" s="18">
        <f>COUNTIF('01'!$D$3:$D$300,C291)+COUNTIF('02'!$D$3:$D$300,C291)+COUNTIF('03'!$D$3:$D$300,C291)+COUNTIF('04'!$D$3:$D$300,C291)+COUNTIF('05'!$D$3:$D$300,C291)+COUNTIF('06'!$D$3:$D$300,C291)+COUNTIF('07'!$D$3:$D$300,C291)+COUNTIF('08'!$D$3:$D$300,C291)+COUNTIF('09'!$D$3:$D$300,C291)+COUNTIF('10'!$D$3:$D$260,C291)+COUNTIF('11'!$D$3:$D$300,C291)+COUNTIF('12'!$D$3:$D$300,C291)</f>
        <v>0</v>
      </c>
      <c r="F291" s="18">
        <f>COUNTIFS('01'!$C$3:$C$300,C291,'01'!$H$3:$H$300,"&gt;0")+COUNTIFS('01'!$D$3:$D$300,C291,'01'!$H$3:$H$300,"&gt;0")+COUNTIFS('02'!$C$3:$C$300,C291,'02'!$H$3:$H$300,"&gt;0")+COUNTIFS('02'!$D$3:$D$300,C291,'02'!$H$3:$H$300,"&gt;0")+COUNTIFS('03'!$C$3:$C$300,C291,'03'!$H$3:$H$300,"&gt;0")+COUNTIFS('03'!$D$3:$D$300,C291,'03'!$H$3:$H$300,"&gt;0")+COUNTIFS('04'!$C$3:$C$300,C291,'04'!$H$3:$H$300,"&gt;0")+COUNTIFS('04'!$D$3:$D$300,C291,'04'!$H$3:$H$300,"&gt;0")+COUNTIFS('05'!$C$3:$C$300,C291,'05'!$H$3:$H$300,"&gt;0")+COUNTIFS('05'!$D$3:$D$300,C291,'05'!$H$3:$H$300,"&gt;0")+COUNTIFS('06'!$C$3:$C$300,C291,'06'!$H$3:$H$300,"&gt;0")+COUNTIFS('06'!$D$3:$D$300,C291,'06'!$H$3:$H$300,"&gt;0")+COUNTIFS('07'!$C$3:$C$300,C291,'07'!$H$3:$H$300,"&gt;0")+COUNTIFS('07'!$D$3:$D$300,C291,'07'!$H$3:$H$300,"&gt;0")+COUNTIFS('08'!$C$3:$C$300,C291,'08'!$H$3:$H$300,"&gt;0")+COUNTIFS('08'!$D$3:$D$300,C291,'08'!$H$3:$H$300,"&gt;0")+COUNTIFS('09'!$C$3:$C$300,C291,'09'!$H$3:$H$300,"&gt;0")+COUNTIFS('09'!$D$3:$D$300,C291,'09'!$H$3:$H$300,"&gt;0")+COUNTIFS('10'!$C$3:$C$260,C291,'10'!$I$3:$I$260,"&gt;0")+COUNTIFS('10'!$D$3:$D$260,C291,'10'!$I$3:$I$260,"&gt;0")+COUNTIFS('11'!$C$3:$C$300,C291,'11'!$H$3:$H$300,"&gt;0")+COUNTIFS('11'!$D$3:$D$300,C291,'11'!$H$3:$H$300,"&gt;0")+COUNTIFS('12'!$C$3:$C$300,C291,'12'!$H$3:$H$300,"&gt;0")+COUNTIFS('12'!$D$3:$D$300,C291,'12'!$H$3:$H$300,"&gt;0")</f>
        <v>0</v>
      </c>
      <c r="G291" s="18">
        <f>COUNTIFS('01'!$C$3:$C$300,C291,'01'!$H$3:$H$300,"&lt;0")+COUNTIFS('01'!$D$3:$D$300,C291,'01'!$H$3:$H$300,"&lt;0")+COUNTIFS('02'!$C$3:$C$300,C291,'02'!$H$3:$H$300,"&lt;0")+COUNTIFS('02'!$D$3:$D$300,C291,'02'!$H$3:$H$300,"&lt;0")+COUNTIFS('03'!$C$3:$C$300,C291,'03'!$H$3:$H$300,"&lt;0")+COUNTIFS('03'!$D$3:$D$300,C291,'03'!$H$3:$H$300,"&lt;0")+COUNTIFS('04'!$C$3:$C$300,C291,'04'!$H$3:$H$300,"&lt;0")+COUNTIFS('04'!$D$3:$D$300,C291,'04'!$H$3:$H$300,"&lt;0")+COUNTIFS('05'!$C$3:$C$300,C291,'05'!$H$3:$H$300,"&lt;0")+COUNTIFS('05'!$D$3:$D$300,C291,'05'!$H$3:$H$300,"&lt;0")+COUNTIFS('06'!$C$3:$C$300,C291,'06'!$H$3:$H$300,"&lt;0")+COUNTIFS('06'!$D$3:$D$300,C291,'06'!$H$3:$H$300,"&lt;0")+COUNTIFS('07'!$C$3:$C$300,C291,'07'!$H$3:$H$300,"&lt;0")+COUNTIFS('07'!$D$3:$D$300,C291,'07'!$H$3:$H$300,"&lt;0")+COUNTIFS('08'!$C$3:$C$300,C291,'08'!$H$3:$H$300,"&lt;0")+COUNTIFS('08'!$D$3:$D$300,C291,'08'!$H$3:$H$300,"&lt;0")+COUNTIFS('09'!$C$3:$C$300,C291,'09'!$H$3:$H$300,"&lt;0")+COUNTIFS('09'!$D$3:$D$300,C291,'09'!$H$3:$H$300,"&lt;0")+COUNTIFS('10'!$C$3:$C$260,C291,'10'!$I$3:$I$260,"&lt;0")+COUNTIFS('10'!$D$3:$D$260,C291,'10'!$I$3:$I$260,"&lt;0")+COUNTIFS('11'!$C$3:$C$300,C291,'11'!$H$3:$H$300,"&lt;0")+COUNTIFS('11'!$D$3:$D$300,C291,'11'!$H$3:$H$300,"&lt;0")+COUNTIFS('12'!$C$3:$C$300,C291,'12'!$H$3:$H$300,"&lt;0")+COUNTIFS('12'!$D$3:$D$300,C291,'12'!$H$3:$H$300,"&lt;0")</f>
        <v>0</v>
      </c>
      <c r="H291" s="19">
        <f>SUMIFS('01'!$H$3:$H$300,'01'!$C$3:$C$300,C291)+SUMIFS('01'!$H$3:$H$300,'01'!$D$3:$D$300,C291)+SUMIFS('02'!$H$3:$H$300,'02'!$C$3:$C$300,C291)+SUMIFS('02'!$H$3:$H$300,'02'!$D$3:$D$300,C291)+SUMIFS('03'!$H$3:$H$300,'03'!$C$3:$C$300,C291)+SUMIFS('03'!$H$3:$H$300,'03'!$D$3:$D$300,C291)+SUMIFS('04'!$H$3:$H$300,'04'!$C$3:$C$300,C291)+SUMIFS('04'!$H$3:$H$300,'04'!$D$3:$D$300,C291)+SUMIFS('05'!$H$3:$H$300,'05'!$C$3:$C$300,C291)+SUMIFS('05'!$H$3:$H$300,'05'!$D$3:$D$300,C291)+SUMIFS('06'!$H$3:$H$300,'06'!$C$3:$C$300,C291)+SUMIFS('06'!$H$3:$H$300,'06'!$D$3:$D$300,C291)+SUMIFS('07'!$H$3:$H$300,'07'!$C$3:$C$300,C291)+SUMIFS('07'!$H$3:$H$300,'07'!$D$3:$D$300,C291)+SUMIFS('08'!$H$3:$H$300,'08'!$C$3:$C$300,C291)+SUMIFS('08'!$H$3:$H$300,'08'!$D$3:$D$300,C291)+SUMIFS('09'!$H$3:$H$300,'09'!$C$3:$C$300,C291)+SUMIFS('09'!$H$3:$H$300,'09'!$D$3:$D$300,C291)+SUMIFS('10'!$I$3:$I$260,'10'!$C$3:$C$260,C291)+SUMIFS('10'!$I$3:$I$260,'10'!$D$3:$D$260,C291)+SUMIFS('11'!$H$3:$H$300,'11'!$C$3:$C$300,C291)+SUMIFS('11'!$H$3:$H$300,'11'!$D$3:$D$300,C291)+SUMIFS('12'!$H$3:$H$300,'12'!$C$3:$C$300,C291)+SUMIFS('12'!$H$3:$H$300,'12'!$D$3:$D$300,C291)</f>
        <v>0</v>
      </c>
      <c r="I291" s="212"/>
      <c r="J291" s="231"/>
      <c r="K291" s="212"/>
      <c r="L291" s="212"/>
    </row>
    <row r="292" spans="1:12" ht="24.75" customHeight="1">
      <c r="A292" s="16">
        <f>Equipes!$H292+(ROW(Equipes!$H292)/100000)</f>
        <v>2.9199999999999999E-3</v>
      </c>
      <c r="B292" s="13">
        <f>RANK(Equipes!$A292,A:A)</f>
        <v>709</v>
      </c>
      <c r="C292" s="28"/>
      <c r="D292" s="18">
        <f>COUNTIF('01'!$C$3:$C$300,C292)+COUNTIF('02'!$C$3:$C$300,C292)+COUNTIF('03'!$C$3:$C$300,C292)+COUNTIF('04'!$C$3:$C$300,C292)+COUNTIF('05'!$C$3:$C$300,C292)+COUNTIF('06'!$C$3:$C$300,C292)+COUNTIF('07'!$C$3:$C$300,C292)+COUNTIF('08'!$C$3:$C$300,C292)+COUNTIF('09'!$C$3:$C$300,C292)+COUNTIF('10'!$C$3:$C$260,C292)+COUNTIF('11'!$C$3:$C$300,C292)+COUNTIF('12'!$C$3:$C$300,C292)</f>
        <v>0</v>
      </c>
      <c r="E292" s="18">
        <f>COUNTIF('01'!$D$3:$D$300,C292)+COUNTIF('02'!$D$3:$D$300,C292)+COUNTIF('03'!$D$3:$D$300,C292)+COUNTIF('04'!$D$3:$D$300,C292)+COUNTIF('05'!$D$3:$D$300,C292)+COUNTIF('06'!$D$3:$D$300,C292)+COUNTIF('07'!$D$3:$D$300,C292)+COUNTIF('08'!$D$3:$D$300,C292)+COUNTIF('09'!$D$3:$D$300,C292)+COUNTIF('10'!$D$3:$D$260,C292)+COUNTIF('11'!$D$3:$D$300,C292)+COUNTIF('12'!$D$3:$D$300,C292)</f>
        <v>0</v>
      </c>
      <c r="F292" s="18">
        <f>COUNTIFS('01'!$C$3:$C$300,C292,'01'!$H$3:$H$300,"&gt;0")+COUNTIFS('01'!$D$3:$D$300,C292,'01'!$H$3:$H$300,"&gt;0")+COUNTIFS('02'!$C$3:$C$300,C292,'02'!$H$3:$H$300,"&gt;0")+COUNTIFS('02'!$D$3:$D$300,C292,'02'!$H$3:$H$300,"&gt;0")+COUNTIFS('03'!$C$3:$C$300,C292,'03'!$H$3:$H$300,"&gt;0")+COUNTIFS('03'!$D$3:$D$300,C292,'03'!$H$3:$H$300,"&gt;0")+COUNTIFS('04'!$C$3:$C$300,C292,'04'!$H$3:$H$300,"&gt;0")+COUNTIFS('04'!$D$3:$D$300,C292,'04'!$H$3:$H$300,"&gt;0")+COUNTIFS('05'!$C$3:$C$300,C292,'05'!$H$3:$H$300,"&gt;0")+COUNTIFS('05'!$D$3:$D$300,C292,'05'!$H$3:$H$300,"&gt;0")+COUNTIFS('06'!$C$3:$C$300,C292,'06'!$H$3:$H$300,"&gt;0")+COUNTIFS('06'!$D$3:$D$300,C292,'06'!$H$3:$H$300,"&gt;0")+COUNTIFS('07'!$C$3:$C$300,C292,'07'!$H$3:$H$300,"&gt;0")+COUNTIFS('07'!$D$3:$D$300,C292,'07'!$H$3:$H$300,"&gt;0")+COUNTIFS('08'!$C$3:$C$300,C292,'08'!$H$3:$H$300,"&gt;0")+COUNTIFS('08'!$D$3:$D$300,C292,'08'!$H$3:$H$300,"&gt;0")+COUNTIFS('09'!$C$3:$C$300,C292,'09'!$H$3:$H$300,"&gt;0")+COUNTIFS('09'!$D$3:$D$300,C292,'09'!$H$3:$H$300,"&gt;0")+COUNTIFS('10'!$C$3:$C$260,C292,'10'!$I$3:$I$260,"&gt;0")+COUNTIFS('10'!$D$3:$D$260,C292,'10'!$I$3:$I$260,"&gt;0")+COUNTIFS('11'!$C$3:$C$300,C292,'11'!$H$3:$H$300,"&gt;0")+COUNTIFS('11'!$D$3:$D$300,C292,'11'!$H$3:$H$300,"&gt;0")+COUNTIFS('12'!$C$3:$C$300,C292,'12'!$H$3:$H$300,"&gt;0")+COUNTIFS('12'!$D$3:$D$300,C292,'12'!$H$3:$H$300,"&gt;0")</f>
        <v>0</v>
      </c>
      <c r="G292" s="18">
        <f>COUNTIFS('01'!$C$3:$C$300,C292,'01'!$H$3:$H$300,"&lt;0")+COUNTIFS('01'!$D$3:$D$300,C292,'01'!$H$3:$H$300,"&lt;0")+COUNTIFS('02'!$C$3:$C$300,C292,'02'!$H$3:$H$300,"&lt;0")+COUNTIFS('02'!$D$3:$D$300,C292,'02'!$H$3:$H$300,"&lt;0")+COUNTIFS('03'!$C$3:$C$300,C292,'03'!$H$3:$H$300,"&lt;0")+COUNTIFS('03'!$D$3:$D$300,C292,'03'!$H$3:$H$300,"&lt;0")+COUNTIFS('04'!$C$3:$C$300,C292,'04'!$H$3:$H$300,"&lt;0")+COUNTIFS('04'!$D$3:$D$300,C292,'04'!$H$3:$H$300,"&lt;0")+COUNTIFS('05'!$C$3:$C$300,C292,'05'!$H$3:$H$300,"&lt;0")+COUNTIFS('05'!$D$3:$D$300,C292,'05'!$H$3:$H$300,"&lt;0")+COUNTIFS('06'!$C$3:$C$300,C292,'06'!$H$3:$H$300,"&lt;0")+COUNTIFS('06'!$D$3:$D$300,C292,'06'!$H$3:$H$300,"&lt;0")+COUNTIFS('07'!$C$3:$C$300,C292,'07'!$H$3:$H$300,"&lt;0")+COUNTIFS('07'!$D$3:$D$300,C292,'07'!$H$3:$H$300,"&lt;0")+COUNTIFS('08'!$C$3:$C$300,C292,'08'!$H$3:$H$300,"&lt;0")+COUNTIFS('08'!$D$3:$D$300,C292,'08'!$H$3:$H$300,"&lt;0")+COUNTIFS('09'!$C$3:$C$300,C292,'09'!$H$3:$H$300,"&lt;0")+COUNTIFS('09'!$D$3:$D$300,C292,'09'!$H$3:$H$300,"&lt;0")+COUNTIFS('10'!$C$3:$C$260,C292,'10'!$I$3:$I$260,"&lt;0")+COUNTIFS('10'!$D$3:$D$260,C292,'10'!$I$3:$I$260,"&lt;0")+COUNTIFS('11'!$C$3:$C$300,C292,'11'!$H$3:$H$300,"&lt;0")+COUNTIFS('11'!$D$3:$D$300,C292,'11'!$H$3:$H$300,"&lt;0")+COUNTIFS('12'!$C$3:$C$300,C292,'12'!$H$3:$H$300,"&lt;0")+COUNTIFS('12'!$D$3:$D$300,C292,'12'!$H$3:$H$300,"&lt;0")</f>
        <v>0</v>
      </c>
      <c r="H292" s="19">
        <f>SUMIFS('01'!$H$3:$H$300,'01'!$C$3:$C$300,C292)+SUMIFS('01'!$H$3:$H$300,'01'!$D$3:$D$300,C292)+SUMIFS('02'!$H$3:$H$300,'02'!$C$3:$C$300,C292)+SUMIFS('02'!$H$3:$H$300,'02'!$D$3:$D$300,C292)+SUMIFS('03'!$H$3:$H$300,'03'!$C$3:$C$300,C292)+SUMIFS('03'!$H$3:$H$300,'03'!$D$3:$D$300,C292)+SUMIFS('04'!$H$3:$H$300,'04'!$C$3:$C$300,C292)+SUMIFS('04'!$H$3:$H$300,'04'!$D$3:$D$300,C292)+SUMIFS('05'!$H$3:$H$300,'05'!$C$3:$C$300,C292)+SUMIFS('05'!$H$3:$H$300,'05'!$D$3:$D$300,C292)+SUMIFS('06'!$H$3:$H$300,'06'!$C$3:$C$300,C292)+SUMIFS('06'!$H$3:$H$300,'06'!$D$3:$D$300,C292)+SUMIFS('07'!$H$3:$H$300,'07'!$C$3:$C$300,C292)+SUMIFS('07'!$H$3:$H$300,'07'!$D$3:$D$300,C292)+SUMIFS('08'!$H$3:$H$300,'08'!$C$3:$C$300,C292)+SUMIFS('08'!$H$3:$H$300,'08'!$D$3:$D$300,C292)+SUMIFS('09'!$H$3:$H$300,'09'!$C$3:$C$300,C292)+SUMIFS('09'!$H$3:$H$300,'09'!$D$3:$D$300,C292)+SUMIFS('10'!$I$3:$I$260,'10'!$C$3:$C$260,C292)+SUMIFS('10'!$I$3:$I$260,'10'!$D$3:$D$260,C292)+SUMIFS('11'!$H$3:$H$300,'11'!$C$3:$C$300,C292)+SUMIFS('11'!$H$3:$H$300,'11'!$D$3:$D$300,C292)+SUMIFS('12'!$H$3:$H$300,'12'!$C$3:$C$300,C292)+SUMIFS('12'!$H$3:$H$300,'12'!$D$3:$D$300,C292)</f>
        <v>0</v>
      </c>
      <c r="I292" s="212"/>
      <c r="J292" s="231"/>
      <c r="K292" s="212"/>
      <c r="L292" s="212"/>
    </row>
    <row r="293" spans="1:12" ht="24.75" customHeight="1">
      <c r="A293" s="16">
        <f>Equipes!$H293+(ROW(Equipes!$H293)/100000)</f>
        <v>2.9299999999999999E-3</v>
      </c>
      <c r="B293" s="13">
        <f>RANK(Equipes!$A293,A:A)</f>
        <v>708</v>
      </c>
      <c r="C293" s="28"/>
      <c r="D293" s="18">
        <f>COUNTIF('01'!$C$3:$C$300,C293)+COUNTIF('02'!$C$3:$C$300,C293)+COUNTIF('03'!$C$3:$C$300,C293)+COUNTIF('04'!$C$3:$C$300,C293)+COUNTIF('05'!$C$3:$C$300,C293)+COUNTIF('06'!$C$3:$C$300,C293)+COUNTIF('07'!$C$3:$C$300,C293)+COUNTIF('08'!$C$3:$C$300,C293)+COUNTIF('09'!$C$3:$C$300,C293)+COUNTIF('10'!$C$3:$C$260,C293)+COUNTIF('11'!$C$3:$C$300,C293)+COUNTIF('12'!$C$3:$C$300,C293)</f>
        <v>0</v>
      </c>
      <c r="E293" s="18">
        <f>COUNTIF('01'!$D$3:$D$300,C293)+COUNTIF('02'!$D$3:$D$300,C293)+COUNTIF('03'!$D$3:$D$300,C293)+COUNTIF('04'!$D$3:$D$300,C293)+COUNTIF('05'!$D$3:$D$300,C293)+COUNTIF('06'!$D$3:$D$300,C293)+COUNTIF('07'!$D$3:$D$300,C293)+COUNTIF('08'!$D$3:$D$300,C293)+COUNTIF('09'!$D$3:$D$300,C293)+COUNTIF('10'!$D$3:$D$260,C293)+COUNTIF('11'!$D$3:$D$300,C293)+COUNTIF('12'!$D$3:$D$300,C293)</f>
        <v>0</v>
      </c>
      <c r="F293" s="18">
        <f>COUNTIFS('01'!$C$3:$C$300,C293,'01'!$H$3:$H$300,"&gt;0")+COUNTIFS('01'!$D$3:$D$300,C293,'01'!$H$3:$H$300,"&gt;0")+COUNTIFS('02'!$C$3:$C$300,C293,'02'!$H$3:$H$300,"&gt;0")+COUNTIFS('02'!$D$3:$D$300,C293,'02'!$H$3:$H$300,"&gt;0")+COUNTIFS('03'!$C$3:$C$300,C293,'03'!$H$3:$H$300,"&gt;0")+COUNTIFS('03'!$D$3:$D$300,C293,'03'!$H$3:$H$300,"&gt;0")+COUNTIFS('04'!$C$3:$C$300,C293,'04'!$H$3:$H$300,"&gt;0")+COUNTIFS('04'!$D$3:$D$300,C293,'04'!$H$3:$H$300,"&gt;0")+COUNTIFS('05'!$C$3:$C$300,C293,'05'!$H$3:$H$300,"&gt;0")+COUNTIFS('05'!$D$3:$D$300,C293,'05'!$H$3:$H$300,"&gt;0")+COUNTIFS('06'!$C$3:$C$300,C293,'06'!$H$3:$H$300,"&gt;0")+COUNTIFS('06'!$D$3:$D$300,C293,'06'!$H$3:$H$300,"&gt;0")+COUNTIFS('07'!$C$3:$C$300,C293,'07'!$H$3:$H$300,"&gt;0")+COUNTIFS('07'!$D$3:$D$300,C293,'07'!$H$3:$H$300,"&gt;0")+COUNTIFS('08'!$C$3:$C$300,C293,'08'!$H$3:$H$300,"&gt;0")+COUNTIFS('08'!$D$3:$D$300,C293,'08'!$H$3:$H$300,"&gt;0")+COUNTIFS('09'!$C$3:$C$300,C293,'09'!$H$3:$H$300,"&gt;0")+COUNTIFS('09'!$D$3:$D$300,C293,'09'!$H$3:$H$300,"&gt;0")+COUNTIFS('10'!$C$3:$C$260,C293,'10'!$I$3:$I$260,"&gt;0")+COUNTIFS('10'!$D$3:$D$260,C293,'10'!$I$3:$I$260,"&gt;0")+COUNTIFS('11'!$C$3:$C$300,C293,'11'!$H$3:$H$300,"&gt;0")+COUNTIFS('11'!$D$3:$D$300,C293,'11'!$H$3:$H$300,"&gt;0")+COUNTIFS('12'!$C$3:$C$300,C293,'12'!$H$3:$H$300,"&gt;0")+COUNTIFS('12'!$D$3:$D$300,C293,'12'!$H$3:$H$300,"&gt;0")</f>
        <v>0</v>
      </c>
      <c r="G293" s="18">
        <f>COUNTIFS('01'!$C$3:$C$300,C293,'01'!$H$3:$H$300,"&lt;0")+COUNTIFS('01'!$D$3:$D$300,C293,'01'!$H$3:$H$300,"&lt;0")+COUNTIFS('02'!$C$3:$C$300,C293,'02'!$H$3:$H$300,"&lt;0")+COUNTIFS('02'!$D$3:$D$300,C293,'02'!$H$3:$H$300,"&lt;0")+COUNTIFS('03'!$C$3:$C$300,C293,'03'!$H$3:$H$300,"&lt;0")+COUNTIFS('03'!$D$3:$D$300,C293,'03'!$H$3:$H$300,"&lt;0")+COUNTIFS('04'!$C$3:$C$300,C293,'04'!$H$3:$H$300,"&lt;0")+COUNTIFS('04'!$D$3:$D$300,C293,'04'!$H$3:$H$300,"&lt;0")+COUNTIFS('05'!$C$3:$C$300,C293,'05'!$H$3:$H$300,"&lt;0")+COUNTIFS('05'!$D$3:$D$300,C293,'05'!$H$3:$H$300,"&lt;0")+COUNTIFS('06'!$C$3:$C$300,C293,'06'!$H$3:$H$300,"&lt;0")+COUNTIFS('06'!$D$3:$D$300,C293,'06'!$H$3:$H$300,"&lt;0")+COUNTIFS('07'!$C$3:$C$300,C293,'07'!$H$3:$H$300,"&lt;0")+COUNTIFS('07'!$D$3:$D$300,C293,'07'!$H$3:$H$300,"&lt;0")+COUNTIFS('08'!$C$3:$C$300,C293,'08'!$H$3:$H$300,"&lt;0")+COUNTIFS('08'!$D$3:$D$300,C293,'08'!$H$3:$H$300,"&lt;0")+COUNTIFS('09'!$C$3:$C$300,C293,'09'!$H$3:$H$300,"&lt;0")+COUNTIFS('09'!$D$3:$D$300,C293,'09'!$H$3:$H$300,"&lt;0")+COUNTIFS('10'!$C$3:$C$260,C293,'10'!$I$3:$I$260,"&lt;0")+COUNTIFS('10'!$D$3:$D$260,C293,'10'!$I$3:$I$260,"&lt;0")+COUNTIFS('11'!$C$3:$C$300,C293,'11'!$H$3:$H$300,"&lt;0")+COUNTIFS('11'!$D$3:$D$300,C293,'11'!$H$3:$H$300,"&lt;0")+COUNTIFS('12'!$C$3:$C$300,C293,'12'!$H$3:$H$300,"&lt;0")+COUNTIFS('12'!$D$3:$D$300,C293,'12'!$H$3:$H$300,"&lt;0")</f>
        <v>0</v>
      </c>
      <c r="H293" s="19">
        <f>SUMIFS('01'!$H$3:$H$300,'01'!$C$3:$C$300,C293)+SUMIFS('01'!$H$3:$H$300,'01'!$D$3:$D$300,C293)+SUMIFS('02'!$H$3:$H$300,'02'!$C$3:$C$300,C293)+SUMIFS('02'!$H$3:$H$300,'02'!$D$3:$D$300,C293)+SUMIFS('03'!$H$3:$H$300,'03'!$C$3:$C$300,C293)+SUMIFS('03'!$H$3:$H$300,'03'!$D$3:$D$300,C293)+SUMIFS('04'!$H$3:$H$300,'04'!$C$3:$C$300,C293)+SUMIFS('04'!$H$3:$H$300,'04'!$D$3:$D$300,C293)+SUMIFS('05'!$H$3:$H$300,'05'!$C$3:$C$300,C293)+SUMIFS('05'!$H$3:$H$300,'05'!$D$3:$D$300,C293)+SUMIFS('06'!$H$3:$H$300,'06'!$C$3:$C$300,C293)+SUMIFS('06'!$H$3:$H$300,'06'!$D$3:$D$300,C293)+SUMIFS('07'!$H$3:$H$300,'07'!$C$3:$C$300,C293)+SUMIFS('07'!$H$3:$H$300,'07'!$D$3:$D$300,C293)+SUMIFS('08'!$H$3:$H$300,'08'!$C$3:$C$300,C293)+SUMIFS('08'!$H$3:$H$300,'08'!$D$3:$D$300,C293)+SUMIFS('09'!$H$3:$H$300,'09'!$C$3:$C$300,C293)+SUMIFS('09'!$H$3:$H$300,'09'!$D$3:$D$300,C293)+SUMIFS('10'!$I$3:$I$260,'10'!$C$3:$C$260,C293)+SUMIFS('10'!$I$3:$I$260,'10'!$D$3:$D$260,C293)+SUMIFS('11'!$H$3:$H$300,'11'!$C$3:$C$300,C293)+SUMIFS('11'!$H$3:$H$300,'11'!$D$3:$D$300,C293)+SUMIFS('12'!$H$3:$H$300,'12'!$C$3:$C$300,C293)+SUMIFS('12'!$H$3:$H$300,'12'!$D$3:$D$300,C293)</f>
        <v>0</v>
      </c>
      <c r="I293" s="212"/>
      <c r="J293" s="231"/>
      <c r="K293" s="212"/>
      <c r="L293" s="212"/>
    </row>
    <row r="294" spans="1:12" ht="24.75" customHeight="1">
      <c r="A294" s="16">
        <f>Equipes!$H294+(ROW(Equipes!$H294)/100000)</f>
        <v>2.9399999999999999E-3</v>
      </c>
      <c r="B294" s="13">
        <f>RANK(Equipes!$A294,A:A)</f>
        <v>707</v>
      </c>
      <c r="C294" s="28"/>
      <c r="D294" s="18">
        <f>COUNTIF('01'!$C$3:$C$300,C294)+COUNTIF('02'!$C$3:$C$300,C294)+COUNTIF('03'!$C$3:$C$300,C294)+COUNTIF('04'!$C$3:$C$300,C294)+COUNTIF('05'!$C$3:$C$300,C294)+COUNTIF('06'!$C$3:$C$300,C294)+COUNTIF('07'!$C$3:$C$300,C294)+COUNTIF('08'!$C$3:$C$300,C294)+COUNTIF('09'!$C$3:$C$300,C294)+COUNTIF('10'!$C$3:$C$260,C294)+COUNTIF('11'!$C$3:$C$300,C294)+COUNTIF('12'!$C$3:$C$300,C294)</f>
        <v>0</v>
      </c>
      <c r="E294" s="18">
        <f>COUNTIF('01'!$D$3:$D$300,C294)+COUNTIF('02'!$D$3:$D$300,C294)+COUNTIF('03'!$D$3:$D$300,C294)+COUNTIF('04'!$D$3:$D$300,C294)+COUNTIF('05'!$D$3:$D$300,C294)+COUNTIF('06'!$D$3:$D$300,C294)+COUNTIF('07'!$D$3:$D$300,C294)+COUNTIF('08'!$D$3:$D$300,C294)+COUNTIF('09'!$D$3:$D$300,C294)+COUNTIF('10'!$D$3:$D$260,C294)+COUNTIF('11'!$D$3:$D$300,C294)+COUNTIF('12'!$D$3:$D$300,C294)</f>
        <v>0</v>
      </c>
      <c r="F294" s="18">
        <f>COUNTIFS('01'!$C$3:$C$300,C294,'01'!$H$3:$H$300,"&gt;0")+COUNTIFS('01'!$D$3:$D$300,C294,'01'!$H$3:$H$300,"&gt;0")+COUNTIFS('02'!$C$3:$C$300,C294,'02'!$H$3:$H$300,"&gt;0")+COUNTIFS('02'!$D$3:$D$300,C294,'02'!$H$3:$H$300,"&gt;0")+COUNTIFS('03'!$C$3:$C$300,C294,'03'!$H$3:$H$300,"&gt;0")+COUNTIFS('03'!$D$3:$D$300,C294,'03'!$H$3:$H$300,"&gt;0")+COUNTIFS('04'!$C$3:$C$300,C294,'04'!$H$3:$H$300,"&gt;0")+COUNTIFS('04'!$D$3:$D$300,C294,'04'!$H$3:$H$300,"&gt;0")+COUNTIFS('05'!$C$3:$C$300,C294,'05'!$H$3:$H$300,"&gt;0")+COUNTIFS('05'!$D$3:$D$300,C294,'05'!$H$3:$H$300,"&gt;0")+COUNTIFS('06'!$C$3:$C$300,C294,'06'!$H$3:$H$300,"&gt;0")+COUNTIFS('06'!$D$3:$D$300,C294,'06'!$H$3:$H$300,"&gt;0")+COUNTIFS('07'!$C$3:$C$300,C294,'07'!$H$3:$H$300,"&gt;0")+COUNTIFS('07'!$D$3:$D$300,C294,'07'!$H$3:$H$300,"&gt;0")+COUNTIFS('08'!$C$3:$C$300,C294,'08'!$H$3:$H$300,"&gt;0")+COUNTIFS('08'!$D$3:$D$300,C294,'08'!$H$3:$H$300,"&gt;0")+COUNTIFS('09'!$C$3:$C$300,C294,'09'!$H$3:$H$300,"&gt;0")+COUNTIFS('09'!$D$3:$D$300,C294,'09'!$H$3:$H$300,"&gt;0")+COUNTIFS('10'!$C$3:$C$260,C294,'10'!$I$3:$I$260,"&gt;0")+COUNTIFS('10'!$D$3:$D$260,C294,'10'!$I$3:$I$260,"&gt;0")+COUNTIFS('11'!$C$3:$C$300,C294,'11'!$H$3:$H$300,"&gt;0")+COUNTIFS('11'!$D$3:$D$300,C294,'11'!$H$3:$H$300,"&gt;0")+COUNTIFS('12'!$C$3:$C$300,C294,'12'!$H$3:$H$300,"&gt;0")+COUNTIFS('12'!$D$3:$D$300,C294,'12'!$H$3:$H$300,"&gt;0")</f>
        <v>0</v>
      </c>
      <c r="G294" s="18">
        <f>COUNTIFS('01'!$C$3:$C$300,C294,'01'!$H$3:$H$300,"&lt;0")+COUNTIFS('01'!$D$3:$D$300,C294,'01'!$H$3:$H$300,"&lt;0")+COUNTIFS('02'!$C$3:$C$300,C294,'02'!$H$3:$H$300,"&lt;0")+COUNTIFS('02'!$D$3:$D$300,C294,'02'!$H$3:$H$300,"&lt;0")+COUNTIFS('03'!$C$3:$C$300,C294,'03'!$H$3:$H$300,"&lt;0")+COUNTIFS('03'!$D$3:$D$300,C294,'03'!$H$3:$H$300,"&lt;0")+COUNTIFS('04'!$C$3:$C$300,C294,'04'!$H$3:$H$300,"&lt;0")+COUNTIFS('04'!$D$3:$D$300,C294,'04'!$H$3:$H$300,"&lt;0")+COUNTIFS('05'!$C$3:$C$300,C294,'05'!$H$3:$H$300,"&lt;0")+COUNTIFS('05'!$D$3:$D$300,C294,'05'!$H$3:$H$300,"&lt;0")+COUNTIFS('06'!$C$3:$C$300,C294,'06'!$H$3:$H$300,"&lt;0")+COUNTIFS('06'!$D$3:$D$300,C294,'06'!$H$3:$H$300,"&lt;0")+COUNTIFS('07'!$C$3:$C$300,C294,'07'!$H$3:$H$300,"&lt;0")+COUNTIFS('07'!$D$3:$D$300,C294,'07'!$H$3:$H$300,"&lt;0")+COUNTIFS('08'!$C$3:$C$300,C294,'08'!$H$3:$H$300,"&lt;0")+COUNTIFS('08'!$D$3:$D$300,C294,'08'!$H$3:$H$300,"&lt;0")+COUNTIFS('09'!$C$3:$C$300,C294,'09'!$H$3:$H$300,"&lt;0")+COUNTIFS('09'!$D$3:$D$300,C294,'09'!$H$3:$H$300,"&lt;0")+COUNTIFS('10'!$C$3:$C$260,C294,'10'!$I$3:$I$260,"&lt;0")+COUNTIFS('10'!$D$3:$D$260,C294,'10'!$I$3:$I$260,"&lt;0")+COUNTIFS('11'!$C$3:$C$300,C294,'11'!$H$3:$H$300,"&lt;0")+COUNTIFS('11'!$D$3:$D$300,C294,'11'!$H$3:$H$300,"&lt;0")+COUNTIFS('12'!$C$3:$C$300,C294,'12'!$H$3:$H$300,"&lt;0")+COUNTIFS('12'!$D$3:$D$300,C294,'12'!$H$3:$H$300,"&lt;0")</f>
        <v>0</v>
      </c>
      <c r="H294" s="19">
        <f>SUMIFS('01'!$H$3:$H$300,'01'!$C$3:$C$300,C294)+SUMIFS('01'!$H$3:$H$300,'01'!$D$3:$D$300,C294)+SUMIFS('02'!$H$3:$H$300,'02'!$C$3:$C$300,C294)+SUMIFS('02'!$H$3:$H$300,'02'!$D$3:$D$300,C294)+SUMIFS('03'!$H$3:$H$300,'03'!$C$3:$C$300,C294)+SUMIFS('03'!$H$3:$H$300,'03'!$D$3:$D$300,C294)+SUMIFS('04'!$H$3:$H$300,'04'!$C$3:$C$300,C294)+SUMIFS('04'!$H$3:$H$300,'04'!$D$3:$D$300,C294)+SUMIFS('05'!$H$3:$H$300,'05'!$C$3:$C$300,C294)+SUMIFS('05'!$H$3:$H$300,'05'!$D$3:$D$300,C294)+SUMIFS('06'!$H$3:$H$300,'06'!$C$3:$C$300,C294)+SUMIFS('06'!$H$3:$H$300,'06'!$D$3:$D$300,C294)+SUMIFS('07'!$H$3:$H$300,'07'!$C$3:$C$300,C294)+SUMIFS('07'!$H$3:$H$300,'07'!$D$3:$D$300,C294)+SUMIFS('08'!$H$3:$H$300,'08'!$C$3:$C$300,C294)+SUMIFS('08'!$H$3:$H$300,'08'!$D$3:$D$300,C294)+SUMIFS('09'!$H$3:$H$300,'09'!$C$3:$C$300,C294)+SUMIFS('09'!$H$3:$H$300,'09'!$D$3:$D$300,C294)+SUMIFS('10'!$I$3:$I$260,'10'!$C$3:$C$260,C294)+SUMIFS('10'!$I$3:$I$260,'10'!$D$3:$D$260,C294)+SUMIFS('11'!$H$3:$H$300,'11'!$C$3:$C$300,C294)+SUMIFS('11'!$H$3:$H$300,'11'!$D$3:$D$300,C294)+SUMIFS('12'!$H$3:$H$300,'12'!$C$3:$C$300,C294)+SUMIFS('12'!$H$3:$H$300,'12'!$D$3:$D$300,C294)</f>
        <v>0</v>
      </c>
      <c r="I294" s="212"/>
      <c r="J294" s="231"/>
      <c r="K294" s="212"/>
      <c r="L294" s="212"/>
    </row>
    <row r="295" spans="1:12" ht="24.75" customHeight="1">
      <c r="A295" s="16">
        <f>Equipes!$H295+(ROW(Equipes!$H295)/100000)</f>
        <v>2.9499999999999999E-3</v>
      </c>
      <c r="B295" s="13">
        <f>RANK(Equipes!$A295,A:A)</f>
        <v>706</v>
      </c>
      <c r="C295" s="28"/>
      <c r="D295" s="18">
        <f>COUNTIF('01'!$C$3:$C$300,C295)+COUNTIF('02'!$C$3:$C$300,C295)+COUNTIF('03'!$C$3:$C$300,C295)+COUNTIF('04'!$C$3:$C$300,C295)+COUNTIF('05'!$C$3:$C$300,C295)+COUNTIF('06'!$C$3:$C$300,C295)+COUNTIF('07'!$C$3:$C$300,C295)+COUNTIF('08'!$C$3:$C$300,C295)+COUNTIF('09'!$C$3:$C$300,C295)+COUNTIF('10'!$C$3:$C$260,C295)+COUNTIF('11'!$C$3:$C$300,C295)+COUNTIF('12'!$C$3:$C$300,C295)</f>
        <v>0</v>
      </c>
      <c r="E295" s="18">
        <f>COUNTIF('01'!$D$3:$D$300,C295)+COUNTIF('02'!$D$3:$D$300,C295)+COUNTIF('03'!$D$3:$D$300,C295)+COUNTIF('04'!$D$3:$D$300,C295)+COUNTIF('05'!$D$3:$D$300,C295)+COUNTIF('06'!$D$3:$D$300,C295)+COUNTIF('07'!$D$3:$D$300,C295)+COUNTIF('08'!$D$3:$D$300,C295)+COUNTIF('09'!$D$3:$D$300,C295)+COUNTIF('10'!$D$3:$D$260,C295)+COUNTIF('11'!$D$3:$D$300,C295)+COUNTIF('12'!$D$3:$D$300,C295)</f>
        <v>0</v>
      </c>
      <c r="F295" s="18">
        <f>COUNTIFS('01'!$C$3:$C$300,C295,'01'!$H$3:$H$300,"&gt;0")+COUNTIFS('01'!$D$3:$D$300,C295,'01'!$H$3:$H$300,"&gt;0")+COUNTIFS('02'!$C$3:$C$300,C295,'02'!$H$3:$H$300,"&gt;0")+COUNTIFS('02'!$D$3:$D$300,C295,'02'!$H$3:$H$300,"&gt;0")+COUNTIFS('03'!$C$3:$C$300,C295,'03'!$H$3:$H$300,"&gt;0")+COUNTIFS('03'!$D$3:$D$300,C295,'03'!$H$3:$H$300,"&gt;0")+COUNTIFS('04'!$C$3:$C$300,C295,'04'!$H$3:$H$300,"&gt;0")+COUNTIFS('04'!$D$3:$D$300,C295,'04'!$H$3:$H$300,"&gt;0")+COUNTIFS('05'!$C$3:$C$300,C295,'05'!$H$3:$H$300,"&gt;0")+COUNTIFS('05'!$D$3:$D$300,C295,'05'!$H$3:$H$300,"&gt;0")+COUNTIFS('06'!$C$3:$C$300,C295,'06'!$H$3:$H$300,"&gt;0")+COUNTIFS('06'!$D$3:$D$300,C295,'06'!$H$3:$H$300,"&gt;0")+COUNTIFS('07'!$C$3:$C$300,C295,'07'!$H$3:$H$300,"&gt;0")+COUNTIFS('07'!$D$3:$D$300,C295,'07'!$H$3:$H$300,"&gt;0")+COUNTIFS('08'!$C$3:$C$300,C295,'08'!$H$3:$H$300,"&gt;0")+COUNTIFS('08'!$D$3:$D$300,C295,'08'!$H$3:$H$300,"&gt;0")+COUNTIFS('09'!$C$3:$C$300,C295,'09'!$H$3:$H$300,"&gt;0")+COUNTIFS('09'!$D$3:$D$300,C295,'09'!$H$3:$H$300,"&gt;0")+COUNTIFS('10'!$C$3:$C$260,C295,'10'!$I$3:$I$260,"&gt;0")+COUNTIFS('10'!$D$3:$D$260,C295,'10'!$I$3:$I$260,"&gt;0")+COUNTIFS('11'!$C$3:$C$300,C295,'11'!$H$3:$H$300,"&gt;0")+COUNTIFS('11'!$D$3:$D$300,C295,'11'!$H$3:$H$300,"&gt;0")+COUNTIFS('12'!$C$3:$C$300,C295,'12'!$H$3:$H$300,"&gt;0")+COUNTIFS('12'!$D$3:$D$300,C295,'12'!$H$3:$H$300,"&gt;0")</f>
        <v>0</v>
      </c>
      <c r="G295" s="18">
        <f>COUNTIFS('01'!$C$3:$C$300,C295,'01'!$H$3:$H$300,"&lt;0")+COUNTIFS('01'!$D$3:$D$300,C295,'01'!$H$3:$H$300,"&lt;0")+COUNTIFS('02'!$C$3:$C$300,C295,'02'!$H$3:$H$300,"&lt;0")+COUNTIFS('02'!$D$3:$D$300,C295,'02'!$H$3:$H$300,"&lt;0")+COUNTIFS('03'!$C$3:$C$300,C295,'03'!$H$3:$H$300,"&lt;0")+COUNTIFS('03'!$D$3:$D$300,C295,'03'!$H$3:$H$300,"&lt;0")+COUNTIFS('04'!$C$3:$C$300,C295,'04'!$H$3:$H$300,"&lt;0")+COUNTIFS('04'!$D$3:$D$300,C295,'04'!$H$3:$H$300,"&lt;0")+COUNTIFS('05'!$C$3:$C$300,C295,'05'!$H$3:$H$300,"&lt;0")+COUNTIFS('05'!$D$3:$D$300,C295,'05'!$H$3:$H$300,"&lt;0")+COUNTIFS('06'!$C$3:$C$300,C295,'06'!$H$3:$H$300,"&lt;0")+COUNTIFS('06'!$D$3:$D$300,C295,'06'!$H$3:$H$300,"&lt;0")+COUNTIFS('07'!$C$3:$C$300,C295,'07'!$H$3:$H$300,"&lt;0")+COUNTIFS('07'!$D$3:$D$300,C295,'07'!$H$3:$H$300,"&lt;0")+COUNTIFS('08'!$C$3:$C$300,C295,'08'!$H$3:$H$300,"&lt;0")+COUNTIFS('08'!$D$3:$D$300,C295,'08'!$H$3:$H$300,"&lt;0")+COUNTIFS('09'!$C$3:$C$300,C295,'09'!$H$3:$H$300,"&lt;0")+COUNTIFS('09'!$D$3:$D$300,C295,'09'!$H$3:$H$300,"&lt;0")+COUNTIFS('10'!$C$3:$C$260,C295,'10'!$I$3:$I$260,"&lt;0")+COUNTIFS('10'!$D$3:$D$260,C295,'10'!$I$3:$I$260,"&lt;0")+COUNTIFS('11'!$C$3:$C$300,C295,'11'!$H$3:$H$300,"&lt;0")+COUNTIFS('11'!$D$3:$D$300,C295,'11'!$H$3:$H$300,"&lt;0")+COUNTIFS('12'!$C$3:$C$300,C295,'12'!$H$3:$H$300,"&lt;0")+COUNTIFS('12'!$D$3:$D$300,C295,'12'!$H$3:$H$300,"&lt;0")</f>
        <v>0</v>
      </c>
      <c r="H295" s="19">
        <f>SUMIFS('01'!$H$3:$H$300,'01'!$C$3:$C$300,C295)+SUMIFS('01'!$H$3:$H$300,'01'!$D$3:$D$300,C295)+SUMIFS('02'!$H$3:$H$300,'02'!$C$3:$C$300,C295)+SUMIFS('02'!$H$3:$H$300,'02'!$D$3:$D$300,C295)+SUMIFS('03'!$H$3:$H$300,'03'!$C$3:$C$300,C295)+SUMIFS('03'!$H$3:$H$300,'03'!$D$3:$D$300,C295)+SUMIFS('04'!$H$3:$H$300,'04'!$C$3:$C$300,C295)+SUMIFS('04'!$H$3:$H$300,'04'!$D$3:$D$300,C295)+SUMIFS('05'!$H$3:$H$300,'05'!$C$3:$C$300,C295)+SUMIFS('05'!$H$3:$H$300,'05'!$D$3:$D$300,C295)+SUMIFS('06'!$H$3:$H$300,'06'!$C$3:$C$300,C295)+SUMIFS('06'!$H$3:$H$300,'06'!$D$3:$D$300,C295)+SUMIFS('07'!$H$3:$H$300,'07'!$C$3:$C$300,C295)+SUMIFS('07'!$H$3:$H$300,'07'!$D$3:$D$300,C295)+SUMIFS('08'!$H$3:$H$300,'08'!$C$3:$C$300,C295)+SUMIFS('08'!$H$3:$H$300,'08'!$D$3:$D$300,C295)+SUMIFS('09'!$H$3:$H$300,'09'!$C$3:$C$300,C295)+SUMIFS('09'!$H$3:$H$300,'09'!$D$3:$D$300,C295)+SUMIFS('10'!$I$3:$I$260,'10'!$C$3:$C$260,C295)+SUMIFS('10'!$I$3:$I$260,'10'!$D$3:$D$260,C295)+SUMIFS('11'!$H$3:$H$300,'11'!$C$3:$C$300,C295)+SUMIFS('11'!$H$3:$H$300,'11'!$D$3:$D$300,C295)+SUMIFS('12'!$H$3:$H$300,'12'!$C$3:$C$300,C295)+SUMIFS('12'!$H$3:$H$300,'12'!$D$3:$D$300,C295)</f>
        <v>0</v>
      </c>
      <c r="I295" s="212"/>
      <c r="J295" s="231"/>
      <c r="K295" s="212"/>
      <c r="L295" s="212"/>
    </row>
    <row r="296" spans="1:12" ht="24.75" customHeight="1">
      <c r="A296" s="16">
        <f>Equipes!$H296+(ROW(Equipes!$H296)/100000)</f>
        <v>2.96E-3</v>
      </c>
      <c r="B296" s="13">
        <f>RANK(Equipes!$A296,A:A)</f>
        <v>705</v>
      </c>
      <c r="C296" s="28"/>
      <c r="D296" s="18">
        <f>COUNTIF('01'!$C$3:$C$300,C296)+COUNTIF('02'!$C$3:$C$300,C296)+COUNTIF('03'!$C$3:$C$300,C296)+COUNTIF('04'!$C$3:$C$300,C296)+COUNTIF('05'!$C$3:$C$300,C296)+COUNTIF('06'!$C$3:$C$300,C296)+COUNTIF('07'!$C$3:$C$300,C296)+COUNTIF('08'!$C$3:$C$300,C296)+COUNTIF('09'!$C$3:$C$300,C296)+COUNTIF('10'!$C$3:$C$260,C296)+COUNTIF('11'!$C$3:$C$300,C296)+COUNTIF('12'!$C$3:$C$300,C296)</f>
        <v>0</v>
      </c>
      <c r="E296" s="18">
        <f>COUNTIF('01'!$D$3:$D$300,C296)+COUNTIF('02'!$D$3:$D$300,C296)+COUNTIF('03'!$D$3:$D$300,C296)+COUNTIF('04'!$D$3:$D$300,C296)+COUNTIF('05'!$D$3:$D$300,C296)+COUNTIF('06'!$D$3:$D$300,C296)+COUNTIF('07'!$D$3:$D$300,C296)+COUNTIF('08'!$D$3:$D$300,C296)+COUNTIF('09'!$D$3:$D$300,C296)+COUNTIF('10'!$D$3:$D$260,C296)+COUNTIF('11'!$D$3:$D$300,C296)+COUNTIF('12'!$D$3:$D$300,C296)</f>
        <v>0</v>
      </c>
      <c r="F296" s="18">
        <f>COUNTIFS('01'!$C$3:$C$300,C296,'01'!$H$3:$H$300,"&gt;0")+COUNTIFS('01'!$D$3:$D$300,C296,'01'!$H$3:$H$300,"&gt;0")+COUNTIFS('02'!$C$3:$C$300,C296,'02'!$H$3:$H$300,"&gt;0")+COUNTIFS('02'!$D$3:$D$300,C296,'02'!$H$3:$H$300,"&gt;0")+COUNTIFS('03'!$C$3:$C$300,C296,'03'!$H$3:$H$300,"&gt;0")+COUNTIFS('03'!$D$3:$D$300,C296,'03'!$H$3:$H$300,"&gt;0")+COUNTIFS('04'!$C$3:$C$300,C296,'04'!$H$3:$H$300,"&gt;0")+COUNTIFS('04'!$D$3:$D$300,C296,'04'!$H$3:$H$300,"&gt;0")+COUNTIFS('05'!$C$3:$C$300,C296,'05'!$H$3:$H$300,"&gt;0")+COUNTIFS('05'!$D$3:$D$300,C296,'05'!$H$3:$H$300,"&gt;0")+COUNTIFS('06'!$C$3:$C$300,C296,'06'!$H$3:$H$300,"&gt;0")+COUNTIFS('06'!$D$3:$D$300,C296,'06'!$H$3:$H$300,"&gt;0")+COUNTIFS('07'!$C$3:$C$300,C296,'07'!$H$3:$H$300,"&gt;0")+COUNTIFS('07'!$D$3:$D$300,C296,'07'!$H$3:$H$300,"&gt;0")+COUNTIFS('08'!$C$3:$C$300,C296,'08'!$H$3:$H$300,"&gt;0")+COUNTIFS('08'!$D$3:$D$300,C296,'08'!$H$3:$H$300,"&gt;0")+COUNTIFS('09'!$C$3:$C$300,C296,'09'!$H$3:$H$300,"&gt;0")+COUNTIFS('09'!$D$3:$D$300,C296,'09'!$H$3:$H$300,"&gt;0")+COUNTIFS('10'!$C$3:$C$260,C296,'10'!$I$3:$I$260,"&gt;0")+COUNTIFS('10'!$D$3:$D$260,C296,'10'!$I$3:$I$260,"&gt;0")+COUNTIFS('11'!$C$3:$C$300,C296,'11'!$H$3:$H$300,"&gt;0")+COUNTIFS('11'!$D$3:$D$300,C296,'11'!$H$3:$H$300,"&gt;0")+COUNTIFS('12'!$C$3:$C$300,C296,'12'!$H$3:$H$300,"&gt;0")+COUNTIFS('12'!$D$3:$D$300,C296,'12'!$H$3:$H$300,"&gt;0")</f>
        <v>0</v>
      </c>
      <c r="G296" s="18">
        <f>COUNTIFS('01'!$C$3:$C$300,C296,'01'!$H$3:$H$300,"&lt;0")+COUNTIFS('01'!$D$3:$D$300,C296,'01'!$H$3:$H$300,"&lt;0")+COUNTIFS('02'!$C$3:$C$300,C296,'02'!$H$3:$H$300,"&lt;0")+COUNTIFS('02'!$D$3:$D$300,C296,'02'!$H$3:$H$300,"&lt;0")+COUNTIFS('03'!$C$3:$C$300,C296,'03'!$H$3:$H$300,"&lt;0")+COUNTIFS('03'!$D$3:$D$300,C296,'03'!$H$3:$H$300,"&lt;0")+COUNTIFS('04'!$C$3:$C$300,C296,'04'!$H$3:$H$300,"&lt;0")+COUNTIFS('04'!$D$3:$D$300,C296,'04'!$H$3:$H$300,"&lt;0")+COUNTIFS('05'!$C$3:$C$300,C296,'05'!$H$3:$H$300,"&lt;0")+COUNTIFS('05'!$D$3:$D$300,C296,'05'!$H$3:$H$300,"&lt;0")+COUNTIFS('06'!$C$3:$C$300,C296,'06'!$H$3:$H$300,"&lt;0")+COUNTIFS('06'!$D$3:$D$300,C296,'06'!$H$3:$H$300,"&lt;0")+COUNTIFS('07'!$C$3:$C$300,C296,'07'!$H$3:$H$300,"&lt;0")+COUNTIFS('07'!$D$3:$D$300,C296,'07'!$H$3:$H$300,"&lt;0")+COUNTIFS('08'!$C$3:$C$300,C296,'08'!$H$3:$H$300,"&lt;0")+COUNTIFS('08'!$D$3:$D$300,C296,'08'!$H$3:$H$300,"&lt;0")+COUNTIFS('09'!$C$3:$C$300,C296,'09'!$H$3:$H$300,"&lt;0")+COUNTIFS('09'!$D$3:$D$300,C296,'09'!$H$3:$H$300,"&lt;0")+COUNTIFS('10'!$C$3:$C$260,C296,'10'!$I$3:$I$260,"&lt;0")+COUNTIFS('10'!$D$3:$D$260,C296,'10'!$I$3:$I$260,"&lt;0")+COUNTIFS('11'!$C$3:$C$300,C296,'11'!$H$3:$H$300,"&lt;0")+COUNTIFS('11'!$D$3:$D$300,C296,'11'!$H$3:$H$300,"&lt;0")+COUNTIFS('12'!$C$3:$C$300,C296,'12'!$H$3:$H$300,"&lt;0")+COUNTIFS('12'!$D$3:$D$300,C296,'12'!$H$3:$H$300,"&lt;0")</f>
        <v>0</v>
      </c>
      <c r="H296" s="19">
        <f>SUMIFS('01'!$H$3:$H$300,'01'!$C$3:$C$300,C296)+SUMIFS('01'!$H$3:$H$300,'01'!$D$3:$D$300,C296)+SUMIFS('02'!$H$3:$H$300,'02'!$C$3:$C$300,C296)+SUMIFS('02'!$H$3:$H$300,'02'!$D$3:$D$300,C296)+SUMIFS('03'!$H$3:$H$300,'03'!$C$3:$C$300,C296)+SUMIFS('03'!$H$3:$H$300,'03'!$D$3:$D$300,C296)+SUMIFS('04'!$H$3:$H$300,'04'!$C$3:$C$300,C296)+SUMIFS('04'!$H$3:$H$300,'04'!$D$3:$D$300,C296)+SUMIFS('05'!$H$3:$H$300,'05'!$C$3:$C$300,C296)+SUMIFS('05'!$H$3:$H$300,'05'!$D$3:$D$300,C296)+SUMIFS('06'!$H$3:$H$300,'06'!$C$3:$C$300,C296)+SUMIFS('06'!$H$3:$H$300,'06'!$D$3:$D$300,C296)+SUMIFS('07'!$H$3:$H$300,'07'!$C$3:$C$300,C296)+SUMIFS('07'!$H$3:$H$300,'07'!$D$3:$D$300,C296)+SUMIFS('08'!$H$3:$H$300,'08'!$C$3:$C$300,C296)+SUMIFS('08'!$H$3:$H$300,'08'!$D$3:$D$300,C296)+SUMIFS('09'!$H$3:$H$300,'09'!$C$3:$C$300,C296)+SUMIFS('09'!$H$3:$H$300,'09'!$D$3:$D$300,C296)+SUMIFS('10'!$I$3:$I$260,'10'!$C$3:$C$260,C296)+SUMIFS('10'!$I$3:$I$260,'10'!$D$3:$D$260,C296)+SUMIFS('11'!$H$3:$H$300,'11'!$C$3:$C$300,C296)+SUMIFS('11'!$H$3:$H$300,'11'!$D$3:$D$300,C296)+SUMIFS('12'!$H$3:$H$300,'12'!$C$3:$C$300,C296)+SUMIFS('12'!$H$3:$H$300,'12'!$D$3:$D$300,C296)</f>
        <v>0</v>
      </c>
      <c r="I296" s="212"/>
      <c r="J296" s="231"/>
      <c r="K296" s="212"/>
      <c r="L296" s="212"/>
    </row>
    <row r="297" spans="1:12" ht="24.75" customHeight="1">
      <c r="A297" s="16">
        <f>Equipes!$H297+(ROW(Equipes!$H297)/100000)</f>
        <v>2.97E-3</v>
      </c>
      <c r="B297" s="13">
        <f>RANK(Equipes!$A297,A:A)</f>
        <v>704</v>
      </c>
      <c r="C297" s="28"/>
      <c r="D297" s="18">
        <f>COUNTIF('01'!$C$3:$C$300,C297)+COUNTIF('02'!$C$3:$C$300,C297)+COUNTIF('03'!$C$3:$C$300,C297)+COUNTIF('04'!$C$3:$C$300,C297)+COUNTIF('05'!$C$3:$C$300,C297)+COUNTIF('06'!$C$3:$C$300,C297)+COUNTIF('07'!$C$3:$C$300,C297)+COUNTIF('08'!$C$3:$C$300,C297)+COUNTIF('09'!$C$3:$C$300,C297)+COUNTIF('10'!$C$3:$C$260,C297)+COUNTIF('11'!$C$3:$C$300,C297)+COUNTIF('12'!$C$3:$C$300,C297)</f>
        <v>0</v>
      </c>
      <c r="E297" s="18">
        <f>COUNTIF('01'!$D$3:$D$300,C297)+COUNTIF('02'!$D$3:$D$300,C297)+COUNTIF('03'!$D$3:$D$300,C297)+COUNTIF('04'!$D$3:$D$300,C297)+COUNTIF('05'!$D$3:$D$300,C297)+COUNTIF('06'!$D$3:$D$300,C297)+COUNTIF('07'!$D$3:$D$300,C297)+COUNTIF('08'!$D$3:$D$300,C297)+COUNTIF('09'!$D$3:$D$300,C297)+COUNTIF('10'!$D$3:$D$260,C297)+COUNTIF('11'!$D$3:$D$300,C297)+COUNTIF('12'!$D$3:$D$300,C297)</f>
        <v>0</v>
      </c>
      <c r="F297" s="18">
        <f>COUNTIFS('01'!$C$3:$C$300,C297,'01'!$H$3:$H$300,"&gt;0")+COUNTIFS('01'!$D$3:$D$300,C297,'01'!$H$3:$H$300,"&gt;0")+COUNTIFS('02'!$C$3:$C$300,C297,'02'!$H$3:$H$300,"&gt;0")+COUNTIFS('02'!$D$3:$D$300,C297,'02'!$H$3:$H$300,"&gt;0")+COUNTIFS('03'!$C$3:$C$300,C297,'03'!$H$3:$H$300,"&gt;0")+COUNTIFS('03'!$D$3:$D$300,C297,'03'!$H$3:$H$300,"&gt;0")+COUNTIFS('04'!$C$3:$C$300,C297,'04'!$H$3:$H$300,"&gt;0")+COUNTIFS('04'!$D$3:$D$300,C297,'04'!$H$3:$H$300,"&gt;0")+COUNTIFS('05'!$C$3:$C$300,C297,'05'!$H$3:$H$300,"&gt;0")+COUNTIFS('05'!$D$3:$D$300,C297,'05'!$H$3:$H$300,"&gt;0")+COUNTIFS('06'!$C$3:$C$300,C297,'06'!$H$3:$H$300,"&gt;0")+COUNTIFS('06'!$D$3:$D$300,C297,'06'!$H$3:$H$300,"&gt;0")+COUNTIFS('07'!$C$3:$C$300,C297,'07'!$H$3:$H$300,"&gt;0")+COUNTIFS('07'!$D$3:$D$300,C297,'07'!$H$3:$H$300,"&gt;0")+COUNTIFS('08'!$C$3:$C$300,C297,'08'!$H$3:$H$300,"&gt;0")+COUNTIFS('08'!$D$3:$D$300,C297,'08'!$H$3:$H$300,"&gt;0")+COUNTIFS('09'!$C$3:$C$300,C297,'09'!$H$3:$H$300,"&gt;0")+COUNTIFS('09'!$D$3:$D$300,C297,'09'!$H$3:$H$300,"&gt;0")+COUNTIFS('10'!$C$3:$C$260,C297,'10'!$I$3:$I$260,"&gt;0")+COUNTIFS('10'!$D$3:$D$260,C297,'10'!$I$3:$I$260,"&gt;0")+COUNTIFS('11'!$C$3:$C$300,C297,'11'!$H$3:$H$300,"&gt;0")+COUNTIFS('11'!$D$3:$D$300,C297,'11'!$H$3:$H$300,"&gt;0")+COUNTIFS('12'!$C$3:$C$300,C297,'12'!$H$3:$H$300,"&gt;0")+COUNTIFS('12'!$D$3:$D$300,C297,'12'!$H$3:$H$300,"&gt;0")</f>
        <v>0</v>
      </c>
      <c r="G297" s="18">
        <f>COUNTIFS('01'!$C$3:$C$300,C297,'01'!$H$3:$H$300,"&lt;0")+COUNTIFS('01'!$D$3:$D$300,C297,'01'!$H$3:$H$300,"&lt;0")+COUNTIFS('02'!$C$3:$C$300,C297,'02'!$H$3:$H$300,"&lt;0")+COUNTIFS('02'!$D$3:$D$300,C297,'02'!$H$3:$H$300,"&lt;0")+COUNTIFS('03'!$C$3:$C$300,C297,'03'!$H$3:$H$300,"&lt;0")+COUNTIFS('03'!$D$3:$D$300,C297,'03'!$H$3:$H$300,"&lt;0")+COUNTIFS('04'!$C$3:$C$300,C297,'04'!$H$3:$H$300,"&lt;0")+COUNTIFS('04'!$D$3:$D$300,C297,'04'!$H$3:$H$300,"&lt;0")+COUNTIFS('05'!$C$3:$C$300,C297,'05'!$H$3:$H$300,"&lt;0")+COUNTIFS('05'!$D$3:$D$300,C297,'05'!$H$3:$H$300,"&lt;0")+COUNTIFS('06'!$C$3:$C$300,C297,'06'!$H$3:$H$300,"&lt;0")+COUNTIFS('06'!$D$3:$D$300,C297,'06'!$H$3:$H$300,"&lt;0")+COUNTIFS('07'!$C$3:$C$300,C297,'07'!$H$3:$H$300,"&lt;0")+COUNTIFS('07'!$D$3:$D$300,C297,'07'!$H$3:$H$300,"&lt;0")+COUNTIFS('08'!$C$3:$C$300,C297,'08'!$H$3:$H$300,"&lt;0")+COUNTIFS('08'!$D$3:$D$300,C297,'08'!$H$3:$H$300,"&lt;0")+COUNTIFS('09'!$C$3:$C$300,C297,'09'!$H$3:$H$300,"&lt;0")+COUNTIFS('09'!$D$3:$D$300,C297,'09'!$H$3:$H$300,"&lt;0")+COUNTIFS('10'!$C$3:$C$260,C297,'10'!$I$3:$I$260,"&lt;0")+COUNTIFS('10'!$D$3:$D$260,C297,'10'!$I$3:$I$260,"&lt;0")+COUNTIFS('11'!$C$3:$C$300,C297,'11'!$H$3:$H$300,"&lt;0")+COUNTIFS('11'!$D$3:$D$300,C297,'11'!$H$3:$H$300,"&lt;0")+COUNTIFS('12'!$C$3:$C$300,C297,'12'!$H$3:$H$300,"&lt;0")+COUNTIFS('12'!$D$3:$D$300,C297,'12'!$H$3:$H$300,"&lt;0")</f>
        <v>0</v>
      </c>
      <c r="H297" s="19">
        <f>SUMIFS('01'!$H$3:$H$300,'01'!$C$3:$C$300,C297)+SUMIFS('01'!$H$3:$H$300,'01'!$D$3:$D$300,C297)+SUMIFS('02'!$H$3:$H$300,'02'!$C$3:$C$300,C297)+SUMIFS('02'!$H$3:$H$300,'02'!$D$3:$D$300,C297)+SUMIFS('03'!$H$3:$H$300,'03'!$C$3:$C$300,C297)+SUMIFS('03'!$H$3:$H$300,'03'!$D$3:$D$300,C297)+SUMIFS('04'!$H$3:$H$300,'04'!$C$3:$C$300,C297)+SUMIFS('04'!$H$3:$H$300,'04'!$D$3:$D$300,C297)+SUMIFS('05'!$H$3:$H$300,'05'!$C$3:$C$300,C297)+SUMIFS('05'!$H$3:$H$300,'05'!$D$3:$D$300,C297)+SUMIFS('06'!$H$3:$H$300,'06'!$C$3:$C$300,C297)+SUMIFS('06'!$H$3:$H$300,'06'!$D$3:$D$300,C297)+SUMIFS('07'!$H$3:$H$300,'07'!$C$3:$C$300,C297)+SUMIFS('07'!$H$3:$H$300,'07'!$D$3:$D$300,C297)+SUMIFS('08'!$H$3:$H$300,'08'!$C$3:$C$300,C297)+SUMIFS('08'!$H$3:$H$300,'08'!$D$3:$D$300,C297)+SUMIFS('09'!$H$3:$H$300,'09'!$C$3:$C$300,C297)+SUMIFS('09'!$H$3:$H$300,'09'!$D$3:$D$300,C297)+SUMIFS('10'!$I$3:$I$260,'10'!$C$3:$C$260,C297)+SUMIFS('10'!$I$3:$I$260,'10'!$D$3:$D$260,C297)+SUMIFS('11'!$H$3:$H$300,'11'!$C$3:$C$300,C297)+SUMIFS('11'!$H$3:$H$300,'11'!$D$3:$D$300,C297)+SUMIFS('12'!$H$3:$H$300,'12'!$C$3:$C$300,C297)+SUMIFS('12'!$H$3:$H$300,'12'!$D$3:$D$300,C297)</f>
        <v>0</v>
      </c>
      <c r="I297" s="212"/>
      <c r="J297" s="231"/>
      <c r="K297" s="212"/>
      <c r="L297" s="212"/>
    </row>
    <row r="298" spans="1:12" ht="24.75" customHeight="1">
      <c r="A298" s="16">
        <f>Equipes!$H298+(ROW(Equipes!$H298)/100000)</f>
        <v>2.98E-3</v>
      </c>
      <c r="B298" s="13">
        <f>RANK(Equipes!$A298,A:A)</f>
        <v>703</v>
      </c>
      <c r="C298" s="28"/>
      <c r="D298" s="18">
        <f>COUNTIF('01'!$C$3:$C$300,C298)+COUNTIF('02'!$C$3:$C$300,C298)+COUNTIF('03'!$C$3:$C$300,C298)+COUNTIF('04'!$C$3:$C$300,C298)+COUNTIF('05'!$C$3:$C$300,C298)+COUNTIF('06'!$C$3:$C$300,C298)+COUNTIF('07'!$C$3:$C$300,C298)+COUNTIF('08'!$C$3:$C$300,C298)+COUNTIF('09'!$C$3:$C$300,C298)+COUNTIF('10'!$C$3:$C$260,C298)+COUNTIF('11'!$C$3:$C$300,C298)+COUNTIF('12'!$C$3:$C$300,C298)</f>
        <v>0</v>
      </c>
      <c r="E298" s="18">
        <f>COUNTIF('01'!$D$3:$D$300,C298)+COUNTIF('02'!$D$3:$D$300,C298)+COUNTIF('03'!$D$3:$D$300,C298)+COUNTIF('04'!$D$3:$D$300,C298)+COUNTIF('05'!$D$3:$D$300,C298)+COUNTIF('06'!$D$3:$D$300,C298)+COUNTIF('07'!$D$3:$D$300,C298)+COUNTIF('08'!$D$3:$D$300,C298)+COUNTIF('09'!$D$3:$D$300,C298)+COUNTIF('10'!$D$3:$D$260,C298)+COUNTIF('11'!$D$3:$D$300,C298)+COUNTIF('12'!$D$3:$D$300,C298)</f>
        <v>0</v>
      </c>
      <c r="F298" s="18">
        <f>COUNTIFS('01'!$C$3:$C$300,C298,'01'!$H$3:$H$300,"&gt;0")+COUNTIFS('01'!$D$3:$D$300,C298,'01'!$H$3:$H$300,"&gt;0")+COUNTIFS('02'!$C$3:$C$300,C298,'02'!$H$3:$H$300,"&gt;0")+COUNTIFS('02'!$D$3:$D$300,C298,'02'!$H$3:$H$300,"&gt;0")+COUNTIFS('03'!$C$3:$C$300,C298,'03'!$H$3:$H$300,"&gt;0")+COUNTIFS('03'!$D$3:$D$300,C298,'03'!$H$3:$H$300,"&gt;0")+COUNTIFS('04'!$C$3:$C$300,C298,'04'!$H$3:$H$300,"&gt;0")+COUNTIFS('04'!$D$3:$D$300,C298,'04'!$H$3:$H$300,"&gt;0")+COUNTIFS('05'!$C$3:$C$300,C298,'05'!$H$3:$H$300,"&gt;0")+COUNTIFS('05'!$D$3:$D$300,C298,'05'!$H$3:$H$300,"&gt;0")+COUNTIFS('06'!$C$3:$C$300,C298,'06'!$H$3:$H$300,"&gt;0")+COUNTIFS('06'!$D$3:$D$300,C298,'06'!$H$3:$H$300,"&gt;0")+COUNTIFS('07'!$C$3:$C$300,C298,'07'!$H$3:$H$300,"&gt;0")+COUNTIFS('07'!$D$3:$D$300,C298,'07'!$H$3:$H$300,"&gt;0")+COUNTIFS('08'!$C$3:$C$300,C298,'08'!$H$3:$H$300,"&gt;0")+COUNTIFS('08'!$D$3:$D$300,C298,'08'!$H$3:$H$300,"&gt;0")+COUNTIFS('09'!$C$3:$C$300,C298,'09'!$H$3:$H$300,"&gt;0")+COUNTIFS('09'!$D$3:$D$300,C298,'09'!$H$3:$H$300,"&gt;0")+COUNTIFS('10'!$C$3:$C$260,C298,'10'!$I$3:$I$260,"&gt;0")+COUNTIFS('10'!$D$3:$D$260,C298,'10'!$I$3:$I$260,"&gt;0")+COUNTIFS('11'!$C$3:$C$300,C298,'11'!$H$3:$H$300,"&gt;0")+COUNTIFS('11'!$D$3:$D$300,C298,'11'!$H$3:$H$300,"&gt;0")+COUNTIFS('12'!$C$3:$C$300,C298,'12'!$H$3:$H$300,"&gt;0")+COUNTIFS('12'!$D$3:$D$300,C298,'12'!$H$3:$H$300,"&gt;0")</f>
        <v>0</v>
      </c>
      <c r="G298" s="18">
        <f>COUNTIFS('01'!$C$3:$C$300,C298,'01'!$H$3:$H$300,"&lt;0")+COUNTIFS('01'!$D$3:$D$300,C298,'01'!$H$3:$H$300,"&lt;0")+COUNTIFS('02'!$C$3:$C$300,C298,'02'!$H$3:$H$300,"&lt;0")+COUNTIFS('02'!$D$3:$D$300,C298,'02'!$H$3:$H$300,"&lt;0")+COUNTIFS('03'!$C$3:$C$300,C298,'03'!$H$3:$H$300,"&lt;0")+COUNTIFS('03'!$D$3:$D$300,C298,'03'!$H$3:$H$300,"&lt;0")+COUNTIFS('04'!$C$3:$C$300,C298,'04'!$H$3:$H$300,"&lt;0")+COUNTIFS('04'!$D$3:$D$300,C298,'04'!$H$3:$H$300,"&lt;0")+COUNTIFS('05'!$C$3:$C$300,C298,'05'!$H$3:$H$300,"&lt;0")+COUNTIFS('05'!$D$3:$D$300,C298,'05'!$H$3:$H$300,"&lt;0")+COUNTIFS('06'!$C$3:$C$300,C298,'06'!$H$3:$H$300,"&lt;0")+COUNTIFS('06'!$D$3:$D$300,C298,'06'!$H$3:$H$300,"&lt;0")+COUNTIFS('07'!$C$3:$C$300,C298,'07'!$H$3:$H$300,"&lt;0")+COUNTIFS('07'!$D$3:$D$300,C298,'07'!$H$3:$H$300,"&lt;0")+COUNTIFS('08'!$C$3:$C$300,C298,'08'!$H$3:$H$300,"&lt;0")+COUNTIFS('08'!$D$3:$D$300,C298,'08'!$H$3:$H$300,"&lt;0")+COUNTIFS('09'!$C$3:$C$300,C298,'09'!$H$3:$H$300,"&lt;0")+COUNTIFS('09'!$D$3:$D$300,C298,'09'!$H$3:$H$300,"&lt;0")+COUNTIFS('10'!$C$3:$C$260,C298,'10'!$I$3:$I$260,"&lt;0")+COUNTIFS('10'!$D$3:$D$260,C298,'10'!$I$3:$I$260,"&lt;0")+COUNTIFS('11'!$C$3:$C$300,C298,'11'!$H$3:$H$300,"&lt;0")+COUNTIFS('11'!$D$3:$D$300,C298,'11'!$H$3:$H$300,"&lt;0")+COUNTIFS('12'!$C$3:$C$300,C298,'12'!$H$3:$H$300,"&lt;0")+COUNTIFS('12'!$D$3:$D$300,C298,'12'!$H$3:$H$300,"&lt;0")</f>
        <v>0</v>
      </c>
      <c r="H298" s="19">
        <f>SUMIFS('01'!$H$3:$H$300,'01'!$C$3:$C$300,C298)+SUMIFS('01'!$H$3:$H$300,'01'!$D$3:$D$300,C298)+SUMIFS('02'!$H$3:$H$300,'02'!$C$3:$C$300,C298)+SUMIFS('02'!$H$3:$H$300,'02'!$D$3:$D$300,C298)+SUMIFS('03'!$H$3:$H$300,'03'!$C$3:$C$300,C298)+SUMIFS('03'!$H$3:$H$300,'03'!$D$3:$D$300,C298)+SUMIFS('04'!$H$3:$H$300,'04'!$C$3:$C$300,C298)+SUMIFS('04'!$H$3:$H$300,'04'!$D$3:$D$300,C298)+SUMIFS('05'!$H$3:$H$300,'05'!$C$3:$C$300,C298)+SUMIFS('05'!$H$3:$H$300,'05'!$D$3:$D$300,C298)+SUMIFS('06'!$H$3:$H$300,'06'!$C$3:$C$300,C298)+SUMIFS('06'!$H$3:$H$300,'06'!$D$3:$D$300,C298)+SUMIFS('07'!$H$3:$H$300,'07'!$C$3:$C$300,C298)+SUMIFS('07'!$H$3:$H$300,'07'!$D$3:$D$300,C298)+SUMIFS('08'!$H$3:$H$300,'08'!$C$3:$C$300,C298)+SUMIFS('08'!$H$3:$H$300,'08'!$D$3:$D$300,C298)+SUMIFS('09'!$H$3:$H$300,'09'!$C$3:$C$300,C298)+SUMIFS('09'!$H$3:$H$300,'09'!$D$3:$D$300,C298)+SUMIFS('10'!$I$3:$I$260,'10'!$C$3:$C$260,C298)+SUMIFS('10'!$I$3:$I$260,'10'!$D$3:$D$260,C298)+SUMIFS('11'!$H$3:$H$300,'11'!$C$3:$C$300,C298)+SUMIFS('11'!$H$3:$H$300,'11'!$D$3:$D$300,C298)+SUMIFS('12'!$H$3:$H$300,'12'!$C$3:$C$300,C298)+SUMIFS('12'!$H$3:$H$300,'12'!$D$3:$D$300,C298)</f>
        <v>0</v>
      </c>
      <c r="I298" s="212"/>
      <c r="J298" s="231"/>
      <c r="K298" s="212"/>
      <c r="L298" s="212"/>
    </row>
    <row r="299" spans="1:12" ht="24.75" customHeight="1">
      <c r="A299" s="16">
        <f>Equipes!$H299+(ROW(Equipes!$H299)/100000)</f>
        <v>2.99E-3</v>
      </c>
      <c r="B299" s="13">
        <f>RANK(Equipes!$A299,A:A)</f>
        <v>702</v>
      </c>
      <c r="C299" s="28"/>
      <c r="D299" s="18">
        <f>COUNTIF('01'!$C$3:$C$300,C299)+COUNTIF('02'!$C$3:$C$300,C299)+COUNTIF('03'!$C$3:$C$300,C299)+COUNTIF('04'!$C$3:$C$300,C299)+COUNTIF('05'!$C$3:$C$300,C299)+COUNTIF('06'!$C$3:$C$300,C299)+COUNTIF('07'!$C$3:$C$300,C299)+COUNTIF('08'!$C$3:$C$300,C299)+COUNTIF('09'!$C$3:$C$300,C299)+COUNTIF('10'!$C$3:$C$260,C299)+COUNTIF('11'!$C$3:$C$300,C299)+COUNTIF('12'!$C$3:$C$300,C299)</f>
        <v>0</v>
      </c>
      <c r="E299" s="18">
        <f>COUNTIF('01'!$D$3:$D$300,C299)+COUNTIF('02'!$D$3:$D$300,C299)+COUNTIF('03'!$D$3:$D$300,C299)+COUNTIF('04'!$D$3:$D$300,C299)+COUNTIF('05'!$D$3:$D$300,C299)+COUNTIF('06'!$D$3:$D$300,C299)+COUNTIF('07'!$D$3:$D$300,C299)+COUNTIF('08'!$D$3:$D$300,C299)+COUNTIF('09'!$D$3:$D$300,C299)+COUNTIF('10'!$D$3:$D$260,C299)+COUNTIF('11'!$D$3:$D$300,C299)+COUNTIF('12'!$D$3:$D$300,C299)</f>
        <v>0</v>
      </c>
      <c r="F299" s="18">
        <f>COUNTIFS('01'!$C$3:$C$300,C299,'01'!$H$3:$H$300,"&gt;0")+COUNTIFS('01'!$D$3:$D$300,C299,'01'!$H$3:$H$300,"&gt;0")+COUNTIFS('02'!$C$3:$C$300,C299,'02'!$H$3:$H$300,"&gt;0")+COUNTIFS('02'!$D$3:$D$300,C299,'02'!$H$3:$H$300,"&gt;0")+COUNTIFS('03'!$C$3:$C$300,C299,'03'!$H$3:$H$300,"&gt;0")+COUNTIFS('03'!$D$3:$D$300,C299,'03'!$H$3:$H$300,"&gt;0")+COUNTIFS('04'!$C$3:$C$300,C299,'04'!$H$3:$H$300,"&gt;0")+COUNTIFS('04'!$D$3:$D$300,C299,'04'!$H$3:$H$300,"&gt;0")+COUNTIFS('05'!$C$3:$C$300,C299,'05'!$H$3:$H$300,"&gt;0")+COUNTIFS('05'!$D$3:$D$300,C299,'05'!$H$3:$H$300,"&gt;0")+COUNTIFS('06'!$C$3:$C$300,C299,'06'!$H$3:$H$300,"&gt;0")+COUNTIFS('06'!$D$3:$D$300,C299,'06'!$H$3:$H$300,"&gt;0")+COUNTIFS('07'!$C$3:$C$300,C299,'07'!$H$3:$H$300,"&gt;0")+COUNTIFS('07'!$D$3:$D$300,C299,'07'!$H$3:$H$300,"&gt;0")+COUNTIFS('08'!$C$3:$C$300,C299,'08'!$H$3:$H$300,"&gt;0")+COUNTIFS('08'!$D$3:$D$300,C299,'08'!$H$3:$H$300,"&gt;0")+COUNTIFS('09'!$C$3:$C$300,C299,'09'!$H$3:$H$300,"&gt;0")+COUNTIFS('09'!$D$3:$D$300,C299,'09'!$H$3:$H$300,"&gt;0")+COUNTIFS('10'!$C$3:$C$260,C299,'10'!$I$3:$I$260,"&gt;0")+COUNTIFS('10'!$D$3:$D$260,C299,'10'!$I$3:$I$260,"&gt;0")+COUNTIFS('11'!$C$3:$C$300,C299,'11'!$H$3:$H$300,"&gt;0")+COUNTIFS('11'!$D$3:$D$300,C299,'11'!$H$3:$H$300,"&gt;0")+COUNTIFS('12'!$C$3:$C$300,C299,'12'!$H$3:$H$300,"&gt;0")+COUNTIFS('12'!$D$3:$D$300,C299,'12'!$H$3:$H$300,"&gt;0")</f>
        <v>0</v>
      </c>
      <c r="G299" s="18">
        <f>COUNTIFS('01'!$C$3:$C$300,C299,'01'!$H$3:$H$300,"&lt;0")+COUNTIFS('01'!$D$3:$D$300,C299,'01'!$H$3:$H$300,"&lt;0")+COUNTIFS('02'!$C$3:$C$300,C299,'02'!$H$3:$H$300,"&lt;0")+COUNTIFS('02'!$D$3:$D$300,C299,'02'!$H$3:$H$300,"&lt;0")+COUNTIFS('03'!$C$3:$C$300,C299,'03'!$H$3:$H$300,"&lt;0")+COUNTIFS('03'!$D$3:$D$300,C299,'03'!$H$3:$H$300,"&lt;0")+COUNTIFS('04'!$C$3:$C$300,C299,'04'!$H$3:$H$300,"&lt;0")+COUNTIFS('04'!$D$3:$D$300,C299,'04'!$H$3:$H$300,"&lt;0")+COUNTIFS('05'!$C$3:$C$300,C299,'05'!$H$3:$H$300,"&lt;0")+COUNTIFS('05'!$D$3:$D$300,C299,'05'!$H$3:$H$300,"&lt;0")+COUNTIFS('06'!$C$3:$C$300,C299,'06'!$H$3:$H$300,"&lt;0")+COUNTIFS('06'!$D$3:$D$300,C299,'06'!$H$3:$H$300,"&lt;0")+COUNTIFS('07'!$C$3:$C$300,C299,'07'!$H$3:$H$300,"&lt;0")+COUNTIFS('07'!$D$3:$D$300,C299,'07'!$H$3:$H$300,"&lt;0")+COUNTIFS('08'!$C$3:$C$300,C299,'08'!$H$3:$H$300,"&lt;0")+COUNTIFS('08'!$D$3:$D$300,C299,'08'!$H$3:$H$300,"&lt;0")+COUNTIFS('09'!$C$3:$C$300,C299,'09'!$H$3:$H$300,"&lt;0")+COUNTIFS('09'!$D$3:$D$300,C299,'09'!$H$3:$H$300,"&lt;0")+COUNTIFS('10'!$C$3:$C$260,C299,'10'!$I$3:$I$260,"&lt;0")+COUNTIFS('10'!$D$3:$D$260,C299,'10'!$I$3:$I$260,"&lt;0")+COUNTIFS('11'!$C$3:$C$300,C299,'11'!$H$3:$H$300,"&lt;0")+COUNTIFS('11'!$D$3:$D$300,C299,'11'!$H$3:$H$300,"&lt;0")+COUNTIFS('12'!$C$3:$C$300,C299,'12'!$H$3:$H$300,"&lt;0")+COUNTIFS('12'!$D$3:$D$300,C299,'12'!$H$3:$H$300,"&lt;0")</f>
        <v>0</v>
      </c>
      <c r="H299" s="19">
        <f>SUMIFS('01'!$H$3:$H$300,'01'!$C$3:$C$300,C299)+SUMIFS('01'!$H$3:$H$300,'01'!$D$3:$D$300,C299)+SUMIFS('02'!$H$3:$H$300,'02'!$C$3:$C$300,C299)+SUMIFS('02'!$H$3:$H$300,'02'!$D$3:$D$300,C299)+SUMIFS('03'!$H$3:$H$300,'03'!$C$3:$C$300,C299)+SUMIFS('03'!$H$3:$H$300,'03'!$D$3:$D$300,C299)+SUMIFS('04'!$H$3:$H$300,'04'!$C$3:$C$300,C299)+SUMIFS('04'!$H$3:$H$300,'04'!$D$3:$D$300,C299)+SUMIFS('05'!$H$3:$H$300,'05'!$C$3:$C$300,C299)+SUMIFS('05'!$H$3:$H$300,'05'!$D$3:$D$300,C299)+SUMIFS('06'!$H$3:$H$300,'06'!$C$3:$C$300,C299)+SUMIFS('06'!$H$3:$H$300,'06'!$D$3:$D$300,C299)+SUMIFS('07'!$H$3:$H$300,'07'!$C$3:$C$300,C299)+SUMIFS('07'!$H$3:$H$300,'07'!$D$3:$D$300,C299)+SUMIFS('08'!$H$3:$H$300,'08'!$C$3:$C$300,C299)+SUMIFS('08'!$H$3:$H$300,'08'!$D$3:$D$300,C299)+SUMIFS('09'!$H$3:$H$300,'09'!$C$3:$C$300,C299)+SUMIFS('09'!$H$3:$H$300,'09'!$D$3:$D$300,C299)+SUMIFS('10'!$I$3:$I$260,'10'!$C$3:$C$260,C299)+SUMIFS('10'!$I$3:$I$260,'10'!$D$3:$D$260,C299)+SUMIFS('11'!$H$3:$H$300,'11'!$C$3:$C$300,C299)+SUMIFS('11'!$H$3:$H$300,'11'!$D$3:$D$300,C299)+SUMIFS('12'!$H$3:$H$300,'12'!$C$3:$C$300,C299)+SUMIFS('12'!$H$3:$H$300,'12'!$D$3:$D$300,C299)</f>
        <v>0</v>
      </c>
      <c r="I299" s="212"/>
      <c r="J299" s="231"/>
      <c r="K299" s="212"/>
      <c r="L299" s="212"/>
    </row>
    <row r="300" spans="1:12" ht="24.75" customHeight="1">
      <c r="A300" s="16">
        <f>Equipes!$H300+(ROW(Equipes!$H300)/100000)</f>
        <v>3.0000000000000001E-3</v>
      </c>
      <c r="B300" s="13">
        <f>RANK(Equipes!$A300,A:A)</f>
        <v>701</v>
      </c>
      <c r="C300" s="28"/>
      <c r="D300" s="18">
        <f>COUNTIF('01'!$C$3:$C$300,C300)+COUNTIF('02'!$C$3:$C$300,C300)+COUNTIF('03'!$C$3:$C$300,C300)+COUNTIF('04'!$C$3:$C$300,C300)+COUNTIF('05'!$C$3:$C$300,C300)+COUNTIF('06'!$C$3:$C$300,C300)+COUNTIF('07'!$C$3:$C$300,C300)+COUNTIF('08'!$C$3:$C$300,C300)+COUNTIF('09'!$C$3:$C$300,C300)+COUNTIF('10'!$C$3:$C$260,C300)+COUNTIF('11'!$C$3:$C$300,C300)+COUNTIF('12'!$C$3:$C$300,C300)</f>
        <v>0</v>
      </c>
      <c r="E300" s="18">
        <f>COUNTIF('01'!$D$3:$D$300,C300)+COUNTIF('02'!$D$3:$D$300,C300)+COUNTIF('03'!$D$3:$D$300,C300)+COUNTIF('04'!$D$3:$D$300,C300)+COUNTIF('05'!$D$3:$D$300,C300)+COUNTIF('06'!$D$3:$D$300,C300)+COUNTIF('07'!$D$3:$D$300,C300)+COUNTIF('08'!$D$3:$D$300,C300)+COUNTIF('09'!$D$3:$D$300,C300)+COUNTIF('10'!$D$3:$D$260,C300)+COUNTIF('11'!$D$3:$D$300,C300)+COUNTIF('12'!$D$3:$D$300,C300)</f>
        <v>0</v>
      </c>
      <c r="F300" s="18">
        <f>COUNTIFS('01'!$C$3:$C$300,C300,'01'!$H$3:$H$300,"&gt;0")+COUNTIFS('01'!$D$3:$D$300,C300,'01'!$H$3:$H$300,"&gt;0")+COUNTIFS('02'!$C$3:$C$300,C300,'02'!$H$3:$H$300,"&gt;0")+COUNTIFS('02'!$D$3:$D$300,C300,'02'!$H$3:$H$300,"&gt;0")+COUNTIFS('03'!$C$3:$C$300,C300,'03'!$H$3:$H$300,"&gt;0")+COUNTIFS('03'!$D$3:$D$300,C300,'03'!$H$3:$H$300,"&gt;0")+COUNTIFS('04'!$C$3:$C$300,C300,'04'!$H$3:$H$300,"&gt;0")+COUNTIFS('04'!$D$3:$D$300,C300,'04'!$H$3:$H$300,"&gt;0")+COUNTIFS('05'!$C$3:$C$300,C300,'05'!$H$3:$H$300,"&gt;0")+COUNTIFS('05'!$D$3:$D$300,C300,'05'!$H$3:$H$300,"&gt;0")+COUNTIFS('06'!$C$3:$C$300,C300,'06'!$H$3:$H$300,"&gt;0")+COUNTIFS('06'!$D$3:$D$300,C300,'06'!$H$3:$H$300,"&gt;0")+COUNTIFS('07'!$C$3:$C$300,C300,'07'!$H$3:$H$300,"&gt;0")+COUNTIFS('07'!$D$3:$D$300,C300,'07'!$H$3:$H$300,"&gt;0")+COUNTIFS('08'!$C$3:$C$300,C300,'08'!$H$3:$H$300,"&gt;0")+COUNTIFS('08'!$D$3:$D$300,C300,'08'!$H$3:$H$300,"&gt;0")+COUNTIFS('09'!$C$3:$C$300,C300,'09'!$H$3:$H$300,"&gt;0")+COUNTIFS('09'!$D$3:$D$300,C300,'09'!$H$3:$H$300,"&gt;0")+COUNTIFS('10'!$C$3:$C$260,C300,'10'!$I$3:$I$260,"&gt;0")+COUNTIFS('10'!$D$3:$D$260,C300,'10'!$I$3:$I$260,"&gt;0")+COUNTIFS('11'!$C$3:$C$300,C300,'11'!$H$3:$H$300,"&gt;0")+COUNTIFS('11'!$D$3:$D$300,C300,'11'!$H$3:$H$300,"&gt;0")+COUNTIFS('12'!$C$3:$C$300,C300,'12'!$H$3:$H$300,"&gt;0")+COUNTIFS('12'!$D$3:$D$300,C300,'12'!$H$3:$H$300,"&gt;0")</f>
        <v>0</v>
      </c>
      <c r="G300" s="18">
        <f>COUNTIFS('01'!$C$3:$C$300,C300,'01'!$H$3:$H$300,"&lt;0")+COUNTIFS('01'!$D$3:$D$300,C300,'01'!$H$3:$H$300,"&lt;0")+COUNTIFS('02'!$C$3:$C$300,C300,'02'!$H$3:$H$300,"&lt;0")+COUNTIFS('02'!$D$3:$D$300,C300,'02'!$H$3:$H$300,"&lt;0")+COUNTIFS('03'!$C$3:$C$300,C300,'03'!$H$3:$H$300,"&lt;0")+COUNTIFS('03'!$D$3:$D$300,C300,'03'!$H$3:$H$300,"&lt;0")+COUNTIFS('04'!$C$3:$C$300,C300,'04'!$H$3:$H$300,"&lt;0")+COUNTIFS('04'!$D$3:$D$300,C300,'04'!$H$3:$H$300,"&lt;0")+COUNTIFS('05'!$C$3:$C$300,C300,'05'!$H$3:$H$300,"&lt;0")+COUNTIFS('05'!$D$3:$D$300,C300,'05'!$H$3:$H$300,"&lt;0")+COUNTIFS('06'!$C$3:$C$300,C300,'06'!$H$3:$H$300,"&lt;0")+COUNTIFS('06'!$D$3:$D$300,C300,'06'!$H$3:$H$300,"&lt;0")+COUNTIFS('07'!$C$3:$C$300,C300,'07'!$H$3:$H$300,"&lt;0")+COUNTIFS('07'!$D$3:$D$300,C300,'07'!$H$3:$H$300,"&lt;0")+COUNTIFS('08'!$C$3:$C$300,C300,'08'!$H$3:$H$300,"&lt;0")+COUNTIFS('08'!$D$3:$D$300,C300,'08'!$H$3:$H$300,"&lt;0")+COUNTIFS('09'!$C$3:$C$300,C300,'09'!$H$3:$H$300,"&lt;0")+COUNTIFS('09'!$D$3:$D$300,C300,'09'!$H$3:$H$300,"&lt;0")+COUNTIFS('10'!$C$3:$C$260,C300,'10'!$I$3:$I$260,"&lt;0")+COUNTIFS('10'!$D$3:$D$260,C300,'10'!$I$3:$I$260,"&lt;0")+COUNTIFS('11'!$C$3:$C$300,C300,'11'!$H$3:$H$300,"&lt;0")+COUNTIFS('11'!$D$3:$D$300,C300,'11'!$H$3:$H$300,"&lt;0")+COUNTIFS('12'!$C$3:$C$300,C300,'12'!$H$3:$H$300,"&lt;0")+COUNTIFS('12'!$D$3:$D$300,C300,'12'!$H$3:$H$300,"&lt;0")</f>
        <v>0</v>
      </c>
      <c r="H300" s="19">
        <f>SUMIFS('01'!$H$3:$H$300,'01'!$C$3:$C$300,C300)+SUMIFS('01'!$H$3:$H$300,'01'!$D$3:$D$300,C300)+SUMIFS('02'!$H$3:$H$300,'02'!$C$3:$C$300,C300)+SUMIFS('02'!$H$3:$H$300,'02'!$D$3:$D$300,C300)+SUMIFS('03'!$H$3:$H$300,'03'!$C$3:$C$300,C300)+SUMIFS('03'!$H$3:$H$300,'03'!$D$3:$D$300,C300)+SUMIFS('04'!$H$3:$H$300,'04'!$C$3:$C$300,C300)+SUMIFS('04'!$H$3:$H$300,'04'!$D$3:$D$300,C300)+SUMIFS('05'!$H$3:$H$300,'05'!$C$3:$C$300,C300)+SUMIFS('05'!$H$3:$H$300,'05'!$D$3:$D$300,C300)+SUMIFS('06'!$H$3:$H$300,'06'!$C$3:$C$300,C300)+SUMIFS('06'!$H$3:$H$300,'06'!$D$3:$D$300,C300)+SUMIFS('07'!$H$3:$H$300,'07'!$C$3:$C$300,C300)+SUMIFS('07'!$H$3:$H$300,'07'!$D$3:$D$300,C300)+SUMIFS('08'!$H$3:$H$300,'08'!$C$3:$C$300,C300)+SUMIFS('08'!$H$3:$H$300,'08'!$D$3:$D$300,C300)+SUMIFS('09'!$H$3:$H$300,'09'!$C$3:$C$300,C300)+SUMIFS('09'!$H$3:$H$300,'09'!$D$3:$D$300,C300)+SUMIFS('10'!$I$3:$I$260,'10'!$C$3:$C$260,C300)+SUMIFS('10'!$I$3:$I$260,'10'!$D$3:$D$260,C300)+SUMIFS('11'!$H$3:$H$300,'11'!$C$3:$C$300,C300)+SUMIFS('11'!$H$3:$H$300,'11'!$D$3:$D$300,C300)+SUMIFS('12'!$H$3:$H$300,'12'!$C$3:$C$300,C300)+SUMIFS('12'!$H$3:$H$300,'12'!$D$3:$D$300,C300)</f>
        <v>0</v>
      </c>
      <c r="I300" s="212"/>
      <c r="J300" s="231"/>
      <c r="K300" s="212"/>
      <c r="L300" s="212"/>
    </row>
    <row r="301" spans="1:12" ht="24.75" customHeight="1">
      <c r="A301" s="16">
        <f>Equipes!$H301+(ROW(Equipes!$H301)/100000)</f>
        <v>3.0100000000000001E-3</v>
      </c>
      <c r="B301" s="13">
        <f>RANK(Equipes!$A301,A:A)</f>
        <v>700</v>
      </c>
      <c r="C301" s="28"/>
      <c r="D301" s="18">
        <f>COUNTIF('01'!$C$3:$C$300,C301)+COUNTIF('02'!$C$3:$C$300,C301)+COUNTIF('03'!$C$3:$C$300,C301)+COUNTIF('04'!$C$3:$C$300,C301)+COUNTIF('05'!$C$3:$C$300,C301)+COUNTIF('06'!$C$3:$C$300,C301)+COUNTIF('07'!$C$3:$C$300,C301)+COUNTIF('08'!$C$3:$C$300,C301)+COUNTIF('09'!$C$3:$C$300,C301)+COUNTIF('10'!$C$3:$C$260,C301)+COUNTIF('11'!$C$3:$C$300,C301)+COUNTIF('12'!$C$3:$C$300,C301)</f>
        <v>0</v>
      </c>
      <c r="E301" s="18">
        <f>COUNTIF('01'!$D$3:$D$300,C301)+COUNTIF('02'!$D$3:$D$300,C301)+COUNTIF('03'!$D$3:$D$300,C301)+COUNTIF('04'!$D$3:$D$300,C301)+COUNTIF('05'!$D$3:$D$300,C301)+COUNTIF('06'!$D$3:$D$300,C301)+COUNTIF('07'!$D$3:$D$300,C301)+COUNTIF('08'!$D$3:$D$300,C301)+COUNTIF('09'!$D$3:$D$300,C301)+COUNTIF('10'!$D$3:$D$260,C301)+COUNTIF('11'!$D$3:$D$300,C301)+COUNTIF('12'!$D$3:$D$300,C301)</f>
        <v>0</v>
      </c>
      <c r="F301" s="18">
        <f>COUNTIFS('01'!$C$3:$C$300,C301,'01'!$H$3:$H$300,"&gt;0")+COUNTIFS('01'!$D$3:$D$300,C301,'01'!$H$3:$H$300,"&gt;0")+COUNTIFS('02'!$C$3:$C$300,C301,'02'!$H$3:$H$300,"&gt;0")+COUNTIFS('02'!$D$3:$D$300,C301,'02'!$H$3:$H$300,"&gt;0")+COUNTIFS('03'!$C$3:$C$300,C301,'03'!$H$3:$H$300,"&gt;0")+COUNTIFS('03'!$D$3:$D$300,C301,'03'!$H$3:$H$300,"&gt;0")+COUNTIFS('04'!$C$3:$C$300,C301,'04'!$H$3:$H$300,"&gt;0")+COUNTIFS('04'!$D$3:$D$300,C301,'04'!$H$3:$H$300,"&gt;0")+COUNTIFS('05'!$C$3:$C$300,C301,'05'!$H$3:$H$300,"&gt;0")+COUNTIFS('05'!$D$3:$D$300,C301,'05'!$H$3:$H$300,"&gt;0")+COUNTIFS('06'!$C$3:$C$300,C301,'06'!$H$3:$H$300,"&gt;0")+COUNTIFS('06'!$D$3:$D$300,C301,'06'!$H$3:$H$300,"&gt;0")+COUNTIFS('07'!$C$3:$C$300,C301,'07'!$H$3:$H$300,"&gt;0")+COUNTIFS('07'!$D$3:$D$300,C301,'07'!$H$3:$H$300,"&gt;0")+COUNTIFS('08'!$C$3:$C$300,C301,'08'!$H$3:$H$300,"&gt;0")+COUNTIFS('08'!$D$3:$D$300,C301,'08'!$H$3:$H$300,"&gt;0")+COUNTIFS('09'!$C$3:$C$300,C301,'09'!$H$3:$H$300,"&gt;0")+COUNTIFS('09'!$D$3:$D$300,C301,'09'!$H$3:$H$300,"&gt;0")+COUNTIFS('10'!$C$3:$C$260,C301,'10'!$I$3:$I$260,"&gt;0")+COUNTIFS('10'!$D$3:$D$260,C301,'10'!$I$3:$I$260,"&gt;0")+COUNTIFS('11'!$C$3:$C$300,C301,'11'!$H$3:$H$300,"&gt;0")+COUNTIFS('11'!$D$3:$D$300,C301,'11'!$H$3:$H$300,"&gt;0")+COUNTIFS('12'!$C$3:$C$300,C301,'12'!$H$3:$H$300,"&gt;0")+COUNTIFS('12'!$D$3:$D$300,C301,'12'!$H$3:$H$300,"&gt;0")</f>
        <v>0</v>
      </c>
      <c r="G301" s="18">
        <f>COUNTIFS('01'!$C$3:$C$300,C301,'01'!$H$3:$H$300,"&lt;0")+COUNTIFS('01'!$D$3:$D$300,C301,'01'!$H$3:$H$300,"&lt;0")+COUNTIFS('02'!$C$3:$C$300,C301,'02'!$H$3:$H$300,"&lt;0")+COUNTIFS('02'!$D$3:$D$300,C301,'02'!$H$3:$H$300,"&lt;0")+COUNTIFS('03'!$C$3:$C$300,C301,'03'!$H$3:$H$300,"&lt;0")+COUNTIFS('03'!$D$3:$D$300,C301,'03'!$H$3:$H$300,"&lt;0")+COUNTIFS('04'!$C$3:$C$300,C301,'04'!$H$3:$H$300,"&lt;0")+COUNTIFS('04'!$D$3:$D$300,C301,'04'!$H$3:$H$300,"&lt;0")+COUNTIFS('05'!$C$3:$C$300,C301,'05'!$H$3:$H$300,"&lt;0")+COUNTIFS('05'!$D$3:$D$300,C301,'05'!$H$3:$H$300,"&lt;0")+COUNTIFS('06'!$C$3:$C$300,C301,'06'!$H$3:$H$300,"&lt;0")+COUNTIFS('06'!$D$3:$D$300,C301,'06'!$H$3:$H$300,"&lt;0")+COUNTIFS('07'!$C$3:$C$300,C301,'07'!$H$3:$H$300,"&lt;0")+COUNTIFS('07'!$D$3:$D$300,C301,'07'!$H$3:$H$300,"&lt;0")+COUNTIFS('08'!$C$3:$C$300,C301,'08'!$H$3:$H$300,"&lt;0")+COUNTIFS('08'!$D$3:$D$300,C301,'08'!$H$3:$H$300,"&lt;0")+COUNTIFS('09'!$C$3:$C$300,C301,'09'!$H$3:$H$300,"&lt;0")+COUNTIFS('09'!$D$3:$D$300,C301,'09'!$H$3:$H$300,"&lt;0")+COUNTIFS('10'!$C$3:$C$260,C301,'10'!$I$3:$I$260,"&lt;0")+COUNTIFS('10'!$D$3:$D$260,C301,'10'!$I$3:$I$260,"&lt;0")+COUNTIFS('11'!$C$3:$C$300,C301,'11'!$H$3:$H$300,"&lt;0")+COUNTIFS('11'!$D$3:$D$300,C301,'11'!$H$3:$H$300,"&lt;0")+COUNTIFS('12'!$C$3:$C$300,C301,'12'!$H$3:$H$300,"&lt;0")+COUNTIFS('12'!$D$3:$D$300,C301,'12'!$H$3:$H$300,"&lt;0")</f>
        <v>0</v>
      </c>
      <c r="H301" s="19">
        <f>SUMIFS('01'!$H$3:$H$300,'01'!$C$3:$C$300,C301)+SUMIFS('01'!$H$3:$H$300,'01'!$D$3:$D$300,C301)+SUMIFS('02'!$H$3:$H$300,'02'!$C$3:$C$300,C301)+SUMIFS('02'!$H$3:$H$300,'02'!$D$3:$D$300,C301)+SUMIFS('03'!$H$3:$H$300,'03'!$C$3:$C$300,C301)+SUMIFS('03'!$H$3:$H$300,'03'!$D$3:$D$300,C301)+SUMIFS('04'!$H$3:$H$300,'04'!$C$3:$C$300,C301)+SUMIFS('04'!$H$3:$H$300,'04'!$D$3:$D$300,C301)+SUMIFS('05'!$H$3:$H$300,'05'!$C$3:$C$300,C301)+SUMIFS('05'!$H$3:$H$300,'05'!$D$3:$D$300,C301)+SUMIFS('06'!$H$3:$H$300,'06'!$C$3:$C$300,C301)+SUMIFS('06'!$H$3:$H$300,'06'!$D$3:$D$300,C301)+SUMIFS('07'!$H$3:$H$300,'07'!$C$3:$C$300,C301)+SUMIFS('07'!$H$3:$H$300,'07'!$D$3:$D$300,C301)+SUMIFS('08'!$H$3:$H$300,'08'!$C$3:$C$300,C301)+SUMIFS('08'!$H$3:$H$300,'08'!$D$3:$D$300,C301)+SUMIFS('09'!$H$3:$H$300,'09'!$C$3:$C$300,C301)+SUMIFS('09'!$H$3:$H$300,'09'!$D$3:$D$300,C301)+SUMIFS('10'!$I$3:$I$260,'10'!$C$3:$C$260,C301)+SUMIFS('10'!$I$3:$I$260,'10'!$D$3:$D$260,C301)+SUMIFS('11'!$H$3:$H$300,'11'!$C$3:$C$300,C301)+SUMIFS('11'!$H$3:$H$300,'11'!$D$3:$D$300,C301)+SUMIFS('12'!$H$3:$H$300,'12'!$C$3:$C$300,C301)+SUMIFS('12'!$H$3:$H$300,'12'!$D$3:$D$300,C301)</f>
        <v>0</v>
      </c>
      <c r="I301" s="212"/>
      <c r="J301" s="231"/>
      <c r="K301" s="212"/>
      <c r="L301" s="212"/>
    </row>
    <row r="302" spans="1:12" ht="24.75" customHeight="1">
      <c r="A302" s="16">
        <f>Equipes!$H302+(ROW(Equipes!$H302)/100000)</f>
        <v>3.0200000000000001E-3</v>
      </c>
      <c r="B302" s="13">
        <f>RANK(Equipes!$A302,A:A)</f>
        <v>699</v>
      </c>
      <c r="C302" s="28"/>
      <c r="D302" s="18">
        <f>COUNTIF('01'!$C$3:$C$300,C302)+COUNTIF('02'!$C$3:$C$300,C302)+COUNTIF('03'!$C$3:$C$300,C302)+COUNTIF('04'!$C$3:$C$300,C302)+COUNTIF('05'!$C$3:$C$300,C302)+COUNTIF('06'!$C$3:$C$300,C302)+COUNTIF('07'!$C$3:$C$300,C302)+COUNTIF('08'!$C$3:$C$300,C302)+COUNTIF('09'!$C$3:$C$300,C302)+COUNTIF('10'!$C$3:$C$260,C302)+COUNTIF('11'!$C$3:$C$300,C302)+COUNTIF('12'!$C$3:$C$300,C302)</f>
        <v>0</v>
      </c>
      <c r="E302" s="18">
        <f>COUNTIF('01'!$D$3:$D$300,C302)+COUNTIF('02'!$D$3:$D$300,C302)+COUNTIF('03'!$D$3:$D$300,C302)+COUNTIF('04'!$D$3:$D$300,C302)+COUNTIF('05'!$D$3:$D$300,C302)+COUNTIF('06'!$D$3:$D$300,C302)+COUNTIF('07'!$D$3:$D$300,C302)+COUNTIF('08'!$D$3:$D$300,C302)+COUNTIF('09'!$D$3:$D$300,C302)+COUNTIF('10'!$D$3:$D$260,C302)+COUNTIF('11'!$D$3:$D$300,C302)+COUNTIF('12'!$D$3:$D$300,C302)</f>
        <v>0</v>
      </c>
      <c r="F302" s="18">
        <f>COUNTIFS('01'!$C$3:$C$300,C302,'01'!$H$3:$H$300,"&gt;0")+COUNTIFS('01'!$D$3:$D$300,C302,'01'!$H$3:$H$300,"&gt;0")+COUNTIFS('02'!$C$3:$C$300,C302,'02'!$H$3:$H$300,"&gt;0")+COUNTIFS('02'!$D$3:$D$300,C302,'02'!$H$3:$H$300,"&gt;0")+COUNTIFS('03'!$C$3:$C$300,C302,'03'!$H$3:$H$300,"&gt;0")+COUNTIFS('03'!$D$3:$D$300,C302,'03'!$H$3:$H$300,"&gt;0")+COUNTIFS('04'!$C$3:$C$300,C302,'04'!$H$3:$H$300,"&gt;0")+COUNTIFS('04'!$D$3:$D$300,C302,'04'!$H$3:$H$300,"&gt;0")+COUNTIFS('05'!$C$3:$C$300,C302,'05'!$H$3:$H$300,"&gt;0")+COUNTIFS('05'!$D$3:$D$300,C302,'05'!$H$3:$H$300,"&gt;0")+COUNTIFS('06'!$C$3:$C$300,C302,'06'!$H$3:$H$300,"&gt;0")+COUNTIFS('06'!$D$3:$D$300,C302,'06'!$H$3:$H$300,"&gt;0")+COUNTIFS('07'!$C$3:$C$300,C302,'07'!$H$3:$H$300,"&gt;0")+COUNTIFS('07'!$D$3:$D$300,C302,'07'!$H$3:$H$300,"&gt;0")+COUNTIFS('08'!$C$3:$C$300,C302,'08'!$H$3:$H$300,"&gt;0")+COUNTIFS('08'!$D$3:$D$300,C302,'08'!$H$3:$H$300,"&gt;0")+COUNTIFS('09'!$C$3:$C$300,C302,'09'!$H$3:$H$300,"&gt;0")+COUNTIFS('09'!$D$3:$D$300,C302,'09'!$H$3:$H$300,"&gt;0")+COUNTIFS('10'!$C$3:$C$260,C302,'10'!$I$3:$I$260,"&gt;0")+COUNTIFS('10'!$D$3:$D$260,C302,'10'!$I$3:$I$260,"&gt;0")+COUNTIFS('11'!$C$3:$C$300,C302,'11'!$H$3:$H$300,"&gt;0")+COUNTIFS('11'!$D$3:$D$300,C302,'11'!$H$3:$H$300,"&gt;0")+COUNTIFS('12'!$C$3:$C$300,C302,'12'!$H$3:$H$300,"&gt;0")+COUNTIFS('12'!$D$3:$D$300,C302,'12'!$H$3:$H$300,"&gt;0")</f>
        <v>0</v>
      </c>
      <c r="G302" s="18">
        <f>COUNTIFS('01'!$C$3:$C$300,C302,'01'!$H$3:$H$300,"&lt;0")+COUNTIFS('01'!$D$3:$D$300,C302,'01'!$H$3:$H$300,"&lt;0")+COUNTIFS('02'!$C$3:$C$300,C302,'02'!$H$3:$H$300,"&lt;0")+COUNTIFS('02'!$D$3:$D$300,C302,'02'!$H$3:$H$300,"&lt;0")+COUNTIFS('03'!$C$3:$C$300,C302,'03'!$H$3:$H$300,"&lt;0")+COUNTIFS('03'!$D$3:$D$300,C302,'03'!$H$3:$H$300,"&lt;0")+COUNTIFS('04'!$C$3:$C$300,C302,'04'!$H$3:$H$300,"&lt;0")+COUNTIFS('04'!$D$3:$D$300,C302,'04'!$H$3:$H$300,"&lt;0")+COUNTIFS('05'!$C$3:$C$300,C302,'05'!$H$3:$H$300,"&lt;0")+COUNTIFS('05'!$D$3:$D$300,C302,'05'!$H$3:$H$300,"&lt;0")+COUNTIFS('06'!$C$3:$C$300,C302,'06'!$H$3:$H$300,"&lt;0")+COUNTIFS('06'!$D$3:$D$300,C302,'06'!$H$3:$H$300,"&lt;0")+COUNTIFS('07'!$C$3:$C$300,C302,'07'!$H$3:$H$300,"&lt;0")+COUNTIFS('07'!$D$3:$D$300,C302,'07'!$H$3:$H$300,"&lt;0")+COUNTIFS('08'!$C$3:$C$300,C302,'08'!$H$3:$H$300,"&lt;0")+COUNTIFS('08'!$D$3:$D$300,C302,'08'!$H$3:$H$300,"&lt;0")+COUNTIFS('09'!$C$3:$C$300,C302,'09'!$H$3:$H$300,"&lt;0")+COUNTIFS('09'!$D$3:$D$300,C302,'09'!$H$3:$H$300,"&lt;0")+COUNTIFS('10'!$C$3:$C$260,C302,'10'!$I$3:$I$260,"&lt;0")+COUNTIFS('10'!$D$3:$D$260,C302,'10'!$I$3:$I$260,"&lt;0")+COUNTIFS('11'!$C$3:$C$300,C302,'11'!$H$3:$H$300,"&lt;0")+COUNTIFS('11'!$D$3:$D$300,C302,'11'!$H$3:$H$300,"&lt;0")+COUNTIFS('12'!$C$3:$C$300,C302,'12'!$H$3:$H$300,"&lt;0")+COUNTIFS('12'!$D$3:$D$300,C302,'12'!$H$3:$H$300,"&lt;0")</f>
        <v>0</v>
      </c>
      <c r="H302" s="19">
        <f>SUMIFS('01'!$H$3:$H$300,'01'!$C$3:$C$300,C302)+SUMIFS('01'!$H$3:$H$300,'01'!$D$3:$D$300,C302)+SUMIFS('02'!$H$3:$H$300,'02'!$C$3:$C$300,C302)+SUMIFS('02'!$H$3:$H$300,'02'!$D$3:$D$300,C302)+SUMIFS('03'!$H$3:$H$300,'03'!$C$3:$C$300,C302)+SUMIFS('03'!$H$3:$H$300,'03'!$D$3:$D$300,C302)+SUMIFS('04'!$H$3:$H$300,'04'!$C$3:$C$300,C302)+SUMIFS('04'!$H$3:$H$300,'04'!$D$3:$D$300,C302)+SUMIFS('05'!$H$3:$H$300,'05'!$C$3:$C$300,C302)+SUMIFS('05'!$H$3:$H$300,'05'!$D$3:$D$300,C302)+SUMIFS('06'!$H$3:$H$300,'06'!$C$3:$C$300,C302)+SUMIFS('06'!$H$3:$H$300,'06'!$D$3:$D$300,C302)+SUMIFS('07'!$H$3:$H$300,'07'!$C$3:$C$300,C302)+SUMIFS('07'!$H$3:$H$300,'07'!$D$3:$D$300,C302)+SUMIFS('08'!$H$3:$H$300,'08'!$C$3:$C$300,C302)+SUMIFS('08'!$H$3:$H$300,'08'!$D$3:$D$300,C302)+SUMIFS('09'!$H$3:$H$300,'09'!$C$3:$C$300,C302)+SUMIFS('09'!$H$3:$H$300,'09'!$D$3:$D$300,C302)+SUMIFS('10'!$I$3:$I$260,'10'!$C$3:$C$260,C302)+SUMIFS('10'!$I$3:$I$260,'10'!$D$3:$D$260,C302)+SUMIFS('11'!$H$3:$H$300,'11'!$C$3:$C$300,C302)+SUMIFS('11'!$H$3:$H$300,'11'!$D$3:$D$300,C302)+SUMIFS('12'!$H$3:$H$300,'12'!$C$3:$C$300,C302)+SUMIFS('12'!$H$3:$H$300,'12'!$D$3:$D$300,C302)</f>
        <v>0</v>
      </c>
      <c r="I302" s="212"/>
      <c r="J302" s="231"/>
      <c r="K302" s="212"/>
      <c r="L302" s="212"/>
    </row>
    <row r="303" spans="1:12" ht="24.75" customHeight="1">
      <c r="A303" s="16">
        <f>Equipes!$H303+(ROW(Equipes!$H303)/100000)</f>
        <v>3.0300000000000001E-3</v>
      </c>
      <c r="B303" s="13">
        <f>RANK(Equipes!$A303,A:A)</f>
        <v>698</v>
      </c>
      <c r="C303" s="28"/>
      <c r="D303" s="18">
        <f>COUNTIF('01'!$C$3:$C$300,C303)+COUNTIF('02'!$C$3:$C$300,C303)+COUNTIF('03'!$C$3:$C$300,C303)+COUNTIF('04'!$C$3:$C$300,C303)+COUNTIF('05'!$C$3:$C$300,C303)+COUNTIF('06'!$C$3:$C$300,C303)+COUNTIF('07'!$C$3:$C$300,C303)+COUNTIF('08'!$C$3:$C$300,C303)+COUNTIF('09'!$C$3:$C$300,C303)+COUNTIF('10'!$C$3:$C$260,C303)+COUNTIF('11'!$C$3:$C$300,C303)+COUNTIF('12'!$C$3:$C$300,C303)</f>
        <v>0</v>
      </c>
      <c r="E303" s="18">
        <f>COUNTIF('01'!$D$3:$D$300,C303)+COUNTIF('02'!$D$3:$D$300,C303)+COUNTIF('03'!$D$3:$D$300,C303)+COUNTIF('04'!$D$3:$D$300,C303)+COUNTIF('05'!$D$3:$D$300,C303)+COUNTIF('06'!$D$3:$D$300,C303)+COUNTIF('07'!$D$3:$D$300,C303)+COUNTIF('08'!$D$3:$D$300,C303)+COUNTIF('09'!$D$3:$D$300,C303)+COUNTIF('10'!$D$3:$D$260,C303)+COUNTIF('11'!$D$3:$D$300,C303)+COUNTIF('12'!$D$3:$D$300,C303)</f>
        <v>0</v>
      </c>
      <c r="F303" s="18">
        <f>COUNTIFS('01'!$C$3:$C$300,C303,'01'!$H$3:$H$300,"&gt;0")+COUNTIFS('01'!$D$3:$D$300,C303,'01'!$H$3:$H$300,"&gt;0")+COUNTIFS('02'!$C$3:$C$300,C303,'02'!$H$3:$H$300,"&gt;0")+COUNTIFS('02'!$D$3:$D$300,C303,'02'!$H$3:$H$300,"&gt;0")+COUNTIFS('03'!$C$3:$C$300,C303,'03'!$H$3:$H$300,"&gt;0")+COUNTIFS('03'!$D$3:$D$300,C303,'03'!$H$3:$H$300,"&gt;0")+COUNTIFS('04'!$C$3:$C$300,C303,'04'!$H$3:$H$300,"&gt;0")+COUNTIFS('04'!$D$3:$D$300,C303,'04'!$H$3:$H$300,"&gt;0")+COUNTIFS('05'!$C$3:$C$300,C303,'05'!$H$3:$H$300,"&gt;0")+COUNTIFS('05'!$D$3:$D$300,C303,'05'!$H$3:$H$300,"&gt;0")+COUNTIFS('06'!$C$3:$C$300,C303,'06'!$H$3:$H$300,"&gt;0")+COUNTIFS('06'!$D$3:$D$300,C303,'06'!$H$3:$H$300,"&gt;0")+COUNTIFS('07'!$C$3:$C$300,C303,'07'!$H$3:$H$300,"&gt;0")+COUNTIFS('07'!$D$3:$D$300,C303,'07'!$H$3:$H$300,"&gt;0")+COUNTIFS('08'!$C$3:$C$300,C303,'08'!$H$3:$H$300,"&gt;0")+COUNTIFS('08'!$D$3:$D$300,C303,'08'!$H$3:$H$300,"&gt;0")+COUNTIFS('09'!$C$3:$C$300,C303,'09'!$H$3:$H$300,"&gt;0")+COUNTIFS('09'!$D$3:$D$300,C303,'09'!$H$3:$H$300,"&gt;0")+COUNTIFS('10'!$C$3:$C$260,C303,'10'!$I$3:$I$260,"&gt;0")+COUNTIFS('10'!$D$3:$D$260,C303,'10'!$I$3:$I$260,"&gt;0")+COUNTIFS('11'!$C$3:$C$300,C303,'11'!$H$3:$H$300,"&gt;0")+COUNTIFS('11'!$D$3:$D$300,C303,'11'!$H$3:$H$300,"&gt;0")+COUNTIFS('12'!$C$3:$C$300,C303,'12'!$H$3:$H$300,"&gt;0")+COUNTIFS('12'!$D$3:$D$300,C303,'12'!$H$3:$H$300,"&gt;0")</f>
        <v>0</v>
      </c>
      <c r="G303" s="18">
        <f>COUNTIFS('01'!$C$3:$C$300,C303,'01'!$H$3:$H$300,"&lt;0")+COUNTIFS('01'!$D$3:$D$300,C303,'01'!$H$3:$H$300,"&lt;0")+COUNTIFS('02'!$C$3:$C$300,C303,'02'!$H$3:$H$300,"&lt;0")+COUNTIFS('02'!$D$3:$D$300,C303,'02'!$H$3:$H$300,"&lt;0")+COUNTIFS('03'!$C$3:$C$300,C303,'03'!$H$3:$H$300,"&lt;0")+COUNTIFS('03'!$D$3:$D$300,C303,'03'!$H$3:$H$300,"&lt;0")+COUNTIFS('04'!$C$3:$C$300,C303,'04'!$H$3:$H$300,"&lt;0")+COUNTIFS('04'!$D$3:$D$300,C303,'04'!$H$3:$H$300,"&lt;0")+COUNTIFS('05'!$C$3:$C$300,C303,'05'!$H$3:$H$300,"&lt;0")+COUNTIFS('05'!$D$3:$D$300,C303,'05'!$H$3:$H$300,"&lt;0")+COUNTIFS('06'!$C$3:$C$300,C303,'06'!$H$3:$H$300,"&lt;0")+COUNTIFS('06'!$D$3:$D$300,C303,'06'!$H$3:$H$300,"&lt;0")+COUNTIFS('07'!$C$3:$C$300,C303,'07'!$H$3:$H$300,"&lt;0")+COUNTIFS('07'!$D$3:$D$300,C303,'07'!$H$3:$H$300,"&lt;0")+COUNTIFS('08'!$C$3:$C$300,C303,'08'!$H$3:$H$300,"&lt;0")+COUNTIFS('08'!$D$3:$D$300,C303,'08'!$H$3:$H$300,"&lt;0")+COUNTIFS('09'!$C$3:$C$300,C303,'09'!$H$3:$H$300,"&lt;0")+COUNTIFS('09'!$D$3:$D$300,C303,'09'!$H$3:$H$300,"&lt;0")+COUNTIFS('10'!$C$3:$C$260,C303,'10'!$I$3:$I$260,"&lt;0")+COUNTIFS('10'!$D$3:$D$260,C303,'10'!$I$3:$I$260,"&lt;0")+COUNTIFS('11'!$C$3:$C$300,C303,'11'!$H$3:$H$300,"&lt;0")+COUNTIFS('11'!$D$3:$D$300,C303,'11'!$H$3:$H$300,"&lt;0")+COUNTIFS('12'!$C$3:$C$300,C303,'12'!$H$3:$H$300,"&lt;0")+COUNTIFS('12'!$D$3:$D$300,C303,'12'!$H$3:$H$300,"&lt;0")</f>
        <v>0</v>
      </c>
      <c r="H303" s="19">
        <f>SUMIFS('01'!$H$3:$H$300,'01'!$C$3:$C$300,C303)+SUMIFS('01'!$H$3:$H$300,'01'!$D$3:$D$300,C303)+SUMIFS('02'!$H$3:$H$300,'02'!$C$3:$C$300,C303)+SUMIFS('02'!$H$3:$H$300,'02'!$D$3:$D$300,C303)+SUMIFS('03'!$H$3:$H$300,'03'!$C$3:$C$300,C303)+SUMIFS('03'!$H$3:$H$300,'03'!$D$3:$D$300,C303)+SUMIFS('04'!$H$3:$H$300,'04'!$C$3:$C$300,C303)+SUMIFS('04'!$H$3:$H$300,'04'!$D$3:$D$300,C303)+SUMIFS('05'!$H$3:$H$300,'05'!$C$3:$C$300,C303)+SUMIFS('05'!$H$3:$H$300,'05'!$D$3:$D$300,C303)+SUMIFS('06'!$H$3:$H$300,'06'!$C$3:$C$300,C303)+SUMIFS('06'!$H$3:$H$300,'06'!$D$3:$D$300,C303)+SUMIFS('07'!$H$3:$H$300,'07'!$C$3:$C$300,C303)+SUMIFS('07'!$H$3:$H$300,'07'!$D$3:$D$300,C303)+SUMIFS('08'!$H$3:$H$300,'08'!$C$3:$C$300,C303)+SUMIFS('08'!$H$3:$H$300,'08'!$D$3:$D$300,C303)+SUMIFS('09'!$H$3:$H$300,'09'!$C$3:$C$300,C303)+SUMIFS('09'!$H$3:$H$300,'09'!$D$3:$D$300,C303)+SUMIFS('10'!$I$3:$I$260,'10'!$C$3:$C$260,C303)+SUMIFS('10'!$I$3:$I$260,'10'!$D$3:$D$260,C303)+SUMIFS('11'!$H$3:$H$300,'11'!$C$3:$C$300,C303)+SUMIFS('11'!$H$3:$H$300,'11'!$D$3:$D$300,C303)+SUMIFS('12'!$H$3:$H$300,'12'!$C$3:$C$300,C303)+SUMIFS('12'!$H$3:$H$300,'12'!$D$3:$D$300,C303)</f>
        <v>0</v>
      </c>
      <c r="I303" s="212"/>
      <c r="J303" s="231"/>
      <c r="K303" s="212"/>
      <c r="L303" s="212"/>
    </row>
    <row r="304" spans="1:12" ht="24.75" customHeight="1">
      <c r="A304" s="16">
        <f>Equipes!$H304+(ROW(Equipes!$H304)/100000)</f>
        <v>3.0400000000000002E-3</v>
      </c>
      <c r="B304" s="13">
        <f>RANK(Equipes!$A304,A:A)</f>
        <v>697</v>
      </c>
      <c r="C304" s="28"/>
      <c r="D304" s="18">
        <f>COUNTIF('01'!$C$3:$C$300,C304)+COUNTIF('02'!$C$3:$C$300,C304)+COUNTIF('03'!$C$3:$C$300,C304)+COUNTIF('04'!$C$3:$C$300,C304)+COUNTIF('05'!$C$3:$C$300,C304)+COUNTIF('06'!$C$3:$C$300,C304)+COUNTIF('07'!$C$3:$C$300,C304)+COUNTIF('08'!$C$3:$C$300,C304)+COUNTIF('09'!$C$3:$C$300,C304)+COUNTIF('10'!$C$3:$C$260,C304)+COUNTIF('11'!$C$3:$C$300,C304)+COUNTIF('12'!$C$3:$C$300,C304)</f>
        <v>0</v>
      </c>
      <c r="E304" s="18">
        <f>COUNTIF('01'!$D$3:$D$300,C304)+COUNTIF('02'!$D$3:$D$300,C304)+COUNTIF('03'!$D$3:$D$300,C304)+COUNTIF('04'!$D$3:$D$300,C304)+COUNTIF('05'!$D$3:$D$300,C304)+COUNTIF('06'!$D$3:$D$300,C304)+COUNTIF('07'!$D$3:$D$300,C304)+COUNTIF('08'!$D$3:$D$300,C304)+COUNTIF('09'!$D$3:$D$300,C304)+COUNTIF('10'!$D$3:$D$260,C304)+COUNTIF('11'!$D$3:$D$300,C304)+COUNTIF('12'!$D$3:$D$300,C304)</f>
        <v>0</v>
      </c>
      <c r="F304" s="18">
        <f>COUNTIFS('01'!$C$3:$C$300,C304,'01'!$H$3:$H$300,"&gt;0")+COUNTIFS('01'!$D$3:$D$300,C304,'01'!$H$3:$H$300,"&gt;0")+COUNTIFS('02'!$C$3:$C$300,C304,'02'!$H$3:$H$300,"&gt;0")+COUNTIFS('02'!$D$3:$D$300,C304,'02'!$H$3:$H$300,"&gt;0")+COUNTIFS('03'!$C$3:$C$300,C304,'03'!$H$3:$H$300,"&gt;0")+COUNTIFS('03'!$D$3:$D$300,C304,'03'!$H$3:$H$300,"&gt;0")+COUNTIFS('04'!$C$3:$C$300,C304,'04'!$H$3:$H$300,"&gt;0")+COUNTIFS('04'!$D$3:$D$300,C304,'04'!$H$3:$H$300,"&gt;0")+COUNTIFS('05'!$C$3:$C$300,C304,'05'!$H$3:$H$300,"&gt;0")+COUNTIFS('05'!$D$3:$D$300,C304,'05'!$H$3:$H$300,"&gt;0")+COUNTIFS('06'!$C$3:$C$300,C304,'06'!$H$3:$H$300,"&gt;0")+COUNTIFS('06'!$D$3:$D$300,C304,'06'!$H$3:$H$300,"&gt;0")+COUNTIFS('07'!$C$3:$C$300,C304,'07'!$H$3:$H$300,"&gt;0")+COUNTIFS('07'!$D$3:$D$300,C304,'07'!$H$3:$H$300,"&gt;0")+COUNTIFS('08'!$C$3:$C$300,C304,'08'!$H$3:$H$300,"&gt;0")+COUNTIFS('08'!$D$3:$D$300,C304,'08'!$H$3:$H$300,"&gt;0")+COUNTIFS('09'!$C$3:$C$300,C304,'09'!$H$3:$H$300,"&gt;0")+COUNTIFS('09'!$D$3:$D$300,C304,'09'!$H$3:$H$300,"&gt;0")+COUNTIFS('10'!$C$3:$C$260,C304,'10'!$I$3:$I$260,"&gt;0")+COUNTIFS('10'!$D$3:$D$260,C304,'10'!$I$3:$I$260,"&gt;0")+COUNTIFS('11'!$C$3:$C$300,C304,'11'!$H$3:$H$300,"&gt;0")+COUNTIFS('11'!$D$3:$D$300,C304,'11'!$H$3:$H$300,"&gt;0")+COUNTIFS('12'!$C$3:$C$300,C304,'12'!$H$3:$H$300,"&gt;0")+COUNTIFS('12'!$D$3:$D$300,C304,'12'!$H$3:$H$300,"&gt;0")</f>
        <v>0</v>
      </c>
      <c r="G304" s="18">
        <f>COUNTIFS('01'!$C$3:$C$300,C304,'01'!$H$3:$H$300,"&lt;0")+COUNTIFS('01'!$D$3:$D$300,C304,'01'!$H$3:$H$300,"&lt;0")+COUNTIFS('02'!$C$3:$C$300,C304,'02'!$H$3:$H$300,"&lt;0")+COUNTIFS('02'!$D$3:$D$300,C304,'02'!$H$3:$H$300,"&lt;0")+COUNTIFS('03'!$C$3:$C$300,C304,'03'!$H$3:$H$300,"&lt;0")+COUNTIFS('03'!$D$3:$D$300,C304,'03'!$H$3:$H$300,"&lt;0")+COUNTIFS('04'!$C$3:$C$300,C304,'04'!$H$3:$H$300,"&lt;0")+COUNTIFS('04'!$D$3:$D$300,C304,'04'!$H$3:$H$300,"&lt;0")+COUNTIFS('05'!$C$3:$C$300,C304,'05'!$H$3:$H$300,"&lt;0")+COUNTIFS('05'!$D$3:$D$300,C304,'05'!$H$3:$H$300,"&lt;0")+COUNTIFS('06'!$C$3:$C$300,C304,'06'!$H$3:$H$300,"&lt;0")+COUNTIFS('06'!$D$3:$D$300,C304,'06'!$H$3:$H$300,"&lt;0")+COUNTIFS('07'!$C$3:$C$300,C304,'07'!$H$3:$H$300,"&lt;0")+COUNTIFS('07'!$D$3:$D$300,C304,'07'!$H$3:$H$300,"&lt;0")+COUNTIFS('08'!$C$3:$C$300,C304,'08'!$H$3:$H$300,"&lt;0")+COUNTIFS('08'!$D$3:$D$300,C304,'08'!$H$3:$H$300,"&lt;0")+COUNTIFS('09'!$C$3:$C$300,C304,'09'!$H$3:$H$300,"&lt;0")+COUNTIFS('09'!$D$3:$D$300,C304,'09'!$H$3:$H$300,"&lt;0")+COUNTIFS('10'!$C$3:$C$260,C304,'10'!$I$3:$I$260,"&lt;0")+COUNTIFS('10'!$D$3:$D$260,C304,'10'!$I$3:$I$260,"&lt;0")+COUNTIFS('11'!$C$3:$C$300,C304,'11'!$H$3:$H$300,"&lt;0")+COUNTIFS('11'!$D$3:$D$300,C304,'11'!$H$3:$H$300,"&lt;0")+COUNTIFS('12'!$C$3:$C$300,C304,'12'!$H$3:$H$300,"&lt;0")+COUNTIFS('12'!$D$3:$D$300,C304,'12'!$H$3:$H$300,"&lt;0")</f>
        <v>0</v>
      </c>
      <c r="H304" s="19">
        <f>SUMIFS('01'!$H$3:$H$300,'01'!$C$3:$C$300,C304)+SUMIFS('01'!$H$3:$H$300,'01'!$D$3:$D$300,C304)+SUMIFS('02'!$H$3:$H$300,'02'!$C$3:$C$300,C304)+SUMIFS('02'!$H$3:$H$300,'02'!$D$3:$D$300,C304)+SUMIFS('03'!$H$3:$H$300,'03'!$C$3:$C$300,C304)+SUMIFS('03'!$H$3:$H$300,'03'!$D$3:$D$300,C304)+SUMIFS('04'!$H$3:$H$300,'04'!$C$3:$C$300,C304)+SUMIFS('04'!$H$3:$H$300,'04'!$D$3:$D$300,C304)+SUMIFS('05'!$H$3:$H$300,'05'!$C$3:$C$300,C304)+SUMIFS('05'!$H$3:$H$300,'05'!$D$3:$D$300,C304)+SUMIFS('06'!$H$3:$H$300,'06'!$C$3:$C$300,C304)+SUMIFS('06'!$H$3:$H$300,'06'!$D$3:$D$300,C304)+SUMIFS('07'!$H$3:$H$300,'07'!$C$3:$C$300,C304)+SUMIFS('07'!$H$3:$H$300,'07'!$D$3:$D$300,C304)+SUMIFS('08'!$H$3:$H$300,'08'!$C$3:$C$300,C304)+SUMIFS('08'!$H$3:$H$300,'08'!$D$3:$D$300,C304)+SUMIFS('09'!$H$3:$H$300,'09'!$C$3:$C$300,C304)+SUMIFS('09'!$H$3:$H$300,'09'!$D$3:$D$300,C304)+SUMIFS('10'!$I$3:$I$260,'10'!$C$3:$C$260,C304)+SUMIFS('10'!$I$3:$I$260,'10'!$D$3:$D$260,C304)+SUMIFS('11'!$H$3:$H$300,'11'!$C$3:$C$300,C304)+SUMIFS('11'!$H$3:$H$300,'11'!$D$3:$D$300,C304)+SUMIFS('12'!$H$3:$H$300,'12'!$C$3:$C$300,C304)+SUMIFS('12'!$H$3:$H$300,'12'!$D$3:$D$300,C304)</f>
        <v>0</v>
      </c>
      <c r="I304" s="212"/>
      <c r="J304" s="231"/>
      <c r="K304" s="212"/>
      <c r="L304" s="212"/>
    </row>
    <row r="305" spans="1:12" ht="24.75" customHeight="1">
      <c r="A305" s="16">
        <f>Equipes!$H305+(ROW(Equipes!$H305)/100000)</f>
        <v>3.0500000000000002E-3</v>
      </c>
      <c r="B305" s="13">
        <f>RANK(Equipes!$A305,A:A)</f>
        <v>696</v>
      </c>
      <c r="C305" s="28"/>
      <c r="D305" s="18">
        <f>COUNTIF('01'!$C$3:$C$300,C305)+COUNTIF('02'!$C$3:$C$300,C305)+COUNTIF('03'!$C$3:$C$300,C305)+COUNTIF('04'!$C$3:$C$300,C305)+COUNTIF('05'!$C$3:$C$300,C305)+COUNTIF('06'!$C$3:$C$300,C305)+COUNTIF('07'!$C$3:$C$300,C305)+COUNTIF('08'!$C$3:$C$300,C305)+COUNTIF('09'!$C$3:$C$300,C305)+COUNTIF('10'!$C$3:$C$260,C305)+COUNTIF('11'!$C$3:$C$300,C305)+COUNTIF('12'!$C$3:$C$300,C305)</f>
        <v>0</v>
      </c>
      <c r="E305" s="18">
        <f>COUNTIF('01'!$D$3:$D$300,C305)+COUNTIF('02'!$D$3:$D$300,C305)+COUNTIF('03'!$D$3:$D$300,C305)+COUNTIF('04'!$D$3:$D$300,C305)+COUNTIF('05'!$D$3:$D$300,C305)+COUNTIF('06'!$D$3:$D$300,C305)+COUNTIF('07'!$D$3:$D$300,C305)+COUNTIF('08'!$D$3:$D$300,C305)+COUNTIF('09'!$D$3:$D$300,C305)+COUNTIF('10'!$D$3:$D$260,C305)+COUNTIF('11'!$D$3:$D$300,C305)+COUNTIF('12'!$D$3:$D$300,C305)</f>
        <v>0</v>
      </c>
      <c r="F305" s="18">
        <f>COUNTIFS('01'!$C$3:$C$300,C305,'01'!$H$3:$H$300,"&gt;0")+COUNTIFS('01'!$D$3:$D$300,C305,'01'!$H$3:$H$300,"&gt;0")+COUNTIFS('02'!$C$3:$C$300,C305,'02'!$H$3:$H$300,"&gt;0")+COUNTIFS('02'!$D$3:$D$300,C305,'02'!$H$3:$H$300,"&gt;0")+COUNTIFS('03'!$C$3:$C$300,C305,'03'!$H$3:$H$300,"&gt;0")+COUNTIFS('03'!$D$3:$D$300,C305,'03'!$H$3:$H$300,"&gt;0")+COUNTIFS('04'!$C$3:$C$300,C305,'04'!$H$3:$H$300,"&gt;0")+COUNTIFS('04'!$D$3:$D$300,C305,'04'!$H$3:$H$300,"&gt;0")+COUNTIFS('05'!$C$3:$C$300,C305,'05'!$H$3:$H$300,"&gt;0")+COUNTIFS('05'!$D$3:$D$300,C305,'05'!$H$3:$H$300,"&gt;0")+COUNTIFS('06'!$C$3:$C$300,C305,'06'!$H$3:$H$300,"&gt;0")+COUNTIFS('06'!$D$3:$D$300,C305,'06'!$H$3:$H$300,"&gt;0")+COUNTIFS('07'!$C$3:$C$300,C305,'07'!$H$3:$H$300,"&gt;0")+COUNTIFS('07'!$D$3:$D$300,C305,'07'!$H$3:$H$300,"&gt;0")+COUNTIFS('08'!$C$3:$C$300,C305,'08'!$H$3:$H$300,"&gt;0")+COUNTIFS('08'!$D$3:$D$300,C305,'08'!$H$3:$H$300,"&gt;0")+COUNTIFS('09'!$C$3:$C$300,C305,'09'!$H$3:$H$300,"&gt;0")+COUNTIFS('09'!$D$3:$D$300,C305,'09'!$H$3:$H$300,"&gt;0")+COUNTIFS('10'!$C$3:$C$260,C305,'10'!$I$3:$I$260,"&gt;0")+COUNTIFS('10'!$D$3:$D$260,C305,'10'!$I$3:$I$260,"&gt;0")+COUNTIFS('11'!$C$3:$C$300,C305,'11'!$H$3:$H$300,"&gt;0")+COUNTIFS('11'!$D$3:$D$300,C305,'11'!$H$3:$H$300,"&gt;0")+COUNTIFS('12'!$C$3:$C$300,C305,'12'!$H$3:$H$300,"&gt;0")+COUNTIFS('12'!$D$3:$D$300,C305,'12'!$H$3:$H$300,"&gt;0")</f>
        <v>0</v>
      </c>
      <c r="G305" s="18">
        <f>COUNTIFS('01'!$C$3:$C$300,C305,'01'!$H$3:$H$300,"&lt;0")+COUNTIFS('01'!$D$3:$D$300,C305,'01'!$H$3:$H$300,"&lt;0")+COUNTIFS('02'!$C$3:$C$300,C305,'02'!$H$3:$H$300,"&lt;0")+COUNTIFS('02'!$D$3:$D$300,C305,'02'!$H$3:$H$300,"&lt;0")+COUNTIFS('03'!$C$3:$C$300,C305,'03'!$H$3:$H$300,"&lt;0")+COUNTIFS('03'!$D$3:$D$300,C305,'03'!$H$3:$H$300,"&lt;0")+COUNTIFS('04'!$C$3:$C$300,C305,'04'!$H$3:$H$300,"&lt;0")+COUNTIFS('04'!$D$3:$D$300,C305,'04'!$H$3:$H$300,"&lt;0")+COUNTIFS('05'!$C$3:$C$300,C305,'05'!$H$3:$H$300,"&lt;0")+COUNTIFS('05'!$D$3:$D$300,C305,'05'!$H$3:$H$300,"&lt;0")+COUNTIFS('06'!$C$3:$C$300,C305,'06'!$H$3:$H$300,"&lt;0")+COUNTIFS('06'!$D$3:$D$300,C305,'06'!$H$3:$H$300,"&lt;0")+COUNTIFS('07'!$C$3:$C$300,C305,'07'!$H$3:$H$300,"&lt;0")+COUNTIFS('07'!$D$3:$D$300,C305,'07'!$H$3:$H$300,"&lt;0")+COUNTIFS('08'!$C$3:$C$300,C305,'08'!$H$3:$H$300,"&lt;0")+COUNTIFS('08'!$D$3:$D$300,C305,'08'!$H$3:$H$300,"&lt;0")+COUNTIFS('09'!$C$3:$C$300,C305,'09'!$H$3:$H$300,"&lt;0")+COUNTIFS('09'!$D$3:$D$300,C305,'09'!$H$3:$H$300,"&lt;0")+COUNTIFS('10'!$C$3:$C$260,C305,'10'!$I$3:$I$260,"&lt;0")+COUNTIFS('10'!$D$3:$D$260,C305,'10'!$I$3:$I$260,"&lt;0")+COUNTIFS('11'!$C$3:$C$300,C305,'11'!$H$3:$H$300,"&lt;0")+COUNTIFS('11'!$D$3:$D$300,C305,'11'!$H$3:$H$300,"&lt;0")+COUNTIFS('12'!$C$3:$C$300,C305,'12'!$H$3:$H$300,"&lt;0")+COUNTIFS('12'!$D$3:$D$300,C305,'12'!$H$3:$H$300,"&lt;0")</f>
        <v>0</v>
      </c>
      <c r="H305" s="19">
        <f>SUMIFS('01'!$H$3:$H$300,'01'!$C$3:$C$300,C305)+SUMIFS('01'!$H$3:$H$300,'01'!$D$3:$D$300,C305)+SUMIFS('02'!$H$3:$H$300,'02'!$C$3:$C$300,C305)+SUMIFS('02'!$H$3:$H$300,'02'!$D$3:$D$300,C305)+SUMIFS('03'!$H$3:$H$300,'03'!$C$3:$C$300,C305)+SUMIFS('03'!$H$3:$H$300,'03'!$D$3:$D$300,C305)+SUMIFS('04'!$H$3:$H$300,'04'!$C$3:$C$300,C305)+SUMIFS('04'!$H$3:$H$300,'04'!$D$3:$D$300,C305)+SUMIFS('05'!$H$3:$H$300,'05'!$C$3:$C$300,C305)+SUMIFS('05'!$H$3:$H$300,'05'!$D$3:$D$300,C305)+SUMIFS('06'!$H$3:$H$300,'06'!$C$3:$C$300,C305)+SUMIFS('06'!$H$3:$H$300,'06'!$D$3:$D$300,C305)+SUMIFS('07'!$H$3:$H$300,'07'!$C$3:$C$300,C305)+SUMIFS('07'!$H$3:$H$300,'07'!$D$3:$D$300,C305)+SUMIFS('08'!$H$3:$H$300,'08'!$C$3:$C$300,C305)+SUMIFS('08'!$H$3:$H$300,'08'!$D$3:$D$300,C305)+SUMIFS('09'!$H$3:$H$300,'09'!$C$3:$C$300,C305)+SUMIFS('09'!$H$3:$H$300,'09'!$D$3:$D$300,C305)+SUMIFS('10'!$I$3:$I$260,'10'!$C$3:$C$260,C305)+SUMIFS('10'!$I$3:$I$260,'10'!$D$3:$D$260,C305)+SUMIFS('11'!$H$3:$H$300,'11'!$C$3:$C$300,C305)+SUMIFS('11'!$H$3:$H$300,'11'!$D$3:$D$300,C305)+SUMIFS('12'!$H$3:$H$300,'12'!$C$3:$C$300,C305)+SUMIFS('12'!$H$3:$H$300,'12'!$D$3:$D$300,C305)</f>
        <v>0</v>
      </c>
      <c r="I305" s="212"/>
      <c r="J305" s="231"/>
      <c r="K305" s="212"/>
      <c r="L305" s="212"/>
    </row>
    <row r="306" spans="1:12" ht="24.75" customHeight="1">
      <c r="A306" s="16">
        <f>Equipes!$H306+(ROW(Equipes!$H306)/100000)</f>
        <v>3.0599999999999998E-3</v>
      </c>
      <c r="B306" s="13">
        <f>RANK(Equipes!$A306,A:A)</f>
        <v>695</v>
      </c>
      <c r="C306" s="28"/>
      <c r="D306" s="18">
        <f>COUNTIF('01'!$C$3:$C$300,C306)+COUNTIF('02'!$C$3:$C$300,C306)+COUNTIF('03'!$C$3:$C$300,C306)+COUNTIF('04'!$C$3:$C$300,C306)+COUNTIF('05'!$C$3:$C$300,C306)+COUNTIF('06'!$C$3:$C$300,C306)+COUNTIF('07'!$C$3:$C$300,C306)+COUNTIF('08'!$C$3:$C$300,C306)+COUNTIF('09'!$C$3:$C$300,C306)+COUNTIF('10'!$C$3:$C$260,C306)+COUNTIF('11'!$C$3:$C$300,C306)+COUNTIF('12'!$C$3:$C$300,C306)</f>
        <v>0</v>
      </c>
      <c r="E306" s="18">
        <f>COUNTIF('01'!$D$3:$D$300,C306)+COUNTIF('02'!$D$3:$D$300,C306)+COUNTIF('03'!$D$3:$D$300,C306)+COUNTIF('04'!$D$3:$D$300,C306)+COUNTIF('05'!$D$3:$D$300,C306)+COUNTIF('06'!$D$3:$D$300,C306)+COUNTIF('07'!$D$3:$D$300,C306)+COUNTIF('08'!$D$3:$D$300,C306)+COUNTIF('09'!$D$3:$D$300,C306)+COUNTIF('10'!$D$3:$D$260,C306)+COUNTIF('11'!$D$3:$D$300,C306)+COUNTIF('12'!$D$3:$D$300,C306)</f>
        <v>0</v>
      </c>
      <c r="F306" s="18">
        <f>COUNTIFS('01'!$C$3:$C$300,C306,'01'!$H$3:$H$300,"&gt;0")+COUNTIFS('01'!$D$3:$D$300,C306,'01'!$H$3:$H$300,"&gt;0")+COUNTIFS('02'!$C$3:$C$300,C306,'02'!$H$3:$H$300,"&gt;0")+COUNTIFS('02'!$D$3:$D$300,C306,'02'!$H$3:$H$300,"&gt;0")+COUNTIFS('03'!$C$3:$C$300,C306,'03'!$H$3:$H$300,"&gt;0")+COUNTIFS('03'!$D$3:$D$300,C306,'03'!$H$3:$H$300,"&gt;0")+COUNTIFS('04'!$C$3:$C$300,C306,'04'!$H$3:$H$300,"&gt;0")+COUNTIFS('04'!$D$3:$D$300,C306,'04'!$H$3:$H$300,"&gt;0")+COUNTIFS('05'!$C$3:$C$300,C306,'05'!$H$3:$H$300,"&gt;0")+COUNTIFS('05'!$D$3:$D$300,C306,'05'!$H$3:$H$300,"&gt;0")+COUNTIFS('06'!$C$3:$C$300,C306,'06'!$H$3:$H$300,"&gt;0")+COUNTIFS('06'!$D$3:$D$300,C306,'06'!$H$3:$H$300,"&gt;0")+COUNTIFS('07'!$C$3:$C$300,C306,'07'!$H$3:$H$300,"&gt;0")+COUNTIFS('07'!$D$3:$D$300,C306,'07'!$H$3:$H$300,"&gt;0")+COUNTIFS('08'!$C$3:$C$300,C306,'08'!$H$3:$H$300,"&gt;0")+COUNTIFS('08'!$D$3:$D$300,C306,'08'!$H$3:$H$300,"&gt;0")+COUNTIFS('09'!$C$3:$C$300,C306,'09'!$H$3:$H$300,"&gt;0")+COUNTIFS('09'!$D$3:$D$300,C306,'09'!$H$3:$H$300,"&gt;0")+COUNTIFS('10'!$C$3:$C$260,C306,'10'!$I$3:$I$260,"&gt;0")+COUNTIFS('10'!$D$3:$D$260,C306,'10'!$I$3:$I$260,"&gt;0")+COUNTIFS('11'!$C$3:$C$300,C306,'11'!$H$3:$H$300,"&gt;0")+COUNTIFS('11'!$D$3:$D$300,C306,'11'!$H$3:$H$300,"&gt;0")+COUNTIFS('12'!$C$3:$C$300,C306,'12'!$H$3:$H$300,"&gt;0")+COUNTIFS('12'!$D$3:$D$300,C306,'12'!$H$3:$H$300,"&gt;0")</f>
        <v>0</v>
      </c>
      <c r="G306" s="18">
        <f>COUNTIFS('01'!$C$3:$C$300,C306,'01'!$H$3:$H$300,"&lt;0")+COUNTIFS('01'!$D$3:$D$300,C306,'01'!$H$3:$H$300,"&lt;0")+COUNTIFS('02'!$C$3:$C$300,C306,'02'!$H$3:$H$300,"&lt;0")+COUNTIFS('02'!$D$3:$D$300,C306,'02'!$H$3:$H$300,"&lt;0")+COUNTIFS('03'!$C$3:$C$300,C306,'03'!$H$3:$H$300,"&lt;0")+COUNTIFS('03'!$D$3:$D$300,C306,'03'!$H$3:$H$300,"&lt;0")+COUNTIFS('04'!$C$3:$C$300,C306,'04'!$H$3:$H$300,"&lt;0")+COUNTIFS('04'!$D$3:$D$300,C306,'04'!$H$3:$H$300,"&lt;0")+COUNTIFS('05'!$C$3:$C$300,C306,'05'!$H$3:$H$300,"&lt;0")+COUNTIFS('05'!$D$3:$D$300,C306,'05'!$H$3:$H$300,"&lt;0")+COUNTIFS('06'!$C$3:$C$300,C306,'06'!$H$3:$H$300,"&lt;0")+COUNTIFS('06'!$D$3:$D$300,C306,'06'!$H$3:$H$300,"&lt;0")+COUNTIFS('07'!$C$3:$C$300,C306,'07'!$H$3:$H$300,"&lt;0")+COUNTIFS('07'!$D$3:$D$300,C306,'07'!$H$3:$H$300,"&lt;0")+COUNTIFS('08'!$C$3:$C$300,C306,'08'!$H$3:$H$300,"&lt;0")+COUNTIFS('08'!$D$3:$D$300,C306,'08'!$H$3:$H$300,"&lt;0")+COUNTIFS('09'!$C$3:$C$300,C306,'09'!$H$3:$H$300,"&lt;0")+COUNTIFS('09'!$D$3:$D$300,C306,'09'!$H$3:$H$300,"&lt;0")+COUNTIFS('10'!$C$3:$C$260,C306,'10'!$I$3:$I$260,"&lt;0")+COUNTIFS('10'!$D$3:$D$260,C306,'10'!$I$3:$I$260,"&lt;0")+COUNTIFS('11'!$C$3:$C$300,C306,'11'!$H$3:$H$300,"&lt;0")+COUNTIFS('11'!$D$3:$D$300,C306,'11'!$H$3:$H$300,"&lt;0")+COUNTIFS('12'!$C$3:$C$300,C306,'12'!$H$3:$H$300,"&lt;0")+COUNTIFS('12'!$D$3:$D$300,C306,'12'!$H$3:$H$300,"&lt;0")</f>
        <v>0</v>
      </c>
      <c r="H306" s="19">
        <f>SUMIFS('01'!$H$3:$H$300,'01'!$C$3:$C$300,C306)+SUMIFS('01'!$H$3:$H$300,'01'!$D$3:$D$300,C306)+SUMIFS('02'!$H$3:$H$300,'02'!$C$3:$C$300,C306)+SUMIFS('02'!$H$3:$H$300,'02'!$D$3:$D$300,C306)+SUMIFS('03'!$H$3:$H$300,'03'!$C$3:$C$300,C306)+SUMIFS('03'!$H$3:$H$300,'03'!$D$3:$D$300,C306)+SUMIFS('04'!$H$3:$H$300,'04'!$C$3:$C$300,C306)+SUMIFS('04'!$H$3:$H$300,'04'!$D$3:$D$300,C306)+SUMIFS('05'!$H$3:$H$300,'05'!$C$3:$C$300,C306)+SUMIFS('05'!$H$3:$H$300,'05'!$D$3:$D$300,C306)+SUMIFS('06'!$H$3:$H$300,'06'!$C$3:$C$300,C306)+SUMIFS('06'!$H$3:$H$300,'06'!$D$3:$D$300,C306)+SUMIFS('07'!$H$3:$H$300,'07'!$C$3:$C$300,C306)+SUMIFS('07'!$H$3:$H$300,'07'!$D$3:$D$300,C306)+SUMIFS('08'!$H$3:$H$300,'08'!$C$3:$C$300,C306)+SUMIFS('08'!$H$3:$H$300,'08'!$D$3:$D$300,C306)+SUMIFS('09'!$H$3:$H$300,'09'!$C$3:$C$300,C306)+SUMIFS('09'!$H$3:$H$300,'09'!$D$3:$D$300,C306)+SUMIFS('10'!$I$3:$I$260,'10'!$C$3:$C$260,C306)+SUMIFS('10'!$I$3:$I$260,'10'!$D$3:$D$260,C306)+SUMIFS('11'!$H$3:$H$300,'11'!$C$3:$C$300,C306)+SUMIFS('11'!$H$3:$H$300,'11'!$D$3:$D$300,C306)+SUMIFS('12'!$H$3:$H$300,'12'!$C$3:$C$300,C306)+SUMIFS('12'!$H$3:$H$300,'12'!$D$3:$D$300,C306)</f>
        <v>0</v>
      </c>
      <c r="I306" s="212"/>
      <c r="J306" s="231"/>
      <c r="K306" s="212"/>
      <c r="L306" s="212"/>
    </row>
    <row r="307" spans="1:12" ht="24.75" customHeight="1">
      <c r="A307" s="16">
        <f>Equipes!$H307+(ROW(Equipes!$H307)/100000)</f>
        <v>3.0699999999999998E-3</v>
      </c>
      <c r="B307" s="13">
        <f>RANK(Equipes!$A307,A:A)</f>
        <v>694</v>
      </c>
      <c r="C307" s="28"/>
      <c r="D307" s="18">
        <f>COUNTIF('01'!$C$3:$C$300,C307)+COUNTIF('02'!$C$3:$C$300,C307)+COUNTIF('03'!$C$3:$C$300,C307)+COUNTIF('04'!$C$3:$C$300,C307)+COUNTIF('05'!$C$3:$C$300,C307)+COUNTIF('06'!$C$3:$C$300,C307)+COUNTIF('07'!$C$3:$C$300,C307)+COUNTIF('08'!$C$3:$C$300,C307)+COUNTIF('09'!$C$3:$C$300,C307)+COUNTIF('10'!$C$3:$C$260,C307)+COUNTIF('11'!$C$3:$C$300,C307)+COUNTIF('12'!$C$3:$C$300,C307)</f>
        <v>0</v>
      </c>
      <c r="E307" s="18">
        <f>COUNTIF('01'!$D$3:$D$300,C307)+COUNTIF('02'!$D$3:$D$300,C307)+COUNTIF('03'!$D$3:$D$300,C307)+COUNTIF('04'!$D$3:$D$300,C307)+COUNTIF('05'!$D$3:$D$300,C307)+COUNTIF('06'!$D$3:$D$300,C307)+COUNTIF('07'!$D$3:$D$300,C307)+COUNTIF('08'!$D$3:$D$300,C307)+COUNTIF('09'!$D$3:$D$300,C307)+COUNTIF('10'!$D$3:$D$260,C307)+COUNTIF('11'!$D$3:$D$300,C307)+COUNTIF('12'!$D$3:$D$300,C307)</f>
        <v>0</v>
      </c>
      <c r="F307" s="18">
        <f>COUNTIFS('01'!$C$3:$C$300,C307,'01'!$H$3:$H$300,"&gt;0")+COUNTIFS('01'!$D$3:$D$300,C307,'01'!$H$3:$H$300,"&gt;0")+COUNTIFS('02'!$C$3:$C$300,C307,'02'!$H$3:$H$300,"&gt;0")+COUNTIFS('02'!$D$3:$D$300,C307,'02'!$H$3:$H$300,"&gt;0")+COUNTIFS('03'!$C$3:$C$300,C307,'03'!$H$3:$H$300,"&gt;0")+COUNTIFS('03'!$D$3:$D$300,C307,'03'!$H$3:$H$300,"&gt;0")+COUNTIFS('04'!$C$3:$C$300,C307,'04'!$H$3:$H$300,"&gt;0")+COUNTIFS('04'!$D$3:$D$300,C307,'04'!$H$3:$H$300,"&gt;0")+COUNTIFS('05'!$C$3:$C$300,C307,'05'!$H$3:$H$300,"&gt;0")+COUNTIFS('05'!$D$3:$D$300,C307,'05'!$H$3:$H$300,"&gt;0")+COUNTIFS('06'!$C$3:$C$300,C307,'06'!$H$3:$H$300,"&gt;0")+COUNTIFS('06'!$D$3:$D$300,C307,'06'!$H$3:$H$300,"&gt;0")+COUNTIFS('07'!$C$3:$C$300,C307,'07'!$H$3:$H$300,"&gt;0")+COUNTIFS('07'!$D$3:$D$300,C307,'07'!$H$3:$H$300,"&gt;0")+COUNTIFS('08'!$C$3:$C$300,C307,'08'!$H$3:$H$300,"&gt;0")+COUNTIFS('08'!$D$3:$D$300,C307,'08'!$H$3:$H$300,"&gt;0")+COUNTIFS('09'!$C$3:$C$300,C307,'09'!$H$3:$H$300,"&gt;0")+COUNTIFS('09'!$D$3:$D$300,C307,'09'!$H$3:$H$300,"&gt;0")+COUNTIFS('10'!$C$3:$C$260,C307,'10'!$I$3:$I$260,"&gt;0")+COUNTIFS('10'!$D$3:$D$260,C307,'10'!$I$3:$I$260,"&gt;0")+COUNTIFS('11'!$C$3:$C$300,C307,'11'!$H$3:$H$300,"&gt;0")+COUNTIFS('11'!$D$3:$D$300,C307,'11'!$H$3:$H$300,"&gt;0")+COUNTIFS('12'!$C$3:$C$300,C307,'12'!$H$3:$H$300,"&gt;0")+COUNTIFS('12'!$D$3:$D$300,C307,'12'!$H$3:$H$300,"&gt;0")</f>
        <v>0</v>
      </c>
      <c r="G307" s="18">
        <f>COUNTIFS('01'!$C$3:$C$300,C307,'01'!$H$3:$H$300,"&lt;0")+COUNTIFS('01'!$D$3:$D$300,C307,'01'!$H$3:$H$300,"&lt;0")+COUNTIFS('02'!$C$3:$C$300,C307,'02'!$H$3:$H$300,"&lt;0")+COUNTIFS('02'!$D$3:$D$300,C307,'02'!$H$3:$H$300,"&lt;0")+COUNTIFS('03'!$C$3:$C$300,C307,'03'!$H$3:$H$300,"&lt;0")+COUNTIFS('03'!$D$3:$D$300,C307,'03'!$H$3:$H$300,"&lt;0")+COUNTIFS('04'!$C$3:$C$300,C307,'04'!$H$3:$H$300,"&lt;0")+COUNTIFS('04'!$D$3:$D$300,C307,'04'!$H$3:$H$300,"&lt;0")+COUNTIFS('05'!$C$3:$C$300,C307,'05'!$H$3:$H$300,"&lt;0")+COUNTIFS('05'!$D$3:$D$300,C307,'05'!$H$3:$H$300,"&lt;0")+COUNTIFS('06'!$C$3:$C$300,C307,'06'!$H$3:$H$300,"&lt;0")+COUNTIFS('06'!$D$3:$D$300,C307,'06'!$H$3:$H$300,"&lt;0")+COUNTIFS('07'!$C$3:$C$300,C307,'07'!$H$3:$H$300,"&lt;0")+COUNTIFS('07'!$D$3:$D$300,C307,'07'!$H$3:$H$300,"&lt;0")+COUNTIFS('08'!$C$3:$C$300,C307,'08'!$H$3:$H$300,"&lt;0")+COUNTIFS('08'!$D$3:$D$300,C307,'08'!$H$3:$H$300,"&lt;0")+COUNTIFS('09'!$C$3:$C$300,C307,'09'!$H$3:$H$300,"&lt;0")+COUNTIFS('09'!$D$3:$D$300,C307,'09'!$H$3:$H$300,"&lt;0")+COUNTIFS('10'!$C$3:$C$260,C307,'10'!$I$3:$I$260,"&lt;0")+COUNTIFS('10'!$D$3:$D$260,C307,'10'!$I$3:$I$260,"&lt;0")+COUNTIFS('11'!$C$3:$C$300,C307,'11'!$H$3:$H$300,"&lt;0")+COUNTIFS('11'!$D$3:$D$300,C307,'11'!$H$3:$H$300,"&lt;0")+COUNTIFS('12'!$C$3:$C$300,C307,'12'!$H$3:$H$300,"&lt;0")+COUNTIFS('12'!$D$3:$D$300,C307,'12'!$H$3:$H$300,"&lt;0")</f>
        <v>0</v>
      </c>
      <c r="H307" s="19">
        <f>SUMIFS('01'!$H$3:$H$300,'01'!$C$3:$C$300,C307)+SUMIFS('01'!$H$3:$H$300,'01'!$D$3:$D$300,C307)+SUMIFS('02'!$H$3:$H$300,'02'!$C$3:$C$300,C307)+SUMIFS('02'!$H$3:$H$300,'02'!$D$3:$D$300,C307)+SUMIFS('03'!$H$3:$H$300,'03'!$C$3:$C$300,C307)+SUMIFS('03'!$H$3:$H$300,'03'!$D$3:$D$300,C307)+SUMIFS('04'!$H$3:$H$300,'04'!$C$3:$C$300,C307)+SUMIFS('04'!$H$3:$H$300,'04'!$D$3:$D$300,C307)+SUMIFS('05'!$H$3:$H$300,'05'!$C$3:$C$300,C307)+SUMIFS('05'!$H$3:$H$300,'05'!$D$3:$D$300,C307)+SUMIFS('06'!$H$3:$H$300,'06'!$C$3:$C$300,C307)+SUMIFS('06'!$H$3:$H$300,'06'!$D$3:$D$300,C307)+SUMIFS('07'!$H$3:$H$300,'07'!$C$3:$C$300,C307)+SUMIFS('07'!$H$3:$H$300,'07'!$D$3:$D$300,C307)+SUMIFS('08'!$H$3:$H$300,'08'!$C$3:$C$300,C307)+SUMIFS('08'!$H$3:$H$300,'08'!$D$3:$D$300,C307)+SUMIFS('09'!$H$3:$H$300,'09'!$C$3:$C$300,C307)+SUMIFS('09'!$H$3:$H$300,'09'!$D$3:$D$300,C307)+SUMIFS('10'!$I$3:$I$260,'10'!$C$3:$C$260,C307)+SUMIFS('10'!$I$3:$I$260,'10'!$D$3:$D$260,C307)+SUMIFS('11'!$H$3:$H$300,'11'!$C$3:$C$300,C307)+SUMIFS('11'!$H$3:$H$300,'11'!$D$3:$D$300,C307)+SUMIFS('12'!$H$3:$H$300,'12'!$C$3:$C$300,C307)+SUMIFS('12'!$H$3:$H$300,'12'!$D$3:$D$300,C307)</f>
        <v>0</v>
      </c>
      <c r="I307" s="212"/>
      <c r="J307" s="231"/>
      <c r="K307" s="212"/>
      <c r="L307" s="212"/>
    </row>
    <row r="308" spans="1:12" ht="24.75" customHeight="1">
      <c r="A308" s="16">
        <f>Equipes!$H308+(ROW(Equipes!$H308)/100000)</f>
        <v>3.0799999999999998E-3</v>
      </c>
      <c r="B308" s="13">
        <f>RANK(Equipes!$A308,A:A)</f>
        <v>693</v>
      </c>
      <c r="C308" s="28"/>
      <c r="D308" s="18">
        <f>COUNTIF('01'!$C$3:$C$300,C308)+COUNTIF('02'!$C$3:$C$300,C308)+COUNTIF('03'!$C$3:$C$300,C308)+COUNTIF('04'!$C$3:$C$300,C308)+COUNTIF('05'!$C$3:$C$300,C308)+COUNTIF('06'!$C$3:$C$300,C308)+COUNTIF('07'!$C$3:$C$300,C308)+COUNTIF('08'!$C$3:$C$300,C308)+COUNTIF('09'!$C$3:$C$300,C308)+COUNTIF('10'!$C$3:$C$260,C308)+COUNTIF('11'!$C$3:$C$300,C308)+COUNTIF('12'!$C$3:$C$300,C308)</f>
        <v>0</v>
      </c>
      <c r="E308" s="18">
        <f>COUNTIF('01'!$D$3:$D$300,C308)+COUNTIF('02'!$D$3:$D$300,C308)+COUNTIF('03'!$D$3:$D$300,C308)+COUNTIF('04'!$D$3:$D$300,C308)+COUNTIF('05'!$D$3:$D$300,C308)+COUNTIF('06'!$D$3:$D$300,C308)+COUNTIF('07'!$D$3:$D$300,C308)+COUNTIF('08'!$D$3:$D$300,C308)+COUNTIF('09'!$D$3:$D$300,C308)+COUNTIF('10'!$D$3:$D$260,C308)+COUNTIF('11'!$D$3:$D$300,C308)+COUNTIF('12'!$D$3:$D$300,C308)</f>
        <v>0</v>
      </c>
      <c r="F308" s="18">
        <f>COUNTIFS('01'!$C$3:$C$300,C308,'01'!$H$3:$H$300,"&gt;0")+COUNTIFS('01'!$D$3:$D$300,C308,'01'!$H$3:$H$300,"&gt;0")+COUNTIFS('02'!$C$3:$C$300,C308,'02'!$H$3:$H$300,"&gt;0")+COUNTIFS('02'!$D$3:$D$300,C308,'02'!$H$3:$H$300,"&gt;0")+COUNTIFS('03'!$C$3:$C$300,C308,'03'!$H$3:$H$300,"&gt;0")+COUNTIFS('03'!$D$3:$D$300,C308,'03'!$H$3:$H$300,"&gt;0")+COUNTIFS('04'!$C$3:$C$300,C308,'04'!$H$3:$H$300,"&gt;0")+COUNTIFS('04'!$D$3:$D$300,C308,'04'!$H$3:$H$300,"&gt;0")+COUNTIFS('05'!$C$3:$C$300,C308,'05'!$H$3:$H$300,"&gt;0")+COUNTIFS('05'!$D$3:$D$300,C308,'05'!$H$3:$H$300,"&gt;0")+COUNTIFS('06'!$C$3:$C$300,C308,'06'!$H$3:$H$300,"&gt;0")+COUNTIFS('06'!$D$3:$D$300,C308,'06'!$H$3:$H$300,"&gt;0")+COUNTIFS('07'!$C$3:$C$300,C308,'07'!$H$3:$H$300,"&gt;0")+COUNTIFS('07'!$D$3:$D$300,C308,'07'!$H$3:$H$300,"&gt;0")+COUNTIFS('08'!$C$3:$C$300,C308,'08'!$H$3:$H$300,"&gt;0")+COUNTIFS('08'!$D$3:$D$300,C308,'08'!$H$3:$H$300,"&gt;0")+COUNTIFS('09'!$C$3:$C$300,C308,'09'!$H$3:$H$300,"&gt;0")+COUNTIFS('09'!$D$3:$D$300,C308,'09'!$H$3:$H$300,"&gt;0")+COUNTIFS('10'!$C$3:$C$260,C308,'10'!$I$3:$I$260,"&gt;0")+COUNTIFS('10'!$D$3:$D$260,C308,'10'!$I$3:$I$260,"&gt;0")+COUNTIFS('11'!$C$3:$C$300,C308,'11'!$H$3:$H$300,"&gt;0")+COUNTIFS('11'!$D$3:$D$300,C308,'11'!$H$3:$H$300,"&gt;0")+COUNTIFS('12'!$C$3:$C$300,C308,'12'!$H$3:$H$300,"&gt;0")+COUNTIFS('12'!$D$3:$D$300,C308,'12'!$H$3:$H$300,"&gt;0")</f>
        <v>0</v>
      </c>
      <c r="G308" s="18">
        <f>COUNTIFS('01'!$C$3:$C$300,C308,'01'!$H$3:$H$300,"&lt;0")+COUNTIFS('01'!$D$3:$D$300,C308,'01'!$H$3:$H$300,"&lt;0")+COUNTIFS('02'!$C$3:$C$300,C308,'02'!$H$3:$H$300,"&lt;0")+COUNTIFS('02'!$D$3:$D$300,C308,'02'!$H$3:$H$300,"&lt;0")+COUNTIFS('03'!$C$3:$C$300,C308,'03'!$H$3:$H$300,"&lt;0")+COUNTIFS('03'!$D$3:$D$300,C308,'03'!$H$3:$H$300,"&lt;0")+COUNTIFS('04'!$C$3:$C$300,C308,'04'!$H$3:$H$300,"&lt;0")+COUNTIFS('04'!$D$3:$D$300,C308,'04'!$H$3:$H$300,"&lt;0")+COUNTIFS('05'!$C$3:$C$300,C308,'05'!$H$3:$H$300,"&lt;0")+COUNTIFS('05'!$D$3:$D$300,C308,'05'!$H$3:$H$300,"&lt;0")+COUNTIFS('06'!$C$3:$C$300,C308,'06'!$H$3:$H$300,"&lt;0")+COUNTIFS('06'!$D$3:$D$300,C308,'06'!$H$3:$H$300,"&lt;0")+COUNTIFS('07'!$C$3:$C$300,C308,'07'!$H$3:$H$300,"&lt;0")+COUNTIFS('07'!$D$3:$D$300,C308,'07'!$H$3:$H$300,"&lt;0")+COUNTIFS('08'!$C$3:$C$300,C308,'08'!$H$3:$H$300,"&lt;0")+COUNTIFS('08'!$D$3:$D$300,C308,'08'!$H$3:$H$300,"&lt;0")+COUNTIFS('09'!$C$3:$C$300,C308,'09'!$H$3:$H$300,"&lt;0")+COUNTIFS('09'!$D$3:$D$300,C308,'09'!$H$3:$H$300,"&lt;0")+COUNTIFS('10'!$C$3:$C$260,C308,'10'!$I$3:$I$260,"&lt;0")+COUNTIFS('10'!$D$3:$D$260,C308,'10'!$I$3:$I$260,"&lt;0")+COUNTIFS('11'!$C$3:$C$300,C308,'11'!$H$3:$H$300,"&lt;0")+COUNTIFS('11'!$D$3:$D$300,C308,'11'!$H$3:$H$300,"&lt;0")+COUNTIFS('12'!$C$3:$C$300,C308,'12'!$H$3:$H$300,"&lt;0")+COUNTIFS('12'!$D$3:$D$300,C308,'12'!$H$3:$H$300,"&lt;0")</f>
        <v>0</v>
      </c>
      <c r="H308" s="19">
        <f>SUMIFS('01'!$H$3:$H$300,'01'!$C$3:$C$300,C308)+SUMIFS('01'!$H$3:$H$300,'01'!$D$3:$D$300,C308)+SUMIFS('02'!$H$3:$H$300,'02'!$C$3:$C$300,C308)+SUMIFS('02'!$H$3:$H$300,'02'!$D$3:$D$300,C308)+SUMIFS('03'!$H$3:$H$300,'03'!$C$3:$C$300,C308)+SUMIFS('03'!$H$3:$H$300,'03'!$D$3:$D$300,C308)+SUMIFS('04'!$H$3:$H$300,'04'!$C$3:$C$300,C308)+SUMIFS('04'!$H$3:$H$300,'04'!$D$3:$D$300,C308)+SUMIFS('05'!$H$3:$H$300,'05'!$C$3:$C$300,C308)+SUMIFS('05'!$H$3:$H$300,'05'!$D$3:$D$300,C308)+SUMIFS('06'!$H$3:$H$300,'06'!$C$3:$C$300,C308)+SUMIFS('06'!$H$3:$H$300,'06'!$D$3:$D$300,C308)+SUMIFS('07'!$H$3:$H$300,'07'!$C$3:$C$300,C308)+SUMIFS('07'!$H$3:$H$300,'07'!$D$3:$D$300,C308)+SUMIFS('08'!$H$3:$H$300,'08'!$C$3:$C$300,C308)+SUMIFS('08'!$H$3:$H$300,'08'!$D$3:$D$300,C308)+SUMIFS('09'!$H$3:$H$300,'09'!$C$3:$C$300,C308)+SUMIFS('09'!$H$3:$H$300,'09'!$D$3:$D$300,C308)+SUMIFS('10'!$I$3:$I$260,'10'!$C$3:$C$260,C308)+SUMIFS('10'!$I$3:$I$260,'10'!$D$3:$D$260,C308)+SUMIFS('11'!$H$3:$H$300,'11'!$C$3:$C$300,C308)+SUMIFS('11'!$H$3:$H$300,'11'!$D$3:$D$300,C308)+SUMIFS('12'!$H$3:$H$300,'12'!$C$3:$C$300,C308)+SUMIFS('12'!$H$3:$H$300,'12'!$D$3:$D$300,C308)</f>
        <v>0</v>
      </c>
      <c r="I308" s="212"/>
      <c r="J308" s="231"/>
      <c r="K308" s="212"/>
      <c r="L308" s="212"/>
    </row>
    <row r="309" spans="1:12" ht="24.75" customHeight="1">
      <c r="A309" s="16">
        <f>Equipes!$H309+(ROW(Equipes!$H309)/100000)</f>
        <v>3.0899999999999999E-3</v>
      </c>
      <c r="B309" s="13">
        <f>RANK(Equipes!$A309,A:A)</f>
        <v>692</v>
      </c>
      <c r="C309" s="28"/>
      <c r="D309" s="18">
        <f>COUNTIF('01'!$C$3:$C$300,C309)+COUNTIF('02'!$C$3:$C$300,C309)+COUNTIF('03'!$C$3:$C$300,C309)+COUNTIF('04'!$C$3:$C$300,C309)+COUNTIF('05'!$C$3:$C$300,C309)+COUNTIF('06'!$C$3:$C$300,C309)+COUNTIF('07'!$C$3:$C$300,C309)+COUNTIF('08'!$C$3:$C$300,C309)+COUNTIF('09'!$C$3:$C$300,C309)+COUNTIF('10'!$C$3:$C$260,C309)+COUNTIF('11'!$C$3:$C$300,C309)+COUNTIF('12'!$C$3:$C$300,C309)</f>
        <v>0</v>
      </c>
      <c r="E309" s="18">
        <f>COUNTIF('01'!$D$3:$D$300,C309)+COUNTIF('02'!$D$3:$D$300,C309)+COUNTIF('03'!$D$3:$D$300,C309)+COUNTIF('04'!$D$3:$D$300,C309)+COUNTIF('05'!$D$3:$D$300,C309)+COUNTIF('06'!$D$3:$D$300,C309)+COUNTIF('07'!$D$3:$D$300,C309)+COUNTIF('08'!$D$3:$D$300,C309)+COUNTIF('09'!$D$3:$D$300,C309)+COUNTIF('10'!$D$3:$D$260,C309)+COUNTIF('11'!$D$3:$D$300,C309)+COUNTIF('12'!$D$3:$D$300,C309)</f>
        <v>0</v>
      </c>
      <c r="F309" s="18">
        <f>COUNTIFS('01'!$C$3:$C$300,C309,'01'!$H$3:$H$300,"&gt;0")+COUNTIFS('01'!$D$3:$D$300,C309,'01'!$H$3:$H$300,"&gt;0")+COUNTIFS('02'!$C$3:$C$300,C309,'02'!$H$3:$H$300,"&gt;0")+COUNTIFS('02'!$D$3:$D$300,C309,'02'!$H$3:$H$300,"&gt;0")+COUNTIFS('03'!$C$3:$C$300,C309,'03'!$H$3:$H$300,"&gt;0")+COUNTIFS('03'!$D$3:$D$300,C309,'03'!$H$3:$H$300,"&gt;0")+COUNTIFS('04'!$C$3:$C$300,C309,'04'!$H$3:$H$300,"&gt;0")+COUNTIFS('04'!$D$3:$D$300,C309,'04'!$H$3:$H$300,"&gt;0")+COUNTIFS('05'!$C$3:$C$300,C309,'05'!$H$3:$H$300,"&gt;0")+COUNTIFS('05'!$D$3:$D$300,C309,'05'!$H$3:$H$300,"&gt;0")+COUNTIFS('06'!$C$3:$C$300,C309,'06'!$H$3:$H$300,"&gt;0")+COUNTIFS('06'!$D$3:$D$300,C309,'06'!$H$3:$H$300,"&gt;0")+COUNTIFS('07'!$C$3:$C$300,C309,'07'!$H$3:$H$300,"&gt;0")+COUNTIFS('07'!$D$3:$D$300,C309,'07'!$H$3:$H$300,"&gt;0")+COUNTIFS('08'!$C$3:$C$300,C309,'08'!$H$3:$H$300,"&gt;0")+COUNTIFS('08'!$D$3:$D$300,C309,'08'!$H$3:$H$300,"&gt;0")+COUNTIFS('09'!$C$3:$C$300,C309,'09'!$H$3:$H$300,"&gt;0")+COUNTIFS('09'!$D$3:$D$300,C309,'09'!$H$3:$H$300,"&gt;0")+COUNTIFS('10'!$C$3:$C$260,C309,'10'!$I$3:$I$260,"&gt;0")+COUNTIFS('10'!$D$3:$D$260,C309,'10'!$I$3:$I$260,"&gt;0")+COUNTIFS('11'!$C$3:$C$300,C309,'11'!$H$3:$H$300,"&gt;0")+COUNTIFS('11'!$D$3:$D$300,C309,'11'!$H$3:$H$300,"&gt;0")+COUNTIFS('12'!$C$3:$C$300,C309,'12'!$H$3:$H$300,"&gt;0")+COUNTIFS('12'!$D$3:$D$300,C309,'12'!$H$3:$H$300,"&gt;0")</f>
        <v>0</v>
      </c>
      <c r="G309" s="18">
        <f>COUNTIFS('01'!$C$3:$C$300,C309,'01'!$H$3:$H$300,"&lt;0")+COUNTIFS('01'!$D$3:$D$300,C309,'01'!$H$3:$H$300,"&lt;0")+COUNTIFS('02'!$C$3:$C$300,C309,'02'!$H$3:$H$300,"&lt;0")+COUNTIFS('02'!$D$3:$D$300,C309,'02'!$H$3:$H$300,"&lt;0")+COUNTIFS('03'!$C$3:$C$300,C309,'03'!$H$3:$H$300,"&lt;0")+COUNTIFS('03'!$D$3:$D$300,C309,'03'!$H$3:$H$300,"&lt;0")+COUNTIFS('04'!$C$3:$C$300,C309,'04'!$H$3:$H$300,"&lt;0")+COUNTIFS('04'!$D$3:$D$300,C309,'04'!$H$3:$H$300,"&lt;0")+COUNTIFS('05'!$C$3:$C$300,C309,'05'!$H$3:$H$300,"&lt;0")+COUNTIFS('05'!$D$3:$D$300,C309,'05'!$H$3:$H$300,"&lt;0")+COUNTIFS('06'!$C$3:$C$300,C309,'06'!$H$3:$H$300,"&lt;0")+COUNTIFS('06'!$D$3:$D$300,C309,'06'!$H$3:$H$300,"&lt;0")+COUNTIFS('07'!$C$3:$C$300,C309,'07'!$H$3:$H$300,"&lt;0")+COUNTIFS('07'!$D$3:$D$300,C309,'07'!$H$3:$H$300,"&lt;0")+COUNTIFS('08'!$C$3:$C$300,C309,'08'!$H$3:$H$300,"&lt;0")+COUNTIFS('08'!$D$3:$D$300,C309,'08'!$H$3:$H$300,"&lt;0")+COUNTIFS('09'!$C$3:$C$300,C309,'09'!$H$3:$H$300,"&lt;0")+COUNTIFS('09'!$D$3:$D$300,C309,'09'!$H$3:$H$300,"&lt;0")+COUNTIFS('10'!$C$3:$C$260,C309,'10'!$I$3:$I$260,"&lt;0")+COUNTIFS('10'!$D$3:$D$260,C309,'10'!$I$3:$I$260,"&lt;0")+COUNTIFS('11'!$C$3:$C$300,C309,'11'!$H$3:$H$300,"&lt;0")+COUNTIFS('11'!$D$3:$D$300,C309,'11'!$H$3:$H$300,"&lt;0")+COUNTIFS('12'!$C$3:$C$300,C309,'12'!$H$3:$H$300,"&lt;0")+COUNTIFS('12'!$D$3:$D$300,C309,'12'!$H$3:$H$300,"&lt;0")</f>
        <v>0</v>
      </c>
      <c r="H309" s="19">
        <f>SUMIFS('01'!$H$3:$H$300,'01'!$C$3:$C$300,C309)+SUMIFS('01'!$H$3:$H$300,'01'!$D$3:$D$300,C309)+SUMIFS('02'!$H$3:$H$300,'02'!$C$3:$C$300,C309)+SUMIFS('02'!$H$3:$H$300,'02'!$D$3:$D$300,C309)+SUMIFS('03'!$H$3:$H$300,'03'!$C$3:$C$300,C309)+SUMIFS('03'!$H$3:$H$300,'03'!$D$3:$D$300,C309)+SUMIFS('04'!$H$3:$H$300,'04'!$C$3:$C$300,C309)+SUMIFS('04'!$H$3:$H$300,'04'!$D$3:$D$300,C309)+SUMIFS('05'!$H$3:$H$300,'05'!$C$3:$C$300,C309)+SUMIFS('05'!$H$3:$H$300,'05'!$D$3:$D$300,C309)+SUMIFS('06'!$H$3:$H$300,'06'!$C$3:$C$300,C309)+SUMIFS('06'!$H$3:$H$300,'06'!$D$3:$D$300,C309)+SUMIFS('07'!$H$3:$H$300,'07'!$C$3:$C$300,C309)+SUMIFS('07'!$H$3:$H$300,'07'!$D$3:$D$300,C309)+SUMIFS('08'!$H$3:$H$300,'08'!$C$3:$C$300,C309)+SUMIFS('08'!$H$3:$H$300,'08'!$D$3:$D$300,C309)+SUMIFS('09'!$H$3:$H$300,'09'!$C$3:$C$300,C309)+SUMIFS('09'!$H$3:$H$300,'09'!$D$3:$D$300,C309)+SUMIFS('10'!$I$3:$I$260,'10'!$C$3:$C$260,C309)+SUMIFS('10'!$I$3:$I$260,'10'!$D$3:$D$260,C309)+SUMIFS('11'!$H$3:$H$300,'11'!$C$3:$C$300,C309)+SUMIFS('11'!$H$3:$H$300,'11'!$D$3:$D$300,C309)+SUMIFS('12'!$H$3:$H$300,'12'!$C$3:$C$300,C309)+SUMIFS('12'!$H$3:$H$300,'12'!$D$3:$D$300,C309)</f>
        <v>0</v>
      </c>
      <c r="I309" s="212"/>
      <c r="J309" s="231"/>
      <c r="K309" s="212"/>
      <c r="L309" s="212"/>
    </row>
    <row r="310" spans="1:12" ht="24.75" customHeight="1">
      <c r="A310" s="16">
        <f>Equipes!$H310+(ROW(Equipes!$H310)/100000)</f>
        <v>3.0999999999999999E-3</v>
      </c>
      <c r="B310" s="13">
        <f>RANK(Equipes!$A310,A:A)</f>
        <v>691</v>
      </c>
      <c r="C310" s="28"/>
      <c r="D310" s="18">
        <f>COUNTIF('01'!$C$3:$C$300,C310)+COUNTIF('02'!$C$3:$C$300,C310)+COUNTIF('03'!$C$3:$C$300,C310)+COUNTIF('04'!$C$3:$C$300,C310)+COUNTIF('05'!$C$3:$C$300,C310)+COUNTIF('06'!$C$3:$C$300,C310)+COUNTIF('07'!$C$3:$C$300,C310)+COUNTIF('08'!$C$3:$C$300,C310)+COUNTIF('09'!$C$3:$C$300,C310)+COUNTIF('10'!$C$3:$C$260,C310)+COUNTIF('11'!$C$3:$C$300,C310)+COUNTIF('12'!$C$3:$C$300,C310)</f>
        <v>0</v>
      </c>
      <c r="E310" s="18">
        <f>COUNTIF('01'!$D$3:$D$300,C310)+COUNTIF('02'!$D$3:$D$300,C310)+COUNTIF('03'!$D$3:$D$300,C310)+COUNTIF('04'!$D$3:$D$300,C310)+COUNTIF('05'!$D$3:$D$300,C310)+COUNTIF('06'!$D$3:$D$300,C310)+COUNTIF('07'!$D$3:$D$300,C310)+COUNTIF('08'!$D$3:$D$300,C310)+COUNTIF('09'!$D$3:$D$300,C310)+COUNTIF('10'!$D$3:$D$260,C310)+COUNTIF('11'!$D$3:$D$300,C310)+COUNTIF('12'!$D$3:$D$300,C310)</f>
        <v>0</v>
      </c>
      <c r="F310" s="18">
        <f>COUNTIFS('01'!$C$3:$C$300,C310,'01'!$H$3:$H$300,"&gt;0")+COUNTIFS('01'!$D$3:$D$300,C310,'01'!$H$3:$H$300,"&gt;0")+COUNTIFS('02'!$C$3:$C$300,C310,'02'!$H$3:$H$300,"&gt;0")+COUNTIFS('02'!$D$3:$D$300,C310,'02'!$H$3:$H$300,"&gt;0")+COUNTIFS('03'!$C$3:$C$300,C310,'03'!$H$3:$H$300,"&gt;0")+COUNTIFS('03'!$D$3:$D$300,C310,'03'!$H$3:$H$300,"&gt;0")+COUNTIFS('04'!$C$3:$C$300,C310,'04'!$H$3:$H$300,"&gt;0")+COUNTIFS('04'!$D$3:$D$300,C310,'04'!$H$3:$H$300,"&gt;0")+COUNTIFS('05'!$C$3:$C$300,C310,'05'!$H$3:$H$300,"&gt;0")+COUNTIFS('05'!$D$3:$D$300,C310,'05'!$H$3:$H$300,"&gt;0")+COUNTIFS('06'!$C$3:$C$300,C310,'06'!$H$3:$H$300,"&gt;0")+COUNTIFS('06'!$D$3:$D$300,C310,'06'!$H$3:$H$300,"&gt;0")+COUNTIFS('07'!$C$3:$C$300,C310,'07'!$H$3:$H$300,"&gt;0")+COUNTIFS('07'!$D$3:$D$300,C310,'07'!$H$3:$H$300,"&gt;0")+COUNTIFS('08'!$C$3:$C$300,C310,'08'!$H$3:$H$300,"&gt;0")+COUNTIFS('08'!$D$3:$D$300,C310,'08'!$H$3:$H$300,"&gt;0")+COUNTIFS('09'!$C$3:$C$300,C310,'09'!$H$3:$H$300,"&gt;0")+COUNTIFS('09'!$D$3:$D$300,C310,'09'!$H$3:$H$300,"&gt;0")+COUNTIFS('10'!$C$3:$C$260,C310,'10'!$I$3:$I$260,"&gt;0")+COUNTIFS('10'!$D$3:$D$260,C310,'10'!$I$3:$I$260,"&gt;0")+COUNTIFS('11'!$C$3:$C$300,C310,'11'!$H$3:$H$300,"&gt;0")+COUNTIFS('11'!$D$3:$D$300,C310,'11'!$H$3:$H$300,"&gt;0")+COUNTIFS('12'!$C$3:$C$300,C310,'12'!$H$3:$H$300,"&gt;0")+COUNTIFS('12'!$D$3:$D$300,C310,'12'!$H$3:$H$300,"&gt;0")</f>
        <v>0</v>
      </c>
      <c r="G310" s="18">
        <f>COUNTIFS('01'!$C$3:$C$300,C310,'01'!$H$3:$H$300,"&lt;0")+COUNTIFS('01'!$D$3:$D$300,C310,'01'!$H$3:$H$300,"&lt;0")+COUNTIFS('02'!$C$3:$C$300,C310,'02'!$H$3:$H$300,"&lt;0")+COUNTIFS('02'!$D$3:$D$300,C310,'02'!$H$3:$H$300,"&lt;0")+COUNTIFS('03'!$C$3:$C$300,C310,'03'!$H$3:$H$300,"&lt;0")+COUNTIFS('03'!$D$3:$D$300,C310,'03'!$H$3:$H$300,"&lt;0")+COUNTIFS('04'!$C$3:$C$300,C310,'04'!$H$3:$H$300,"&lt;0")+COUNTIFS('04'!$D$3:$D$300,C310,'04'!$H$3:$H$300,"&lt;0")+COUNTIFS('05'!$C$3:$C$300,C310,'05'!$H$3:$H$300,"&lt;0")+COUNTIFS('05'!$D$3:$D$300,C310,'05'!$H$3:$H$300,"&lt;0")+COUNTIFS('06'!$C$3:$C$300,C310,'06'!$H$3:$H$300,"&lt;0")+COUNTIFS('06'!$D$3:$D$300,C310,'06'!$H$3:$H$300,"&lt;0")+COUNTIFS('07'!$C$3:$C$300,C310,'07'!$H$3:$H$300,"&lt;0")+COUNTIFS('07'!$D$3:$D$300,C310,'07'!$H$3:$H$300,"&lt;0")+COUNTIFS('08'!$C$3:$C$300,C310,'08'!$H$3:$H$300,"&lt;0")+COUNTIFS('08'!$D$3:$D$300,C310,'08'!$H$3:$H$300,"&lt;0")+COUNTIFS('09'!$C$3:$C$300,C310,'09'!$H$3:$H$300,"&lt;0")+COUNTIFS('09'!$D$3:$D$300,C310,'09'!$H$3:$H$300,"&lt;0")+COUNTIFS('10'!$C$3:$C$260,C310,'10'!$I$3:$I$260,"&lt;0")+COUNTIFS('10'!$D$3:$D$260,C310,'10'!$I$3:$I$260,"&lt;0")+COUNTIFS('11'!$C$3:$C$300,C310,'11'!$H$3:$H$300,"&lt;0")+COUNTIFS('11'!$D$3:$D$300,C310,'11'!$H$3:$H$300,"&lt;0")+COUNTIFS('12'!$C$3:$C$300,C310,'12'!$H$3:$H$300,"&lt;0")+COUNTIFS('12'!$D$3:$D$300,C310,'12'!$H$3:$H$300,"&lt;0")</f>
        <v>0</v>
      </c>
      <c r="H310" s="19">
        <f>SUMIFS('01'!$H$3:$H$300,'01'!$C$3:$C$300,C310)+SUMIFS('01'!$H$3:$H$300,'01'!$D$3:$D$300,C310)+SUMIFS('02'!$H$3:$H$300,'02'!$C$3:$C$300,C310)+SUMIFS('02'!$H$3:$H$300,'02'!$D$3:$D$300,C310)+SUMIFS('03'!$H$3:$H$300,'03'!$C$3:$C$300,C310)+SUMIFS('03'!$H$3:$H$300,'03'!$D$3:$D$300,C310)+SUMIFS('04'!$H$3:$H$300,'04'!$C$3:$C$300,C310)+SUMIFS('04'!$H$3:$H$300,'04'!$D$3:$D$300,C310)+SUMIFS('05'!$H$3:$H$300,'05'!$C$3:$C$300,C310)+SUMIFS('05'!$H$3:$H$300,'05'!$D$3:$D$300,C310)+SUMIFS('06'!$H$3:$H$300,'06'!$C$3:$C$300,C310)+SUMIFS('06'!$H$3:$H$300,'06'!$D$3:$D$300,C310)+SUMIFS('07'!$H$3:$H$300,'07'!$C$3:$C$300,C310)+SUMIFS('07'!$H$3:$H$300,'07'!$D$3:$D$300,C310)+SUMIFS('08'!$H$3:$H$300,'08'!$C$3:$C$300,C310)+SUMIFS('08'!$H$3:$H$300,'08'!$D$3:$D$300,C310)+SUMIFS('09'!$H$3:$H$300,'09'!$C$3:$C$300,C310)+SUMIFS('09'!$H$3:$H$300,'09'!$D$3:$D$300,C310)+SUMIFS('10'!$I$3:$I$260,'10'!$C$3:$C$260,C310)+SUMIFS('10'!$I$3:$I$260,'10'!$D$3:$D$260,C310)+SUMIFS('11'!$H$3:$H$300,'11'!$C$3:$C$300,C310)+SUMIFS('11'!$H$3:$H$300,'11'!$D$3:$D$300,C310)+SUMIFS('12'!$H$3:$H$300,'12'!$C$3:$C$300,C310)+SUMIFS('12'!$H$3:$H$300,'12'!$D$3:$D$300,C310)</f>
        <v>0</v>
      </c>
      <c r="I310" s="212"/>
      <c r="J310" s="231"/>
      <c r="K310" s="212"/>
      <c r="L310" s="212"/>
    </row>
    <row r="311" spans="1:12" ht="24.75" customHeight="1">
      <c r="A311" s="16">
        <f>Equipes!$H311+(ROW(Equipes!$H311)/100000)</f>
        <v>3.1099999999999999E-3</v>
      </c>
      <c r="B311" s="13">
        <f>RANK(Equipes!$A311,A:A)</f>
        <v>690</v>
      </c>
      <c r="C311" s="28"/>
      <c r="D311" s="18">
        <f>COUNTIF('01'!$C$3:$C$300,C311)+COUNTIF('02'!$C$3:$C$300,C311)+COUNTIF('03'!$C$3:$C$300,C311)+COUNTIF('04'!$C$3:$C$300,C311)+COUNTIF('05'!$C$3:$C$300,C311)+COUNTIF('06'!$C$3:$C$300,C311)+COUNTIF('07'!$C$3:$C$300,C311)+COUNTIF('08'!$C$3:$C$300,C311)+COUNTIF('09'!$C$3:$C$300,C311)+COUNTIF('10'!$C$3:$C$260,C311)+COUNTIF('11'!$C$3:$C$300,C311)+COUNTIF('12'!$C$3:$C$300,C311)</f>
        <v>0</v>
      </c>
      <c r="E311" s="18">
        <f>COUNTIF('01'!$D$3:$D$300,C311)+COUNTIF('02'!$D$3:$D$300,C311)+COUNTIF('03'!$D$3:$D$300,C311)+COUNTIF('04'!$D$3:$D$300,C311)+COUNTIF('05'!$D$3:$D$300,C311)+COUNTIF('06'!$D$3:$D$300,C311)+COUNTIF('07'!$D$3:$D$300,C311)+COUNTIF('08'!$D$3:$D$300,C311)+COUNTIF('09'!$D$3:$D$300,C311)+COUNTIF('10'!$D$3:$D$260,C311)+COUNTIF('11'!$D$3:$D$300,C311)+COUNTIF('12'!$D$3:$D$300,C311)</f>
        <v>0</v>
      </c>
      <c r="F311" s="18">
        <f>COUNTIFS('01'!$C$3:$C$300,C311,'01'!$H$3:$H$300,"&gt;0")+COUNTIFS('01'!$D$3:$D$300,C311,'01'!$H$3:$H$300,"&gt;0")+COUNTIFS('02'!$C$3:$C$300,C311,'02'!$H$3:$H$300,"&gt;0")+COUNTIFS('02'!$D$3:$D$300,C311,'02'!$H$3:$H$300,"&gt;0")+COUNTIFS('03'!$C$3:$C$300,C311,'03'!$H$3:$H$300,"&gt;0")+COUNTIFS('03'!$D$3:$D$300,C311,'03'!$H$3:$H$300,"&gt;0")+COUNTIFS('04'!$C$3:$C$300,C311,'04'!$H$3:$H$300,"&gt;0")+COUNTIFS('04'!$D$3:$D$300,C311,'04'!$H$3:$H$300,"&gt;0")+COUNTIFS('05'!$C$3:$C$300,C311,'05'!$H$3:$H$300,"&gt;0")+COUNTIFS('05'!$D$3:$D$300,C311,'05'!$H$3:$H$300,"&gt;0")+COUNTIFS('06'!$C$3:$C$300,C311,'06'!$H$3:$H$300,"&gt;0")+COUNTIFS('06'!$D$3:$D$300,C311,'06'!$H$3:$H$300,"&gt;0")+COUNTIFS('07'!$C$3:$C$300,C311,'07'!$H$3:$H$300,"&gt;0")+COUNTIFS('07'!$D$3:$D$300,C311,'07'!$H$3:$H$300,"&gt;0")+COUNTIFS('08'!$C$3:$C$300,C311,'08'!$H$3:$H$300,"&gt;0")+COUNTIFS('08'!$D$3:$D$300,C311,'08'!$H$3:$H$300,"&gt;0")+COUNTIFS('09'!$C$3:$C$300,C311,'09'!$H$3:$H$300,"&gt;0")+COUNTIFS('09'!$D$3:$D$300,C311,'09'!$H$3:$H$300,"&gt;0")+COUNTIFS('10'!$C$3:$C$260,C311,'10'!$I$3:$I$260,"&gt;0")+COUNTIFS('10'!$D$3:$D$260,C311,'10'!$I$3:$I$260,"&gt;0")+COUNTIFS('11'!$C$3:$C$300,C311,'11'!$H$3:$H$300,"&gt;0")+COUNTIFS('11'!$D$3:$D$300,C311,'11'!$H$3:$H$300,"&gt;0")+COUNTIFS('12'!$C$3:$C$300,C311,'12'!$H$3:$H$300,"&gt;0")+COUNTIFS('12'!$D$3:$D$300,C311,'12'!$H$3:$H$300,"&gt;0")</f>
        <v>0</v>
      </c>
      <c r="G311" s="18">
        <f>COUNTIFS('01'!$C$3:$C$300,C311,'01'!$H$3:$H$300,"&lt;0")+COUNTIFS('01'!$D$3:$D$300,C311,'01'!$H$3:$H$300,"&lt;0")+COUNTIFS('02'!$C$3:$C$300,C311,'02'!$H$3:$H$300,"&lt;0")+COUNTIFS('02'!$D$3:$D$300,C311,'02'!$H$3:$H$300,"&lt;0")+COUNTIFS('03'!$C$3:$C$300,C311,'03'!$H$3:$H$300,"&lt;0")+COUNTIFS('03'!$D$3:$D$300,C311,'03'!$H$3:$H$300,"&lt;0")+COUNTIFS('04'!$C$3:$C$300,C311,'04'!$H$3:$H$300,"&lt;0")+COUNTIFS('04'!$D$3:$D$300,C311,'04'!$H$3:$H$300,"&lt;0")+COUNTIFS('05'!$C$3:$C$300,C311,'05'!$H$3:$H$300,"&lt;0")+COUNTIFS('05'!$D$3:$D$300,C311,'05'!$H$3:$H$300,"&lt;0")+COUNTIFS('06'!$C$3:$C$300,C311,'06'!$H$3:$H$300,"&lt;0")+COUNTIFS('06'!$D$3:$D$300,C311,'06'!$H$3:$H$300,"&lt;0")+COUNTIFS('07'!$C$3:$C$300,C311,'07'!$H$3:$H$300,"&lt;0")+COUNTIFS('07'!$D$3:$D$300,C311,'07'!$H$3:$H$300,"&lt;0")+COUNTIFS('08'!$C$3:$C$300,C311,'08'!$H$3:$H$300,"&lt;0")+COUNTIFS('08'!$D$3:$D$300,C311,'08'!$H$3:$H$300,"&lt;0")+COUNTIFS('09'!$C$3:$C$300,C311,'09'!$H$3:$H$300,"&lt;0")+COUNTIFS('09'!$D$3:$D$300,C311,'09'!$H$3:$H$300,"&lt;0")+COUNTIFS('10'!$C$3:$C$260,C311,'10'!$I$3:$I$260,"&lt;0")+COUNTIFS('10'!$D$3:$D$260,C311,'10'!$I$3:$I$260,"&lt;0")+COUNTIFS('11'!$C$3:$C$300,C311,'11'!$H$3:$H$300,"&lt;0")+COUNTIFS('11'!$D$3:$D$300,C311,'11'!$H$3:$H$300,"&lt;0")+COUNTIFS('12'!$C$3:$C$300,C311,'12'!$H$3:$H$300,"&lt;0")+COUNTIFS('12'!$D$3:$D$300,C311,'12'!$H$3:$H$300,"&lt;0")</f>
        <v>0</v>
      </c>
      <c r="H311" s="19">
        <f>SUMIFS('01'!$H$3:$H$300,'01'!$C$3:$C$300,C311)+SUMIFS('01'!$H$3:$H$300,'01'!$D$3:$D$300,C311)+SUMIFS('02'!$H$3:$H$300,'02'!$C$3:$C$300,C311)+SUMIFS('02'!$H$3:$H$300,'02'!$D$3:$D$300,C311)+SUMIFS('03'!$H$3:$H$300,'03'!$C$3:$C$300,C311)+SUMIFS('03'!$H$3:$H$300,'03'!$D$3:$D$300,C311)+SUMIFS('04'!$H$3:$H$300,'04'!$C$3:$C$300,C311)+SUMIFS('04'!$H$3:$H$300,'04'!$D$3:$D$300,C311)+SUMIFS('05'!$H$3:$H$300,'05'!$C$3:$C$300,C311)+SUMIFS('05'!$H$3:$H$300,'05'!$D$3:$D$300,C311)+SUMIFS('06'!$H$3:$H$300,'06'!$C$3:$C$300,C311)+SUMIFS('06'!$H$3:$H$300,'06'!$D$3:$D$300,C311)+SUMIFS('07'!$H$3:$H$300,'07'!$C$3:$C$300,C311)+SUMIFS('07'!$H$3:$H$300,'07'!$D$3:$D$300,C311)+SUMIFS('08'!$H$3:$H$300,'08'!$C$3:$C$300,C311)+SUMIFS('08'!$H$3:$H$300,'08'!$D$3:$D$300,C311)+SUMIFS('09'!$H$3:$H$300,'09'!$C$3:$C$300,C311)+SUMIFS('09'!$H$3:$H$300,'09'!$D$3:$D$300,C311)+SUMIFS('10'!$I$3:$I$260,'10'!$C$3:$C$260,C311)+SUMIFS('10'!$I$3:$I$260,'10'!$D$3:$D$260,C311)+SUMIFS('11'!$H$3:$H$300,'11'!$C$3:$C$300,C311)+SUMIFS('11'!$H$3:$H$300,'11'!$D$3:$D$300,C311)+SUMIFS('12'!$H$3:$H$300,'12'!$C$3:$C$300,C311)+SUMIFS('12'!$H$3:$H$300,'12'!$D$3:$D$300,C311)</f>
        <v>0</v>
      </c>
      <c r="I311" s="212"/>
      <c r="J311" s="231"/>
      <c r="K311" s="212"/>
      <c r="L311" s="212"/>
    </row>
    <row r="312" spans="1:12" ht="24.75" customHeight="1">
      <c r="A312" s="16">
        <f>Equipes!$H312+(ROW(Equipes!$H312)/100000)</f>
        <v>3.1199999999999999E-3</v>
      </c>
      <c r="B312" s="13">
        <f>RANK(Equipes!$A312,A:A)</f>
        <v>689</v>
      </c>
      <c r="C312" s="28"/>
      <c r="D312" s="18">
        <f>COUNTIF('01'!$C$3:$C$300,C312)+COUNTIF('02'!$C$3:$C$300,C312)+COUNTIF('03'!$C$3:$C$300,C312)+COUNTIF('04'!$C$3:$C$300,C312)+COUNTIF('05'!$C$3:$C$300,C312)+COUNTIF('06'!$C$3:$C$300,C312)+COUNTIF('07'!$C$3:$C$300,C312)+COUNTIF('08'!$C$3:$C$300,C312)+COUNTIF('09'!$C$3:$C$300,C312)+COUNTIF('10'!$C$3:$C$260,C312)+COUNTIF('11'!$C$3:$C$300,C312)+COUNTIF('12'!$C$3:$C$300,C312)</f>
        <v>0</v>
      </c>
      <c r="E312" s="18">
        <f>COUNTIF('01'!$D$3:$D$300,C312)+COUNTIF('02'!$D$3:$D$300,C312)+COUNTIF('03'!$D$3:$D$300,C312)+COUNTIF('04'!$D$3:$D$300,C312)+COUNTIF('05'!$D$3:$D$300,C312)+COUNTIF('06'!$D$3:$D$300,C312)+COUNTIF('07'!$D$3:$D$300,C312)+COUNTIF('08'!$D$3:$D$300,C312)+COUNTIF('09'!$D$3:$D$300,C312)+COUNTIF('10'!$D$3:$D$260,C312)+COUNTIF('11'!$D$3:$D$300,C312)+COUNTIF('12'!$D$3:$D$300,C312)</f>
        <v>0</v>
      </c>
      <c r="F312" s="18">
        <f>COUNTIFS('01'!$C$3:$C$300,C312,'01'!$H$3:$H$300,"&gt;0")+COUNTIFS('01'!$D$3:$D$300,C312,'01'!$H$3:$H$300,"&gt;0")+COUNTIFS('02'!$C$3:$C$300,C312,'02'!$H$3:$H$300,"&gt;0")+COUNTIFS('02'!$D$3:$D$300,C312,'02'!$H$3:$H$300,"&gt;0")+COUNTIFS('03'!$C$3:$C$300,C312,'03'!$H$3:$H$300,"&gt;0")+COUNTIFS('03'!$D$3:$D$300,C312,'03'!$H$3:$H$300,"&gt;0")+COUNTIFS('04'!$C$3:$C$300,C312,'04'!$H$3:$H$300,"&gt;0")+COUNTIFS('04'!$D$3:$D$300,C312,'04'!$H$3:$H$300,"&gt;0")+COUNTIFS('05'!$C$3:$C$300,C312,'05'!$H$3:$H$300,"&gt;0")+COUNTIFS('05'!$D$3:$D$300,C312,'05'!$H$3:$H$300,"&gt;0")+COUNTIFS('06'!$C$3:$C$300,C312,'06'!$H$3:$H$300,"&gt;0")+COUNTIFS('06'!$D$3:$D$300,C312,'06'!$H$3:$H$300,"&gt;0")+COUNTIFS('07'!$C$3:$C$300,C312,'07'!$H$3:$H$300,"&gt;0")+COUNTIFS('07'!$D$3:$D$300,C312,'07'!$H$3:$H$300,"&gt;0")+COUNTIFS('08'!$C$3:$C$300,C312,'08'!$H$3:$H$300,"&gt;0")+COUNTIFS('08'!$D$3:$D$300,C312,'08'!$H$3:$H$300,"&gt;0")+COUNTIFS('09'!$C$3:$C$300,C312,'09'!$H$3:$H$300,"&gt;0")+COUNTIFS('09'!$D$3:$D$300,C312,'09'!$H$3:$H$300,"&gt;0")+COUNTIFS('10'!$C$3:$C$260,C312,'10'!$I$3:$I$260,"&gt;0")+COUNTIFS('10'!$D$3:$D$260,C312,'10'!$I$3:$I$260,"&gt;0")+COUNTIFS('11'!$C$3:$C$300,C312,'11'!$H$3:$H$300,"&gt;0")+COUNTIFS('11'!$D$3:$D$300,C312,'11'!$H$3:$H$300,"&gt;0")+COUNTIFS('12'!$C$3:$C$300,C312,'12'!$H$3:$H$300,"&gt;0")+COUNTIFS('12'!$D$3:$D$300,C312,'12'!$H$3:$H$300,"&gt;0")</f>
        <v>0</v>
      </c>
      <c r="G312" s="18">
        <f>COUNTIFS('01'!$C$3:$C$300,C312,'01'!$H$3:$H$300,"&lt;0")+COUNTIFS('01'!$D$3:$D$300,C312,'01'!$H$3:$H$300,"&lt;0")+COUNTIFS('02'!$C$3:$C$300,C312,'02'!$H$3:$H$300,"&lt;0")+COUNTIFS('02'!$D$3:$D$300,C312,'02'!$H$3:$H$300,"&lt;0")+COUNTIFS('03'!$C$3:$C$300,C312,'03'!$H$3:$H$300,"&lt;0")+COUNTIFS('03'!$D$3:$D$300,C312,'03'!$H$3:$H$300,"&lt;0")+COUNTIFS('04'!$C$3:$C$300,C312,'04'!$H$3:$H$300,"&lt;0")+COUNTIFS('04'!$D$3:$D$300,C312,'04'!$H$3:$H$300,"&lt;0")+COUNTIFS('05'!$C$3:$C$300,C312,'05'!$H$3:$H$300,"&lt;0")+COUNTIFS('05'!$D$3:$D$300,C312,'05'!$H$3:$H$300,"&lt;0")+COUNTIFS('06'!$C$3:$C$300,C312,'06'!$H$3:$H$300,"&lt;0")+COUNTIFS('06'!$D$3:$D$300,C312,'06'!$H$3:$H$300,"&lt;0")+COUNTIFS('07'!$C$3:$C$300,C312,'07'!$H$3:$H$300,"&lt;0")+COUNTIFS('07'!$D$3:$D$300,C312,'07'!$H$3:$H$300,"&lt;0")+COUNTIFS('08'!$C$3:$C$300,C312,'08'!$H$3:$H$300,"&lt;0")+COUNTIFS('08'!$D$3:$D$300,C312,'08'!$H$3:$H$300,"&lt;0")+COUNTIFS('09'!$C$3:$C$300,C312,'09'!$H$3:$H$300,"&lt;0")+COUNTIFS('09'!$D$3:$D$300,C312,'09'!$H$3:$H$300,"&lt;0")+COUNTIFS('10'!$C$3:$C$260,C312,'10'!$I$3:$I$260,"&lt;0")+COUNTIFS('10'!$D$3:$D$260,C312,'10'!$I$3:$I$260,"&lt;0")+COUNTIFS('11'!$C$3:$C$300,C312,'11'!$H$3:$H$300,"&lt;0")+COUNTIFS('11'!$D$3:$D$300,C312,'11'!$H$3:$H$300,"&lt;0")+COUNTIFS('12'!$C$3:$C$300,C312,'12'!$H$3:$H$300,"&lt;0")+COUNTIFS('12'!$D$3:$D$300,C312,'12'!$H$3:$H$300,"&lt;0")</f>
        <v>0</v>
      </c>
      <c r="H312" s="19">
        <f>SUMIFS('01'!$H$3:$H$300,'01'!$C$3:$C$300,C312)+SUMIFS('01'!$H$3:$H$300,'01'!$D$3:$D$300,C312)+SUMIFS('02'!$H$3:$H$300,'02'!$C$3:$C$300,C312)+SUMIFS('02'!$H$3:$H$300,'02'!$D$3:$D$300,C312)+SUMIFS('03'!$H$3:$H$300,'03'!$C$3:$C$300,C312)+SUMIFS('03'!$H$3:$H$300,'03'!$D$3:$D$300,C312)+SUMIFS('04'!$H$3:$H$300,'04'!$C$3:$C$300,C312)+SUMIFS('04'!$H$3:$H$300,'04'!$D$3:$D$300,C312)+SUMIFS('05'!$H$3:$H$300,'05'!$C$3:$C$300,C312)+SUMIFS('05'!$H$3:$H$300,'05'!$D$3:$D$300,C312)+SUMIFS('06'!$H$3:$H$300,'06'!$C$3:$C$300,C312)+SUMIFS('06'!$H$3:$H$300,'06'!$D$3:$D$300,C312)+SUMIFS('07'!$H$3:$H$300,'07'!$C$3:$C$300,C312)+SUMIFS('07'!$H$3:$H$300,'07'!$D$3:$D$300,C312)+SUMIFS('08'!$H$3:$H$300,'08'!$C$3:$C$300,C312)+SUMIFS('08'!$H$3:$H$300,'08'!$D$3:$D$300,C312)+SUMIFS('09'!$H$3:$H$300,'09'!$C$3:$C$300,C312)+SUMIFS('09'!$H$3:$H$300,'09'!$D$3:$D$300,C312)+SUMIFS('10'!$I$3:$I$260,'10'!$C$3:$C$260,C312)+SUMIFS('10'!$I$3:$I$260,'10'!$D$3:$D$260,C312)+SUMIFS('11'!$H$3:$H$300,'11'!$C$3:$C$300,C312)+SUMIFS('11'!$H$3:$H$300,'11'!$D$3:$D$300,C312)+SUMIFS('12'!$H$3:$H$300,'12'!$C$3:$C$300,C312)+SUMIFS('12'!$H$3:$H$300,'12'!$D$3:$D$300,C312)</f>
        <v>0</v>
      </c>
      <c r="I312" s="212"/>
      <c r="J312" s="231"/>
      <c r="K312" s="212"/>
      <c r="L312" s="212"/>
    </row>
    <row r="313" spans="1:12" ht="24.75" customHeight="1">
      <c r="A313" s="16">
        <f>Equipes!$H313+(ROW(Equipes!$H313)/100000)</f>
        <v>3.13E-3</v>
      </c>
      <c r="B313" s="13">
        <f>RANK(Equipes!$A313,A:A)</f>
        <v>688</v>
      </c>
      <c r="C313" s="28"/>
      <c r="D313" s="18">
        <f>COUNTIF('01'!$C$3:$C$300,C313)+COUNTIF('02'!$C$3:$C$300,C313)+COUNTIF('03'!$C$3:$C$300,C313)+COUNTIF('04'!$C$3:$C$300,C313)+COUNTIF('05'!$C$3:$C$300,C313)+COUNTIF('06'!$C$3:$C$300,C313)+COUNTIF('07'!$C$3:$C$300,C313)+COUNTIF('08'!$C$3:$C$300,C313)+COUNTIF('09'!$C$3:$C$300,C313)+COUNTIF('10'!$C$3:$C$260,C313)+COUNTIF('11'!$C$3:$C$300,C313)+COUNTIF('12'!$C$3:$C$300,C313)</f>
        <v>0</v>
      </c>
      <c r="E313" s="18">
        <f>COUNTIF('01'!$D$3:$D$300,C313)+COUNTIF('02'!$D$3:$D$300,C313)+COUNTIF('03'!$D$3:$D$300,C313)+COUNTIF('04'!$D$3:$D$300,C313)+COUNTIF('05'!$D$3:$D$300,C313)+COUNTIF('06'!$D$3:$D$300,C313)+COUNTIF('07'!$D$3:$D$300,C313)+COUNTIF('08'!$D$3:$D$300,C313)+COUNTIF('09'!$D$3:$D$300,C313)+COUNTIF('10'!$D$3:$D$260,C313)+COUNTIF('11'!$D$3:$D$300,C313)+COUNTIF('12'!$D$3:$D$300,C313)</f>
        <v>0</v>
      </c>
      <c r="F313" s="18">
        <f>COUNTIFS('01'!$C$3:$C$300,C313,'01'!$H$3:$H$300,"&gt;0")+COUNTIFS('01'!$D$3:$D$300,C313,'01'!$H$3:$H$300,"&gt;0")+COUNTIFS('02'!$C$3:$C$300,C313,'02'!$H$3:$H$300,"&gt;0")+COUNTIFS('02'!$D$3:$D$300,C313,'02'!$H$3:$H$300,"&gt;0")+COUNTIFS('03'!$C$3:$C$300,C313,'03'!$H$3:$H$300,"&gt;0")+COUNTIFS('03'!$D$3:$D$300,C313,'03'!$H$3:$H$300,"&gt;0")+COUNTIFS('04'!$C$3:$C$300,C313,'04'!$H$3:$H$300,"&gt;0")+COUNTIFS('04'!$D$3:$D$300,C313,'04'!$H$3:$H$300,"&gt;0")+COUNTIFS('05'!$C$3:$C$300,C313,'05'!$H$3:$H$300,"&gt;0")+COUNTIFS('05'!$D$3:$D$300,C313,'05'!$H$3:$H$300,"&gt;0")+COUNTIFS('06'!$C$3:$C$300,C313,'06'!$H$3:$H$300,"&gt;0")+COUNTIFS('06'!$D$3:$D$300,C313,'06'!$H$3:$H$300,"&gt;0")+COUNTIFS('07'!$C$3:$C$300,C313,'07'!$H$3:$H$300,"&gt;0")+COUNTIFS('07'!$D$3:$D$300,C313,'07'!$H$3:$H$300,"&gt;0")+COUNTIFS('08'!$C$3:$C$300,C313,'08'!$H$3:$H$300,"&gt;0")+COUNTIFS('08'!$D$3:$D$300,C313,'08'!$H$3:$H$300,"&gt;0")+COUNTIFS('09'!$C$3:$C$300,C313,'09'!$H$3:$H$300,"&gt;0")+COUNTIFS('09'!$D$3:$D$300,C313,'09'!$H$3:$H$300,"&gt;0")+COUNTIFS('10'!$C$3:$C$260,C313,'10'!$I$3:$I$260,"&gt;0")+COUNTIFS('10'!$D$3:$D$260,C313,'10'!$I$3:$I$260,"&gt;0")+COUNTIFS('11'!$C$3:$C$300,C313,'11'!$H$3:$H$300,"&gt;0")+COUNTIFS('11'!$D$3:$D$300,C313,'11'!$H$3:$H$300,"&gt;0")+COUNTIFS('12'!$C$3:$C$300,C313,'12'!$H$3:$H$300,"&gt;0")+COUNTIFS('12'!$D$3:$D$300,C313,'12'!$H$3:$H$300,"&gt;0")</f>
        <v>0</v>
      </c>
      <c r="G313" s="18">
        <f>COUNTIFS('01'!$C$3:$C$300,C313,'01'!$H$3:$H$300,"&lt;0")+COUNTIFS('01'!$D$3:$D$300,C313,'01'!$H$3:$H$300,"&lt;0")+COUNTIFS('02'!$C$3:$C$300,C313,'02'!$H$3:$H$300,"&lt;0")+COUNTIFS('02'!$D$3:$D$300,C313,'02'!$H$3:$H$300,"&lt;0")+COUNTIFS('03'!$C$3:$C$300,C313,'03'!$H$3:$H$300,"&lt;0")+COUNTIFS('03'!$D$3:$D$300,C313,'03'!$H$3:$H$300,"&lt;0")+COUNTIFS('04'!$C$3:$C$300,C313,'04'!$H$3:$H$300,"&lt;0")+COUNTIFS('04'!$D$3:$D$300,C313,'04'!$H$3:$H$300,"&lt;0")+COUNTIFS('05'!$C$3:$C$300,C313,'05'!$H$3:$H$300,"&lt;0")+COUNTIFS('05'!$D$3:$D$300,C313,'05'!$H$3:$H$300,"&lt;0")+COUNTIFS('06'!$C$3:$C$300,C313,'06'!$H$3:$H$300,"&lt;0")+COUNTIFS('06'!$D$3:$D$300,C313,'06'!$H$3:$H$300,"&lt;0")+COUNTIFS('07'!$C$3:$C$300,C313,'07'!$H$3:$H$300,"&lt;0")+COUNTIFS('07'!$D$3:$D$300,C313,'07'!$H$3:$H$300,"&lt;0")+COUNTIFS('08'!$C$3:$C$300,C313,'08'!$H$3:$H$300,"&lt;0")+COUNTIFS('08'!$D$3:$D$300,C313,'08'!$H$3:$H$300,"&lt;0")+COUNTIFS('09'!$C$3:$C$300,C313,'09'!$H$3:$H$300,"&lt;0")+COUNTIFS('09'!$D$3:$D$300,C313,'09'!$H$3:$H$300,"&lt;0")+COUNTIFS('10'!$C$3:$C$260,C313,'10'!$I$3:$I$260,"&lt;0")+COUNTIFS('10'!$D$3:$D$260,C313,'10'!$I$3:$I$260,"&lt;0")+COUNTIFS('11'!$C$3:$C$300,C313,'11'!$H$3:$H$300,"&lt;0")+COUNTIFS('11'!$D$3:$D$300,C313,'11'!$H$3:$H$300,"&lt;0")+COUNTIFS('12'!$C$3:$C$300,C313,'12'!$H$3:$H$300,"&lt;0")+COUNTIFS('12'!$D$3:$D$300,C313,'12'!$H$3:$H$300,"&lt;0")</f>
        <v>0</v>
      </c>
      <c r="H313" s="19">
        <f>SUMIFS('01'!$H$3:$H$300,'01'!$C$3:$C$300,C313)+SUMIFS('01'!$H$3:$H$300,'01'!$D$3:$D$300,C313)+SUMIFS('02'!$H$3:$H$300,'02'!$C$3:$C$300,C313)+SUMIFS('02'!$H$3:$H$300,'02'!$D$3:$D$300,C313)+SUMIFS('03'!$H$3:$H$300,'03'!$C$3:$C$300,C313)+SUMIFS('03'!$H$3:$H$300,'03'!$D$3:$D$300,C313)+SUMIFS('04'!$H$3:$H$300,'04'!$C$3:$C$300,C313)+SUMIFS('04'!$H$3:$H$300,'04'!$D$3:$D$300,C313)+SUMIFS('05'!$H$3:$H$300,'05'!$C$3:$C$300,C313)+SUMIFS('05'!$H$3:$H$300,'05'!$D$3:$D$300,C313)+SUMIFS('06'!$H$3:$H$300,'06'!$C$3:$C$300,C313)+SUMIFS('06'!$H$3:$H$300,'06'!$D$3:$D$300,C313)+SUMIFS('07'!$H$3:$H$300,'07'!$C$3:$C$300,C313)+SUMIFS('07'!$H$3:$H$300,'07'!$D$3:$D$300,C313)+SUMIFS('08'!$H$3:$H$300,'08'!$C$3:$C$300,C313)+SUMIFS('08'!$H$3:$H$300,'08'!$D$3:$D$300,C313)+SUMIFS('09'!$H$3:$H$300,'09'!$C$3:$C$300,C313)+SUMIFS('09'!$H$3:$H$300,'09'!$D$3:$D$300,C313)+SUMIFS('10'!$I$3:$I$260,'10'!$C$3:$C$260,C313)+SUMIFS('10'!$I$3:$I$260,'10'!$D$3:$D$260,C313)+SUMIFS('11'!$H$3:$H$300,'11'!$C$3:$C$300,C313)+SUMIFS('11'!$H$3:$H$300,'11'!$D$3:$D$300,C313)+SUMIFS('12'!$H$3:$H$300,'12'!$C$3:$C$300,C313)+SUMIFS('12'!$H$3:$H$300,'12'!$D$3:$D$300,C313)</f>
        <v>0</v>
      </c>
      <c r="I313" s="212"/>
      <c r="J313" s="231"/>
      <c r="K313" s="212"/>
      <c r="L313" s="212"/>
    </row>
    <row r="314" spans="1:12" ht="24.75" customHeight="1">
      <c r="A314" s="16">
        <f>Equipes!$H314+(ROW(Equipes!$H314)/100000)</f>
        <v>3.14E-3</v>
      </c>
      <c r="B314" s="13">
        <f>RANK(Equipes!$A314,A:A)</f>
        <v>687</v>
      </c>
      <c r="C314" s="28"/>
      <c r="D314" s="18">
        <f>COUNTIF('01'!$C$3:$C$300,C314)+COUNTIF('02'!$C$3:$C$300,C314)+COUNTIF('03'!$C$3:$C$300,C314)+COUNTIF('04'!$C$3:$C$300,C314)+COUNTIF('05'!$C$3:$C$300,C314)+COUNTIF('06'!$C$3:$C$300,C314)+COUNTIF('07'!$C$3:$C$300,C314)+COUNTIF('08'!$C$3:$C$300,C314)+COUNTIF('09'!$C$3:$C$300,C314)+COUNTIF('10'!$C$3:$C$260,C314)+COUNTIF('11'!$C$3:$C$300,C314)+COUNTIF('12'!$C$3:$C$300,C314)</f>
        <v>0</v>
      </c>
      <c r="E314" s="18">
        <f>COUNTIF('01'!$D$3:$D$300,C314)+COUNTIF('02'!$D$3:$D$300,C314)+COUNTIF('03'!$D$3:$D$300,C314)+COUNTIF('04'!$D$3:$D$300,C314)+COUNTIF('05'!$D$3:$D$300,C314)+COUNTIF('06'!$D$3:$D$300,C314)+COUNTIF('07'!$D$3:$D$300,C314)+COUNTIF('08'!$D$3:$D$300,C314)+COUNTIF('09'!$D$3:$D$300,C314)+COUNTIF('10'!$D$3:$D$260,C314)+COUNTIF('11'!$D$3:$D$300,C314)+COUNTIF('12'!$D$3:$D$300,C314)</f>
        <v>0</v>
      </c>
      <c r="F314" s="18">
        <f>COUNTIFS('01'!$C$3:$C$300,C314,'01'!$H$3:$H$300,"&gt;0")+COUNTIFS('01'!$D$3:$D$300,C314,'01'!$H$3:$H$300,"&gt;0")+COUNTIFS('02'!$C$3:$C$300,C314,'02'!$H$3:$H$300,"&gt;0")+COUNTIFS('02'!$D$3:$D$300,C314,'02'!$H$3:$H$300,"&gt;0")+COUNTIFS('03'!$C$3:$C$300,C314,'03'!$H$3:$H$300,"&gt;0")+COUNTIFS('03'!$D$3:$D$300,C314,'03'!$H$3:$H$300,"&gt;0")+COUNTIFS('04'!$C$3:$C$300,C314,'04'!$H$3:$H$300,"&gt;0")+COUNTIFS('04'!$D$3:$D$300,C314,'04'!$H$3:$H$300,"&gt;0")+COUNTIFS('05'!$C$3:$C$300,C314,'05'!$H$3:$H$300,"&gt;0")+COUNTIFS('05'!$D$3:$D$300,C314,'05'!$H$3:$H$300,"&gt;0")+COUNTIFS('06'!$C$3:$C$300,C314,'06'!$H$3:$H$300,"&gt;0")+COUNTIFS('06'!$D$3:$D$300,C314,'06'!$H$3:$H$300,"&gt;0")+COUNTIFS('07'!$C$3:$C$300,C314,'07'!$H$3:$H$300,"&gt;0")+COUNTIFS('07'!$D$3:$D$300,C314,'07'!$H$3:$H$300,"&gt;0")+COUNTIFS('08'!$C$3:$C$300,C314,'08'!$H$3:$H$300,"&gt;0")+COUNTIFS('08'!$D$3:$D$300,C314,'08'!$H$3:$H$300,"&gt;0")+COUNTIFS('09'!$C$3:$C$300,C314,'09'!$H$3:$H$300,"&gt;0")+COUNTIFS('09'!$D$3:$D$300,C314,'09'!$H$3:$H$300,"&gt;0")+COUNTIFS('10'!$C$3:$C$260,C314,'10'!$I$3:$I$260,"&gt;0")+COUNTIFS('10'!$D$3:$D$260,C314,'10'!$I$3:$I$260,"&gt;0")+COUNTIFS('11'!$C$3:$C$300,C314,'11'!$H$3:$H$300,"&gt;0")+COUNTIFS('11'!$D$3:$D$300,C314,'11'!$H$3:$H$300,"&gt;0")+COUNTIFS('12'!$C$3:$C$300,C314,'12'!$H$3:$H$300,"&gt;0")+COUNTIFS('12'!$D$3:$D$300,C314,'12'!$H$3:$H$300,"&gt;0")</f>
        <v>0</v>
      </c>
      <c r="G314" s="18">
        <f>COUNTIFS('01'!$C$3:$C$300,C314,'01'!$H$3:$H$300,"&lt;0")+COUNTIFS('01'!$D$3:$D$300,C314,'01'!$H$3:$H$300,"&lt;0")+COUNTIFS('02'!$C$3:$C$300,C314,'02'!$H$3:$H$300,"&lt;0")+COUNTIFS('02'!$D$3:$D$300,C314,'02'!$H$3:$H$300,"&lt;0")+COUNTIFS('03'!$C$3:$C$300,C314,'03'!$H$3:$H$300,"&lt;0")+COUNTIFS('03'!$D$3:$D$300,C314,'03'!$H$3:$H$300,"&lt;0")+COUNTIFS('04'!$C$3:$C$300,C314,'04'!$H$3:$H$300,"&lt;0")+COUNTIFS('04'!$D$3:$D$300,C314,'04'!$H$3:$H$300,"&lt;0")+COUNTIFS('05'!$C$3:$C$300,C314,'05'!$H$3:$H$300,"&lt;0")+COUNTIFS('05'!$D$3:$D$300,C314,'05'!$H$3:$H$300,"&lt;0")+COUNTIFS('06'!$C$3:$C$300,C314,'06'!$H$3:$H$300,"&lt;0")+COUNTIFS('06'!$D$3:$D$300,C314,'06'!$H$3:$H$300,"&lt;0")+COUNTIFS('07'!$C$3:$C$300,C314,'07'!$H$3:$H$300,"&lt;0")+COUNTIFS('07'!$D$3:$D$300,C314,'07'!$H$3:$H$300,"&lt;0")+COUNTIFS('08'!$C$3:$C$300,C314,'08'!$H$3:$H$300,"&lt;0")+COUNTIFS('08'!$D$3:$D$300,C314,'08'!$H$3:$H$300,"&lt;0")+COUNTIFS('09'!$C$3:$C$300,C314,'09'!$H$3:$H$300,"&lt;0")+COUNTIFS('09'!$D$3:$D$300,C314,'09'!$H$3:$H$300,"&lt;0")+COUNTIFS('10'!$C$3:$C$260,C314,'10'!$I$3:$I$260,"&lt;0")+COUNTIFS('10'!$D$3:$D$260,C314,'10'!$I$3:$I$260,"&lt;0")+COUNTIFS('11'!$C$3:$C$300,C314,'11'!$H$3:$H$300,"&lt;0")+COUNTIFS('11'!$D$3:$D$300,C314,'11'!$H$3:$H$300,"&lt;0")+COUNTIFS('12'!$C$3:$C$300,C314,'12'!$H$3:$H$300,"&lt;0")+COUNTIFS('12'!$D$3:$D$300,C314,'12'!$H$3:$H$300,"&lt;0")</f>
        <v>0</v>
      </c>
      <c r="H314" s="19">
        <f>SUMIFS('01'!$H$3:$H$300,'01'!$C$3:$C$300,C314)+SUMIFS('01'!$H$3:$H$300,'01'!$D$3:$D$300,C314)+SUMIFS('02'!$H$3:$H$300,'02'!$C$3:$C$300,C314)+SUMIFS('02'!$H$3:$H$300,'02'!$D$3:$D$300,C314)+SUMIFS('03'!$H$3:$H$300,'03'!$C$3:$C$300,C314)+SUMIFS('03'!$H$3:$H$300,'03'!$D$3:$D$300,C314)+SUMIFS('04'!$H$3:$H$300,'04'!$C$3:$C$300,C314)+SUMIFS('04'!$H$3:$H$300,'04'!$D$3:$D$300,C314)+SUMIFS('05'!$H$3:$H$300,'05'!$C$3:$C$300,C314)+SUMIFS('05'!$H$3:$H$300,'05'!$D$3:$D$300,C314)+SUMIFS('06'!$H$3:$H$300,'06'!$C$3:$C$300,C314)+SUMIFS('06'!$H$3:$H$300,'06'!$D$3:$D$300,C314)+SUMIFS('07'!$H$3:$H$300,'07'!$C$3:$C$300,C314)+SUMIFS('07'!$H$3:$H$300,'07'!$D$3:$D$300,C314)+SUMIFS('08'!$H$3:$H$300,'08'!$C$3:$C$300,C314)+SUMIFS('08'!$H$3:$H$300,'08'!$D$3:$D$300,C314)+SUMIFS('09'!$H$3:$H$300,'09'!$C$3:$C$300,C314)+SUMIFS('09'!$H$3:$H$300,'09'!$D$3:$D$300,C314)+SUMIFS('10'!$I$3:$I$260,'10'!$C$3:$C$260,C314)+SUMIFS('10'!$I$3:$I$260,'10'!$D$3:$D$260,C314)+SUMIFS('11'!$H$3:$H$300,'11'!$C$3:$C$300,C314)+SUMIFS('11'!$H$3:$H$300,'11'!$D$3:$D$300,C314)+SUMIFS('12'!$H$3:$H$300,'12'!$C$3:$C$300,C314)+SUMIFS('12'!$H$3:$H$300,'12'!$D$3:$D$300,C314)</f>
        <v>0</v>
      </c>
      <c r="I314" s="212"/>
      <c r="J314" s="231"/>
      <c r="K314" s="212"/>
      <c r="L314" s="212"/>
    </row>
    <row r="315" spans="1:12" ht="24.75" customHeight="1">
      <c r="A315" s="16">
        <f>Equipes!$H315+(ROW(Equipes!$H315)/100000)</f>
        <v>3.15E-3</v>
      </c>
      <c r="B315" s="13">
        <f>RANK(Equipes!$A315,A:A)</f>
        <v>686</v>
      </c>
      <c r="C315" s="28"/>
      <c r="D315" s="18">
        <f>COUNTIF('01'!$C$3:$C$300,C315)+COUNTIF('02'!$C$3:$C$300,C315)+COUNTIF('03'!$C$3:$C$300,C315)+COUNTIF('04'!$C$3:$C$300,C315)+COUNTIF('05'!$C$3:$C$300,C315)+COUNTIF('06'!$C$3:$C$300,C315)+COUNTIF('07'!$C$3:$C$300,C315)+COUNTIF('08'!$C$3:$C$300,C315)+COUNTIF('09'!$C$3:$C$300,C315)+COUNTIF('10'!$C$3:$C$260,C315)+COUNTIF('11'!$C$3:$C$300,C315)+COUNTIF('12'!$C$3:$C$300,C315)</f>
        <v>0</v>
      </c>
      <c r="E315" s="18">
        <f>COUNTIF('01'!$D$3:$D$300,C315)+COUNTIF('02'!$D$3:$D$300,C315)+COUNTIF('03'!$D$3:$D$300,C315)+COUNTIF('04'!$D$3:$D$300,C315)+COUNTIF('05'!$D$3:$D$300,C315)+COUNTIF('06'!$D$3:$D$300,C315)+COUNTIF('07'!$D$3:$D$300,C315)+COUNTIF('08'!$D$3:$D$300,C315)+COUNTIF('09'!$D$3:$D$300,C315)+COUNTIF('10'!$D$3:$D$260,C315)+COUNTIF('11'!$D$3:$D$300,C315)+COUNTIF('12'!$D$3:$D$300,C315)</f>
        <v>0</v>
      </c>
      <c r="F315" s="18">
        <f>COUNTIFS('01'!$C$3:$C$300,C315,'01'!$H$3:$H$300,"&gt;0")+COUNTIFS('01'!$D$3:$D$300,C315,'01'!$H$3:$H$300,"&gt;0")+COUNTIFS('02'!$C$3:$C$300,C315,'02'!$H$3:$H$300,"&gt;0")+COUNTIFS('02'!$D$3:$D$300,C315,'02'!$H$3:$H$300,"&gt;0")+COUNTIFS('03'!$C$3:$C$300,C315,'03'!$H$3:$H$300,"&gt;0")+COUNTIFS('03'!$D$3:$D$300,C315,'03'!$H$3:$H$300,"&gt;0")+COUNTIFS('04'!$C$3:$C$300,C315,'04'!$H$3:$H$300,"&gt;0")+COUNTIFS('04'!$D$3:$D$300,C315,'04'!$H$3:$H$300,"&gt;0")+COUNTIFS('05'!$C$3:$C$300,C315,'05'!$H$3:$H$300,"&gt;0")+COUNTIFS('05'!$D$3:$D$300,C315,'05'!$H$3:$H$300,"&gt;0")+COUNTIFS('06'!$C$3:$C$300,C315,'06'!$H$3:$H$300,"&gt;0")+COUNTIFS('06'!$D$3:$D$300,C315,'06'!$H$3:$H$300,"&gt;0")+COUNTIFS('07'!$C$3:$C$300,C315,'07'!$H$3:$H$300,"&gt;0")+COUNTIFS('07'!$D$3:$D$300,C315,'07'!$H$3:$H$300,"&gt;0")+COUNTIFS('08'!$C$3:$C$300,C315,'08'!$H$3:$H$300,"&gt;0")+COUNTIFS('08'!$D$3:$D$300,C315,'08'!$H$3:$H$300,"&gt;0")+COUNTIFS('09'!$C$3:$C$300,C315,'09'!$H$3:$H$300,"&gt;0")+COUNTIFS('09'!$D$3:$D$300,C315,'09'!$H$3:$H$300,"&gt;0")+COUNTIFS('10'!$C$3:$C$260,C315,'10'!$I$3:$I$260,"&gt;0")+COUNTIFS('10'!$D$3:$D$260,C315,'10'!$I$3:$I$260,"&gt;0")+COUNTIFS('11'!$C$3:$C$300,C315,'11'!$H$3:$H$300,"&gt;0")+COUNTIFS('11'!$D$3:$D$300,C315,'11'!$H$3:$H$300,"&gt;0")+COUNTIFS('12'!$C$3:$C$300,C315,'12'!$H$3:$H$300,"&gt;0")+COUNTIFS('12'!$D$3:$D$300,C315,'12'!$H$3:$H$300,"&gt;0")</f>
        <v>0</v>
      </c>
      <c r="G315" s="18">
        <f>COUNTIFS('01'!$C$3:$C$300,C315,'01'!$H$3:$H$300,"&lt;0")+COUNTIFS('01'!$D$3:$D$300,C315,'01'!$H$3:$H$300,"&lt;0")+COUNTIFS('02'!$C$3:$C$300,C315,'02'!$H$3:$H$300,"&lt;0")+COUNTIFS('02'!$D$3:$D$300,C315,'02'!$H$3:$H$300,"&lt;0")+COUNTIFS('03'!$C$3:$C$300,C315,'03'!$H$3:$H$300,"&lt;0")+COUNTIFS('03'!$D$3:$D$300,C315,'03'!$H$3:$H$300,"&lt;0")+COUNTIFS('04'!$C$3:$C$300,C315,'04'!$H$3:$H$300,"&lt;0")+COUNTIFS('04'!$D$3:$D$300,C315,'04'!$H$3:$H$300,"&lt;0")+COUNTIFS('05'!$C$3:$C$300,C315,'05'!$H$3:$H$300,"&lt;0")+COUNTIFS('05'!$D$3:$D$300,C315,'05'!$H$3:$H$300,"&lt;0")+COUNTIFS('06'!$C$3:$C$300,C315,'06'!$H$3:$H$300,"&lt;0")+COUNTIFS('06'!$D$3:$D$300,C315,'06'!$H$3:$H$300,"&lt;0")+COUNTIFS('07'!$C$3:$C$300,C315,'07'!$H$3:$H$300,"&lt;0")+COUNTIFS('07'!$D$3:$D$300,C315,'07'!$H$3:$H$300,"&lt;0")+COUNTIFS('08'!$C$3:$C$300,C315,'08'!$H$3:$H$300,"&lt;0")+COUNTIFS('08'!$D$3:$D$300,C315,'08'!$H$3:$H$300,"&lt;0")+COUNTIFS('09'!$C$3:$C$300,C315,'09'!$H$3:$H$300,"&lt;0")+COUNTIFS('09'!$D$3:$D$300,C315,'09'!$H$3:$H$300,"&lt;0")+COUNTIFS('10'!$C$3:$C$260,C315,'10'!$I$3:$I$260,"&lt;0")+COUNTIFS('10'!$D$3:$D$260,C315,'10'!$I$3:$I$260,"&lt;0")+COUNTIFS('11'!$C$3:$C$300,C315,'11'!$H$3:$H$300,"&lt;0")+COUNTIFS('11'!$D$3:$D$300,C315,'11'!$H$3:$H$300,"&lt;0")+COUNTIFS('12'!$C$3:$C$300,C315,'12'!$H$3:$H$300,"&lt;0")+COUNTIFS('12'!$D$3:$D$300,C315,'12'!$H$3:$H$300,"&lt;0")</f>
        <v>0</v>
      </c>
      <c r="H315" s="19">
        <f>SUMIFS('01'!$H$3:$H$300,'01'!$C$3:$C$300,C315)+SUMIFS('01'!$H$3:$H$300,'01'!$D$3:$D$300,C315)+SUMIFS('02'!$H$3:$H$300,'02'!$C$3:$C$300,C315)+SUMIFS('02'!$H$3:$H$300,'02'!$D$3:$D$300,C315)+SUMIFS('03'!$H$3:$H$300,'03'!$C$3:$C$300,C315)+SUMIFS('03'!$H$3:$H$300,'03'!$D$3:$D$300,C315)+SUMIFS('04'!$H$3:$H$300,'04'!$C$3:$C$300,C315)+SUMIFS('04'!$H$3:$H$300,'04'!$D$3:$D$300,C315)+SUMIFS('05'!$H$3:$H$300,'05'!$C$3:$C$300,C315)+SUMIFS('05'!$H$3:$H$300,'05'!$D$3:$D$300,C315)+SUMIFS('06'!$H$3:$H$300,'06'!$C$3:$C$300,C315)+SUMIFS('06'!$H$3:$H$300,'06'!$D$3:$D$300,C315)+SUMIFS('07'!$H$3:$H$300,'07'!$C$3:$C$300,C315)+SUMIFS('07'!$H$3:$H$300,'07'!$D$3:$D$300,C315)+SUMIFS('08'!$H$3:$H$300,'08'!$C$3:$C$300,C315)+SUMIFS('08'!$H$3:$H$300,'08'!$D$3:$D$300,C315)+SUMIFS('09'!$H$3:$H$300,'09'!$C$3:$C$300,C315)+SUMIFS('09'!$H$3:$H$300,'09'!$D$3:$D$300,C315)+SUMIFS('10'!$I$3:$I$260,'10'!$C$3:$C$260,C315)+SUMIFS('10'!$I$3:$I$260,'10'!$D$3:$D$260,C315)+SUMIFS('11'!$H$3:$H$300,'11'!$C$3:$C$300,C315)+SUMIFS('11'!$H$3:$H$300,'11'!$D$3:$D$300,C315)+SUMIFS('12'!$H$3:$H$300,'12'!$C$3:$C$300,C315)+SUMIFS('12'!$H$3:$H$300,'12'!$D$3:$D$300,C315)</f>
        <v>0</v>
      </c>
      <c r="I315" s="212"/>
      <c r="J315" s="231"/>
      <c r="K315" s="212"/>
      <c r="L315" s="212"/>
    </row>
    <row r="316" spans="1:12" ht="24.75" customHeight="1">
      <c r="A316" s="16">
        <f>Equipes!$H316+(ROW(Equipes!$H316)/100000)</f>
        <v>3.16E-3</v>
      </c>
      <c r="B316" s="13">
        <f>RANK(Equipes!$A316,A:A)</f>
        <v>685</v>
      </c>
      <c r="C316" s="28"/>
      <c r="D316" s="18">
        <f>COUNTIF('01'!$C$3:$C$300,C316)+COUNTIF('02'!$C$3:$C$300,C316)+COUNTIF('03'!$C$3:$C$300,C316)+COUNTIF('04'!$C$3:$C$300,C316)+COUNTIF('05'!$C$3:$C$300,C316)+COUNTIF('06'!$C$3:$C$300,C316)+COUNTIF('07'!$C$3:$C$300,C316)+COUNTIF('08'!$C$3:$C$300,C316)+COUNTIF('09'!$C$3:$C$300,C316)+COUNTIF('10'!$C$3:$C$260,C316)+COUNTIF('11'!$C$3:$C$300,C316)+COUNTIF('12'!$C$3:$C$300,C316)</f>
        <v>0</v>
      </c>
      <c r="E316" s="18">
        <f>COUNTIF('01'!$D$3:$D$300,C316)+COUNTIF('02'!$D$3:$D$300,C316)+COUNTIF('03'!$D$3:$D$300,C316)+COUNTIF('04'!$D$3:$D$300,C316)+COUNTIF('05'!$D$3:$D$300,C316)+COUNTIF('06'!$D$3:$D$300,C316)+COUNTIF('07'!$D$3:$D$300,C316)+COUNTIF('08'!$D$3:$D$300,C316)+COUNTIF('09'!$D$3:$D$300,C316)+COUNTIF('10'!$D$3:$D$260,C316)+COUNTIF('11'!$D$3:$D$300,C316)+COUNTIF('12'!$D$3:$D$300,C316)</f>
        <v>0</v>
      </c>
      <c r="F316" s="18">
        <f>COUNTIFS('01'!$C$3:$C$300,C316,'01'!$H$3:$H$300,"&gt;0")+COUNTIFS('01'!$D$3:$D$300,C316,'01'!$H$3:$H$300,"&gt;0")+COUNTIFS('02'!$C$3:$C$300,C316,'02'!$H$3:$H$300,"&gt;0")+COUNTIFS('02'!$D$3:$D$300,C316,'02'!$H$3:$H$300,"&gt;0")+COUNTIFS('03'!$C$3:$C$300,C316,'03'!$H$3:$H$300,"&gt;0")+COUNTIFS('03'!$D$3:$D$300,C316,'03'!$H$3:$H$300,"&gt;0")+COUNTIFS('04'!$C$3:$C$300,C316,'04'!$H$3:$H$300,"&gt;0")+COUNTIFS('04'!$D$3:$D$300,C316,'04'!$H$3:$H$300,"&gt;0")+COUNTIFS('05'!$C$3:$C$300,C316,'05'!$H$3:$H$300,"&gt;0")+COUNTIFS('05'!$D$3:$D$300,C316,'05'!$H$3:$H$300,"&gt;0")+COUNTIFS('06'!$C$3:$C$300,C316,'06'!$H$3:$H$300,"&gt;0")+COUNTIFS('06'!$D$3:$D$300,C316,'06'!$H$3:$H$300,"&gt;0")+COUNTIFS('07'!$C$3:$C$300,C316,'07'!$H$3:$H$300,"&gt;0")+COUNTIFS('07'!$D$3:$D$300,C316,'07'!$H$3:$H$300,"&gt;0")+COUNTIFS('08'!$C$3:$C$300,C316,'08'!$H$3:$H$300,"&gt;0")+COUNTIFS('08'!$D$3:$D$300,C316,'08'!$H$3:$H$300,"&gt;0")+COUNTIFS('09'!$C$3:$C$300,C316,'09'!$H$3:$H$300,"&gt;0")+COUNTIFS('09'!$D$3:$D$300,C316,'09'!$H$3:$H$300,"&gt;0")+COUNTIFS('10'!$C$3:$C$260,C316,'10'!$I$3:$I$260,"&gt;0")+COUNTIFS('10'!$D$3:$D$260,C316,'10'!$I$3:$I$260,"&gt;0")+COUNTIFS('11'!$C$3:$C$300,C316,'11'!$H$3:$H$300,"&gt;0")+COUNTIFS('11'!$D$3:$D$300,C316,'11'!$H$3:$H$300,"&gt;0")+COUNTIFS('12'!$C$3:$C$300,C316,'12'!$H$3:$H$300,"&gt;0")+COUNTIFS('12'!$D$3:$D$300,C316,'12'!$H$3:$H$300,"&gt;0")</f>
        <v>0</v>
      </c>
      <c r="G316" s="18">
        <f>COUNTIFS('01'!$C$3:$C$300,C316,'01'!$H$3:$H$300,"&lt;0")+COUNTIFS('01'!$D$3:$D$300,C316,'01'!$H$3:$H$300,"&lt;0")+COUNTIFS('02'!$C$3:$C$300,C316,'02'!$H$3:$H$300,"&lt;0")+COUNTIFS('02'!$D$3:$D$300,C316,'02'!$H$3:$H$300,"&lt;0")+COUNTIFS('03'!$C$3:$C$300,C316,'03'!$H$3:$H$300,"&lt;0")+COUNTIFS('03'!$D$3:$D$300,C316,'03'!$H$3:$H$300,"&lt;0")+COUNTIFS('04'!$C$3:$C$300,C316,'04'!$H$3:$H$300,"&lt;0")+COUNTIFS('04'!$D$3:$D$300,C316,'04'!$H$3:$H$300,"&lt;0")+COUNTIFS('05'!$C$3:$C$300,C316,'05'!$H$3:$H$300,"&lt;0")+COUNTIFS('05'!$D$3:$D$300,C316,'05'!$H$3:$H$300,"&lt;0")+COUNTIFS('06'!$C$3:$C$300,C316,'06'!$H$3:$H$300,"&lt;0")+COUNTIFS('06'!$D$3:$D$300,C316,'06'!$H$3:$H$300,"&lt;0")+COUNTIFS('07'!$C$3:$C$300,C316,'07'!$H$3:$H$300,"&lt;0")+COUNTIFS('07'!$D$3:$D$300,C316,'07'!$H$3:$H$300,"&lt;0")+COUNTIFS('08'!$C$3:$C$300,C316,'08'!$H$3:$H$300,"&lt;0")+COUNTIFS('08'!$D$3:$D$300,C316,'08'!$H$3:$H$300,"&lt;0")+COUNTIFS('09'!$C$3:$C$300,C316,'09'!$H$3:$H$300,"&lt;0")+COUNTIFS('09'!$D$3:$D$300,C316,'09'!$H$3:$H$300,"&lt;0")+COUNTIFS('10'!$C$3:$C$260,C316,'10'!$I$3:$I$260,"&lt;0")+COUNTIFS('10'!$D$3:$D$260,C316,'10'!$I$3:$I$260,"&lt;0")+COUNTIFS('11'!$C$3:$C$300,C316,'11'!$H$3:$H$300,"&lt;0")+COUNTIFS('11'!$D$3:$D$300,C316,'11'!$H$3:$H$300,"&lt;0")+COUNTIFS('12'!$C$3:$C$300,C316,'12'!$H$3:$H$300,"&lt;0")+COUNTIFS('12'!$D$3:$D$300,C316,'12'!$H$3:$H$300,"&lt;0")</f>
        <v>0</v>
      </c>
      <c r="H316" s="19">
        <f>SUMIFS('01'!$H$3:$H$300,'01'!$C$3:$C$300,C316)+SUMIFS('01'!$H$3:$H$300,'01'!$D$3:$D$300,C316)+SUMIFS('02'!$H$3:$H$300,'02'!$C$3:$C$300,C316)+SUMIFS('02'!$H$3:$H$300,'02'!$D$3:$D$300,C316)+SUMIFS('03'!$H$3:$H$300,'03'!$C$3:$C$300,C316)+SUMIFS('03'!$H$3:$H$300,'03'!$D$3:$D$300,C316)+SUMIFS('04'!$H$3:$H$300,'04'!$C$3:$C$300,C316)+SUMIFS('04'!$H$3:$H$300,'04'!$D$3:$D$300,C316)+SUMIFS('05'!$H$3:$H$300,'05'!$C$3:$C$300,C316)+SUMIFS('05'!$H$3:$H$300,'05'!$D$3:$D$300,C316)+SUMIFS('06'!$H$3:$H$300,'06'!$C$3:$C$300,C316)+SUMIFS('06'!$H$3:$H$300,'06'!$D$3:$D$300,C316)+SUMIFS('07'!$H$3:$H$300,'07'!$C$3:$C$300,C316)+SUMIFS('07'!$H$3:$H$300,'07'!$D$3:$D$300,C316)+SUMIFS('08'!$H$3:$H$300,'08'!$C$3:$C$300,C316)+SUMIFS('08'!$H$3:$H$300,'08'!$D$3:$D$300,C316)+SUMIFS('09'!$H$3:$H$300,'09'!$C$3:$C$300,C316)+SUMIFS('09'!$H$3:$H$300,'09'!$D$3:$D$300,C316)+SUMIFS('10'!$I$3:$I$260,'10'!$C$3:$C$260,C316)+SUMIFS('10'!$I$3:$I$260,'10'!$D$3:$D$260,C316)+SUMIFS('11'!$H$3:$H$300,'11'!$C$3:$C$300,C316)+SUMIFS('11'!$H$3:$H$300,'11'!$D$3:$D$300,C316)+SUMIFS('12'!$H$3:$H$300,'12'!$C$3:$C$300,C316)+SUMIFS('12'!$H$3:$H$300,'12'!$D$3:$D$300,C316)</f>
        <v>0</v>
      </c>
      <c r="I316" s="212"/>
      <c r="J316" s="231"/>
      <c r="K316" s="212"/>
      <c r="L316" s="212"/>
    </row>
    <row r="317" spans="1:12" ht="24.75" customHeight="1">
      <c r="A317" s="16">
        <f>Equipes!$H317+(ROW(Equipes!$H317)/100000)</f>
        <v>3.1700000000000001E-3</v>
      </c>
      <c r="B317" s="13">
        <f>RANK(Equipes!$A317,A:A)</f>
        <v>684</v>
      </c>
      <c r="C317" s="28"/>
      <c r="D317" s="18">
        <f>COUNTIF('01'!$C$3:$C$300,C317)+COUNTIF('02'!$C$3:$C$300,C317)+COUNTIF('03'!$C$3:$C$300,C317)+COUNTIF('04'!$C$3:$C$300,C317)+COUNTIF('05'!$C$3:$C$300,C317)+COUNTIF('06'!$C$3:$C$300,C317)+COUNTIF('07'!$C$3:$C$300,C317)+COUNTIF('08'!$C$3:$C$300,C317)+COUNTIF('09'!$C$3:$C$300,C317)+COUNTIF('10'!$C$3:$C$260,C317)+COUNTIF('11'!$C$3:$C$300,C317)+COUNTIF('12'!$C$3:$C$300,C317)</f>
        <v>0</v>
      </c>
      <c r="E317" s="18">
        <f>COUNTIF('01'!$D$3:$D$300,C317)+COUNTIF('02'!$D$3:$D$300,C317)+COUNTIF('03'!$D$3:$D$300,C317)+COUNTIF('04'!$D$3:$D$300,C317)+COUNTIF('05'!$D$3:$D$300,C317)+COUNTIF('06'!$D$3:$D$300,C317)+COUNTIF('07'!$D$3:$D$300,C317)+COUNTIF('08'!$D$3:$D$300,C317)+COUNTIF('09'!$D$3:$D$300,C317)+COUNTIF('10'!$D$3:$D$260,C317)+COUNTIF('11'!$D$3:$D$300,C317)+COUNTIF('12'!$D$3:$D$300,C317)</f>
        <v>0</v>
      </c>
      <c r="F317" s="18">
        <f>COUNTIFS('01'!$C$3:$C$300,C317,'01'!$H$3:$H$300,"&gt;0")+COUNTIFS('01'!$D$3:$D$300,C317,'01'!$H$3:$H$300,"&gt;0")+COUNTIFS('02'!$C$3:$C$300,C317,'02'!$H$3:$H$300,"&gt;0")+COUNTIFS('02'!$D$3:$D$300,C317,'02'!$H$3:$H$300,"&gt;0")+COUNTIFS('03'!$C$3:$C$300,C317,'03'!$H$3:$H$300,"&gt;0")+COUNTIFS('03'!$D$3:$D$300,C317,'03'!$H$3:$H$300,"&gt;0")+COUNTIFS('04'!$C$3:$C$300,C317,'04'!$H$3:$H$300,"&gt;0")+COUNTIFS('04'!$D$3:$D$300,C317,'04'!$H$3:$H$300,"&gt;0")+COUNTIFS('05'!$C$3:$C$300,C317,'05'!$H$3:$H$300,"&gt;0")+COUNTIFS('05'!$D$3:$D$300,C317,'05'!$H$3:$H$300,"&gt;0")+COUNTIFS('06'!$C$3:$C$300,C317,'06'!$H$3:$H$300,"&gt;0")+COUNTIFS('06'!$D$3:$D$300,C317,'06'!$H$3:$H$300,"&gt;0")+COUNTIFS('07'!$C$3:$C$300,C317,'07'!$H$3:$H$300,"&gt;0")+COUNTIFS('07'!$D$3:$D$300,C317,'07'!$H$3:$H$300,"&gt;0")+COUNTIFS('08'!$C$3:$C$300,C317,'08'!$H$3:$H$300,"&gt;0")+COUNTIFS('08'!$D$3:$D$300,C317,'08'!$H$3:$H$300,"&gt;0")+COUNTIFS('09'!$C$3:$C$300,C317,'09'!$H$3:$H$300,"&gt;0")+COUNTIFS('09'!$D$3:$D$300,C317,'09'!$H$3:$H$300,"&gt;0")+COUNTIFS('10'!$C$3:$C$260,C317,'10'!$I$3:$I$260,"&gt;0")+COUNTIFS('10'!$D$3:$D$260,C317,'10'!$I$3:$I$260,"&gt;0")+COUNTIFS('11'!$C$3:$C$300,C317,'11'!$H$3:$H$300,"&gt;0")+COUNTIFS('11'!$D$3:$D$300,C317,'11'!$H$3:$H$300,"&gt;0")+COUNTIFS('12'!$C$3:$C$300,C317,'12'!$H$3:$H$300,"&gt;0")+COUNTIFS('12'!$D$3:$D$300,C317,'12'!$H$3:$H$300,"&gt;0")</f>
        <v>0</v>
      </c>
      <c r="G317" s="18">
        <f>COUNTIFS('01'!$C$3:$C$300,C317,'01'!$H$3:$H$300,"&lt;0")+COUNTIFS('01'!$D$3:$D$300,C317,'01'!$H$3:$H$300,"&lt;0")+COUNTIFS('02'!$C$3:$C$300,C317,'02'!$H$3:$H$300,"&lt;0")+COUNTIFS('02'!$D$3:$D$300,C317,'02'!$H$3:$H$300,"&lt;0")+COUNTIFS('03'!$C$3:$C$300,C317,'03'!$H$3:$H$300,"&lt;0")+COUNTIFS('03'!$D$3:$D$300,C317,'03'!$H$3:$H$300,"&lt;0")+COUNTIFS('04'!$C$3:$C$300,C317,'04'!$H$3:$H$300,"&lt;0")+COUNTIFS('04'!$D$3:$D$300,C317,'04'!$H$3:$H$300,"&lt;0")+COUNTIFS('05'!$C$3:$C$300,C317,'05'!$H$3:$H$300,"&lt;0")+COUNTIFS('05'!$D$3:$D$300,C317,'05'!$H$3:$H$300,"&lt;0")+COUNTIFS('06'!$C$3:$C$300,C317,'06'!$H$3:$H$300,"&lt;0")+COUNTIFS('06'!$D$3:$D$300,C317,'06'!$H$3:$H$300,"&lt;0")+COUNTIFS('07'!$C$3:$C$300,C317,'07'!$H$3:$H$300,"&lt;0")+COUNTIFS('07'!$D$3:$D$300,C317,'07'!$H$3:$H$300,"&lt;0")+COUNTIFS('08'!$C$3:$C$300,C317,'08'!$H$3:$H$300,"&lt;0")+COUNTIFS('08'!$D$3:$D$300,C317,'08'!$H$3:$H$300,"&lt;0")+COUNTIFS('09'!$C$3:$C$300,C317,'09'!$H$3:$H$300,"&lt;0")+COUNTIFS('09'!$D$3:$D$300,C317,'09'!$H$3:$H$300,"&lt;0")+COUNTIFS('10'!$C$3:$C$260,C317,'10'!$I$3:$I$260,"&lt;0")+COUNTIFS('10'!$D$3:$D$260,C317,'10'!$I$3:$I$260,"&lt;0")+COUNTIFS('11'!$C$3:$C$300,C317,'11'!$H$3:$H$300,"&lt;0")+COUNTIFS('11'!$D$3:$D$300,C317,'11'!$H$3:$H$300,"&lt;0")+COUNTIFS('12'!$C$3:$C$300,C317,'12'!$H$3:$H$300,"&lt;0")+COUNTIFS('12'!$D$3:$D$300,C317,'12'!$H$3:$H$300,"&lt;0")</f>
        <v>0</v>
      </c>
      <c r="H317" s="19">
        <f>SUMIFS('01'!$H$3:$H$300,'01'!$C$3:$C$300,C317)+SUMIFS('01'!$H$3:$H$300,'01'!$D$3:$D$300,C317)+SUMIFS('02'!$H$3:$H$300,'02'!$C$3:$C$300,C317)+SUMIFS('02'!$H$3:$H$300,'02'!$D$3:$D$300,C317)+SUMIFS('03'!$H$3:$H$300,'03'!$C$3:$C$300,C317)+SUMIFS('03'!$H$3:$H$300,'03'!$D$3:$D$300,C317)+SUMIFS('04'!$H$3:$H$300,'04'!$C$3:$C$300,C317)+SUMIFS('04'!$H$3:$H$300,'04'!$D$3:$D$300,C317)+SUMIFS('05'!$H$3:$H$300,'05'!$C$3:$C$300,C317)+SUMIFS('05'!$H$3:$H$300,'05'!$D$3:$D$300,C317)+SUMIFS('06'!$H$3:$H$300,'06'!$C$3:$C$300,C317)+SUMIFS('06'!$H$3:$H$300,'06'!$D$3:$D$300,C317)+SUMIFS('07'!$H$3:$H$300,'07'!$C$3:$C$300,C317)+SUMIFS('07'!$H$3:$H$300,'07'!$D$3:$D$300,C317)+SUMIFS('08'!$H$3:$H$300,'08'!$C$3:$C$300,C317)+SUMIFS('08'!$H$3:$H$300,'08'!$D$3:$D$300,C317)+SUMIFS('09'!$H$3:$H$300,'09'!$C$3:$C$300,C317)+SUMIFS('09'!$H$3:$H$300,'09'!$D$3:$D$300,C317)+SUMIFS('10'!$I$3:$I$260,'10'!$C$3:$C$260,C317)+SUMIFS('10'!$I$3:$I$260,'10'!$D$3:$D$260,C317)+SUMIFS('11'!$H$3:$H$300,'11'!$C$3:$C$300,C317)+SUMIFS('11'!$H$3:$H$300,'11'!$D$3:$D$300,C317)+SUMIFS('12'!$H$3:$H$300,'12'!$C$3:$C$300,C317)+SUMIFS('12'!$H$3:$H$300,'12'!$D$3:$D$300,C317)</f>
        <v>0</v>
      </c>
      <c r="I317" s="212"/>
      <c r="J317" s="231"/>
      <c r="K317" s="212"/>
      <c r="L317" s="212"/>
    </row>
    <row r="318" spans="1:12" ht="24.75" customHeight="1">
      <c r="A318" s="16">
        <f>Equipes!$H318+(ROW(Equipes!$H318)/100000)</f>
        <v>3.1800000000000001E-3</v>
      </c>
      <c r="B318" s="13">
        <f>RANK(Equipes!$A318,A:A)</f>
        <v>683</v>
      </c>
      <c r="C318" s="28"/>
      <c r="D318" s="18">
        <f>COUNTIF('01'!$C$3:$C$300,C318)+COUNTIF('02'!$C$3:$C$300,C318)+COUNTIF('03'!$C$3:$C$300,C318)+COUNTIF('04'!$C$3:$C$300,C318)+COUNTIF('05'!$C$3:$C$300,C318)+COUNTIF('06'!$C$3:$C$300,C318)+COUNTIF('07'!$C$3:$C$300,C318)+COUNTIF('08'!$C$3:$C$300,C318)+COUNTIF('09'!$C$3:$C$300,C318)+COUNTIF('10'!$C$3:$C$260,C318)+COUNTIF('11'!$C$3:$C$300,C318)+COUNTIF('12'!$C$3:$C$300,C318)</f>
        <v>0</v>
      </c>
      <c r="E318" s="18">
        <f>COUNTIF('01'!$D$3:$D$300,C318)+COUNTIF('02'!$D$3:$D$300,C318)+COUNTIF('03'!$D$3:$D$300,C318)+COUNTIF('04'!$D$3:$D$300,C318)+COUNTIF('05'!$D$3:$D$300,C318)+COUNTIF('06'!$D$3:$D$300,C318)+COUNTIF('07'!$D$3:$D$300,C318)+COUNTIF('08'!$D$3:$D$300,C318)+COUNTIF('09'!$D$3:$D$300,C318)+COUNTIF('10'!$D$3:$D$260,C318)+COUNTIF('11'!$D$3:$D$300,C318)+COUNTIF('12'!$D$3:$D$300,C318)</f>
        <v>0</v>
      </c>
      <c r="F318" s="18">
        <f>COUNTIFS('01'!$C$3:$C$300,C318,'01'!$H$3:$H$300,"&gt;0")+COUNTIFS('01'!$D$3:$D$300,C318,'01'!$H$3:$H$300,"&gt;0")+COUNTIFS('02'!$C$3:$C$300,C318,'02'!$H$3:$H$300,"&gt;0")+COUNTIFS('02'!$D$3:$D$300,C318,'02'!$H$3:$H$300,"&gt;0")+COUNTIFS('03'!$C$3:$C$300,C318,'03'!$H$3:$H$300,"&gt;0")+COUNTIFS('03'!$D$3:$D$300,C318,'03'!$H$3:$H$300,"&gt;0")+COUNTIFS('04'!$C$3:$C$300,C318,'04'!$H$3:$H$300,"&gt;0")+COUNTIFS('04'!$D$3:$D$300,C318,'04'!$H$3:$H$300,"&gt;0")+COUNTIFS('05'!$C$3:$C$300,C318,'05'!$H$3:$H$300,"&gt;0")+COUNTIFS('05'!$D$3:$D$300,C318,'05'!$H$3:$H$300,"&gt;0")+COUNTIFS('06'!$C$3:$C$300,C318,'06'!$H$3:$H$300,"&gt;0")+COUNTIFS('06'!$D$3:$D$300,C318,'06'!$H$3:$H$300,"&gt;0")+COUNTIFS('07'!$C$3:$C$300,C318,'07'!$H$3:$H$300,"&gt;0")+COUNTIFS('07'!$D$3:$D$300,C318,'07'!$H$3:$H$300,"&gt;0")+COUNTIFS('08'!$C$3:$C$300,C318,'08'!$H$3:$H$300,"&gt;0")+COUNTIFS('08'!$D$3:$D$300,C318,'08'!$H$3:$H$300,"&gt;0")+COUNTIFS('09'!$C$3:$C$300,C318,'09'!$H$3:$H$300,"&gt;0")+COUNTIFS('09'!$D$3:$D$300,C318,'09'!$H$3:$H$300,"&gt;0")+COUNTIFS('10'!$C$3:$C$260,C318,'10'!$I$3:$I$260,"&gt;0")+COUNTIFS('10'!$D$3:$D$260,C318,'10'!$I$3:$I$260,"&gt;0")+COUNTIFS('11'!$C$3:$C$300,C318,'11'!$H$3:$H$300,"&gt;0")+COUNTIFS('11'!$D$3:$D$300,C318,'11'!$H$3:$H$300,"&gt;0")+COUNTIFS('12'!$C$3:$C$300,C318,'12'!$H$3:$H$300,"&gt;0")+COUNTIFS('12'!$D$3:$D$300,C318,'12'!$H$3:$H$300,"&gt;0")</f>
        <v>0</v>
      </c>
      <c r="G318" s="18">
        <f>COUNTIFS('01'!$C$3:$C$300,C318,'01'!$H$3:$H$300,"&lt;0")+COUNTIFS('01'!$D$3:$D$300,C318,'01'!$H$3:$H$300,"&lt;0")+COUNTIFS('02'!$C$3:$C$300,C318,'02'!$H$3:$H$300,"&lt;0")+COUNTIFS('02'!$D$3:$D$300,C318,'02'!$H$3:$H$300,"&lt;0")+COUNTIFS('03'!$C$3:$C$300,C318,'03'!$H$3:$H$300,"&lt;0")+COUNTIFS('03'!$D$3:$D$300,C318,'03'!$H$3:$H$300,"&lt;0")+COUNTIFS('04'!$C$3:$C$300,C318,'04'!$H$3:$H$300,"&lt;0")+COUNTIFS('04'!$D$3:$D$300,C318,'04'!$H$3:$H$300,"&lt;0")+COUNTIFS('05'!$C$3:$C$300,C318,'05'!$H$3:$H$300,"&lt;0")+COUNTIFS('05'!$D$3:$D$300,C318,'05'!$H$3:$H$300,"&lt;0")+COUNTIFS('06'!$C$3:$C$300,C318,'06'!$H$3:$H$300,"&lt;0")+COUNTIFS('06'!$D$3:$D$300,C318,'06'!$H$3:$H$300,"&lt;0")+COUNTIFS('07'!$C$3:$C$300,C318,'07'!$H$3:$H$300,"&lt;0")+COUNTIFS('07'!$D$3:$D$300,C318,'07'!$H$3:$H$300,"&lt;0")+COUNTIFS('08'!$C$3:$C$300,C318,'08'!$H$3:$H$300,"&lt;0")+COUNTIFS('08'!$D$3:$D$300,C318,'08'!$H$3:$H$300,"&lt;0")+COUNTIFS('09'!$C$3:$C$300,C318,'09'!$H$3:$H$300,"&lt;0")+COUNTIFS('09'!$D$3:$D$300,C318,'09'!$H$3:$H$300,"&lt;0")+COUNTIFS('10'!$C$3:$C$260,C318,'10'!$I$3:$I$260,"&lt;0")+COUNTIFS('10'!$D$3:$D$260,C318,'10'!$I$3:$I$260,"&lt;0")+COUNTIFS('11'!$C$3:$C$300,C318,'11'!$H$3:$H$300,"&lt;0")+COUNTIFS('11'!$D$3:$D$300,C318,'11'!$H$3:$H$300,"&lt;0")+COUNTIFS('12'!$C$3:$C$300,C318,'12'!$H$3:$H$300,"&lt;0")+COUNTIFS('12'!$D$3:$D$300,C318,'12'!$H$3:$H$300,"&lt;0")</f>
        <v>0</v>
      </c>
      <c r="H318" s="19">
        <f>SUMIFS('01'!$H$3:$H$300,'01'!$C$3:$C$300,C318)+SUMIFS('01'!$H$3:$H$300,'01'!$D$3:$D$300,C318)+SUMIFS('02'!$H$3:$H$300,'02'!$C$3:$C$300,C318)+SUMIFS('02'!$H$3:$H$300,'02'!$D$3:$D$300,C318)+SUMIFS('03'!$H$3:$H$300,'03'!$C$3:$C$300,C318)+SUMIFS('03'!$H$3:$H$300,'03'!$D$3:$D$300,C318)+SUMIFS('04'!$H$3:$H$300,'04'!$C$3:$C$300,C318)+SUMIFS('04'!$H$3:$H$300,'04'!$D$3:$D$300,C318)+SUMIFS('05'!$H$3:$H$300,'05'!$C$3:$C$300,C318)+SUMIFS('05'!$H$3:$H$300,'05'!$D$3:$D$300,C318)+SUMIFS('06'!$H$3:$H$300,'06'!$C$3:$C$300,C318)+SUMIFS('06'!$H$3:$H$300,'06'!$D$3:$D$300,C318)+SUMIFS('07'!$H$3:$H$300,'07'!$C$3:$C$300,C318)+SUMIFS('07'!$H$3:$H$300,'07'!$D$3:$D$300,C318)+SUMIFS('08'!$H$3:$H$300,'08'!$C$3:$C$300,C318)+SUMIFS('08'!$H$3:$H$300,'08'!$D$3:$D$300,C318)+SUMIFS('09'!$H$3:$H$300,'09'!$C$3:$C$300,C318)+SUMIFS('09'!$H$3:$H$300,'09'!$D$3:$D$300,C318)+SUMIFS('10'!$I$3:$I$260,'10'!$C$3:$C$260,C318)+SUMIFS('10'!$I$3:$I$260,'10'!$D$3:$D$260,C318)+SUMIFS('11'!$H$3:$H$300,'11'!$C$3:$C$300,C318)+SUMIFS('11'!$H$3:$H$300,'11'!$D$3:$D$300,C318)+SUMIFS('12'!$H$3:$H$300,'12'!$C$3:$C$300,C318)+SUMIFS('12'!$H$3:$H$300,'12'!$D$3:$D$300,C318)</f>
        <v>0</v>
      </c>
      <c r="I318" s="212"/>
      <c r="J318" s="231"/>
      <c r="K318" s="212"/>
      <c r="L318" s="212"/>
    </row>
    <row r="319" spans="1:12" ht="24.75" customHeight="1">
      <c r="A319" s="16">
        <f>Equipes!$H319+(ROW(Equipes!$H319)/100000)</f>
        <v>3.1900000000000001E-3</v>
      </c>
      <c r="B319" s="13">
        <f>RANK(Equipes!$A319,A:A)</f>
        <v>682</v>
      </c>
      <c r="C319" s="28"/>
      <c r="D319" s="18">
        <f>COUNTIF('01'!$C$3:$C$300,C319)+COUNTIF('02'!$C$3:$C$300,C319)+COUNTIF('03'!$C$3:$C$300,C319)+COUNTIF('04'!$C$3:$C$300,C319)+COUNTIF('05'!$C$3:$C$300,C319)+COUNTIF('06'!$C$3:$C$300,C319)+COUNTIF('07'!$C$3:$C$300,C319)+COUNTIF('08'!$C$3:$C$300,C319)+COUNTIF('09'!$C$3:$C$300,C319)+COUNTIF('10'!$C$3:$C$260,C319)+COUNTIF('11'!$C$3:$C$300,C319)+COUNTIF('12'!$C$3:$C$300,C319)</f>
        <v>0</v>
      </c>
      <c r="E319" s="18">
        <f>COUNTIF('01'!$D$3:$D$300,C319)+COUNTIF('02'!$D$3:$D$300,C319)+COUNTIF('03'!$D$3:$D$300,C319)+COUNTIF('04'!$D$3:$D$300,C319)+COUNTIF('05'!$D$3:$D$300,C319)+COUNTIF('06'!$D$3:$D$300,C319)+COUNTIF('07'!$D$3:$D$300,C319)+COUNTIF('08'!$D$3:$D$300,C319)+COUNTIF('09'!$D$3:$D$300,C319)+COUNTIF('10'!$D$3:$D$260,C319)+COUNTIF('11'!$D$3:$D$300,C319)+COUNTIF('12'!$D$3:$D$300,C319)</f>
        <v>0</v>
      </c>
      <c r="F319" s="18">
        <f>COUNTIFS('01'!$C$3:$C$300,C319,'01'!$H$3:$H$300,"&gt;0")+COUNTIFS('01'!$D$3:$D$300,C319,'01'!$H$3:$H$300,"&gt;0")+COUNTIFS('02'!$C$3:$C$300,C319,'02'!$H$3:$H$300,"&gt;0")+COUNTIFS('02'!$D$3:$D$300,C319,'02'!$H$3:$H$300,"&gt;0")+COUNTIFS('03'!$C$3:$C$300,C319,'03'!$H$3:$H$300,"&gt;0")+COUNTIFS('03'!$D$3:$D$300,C319,'03'!$H$3:$H$300,"&gt;0")+COUNTIFS('04'!$C$3:$C$300,C319,'04'!$H$3:$H$300,"&gt;0")+COUNTIFS('04'!$D$3:$D$300,C319,'04'!$H$3:$H$300,"&gt;0")+COUNTIFS('05'!$C$3:$C$300,C319,'05'!$H$3:$H$300,"&gt;0")+COUNTIFS('05'!$D$3:$D$300,C319,'05'!$H$3:$H$300,"&gt;0")+COUNTIFS('06'!$C$3:$C$300,C319,'06'!$H$3:$H$300,"&gt;0")+COUNTIFS('06'!$D$3:$D$300,C319,'06'!$H$3:$H$300,"&gt;0")+COUNTIFS('07'!$C$3:$C$300,C319,'07'!$H$3:$H$300,"&gt;0")+COUNTIFS('07'!$D$3:$D$300,C319,'07'!$H$3:$H$300,"&gt;0")+COUNTIFS('08'!$C$3:$C$300,C319,'08'!$H$3:$H$300,"&gt;0")+COUNTIFS('08'!$D$3:$D$300,C319,'08'!$H$3:$H$300,"&gt;0")+COUNTIFS('09'!$C$3:$C$300,C319,'09'!$H$3:$H$300,"&gt;0")+COUNTIFS('09'!$D$3:$D$300,C319,'09'!$H$3:$H$300,"&gt;0")+COUNTIFS('10'!$C$3:$C$260,C319,'10'!$I$3:$I$260,"&gt;0")+COUNTIFS('10'!$D$3:$D$260,C319,'10'!$I$3:$I$260,"&gt;0")+COUNTIFS('11'!$C$3:$C$300,C319,'11'!$H$3:$H$300,"&gt;0")+COUNTIFS('11'!$D$3:$D$300,C319,'11'!$H$3:$H$300,"&gt;0")+COUNTIFS('12'!$C$3:$C$300,C319,'12'!$H$3:$H$300,"&gt;0")+COUNTIFS('12'!$D$3:$D$300,C319,'12'!$H$3:$H$300,"&gt;0")</f>
        <v>0</v>
      </c>
      <c r="G319" s="18">
        <f>COUNTIFS('01'!$C$3:$C$300,C319,'01'!$H$3:$H$300,"&lt;0")+COUNTIFS('01'!$D$3:$D$300,C319,'01'!$H$3:$H$300,"&lt;0")+COUNTIFS('02'!$C$3:$C$300,C319,'02'!$H$3:$H$300,"&lt;0")+COUNTIFS('02'!$D$3:$D$300,C319,'02'!$H$3:$H$300,"&lt;0")+COUNTIFS('03'!$C$3:$C$300,C319,'03'!$H$3:$H$300,"&lt;0")+COUNTIFS('03'!$D$3:$D$300,C319,'03'!$H$3:$H$300,"&lt;0")+COUNTIFS('04'!$C$3:$C$300,C319,'04'!$H$3:$H$300,"&lt;0")+COUNTIFS('04'!$D$3:$D$300,C319,'04'!$H$3:$H$300,"&lt;0")+COUNTIFS('05'!$C$3:$C$300,C319,'05'!$H$3:$H$300,"&lt;0")+COUNTIFS('05'!$D$3:$D$300,C319,'05'!$H$3:$H$300,"&lt;0")+COUNTIFS('06'!$C$3:$C$300,C319,'06'!$H$3:$H$300,"&lt;0")+COUNTIFS('06'!$D$3:$D$300,C319,'06'!$H$3:$H$300,"&lt;0")+COUNTIFS('07'!$C$3:$C$300,C319,'07'!$H$3:$H$300,"&lt;0")+COUNTIFS('07'!$D$3:$D$300,C319,'07'!$H$3:$H$300,"&lt;0")+COUNTIFS('08'!$C$3:$C$300,C319,'08'!$H$3:$H$300,"&lt;0")+COUNTIFS('08'!$D$3:$D$300,C319,'08'!$H$3:$H$300,"&lt;0")+COUNTIFS('09'!$C$3:$C$300,C319,'09'!$H$3:$H$300,"&lt;0")+COUNTIFS('09'!$D$3:$D$300,C319,'09'!$H$3:$H$300,"&lt;0")+COUNTIFS('10'!$C$3:$C$260,C319,'10'!$I$3:$I$260,"&lt;0")+COUNTIFS('10'!$D$3:$D$260,C319,'10'!$I$3:$I$260,"&lt;0")+COUNTIFS('11'!$C$3:$C$300,C319,'11'!$H$3:$H$300,"&lt;0")+COUNTIFS('11'!$D$3:$D$300,C319,'11'!$H$3:$H$300,"&lt;0")+COUNTIFS('12'!$C$3:$C$300,C319,'12'!$H$3:$H$300,"&lt;0")+COUNTIFS('12'!$D$3:$D$300,C319,'12'!$H$3:$H$300,"&lt;0")</f>
        <v>0</v>
      </c>
      <c r="H319" s="19">
        <f>SUMIFS('01'!$H$3:$H$300,'01'!$C$3:$C$300,C319)+SUMIFS('01'!$H$3:$H$300,'01'!$D$3:$D$300,C319)+SUMIFS('02'!$H$3:$H$300,'02'!$C$3:$C$300,C319)+SUMIFS('02'!$H$3:$H$300,'02'!$D$3:$D$300,C319)+SUMIFS('03'!$H$3:$H$300,'03'!$C$3:$C$300,C319)+SUMIFS('03'!$H$3:$H$300,'03'!$D$3:$D$300,C319)+SUMIFS('04'!$H$3:$H$300,'04'!$C$3:$C$300,C319)+SUMIFS('04'!$H$3:$H$300,'04'!$D$3:$D$300,C319)+SUMIFS('05'!$H$3:$H$300,'05'!$C$3:$C$300,C319)+SUMIFS('05'!$H$3:$H$300,'05'!$D$3:$D$300,C319)+SUMIFS('06'!$H$3:$H$300,'06'!$C$3:$C$300,C319)+SUMIFS('06'!$H$3:$H$300,'06'!$D$3:$D$300,C319)+SUMIFS('07'!$H$3:$H$300,'07'!$C$3:$C$300,C319)+SUMIFS('07'!$H$3:$H$300,'07'!$D$3:$D$300,C319)+SUMIFS('08'!$H$3:$H$300,'08'!$C$3:$C$300,C319)+SUMIFS('08'!$H$3:$H$300,'08'!$D$3:$D$300,C319)+SUMIFS('09'!$H$3:$H$300,'09'!$C$3:$C$300,C319)+SUMIFS('09'!$H$3:$H$300,'09'!$D$3:$D$300,C319)+SUMIFS('10'!$I$3:$I$260,'10'!$C$3:$C$260,C319)+SUMIFS('10'!$I$3:$I$260,'10'!$D$3:$D$260,C319)+SUMIFS('11'!$H$3:$H$300,'11'!$C$3:$C$300,C319)+SUMIFS('11'!$H$3:$H$300,'11'!$D$3:$D$300,C319)+SUMIFS('12'!$H$3:$H$300,'12'!$C$3:$C$300,C319)+SUMIFS('12'!$H$3:$H$300,'12'!$D$3:$D$300,C319)</f>
        <v>0</v>
      </c>
      <c r="I319" s="212"/>
      <c r="J319" s="231"/>
      <c r="K319" s="212"/>
      <c r="L319" s="212"/>
    </row>
    <row r="320" spans="1:12" ht="24.75" customHeight="1">
      <c r="A320" s="16">
        <f>Equipes!$H320+(ROW(Equipes!$H320)/100000)</f>
        <v>3.2000000000000002E-3</v>
      </c>
      <c r="B320" s="13">
        <f>RANK(Equipes!$A320,A:A)</f>
        <v>681</v>
      </c>
      <c r="C320" s="28"/>
      <c r="D320" s="18">
        <f>COUNTIF('01'!$C$3:$C$300,C320)+COUNTIF('02'!$C$3:$C$300,C320)+COUNTIF('03'!$C$3:$C$300,C320)+COUNTIF('04'!$C$3:$C$300,C320)+COUNTIF('05'!$C$3:$C$300,C320)+COUNTIF('06'!$C$3:$C$300,C320)+COUNTIF('07'!$C$3:$C$300,C320)+COUNTIF('08'!$C$3:$C$300,C320)+COUNTIF('09'!$C$3:$C$300,C320)+COUNTIF('10'!$C$3:$C$260,C320)+COUNTIF('11'!$C$3:$C$300,C320)+COUNTIF('12'!$C$3:$C$300,C320)</f>
        <v>0</v>
      </c>
      <c r="E320" s="18">
        <f>COUNTIF('01'!$D$3:$D$300,C320)+COUNTIF('02'!$D$3:$D$300,C320)+COUNTIF('03'!$D$3:$D$300,C320)+COUNTIF('04'!$D$3:$D$300,C320)+COUNTIF('05'!$D$3:$D$300,C320)+COUNTIF('06'!$D$3:$D$300,C320)+COUNTIF('07'!$D$3:$D$300,C320)+COUNTIF('08'!$D$3:$D$300,C320)+COUNTIF('09'!$D$3:$D$300,C320)+COUNTIF('10'!$D$3:$D$260,C320)+COUNTIF('11'!$D$3:$D$300,C320)+COUNTIF('12'!$D$3:$D$300,C320)</f>
        <v>0</v>
      </c>
      <c r="F320" s="18">
        <f>COUNTIFS('01'!$C$3:$C$300,C320,'01'!$H$3:$H$300,"&gt;0")+COUNTIFS('01'!$D$3:$D$300,C320,'01'!$H$3:$H$300,"&gt;0")+COUNTIFS('02'!$C$3:$C$300,C320,'02'!$H$3:$H$300,"&gt;0")+COUNTIFS('02'!$D$3:$D$300,C320,'02'!$H$3:$H$300,"&gt;0")+COUNTIFS('03'!$C$3:$C$300,C320,'03'!$H$3:$H$300,"&gt;0")+COUNTIFS('03'!$D$3:$D$300,C320,'03'!$H$3:$H$300,"&gt;0")+COUNTIFS('04'!$C$3:$C$300,C320,'04'!$H$3:$H$300,"&gt;0")+COUNTIFS('04'!$D$3:$D$300,C320,'04'!$H$3:$H$300,"&gt;0")+COUNTIFS('05'!$C$3:$C$300,C320,'05'!$H$3:$H$300,"&gt;0")+COUNTIFS('05'!$D$3:$D$300,C320,'05'!$H$3:$H$300,"&gt;0")+COUNTIFS('06'!$C$3:$C$300,C320,'06'!$H$3:$H$300,"&gt;0")+COUNTIFS('06'!$D$3:$D$300,C320,'06'!$H$3:$H$300,"&gt;0")+COUNTIFS('07'!$C$3:$C$300,C320,'07'!$H$3:$H$300,"&gt;0")+COUNTIFS('07'!$D$3:$D$300,C320,'07'!$H$3:$H$300,"&gt;0")+COUNTIFS('08'!$C$3:$C$300,C320,'08'!$H$3:$H$300,"&gt;0")+COUNTIFS('08'!$D$3:$D$300,C320,'08'!$H$3:$H$300,"&gt;0")+COUNTIFS('09'!$C$3:$C$300,C320,'09'!$H$3:$H$300,"&gt;0")+COUNTIFS('09'!$D$3:$D$300,C320,'09'!$H$3:$H$300,"&gt;0")+COUNTIFS('10'!$C$3:$C$260,C320,'10'!$I$3:$I$260,"&gt;0")+COUNTIFS('10'!$D$3:$D$260,C320,'10'!$I$3:$I$260,"&gt;0")+COUNTIFS('11'!$C$3:$C$300,C320,'11'!$H$3:$H$300,"&gt;0")+COUNTIFS('11'!$D$3:$D$300,C320,'11'!$H$3:$H$300,"&gt;0")+COUNTIFS('12'!$C$3:$C$300,C320,'12'!$H$3:$H$300,"&gt;0")+COUNTIFS('12'!$D$3:$D$300,C320,'12'!$H$3:$H$300,"&gt;0")</f>
        <v>0</v>
      </c>
      <c r="G320" s="18">
        <f>COUNTIFS('01'!$C$3:$C$300,C320,'01'!$H$3:$H$300,"&lt;0")+COUNTIFS('01'!$D$3:$D$300,C320,'01'!$H$3:$H$300,"&lt;0")+COUNTIFS('02'!$C$3:$C$300,C320,'02'!$H$3:$H$300,"&lt;0")+COUNTIFS('02'!$D$3:$D$300,C320,'02'!$H$3:$H$300,"&lt;0")+COUNTIFS('03'!$C$3:$C$300,C320,'03'!$H$3:$H$300,"&lt;0")+COUNTIFS('03'!$D$3:$D$300,C320,'03'!$H$3:$H$300,"&lt;0")+COUNTIFS('04'!$C$3:$C$300,C320,'04'!$H$3:$H$300,"&lt;0")+COUNTIFS('04'!$D$3:$D$300,C320,'04'!$H$3:$H$300,"&lt;0")+COUNTIFS('05'!$C$3:$C$300,C320,'05'!$H$3:$H$300,"&lt;0")+COUNTIFS('05'!$D$3:$D$300,C320,'05'!$H$3:$H$300,"&lt;0")+COUNTIFS('06'!$C$3:$C$300,C320,'06'!$H$3:$H$300,"&lt;0")+COUNTIFS('06'!$D$3:$D$300,C320,'06'!$H$3:$H$300,"&lt;0")+COUNTIFS('07'!$C$3:$C$300,C320,'07'!$H$3:$H$300,"&lt;0")+COUNTIFS('07'!$D$3:$D$300,C320,'07'!$H$3:$H$300,"&lt;0")+COUNTIFS('08'!$C$3:$C$300,C320,'08'!$H$3:$H$300,"&lt;0")+COUNTIFS('08'!$D$3:$D$300,C320,'08'!$H$3:$H$300,"&lt;0")+COUNTIFS('09'!$C$3:$C$300,C320,'09'!$H$3:$H$300,"&lt;0")+COUNTIFS('09'!$D$3:$D$300,C320,'09'!$H$3:$H$300,"&lt;0")+COUNTIFS('10'!$C$3:$C$260,C320,'10'!$I$3:$I$260,"&lt;0")+COUNTIFS('10'!$D$3:$D$260,C320,'10'!$I$3:$I$260,"&lt;0")+COUNTIFS('11'!$C$3:$C$300,C320,'11'!$H$3:$H$300,"&lt;0")+COUNTIFS('11'!$D$3:$D$300,C320,'11'!$H$3:$H$300,"&lt;0")+COUNTIFS('12'!$C$3:$C$300,C320,'12'!$H$3:$H$300,"&lt;0")+COUNTIFS('12'!$D$3:$D$300,C320,'12'!$H$3:$H$300,"&lt;0")</f>
        <v>0</v>
      </c>
      <c r="H320" s="19">
        <f>SUMIFS('01'!$H$3:$H$300,'01'!$C$3:$C$300,C320)+SUMIFS('01'!$H$3:$H$300,'01'!$D$3:$D$300,C320)+SUMIFS('02'!$H$3:$H$300,'02'!$C$3:$C$300,C320)+SUMIFS('02'!$H$3:$H$300,'02'!$D$3:$D$300,C320)+SUMIFS('03'!$H$3:$H$300,'03'!$C$3:$C$300,C320)+SUMIFS('03'!$H$3:$H$300,'03'!$D$3:$D$300,C320)+SUMIFS('04'!$H$3:$H$300,'04'!$C$3:$C$300,C320)+SUMIFS('04'!$H$3:$H$300,'04'!$D$3:$D$300,C320)+SUMIFS('05'!$H$3:$H$300,'05'!$C$3:$C$300,C320)+SUMIFS('05'!$H$3:$H$300,'05'!$D$3:$D$300,C320)+SUMIFS('06'!$H$3:$H$300,'06'!$C$3:$C$300,C320)+SUMIFS('06'!$H$3:$H$300,'06'!$D$3:$D$300,C320)+SUMIFS('07'!$H$3:$H$300,'07'!$C$3:$C$300,C320)+SUMIFS('07'!$H$3:$H$300,'07'!$D$3:$D$300,C320)+SUMIFS('08'!$H$3:$H$300,'08'!$C$3:$C$300,C320)+SUMIFS('08'!$H$3:$H$300,'08'!$D$3:$D$300,C320)+SUMIFS('09'!$H$3:$H$300,'09'!$C$3:$C$300,C320)+SUMIFS('09'!$H$3:$H$300,'09'!$D$3:$D$300,C320)+SUMIFS('10'!$I$3:$I$260,'10'!$C$3:$C$260,C320)+SUMIFS('10'!$I$3:$I$260,'10'!$D$3:$D$260,C320)+SUMIFS('11'!$H$3:$H$300,'11'!$C$3:$C$300,C320)+SUMIFS('11'!$H$3:$H$300,'11'!$D$3:$D$300,C320)+SUMIFS('12'!$H$3:$H$300,'12'!$C$3:$C$300,C320)+SUMIFS('12'!$H$3:$H$300,'12'!$D$3:$D$300,C320)</f>
        <v>0</v>
      </c>
      <c r="I320" s="212"/>
      <c r="J320" s="231"/>
      <c r="K320" s="212"/>
      <c r="L320" s="212"/>
    </row>
    <row r="321" spans="1:12" ht="24.75" customHeight="1">
      <c r="A321" s="16">
        <f>Equipes!$H321+(ROW(Equipes!$H321)/100000)</f>
        <v>3.2100000000000002E-3</v>
      </c>
      <c r="B321" s="13">
        <f>RANK(Equipes!$A321,A:A)</f>
        <v>680</v>
      </c>
      <c r="C321" s="28"/>
      <c r="D321" s="18">
        <f>COUNTIF('01'!$C$3:$C$300,C321)+COUNTIF('02'!$C$3:$C$300,C321)+COUNTIF('03'!$C$3:$C$300,C321)+COUNTIF('04'!$C$3:$C$300,C321)+COUNTIF('05'!$C$3:$C$300,C321)+COUNTIF('06'!$C$3:$C$300,C321)+COUNTIF('07'!$C$3:$C$300,C321)+COUNTIF('08'!$C$3:$C$300,C321)+COUNTIF('09'!$C$3:$C$300,C321)+COUNTIF('10'!$C$3:$C$260,C321)+COUNTIF('11'!$C$3:$C$300,C321)+COUNTIF('12'!$C$3:$C$300,C321)</f>
        <v>0</v>
      </c>
      <c r="E321" s="18">
        <f>COUNTIF('01'!$D$3:$D$300,C321)+COUNTIF('02'!$D$3:$D$300,C321)+COUNTIF('03'!$D$3:$D$300,C321)+COUNTIF('04'!$D$3:$D$300,C321)+COUNTIF('05'!$D$3:$D$300,C321)+COUNTIF('06'!$D$3:$D$300,C321)+COUNTIF('07'!$D$3:$D$300,C321)+COUNTIF('08'!$D$3:$D$300,C321)+COUNTIF('09'!$D$3:$D$300,C321)+COUNTIF('10'!$D$3:$D$260,C321)+COUNTIF('11'!$D$3:$D$300,C321)+COUNTIF('12'!$D$3:$D$300,C321)</f>
        <v>0</v>
      </c>
      <c r="F321" s="18">
        <f>COUNTIFS('01'!$C$3:$C$300,C321,'01'!$H$3:$H$300,"&gt;0")+COUNTIFS('01'!$D$3:$D$300,C321,'01'!$H$3:$H$300,"&gt;0")+COUNTIFS('02'!$C$3:$C$300,C321,'02'!$H$3:$H$300,"&gt;0")+COUNTIFS('02'!$D$3:$D$300,C321,'02'!$H$3:$H$300,"&gt;0")+COUNTIFS('03'!$C$3:$C$300,C321,'03'!$H$3:$H$300,"&gt;0")+COUNTIFS('03'!$D$3:$D$300,C321,'03'!$H$3:$H$300,"&gt;0")+COUNTIFS('04'!$C$3:$C$300,C321,'04'!$H$3:$H$300,"&gt;0")+COUNTIFS('04'!$D$3:$D$300,C321,'04'!$H$3:$H$300,"&gt;0")+COUNTIFS('05'!$C$3:$C$300,C321,'05'!$H$3:$H$300,"&gt;0")+COUNTIFS('05'!$D$3:$D$300,C321,'05'!$H$3:$H$300,"&gt;0")+COUNTIFS('06'!$C$3:$C$300,C321,'06'!$H$3:$H$300,"&gt;0")+COUNTIFS('06'!$D$3:$D$300,C321,'06'!$H$3:$H$300,"&gt;0")+COUNTIFS('07'!$C$3:$C$300,C321,'07'!$H$3:$H$300,"&gt;0")+COUNTIFS('07'!$D$3:$D$300,C321,'07'!$H$3:$H$300,"&gt;0")+COUNTIFS('08'!$C$3:$C$300,C321,'08'!$H$3:$H$300,"&gt;0")+COUNTIFS('08'!$D$3:$D$300,C321,'08'!$H$3:$H$300,"&gt;0")+COUNTIFS('09'!$C$3:$C$300,C321,'09'!$H$3:$H$300,"&gt;0")+COUNTIFS('09'!$D$3:$D$300,C321,'09'!$H$3:$H$300,"&gt;0")+COUNTIFS('10'!$C$3:$C$260,C321,'10'!$I$3:$I$260,"&gt;0")+COUNTIFS('10'!$D$3:$D$260,C321,'10'!$I$3:$I$260,"&gt;0")+COUNTIFS('11'!$C$3:$C$300,C321,'11'!$H$3:$H$300,"&gt;0")+COUNTIFS('11'!$D$3:$D$300,C321,'11'!$H$3:$H$300,"&gt;0")+COUNTIFS('12'!$C$3:$C$300,C321,'12'!$H$3:$H$300,"&gt;0")+COUNTIFS('12'!$D$3:$D$300,C321,'12'!$H$3:$H$300,"&gt;0")</f>
        <v>0</v>
      </c>
      <c r="G321" s="18">
        <f>COUNTIFS('01'!$C$3:$C$300,C321,'01'!$H$3:$H$300,"&lt;0")+COUNTIFS('01'!$D$3:$D$300,C321,'01'!$H$3:$H$300,"&lt;0")+COUNTIFS('02'!$C$3:$C$300,C321,'02'!$H$3:$H$300,"&lt;0")+COUNTIFS('02'!$D$3:$D$300,C321,'02'!$H$3:$H$300,"&lt;0")+COUNTIFS('03'!$C$3:$C$300,C321,'03'!$H$3:$H$300,"&lt;0")+COUNTIFS('03'!$D$3:$D$300,C321,'03'!$H$3:$H$300,"&lt;0")+COUNTIFS('04'!$C$3:$C$300,C321,'04'!$H$3:$H$300,"&lt;0")+COUNTIFS('04'!$D$3:$D$300,C321,'04'!$H$3:$H$300,"&lt;0")+COUNTIFS('05'!$C$3:$C$300,C321,'05'!$H$3:$H$300,"&lt;0")+COUNTIFS('05'!$D$3:$D$300,C321,'05'!$H$3:$H$300,"&lt;0")+COUNTIFS('06'!$C$3:$C$300,C321,'06'!$H$3:$H$300,"&lt;0")+COUNTIFS('06'!$D$3:$D$300,C321,'06'!$H$3:$H$300,"&lt;0")+COUNTIFS('07'!$C$3:$C$300,C321,'07'!$H$3:$H$300,"&lt;0")+COUNTIFS('07'!$D$3:$D$300,C321,'07'!$H$3:$H$300,"&lt;0")+COUNTIFS('08'!$C$3:$C$300,C321,'08'!$H$3:$H$300,"&lt;0")+COUNTIFS('08'!$D$3:$D$300,C321,'08'!$H$3:$H$300,"&lt;0")+COUNTIFS('09'!$C$3:$C$300,C321,'09'!$H$3:$H$300,"&lt;0")+COUNTIFS('09'!$D$3:$D$300,C321,'09'!$H$3:$H$300,"&lt;0")+COUNTIFS('10'!$C$3:$C$260,C321,'10'!$I$3:$I$260,"&lt;0")+COUNTIFS('10'!$D$3:$D$260,C321,'10'!$I$3:$I$260,"&lt;0")+COUNTIFS('11'!$C$3:$C$300,C321,'11'!$H$3:$H$300,"&lt;0")+COUNTIFS('11'!$D$3:$D$300,C321,'11'!$H$3:$H$300,"&lt;0")+COUNTIFS('12'!$C$3:$C$300,C321,'12'!$H$3:$H$300,"&lt;0")+COUNTIFS('12'!$D$3:$D$300,C321,'12'!$H$3:$H$300,"&lt;0")</f>
        <v>0</v>
      </c>
      <c r="H321" s="19">
        <f>SUMIFS('01'!$H$3:$H$300,'01'!$C$3:$C$300,C321)+SUMIFS('01'!$H$3:$H$300,'01'!$D$3:$D$300,C321)+SUMIFS('02'!$H$3:$H$300,'02'!$C$3:$C$300,C321)+SUMIFS('02'!$H$3:$H$300,'02'!$D$3:$D$300,C321)+SUMIFS('03'!$H$3:$H$300,'03'!$C$3:$C$300,C321)+SUMIFS('03'!$H$3:$H$300,'03'!$D$3:$D$300,C321)+SUMIFS('04'!$H$3:$H$300,'04'!$C$3:$C$300,C321)+SUMIFS('04'!$H$3:$H$300,'04'!$D$3:$D$300,C321)+SUMIFS('05'!$H$3:$H$300,'05'!$C$3:$C$300,C321)+SUMIFS('05'!$H$3:$H$300,'05'!$D$3:$D$300,C321)+SUMIFS('06'!$H$3:$H$300,'06'!$C$3:$C$300,C321)+SUMIFS('06'!$H$3:$H$300,'06'!$D$3:$D$300,C321)+SUMIFS('07'!$H$3:$H$300,'07'!$C$3:$C$300,C321)+SUMIFS('07'!$H$3:$H$300,'07'!$D$3:$D$300,C321)+SUMIFS('08'!$H$3:$H$300,'08'!$C$3:$C$300,C321)+SUMIFS('08'!$H$3:$H$300,'08'!$D$3:$D$300,C321)+SUMIFS('09'!$H$3:$H$300,'09'!$C$3:$C$300,C321)+SUMIFS('09'!$H$3:$H$300,'09'!$D$3:$D$300,C321)+SUMIFS('10'!$I$3:$I$260,'10'!$C$3:$C$260,C321)+SUMIFS('10'!$I$3:$I$260,'10'!$D$3:$D$260,C321)+SUMIFS('11'!$H$3:$H$300,'11'!$C$3:$C$300,C321)+SUMIFS('11'!$H$3:$H$300,'11'!$D$3:$D$300,C321)+SUMIFS('12'!$H$3:$H$300,'12'!$C$3:$C$300,C321)+SUMIFS('12'!$H$3:$H$300,'12'!$D$3:$D$300,C321)</f>
        <v>0</v>
      </c>
      <c r="I321" s="212"/>
      <c r="J321" s="231"/>
      <c r="K321" s="212"/>
      <c r="L321" s="212"/>
    </row>
    <row r="322" spans="1:12" ht="24.75" customHeight="1">
      <c r="A322" s="16">
        <f>Equipes!$H322+(ROW(Equipes!$H322)/100000)</f>
        <v>3.2200000000000002E-3</v>
      </c>
      <c r="B322" s="13">
        <f>RANK(Equipes!$A322,A:A)</f>
        <v>679</v>
      </c>
      <c r="C322" s="28"/>
      <c r="D322" s="18">
        <f>COUNTIF('01'!$C$3:$C$300,C322)+COUNTIF('02'!$C$3:$C$300,C322)+COUNTIF('03'!$C$3:$C$300,C322)+COUNTIF('04'!$C$3:$C$300,C322)+COUNTIF('05'!$C$3:$C$300,C322)+COUNTIF('06'!$C$3:$C$300,C322)+COUNTIF('07'!$C$3:$C$300,C322)+COUNTIF('08'!$C$3:$C$300,C322)+COUNTIF('09'!$C$3:$C$300,C322)+COUNTIF('10'!$C$3:$C$260,C322)+COUNTIF('11'!$C$3:$C$300,C322)+COUNTIF('12'!$C$3:$C$300,C322)</f>
        <v>0</v>
      </c>
      <c r="E322" s="18">
        <f>COUNTIF('01'!$D$3:$D$300,C322)+COUNTIF('02'!$D$3:$D$300,C322)+COUNTIF('03'!$D$3:$D$300,C322)+COUNTIF('04'!$D$3:$D$300,C322)+COUNTIF('05'!$D$3:$D$300,C322)+COUNTIF('06'!$D$3:$D$300,C322)+COUNTIF('07'!$D$3:$D$300,C322)+COUNTIF('08'!$D$3:$D$300,C322)+COUNTIF('09'!$D$3:$D$300,C322)+COUNTIF('10'!$D$3:$D$260,C322)+COUNTIF('11'!$D$3:$D$300,C322)+COUNTIF('12'!$D$3:$D$300,C322)</f>
        <v>0</v>
      </c>
      <c r="F322" s="18">
        <f>COUNTIFS('01'!$C$3:$C$300,C322,'01'!$H$3:$H$300,"&gt;0")+COUNTIFS('01'!$D$3:$D$300,C322,'01'!$H$3:$H$300,"&gt;0")+COUNTIFS('02'!$C$3:$C$300,C322,'02'!$H$3:$H$300,"&gt;0")+COUNTIFS('02'!$D$3:$D$300,C322,'02'!$H$3:$H$300,"&gt;0")+COUNTIFS('03'!$C$3:$C$300,C322,'03'!$H$3:$H$300,"&gt;0")+COUNTIFS('03'!$D$3:$D$300,C322,'03'!$H$3:$H$300,"&gt;0")+COUNTIFS('04'!$C$3:$C$300,C322,'04'!$H$3:$H$300,"&gt;0")+COUNTIFS('04'!$D$3:$D$300,C322,'04'!$H$3:$H$300,"&gt;0")+COUNTIFS('05'!$C$3:$C$300,C322,'05'!$H$3:$H$300,"&gt;0")+COUNTIFS('05'!$D$3:$D$300,C322,'05'!$H$3:$H$300,"&gt;0")+COUNTIFS('06'!$C$3:$C$300,C322,'06'!$H$3:$H$300,"&gt;0")+COUNTIFS('06'!$D$3:$D$300,C322,'06'!$H$3:$H$300,"&gt;0")+COUNTIFS('07'!$C$3:$C$300,C322,'07'!$H$3:$H$300,"&gt;0")+COUNTIFS('07'!$D$3:$D$300,C322,'07'!$H$3:$H$300,"&gt;0")+COUNTIFS('08'!$C$3:$C$300,C322,'08'!$H$3:$H$300,"&gt;0")+COUNTIFS('08'!$D$3:$D$300,C322,'08'!$H$3:$H$300,"&gt;0")+COUNTIFS('09'!$C$3:$C$300,C322,'09'!$H$3:$H$300,"&gt;0")+COUNTIFS('09'!$D$3:$D$300,C322,'09'!$H$3:$H$300,"&gt;0")+COUNTIFS('10'!$C$3:$C$260,C322,'10'!$I$3:$I$260,"&gt;0")+COUNTIFS('10'!$D$3:$D$260,C322,'10'!$I$3:$I$260,"&gt;0")+COUNTIFS('11'!$C$3:$C$300,C322,'11'!$H$3:$H$300,"&gt;0")+COUNTIFS('11'!$D$3:$D$300,C322,'11'!$H$3:$H$300,"&gt;0")+COUNTIFS('12'!$C$3:$C$300,C322,'12'!$H$3:$H$300,"&gt;0")+COUNTIFS('12'!$D$3:$D$300,C322,'12'!$H$3:$H$300,"&gt;0")</f>
        <v>0</v>
      </c>
      <c r="G322" s="18">
        <f>COUNTIFS('01'!$C$3:$C$300,C322,'01'!$H$3:$H$300,"&lt;0")+COUNTIFS('01'!$D$3:$D$300,C322,'01'!$H$3:$H$300,"&lt;0")+COUNTIFS('02'!$C$3:$C$300,C322,'02'!$H$3:$H$300,"&lt;0")+COUNTIFS('02'!$D$3:$D$300,C322,'02'!$H$3:$H$300,"&lt;0")+COUNTIFS('03'!$C$3:$C$300,C322,'03'!$H$3:$H$300,"&lt;0")+COUNTIFS('03'!$D$3:$D$300,C322,'03'!$H$3:$H$300,"&lt;0")+COUNTIFS('04'!$C$3:$C$300,C322,'04'!$H$3:$H$300,"&lt;0")+COUNTIFS('04'!$D$3:$D$300,C322,'04'!$H$3:$H$300,"&lt;0")+COUNTIFS('05'!$C$3:$C$300,C322,'05'!$H$3:$H$300,"&lt;0")+COUNTIFS('05'!$D$3:$D$300,C322,'05'!$H$3:$H$300,"&lt;0")+COUNTIFS('06'!$C$3:$C$300,C322,'06'!$H$3:$H$300,"&lt;0")+COUNTIFS('06'!$D$3:$D$300,C322,'06'!$H$3:$H$300,"&lt;0")+COUNTIFS('07'!$C$3:$C$300,C322,'07'!$H$3:$H$300,"&lt;0")+COUNTIFS('07'!$D$3:$D$300,C322,'07'!$H$3:$H$300,"&lt;0")+COUNTIFS('08'!$C$3:$C$300,C322,'08'!$H$3:$H$300,"&lt;0")+COUNTIFS('08'!$D$3:$D$300,C322,'08'!$H$3:$H$300,"&lt;0")+COUNTIFS('09'!$C$3:$C$300,C322,'09'!$H$3:$H$300,"&lt;0")+COUNTIFS('09'!$D$3:$D$300,C322,'09'!$H$3:$H$300,"&lt;0")+COUNTIFS('10'!$C$3:$C$260,C322,'10'!$I$3:$I$260,"&lt;0")+COUNTIFS('10'!$D$3:$D$260,C322,'10'!$I$3:$I$260,"&lt;0")+COUNTIFS('11'!$C$3:$C$300,C322,'11'!$H$3:$H$300,"&lt;0")+COUNTIFS('11'!$D$3:$D$300,C322,'11'!$H$3:$H$300,"&lt;0")+COUNTIFS('12'!$C$3:$C$300,C322,'12'!$H$3:$H$300,"&lt;0")+COUNTIFS('12'!$D$3:$D$300,C322,'12'!$H$3:$H$300,"&lt;0")</f>
        <v>0</v>
      </c>
      <c r="H322" s="19">
        <f>SUMIFS('01'!$H$3:$H$300,'01'!$C$3:$C$300,C322)+SUMIFS('01'!$H$3:$H$300,'01'!$D$3:$D$300,C322)+SUMIFS('02'!$H$3:$H$300,'02'!$C$3:$C$300,C322)+SUMIFS('02'!$H$3:$H$300,'02'!$D$3:$D$300,C322)+SUMIFS('03'!$H$3:$H$300,'03'!$C$3:$C$300,C322)+SUMIFS('03'!$H$3:$H$300,'03'!$D$3:$D$300,C322)+SUMIFS('04'!$H$3:$H$300,'04'!$C$3:$C$300,C322)+SUMIFS('04'!$H$3:$H$300,'04'!$D$3:$D$300,C322)+SUMIFS('05'!$H$3:$H$300,'05'!$C$3:$C$300,C322)+SUMIFS('05'!$H$3:$H$300,'05'!$D$3:$D$300,C322)+SUMIFS('06'!$H$3:$H$300,'06'!$C$3:$C$300,C322)+SUMIFS('06'!$H$3:$H$300,'06'!$D$3:$D$300,C322)+SUMIFS('07'!$H$3:$H$300,'07'!$C$3:$C$300,C322)+SUMIFS('07'!$H$3:$H$300,'07'!$D$3:$D$300,C322)+SUMIFS('08'!$H$3:$H$300,'08'!$C$3:$C$300,C322)+SUMIFS('08'!$H$3:$H$300,'08'!$D$3:$D$300,C322)+SUMIFS('09'!$H$3:$H$300,'09'!$C$3:$C$300,C322)+SUMIFS('09'!$H$3:$H$300,'09'!$D$3:$D$300,C322)+SUMIFS('10'!$I$3:$I$260,'10'!$C$3:$C$260,C322)+SUMIFS('10'!$I$3:$I$260,'10'!$D$3:$D$260,C322)+SUMIFS('11'!$H$3:$H$300,'11'!$C$3:$C$300,C322)+SUMIFS('11'!$H$3:$H$300,'11'!$D$3:$D$300,C322)+SUMIFS('12'!$H$3:$H$300,'12'!$C$3:$C$300,C322)+SUMIFS('12'!$H$3:$H$300,'12'!$D$3:$D$300,C322)</f>
        <v>0</v>
      </c>
      <c r="I322" s="212"/>
      <c r="J322" s="231"/>
      <c r="K322" s="212"/>
      <c r="L322" s="212"/>
    </row>
    <row r="323" spans="1:12" ht="24.75" customHeight="1">
      <c r="A323" s="16">
        <f>Equipes!$H323+(ROW(Equipes!$H323)/100000)</f>
        <v>3.2299999999999998E-3</v>
      </c>
      <c r="B323" s="13">
        <f>RANK(Equipes!$A323,A:A)</f>
        <v>678</v>
      </c>
      <c r="C323" s="28"/>
      <c r="D323" s="18">
        <f>COUNTIF('01'!$C$3:$C$300,C323)+COUNTIF('02'!$C$3:$C$300,C323)+COUNTIF('03'!$C$3:$C$300,C323)+COUNTIF('04'!$C$3:$C$300,C323)+COUNTIF('05'!$C$3:$C$300,C323)+COUNTIF('06'!$C$3:$C$300,C323)+COUNTIF('07'!$C$3:$C$300,C323)+COUNTIF('08'!$C$3:$C$300,C323)+COUNTIF('09'!$C$3:$C$300,C323)+COUNTIF('10'!$C$3:$C$260,C323)+COUNTIF('11'!$C$3:$C$300,C323)+COUNTIF('12'!$C$3:$C$300,C323)</f>
        <v>0</v>
      </c>
      <c r="E323" s="18">
        <f>COUNTIF('01'!$D$3:$D$300,C323)+COUNTIF('02'!$D$3:$D$300,C323)+COUNTIF('03'!$D$3:$D$300,C323)+COUNTIF('04'!$D$3:$D$300,C323)+COUNTIF('05'!$D$3:$D$300,C323)+COUNTIF('06'!$D$3:$D$300,C323)+COUNTIF('07'!$D$3:$D$300,C323)+COUNTIF('08'!$D$3:$D$300,C323)+COUNTIF('09'!$D$3:$D$300,C323)+COUNTIF('10'!$D$3:$D$260,C323)+COUNTIF('11'!$D$3:$D$300,C323)+COUNTIF('12'!$D$3:$D$300,C323)</f>
        <v>0</v>
      </c>
      <c r="F323" s="18">
        <f>COUNTIFS('01'!$C$3:$C$300,C323,'01'!$H$3:$H$300,"&gt;0")+COUNTIFS('01'!$D$3:$D$300,C323,'01'!$H$3:$H$300,"&gt;0")+COUNTIFS('02'!$C$3:$C$300,C323,'02'!$H$3:$H$300,"&gt;0")+COUNTIFS('02'!$D$3:$D$300,C323,'02'!$H$3:$H$300,"&gt;0")+COUNTIFS('03'!$C$3:$C$300,C323,'03'!$H$3:$H$300,"&gt;0")+COUNTIFS('03'!$D$3:$D$300,C323,'03'!$H$3:$H$300,"&gt;0")+COUNTIFS('04'!$C$3:$C$300,C323,'04'!$H$3:$H$300,"&gt;0")+COUNTIFS('04'!$D$3:$D$300,C323,'04'!$H$3:$H$300,"&gt;0")+COUNTIFS('05'!$C$3:$C$300,C323,'05'!$H$3:$H$300,"&gt;0")+COUNTIFS('05'!$D$3:$D$300,C323,'05'!$H$3:$H$300,"&gt;0")+COUNTIFS('06'!$C$3:$C$300,C323,'06'!$H$3:$H$300,"&gt;0")+COUNTIFS('06'!$D$3:$D$300,C323,'06'!$H$3:$H$300,"&gt;0")+COUNTIFS('07'!$C$3:$C$300,C323,'07'!$H$3:$H$300,"&gt;0")+COUNTIFS('07'!$D$3:$D$300,C323,'07'!$H$3:$H$300,"&gt;0")+COUNTIFS('08'!$C$3:$C$300,C323,'08'!$H$3:$H$300,"&gt;0")+COUNTIFS('08'!$D$3:$D$300,C323,'08'!$H$3:$H$300,"&gt;0")+COUNTIFS('09'!$C$3:$C$300,C323,'09'!$H$3:$H$300,"&gt;0")+COUNTIFS('09'!$D$3:$D$300,C323,'09'!$H$3:$H$300,"&gt;0")+COUNTIFS('10'!$C$3:$C$260,C323,'10'!$I$3:$I$260,"&gt;0")+COUNTIFS('10'!$D$3:$D$260,C323,'10'!$I$3:$I$260,"&gt;0")+COUNTIFS('11'!$C$3:$C$300,C323,'11'!$H$3:$H$300,"&gt;0")+COUNTIFS('11'!$D$3:$D$300,C323,'11'!$H$3:$H$300,"&gt;0")+COUNTIFS('12'!$C$3:$C$300,C323,'12'!$H$3:$H$300,"&gt;0")+COUNTIFS('12'!$D$3:$D$300,C323,'12'!$H$3:$H$300,"&gt;0")</f>
        <v>0</v>
      </c>
      <c r="G323" s="18">
        <f>COUNTIFS('01'!$C$3:$C$300,C323,'01'!$H$3:$H$300,"&lt;0")+COUNTIFS('01'!$D$3:$D$300,C323,'01'!$H$3:$H$300,"&lt;0")+COUNTIFS('02'!$C$3:$C$300,C323,'02'!$H$3:$H$300,"&lt;0")+COUNTIFS('02'!$D$3:$D$300,C323,'02'!$H$3:$H$300,"&lt;0")+COUNTIFS('03'!$C$3:$C$300,C323,'03'!$H$3:$H$300,"&lt;0")+COUNTIFS('03'!$D$3:$D$300,C323,'03'!$H$3:$H$300,"&lt;0")+COUNTIFS('04'!$C$3:$C$300,C323,'04'!$H$3:$H$300,"&lt;0")+COUNTIFS('04'!$D$3:$D$300,C323,'04'!$H$3:$H$300,"&lt;0")+COUNTIFS('05'!$C$3:$C$300,C323,'05'!$H$3:$H$300,"&lt;0")+COUNTIFS('05'!$D$3:$D$300,C323,'05'!$H$3:$H$300,"&lt;0")+COUNTIFS('06'!$C$3:$C$300,C323,'06'!$H$3:$H$300,"&lt;0")+COUNTIFS('06'!$D$3:$D$300,C323,'06'!$H$3:$H$300,"&lt;0")+COUNTIFS('07'!$C$3:$C$300,C323,'07'!$H$3:$H$300,"&lt;0")+COUNTIFS('07'!$D$3:$D$300,C323,'07'!$H$3:$H$300,"&lt;0")+COUNTIFS('08'!$C$3:$C$300,C323,'08'!$H$3:$H$300,"&lt;0")+COUNTIFS('08'!$D$3:$D$300,C323,'08'!$H$3:$H$300,"&lt;0")+COUNTIFS('09'!$C$3:$C$300,C323,'09'!$H$3:$H$300,"&lt;0")+COUNTIFS('09'!$D$3:$D$300,C323,'09'!$H$3:$H$300,"&lt;0")+COUNTIFS('10'!$C$3:$C$260,C323,'10'!$I$3:$I$260,"&lt;0")+COUNTIFS('10'!$D$3:$D$260,C323,'10'!$I$3:$I$260,"&lt;0")+COUNTIFS('11'!$C$3:$C$300,C323,'11'!$H$3:$H$300,"&lt;0")+COUNTIFS('11'!$D$3:$D$300,C323,'11'!$H$3:$H$300,"&lt;0")+COUNTIFS('12'!$C$3:$C$300,C323,'12'!$H$3:$H$300,"&lt;0")+COUNTIFS('12'!$D$3:$D$300,C323,'12'!$H$3:$H$300,"&lt;0")</f>
        <v>0</v>
      </c>
      <c r="H323" s="19">
        <f>SUMIFS('01'!$H$3:$H$300,'01'!$C$3:$C$300,C323)+SUMIFS('01'!$H$3:$H$300,'01'!$D$3:$D$300,C323)+SUMIFS('02'!$H$3:$H$300,'02'!$C$3:$C$300,C323)+SUMIFS('02'!$H$3:$H$300,'02'!$D$3:$D$300,C323)+SUMIFS('03'!$H$3:$H$300,'03'!$C$3:$C$300,C323)+SUMIFS('03'!$H$3:$H$300,'03'!$D$3:$D$300,C323)+SUMIFS('04'!$H$3:$H$300,'04'!$C$3:$C$300,C323)+SUMIFS('04'!$H$3:$H$300,'04'!$D$3:$D$300,C323)+SUMIFS('05'!$H$3:$H$300,'05'!$C$3:$C$300,C323)+SUMIFS('05'!$H$3:$H$300,'05'!$D$3:$D$300,C323)+SUMIFS('06'!$H$3:$H$300,'06'!$C$3:$C$300,C323)+SUMIFS('06'!$H$3:$H$300,'06'!$D$3:$D$300,C323)+SUMIFS('07'!$H$3:$H$300,'07'!$C$3:$C$300,C323)+SUMIFS('07'!$H$3:$H$300,'07'!$D$3:$D$300,C323)+SUMIFS('08'!$H$3:$H$300,'08'!$C$3:$C$300,C323)+SUMIFS('08'!$H$3:$H$300,'08'!$D$3:$D$300,C323)+SUMIFS('09'!$H$3:$H$300,'09'!$C$3:$C$300,C323)+SUMIFS('09'!$H$3:$H$300,'09'!$D$3:$D$300,C323)+SUMIFS('10'!$I$3:$I$260,'10'!$C$3:$C$260,C323)+SUMIFS('10'!$I$3:$I$260,'10'!$D$3:$D$260,C323)+SUMIFS('11'!$H$3:$H$300,'11'!$C$3:$C$300,C323)+SUMIFS('11'!$H$3:$H$300,'11'!$D$3:$D$300,C323)+SUMIFS('12'!$H$3:$H$300,'12'!$C$3:$C$300,C323)+SUMIFS('12'!$H$3:$H$300,'12'!$D$3:$D$300,C323)</f>
        <v>0</v>
      </c>
      <c r="I323" s="212"/>
      <c r="J323" s="231"/>
      <c r="K323" s="212"/>
      <c r="L323" s="212"/>
    </row>
    <row r="324" spans="1:12" ht="24.75" customHeight="1">
      <c r="A324" s="16">
        <f>Equipes!$H324+(ROW(Equipes!$H324)/100000)</f>
        <v>3.2399999999999998E-3</v>
      </c>
      <c r="B324" s="13">
        <f>RANK(Equipes!$A324,A:A)</f>
        <v>677</v>
      </c>
      <c r="C324" s="28"/>
      <c r="D324" s="18">
        <f>COUNTIF('01'!$C$3:$C$300,C324)+COUNTIF('02'!$C$3:$C$300,C324)+COUNTIF('03'!$C$3:$C$300,C324)+COUNTIF('04'!$C$3:$C$300,C324)+COUNTIF('05'!$C$3:$C$300,C324)+COUNTIF('06'!$C$3:$C$300,C324)+COUNTIF('07'!$C$3:$C$300,C324)+COUNTIF('08'!$C$3:$C$300,C324)+COUNTIF('09'!$C$3:$C$300,C324)+COUNTIF('10'!$C$3:$C$260,C324)+COUNTIF('11'!$C$3:$C$300,C324)+COUNTIF('12'!$C$3:$C$300,C324)</f>
        <v>0</v>
      </c>
      <c r="E324" s="18">
        <f>COUNTIF('01'!$D$3:$D$300,C324)+COUNTIF('02'!$D$3:$D$300,C324)+COUNTIF('03'!$D$3:$D$300,C324)+COUNTIF('04'!$D$3:$D$300,C324)+COUNTIF('05'!$D$3:$D$300,C324)+COUNTIF('06'!$D$3:$D$300,C324)+COUNTIF('07'!$D$3:$D$300,C324)+COUNTIF('08'!$D$3:$D$300,C324)+COUNTIF('09'!$D$3:$D$300,C324)+COUNTIF('10'!$D$3:$D$260,C324)+COUNTIF('11'!$D$3:$D$300,C324)+COUNTIF('12'!$D$3:$D$300,C324)</f>
        <v>0</v>
      </c>
      <c r="F324" s="18">
        <f>COUNTIFS('01'!$C$3:$C$300,C324,'01'!$H$3:$H$300,"&gt;0")+COUNTIFS('01'!$D$3:$D$300,C324,'01'!$H$3:$H$300,"&gt;0")+COUNTIFS('02'!$C$3:$C$300,C324,'02'!$H$3:$H$300,"&gt;0")+COUNTIFS('02'!$D$3:$D$300,C324,'02'!$H$3:$H$300,"&gt;0")+COUNTIFS('03'!$C$3:$C$300,C324,'03'!$H$3:$H$300,"&gt;0")+COUNTIFS('03'!$D$3:$D$300,C324,'03'!$H$3:$H$300,"&gt;0")+COUNTIFS('04'!$C$3:$C$300,C324,'04'!$H$3:$H$300,"&gt;0")+COUNTIFS('04'!$D$3:$D$300,C324,'04'!$H$3:$H$300,"&gt;0")+COUNTIFS('05'!$C$3:$C$300,C324,'05'!$H$3:$H$300,"&gt;0")+COUNTIFS('05'!$D$3:$D$300,C324,'05'!$H$3:$H$300,"&gt;0")+COUNTIFS('06'!$C$3:$C$300,C324,'06'!$H$3:$H$300,"&gt;0")+COUNTIFS('06'!$D$3:$D$300,C324,'06'!$H$3:$H$300,"&gt;0")+COUNTIFS('07'!$C$3:$C$300,C324,'07'!$H$3:$H$300,"&gt;0")+COUNTIFS('07'!$D$3:$D$300,C324,'07'!$H$3:$H$300,"&gt;0")+COUNTIFS('08'!$C$3:$C$300,C324,'08'!$H$3:$H$300,"&gt;0")+COUNTIFS('08'!$D$3:$D$300,C324,'08'!$H$3:$H$300,"&gt;0")+COUNTIFS('09'!$C$3:$C$300,C324,'09'!$H$3:$H$300,"&gt;0")+COUNTIFS('09'!$D$3:$D$300,C324,'09'!$H$3:$H$300,"&gt;0")+COUNTIFS('10'!$C$3:$C$260,C324,'10'!$I$3:$I$260,"&gt;0")+COUNTIFS('10'!$D$3:$D$260,C324,'10'!$I$3:$I$260,"&gt;0")+COUNTIFS('11'!$C$3:$C$300,C324,'11'!$H$3:$H$300,"&gt;0")+COUNTIFS('11'!$D$3:$D$300,C324,'11'!$H$3:$H$300,"&gt;0")+COUNTIFS('12'!$C$3:$C$300,C324,'12'!$H$3:$H$300,"&gt;0")+COUNTIFS('12'!$D$3:$D$300,C324,'12'!$H$3:$H$300,"&gt;0")</f>
        <v>0</v>
      </c>
      <c r="G324" s="18">
        <f>COUNTIFS('01'!$C$3:$C$300,C324,'01'!$H$3:$H$300,"&lt;0")+COUNTIFS('01'!$D$3:$D$300,C324,'01'!$H$3:$H$300,"&lt;0")+COUNTIFS('02'!$C$3:$C$300,C324,'02'!$H$3:$H$300,"&lt;0")+COUNTIFS('02'!$D$3:$D$300,C324,'02'!$H$3:$H$300,"&lt;0")+COUNTIFS('03'!$C$3:$C$300,C324,'03'!$H$3:$H$300,"&lt;0")+COUNTIFS('03'!$D$3:$D$300,C324,'03'!$H$3:$H$300,"&lt;0")+COUNTIFS('04'!$C$3:$C$300,C324,'04'!$H$3:$H$300,"&lt;0")+COUNTIFS('04'!$D$3:$D$300,C324,'04'!$H$3:$H$300,"&lt;0")+COUNTIFS('05'!$C$3:$C$300,C324,'05'!$H$3:$H$300,"&lt;0")+COUNTIFS('05'!$D$3:$D$300,C324,'05'!$H$3:$H$300,"&lt;0")+COUNTIFS('06'!$C$3:$C$300,C324,'06'!$H$3:$H$300,"&lt;0")+COUNTIFS('06'!$D$3:$D$300,C324,'06'!$H$3:$H$300,"&lt;0")+COUNTIFS('07'!$C$3:$C$300,C324,'07'!$H$3:$H$300,"&lt;0")+COUNTIFS('07'!$D$3:$D$300,C324,'07'!$H$3:$H$300,"&lt;0")+COUNTIFS('08'!$C$3:$C$300,C324,'08'!$H$3:$H$300,"&lt;0")+COUNTIFS('08'!$D$3:$D$300,C324,'08'!$H$3:$H$300,"&lt;0")+COUNTIFS('09'!$C$3:$C$300,C324,'09'!$H$3:$H$300,"&lt;0")+COUNTIFS('09'!$D$3:$D$300,C324,'09'!$H$3:$H$300,"&lt;0")+COUNTIFS('10'!$C$3:$C$260,C324,'10'!$I$3:$I$260,"&lt;0")+COUNTIFS('10'!$D$3:$D$260,C324,'10'!$I$3:$I$260,"&lt;0")+COUNTIFS('11'!$C$3:$C$300,C324,'11'!$H$3:$H$300,"&lt;0")+COUNTIFS('11'!$D$3:$D$300,C324,'11'!$H$3:$H$300,"&lt;0")+COUNTIFS('12'!$C$3:$C$300,C324,'12'!$H$3:$H$300,"&lt;0")+COUNTIFS('12'!$D$3:$D$300,C324,'12'!$H$3:$H$300,"&lt;0")</f>
        <v>0</v>
      </c>
      <c r="H324" s="19">
        <f>SUMIFS('01'!$H$3:$H$300,'01'!$C$3:$C$300,C324)+SUMIFS('01'!$H$3:$H$300,'01'!$D$3:$D$300,C324)+SUMIFS('02'!$H$3:$H$300,'02'!$C$3:$C$300,C324)+SUMIFS('02'!$H$3:$H$300,'02'!$D$3:$D$300,C324)+SUMIFS('03'!$H$3:$H$300,'03'!$C$3:$C$300,C324)+SUMIFS('03'!$H$3:$H$300,'03'!$D$3:$D$300,C324)+SUMIFS('04'!$H$3:$H$300,'04'!$C$3:$C$300,C324)+SUMIFS('04'!$H$3:$H$300,'04'!$D$3:$D$300,C324)+SUMIFS('05'!$H$3:$H$300,'05'!$C$3:$C$300,C324)+SUMIFS('05'!$H$3:$H$300,'05'!$D$3:$D$300,C324)+SUMIFS('06'!$H$3:$H$300,'06'!$C$3:$C$300,C324)+SUMIFS('06'!$H$3:$H$300,'06'!$D$3:$D$300,C324)+SUMIFS('07'!$H$3:$H$300,'07'!$C$3:$C$300,C324)+SUMIFS('07'!$H$3:$H$300,'07'!$D$3:$D$300,C324)+SUMIFS('08'!$H$3:$H$300,'08'!$C$3:$C$300,C324)+SUMIFS('08'!$H$3:$H$300,'08'!$D$3:$D$300,C324)+SUMIFS('09'!$H$3:$H$300,'09'!$C$3:$C$300,C324)+SUMIFS('09'!$H$3:$H$300,'09'!$D$3:$D$300,C324)+SUMIFS('10'!$I$3:$I$260,'10'!$C$3:$C$260,C324)+SUMIFS('10'!$I$3:$I$260,'10'!$D$3:$D$260,C324)+SUMIFS('11'!$H$3:$H$300,'11'!$C$3:$C$300,C324)+SUMIFS('11'!$H$3:$H$300,'11'!$D$3:$D$300,C324)+SUMIFS('12'!$H$3:$H$300,'12'!$C$3:$C$300,C324)+SUMIFS('12'!$H$3:$H$300,'12'!$D$3:$D$300,C324)</f>
        <v>0</v>
      </c>
      <c r="I324" s="212"/>
      <c r="J324" s="231"/>
      <c r="K324" s="212"/>
      <c r="L324" s="212"/>
    </row>
    <row r="325" spans="1:12" ht="24.75" customHeight="1">
      <c r="A325" s="16">
        <f>Equipes!$H325+(ROW(Equipes!$H325)/100000)</f>
        <v>3.2499999999999999E-3</v>
      </c>
      <c r="B325" s="13">
        <f>RANK(Equipes!$A325,A:A)</f>
        <v>676</v>
      </c>
      <c r="C325" s="28"/>
      <c r="D325" s="18">
        <f>COUNTIF('01'!$C$3:$C$300,C325)+COUNTIF('02'!$C$3:$C$300,C325)+COUNTIF('03'!$C$3:$C$300,C325)+COUNTIF('04'!$C$3:$C$300,C325)+COUNTIF('05'!$C$3:$C$300,C325)+COUNTIF('06'!$C$3:$C$300,C325)+COUNTIF('07'!$C$3:$C$300,C325)+COUNTIF('08'!$C$3:$C$300,C325)+COUNTIF('09'!$C$3:$C$300,C325)+COUNTIF('10'!$C$3:$C$260,C325)+COUNTIF('11'!$C$3:$C$300,C325)+COUNTIF('12'!$C$3:$C$300,C325)</f>
        <v>0</v>
      </c>
      <c r="E325" s="18">
        <f>COUNTIF('01'!$D$3:$D$300,C325)+COUNTIF('02'!$D$3:$D$300,C325)+COUNTIF('03'!$D$3:$D$300,C325)+COUNTIF('04'!$D$3:$D$300,C325)+COUNTIF('05'!$D$3:$D$300,C325)+COUNTIF('06'!$D$3:$D$300,C325)+COUNTIF('07'!$D$3:$D$300,C325)+COUNTIF('08'!$D$3:$D$300,C325)+COUNTIF('09'!$D$3:$D$300,C325)+COUNTIF('10'!$D$3:$D$260,C325)+COUNTIF('11'!$D$3:$D$300,C325)+COUNTIF('12'!$D$3:$D$300,C325)</f>
        <v>0</v>
      </c>
      <c r="F325" s="18">
        <f>COUNTIFS('01'!$C$3:$C$300,C325,'01'!$H$3:$H$300,"&gt;0")+COUNTIFS('01'!$D$3:$D$300,C325,'01'!$H$3:$H$300,"&gt;0")+COUNTIFS('02'!$C$3:$C$300,C325,'02'!$H$3:$H$300,"&gt;0")+COUNTIFS('02'!$D$3:$D$300,C325,'02'!$H$3:$H$300,"&gt;0")+COUNTIFS('03'!$C$3:$C$300,C325,'03'!$H$3:$H$300,"&gt;0")+COUNTIFS('03'!$D$3:$D$300,C325,'03'!$H$3:$H$300,"&gt;0")+COUNTIFS('04'!$C$3:$C$300,C325,'04'!$H$3:$H$300,"&gt;0")+COUNTIFS('04'!$D$3:$D$300,C325,'04'!$H$3:$H$300,"&gt;0")+COUNTIFS('05'!$C$3:$C$300,C325,'05'!$H$3:$H$300,"&gt;0")+COUNTIFS('05'!$D$3:$D$300,C325,'05'!$H$3:$H$300,"&gt;0")+COUNTIFS('06'!$C$3:$C$300,C325,'06'!$H$3:$H$300,"&gt;0")+COUNTIFS('06'!$D$3:$D$300,C325,'06'!$H$3:$H$300,"&gt;0")+COUNTIFS('07'!$C$3:$C$300,C325,'07'!$H$3:$H$300,"&gt;0")+COUNTIFS('07'!$D$3:$D$300,C325,'07'!$H$3:$H$300,"&gt;0")+COUNTIFS('08'!$C$3:$C$300,C325,'08'!$H$3:$H$300,"&gt;0")+COUNTIFS('08'!$D$3:$D$300,C325,'08'!$H$3:$H$300,"&gt;0")+COUNTIFS('09'!$C$3:$C$300,C325,'09'!$H$3:$H$300,"&gt;0")+COUNTIFS('09'!$D$3:$D$300,C325,'09'!$H$3:$H$300,"&gt;0")+COUNTIFS('10'!$C$3:$C$260,C325,'10'!$I$3:$I$260,"&gt;0")+COUNTIFS('10'!$D$3:$D$260,C325,'10'!$I$3:$I$260,"&gt;0")+COUNTIFS('11'!$C$3:$C$300,C325,'11'!$H$3:$H$300,"&gt;0")+COUNTIFS('11'!$D$3:$D$300,C325,'11'!$H$3:$H$300,"&gt;0")+COUNTIFS('12'!$C$3:$C$300,C325,'12'!$H$3:$H$300,"&gt;0")+COUNTIFS('12'!$D$3:$D$300,C325,'12'!$H$3:$H$300,"&gt;0")</f>
        <v>0</v>
      </c>
      <c r="G325" s="18">
        <f>COUNTIFS('01'!$C$3:$C$300,C325,'01'!$H$3:$H$300,"&lt;0")+COUNTIFS('01'!$D$3:$D$300,C325,'01'!$H$3:$H$300,"&lt;0")+COUNTIFS('02'!$C$3:$C$300,C325,'02'!$H$3:$H$300,"&lt;0")+COUNTIFS('02'!$D$3:$D$300,C325,'02'!$H$3:$H$300,"&lt;0")+COUNTIFS('03'!$C$3:$C$300,C325,'03'!$H$3:$H$300,"&lt;0")+COUNTIFS('03'!$D$3:$D$300,C325,'03'!$H$3:$H$300,"&lt;0")+COUNTIFS('04'!$C$3:$C$300,C325,'04'!$H$3:$H$300,"&lt;0")+COUNTIFS('04'!$D$3:$D$300,C325,'04'!$H$3:$H$300,"&lt;0")+COUNTIFS('05'!$C$3:$C$300,C325,'05'!$H$3:$H$300,"&lt;0")+COUNTIFS('05'!$D$3:$D$300,C325,'05'!$H$3:$H$300,"&lt;0")+COUNTIFS('06'!$C$3:$C$300,C325,'06'!$H$3:$H$300,"&lt;0")+COUNTIFS('06'!$D$3:$D$300,C325,'06'!$H$3:$H$300,"&lt;0")+COUNTIFS('07'!$C$3:$C$300,C325,'07'!$H$3:$H$300,"&lt;0")+COUNTIFS('07'!$D$3:$D$300,C325,'07'!$H$3:$H$300,"&lt;0")+COUNTIFS('08'!$C$3:$C$300,C325,'08'!$H$3:$H$300,"&lt;0")+COUNTIFS('08'!$D$3:$D$300,C325,'08'!$H$3:$H$300,"&lt;0")+COUNTIFS('09'!$C$3:$C$300,C325,'09'!$H$3:$H$300,"&lt;0")+COUNTIFS('09'!$D$3:$D$300,C325,'09'!$H$3:$H$300,"&lt;0")+COUNTIFS('10'!$C$3:$C$260,C325,'10'!$I$3:$I$260,"&lt;0")+COUNTIFS('10'!$D$3:$D$260,C325,'10'!$I$3:$I$260,"&lt;0")+COUNTIFS('11'!$C$3:$C$300,C325,'11'!$H$3:$H$300,"&lt;0")+COUNTIFS('11'!$D$3:$D$300,C325,'11'!$H$3:$H$300,"&lt;0")+COUNTIFS('12'!$C$3:$C$300,C325,'12'!$H$3:$H$300,"&lt;0")+COUNTIFS('12'!$D$3:$D$300,C325,'12'!$H$3:$H$300,"&lt;0")</f>
        <v>0</v>
      </c>
      <c r="H325" s="19">
        <f>SUMIFS('01'!$H$3:$H$300,'01'!$C$3:$C$300,C325)+SUMIFS('01'!$H$3:$H$300,'01'!$D$3:$D$300,C325)+SUMIFS('02'!$H$3:$H$300,'02'!$C$3:$C$300,C325)+SUMIFS('02'!$H$3:$H$300,'02'!$D$3:$D$300,C325)+SUMIFS('03'!$H$3:$H$300,'03'!$C$3:$C$300,C325)+SUMIFS('03'!$H$3:$H$300,'03'!$D$3:$D$300,C325)+SUMIFS('04'!$H$3:$H$300,'04'!$C$3:$C$300,C325)+SUMIFS('04'!$H$3:$H$300,'04'!$D$3:$D$300,C325)+SUMIFS('05'!$H$3:$H$300,'05'!$C$3:$C$300,C325)+SUMIFS('05'!$H$3:$H$300,'05'!$D$3:$D$300,C325)+SUMIFS('06'!$H$3:$H$300,'06'!$C$3:$C$300,C325)+SUMIFS('06'!$H$3:$H$300,'06'!$D$3:$D$300,C325)+SUMIFS('07'!$H$3:$H$300,'07'!$C$3:$C$300,C325)+SUMIFS('07'!$H$3:$H$300,'07'!$D$3:$D$300,C325)+SUMIFS('08'!$H$3:$H$300,'08'!$C$3:$C$300,C325)+SUMIFS('08'!$H$3:$H$300,'08'!$D$3:$D$300,C325)+SUMIFS('09'!$H$3:$H$300,'09'!$C$3:$C$300,C325)+SUMIFS('09'!$H$3:$H$300,'09'!$D$3:$D$300,C325)+SUMIFS('10'!$I$3:$I$260,'10'!$C$3:$C$260,C325)+SUMIFS('10'!$I$3:$I$260,'10'!$D$3:$D$260,C325)+SUMIFS('11'!$H$3:$H$300,'11'!$C$3:$C$300,C325)+SUMIFS('11'!$H$3:$H$300,'11'!$D$3:$D$300,C325)+SUMIFS('12'!$H$3:$H$300,'12'!$C$3:$C$300,C325)+SUMIFS('12'!$H$3:$H$300,'12'!$D$3:$D$300,C325)</f>
        <v>0</v>
      </c>
      <c r="I325" s="212"/>
      <c r="J325" s="231"/>
      <c r="K325" s="212"/>
      <c r="L325" s="212"/>
    </row>
    <row r="326" spans="1:12" ht="24.75" customHeight="1">
      <c r="A326" s="16">
        <f>Equipes!$H326+(ROW(Equipes!$H326)/100000)</f>
        <v>3.2599999999999999E-3</v>
      </c>
      <c r="B326" s="13">
        <f>RANK(Equipes!$A326,A:A)</f>
        <v>675</v>
      </c>
      <c r="C326" s="28"/>
      <c r="D326" s="18">
        <f>COUNTIF('01'!$C$3:$C$300,C326)+COUNTIF('02'!$C$3:$C$300,C326)+COUNTIF('03'!$C$3:$C$300,C326)+COUNTIF('04'!$C$3:$C$300,C326)+COUNTIF('05'!$C$3:$C$300,C326)+COUNTIF('06'!$C$3:$C$300,C326)+COUNTIF('07'!$C$3:$C$300,C326)+COUNTIF('08'!$C$3:$C$300,C326)+COUNTIF('09'!$C$3:$C$300,C326)+COUNTIF('10'!$C$3:$C$260,C326)+COUNTIF('11'!$C$3:$C$300,C326)+COUNTIF('12'!$C$3:$C$300,C326)</f>
        <v>0</v>
      </c>
      <c r="E326" s="18">
        <f>COUNTIF('01'!$D$3:$D$300,C326)+COUNTIF('02'!$D$3:$D$300,C326)+COUNTIF('03'!$D$3:$D$300,C326)+COUNTIF('04'!$D$3:$D$300,C326)+COUNTIF('05'!$D$3:$D$300,C326)+COUNTIF('06'!$D$3:$D$300,C326)+COUNTIF('07'!$D$3:$D$300,C326)+COUNTIF('08'!$D$3:$D$300,C326)+COUNTIF('09'!$D$3:$D$300,C326)+COUNTIF('10'!$D$3:$D$260,C326)+COUNTIF('11'!$D$3:$D$300,C326)+COUNTIF('12'!$D$3:$D$300,C326)</f>
        <v>0</v>
      </c>
      <c r="F326" s="18">
        <f>COUNTIFS('01'!$C$3:$C$300,C326,'01'!$H$3:$H$300,"&gt;0")+COUNTIFS('01'!$D$3:$D$300,C326,'01'!$H$3:$H$300,"&gt;0")+COUNTIFS('02'!$C$3:$C$300,C326,'02'!$H$3:$H$300,"&gt;0")+COUNTIFS('02'!$D$3:$D$300,C326,'02'!$H$3:$H$300,"&gt;0")+COUNTIFS('03'!$C$3:$C$300,C326,'03'!$H$3:$H$300,"&gt;0")+COUNTIFS('03'!$D$3:$D$300,C326,'03'!$H$3:$H$300,"&gt;0")+COUNTIFS('04'!$C$3:$C$300,C326,'04'!$H$3:$H$300,"&gt;0")+COUNTIFS('04'!$D$3:$D$300,C326,'04'!$H$3:$H$300,"&gt;0")+COUNTIFS('05'!$C$3:$C$300,C326,'05'!$H$3:$H$300,"&gt;0")+COUNTIFS('05'!$D$3:$D$300,C326,'05'!$H$3:$H$300,"&gt;0")+COUNTIFS('06'!$C$3:$C$300,C326,'06'!$H$3:$H$300,"&gt;0")+COUNTIFS('06'!$D$3:$D$300,C326,'06'!$H$3:$H$300,"&gt;0")+COUNTIFS('07'!$C$3:$C$300,C326,'07'!$H$3:$H$300,"&gt;0")+COUNTIFS('07'!$D$3:$D$300,C326,'07'!$H$3:$H$300,"&gt;0")+COUNTIFS('08'!$C$3:$C$300,C326,'08'!$H$3:$H$300,"&gt;0")+COUNTIFS('08'!$D$3:$D$300,C326,'08'!$H$3:$H$300,"&gt;0")+COUNTIFS('09'!$C$3:$C$300,C326,'09'!$H$3:$H$300,"&gt;0")+COUNTIFS('09'!$D$3:$D$300,C326,'09'!$H$3:$H$300,"&gt;0")+COUNTIFS('10'!$C$3:$C$260,C326,'10'!$I$3:$I$260,"&gt;0")+COUNTIFS('10'!$D$3:$D$260,C326,'10'!$I$3:$I$260,"&gt;0")+COUNTIFS('11'!$C$3:$C$300,C326,'11'!$H$3:$H$300,"&gt;0")+COUNTIFS('11'!$D$3:$D$300,C326,'11'!$H$3:$H$300,"&gt;0")+COUNTIFS('12'!$C$3:$C$300,C326,'12'!$H$3:$H$300,"&gt;0")+COUNTIFS('12'!$D$3:$D$300,C326,'12'!$H$3:$H$300,"&gt;0")</f>
        <v>0</v>
      </c>
      <c r="G326" s="18">
        <f>COUNTIFS('01'!$C$3:$C$300,C326,'01'!$H$3:$H$300,"&lt;0")+COUNTIFS('01'!$D$3:$D$300,C326,'01'!$H$3:$H$300,"&lt;0")+COUNTIFS('02'!$C$3:$C$300,C326,'02'!$H$3:$H$300,"&lt;0")+COUNTIFS('02'!$D$3:$D$300,C326,'02'!$H$3:$H$300,"&lt;0")+COUNTIFS('03'!$C$3:$C$300,C326,'03'!$H$3:$H$300,"&lt;0")+COUNTIFS('03'!$D$3:$D$300,C326,'03'!$H$3:$H$300,"&lt;0")+COUNTIFS('04'!$C$3:$C$300,C326,'04'!$H$3:$H$300,"&lt;0")+COUNTIFS('04'!$D$3:$D$300,C326,'04'!$H$3:$H$300,"&lt;0")+COUNTIFS('05'!$C$3:$C$300,C326,'05'!$H$3:$H$300,"&lt;0")+COUNTIFS('05'!$D$3:$D$300,C326,'05'!$H$3:$H$300,"&lt;0")+COUNTIFS('06'!$C$3:$C$300,C326,'06'!$H$3:$H$300,"&lt;0")+COUNTIFS('06'!$D$3:$D$300,C326,'06'!$H$3:$H$300,"&lt;0")+COUNTIFS('07'!$C$3:$C$300,C326,'07'!$H$3:$H$300,"&lt;0")+COUNTIFS('07'!$D$3:$D$300,C326,'07'!$H$3:$H$300,"&lt;0")+COUNTIFS('08'!$C$3:$C$300,C326,'08'!$H$3:$H$300,"&lt;0")+COUNTIFS('08'!$D$3:$D$300,C326,'08'!$H$3:$H$300,"&lt;0")+COUNTIFS('09'!$C$3:$C$300,C326,'09'!$H$3:$H$300,"&lt;0")+COUNTIFS('09'!$D$3:$D$300,C326,'09'!$H$3:$H$300,"&lt;0")+COUNTIFS('10'!$C$3:$C$260,C326,'10'!$I$3:$I$260,"&lt;0")+COUNTIFS('10'!$D$3:$D$260,C326,'10'!$I$3:$I$260,"&lt;0")+COUNTIFS('11'!$C$3:$C$300,C326,'11'!$H$3:$H$300,"&lt;0")+COUNTIFS('11'!$D$3:$D$300,C326,'11'!$H$3:$H$300,"&lt;0")+COUNTIFS('12'!$C$3:$C$300,C326,'12'!$H$3:$H$300,"&lt;0")+COUNTIFS('12'!$D$3:$D$300,C326,'12'!$H$3:$H$300,"&lt;0")</f>
        <v>0</v>
      </c>
      <c r="H326" s="19">
        <f>SUMIFS('01'!$H$3:$H$300,'01'!$C$3:$C$300,C326)+SUMIFS('01'!$H$3:$H$300,'01'!$D$3:$D$300,C326)+SUMIFS('02'!$H$3:$H$300,'02'!$C$3:$C$300,C326)+SUMIFS('02'!$H$3:$H$300,'02'!$D$3:$D$300,C326)+SUMIFS('03'!$H$3:$H$300,'03'!$C$3:$C$300,C326)+SUMIFS('03'!$H$3:$H$300,'03'!$D$3:$D$300,C326)+SUMIFS('04'!$H$3:$H$300,'04'!$C$3:$C$300,C326)+SUMIFS('04'!$H$3:$H$300,'04'!$D$3:$D$300,C326)+SUMIFS('05'!$H$3:$H$300,'05'!$C$3:$C$300,C326)+SUMIFS('05'!$H$3:$H$300,'05'!$D$3:$D$300,C326)+SUMIFS('06'!$H$3:$H$300,'06'!$C$3:$C$300,C326)+SUMIFS('06'!$H$3:$H$300,'06'!$D$3:$D$300,C326)+SUMIFS('07'!$H$3:$H$300,'07'!$C$3:$C$300,C326)+SUMIFS('07'!$H$3:$H$300,'07'!$D$3:$D$300,C326)+SUMIFS('08'!$H$3:$H$300,'08'!$C$3:$C$300,C326)+SUMIFS('08'!$H$3:$H$300,'08'!$D$3:$D$300,C326)+SUMIFS('09'!$H$3:$H$300,'09'!$C$3:$C$300,C326)+SUMIFS('09'!$H$3:$H$300,'09'!$D$3:$D$300,C326)+SUMIFS('10'!$I$3:$I$260,'10'!$C$3:$C$260,C326)+SUMIFS('10'!$I$3:$I$260,'10'!$D$3:$D$260,C326)+SUMIFS('11'!$H$3:$H$300,'11'!$C$3:$C$300,C326)+SUMIFS('11'!$H$3:$H$300,'11'!$D$3:$D$300,C326)+SUMIFS('12'!$H$3:$H$300,'12'!$C$3:$C$300,C326)+SUMIFS('12'!$H$3:$H$300,'12'!$D$3:$D$300,C326)</f>
        <v>0</v>
      </c>
      <c r="I326" s="212"/>
      <c r="J326" s="231"/>
      <c r="K326" s="212"/>
      <c r="L326" s="212"/>
    </row>
    <row r="327" spans="1:12" ht="24.75" customHeight="1">
      <c r="A327" s="16">
        <f>Equipes!$H327+(ROW(Equipes!$H327)/100000)</f>
        <v>3.2699999999999999E-3</v>
      </c>
      <c r="B327" s="13">
        <f>RANK(Equipes!$A327,A:A)</f>
        <v>674</v>
      </c>
      <c r="C327" s="28"/>
      <c r="D327" s="18">
        <f>COUNTIF('01'!$C$3:$C$300,C327)+COUNTIF('02'!$C$3:$C$300,C327)+COUNTIF('03'!$C$3:$C$300,C327)+COUNTIF('04'!$C$3:$C$300,C327)+COUNTIF('05'!$C$3:$C$300,C327)+COUNTIF('06'!$C$3:$C$300,C327)+COUNTIF('07'!$C$3:$C$300,C327)+COUNTIF('08'!$C$3:$C$300,C327)+COUNTIF('09'!$C$3:$C$300,C327)+COUNTIF('10'!$C$3:$C$260,C327)+COUNTIF('11'!$C$3:$C$300,C327)+COUNTIF('12'!$C$3:$C$300,C327)</f>
        <v>0</v>
      </c>
      <c r="E327" s="18">
        <f>COUNTIF('01'!$D$3:$D$300,C327)+COUNTIF('02'!$D$3:$D$300,C327)+COUNTIF('03'!$D$3:$D$300,C327)+COUNTIF('04'!$D$3:$D$300,C327)+COUNTIF('05'!$D$3:$D$300,C327)+COUNTIF('06'!$D$3:$D$300,C327)+COUNTIF('07'!$D$3:$D$300,C327)+COUNTIF('08'!$D$3:$D$300,C327)+COUNTIF('09'!$D$3:$D$300,C327)+COUNTIF('10'!$D$3:$D$260,C327)+COUNTIF('11'!$D$3:$D$300,C327)+COUNTIF('12'!$D$3:$D$300,C327)</f>
        <v>0</v>
      </c>
      <c r="F327" s="18">
        <f>COUNTIFS('01'!$C$3:$C$300,C327,'01'!$H$3:$H$300,"&gt;0")+COUNTIFS('01'!$D$3:$D$300,C327,'01'!$H$3:$H$300,"&gt;0")+COUNTIFS('02'!$C$3:$C$300,C327,'02'!$H$3:$H$300,"&gt;0")+COUNTIFS('02'!$D$3:$D$300,C327,'02'!$H$3:$H$300,"&gt;0")+COUNTIFS('03'!$C$3:$C$300,C327,'03'!$H$3:$H$300,"&gt;0")+COUNTIFS('03'!$D$3:$D$300,C327,'03'!$H$3:$H$300,"&gt;0")+COUNTIFS('04'!$C$3:$C$300,C327,'04'!$H$3:$H$300,"&gt;0")+COUNTIFS('04'!$D$3:$D$300,C327,'04'!$H$3:$H$300,"&gt;0")+COUNTIFS('05'!$C$3:$C$300,C327,'05'!$H$3:$H$300,"&gt;0")+COUNTIFS('05'!$D$3:$D$300,C327,'05'!$H$3:$H$300,"&gt;0")+COUNTIFS('06'!$C$3:$C$300,C327,'06'!$H$3:$H$300,"&gt;0")+COUNTIFS('06'!$D$3:$D$300,C327,'06'!$H$3:$H$300,"&gt;0")+COUNTIFS('07'!$C$3:$C$300,C327,'07'!$H$3:$H$300,"&gt;0")+COUNTIFS('07'!$D$3:$D$300,C327,'07'!$H$3:$H$300,"&gt;0")+COUNTIFS('08'!$C$3:$C$300,C327,'08'!$H$3:$H$300,"&gt;0")+COUNTIFS('08'!$D$3:$D$300,C327,'08'!$H$3:$H$300,"&gt;0")+COUNTIFS('09'!$C$3:$C$300,C327,'09'!$H$3:$H$300,"&gt;0")+COUNTIFS('09'!$D$3:$D$300,C327,'09'!$H$3:$H$300,"&gt;0")+COUNTIFS('10'!$C$3:$C$260,C327,'10'!$I$3:$I$260,"&gt;0")+COUNTIFS('10'!$D$3:$D$260,C327,'10'!$I$3:$I$260,"&gt;0")+COUNTIFS('11'!$C$3:$C$300,C327,'11'!$H$3:$H$300,"&gt;0")+COUNTIFS('11'!$D$3:$D$300,C327,'11'!$H$3:$H$300,"&gt;0")+COUNTIFS('12'!$C$3:$C$300,C327,'12'!$H$3:$H$300,"&gt;0")+COUNTIFS('12'!$D$3:$D$300,C327,'12'!$H$3:$H$300,"&gt;0")</f>
        <v>0</v>
      </c>
      <c r="G327" s="18">
        <f>COUNTIFS('01'!$C$3:$C$300,C327,'01'!$H$3:$H$300,"&lt;0")+COUNTIFS('01'!$D$3:$D$300,C327,'01'!$H$3:$H$300,"&lt;0")+COUNTIFS('02'!$C$3:$C$300,C327,'02'!$H$3:$H$300,"&lt;0")+COUNTIFS('02'!$D$3:$D$300,C327,'02'!$H$3:$H$300,"&lt;0")+COUNTIFS('03'!$C$3:$C$300,C327,'03'!$H$3:$H$300,"&lt;0")+COUNTIFS('03'!$D$3:$D$300,C327,'03'!$H$3:$H$300,"&lt;0")+COUNTIFS('04'!$C$3:$C$300,C327,'04'!$H$3:$H$300,"&lt;0")+COUNTIFS('04'!$D$3:$D$300,C327,'04'!$H$3:$H$300,"&lt;0")+COUNTIFS('05'!$C$3:$C$300,C327,'05'!$H$3:$H$300,"&lt;0")+COUNTIFS('05'!$D$3:$D$300,C327,'05'!$H$3:$H$300,"&lt;0")+COUNTIFS('06'!$C$3:$C$300,C327,'06'!$H$3:$H$300,"&lt;0")+COUNTIFS('06'!$D$3:$D$300,C327,'06'!$H$3:$H$300,"&lt;0")+COUNTIFS('07'!$C$3:$C$300,C327,'07'!$H$3:$H$300,"&lt;0")+COUNTIFS('07'!$D$3:$D$300,C327,'07'!$H$3:$H$300,"&lt;0")+COUNTIFS('08'!$C$3:$C$300,C327,'08'!$H$3:$H$300,"&lt;0")+COUNTIFS('08'!$D$3:$D$300,C327,'08'!$H$3:$H$300,"&lt;0")+COUNTIFS('09'!$C$3:$C$300,C327,'09'!$H$3:$H$300,"&lt;0")+COUNTIFS('09'!$D$3:$D$300,C327,'09'!$H$3:$H$300,"&lt;0")+COUNTIFS('10'!$C$3:$C$260,C327,'10'!$I$3:$I$260,"&lt;0")+COUNTIFS('10'!$D$3:$D$260,C327,'10'!$I$3:$I$260,"&lt;0")+COUNTIFS('11'!$C$3:$C$300,C327,'11'!$H$3:$H$300,"&lt;0")+COUNTIFS('11'!$D$3:$D$300,C327,'11'!$H$3:$H$300,"&lt;0")+COUNTIFS('12'!$C$3:$C$300,C327,'12'!$H$3:$H$300,"&lt;0")+COUNTIFS('12'!$D$3:$D$300,C327,'12'!$H$3:$H$300,"&lt;0")</f>
        <v>0</v>
      </c>
      <c r="H327" s="19">
        <f>SUMIFS('01'!$H$3:$H$300,'01'!$C$3:$C$300,C327)+SUMIFS('01'!$H$3:$H$300,'01'!$D$3:$D$300,C327)+SUMIFS('02'!$H$3:$H$300,'02'!$C$3:$C$300,C327)+SUMIFS('02'!$H$3:$H$300,'02'!$D$3:$D$300,C327)+SUMIFS('03'!$H$3:$H$300,'03'!$C$3:$C$300,C327)+SUMIFS('03'!$H$3:$H$300,'03'!$D$3:$D$300,C327)+SUMIFS('04'!$H$3:$H$300,'04'!$C$3:$C$300,C327)+SUMIFS('04'!$H$3:$H$300,'04'!$D$3:$D$300,C327)+SUMIFS('05'!$H$3:$H$300,'05'!$C$3:$C$300,C327)+SUMIFS('05'!$H$3:$H$300,'05'!$D$3:$D$300,C327)+SUMIFS('06'!$H$3:$H$300,'06'!$C$3:$C$300,C327)+SUMIFS('06'!$H$3:$H$300,'06'!$D$3:$D$300,C327)+SUMIFS('07'!$H$3:$H$300,'07'!$C$3:$C$300,C327)+SUMIFS('07'!$H$3:$H$300,'07'!$D$3:$D$300,C327)+SUMIFS('08'!$H$3:$H$300,'08'!$C$3:$C$300,C327)+SUMIFS('08'!$H$3:$H$300,'08'!$D$3:$D$300,C327)+SUMIFS('09'!$H$3:$H$300,'09'!$C$3:$C$300,C327)+SUMIFS('09'!$H$3:$H$300,'09'!$D$3:$D$300,C327)+SUMIFS('10'!$I$3:$I$260,'10'!$C$3:$C$260,C327)+SUMIFS('10'!$I$3:$I$260,'10'!$D$3:$D$260,C327)+SUMIFS('11'!$H$3:$H$300,'11'!$C$3:$C$300,C327)+SUMIFS('11'!$H$3:$H$300,'11'!$D$3:$D$300,C327)+SUMIFS('12'!$H$3:$H$300,'12'!$C$3:$C$300,C327)+SUMIFS('12'!$H$3:$H$300,'12'!$D$3:$D$300,C327)</f>
        <v>0</v>
      </c>
      <c r="I327" s="212"/>
      <c r="J327" s="231"/>
      <c r="K327" s="212"/>
      <c r="L327" s="212"/>
    </row>
    <row r="328" spans="1:12" ht="24.75" customHeight="1">
      <c r="A328" s="16">
        <f>Equipes!$H328+(ROW(Equipes!$H328)/100000)</f>
        <v>3.2799999999999999E-3</v>
      </c>
      <c r="B328" s="13">
        <f>RANK(Equipes!$A328,A:A)</f>
        <v>673</v>
      </c>
      <c r="C328" s="28"/>
      <c r="D328" s="18">
        <f>COUNTIF('01'!$C$3:$C$300,C328)+COUNTIF('02'!$C$3:$C$300,C328)+COUNTIF('03'!$C$3:$C$300,C328)+COUNTIF('04'!$C$3:$C$300,C328)+COUNTIF('05'!$C$3:$C$300,C328)+COUNTIF('06'!$C$3:$C$300,C328)+COUNTIF('07'!$C$3:$C$300,C328)+COUNTIF('08'!$C$3:$C$300,C328)+COUNTIF('09'!$C$3:$C$300,C328)+COUNTIF('10'!$C$3:$C$260,C328)+COUNTIF('11'!$C$3:$C$300,C328)+COUNTIF('12'!$C$3:$C$300,C328)</f>
        <v>0</v>
      </c>
      <c r="E328" s="18">
        <f>COUNTIF('01'!$D$3:$D$300,C328)+COUNTIF('02'!$D$3:$D$300,C328)+COUNTIF('03'!$D$3:$D$300,C328)+COUNTIF('04'!$D$3:$D$300,C328)+COUNTIF('05'!$D$3:$D$300,C328)+COUNTIF('06'!$D$3:$D$300,C328)+COUNTIF('07'!$D$3:$D$300,C328)+COUNTIF('08'!$D$3:$D$300,C328)+COUNTIF('09'!$D$3:$D$300,C328)+COUNTIF('10'!$D$3:$D$260,C328)+COUNTIF('11'!$D$3:$D$300,C328)+COUNTIF('12'!$D$3:$D$300,C328)</f>
        <v>0</v>
      </c>
      <c r="F328" s="18">
        <f>COUNTIFS('01'!$C$3:$C$300,C328,'01'!$H$3:$H$300,"&gt;0")+COUNTIFS('01'!$D$3:$D$300,C328,'01'!$H$3:$H$300,"&gt;0")+COUNTIFS('02'!$C$3:$C$300,C328,'02'!$H$3:$H$300,"&gt;0")+COUNTIFS('02'!$D$3:$D$300,C328,'02'!$H$3:$H$300,"&gt;0")+COUNTIFS('03'!$C$3:$C$300,C328,'03'!$H$3:$H$300,"&gt;0")+COUNTIFS('03'!$D$3:$D$300,C328,'03'!$H$3:$H$300,"&gt;0")+COUNTIFS('04'!$C$3:$C$300,C328,'04'!$H$3:$H$300,"&gt;0")+COUNTIFS('04'!$D$3:$D$300,C328,'04'!$H$3:$H$300,"&gt;0")+COUNTIFS('05'!$C$3:$C$300,C328,'05'!$H$3:$H$300,"&gt;0")+COUNTIFS('05'!$D$3:$D$300,C328,'05'!$H$3:$H$300,"&gt;0")+COUNTIFS('06'!$C$3:$C$300,C328,'06'!$H$3:$H$300,"&gt;0")+COUNTIFS('06'!$D$3:$D$300,C328,'06'!$H$3:$H$300,"&gt;0")+COUNTIFS('07'!$C$3:$C$300,C328,'07'!$H$3:$H$300,"&gt;0")+COUNTIFS('07'!$D$3:$D$300,C328,'07'!$H$3:$H$300,"&gt;0")+COUNTIFS('08'!$C$3:$C$300,C328,'08'!$H$3:$H$300,"&gt;0")+COUNTIFS('08'!$D$3:$D$300,C328,'08'!$H$3:$H$300,"&gt;0")+COUNTIFS('09'!$C$3:$C$300,C328,'09'!$H$3:$H$300,"&gt;0")+COUNTIFS('09'!$D$3:$D$300,C328,'09'!$H$3:$H$300,"&gt;0")+COUNTIFS('10'!$C$3:$C$260,C328,'10'!$I$3:$I$260,"&gt;0")+COUNTIFS('10'!$D$3:$D$260,C328,'10'!$I$3:$I$260,"&gt;0")+COUNTIFS('11'!$C$3:$C$300,C328,'11'!$H$3:$H$300,"&gt;0")+COUNTIFS('11'!$D$3:$D$300,C328,'11'!$H$3:$H$300,"&gt;0")+COUNTIFS('12'!$C$3:$C$300,C328,'12'!$H$3:$H$300,"&gt;0")+COUNTIFS('12'!$D$3:$D$300,C328,'12'!$H$3:$H$300,"&gt;0")</f>
        <v>0</v>
      </c>
      <c r="G328" s="18">
        <f>COUNTIFS('01'!$C$3:$C$300,C328,'01'!$H$3:$H$300,"&lt;0")+COUNTIFS('01'!$D$3:$D$300,C328,'01'!$H$3:$H$300,"&lt;0")+COUNTIFS('02'!$C$3:$C$300,C328,'02'!$H$3:$H$300,"&lt;0")+COUNTIFS('02'!$D$3:$D$300,C328,'02'!$H$3:$H$300,"&lt;0")+COUNTIFS('03'!$C$3:$C$300,C328,'03'!$H$3:$H$300,"&lt;0")+COUNTIFS('03'!$D$3:$D$300,C328,'03'!$H$3:$H$300,"&lt;0")+COUNTIFS('04'!$C$3:$C$300,C328,'04'!$H$3:$H$300,"&lt;0")+COUNTIFS('04'!$D$3:$D$300,C328,'04'!$H$3:$H$300,"&lt;0")+COUNTIFS('05'!$C$3:$C$300,C328,'05'!$H$3:$H$300,"&lt;0")+COUNTIFS('05'!$D$3:$D$300,C328,'05'!$H$3:$H$300,"&lt;0")+COUNTIFS('06'!$C$3:$C$300,C328,'06'!$H$3:$H$300,"&lt;0")+COUNTIFS('06'!$D$3:$D$300,C328,'06'!$H$3:$H$300,"&lt;0")+COUNTIFS('07'!$C$3:$C$300,C328,'07'!$H$3:$H$300,"&lt;0")+COUNTIFS('07'!$D$3:$D$300,C328,'07'!$H$3:$H$300,"&lt;0")+COUNTIFS('08'!$C$3:$C$300,C328,'08'!$H$3:$H$300,"&lt;0")+COUNTIFS('08'!$D$3:$D$300,C328,'08'!$H$3:$H$300,"&lt;0")+COUNTIFS('09'!$C$3:$C$300,C328,'09'!$H$3:$H$300,"&lt;0")+COUNTIFS('09'!$D$3:$D$300,C328,'09'!$H$3:$H$300,"&lt;0")+COUNTIFS('10'!$C$3:$C$260,C328,'10'!$I$3:$I$260,"&lt;0")+COUNTIFS('10'!$D$3:$D$260,C328,'10'!$I$3:$I$260,"&lt;0")+COUNTIFS('11'!$C$3:$C$300,C328,'11'!$H$3:$H$300,"&lt;0")+COUNTIFS('11'!$D$3:$D$300,C328,'11'!$H$3:$H$300,"&lt;0")+COUNTIFS('12'!$C$3:$C$300,C328,'12'!$H$3:$H$300,"&lt;0")+COUNTIFS('12'!$D$3:$D$300,C328,'12'!$H$3:$H$300,"&lt;0")</f>
        <v>0</v>
      </c>
      <c r="H328" s="19">
        <f>SUMIFS('01'!$H$3:$H$300,'01'!$C$3:$C$300,C328)+SUMIFS('01'!$H$3:$H$300,'01'!$D$3:$D$300,C328)+SUMIFS('02'!$H$3:$H$300,'02'!$C$3:$C$300,C328)+SUMIFS('02'!$H$3:$H$300,'02'!$D$3:$D$300,C328)+SUMIFS('03'!$H$3:$H$300,'03'!$C$3:$C$300,C328)+SUMIFS('03'!$H$3:$H$300,'03'!$D$3:$D$300,C328)+SUMIFS('04'!$H$3:$H$300,'04'!$C$3:$C$300,C328)+SUMIFS('04'!$H$3:$H$300,'04'!$D$3:$D$300,C328)+SUMIFS('05'!$H$3:$H$300,'05'!$C$3:$C$300,C328)+SUMIFS('05'!$H$3:$H$300,'05'!$D$3:$D$300,C328)+SUMIFS('06'!$H$3:$H$300,'06'!$C$3:$C$300,C328)+SUMIFS('06'!$H$3:$H$300,'06'!$D$3:$D$300,C328)+SUMIFS('07'!$H$3:$H$300,'07'!$C$3:$C$300,C328)+SUMIFS('07'!$H$3:$H$300,'07'!$D$3:$D$300,C328)+SUMIFS('08'!$H$3:$H$300,'08'!$C$3:$C$300,C328)+SUMIFS('08'!$H$3:$H$300,'08'!$D$3:$D$300,C328)+SUMIFS('09'!$H$3:$H$300,'09'!$C$3:$C$300,C328)+SUMIFS('09'!$H$3:$H$300,'09'!$D$3:$D$300,C328)+SUMIFS('10'!$I$3:$I$260,'10'!$C$3:$C$260,C328)+SUMIFS('10'!$I$3:$I$260,'10'!$D$3:$D$260,C328)+SUMIFS('11'!$H$3:$H$300,'11'!$C$3:$C$300,C328)+SUMIFS('11'!$H$3:$H$300,'11'!$D$3:$D$300,C328)+SUMIFS('12'!$H$3:$H$300,'12'!$C$3:$C$300,C328)+SUMIFS('12'!$H$3:$H$300,'12'!$D$3:$D$300,C328)</f>
        <v>0</v>
      </c>
      <c r="I328" s="212"/>
      <c r="J328" s="231"/>
      <c r="K328" s="212"/>
      <c r="L328" s="212"/>
    </row>
    <row r="329" spans="1:12" ht="24.75" customHeight="1">
      <c r="A329" s="16">
        <f>Equipes!$H329+(ROW(Equipes!$H329)/100000)</f>
        <v>3.29E-3</v>
      </c>
      <c r="B329" s="13">
        <f>RANK(Equipes!$A329,A:A)</f>
        <v>672</v>
      </c>
      <c r="C329" s="28"/>
      <c r="D329" s="18">
        <f>COUNTIF('01'!$C$3:$C$300,C329)+COUNTIF('02'!$C$3:$C$300,C329)+COUNTIF('03'!$C$3:$C$300,C329)+COUNTIF('04'!$C$3:$C$300,C329)+COUNTIF('05'!$C$3:$C$300,C329)+COUNTIF('06'!$C$3:$C$300,C329)+COUNTIF('07'!$C$3:$C$300,C329)+COUNTIF('08'!$C$3:$C$300,C329)+COUNTIF('09'!$C$3:$C$300,C329)+COUNTIF('10'!$C$3:$C$260,C329)+COUNTIF('11'!$C$3:$C$300,C329)+COUNTIF('12'!$C$3:$C$300,C329)</f>
        <v>0</v>
      </c>
      <c r="E329" s="18">
        <f>COUNTIF('01'!$D$3:$D$300,C329)+COUNTIF('02'!$D$3:$D$300,C329)+COUNTIF('03'!$D$3:$D$300,C329)+COUNTIF('04'!$D$3:$D$300,C329)+COUNTIF('05'!$D$3:$D$300,C329)+COUNTIF('06'!$D$3:$D$300,C329)+COUNTIF('07'!$D$3:$D$300,C329)+COUNTIF('08'!$D$3:$D$300,C329)+COUNTIF('09'!$D$3:$D$300,C329)+COUNTIF('10'!$D$3:$D$260,C329)+COUNTIF('11'!$D$3:$D$300,C329)+COUNTIF('12'!$D$3:$D$300,C329)</f>
        <v>0</v>
      </c>
      <c r="F329" s="18">
        <f>COUNTIFS('01'!$C$3:$C$300,C329,'01'!$H$3:$H$300,"&gt;0")+COUNTIFS('01'!$D$3:$D$300,C329,'01'!$H$3:$H$300,"&gt;0")+COUNTIFS('02'!$C$3:$C$300,C329,'02'!$H$3:$H$300,"&gt;0")+COUNTIFS('02'!$D$3:$D$300,C329,'02'!$H$3:$H$300,"&gt;0")+COUNTIFS('03'!$C$3:$C$300,C329,'03'!$H$3:$H$300,"&gt;0")+COUNTIFS('03'!$D$3:$D$300,C329,'03'!$H$3:$H$300,"&gt;0")+COUNTIFS('04'!$C$3:$C$300,C329,'04'!$H$3:$H$300,"&gt;0")+COUNTIFS('04'!$D$3:$D$300,C329,'04'!$H$3:$H$300,"&gt;0")+COUNTIFS('05'!$C$3:$C$300,C329,'05'!$H$3:$H$300,"&gt;0")+COUNTIFS('05'!$D$3:$D$300,C329,'05'!$H$3:$H$300,"&gt;0")+COUNTIFS('06'!$C$3:$C$300,C329,'06'!$H$3:$H$300,"&gt;0")+COUNTIFS('06'!$D$3:$D$300,C329,'06'!$H$3:$H$300,"&gt;0")+COUNTIFS('07'!$C$3:$C$300,C329,'07'!$H$3:$H$300,"&gt;0")+COUNTIFS('07'!$D$3:$D$300,C329,'07'!$H$3:$H$300,"&gt;0")+COUNTIFS('08'!$C$3:$C$300,C329,'08'!$H$3:$H$300,"&gt;0")+COUNTIFS('08'!$D$3:$D$300,C329,'08'!$H$3:$H$300,"&gt;0")+COUNTIFS('09'!$C$3:$C$300,C329,'09'!$H$3:$H$300,"&gt;0")+COUNTIFS('09'!$D$3:$D$300,C329,'09'!$H$3:$H$300,"&gt;0")+COUNTIFS('10'!$C$3:$C$260,C329,'10'!$I$3:$I$260,"&gt;0")+COUNTIFS('10'!$D$3:$D$260,C329,'10'!$I$3:$I$260,"&gt;0")+COUNTIFS('11'!$C$3:$C$300,C329,'11'!$H$3:$H$300,"&gt;0")+COUNTIFS('11'!$D$3:$D$300,C329,'11'!$H$3:$H$300,"&gt;0")+COUNTIFS('12'!$C$3:$C$300,C329,'12'!$H$3:$H$300,"&gt;0")+COUNTIFS('12'!$D$3:$D$300,C329,'12'!$H$3:$H$300,"&gt;0")</f>
        <v>0</v>
      </c>
      <c r="G329" s="18">
        <f>COUNTIFS('01'!$C$3:$C$300,C329,'01'!$H$3:$H$300,"&lt;0")+COUNTIFS('01'!$D$3:$D$300,C329,'01'!$H$3:$H$300,"&lt;0")+COUNTIFS('02'!$C$3:$C$300,C329,'02'!$H$3:$H$300,"&lt;0")+COUNTIFS('02'!$D$3:$D$300,C329,'02'!$H$3:$H$300,"&lt;0")+COUNTIFS('03'!$C$3:$C$300,C329,'03'!$H$3:$H$300,"&lt;0")+COUNTIFS('03'!$D$3:$D$300,C329,'03'!$H$3:$H$300,"&lt;0")+COUNTIFS('04'!$C$3:$C$300,C329,'04'!$H$3:$H$300,"&lt;0")+COUNTIFS('04'!$D$3:$D$300,C329,'04'!$H$3:$H$300,"&lt;0")+COUNTIFS('05'!$C$3:$C$300,C329,'05'!$H$3:$H$300,"&lt;0")+COUNTIFS('05'!$D$3:$D$300,C329,'05'!$H$3:$H$300,"&lt;0")+COUNTIFS('06'!$C$3:$C$300,C329,'06'!$H$3:$H$300,"&lt;0")+COUNTIFS('06'!$D$3:$D$300,C329,'06'!$H$3:$H$300,"&lt;0")+COUNTIFS('07'!$C$3:$C$300,C329,'07'!$H$3:$H$300,"&lt;0")+COUNTIFS('07'!$D$3:$D$300,C329,'07'!$H$3:$H$300,"&lt;0")+COUNTIFS('08'!$C$3:$C$300,C329,'08'!$H$3:$H$300,"&lt;0")+COUNTIFS('08'!$D$3:$D$300,C329,'08'!$H$3:$H$300,"&lt;0")+COUNTIFS('09'!$C$3:$C$300,C329,'09'!$H$3:$H$300,"&lt;0")+COUNTIFS('09'!$D$3:$D$300,C329,'09'!$H$3:$H$300,"&lt;0")+COUNTIFS('10'!$C$3:$C$260,C329,'10'!$I$3:$I$260,"&lt;0")+COUNTIFS('10'!$D$3:$D$260,C329,'10'!$I$3:$I$260,"&lt;0")+COUNTIFS('11'!$C$3:$C$300,C329,'11'!$H$3:$H$300,"&lt;0")+COUNTIFS('11'!$D$3:$D$300,C329,'11'!$H$3:$H$300,"&lt;0")+COUNTIFS('12'!$C$3:$C$300,C329,'12'!$H$3:$H$300,"&lt;0")+COUNTIFS('12'!$D$3:$D$300,C329,'12'!$H$3:$H$300,"&lt;0")</f>
        <v>0</v>
      </c>
      <c r="H329" s="19">
        <f>SUMIFS('01'!$H$3:$H$300,'01'!$C$3:$C$300,C329)+SUMIFS('01'!$H$3:$H$300,'01'!$D$3:$D$300,C329)+SUMIFS('02'!$H$3:$H$300,'02'!$C$3:$C$300,C329)+SUMIFS('02'!$H$3:$H$300,'02'!$D$3:$D$300,C329)+SUMIFS('03'!$H$3:$H$300,'03'!$C$3:$C$300,C329)+SUMIFS('03'!$H$3:$H$300,'03'!$D$3:$D$300,C329)+SUMIFS('04'!$H$3:$H$300,'04'!$C$3:$C$300,C329)+SUMIFS('04'!$H$3:$H$300,'04'!$D$3:$D$300,C329)+SUMIFS('05'!$H$3:$H$300,'05'!$C$3:$C$300,C329)+SUMIFS('05'!$H$3:$H$300,'05'!$D$3:$D$300,C329)+SUMIFS('06'!$H$3:$H$300,'06'!$C$3:$C$300,C329)+SUMIFS('06'!$H$3:$H$300,'06'!$D$3:$D$300,C329)+SUMIFS('07'!$H$3:$H$300,'07'!$C$3:$C$300,C329)+SUMIFS('07'!$H$3:$H$300,'07'!$D$3:$D$300,C329)+SUMIFS('08'!$H$3:$H$300,'08'!$C$3:$C$300,C329)+SUMIFS('08'!$H$3:$H$300,'08'!$D$3:$D$300,C329)+SUMIFS('09'!$H$3:$H$300,'09'!$C$3:$C$300,C329)+SUMIFS('09'!$H$3:$H$300,'09'!$D$3:$D$300,C329)+SUMIFS('10'!$I$3:$I$260,'10'!$C$3:$C$260,C329)+SUMIFS('10'!$I$3:$I$260,'10'!$D$3:$D$260,C329)+SUMIFS('11'!$H$3:$H$300,'11'!$C$3:$C$300,C329)+SUMIFS('11'!$H$3:$H$300,'11'!$D$3:$D$300,C329)+SUMIFS('12'!$H$3:$H$300,'12'!$C$3:$C$300,C329)+SUMIFS('12'!$H$3:$H$300,'12'!$D$3:$D$300,C329)</f>
        <v>0</v>
      </c>
      <c r="I329" s="212"/>
      <c r="J329" s="231"/>
      <c r="K329" s="212"/>
      <c r="L329" s="212"/>
    </row>
    <row r="330" spans="1:12" ht="24.75" customHeight="1">
      <c r="A330" s="16">
        <f>Equipes!$H330+(ROW(Equipes!$H330)/100000)</f>
        <v>3.3E-3</v>
      </c>
      <c r="B330" s="13">
        <f>RANK(Equipes!$A330,A:A)</f>
        <v>671</v>
      </c>
      <c r="C330" s="28"/>
      <c r="D330" s="18">
        <f>COUNTIF('01'!$C$3:$C$300,C330)+COUNTIF('02'!$C$3:$C$300,C330)+COUNTIF('03'!$C$3:$C$300,C330)+COUNTIF('04'!$C$3:$C$300,C330)+COUNTIF('05'!$C$3:$C$300,C330)+COUNTIF('06'!$C$3:$C$300,C330)+COUNTIF('07'!$C$3:$C$300,C330)+COUNTIF('08'!$C$3:$C$300,C330)+COUNTIF('09'!$C$3:$C$300,C330)+COUNTIF('10'!$C$3:$C$260,C330)+COUNTIF('11'!$C$3:$C$300,C330)+COUNTIF('12'!$C$3:$C$300,C330)</f>
        <v>0</v>
      </c>
      <c r="E330" s="18">
        <f>COUNTIF('01'!$D$3:$D$300,C330)+COUNTIF('02'!$D$3:$D$300,C330)+COUNTIF('03'!$D$3:$D$300,C330)+COUNTIF('04'!$D$3:$D$300,C330)+COUNTIF('05'!$D$3:$D$300,C330)+COUNTIF('06'!$D$3:$D$300,C330)+COUNTIF('07'!$D$3:$D$300,C330)+COUNTIF('08'!$D$3:$D$300,C330)+COUNTIF('09'!$D$3:$D$300,C330)+COUNTIF('10'!$D$3:$D$260,C330)+COUNTIF('11'!$D$3:$D$300,C330)+COUNTIF('12'!$D$3:$D$300,C330)</f>
        <v>0</v>
      </c>
      <c r="F330" s="18">
        <f>COUNTIFS('01'!$C$3:$C$300,C330,'01'!$H$3:$H$300,"&gt;0")+COUNTIFS('01'!$D$3:$D$300,C330,'01'!$H$3:$H$300,"&gt;0")+COUNTIFS('02'!$C$3:$C$300,C330,'02'!$H$3:$H$300,"&gt;0")+COUNTIFS('02'!$D$3:$D$300,C330,'02'!$H$3:$H$300,"&gt;0")+COUNTIFS('03'!$C$3:$C$300,C330,'03'!$H$3:$H$300,"&gt;0")+COUNTIFS('03'!$D$3:$D$300,C330,'03'!$H$3:$H$300,"&gt;0")+COUNTIFS('04'!$C$3:$C$300,C330,'04'!$H$3:$H$300,"&gt;0")+COUNTIFS('04'!$D$3:$D$300,C330,'04'!$H$3:$H$300,"&gt;0")+COUNTIFS('05'!$C$3:$C$300,C330,'05'!$H$3:$H$300,"&gt;0")+COUNTIFS('05'!$D$3:$D$300,C330,'05'!$H$3:$H$300,"&gt;0")+COUNTIFS('06'!$C$3:$C$300,C330,'06'!$H$3:$H$300,"&gt;0")+COUNTIFS('06'!$D$3:$D$300,C330,'06'!$H$3:$H$300,"&gt;0")+COUNTIFS('07'!$C$3:$C$300,C330,'07'!$H$3:$H$300,"&gt;0")+COUNTIFS('07'!$D$3:$D$300,C330,'07'!$H$3:$H$300,"&gt;0")+COUNTIFS('08'!$C$3:$C$300,C330,'08'!$H$3:$H$300,"&gt;0")+COUNTIFS('08'!$D$3:$D$300,C330,'08'!$H$3:$H$300,"&gt;0")+COUNTIFS('09'!$C$3:$C$300,C330,'09'!$H$3:$H$300,"&gt;0")+COUNTIFS('09'!$D$3:$D$300,C330,'09'!$H$3:$H$300,"&gt;0")+COUNTIFS('10'!$C$3:$C$260,C330,'10'!$I$3:$I$260,"&gt;0")+COUNTIFS('10'!$D$3:$D$260,C330,'10'!$I$3:$I$260,"&gt;0")+COUNTIFS('11'!$C$3:$C$300,C330,'11'!$H$3:$H$300,"&gt;0")+COUNTIFS('11'!$D$3:$D$300,C330,'11'!$H$3:$H$300,"&gt;0")+COUNTIFS('12'!$C$3:$C$300,C330,'12'!$H$3:$H$300,"&gt;0")+COUNTIFS('12'!$D$3:$D$300,C330,'12'!$H$3:$H$300,"&gt;0")</f>
        <v>0</v>
      </c>
      <c r="G330" s="18">
        <f>COUNTIFS('01'!$C$3:$C$300,C330,'01'!$H$3:$H$300,"&lt;0")+COUNTIFS('01'!$D$3:$D$300,C330,'01'!$H$3:$H$300,"&lt;0")+COUNTIFS('02'!$C$3:$C$300,C330,'02'!$H$3:$H$300,"&lt;0")+COUNTIFS('02'!$D$3:$D$300,C330,'02'!$H$3:$H$300,"&lt;0")+COUNTIFS('03'!$C$3:$C$300,C330,'03'!$H$3:$H$300,"&lt;0")+COUNTIFS('03'!$D$3:$D$300,C330,'03'!$H$3:$H$300,"&lt;0")+COUNTIFS('04'!$C$3:$C$300,C330,'04'!$H$3:$H$300,"&lt;0")+COUNTIFS('04'!$D$3:$D$300,C330,'04'!$H$3:$H$300,"&lt;0")+COUNTIFS('05'!$C$3:$C$300,C330,'05'!$H$3:$H$300,"&lt;0")+COUNTIFS('05'!$D$3:$D$300,C330,'05'!$H$3:$H$300,"&lt;0")+COUNTIFS('06'!$C$3:$C$300,C330,'06'!$H$3:$H$300,"&lt;0")+COUNTIFS('06'!$D$3:$D$300,C330,'06'!$H$3:$H$300,"&lt;0")+COUNTIFS('07'!$C$3:$C$300,C330,'07'!$H$3:$H$300,"&lt;0")+COUNTIFS('07'!$D$3:$D$300,C330,'07'!$H$3:$H$300,"&lt;0")+COUNTIFS('08'!$C$3:$C$300,C330,'08'!$H$3:$H$300,"&lt;0")+COUNTIFS('08'!$D$3:$D$300,C330,'08'!$H$3:$H$300,"&lt;0")+COUNTIFS('09'!$C$3:$C$300,C330,'09'!$H$3:$H$300,"&lt;0")+COUNTIFS('09'!$D$3:$D$300,C330,'09'!$H$3:$H$300,"&lt;0")+COUNTIFS('10'!$C$3:$C$260,C330,'10'!$I$3:$I$260,"&lt;0")+COUNTIFS('10'!$D$3:$D$260,C330,'10'!$I$3:$I$260,"&lt;0")+COUNTIFS('11'!$C$3:$C$300,C330,'11'!$H$3:$H$300,"&lt;0")+COUNTIFS('11'!$D$3:$D$300,C330,'11'!$H$3:$H$300,"&lt;0")+COUNTIFS('12'!$C$3:$C$300,C330,'12'!$H$3:$H$300,"&lt;0")+COUNTIFS('12'!$D$3:$D$300,C330,'12'!$H$3:$H$300,"&lt;0")</f>
        <v>0</v>
      </c>
      <c r="H330" s="19">
        <f>SUMIFS('01'!$H$3:$H$300,'01'!$C$3:$C$300,C330)+SUMIFS('01'!$H$3:$H$300,'01'!$D$3:$D$300,C330)+SUMIFS('02'!$H$3:$H$300,'02'!$C$3:$C$300,C330)+SUMIFS('02'!$H$3:$H$300,'02'!$D$3:$D$300,C330)+SUMIFS('03'!$H$3:$H$300,'03'!$C$3:$C$300,C330)+SUMIFS('03'!$H$3:$H$300,'03'!$D$3:$D$300,C330)+SUMIFS('04'!$H$3:$H$300,'04'!$C$3:$C$300,C330)+SUMIFS('04'!$H$3:$H$300,'04'!$D$3:$D$300,C330)+SUMIFS('05'!$H$3:$H$300,'05'!$C$3:$C$300,C330)+SUMIFS('05'!$H$3:$H$300,'05'!$D$3:$D$300,C330)+SUMIFS('06'!$H$3:$H$300,'06'!$C$3:$C$300,C330)+SUMIFS('06'!$H$3:$H$300,'06'!$D$3:$D$300,C330)+SUMIFS('07'!$H$3:$H$300,'07'!$C$3:$C$300,C330)+SUMIFS('07'!$H$3:$H$300,'07'!$D$3:$D$300,C330)+SUMIFS('08'!$H$3:$H$300,'08'!$C$3:$C$300,C330)+SUMIFS('08'!$H$3:$H$300,'08'!$D$3:$D$300,C330)+SUMIFS('09'!$H$3:$H$300,'09'!$C$3:$C$300,C330)+SUMIFS('09'!$H$3:$H$300,'09'!$D$3:$D$300,C330)+SUMIFS('10'!$I$3:$I$260,'10'!$C$3:$C$260,C330)+SUMIFS('10'!$I$3:$I$260,'10'!$D$3:$D$260,C330)+SUMIFS('11'!$H$3:$H$300,'11'!$C$3:$C$300,C330)+SUMIFS('11'!$H$3:$H$300,'11'!$D$3:$D$300,C330)+SUMIFS('12'!$H$3:$H$300,'12'!$C$3:$C$300,C330)+SUMIFS('12'!$H$3:$H$300,'12'!$D$3:$D$300,C330)</f>
        <v>0</v>
      </c>
      <c r="I330" s="212"/>
      <c r="J330" s="231"/>
      <c r="K330" s="212"/>
      <c r="L330" s="212"/>
    </row>
    <row r="331" spans="1:12" ht="24.75" customHeight="1">
      <c r="A331" s="16">
        <f>Equipes!$H331+(ROW(Equipes!$H331)/100000)</f>
        <v>3.31E-3</v>
      </c>
      <c r="B331" s="13">
        <f>RANK(Equipes!$A331,A:A)</f>
        <v>670</v>
      </c>
      <c r="C331" s="28"/>
      <c r="D331" s="18">
        <f>COUNTIF('01'!$C$3:$C$300,C331)+COUNTIF('02'!$C$3:$C$300,C331)+COUNTIF('03'!$C$3:$C$300,C331)+COUNTIF('04'!$C$3:$C$300,C331)+COUNTIF('05'!$C$3:$C$300,C331)+COUNTIF('06'!$C$3:$C$300,C331)+COUNTIF('07'!$C$3:$C$300,C331)+COUNTIF('08'!$C$3:$C$300,C331)+COUNTIF('09'!$C$3:$C$300,C331)+COUNTIF('10'!$C$3:$C$260,C331)+COUNTIF('11'!$C$3:$C$300,C331)+COUNTIF('12'!$C$3:$C$300,C331)</f>
        <v>0</v>
      </c>
      <c r="E331" s="18">
        <f>COUNTIF('01'!$D$3:$D$300,C331)+COUNTIF('02'!$D$3:$D$300,C331)+COUNTIF('03'!$D$3:$D$300,C331)+COUNTIF('04'!$D$3:$D$300,C331)+COUNTIF('05'!$D$3:$D$300,C331)+COUNTIF('06'!$D$3:$D$300,C331)+COUNTIF('07'!$D$3:$D$300,C331)+COUNTIF('08'!$D$3:$D$300,C331)+COUNTIF('09'!$D$3:$D$300,C331)+COUNTIF('10'!$D$3:$D$260,C331)+COUNTIF('11'!$D$3:$D$300,C331)+COUNTIF('12'!$D$3:$D$300,C331)</f>
        <v>0</v>
      </c>
      <c r="F331" s="18">
        <f>COUNTIFS('01'!$C$3:$C$300,C331,'01'!$H$3:$H$300,"&gt;0")+COUNTIFS('01'!$D$3:$D$300,C331,'01'!$H$3:$H$300,"&gt;0")+COUNTIFS('02'!$C$3:$C$300,C331,'02'!$H$3:$H$300,"&gt;0")+COUNTIFS('02'!$D$3:$D$300,C331,'02'!$H$3:$H$300,"&gt;0")+COUNTIFS('03'!$C$3:$C$300,C331,'03'!$H$3:$H$300,"&gt;0")+COUNTIFS('03'!$D$3:$D$300,C331,'03'!$H$3:$H$300,"&gt;0")+COUNTIFS('04'!$C$3:$C$300,C331,'04'!$H$3:$H$300,"&gt;0")+COUNTIFS('04'!$D$3:$D$300,C331,'04'!$H$3:$H$300,"&gt;0")+COUNTIFS('05'!$C$3:$C$300,C331,'05'!$H$3:$H$300,"&gt;0")+COUNTIFS('05'!$D$3:$D$300,C331,'05'!$H$3:$H$300,"&gt;0")+COUNTIFS('06'!$C$3:$C$300,C331,'06'!$H$3:$H$300,"&gt;0")+COUNTIFS('06'!$D$3:$D$300,C331,'06'!$H$3:$H$300,"&gt;0")+COUNTIFS('07'!$C$3:$C$300,C331,'07'!$H$3:$H$300,"&gt;0")+COUNTIFS('07'!$D$3:$D$300,C331,'07'!$H$3:$H$300,"&gt;0")+COUNTIFS('08'!$C$3:$C$300,C331,'08'!$H$3:$H$300,"&gt;0")+COUNTIFS('08'!$D$3:$D$300,C331,'08'!$H$3:$H$300,"&gt;0")+COUNTIFS('09'!$C$3:$C$300,C331,'09'!$H$3:$H$300,"&gt;0")+COUNTIFS('09'!$D$3:$D$300,C331,'09'!$H$3:$H$300,"&gt;0")+COUNTIFS('10'!$C$3:$C$260,C331,'10'!$I$3:$I$260,"&gt;0")+COUNTIFS('10'!$D$3:$D$260,C331,'10'!$I$3:$I$260,"&gt;0")+COUNTIFS('11'!$C$3:$C$300,C331,'11'!$H$3:$H$300,"&gt;0")+COUNTIFS('11'!$D$3:$D$300,C331,'11'!$H$3:$H$300,"&gt;0")+COUNTIFS('12'!$C$3:$C$300,C331,'12'!$H$3:$H$300,"&gt;0")+COUNTIFS('12'!$D$3:$D$300,C331,'12'!$H$3:$H$300,"&gt;0")</f>
        <v>0</v>
      </c>
      <c r="G331" s="18">
        <f>COUNTIFS('01'!$C$3:$C$300,C331,'01'!$H$3:$H$300,"&lt;0")+COUNTIFS('01'!$D$3:$D$300,C331,'01'!$H$3:$H$300,"&lt;0")+COUNTIFS('02'!$C$3:$C$300,C331,'02'!$H$3:$H$300,"&lt;0")+COUNTIFS('02'!$D$3:$D$300,C331,'02'!$H$3:$H$300,"&lt;0")+COUNTIFS('03'!$C$3:$C$300,C331,'03'!$H$3:$H$300,"&lt;0")+COUNTIFS('03'!$D$3:$D$300,C331,'03'!$H$3:$H$300,"&lt;0")+COUNTIFS('04'!$C$3:$C$300,C331,'04'!$H$3:$H$300,"&lt;0")+COUNTIFS('04'!$D$3:$D$300,C331,'04'!$H$3:$H$300,"&lt;0")+COUNTIFS('05'!$C$3:$C$300,C331,'05'!$H$3:$H$300,"&lt;0")+COUNTIFS('05'!$D$3:$D$300,C331,'05'!$H$3:$H$300,"&lt;0")+COUNTIFS('06'!$C$3:$C$300,C331,'06'!$H$3:$H$300,"&lt;0")+COUNTIFS('06'!$D$3:$D$300,C331,'06'!$H$3:$H$300,"&lt;0")+COUNTIFS('07'!$C$3:$C$300,C331,'07'!$H$3:$H$300,"&lt;0")+COUNTIFS('07'!$D$3:$D$300,C331,'07'!$H$3:$H$300,"&lt;0")+COUNTIFS('08'!$C$3:$C$300,C331,'08'!$H$3:$H$300,"&lt;0")+COUNTIFS('08'!$D$3:$D$300,C331,'08'!$H$3:$H$300,"&lt;0")+COUNTIFS('09'!$C$3:$C$300,C331,'09'!$H$3:$H$300,"&lt;0")+COUNTIFS('09'!$D$3:$D$300,C331,'09'!$H$3:$H$300,"&lt;0")+COUNTIFS('10'!$C$3:$C$260,C331,'10'!$I$3:$I$260,"&lt;0")+COUNTIFS('10'!$D$3:$D$260,C331,'10'!$I$3:$I$260,"&lt;0")+COUNTIFS('11'!$C$3:$C$300,C331,'11'!$H$3:$H$300,"&lt;0")+COUNTIFS('11'!$D$3:$D$300,C331,'11'!$H$3:$H$300,"&lt;0")+COUNTIFS('12'!$C$3:$C$300,C331,'12'!$H$3:$H$300,"&lt;0")+COUNTIFS('12'!$D$3:$D$300,C331,'12'!$H$3:$H$300,"&lt;0")</f>
        <v>0</v>
      </c>
      <c r="H331" s="19">
        <f>SUMIFS('01'!$H$3:$H$300,'01'!$C$3:$C$300,C331)+SUMIFS('01'!$H$3:$H$300,'01'!$D$3:$D$300,C331)+SUMIFS('02'!$H$3:$H$300,'02'!$C$3:$C$300,C331)+SUMIFS('02'!$H$3:$H$300,'02'!$D$3:$D$300,C331)+SUMIFS('03'!$H$3:$H$300,'03'!$C$3:$C$300,C331)+SUMIFS('03'!$H$3:$H$300,'03'!$D$3:$D$300,C331)+SUMIFS('04'!$H$3:$H$300,'04'!$C$3:$C$300,C331)+SUMIFS('04'!$H$3:$H$300,'04'!$D$3:$D$300,C331)+SUMIFS('05'!$H$3:$H$300,'05'!$C$3:$C$300,C331)+SUMIFS('05'!$H$3:$H$300,'05'!$D$3:$D$300,C331)+SUMIFS('06'!$H$3:$H$300,'06'!$C$3:$C$300,C331)+SUMIFS('06'!$H$3:$H$300,'06'!$D$3:$D$300,C331)+SUMIFS('07'!$H$3:$H$300,'07'!$C$3:$C$300,C331)+SUMIFS('07'!$H$3:$H$300,'07'!$D$3:$D$300,C331)+SUMIFS('08'!$H$3:$H$300,'08'!$C$3:$C$300,C331)+SUMIFS('08'!$H$3:$H$300,'08'!$D$3:$D$300,C331)+SUMIFS('09'!$H$3:$H$300,'09'!$C$3:$C$300,C331)+SUMIFS('09'!$H$3:$H$300,'09'!$D$3:$D$300,C331)+SUMIFS('10'!$I$3:$I$260,'10'!$C$3:$C$260,C331)+SUMIFS('10'!$I$3:$I$260,'10'!$D$3:$D$260,C331)+SUMIFS('11'!$H$3:$H$300,'11'!$C$3:$C$300,C331)+SUMIFS('11'!$H$3:$H$300,'11'!$D$3:$D$300,C331)+SUMIFS('12'!$H$3:$H$300,'12'!$C$3:$C$300,C331)+SUMIFS('12'!$H$3:$H$300,'12'!$D$3:$D$300,C331)</f>
        <v>0</v>
      </c>
      <c r="I331" s="212"/>
      <c r="J331" s="231"/>
      <c r="K331" s="212"/>
      <c r="L331" s="212"/>
    </row>
    <row r="332" spans="1:12" ht="24.75" customHeight="1">
      <c r="A332" s="16">
        <f>Equipes!$H332+(ROW(Equipes!$H332)/100000)</f>
        <v>3.32E-3</v>
      </c>
      <c r="B332" s="13">
        <f>RANK(Equipes!$A332,A:A)</f>
        <v>669</v>
      </c>
      <c r="C332" s="28"/>
      <c r="D332" s="18">
        <f>COUNTIF('01'!$C$3:$C$300,C332)+COUNTIF('02'!$C$3:$C$300,C332)+COUNTIF('03'!$C$3:$C$300,C332)+COUNTIF('04'!$C$3:$C$300,C332)+COUNTIF('05'!$C$3:$C$300,C332)+COUNTIF('06'!$C$3:$C$300,C332)+COUNTIF('07'!$C$3:$C$300,C332)+COUNTIF('08'!$C$3:$C$300,C332)+COUNTIF('09'!$C$3:$C$300,C332)+COUNTIF('10'!$C$3:$C$260,C332)+COUNTIF('11'!$C$3:$C$300,C332)+COUNTIF('12'!$C$3:$C$300,C332)</f>
        <v>0</v>
      </c>
      <c r="E332" s="18">
        <f>COUNTIF('01'!$D$3:$D$300,C332)+COUNTIF('02'!$D$3:$D$300,C332)+COUNTIF('03'!$D$3:$D$300,C332)+COUNTIF('04'!$D$3:$D$300,C332)+COUNTIF('05'!$D$3:$D$300,C332)+COUNTIF('06'!$D$3:$D$300,C332)+COUNTIF('07'!$D$3:$D$300,C332)+COUNTIF('08'!$D$3:$D$300,C332)+COUNTIF('09'!$D$3:$D$300,C332)+COUNTIF('10'!$D$3:$D$260,C332)+COUNTIF('11'!$D$3:$D$300,C332)+COUNTIF('12'!$D$3:$D$300,C332)</f>
        <v>0</v>
      </c>
      <c r="F332" s="18">
        <f>COUNTIFS('01'!$C$3:$C$300,C332,'01'!$H$3:$H$300,"&gt;0")+COUNTIFS('01'!$D$3:$D$300,C332,'01'!$H$3:$H$300,"&gt;0")+COUNTIFS('02'!$C$3:$C$300,C332,'02'!$H$3:$H$300,"&gt;0")+COUNTIFS('02'!$D$3:$D$300,C332,'02'!$H$3:$H$300,"&gt;0")+COUNTIFS('03'!$C$3:$C$300,C332,'03'!$H$3:$H$300,"&gt;0")+COUNTIFS('03'!$D$3:$D$300,C332,'03'!$H$3:$H$300,"&gt;0")+COUNTIFS('04'!$C$3:$C$300,C332,'04'!$H$3:$H$300,"&gt;0")+COUNTIFS('04'!$D$3:$D$300,C332,'04'!$H$3:$H$300,"&gt;0")+COUNTIFS('05'!$C$3:$C$300,C332,'05'!$H$3:$H$300,"&gt;0")+COUNTIFS('05'!$D$3:$D$300,C332,'05'!$H$3:$H$300,"&gt;0")+COUNTIFS('06'!$C$3:$C$300,C332,'06'!$H$3:$H$300,"&gt;0")+COUNTIFS('06'!$D$3:$D$300,C332,'06'!$H$3:$H$300,"&gt;0")+COUNTIFS('07'!$C$3:$C$300,C332,'07'!$H$3:$H$300,"&gt;0")+COUNTIFS('07'!$D$3:$D$300,C332,'07'!$H$3:$H$300,"&gt;0")+COUNTIFS('08'!$C$3:$C$300,C332,'08'!$H$3:$H$300,"&gt;0")+COUNTIFS('08'!$D$3:$D$300,C332,'08'!$H$3:$H$300,"&gt;0")+COUNTIFS('09'!$C$3:$C$300,C332,'09'!$H$3:$H$300,"&gt;0")+COUNTIFS('09'!$D$3:$D$300,C332,'09'!$H$3:$H$300,"&gt;0")+COUNTIFS('10'!$C$3:$C$260,C332,'10'!$I$3:$I$260,"&gt;0")+COUNTIFS('10'!$D$3:$D$260,C332,'10'!$I$3:$I$260,"&gt;0")+COUNTIFS('11'!$C$3:$C$300,C332,'11'!$H$3:$H$300,"&gt;0")+COUNTIFS('11'!$D$3:$D$300,C332,'11'!$H$3:$H$300,"&gt;0")+COUNTIFS('12'!$C$3:$C$300,C332,'12'!$H$3:$H$300,"&gt;0")+COUNTIFS('12'!$D$3:$D$300,C332,'12'!$H$3:$H$300,"&gt;0")</f>
        <v>0</v>
      </c>
      <c r="G332" s="18">
        <f>COUNTIFS('01'!$C$3:$C$300,C332,'01'!$H$3:$H$300,"&lt;0")+COUNTIFS('01'!$D$3:$D$300,C332,'01'!$H$3:$H$300,"&lt;0")+COUNTIFS('02'!$C$3:$C$300,C332,'02'!$H$3:$H$300,"&lt;0")+COUNTIFS('02'!$D$3:$D$300,C332,'02'!$H$3:$H$300,"&lt;0")+COUNTIFS('03'!$C$3:$C$300,C332,'03'!$H$3:$H$300,"&lt;0")+COUNTIFS('03'!$D$3:$D$300,C332,'03'!$H$3:$H$300,"&lt;0")+COUNTIFS('04'!$C$3:$C$300,C332,'04'!$H$3:$H$300,"&lt;0")+COUNTIFS('04'!$D$3:$D$300,C332,'04'!$H$3:$H$300,"&lt;0")+COUNTIFS('05'!$C$3:$C$300,C332,'05'!$H$3:$H$300,"&lt;0")+COUNTIFS('05'!$D$3:$D$300,C332,'05'!$H$3:$H$300,"&lt;0")+COUNTIFS('06'!$C$3:$C$300,C332,'06'!$H$3:$H$300,"&lt;0")+COUNTIFS('06'!$D$3:$D$300,C332,'06'!$H$3:$H$300,"&lt;0")+COUNTIFS('07'!$C$3:$C$300,C332,'07'!$H$3:$H$300,"&lt;0")+COUNTIFS('07'!$D$3:$D$300,C332,'07'!$H$3:$H$300,"&lt;0")+COUNTIFS('08'!$C$3:$C$300,C332,'08'!$H$3:$H$300,"&lt;0")+COUNTIFS('08'!$D$3:$D$300,C332,'08'!$H$3:$H$300,"&lt;0")+COUNTIFS('09'!$C$3:$C$300,C332,'09'!$H$3:$H$300,"&lt;0")+COUNTIFS('09'!$D$3:$D$300,C332,'09'!$H$3:$H$300,"&lt;0")+COUNTIFS('10'!$C$3:$C$260,C332,'10'!$I$3:$I$260,"&lt;0")+COUNTIFS('10'!$D$3:$D$260,C332,'10'!$I$3:$I$260,"&lt;0")+COUNTIFS('11'!$C$3:$C$300,C332,'11'!$H$3:$H$300,"&lt;0")+COUNTIFS('11'!$D$3:$D$300,C332,'11'!$H$3:$H$300,"&lt;0")+COUNTIFS('12'!$C$3:$C$300,C332,'12'!$H$3:$H$300,"&lt;0")+COUNTIFS('12'!$D$3:$D$300,C332,'12'!$H$3:$H$300,"&lt;0")</f>
        <v>0</v>
      </c>
      <c r="H332" s="19">
        <f>SUMIFS('01'!$H$3:$H$300,'01'!$C$3:$C$300,C332)+SUMIFS('01'!$H$3:$H$300,'01'!$D$3:$D$300,C332)+SUMIFS('02'!$H$3:$H$300,'02'!$C$3:$C$300,C332)+SUMIFS('02'!$H$3:$H$300,'02'!$D$3:$D$300,C332)+SUMIFS('03'!$H$3:$H$300,'03'!$C$3:$C$300,C332)+SUMIFS('03'!$H$3:$H$300,'03'!$D$3:$D$300,C332)+SUMIFS('04'!$H$3:$H$300,'04'!$C$3:$C$300,C332)+SUMIFS('04'!$H$3:$H$300,'04'!$D$3:$D$300,C332)+SUMIFS('05'!$H$3:$H$300,'05'!$C$3:$C$300,C332)+SUMIFS('05'!$H$3:$H$300,'05'!$D$3:$D$300,C332)+SUMIFS('06'!$H$3:$H$300,'06'!$C$3:$C$300,C332)+SUMIFS('06'!$H$3:$H$300,'06'!$D$3:$D$300,C332)+SUMIFS('07'!$H$3:$H$300,'07'!$C$3:$C$300,C332)+SUMIFS('07'!$H$3:$H$300,'07'!$D$3:$D$300,C332)+SUMIFS('08'!$H$3:$H$300,'08'!$C$3:$C$300,C332)+SUMIFS('08'!$H$3:$H$300,'08'!$D$3:$D$300,C332)+SUMIFS('09'!$H$3:$H$300,'09'!$C$3:$C$300,C332)+SUMIFS('09'!$H$3:$H$300,'09'!$D$3:$D$300,C332)+SUMIFS('10'!$I$3:$I$260,'10'!$C$3:$C$260,C332)+SUMIFS('10'!$I$3:$I$260,'10'!$D$3:$D$260,C332)+SUMIFS('11'!$H$3:$H$300,'11'!$C$3:$C$300,C332)+SUMIFS('11'!$H$3:$H$300,'11'!$D$3:$D$300,C332)+SUMIFS('12'!$H$3:$H$300,'12'!$C$3:$C$300,C332)+SUMIFS('12'!$H$3:$H$300,'12'!$D$3:$D$300,C332)</f>
        <v>0</v>
      </c>
      <c r="I332" s="212"/>
      <c r="J332" s="231"/>
      <c r="K332" s="212"/>
      <c r="L332" s="212"/>
    </row>
    <row r="333" spans="1:12" ht="24.75" customHeight="1">
      <c r="A333" s="16">
        <f>Equipes!$H333+(ROW(Equipes!$H333)/100000)</f>
        <v>3.3300000000000001E-3</v>
      </c>
      <c r="B333" s="13">
        <f>RANK(Equipes!$A333,A:A)</f>
        <v>668</v>
      </c>
      <c r="C333" s="28"/>
      <c r="D333" s="18">
        <f>COUNTIF('01'!$C$3:$C$300,C333)+COUNTIF('02'!$C$3:$C$300,C333)+COUNTIF('03'!$C$3:$C$300,C333)+COUNTIF('04'!$C$3:$C$300,C333)+COUNTIF('05'!$C$3:$C$300,C333)+COUNTIF('06'!$C$3:$C$300,C333)+COUNTIF('07'!$C$3:$C$300,C333)+COUNTIF('08'!$C$3:$C$300,C333)+COUNTIF('09'!$C$3:$C$300,C333)+COUNTIF('10'!$C$3:$C$260,C333)+COUNTIF('11'!$C$3:$C$300,C333)+COUNTIF('12'!$C$3:$C$300,C333)</f>
        <v>0</v>
      </c>
      <c r="E333" s="18">
        <f>COUNTIF('01'!$D$3:$D$300,C333)+COUNTIF('02'!$D$3:$D$300,C333)+COUNTIF('03'!$D$3:$D$300,C333)+COUNTIF('04'!$D$3:$D$300,C333)+COUNTIF('05'!$D$3:$D$300,C333)+COUNTIF('06'!$D$3:$D$300,C333)+COUNTIF('07'!$D$3:$D$300,C333)+COUNTIF('08'!$D$3:$D$300,C333)+COUNTIF('09'!$D$3:$D$300,C333)+COUNTIF('10'!$D$3:$D$260,C333)+COUNTIF('11'!$D$3:$D$300,C333)+COUNTIF('12'!$D$3:$D$300,C333)</f>
        <v>0</v>
      </c>
      <c r="F333" s="18">
        <f>COUNTIFS('01'!$C$3:$C$300,C333,'01'!$H$3:$H$300,"&gt;0")+COUNTIFS('01'!$D$3:$D$300,C333,'01'!$H$3:$H$300,"&gt;0")+COUNTIFS('02'!$C$3:$C$300,C333,'02'!$H$3:$H$300,"&gt;0")+COUNTIFS('02'!$D$3:$D$300,C333,'02'!$H$3:$H$300,"&gt;0")+COUNTIFS('03'!$C$3:$C$300,C333,'03'!$H$3:$H$300,"&gt;0")+COUNTIFS('03'!$D$3:$D$300,C333,'03'!$H$3:$H$300,"&gt;0")+COUNTIFS('04'!$C$3:$C$300,C333,'04'!$H$3:$H$300,"&gt;0")+COUNTIFS('04'!$D$3:$D$300,C333,'04'!$H$3:$H$300,"&gt;0")+COUNTIFS('05'!$C$3:$C$300,C333,'05'!$H$3:$H$300,"&gt;0")+COUNTIFS('05'!$D$3:$D$300,C333,'05'!$H$3:$H$300,"&gt;0")+COUNTIFS('06'!$C$3:$C$300,C333,'06'!$H$3:$H$300,"&gt;0")+COUNTIFS('06'!$D$3:$D$300,C333,'06'!$H$3:$H$300,"&gt;0")+COUNTIFS('07'!$C$3:$C$300,C333,'07'!$H$3:$H$300,"&gt;0")+COUNTIFS('07'!$D$3:$D$300,C333,'07'!$H$3:$H$300,"&gt;0")+COUNTIFS('08'!$C$3:$C$300,C333,'08'!$H$3:$H$300,"&gt;0")+COUNTIFS('08'!$D$3:$D$300,C333,'08'!$H$3:$H$300,"&gt;0")+COUNTIFS('09'!$C$3:$C$300,C333,'09'!$H$3:$H$300,"&gt;0")+COUNTIFS('09'!$D$3:$D$300,C333,'09'!$H$3:$H$300,"&gt;0")+COUNTIFS('10'!$C$3:$C$260,C333,'10'!$I$3:$I$260,"&gt;0")+COUNTIFS('10'!$D$3:$D$260,C333,'10'!$I$3:$I$260,"&gt;0")+COUNTIFS('11'!$C$3:$C$300,C333,'11'!$H$3:$H$300,"&gt;0")+COUNTIFS('11'!$D$3:$D$300,C333,'11'!$H$3:$H$300,"&gt;0")+COUNTIFS('12'!$C$3:$C$300,C333,'12'!$H$3:$H$300,"&gt;0")+COUNTIFS('12'!$D$3:$D$300,C333,'12'!$H$3:$H$300,"&gt;0")</f>
        <v>0</v>
      </c>
      <c r="G333" s="18">
        <f>COUNTIFS('01'!$C$3:$C$300,C333,'01'!$H$3:$H$300,"&lt;0")+COUNTIFS('01'!$D$3:$D$300,C333,'01'!$H$3:$H$300,"&lt;0")+COUNTIFS('02'!$C$3:$C$300,C333,'02'!$H$3:$H$300,"&lt;0")+COUNTIFS('02'!$D$3:$D$300,C333,'02'!$H$3:$H$300,"&lt;0")+COUNTIFS('03'!$C$3:$C$300,C333,'03'!$H$3:$H$300,"&lt;0")+COUNTIFS('03'!$D$3:$D$300,C333,'03'!$H$3:$H$300,"&lt;0")+COUNTIFS('04'!$C$3:$C$300,C333,'04'!$H$3:$H$300,"&lt;0")+COUNTIFS('04'!$D$3:$D$300,C333,'04'!$H$3:$H$300,"&lt;0")+COUNTIFS('05'!$C$3:$C$300,C333,'05'!$H$3:$H$300,"&lt;0")+COUNTIFS('05'!$D$3:$D$300,C333,'05'!$H$3:$H$300,"&lt;0")+COUNTIFS('06'!$C$3:$C$300,C333,'06'!$H$3:$H$300,"&lt;0")+COUNTIFS('06'!$D$3:$D$300,C333,'06'!$H$3:$H$300,"&lt;0")+COUNTIFS('07'!$C$3:$C$300,C333,'07'!$H$3:$H$300,"&lt;0")+COUNTIFS('07'!$D$3:$D$300,C333,'07'!$H$3:$H$300,"&lt;0")+COUNTIFS('08'!$C$3:$C$300,C333,'08'!$H$3:$H$300,"&lt;0")+COUNTIFS('08'!$D$3:$D$300,C333,'08'!$H$3:$H$300,"&lt;0")+COUNTIFS('09'!$C$3:$C$300,C333,'09'!$H$3:$H$300,"&lt;0")+COUNTIFS('09'!$D$3:$D$300,C333,'09'!$H$3:$H$300,"&lt;0")+COUNTIFS('10'!$C$3:$C$260,C333,'10'!$I$3:$I$260,"&lt;0")+COUNTIFS('10'!$D$3:$D$260,C333,'10'!$I$3:$I$260,"&lt;0")+COUNTIFS('11'!$C$3:$C$300,C333,'11'!$H$3:$H$300,"&lt;0")+COUNTIFS('11'!$D$3:$D$300,C333,'11'!$H$3:$H$300,"&lt;0")+COUNTIFS('12'!$C$3:$C$300,C333,'12'!$H$3:$H$300,"&lt;0")+COUNTIFS('12'!$D$3:$D$300,C333,'12'!$H$3:$H$300,"&lt;0")</f>
        <v>0</v>
      </c>
      <c r="H333" s="19">
        <f>SUMIFS('01'!$H$3:$H$300,'01'!$C$3:$C$300,C333)+SUMIFS('01'!$H$3:$H$300,'01'!$D$3:$D$300,C333)+SUMIFS('02'!$H$3:$H$300,'02'!$C$3:$C$300,C333)+SUMIFS('02'!$H$3:$H$300,'02'!$D$3:$D$300,C333)+SUMIFS('03'!$H$3:$H$300,'03'!$C$3:$C$300,C333)+SUMIFS('03'!$H$3:$H$300,'03'!$D$3:$D$300,C333)+SUMIFS('04'!$H$3:$H$300,'04'!$C$3:$C$300,C333)+SUMIFS('04'!$H$3:$H$300,'04'!$D$3:$D$300,C333)+SUMIFS('05'!$H$3:$H$300,'05'!$C$3:$C$300,C333)+SUMIFS('05'!$H$3:$H$300,'05'!$D$3:$D$300,C333)+SUMIFS('06'!$H$3:$H$300,'06'!$C$3:$C$300,C333)+SUMIFS('06'!$H$3:$H$300,'06'!$D$3:$D$300,C333)+SUMIFS('07'!$H$3:$H$300,'07'!$C$3:$C$300,C333)+SUMIFS('07'!$H$3:$H$300,'07'!$D$3:$D$300,C333)+SUMIFS('08'!$H$3:$H$300,'08'!$C$3:$C$300,C333)+SUMIFS('08'!$H$3:$H$300,'08'!$D$3:$D$300,C333)+SUMIFS('09'!$H$3:$H$300,'09'!$C$3:$C$300,C333)+SUMIFS('09'!$H$3:$H$300,'09'!$D$3:$D$300,C333)+SUMIFS('10'!$I$3:$I$260,'10'!$C$3:$C$260,C333)+SUMIFS('10'!$I$3:$I$260,'10'!$D$3:$D$260,C333)+SUMIFS('11'!$H$3:$H$300,'11'!$C$3:$C$300,C333)+SUMIFS('11'!$H$3:$H$300,'11'!$D$3:$D$300,C333)+SUMIFS('12'!$H$3:$H$300,'12'!$C$3:$C$300,C333)+SUMIFS('12'!$H$3:$H$300,'12'!$D$3:$D$300,C333)</f>
        <v>0</v>
      </c>
      <c r="I333" s="212"/>
      <c r="J333" s="231"/>
      <c r="K333" s="212"/>
      <c r="L333" s="212"/>
    </row>
    <row r="334" spans="1:12" ht="24.75" customHeight="1">
      <c r="A334" s="16">
        <f>Equipes!$H334+(ROW(Equipes!$H334)/100000)</f>
        <v>3.3400000000000001E-3</v>
      </c>
      <c r="B334" s="13">
        <f>RANK(Equipes!$A334,A:A)</f>
        <v>667</v>
      </c>
      <c r="C334" s="28"/>
      <c r="D334" s="18">
        <f>COUNTIF('01'!$C$3:$C$300,C334)+COUNTIF('02'!$C$3:$C$300,C334)+COUNTIF('03'!$C$3:$C$300,C334)+COUNTIF('04'!$C$3:$C$300,C334)+COUNTIF('05'!$C$3:$C$300,C334)+COUNTIF('06'!$C$3:$C$300,C334)+COUNTIF('07'!$C$3:$C$300,C334)+COUNTIF('08'!$C$3:$C$300,C334)+COUNTIF('09'!$C$3:$C$300,C334)+COUNTIF('10'!$C$3:$C$260,C334)+COUNTIF('11'!$C$3:$C$300,C334)+COUNTIF('12'!$C$3:$C$300,C334)</f>
        <v>0</v>
      </c>
      <c r="E334" s="18">
        <f>COUNTIF('01'!$D$3:$D$300,C334)+COUNTIF('02'!$D$3:$D$300,C334)+COUNTIF('03'!$D$3:$D$300,C334)+COUNTIF('04'!$D$3:$D$300,C334)+COUNTIF('05'!$D$3:$D$300,C334)+COUNTIF('06'!$D$3:$D$300,C334)+COUNTIF('07'!$D$3:$D$300,C334)+COUNTIF('08'!$D$3:$D$300,C334)+COUNTIF('09'!$D$3:$D$300,C334)+COUNTIF('10'!$D$3:$D$260,C334)+COUNTIF('11'!$D$3:$D$300,C334)+COUNTIF('12'!$D$3:$D$300,C334)</f>
        <v>0</v>
      </c>
      <c r="F334" s="18">
        <f>COUNTIFS('01'!$C$3:$C$300,C334,'01'!$H$3:$H$300,"&gt;0")+COUNTIFS('01'!$D$3:$D$300,C334,'01'!$H$3:$H$300,"&gt;0")+COUNTIFS('02'!$C$3:$C$300,C334,'02'!$H$3:$H$300,"&gt;0")+COUNTIFS('02'!$D$3:$D$300,C334,'02'!$H$3:$H$300,"&gt;0")+COUNTIFS('03'!$C$3:$C$300,C334,'03'!$H$3:$H$300,"&gt;0")+COUNTIFS('03'!$D$3:$D$300,C334,'03'!$H$3:$H$300,"&gt;0")+COUNTIFS('04'!$C$3:$C$300,C334,'04'!$H$3:$H$300,"&gt;0")+COUNTIFS('04'!$D$3:$D$300,C334,'04'!$H$3:$H$300,"&gt;0")+COUNTIFS('05'!$C$3:$C$300,C334,'05'!$H$3:$H$300,"&gt;0")+COUNTIFS('05'!$D$3:$D$300,C334,'05'!$H$3:$H$300,"&gt;0")+COUNTIFS('06'!$C$3:$C$300,C334,'06'!$H$3:$H$300,"&gt;0")+COUNTIFS('06'!$D$3:$D$300,C334,'06'!$H$3:$H$300,"&gt;0")+COUNTIFS('07'!$C$3:$C$300,C334,'07'!$H$3:$H$300,"&gt;0")+COUNTIFS('07'!$D$3:$D$300,C334,'07'!$H$3:$H$300,"&gt;0")+COUNTIFS('08'!$C$3:$C$300,C334,'08'!$H$3:$H$300,"&gt;0")+COUNTIFS('08'!$D$3:$D$300,C334,'08'!$H$3:$H$300,"&gt;0")+COUNTIFS('09'!$C$3:$C$300,C334,'09'!$H$3:$H$300,"&gt;0")+COUNTIFS('09'!$D$3:$D$300,C334,'09'!$H$3:$H$300,"&gt;0")+COUNTIFS('10'!$C$3:$C$260,C334,'10'!$I$3:$I$260,"&gt;0")+COUNTIFS('10'!$D$3:$D$260,C334,'10'!$I$3:$I$260,"&gt;0")+COUNTIFS('11'!$C$3:$C$300,C334,'11'!$H$3:$H$300,"&gt;0")+COUNTIFS('11'!$D$3:$D$300,C334,'11'!$H$3:$H$300,"&gt;0")+COUNTIFS('12'!$C$3:$C$300,C334,'12'!$H$3:$H$300,"&gt;0")+COUNTIFS('12'!$D$3:$D$300,C334,'12'!$H$3:$H$300,"&gt;0")</f>
        <v>0</v>
      </c>
      <c r="G334" s="18">
        <f>COUNTIFS('01'!$C$3:$C$300,C334,'01'!$H$3:$H$300,"&lt;0")+COUNTIFS('01'!$D$3:$D$300,C334,'01'!$H$3:$H$300,"&lt;0")+COUNTIFS('02'!$C$3:$C$300,C334,'02'!$H$3:$H$300,"&lt;0")+COUNTIFS('02'!$D$3:$D$300,C334,'02'!$H$3:$H$300,"&lt;0")+COUNTIFS('03'!$C$3:$C$300,C334,'03'!$H$3:$H$300,"&lt;0")+COUNTIFS('03'!$D$3:$D$300,C334,'03'!$H$3:$H$300,"&lt;0")+COUNTIFS('04'!$C$3:$C$300,C334,'04'!$H$3:$H$300,"&lt;0")+COUNTIFS('04'!$D$3:$D$300,C334,'04'!$H$3:$H$300,"&lt;0")+COUNTIFS('05'!$C$3:$C$300,C334,'05'!$H$3:$H$300,"&lt;0")+COUNTIFS('05'!$D$3:$D$300,C334,'05'!$H$3:$H$300,"&lt;0")+COUNTIFS('06'!$C$3:$C$300,C334,'06'!$H$3:$H$300,"&lt;0")+COUNTIFS('06'!$D$3:$D$300,C334,'06'!$H$3:$H$300,"&lt;0")+COUNTIFS('07'!$C$3:$C$300,C334,'07'!$H$3:$H$300,"&lt;0")+COUNTIFS('07'!$D$3:$D$300,C334,'07'!$H$3:$H$300,"&lt;0")+COUNTIFS('08'!$C$3:$C$300,C334,'08'!$H$3:$H$300,"&lt;0")+COUNTIFS('08'!$D$3:$D$300,C334,'08'!$H$3:$H$300,"&lt;0")+COUNTIFS('09'!$C$3:$C$300,C334,'09'!$H$3:$H$300,"&lt;0")+COUNTIFS('09'!$D$3:$D$300,C334,'09'!$H$3:$H$300,"&lt;0")+COUNTIFS('10'!$C$3:$C$260,C334,'10'!$I$3:$I$260,"&lt;0")+COUNTIFS('10'!$D$3:$D$260,C334,'10'!$I$3:$I$260,"&lt;0")+COUNTIFS('11'!$C$3:$C$300,C334,'11'!$H$3:$H$300,"&lt;0")+COUNTIFS('11'!$D$3:$D$300,C334,'11'!$H$3:$H$300,"&lt;0")+COUNTIFS('12'!$C$3:$C$300,C334,'12'!$H$3:$H$300,"&lt;0")+COUNTIFS('12'!$D$3:$D$300,C334,'12'!$H$3:$H$300,"&lt;0")</f>
        <v>0</v>
      </c>
      <c r="H334" s="19">
        <f>SUMIFS('01'!$H$3:$H$300,'01'!$C$3:$C$300,C334)+SUMIFS('01'!$H$3:$H$300,'01'!$D$3:$D$300,C334)+SUMIFS('02'!$H$3:$H$300,'02'!$C$3:$C$300,C334)+SUMIFS('02'!$H$3:$H$300,'02'!$D$3:$D$300,C334)+SUMIFS('03'!$H$3:$H$300,'03'!$C$3:$C$300,C334)+SUMIFS('03'!$H$3:$H$300,'03'!$D$3:$D$300,C334)+SUMIFS('04'!$H$3:$H$300,'04'!$C$3:$C$300,C334)+SUMIFS('04'!$H$3:$H$300,'04'!$D$3:$D$300,C334)+SUMIFS('05'!$H$3:$H$300,'05'!$C$3:$C$300,C334)+SUMIFS('05'!$H$3:$H$300,'05'!$D$3:$D$300,C334)+SUMIFS('06'!$H$3:$H$300,'06'!$C$3:$C$300,C334)+SUMIFS('06'!$H$3:$H$300,'06'!$D$3:$D$300,C334)+SUMIFS('07'!$H$3:$H$300,'07'!$C$3:$C$300,C334)+SUMIFS('07'!$H$3:$H$300,'07'!$D$3:$D$300,C334)+SUMIFS('08'!$H$3:$H$300,'08'!$C$3:$C$300,C334)+SUMIFS('08'!$H$3:$H$300,'08'!$D$3:$D$300,C334)+SUMIFS('09'!$H$3:$H$300,'09'!$C$3:$C$300,C334)+SUMIFS('09'!$H$3:$H$300,'09'!$D$3:$D$300,C334)+SUMIFS('10'!$I$3:$I$260,'10'!$C$3:$C$260,C334)+SUMIFS('10'!$I$3:$I$260,'10'!$D$3:$D$260,C334)+SUMIFS('11'!$H$3:$H$300,'11'!$C$3:$C$300,C334)+SUMIFS('11'!$H$3:$H$300,'11'!$D$3:$D$300,C334)+SUMIFS('12'!$H$3:$H$300,'12'!$C$3:$C$300,C334)+SUMIFS('12'!$H$3:$H$300,'12'!$D$3:$D$300,C334)</f>
        <v>0</v>
      </c>
      <c r="I334" s="212"/>
      <c r="J334" s="231"/>
      <c r="K334" s="212"/>
      <c r="L334" s="212"/>
    </row>
    <row r="335" spans="1:12" ht="24.75" customHeight="1">
      <c r="A335" s="16">
        <f>Equipes!$H335+(ROW(Equipes!$H335)/100000)</f>
        <v>3.3500000000000001E-3</v>
      </c>
      <c r="B335" s="13">
        <f>RANK(Equipes!$A335,A:A)</f>
        <v>666</v>
      </c>
      <c r="C335" s="28"/>
      <c r="D335" s="18">
        <f>COUNTIF('01'!$C$3:$C$300,C335)+COUNTIF('02'!$C$3:$C$300,C335)+COUNTIF('03'!$C$3:$C$300,C335)+COUNTIF('04'!$C$3:$C$300,C335)+COUNTIF('05'!$C$3:$C$300,C335)+COUNTIF('06'!$C$3:$C$300,C335)+COUNTIF('07'!$C$3:$C$300,C335)+COUNTIF('08'!$C$3:$C$300,C335)+COUNTIF('09'!$C$3:$C$300,C335)+COUNTIF('10'!$C$3:$C$260,C335)+COUNTIF('11'!$C$3:$C$300,C335)+COUNTIF('12'!$C$3:$C$300,C335)</f>
        <v>0</v>
      </c>
      <c r="E335" s="18">
        <f>COUNTIF('01'!$D$3:$D$300,C335)+COUNTIF('02'!$D$3:$D$300,C335)+COUNTIF('03'!$D$3:$D$300,C335)+COUNTIF('04'!$D$3:$D$300,C335)+COUNTIF('05'!$D$3:$D$300,C335)+COUNTIF('06'!$D$3:$D$300,C335)+COUNTIF('07'!$D$3:$D$300,C335)+COUNTIF('08'!$D$3:$D$300,C335)+COUNTIF('09'!$D$3:$D$300,C335)+COUNTIF('10'!$D$3:$D$260,C335)+COUNTIF('11'!$D$3:$D$300,C335)+COUNTIF('12'!$D$3:$D$300,C335)</f>
        <v>0</v>
      </c>
      <c r="F335" s="18">
        <f>COUNTIFS('01'!$C$3:$C$300,C335,'01'!$H$3:$H$300,"&gt;0")+COUNTIFS('01'!$D$3:$D$300,C335,'01'!$H$3:$H$300,"&gt;0")+COUNTIFS('02'!$C$3:$C$300,C335,'02'!$H$3:$H$300,"&gt;0")+COUNTIFS('02'!$D$3:$D$300,C335,'02'!$H$3:$H$300,"&gt;0")+COUNTIFS('03'!$C$3:$C$300,C335,'03'!$H$3:$H$300,"&gt;0")+COUNTIFS('03'!$D$3:$D$300,C335,'03'!$H$3:$H$300,"&gt;0")+COUNTIFS('04'!$C$3:$C$300,C335,'04'!$H$3:$H$300,"&gt;0")+COUNTIFS('04'!$D$3:$D$300,C335,'04'!$H$3:$H$300,"&gt;0")+COUNTIFS('05'!$C$3:$C$300,C335,'05'!$H$3:$H$300,"&gt;0")+COUNTIFS('05'!$D$3:$D$300,C335,'05'!$H$3:$H$300,"&gt;0")+COUNTIFS('06'!$C$3:$C$300,C335,'06'!$H$3:$H$300,"&gt;0")+COUNTIFS('06'!$D$3:$D$300,C335,'06'!$H$3:$H$300,"&gt;0")+COUNTIFS('07'!$C$3:$C$300,C335,'07'!$H$3:$H$300,"&gt;0")+COUNTIFS('07'!$D$3:$D$300,C335,'07'!$H$3:$H$300,"&gt;0")+COUNTIFS('08'!$C$3:$C$300,C335,'08'!$H$3:$H$300,"&gt;0")+COUNTIFS('08'!$D$3:$D$300,C335,'08'!$H$3:$H$300,"&gt;0")+COUNTIFS('09'!$C$3:$C$300,C335,'09'!$H$3:$H$300,"&gt;0")+COUNTIFS('09'!$D$3:$D$300,C335,'09'!$H$3:$H$300,"&gt;0")+COUNTIFS('10'!$C$3:$C$260,C335,'10'!$I$3:$I$260,"&gt;0")+COUNTIFS('10'!$D$3:$D$260,C335,'10'!$I$3:$I$260,"&gt;0")+COUNTIFS('11'!$C$3:$C$300,C335,'11'!$H$3:$H$300,"&gt;0")+COUNTIFS('11'!$D$3:$D$300,C335,'11'!$H$3:$H$300,"&gt;0")+COUNTIFS('12'!$C$3:$C$300,C335,'12'!$H$3:$H$300,"&gt;0")+COUNTIFS('12'!$D$3:$D$300,C335,'12'!$H$3:$H$300,"&gt;0")</f>
        <v>0</v>
      </c>
      <c r="G335" s="18">
        <f>COUNTIFS('01'!$C$3:$C$300,C335,'01'!$H$3:$H$300,"&lt;0")+COUNTIFS('01'!$D$3:$D$300,C335,'01'!$H$3:$H$300,"&lt;0")+COUNTIFS('02'!$C$3:$C$300,C335,'02'!$H$3:$H$300,"&lt;0")+COUNTIFS('02'!$D$3:$D$300,C335,'02'!$H$3:$H$300,"&lt;0")+COUNTIFS('03'!$C$3:$C$300,C335,'03'!$H$3:$H$300,"&lt;0")+COUNTIFS('03'!$D$3:$D$300,C335,'03'!$H$3:$H$300,"&lt;0")+COUNTIFS('04'!$C$3:$C$300,C335,'04'!$H$3:$H$300,"&lt;0")+COUNTIFS('04'!$D$3:$D$300,C335,'04'!$H$3:$H$300,"&lt;0")+COUNTIFS('05'!$C$3:$C$300,C335,'05'!$H$3:$H$300,"&lt;0")+COUNTIFS('05'!$D$3:$D$300,C335,'05'!$H$3:$H$300,"&lt;0")+COUNTIFS('06'!$C$3:$C$300,C335,'06'!$H$3:$H$300,"&lt;0")+COUNTIFS('06'!$D$3:$D$300,C335,'06'!$H$3:$H$300,"&lt;0")+COUNTIFS('07'!$C$3:$C$300,C335,'07'!$H$3:$H$300,"&lt;0")+COUNTIFS('07'!$D$3:$D$300,C335,'07'!$H$3:$H$300,"&lt;0")+COUNTIFS('08'!$C$3:$C$300,C335,'08'!$H$3:$H$300,"&lt;0")+COUNTIFS('08'!$D$3:$D$300,C335,'08'!$H$3:$H$300,"&lt;0")+COUNTIFS('09'!$C$3:$C$300,C335,'09'!$H$3:$H$300,"&lt;0")+COUNTIFS('09'!$D$3:$D$300,C335,'09'!$H$3:$H$300,"&lt;0")+COUNTIFS('10'!$C$3:$C$260,C335,'10'!$I$3:$I$260,"&lt;0")+COUNTIFS('10'!$D$3:$D$260,C335,'10'!$I$3:$I$260,"&lt;0")+COUNTIFS('11'!$C$3:$C$300,C335,'11'!$H$3:$H$300,"&lt;0")+COUNTIFS('11'!$D$3:$D$300,C335,'11'!$H$3:$H$300,"&lt;0")+COUNTIFS('12'!$C$3:$C$300,C335,'12'!$H$3:$H$300,"&lt;0")+COUNTIFS('12'!$D$3:$D$300,C335,'12'!$H$3:$H$300,"&lt;0")</f>
        <v>0</v>
      </c>
      <c r="H335" s="19">
        <f>SUMIFS('01'!$H$3:$H$300,'01'!$C$3:$C$300,C335)+SUMIFS('01'!$H$3:$H$300,'01'!$D$3:$D$300,C335)+SUMIFS('02'!$H$3:$H$300,'02'!$C$3:$C$300,C335)+SUMIFS('02'!$H$3:$H$300,'02'!$D$3:$D$300,C335)+SUMIFS('03'!$H$3:$H$300,'03'!$C$3:$C$300,C335)+SUMIFS('03'!$H$3:$H$300,'03'!$D$3:$D$300,C335)+SUMIFS('04'!$H$3:$H$300,'04'!$C$3:$C$300,C335)+SUMIFS('04'!$H$3:$H$300,'04'!$D$3:$D$300,C335)+SUMIFS('05'!$H$3:$H$300,'05'!$C$3:$C$300,C335)+SUMIFS('05'!$H$3:$H$300,'05'!$D$3:$D$300,C335)+SUMIFS('06'!$H$3:$H$300,'06'!$C$3:$C$300,C335)+SUMIFS('06'!$H$3:$H$300,'06'!$D$3:$D$300,C335)+SUMIFS('07'!$H$3:$H$300,'07'!$C$3:$C$300,C335)+SUMIFS('07'!$H$3:$H$300,'07'!$D$3:$D$300,C335)+SUMIFS('08'!$H$3:$H$300,'08'!$C$3:$C$300,C335)+SUMIFS('08'!$H$3:$H$300,'08'!$D$3:$D$300,C335)+SUMIFS('09'!$H$3:$H$300,'09'!$C$3:$C$300,C335)+SUMIFS('09'!$H$3:$H$300,'09'!$D$3:$D$300,C335)+SUMIFS('10'!$I$3:$I$260,'10'!$C$3:$C$260,C335)+SUMIFS('10'!$I$3:$I$260,'10'!$D$3:$D$260,C335)+SUMIFS('11'!$H$3:$H$300,'11'!$C$3:$C$300,C335)+SUMIFS('11'!$H$3:$H$300,'11'!$D$3:$D$300,C335)+SUMIFS('12'!$H$3:$H$300,'12'!$C$3:$C$300,C335)+SUMIFS('12'!$H$3:$H$300,'12'!$D$3:$D$300,C335)</f>
        <v>0</v>
      </c>
      <c r="I335" s="212"/>
      <c r="J335" s="231"/>
      <c r="K335" s="212"/>
      <c r="L335" s="212"/>
    </row>
    <row r="336" spans="1:12" ht="24.75" customHeight="1">
      <c r="A336" s="16">
        <f>Equipes!$H336+(ROW(Equipes!$H336)/100000)</f>
        <v>3.3600000000000001E-3</v>
      </c>
      <c r="B336" s="13">
        <f>RANK(Equipes!$A336,A:A)</f>
        <v>665</v>
      </c>
      <c r="C336" s="28"/>
      <c r="D336" s="18">
        <f>COUNTIF('01'!$C$3:$C$300,C336)+COUNTIF('02'!$C$3:$C$300,C336)+COUNTIF('03'!$C$3:$C$300,C336)+COUNTIF('04'!$C$3:$C$300,C336)+COUNTIF('05'!$C$3:$C$300,C336)+COUNTIF('06'!$C$3:$C$300,C336)+COUNTIF('07'!$C$3:$C$300,C336)+COUNTIF('08'!$C$3:$C$300,C336)+COUNTIF('09'!$C$3:$C$300,C336)+COUNTIF('10'!$C$3:$C$260,C336)+COUNTIF('11'!$C$3:$C$300,C336)+COUNTIF('12'!$C$3:$C$300,C336)</f>
        <v>0</v>
      </c>
      <c r="E336" s="18">
        <f>COUNTIF('01'!$D$3:$D$300,C336)+COUNTIF('02'!$D$3:$D$300,C336)+COUNTIF('03'!$D$3:$D$300,C336)+COUNTIF('04'!$D$3:$D$300,C336)+COUNTIF('05'!$D$3:$D$300,C336)+COUNTIF('06'!$D$3:$D$300,C336)+COUNTIF('07'!$D$3:$D$300,C336)+COUNTIF('08'!$D$3:$D$300,C336)+COUNTIF('09'!$D$3:$D$300,C336)+COUNTIF('10'!$D$3:$D$260,C336)+COUNTIF('11'!$D$3:$D$300,C336)+COUNTIF('12'!$D$3:$D$300,C336)</f>
        <v>0</v>
      </c>
      <c r="F336" s="18">
        <f>COUNTIFS('01'!$C$3:$C$300,C336,'01'!$H$3:$H$300,"&gt;0")+COUNTIFS('01'!$D$3:$D$300,C336,'01'!$H$3:$H$300,"&gt;0")+COUNTIFS('02'!$C$3:$C$300,C336,'02'!$H$3:$H$300,"&gt;0")+COUNTIFS('02'!$D$3:$D$300,C336,'02'!$H$3:$H$300,"&gt;0")+COUNTIFS('03'!$C$3:$C$300,C336,'03'!$H$3:$H$300,"&gt;0")+COUNTIFS('03'!$D$3:$D$300,C336,'03'!$H$3:$H$300,"&gt;0")+COUNTIFS('04'!$C$3:$C$300,C336,'04'!$H$3:$H$300,"&gt;0")+COUNTIFS('04'!$D$3:$D$300,C336,'04'!$H$3:$H$300,"&gt;0")+COUNTIFS('05'!$C$3:$C$300,C336,'05'!$H$3:$H$300,"&gt;0")+COUNTIFS('05'!$D$3:$D$300,C336,'05'!$H$3:$H$300,"&gt;0")+COUNTIFS('06'!$C$3:$C$300,C336,'06'!$H$3:$H$300,"&gt;0")+COUNTIFS('06'!$D$3:$D$300,C336,'06'!$H$3:$H$300,"&gt;0")+COUNTIFS('07'!$C$3:$C$300,C336,'07'!$H$3:$H$300,"&gt;0")+COUNTIFS('07'!$D$3:$D$300,C336,'07'!$H$3:$H$300,"&gt;0")+COUNTIFS('08'!$C$3:$C$300,C336,'08'!$H$3:$H$300,"&gt;0")+COUNTIFS('08'!$D$3:$D$300,C336,'08'!$H$3:$H$300,"&gt;0")+COUNTIFS('09'!$C$3:$C$300,C336,'09'!$H$3:$H$300,"&gt;0")+COUNTIFS('09'!$D$3:$D$300,C336,'09'!$H$3:$H$300,"&gt;0")+COUNTIFS('10'!$C$3:$C$260,C336,'10'!$I$3:$I$260,"&gt;0")+COUNTIFS('10'!$D$3:$D$260,C336,'10'!$I$3:$I$260,"&gt;0")+COUNTIFS('11'!$C$3:$C$300,C336,'11'!$H$3:$H$300,"&gt;0")+COUNTIFS('11'!$D$3:$D$300,C336,'11'!$H$3:$H$300,"&gt;0")+COUNTIFS('12'!$C$3:$C$300,C336,'12'!$H$3:$H$300,"&gt;0")+COUNTIFS('12'!$D$3:$D$300,C336,'12'!$H$3:$H$300,"&gt;0")</f>
        <v>0</v>
      </c>
      <c r="G336" s="18">
        <f>COUNTIFS('01'!$C$3:$C$300,C336,'01'!$H$3:$H$300,"&lt;0")+COUNTIFS('01'!$D$3:$D$300,C336,'01'!$H$3:$H$300,"&lt;0")+COUNTIFS('02'!$C$3:$C$300,C336,'02'!$H$3:$H$300,"&lt;0")+COUNTIFS('02'!$D$3:$D$300,C336,'02'!$H$3:$H$300,"&lt;0")+COUNTIFS('03'!$C$3:$C$300,C336,'03'!$H$3:$H$300,"&lt;0")+COUNTIFS('03'!$D$3:$D$300,C336,'03'!$H$3:$H$300,"&lt;0")+COUNTIFS('04'!$C$3:$C$300,C336,'04'!$H$3:$H$300,"&lt;0")+COUNTIFS('04'!$D$3:$D$300,C336,'04'!$H$3:$H$300,"&lt;0")+COUNTIFS('05'!$C$3:$C$300,C336,'05'!$H$3:$H$300,"&lt;0")+COUNTIFS('05'!$D$3:$D$300,C336,'05'!$H$3:$H$300,"&lt;0")+COUNTIFS('06'!$C$3:$C$300,C336,'06'!$H$3:$H$300,"&lt;0")+COUNTIFS('06'!$D$3:$D$300,C336,'06'!$H$3:$H$300,"&lt;0")+COUNTIFS('07'!$C$3:$C$300,C336,'07'!$H$3:$H$300,"&lt;0")+COUNTIFS('07'!$D$3:$D$300,C336,'07'!$H$3:$H$300,"&lt;0")+COUNTIFS('08'!$C$3:$C$300,C336,'08'!$H$3:$H$300,"&lt;0")+COUNTIFS('08'!$D$3:$D$300,C336,'08'!$H$3:$H$300,"&lt;0")+COUNTIFS('09'!$C$3:$C$300,C336,'09'!$H$3:$H$300,"&lt;0")+COUNTIFS('09'!$D$3:$D$300,C336,'09'!$H$3:$H$300,"&lt;0")+COUNTIFS('10'!$C$3:$C$260,C336,'10'!$I$3:$I$260,"&lt;0")+COUNTIFS('10'!$D$3:$D$260,C336,'10'!$I$3:$I$260,"&lt;0")+COUNTIFS('11'!$C$3:$C$300,C336,'11'!$H$3:$H$300,"&lt;0")+COUNTIFS('11'!$D$3:$D$300,C336,'11'!$H$3:$H$300,"&lt;0")+COUNTIFS('12'!$C$3:$C$300,C336,'12'!$H$3:$H$300,"&lt;0")+COUNTIFS('12'!$D$3:$D$300,C336,'12'!$H$3:$H$300,"&lt;0")</f>
        <v>0</v>
      </c>
      <c r="H336" s="19">
        <f>SUMIFS('01'!$H$3:$H$300,'01'!$C$3:$C$300,C336)+SUMIFS('01'!$H$3:$H$300,'01'!$D$3:$D$300,C336)+SUMIFS('02'!$H$3:$H$300,'02'!$C$3:$C$300,C336)+SUMIFS('02'!$H$3:$H$300,'02'!$D$3:$D$300,C336)+SUMIFS('03'!$H$3:$H$300,'03'!$C$3:$C$300,C336)+SUMIFS('03'!$H$3:$H$300,'03'!$D$3:$D$300,C336)+SUMIFS('04'!$H$3:$H$300,'04'!$C$3:$C$300,C336)+SUMIFS('04'!$H$3:$H$300,'04'!$D$3:$D$300,C336)+SUMIFS('05'!$H$3:$H$300,'05'!$C$3:$C$300,C336)+SUMIFS('05'!$H$3:$H$300,'05'!$D$3:$D$300,C336)+SUMIFS('06'!$H$3:$H$300,'06'!$C$3:$C$300,C336)+SUMIFS('06'!$H$3:$H$300,'06'!$D$3:$D$300,C336)+SUMIFS('07'!$H$3:$H$300,'07'!$C$3:$C$300,C336)+SUMIFS('07'!$H$3:$H$300,'07'!$D$3:$D$300,C336)+SUMIFS('08'!$H$3:$H$300,'08'!$C$3:$C$300,C336)+SUMIFS('08'!$H$3:$H$300,'08'!$D$3:$D$300,C336)+SUMIFS('09'!$H$3:$H$300,'09'!$C$3:$C$300,C336)+SUMIFS('09'!$H$3:$H$300,'09'!$D$3:$D$300,C336)+SUMIFS('10'!$I$3:$I$260,'10'!$C$3:$C$260,C336)+SUMIFS('10'!$I$3:$I$260,'10'!$D$3:$D$260,C336)+SUMIFS('11'!$H$3:$H$300,'11'!$C$3:$C$300,C336)+SUMIFS('11'!$H$3:$H$300,'11'!$D$3:$D$300,C336)+SUMIFS('12'!$H$3:$H$300,'12'!$C$3:$C$300,C336)+SUMIFS('12'!$H$3:$H$300,'12'!$D$3:$D$300,C336)</f>
        <v>0</v>
      </c>
      <c r="I336" s="212"/>
      <c r="J336" s="231"/>
      <c r="K336" s="212"/>
      <c r="L336" s="212"/>
    </row>
    <row r="337" spans="1:12" ht="24.75" customHeight="1">
      <c r="A337" s="16">
        <f>Equipes!$H337+(ROW(Equipes!$H337)/100000)</f>
        <v>3.3700000000000002E-3</v>
      </c>
      <c r="B337" s="13">
        <f>RANK(Equipes!$A337,A:A)</f>
        <v>664</v>
      </c>
      <c r="C337" s="28"/>
      <c r="D337" s="18">
        <f>COUNTIF('01'!$C$3:$C$300,C337)+COUNTIF('02'!$C$3:$C$300,C337)+COUNTIF('03'!$C$3:$C$300,C337)+COUNTIF('04'!$C$3:$C$300,C337)+COUNTIF('05'!$C$3:$C$300,C337)+COUNTIF('06'!$C$3:$C$300,C337)+COUNTIF('07'!$C$3:$C$300,C337)+COUNTIF('08'!$C$3:$C$300,C337)+COUNTIF('09'!$C$3:$C$300,C337)+COUNTIF('10'!$C$3:$C$260,C337)+COUNTIF('11'!$C$3:$C$300,C337)+COUNTIF('12'!$C$3:$C$300,C337)</f>
        <v>0</v>
      </c>
      <c r="E337" s="18">
        <f>COUNTIF('01'!$D$3:$D$300,C337)+COUNTIF('02'!$D$3:$D$300,C337)+COUNTIF('03'!$D$3:$D$300,C337)+COUNTIF('04'!$D$3:$D$300,C337)+COUNTIF('05'!$D$3:$D$300,C337)+COUNTIF('06'!$D$3:$D$300,C337)+COUNTIF('07'!$D$3:$D$300,C337)+COUNTIF('08'!$D$3:$D$300,C337)+COUNTIF('09'!$D$3:$D$300,C337)+COUNTIF('10'!$D$3:$D$260,C337)+COUNTIF('11'!$D$3:$D$300,C337)+COUNTIF('12'!$D$3:$D$300,C337)</f>
        <v>0</v>
      </c>
      <c r="F337" s="18">
        <f>COUNTIFS('01'!$C$3:$C$300,C337,'01'!$H$3:$H$300,"&gt;0")+COUNTIFS('01'!$D$3:$D$300,C337,'01'!$H$3:$H$300,"&gt;0")+COUNTIFS('02'!$C$3:$C$300,C337,'02'!$H$3:$H$300,"&gt;0")+COUNTIFS('02'!$D$3:$D$300,C337,'02'!$H$3:$H$300,"&gt;0")+COUNTIFS('03'!$C$3:$C$300,C337,'03'!$H$3:$H$300,"&gt;0")+COUNTIFS('03'!$D$3:$D$300,C337,'03'!$H$3:$H$300,"&gt;0")+COUNTIFS('04'!$C$3:$C$300,C337,'04'!$H$3:$H$300,"&gt;0")+COUNTIFS('04'!$D$3:$D$300,C337,'04'!$H$3:$H$300,"&gt;0")+COUNTIFS('05'!$C$3:$C$300,C337,'05'!$H$3:$H$300,"&gt;0")+COUNTIFS('05'!$D$3:$D$300,C337,'05'!$H$3:$H$300,"&gt;0")+COUNTIFS('06'!$C$3:$C$300,C337,'06'!$H$3:$H$300,"&gt;0")+COUNTIFS('06'!$D$3:$D$300,C337,'06'!$H$3:$H$300,"&gt;0")+COUNTIFS('07'!$C$3:$C$300,C337,'07'!$H$3:$H$300,"&gt;0")+COUNTIFS('07'!$D$3:$D$300,C337,'07'!$H$3:$H$300,"&gt;0")+COUNTIFS('08'!$C$3:$C$300,C337,'08'!$H$3:$H$300,"&gt;0")+COUNTIFS('08'!$D$3:$D$300,C337,'08'!$H$3:$H$300,"&gt;0")+COUNTIFS('09'!$C$3:$C$300,C337,'09'!$H$3:$H$300,"&gt;0")+COUNTIFS('09'!$D$3:$D$300,C337,'09'!$H$3:$H$300,"&gt;0")+COUNTIFS('10'!$C$3:$C$260,C337,'10'!$I$3:$I$260,"&gt;0")+COUNTIFS('10'!$D$3:$D$260,C337,'10'!$I$3:$I$260,"&gt;0")+COUNTIFS('11'!$C$3:$C$300,C337,'11'!$H$3:$H$300,"&gt;0")+COUNTIFS('11'!$D$3:$D$300,C337,'11'!$H$3:$H$300,"&gt;0")+COUNTIFS('12'!$C$3:$C$300,C337,'12'!$H$3:$H$300,"&gt;0")+COUNTIFS('12'!$D$3:$D$300,C337,'12'!$H$3:$H$300,"&gt;0")</f>
        <v>0</v>
      </c>
      <c r="G337" s="18">
        <f>COUNTIFS('01'!$C$3:$C$300,C337,'01'!$H$3:$H$300,"&lt;0")+COUNTIFS('01'!$D$3:$D$300,C337,'01'!$H$3:$H$300,"&lt;0")+COUNTIFS('02'!$C$3:$C$300,C337,'02'!$H$3:$H$300,"&lt;0")+COUNTIFS('02'!$D$3:$D$300,C337,'02'!$H$3:$H$300,"&lt;0")+COUNTIFS('03'!$C$3:$C$300,C337,'03'!$H$3:$H$300,"&lt;0")+COUNTIFS('03'!$D$3:$D$300,C337,'03'!$H$3:$H$300,"&lt;0")+COUNTIFS('04'!$C$3:$C$300,C337,'04'!$H$3:$H$300,"&lt;0")+COUNTIFS('04'!$D$3:$D$300,C337,'04'!$H$3:$H$300,"&lt;0")+COUNTIFS('05'!$C$3:$C$300,C337,'05'!$H$3:$H$300,"&lt;0")+COUNTIFS('05'!$D$3:$D$300,C337,'05'!$H$3:$H$300,"&lt;0")+COUNTIFS('06'!$C$3:$C$300,C337,'06'!$H$3:$H$300,"&lt;0")+COUNTIFS('06'!$D$3:$D$300,C337,'06'!$H$3:$H$300,"&lt;0")+COUNTIFS('07'!$C$3:$C$300,C337,'07'!$H$3:$H$300,"&lt;0")+COUNTIFS('07'!$D$3:$D$300,C337,'07'!$H$3:$H$300,"&lt;0")+COUNTIFS('08'!$C$3:$C$300,C337,'08'!$H$3:$H$300,"&lt;0")+COUNTIFS('08'!$D$3:$D$300,C337,'08'!$H$3:$H$300,"&lt;0")+COUNTIFS('09'!$C$3:$C$300,C337,'09'!$H$3:$H$300,"&lt;0")+COUNTIFS('09'!$D$3:$D$300,C337,'09'!$H$3:$H$300,"&lt;0")+COUNTIFS('10'!$C$3:$C$260,C337,'10'!$I$3:$I$260,"&lt;0")+COUNTIFS('10'!$D$3:$D$260,C337,'10'!$I$3:$I$260,"&lt;0")+COUNTIFS('11'!$C$3:$C$300,C337,'11'!$H$3:$H$300,"&lt;0")+COUNTIFS('11'!$D$3:$D$300,C337,'11'!$H$3:$H$300,"&lt;0")+COUNTIFS('12'!$C$3:$C$300,C337,'12'!$H$3:$H$300,"&lt;0")+COUNTIFS('12'!$D$3:$D$300,C337,'12'!$H$3:$H$300,"&lt;0")</f>
        <v>0</v>
      </c>
      <c r="H337" s="19">
        <f>SUMIFS('01'!$H$3:$H$300,'01'!$C$3:$C$300,C337)+SUMIFS('01'!$H$3:$H$300,'01'!$D$3:$D$300,C337)+SUMIFS('02'!$H$3:$H$300,'02'!$C$3:$C$300,C337)+SUMIFS('02'!$H$3:$H$300,'02'!$D$3:$D$300,C337)+SUMIFS('03'!$H$3:$H$300,'03'!$C$3:$C$300,C337)+SUMIFS('03'!$H$3:$H$300,'03'!$D$3:$D$300,C337)+SUMIFS('04'!$H$3:$H$300,'04'!$C$3:$C$300,C337)+SUMIFS('04'!$H$3:$H$300,'04'!$D$3:$D$300,C337)+SUMIFS('05'!$H$3:$H$300,'05'!$C$3:$C$300,C337)+SUMIFS('05'!$H$3:$H$300,'05'!$D$3:$D$300,C337)+SUMIFS('06'!$H$3:$H$300,'06'!$C$3:$C$300,C337)+SUMIFS('06'!$H$3:$H$300,'06'!$D$3:$D$300,C337)+SUMIFS('07'!$H$3:$H$300,'07'!$C$3:$C$300,C337)+SUMIFS('07'!$H$3:$H$300,'07'!$D$3:$D$300,C337)+SUMIFS('08'!$H$3:$H$300,'08'!$C$3:$C$300,C337)+SUMIFS('08'!$H$3:$H$300,'08'!$D$3:$D$300,C337)+SUMIFS('09'!$H$3:$H$300,'09'!$C$3:$C$300,C337)+SUMIFS('09'!$H$3:$H$300,'09'!$D$3:$D$300,C337)+SUMIFS('10'!$I$3:$I$260,'10'!$C$3:$C$260,C337)+SUMIFS('10'!$I$3:$I$260,'10'!$D$3:$D$260,C337)+SUMIFS('11'!$H$3:$H$300,'11'!$C$3:$C$300,C337)+SUMIFS('11'!$H$3:$H$300,'11'!$D$3:$D$300,C337)+SUMIFS('12'!$H$3:$H$300,'12'!$C$3:$C$300,C337)+SUMIFS('12'!$H$3:$H$300,'12'!$D$3:$D$300,C337)</f>
        <v>0</v>
      </c>
      <c r="I337" s="212"/>
      <c r="J337" s="231"/>
      <c r="K337" s="212"/>
      <c r="L337" s="212"/>
    </row>
    <row r="338" spans="1:12" ht="24.75" customHeight="1">
      <c r="A338" s="16">
        <f>Equipes!$H338+(ROW(Equipes!$H338)/100000)</f>
        <v>3.3800000000000002E-3</v>
      </c>
      <c r="B338" s="13">
        <f>RANK(Equipes!$A338,A:A)</f>
        <v>663</v>
      </c>
      <c r="C338" s="28"/>
      <c r="D338" s="18">
        <f>COUNTIF('01'!$C$3:$C$300,C338)+COUNTIF('02'!$C$3:$C$300,C338)+COUNTIF('03'!$C$3:$C$300,C338)+COUNTIF('04'!$C$3:$C$300,C338)+COUNTIF('05'!$C$3:$C$300,C338)+COUNTIF('06'!$C$3:$C$300,C338)+COUNTIF('07'!$C$3:$C$300,C338)+COUNTIF('08'!$C$3:$C$300,C338)+COUNTIF('09'!$C$3:$C$300,C338)+COUNTIF('10'!$C$3:$C$260,C338)+COUNTIF('11'!$C$3:$C$300,C338)+COUNTIF('12'!$C$3:$C$300,C338)</f>
        <v>0</v>
      </c>
      <c r="E338" s="18">
        <f>COUNTIF('01'!$D$3:$D$300,C338)+COUNTIF('02'!$D$3:$D$300,C338)+COUNTIF('03'!$D$3:$D$300,C338)+COUNTIF('04'!$D$3:$D$300,C338)+COUNTIF('05'!$D$3:$D$300,C338)+COUNTIF('06'!$D$3:$D$300,C338)+COUNTIF('07'!$D$3:$D$300,C338)+COUNTIF('08'!$D$3:$D$300,C338)+COUNTIF('09'!$D$3:$D$300,C338)+COUNTIF('10'!$D$3:$D$260,C338)+COUNTIF('11'!$D$3:$D$300,C338)+COUNTIF('12'!$D$3:$D$300,C338)</f>
        <v>0</v>
      </c>
      <c r="F338" s="18">
        <f>COUNTIFS('01'!$C$3:$C$300,C338,'01'!$H$3:$H$300,"&gt;0")+COUNTIFS('01'!$D$3:$D$300,C338,'01'!$H$3:$H$300,"&gt;0")+COUNTIFS('02'!$C$3:$C$300,C338,'02'!$H$3:$H$300,"&gt;0")+COUNTIFS('02'!$D$3:$D$300,C338,'02'!$H$3:$H$300,"&gt;0")+COUNTIFS('03'!$C$3:$C$300,C338,'03'!$H$3:$H$300,"&gt;0")+COUNTIFS('03'!$D$3:$D$300,C338,'03'!$H$3:$H$300,"&gt;0")+COUNTIFS('04'!$C$3:$C$300,C338,'04'!$H$3:$H$300,"&gt;0")+COUNTIFS('04'!$D$3:$D$300,C338,'04'!$H$3:$H$300,"&gt;0")+COUNTIFS('05'!$C$3:$C$300,C338,'05'!$H$3:$H$300,"&gt;0")+COUNTIFS('05'!$D$3:$D$300,C338,'05'!$H$3:$H$300,"&gt;0")+COUNTIFS('06'!$C$3:$C$300,C338,'06'!$H$3:$H$300,"&gt;0")+COUNTIFS('06'!$D$3:$D$300,C338,'06'!$H$3:$H$300,"&gt;0")+COUNTIFS('07'!$C$3:$C$300,C338,'07'!$H$3:$H$300,"&gt;0")+COUNTIFS('07'!$D$3:$D$300,C338,'07'!$H$3:$H$300,"&gt;0")+COUNTIFS('08'!$C$3:$C$300,C338,'08'!$H$3:$H$300,"&gt;0")+COUNTIFS('08'!$D$3:$D$300,C338,'08'!$H$3:$H$300,"&gt;0")+COUNTIFS('09'!$C$3:$C$300,C338,'09'!$H$3:$H$300,"&gt;0")+COUNTIFS('09'!$D$3:$D$300,C338,'09'!$H$3:$H$300,"&gt;0")+COUNTIFS('10'!$C$3:$C$260,C338,'10'!$I$3:$I$260,"&gt;0")+COUNTIFS('10'!$D$3:$D$260,C338,'10'!$I$3:$I$260,"&gt;0")+COUNTIFS('11'!$C$3:$C$300,C338,'11'!$H$3:$H$300,"&gt;0")+COUNTIFS('11'!$D$3:$D$300,C338,'11'!$H$3:$H$300,"&gt;0")+COUNTIFS('12'!$C$3:$C$300,C338,'12'!$H$3:$H$300,"&gt;0")+COUNTIFS('12'!$D$3:$D$300,C338,'12'!$H$3:$H$300,"&gt;0")</f>
        <v>0</v>
      </c>
      <c r="G338" s="18">
        <f>COUNTIFS('01'!$C$3:$C$300,C338,'01'!$H$3:$H$300,"&lt;0")+COUNTIFS('01'!$D$3:$D$300,C338,'01'!$H$3:$H$300,"&lt;0")+COUNTIFS('02'!$C$3:$C$300,C338,'02'!$H$3:$H$300,"&lt;0")+COUNTIFS('02'!$D$3:$D$300,C338,'02'!$H$3:$H$300,"&lt;0")+COUNTIFS('03'!$C$3:$C$300,C338,'03'!$H$3:$H$300,"&lt;0")+COUNTIFS('03'!$D$3:$D$300,C338,'03'!$H$3:$H$300,"&lt;0")+COUNTIFS('04'!$C$3:$C$300,C338,'04'!$H$3:$H$300,"&lt;0")+COUNTIFS('04'!$D$3:$D$300,C338,'04'!$H$3:$H$300,"&lt;0")+COUNTIFS('05'!$C$3:$C$300,C338,'05'!$H$3:$H$300,"&lt;0")+COUNTIFS('05'!$D$3:$D$300,C338,'05'!$H$3:$H$300,"&lt;0")+COUNTIFS('06'!$C$3:$C$300,C338,'06'!$H$3:$H$300,"&lt;0")+COUNTIFS('06'!$D$3:$D$300,C338,'06'!$H$3:$H$300,"&lt;0")+COUNTIFS('07'!$C$3:$C$300,C338,'07'!$H$3:$H$300,"&lt;0")+COUNTIFS('07'!$D$3:$D$300,C338,'07'!$H$3:$H$300,"&lt;0")+COUNTIFS('08'!$C$3:$C$300,C338,'08'!$H$3:$H$300,"&lt;0")+COUNTIFS('08'!$D$3:$D$300,C338,'08'!$H$3:$H$300,"&lt;0")+COUNTIFS('09'!$C$3:$C$300,C338,'09'!$H$3:$H$300,"&lt;0")+COUNTIFS('09'!$D$3:$D$300,C338,'09'!$H$3:$H$300,"&lt;0")+COUNTIFS('10'!$C$3:$C$260,C338,'10'!$I$3:$I$260,"&lt;0")+COUNTIFS('10'!$D$3:$D$260,C338,'10'!$I$3:$I$260,"&lt;0")+COUNTIFS('11'!$C$3:$C$300,C338,'11'!$H$3:$H$300,"&lt;0")+COUNTIFS('11'!$D$3:$D$300,C338,'11'!$H$3:$H$300,"&lt;0")+COUNTIFS('12'!$C$3:$C$300,C338,'12'!$H$3:$H$300,"&lt;0")+COUNTIFS('12'!$D$3:$D$300,C338,'12'!$H$3:$H$300,"&lt;0")</f>
        <v>0</v>
      </c>
      <c r="H338" s="19">
        <f>SUMIFS('01'!$H$3:$H$300,'01'!$C$3:$C$300,C338)+SUMIFS('01'!$H$3:$H$300,'01'!$D$3:$D$300,C338)+SUMIFS('02'!$H$3:$H$300,'02'!$C$3:$C$300,C338)+SUMIFS('02'!$H$3:$H$300,'02'!$D$3:$D$300,C338)+SUMIFS('03'!$H$3:$H$300,'03'!$C$3:$C$300,C338)+SUMIFS('03'!$H$3:$H$300,'03'!$D$3:$D$300,C338)+SUMIFS('04'!$H$3:$H$300,'04'!$C$3:$C$300,C338)+SUMIFS('04'!$H$3:$H$300,'04'!$D$3:$D$300,C338)+SUMIFS('05'!$H$3:$H$300,'05'!$C$3:$C$300,C338)+SUMIFS('05'!$H$3:$H$300,'05'!$D$3:$D$300,C338)+SUMIFS('06'!$H$3:$H$300,'06'!$C$3:$C$300,C338)+SUMIFS('06'!$H$3:$H$300,'06'!$D$3:$D$300,C338)+SUMIFS('07'!$H$3:$H$300,'07'!$C$3:$C$300,C338)+SUMIFS('07'!$H$3:$H$300,'07'!$D$3:$D$300,C338)+SUMIFS('08'!$H$3:$H$300,'08'!$C$3:$C$300,C338)+SUMIFS('08'!$H$3:$H$300,'08'!$D$3:$D$300,C338)+SUMIFS('09'!$H$3:$H$300,'09'!$C$3:$C$300,C338)+SUMIFS('09'!$H$3:$H$300,'09'!$D$3:$D$300,C338)+SUMIFS('10'!$I$3:$I$260,'10'!$C$3:$C$260,C338)+SUMIFS('10'!$I$3:$I$260,'10'!$D$3:$D$260,C338)+SUMIFS('11'!$H$3:$H$300,'11'!$C$3:$C$300,C338)+SUMIFS('11'!$H$3:$H$300,'11'!$D$3:$D$300,C338)+SUMIFS('12'!$H$3:$H$300,'12'!$C$3:$C$300,C338)+SUMIFS('12'!$H$3:$H$300,'12'!$D$3:$D$300,C338)</f>
        <v>0</v>
      </c>
      <c r="I338" s="212"/>
      <c r="J338" s="231"/>
      <c r="K338" s="212"/>
      <c r="L338" s="212"/>
    </row>
    <row r="339" spans="1:12" ht="24.75" customHeight="1">
      <c r="A339" s="16">
        <f>Equipes!$H339+(ROW(Equipes!$H339)/100000)</f>
        <v>3.3899999999999998E-3</v>
      </c>
      <c r="B339" s="13">
        <f>RANK(Equipes!$A339,A:A)</f>
        <v>662</v>
      </c>
      <c r="C339" s="28"/>
      <c r="D339" s="18">
        <f>COUNTIF('01'!$C$3:$C$300,C339)+COUNTIF('02'!$C$3:$C$300,C339)+COUNTIF('03'!$C$3:$C$300,C339)+COUNTIF('04'!$C$3:$C$300,C339)+COUNTIF('05'!$C$3:$C$300,C339)+COUNTIF('06'!$C$3:$C$300,C339)+COUNTIF('07'!$C$3:$C$300,C339)+COUNTIF('08'!$C$3:$C$300,C339)+COUNTIF('09'!$C$3:$C$300,C339)+COUNTIF('10'!$C$3:$C$260,C339)+COUNTIF('11'!$C$3:$C$300,C339)+COUNTIF('12'!$C$3:$C$300,C339)</f>
        <v>0</v>
      </c>
      <c r="E339" s="18">
        <f>COUNTIF('01'!$D$3:$D$300,C339)+COUNTIF('02'!$D$3:$D$300,C339)+COUNTIF('03'!$D$3:$D$300,C339)+COUNTIF('04'!$D$3:$D$300,C339)+COUNTIF('05'!$D$3:$D$300,C339)+COUNTIF('06'!$D$3:$D$300,C339)+COUNTIF('07'!$D$3:$D$300,C339)+COUNTIF('08'!$D$3:$D$300,C339)+COUNTIF('09'!$D$3:$D$300,C339)+COUNTIF('10'!$D$3:$D$260,C339)+COUNTIF('11'!$D$3:$D$300,C339)+COUNTIF('12'!$D$3:$D$300,C339)</f>
        <v>0</v>
      </c>
      <c r="F339" s="18">
        <f>COUNTIFS('01'!$C$3:$C$300,C339,'01'!$H$3:$H$300,"&gt;0")+COUNTIFS('01'!$D$3:$D$300,C339,'01'!$H$3:$H$300,"&gt;0")+COUNTIFS('02'!$C$3:$C$300,C339,'02'!$H$3:$H$300,"&gt;0")+COUNTIFS('02'!$D$3:$D$300,C339,'02'!$H$3:$H$300,"&gt;0")+COUNTIFS('03'!$C$3:$C$300,C339,'03'!$H$3:$H$300,"&gt;0")+COUNTIFS('03'!$D$3:$D$300,C339,'03'!$H$3:$H$300,"&gt;0")+COUNTIFS('04'!$C$3:$C$300,C339,'04'!$H$3:$H$300,"&gt;0")+COUNTIFS('04'!$D$3:$D$300,C339,'04'!$H$3:$H$300,"&gt;0")+COUNTIFS('05'!$C$3:$C$300,C339,'05'!$H$3:$H$300,"&gt;0")+COUNTIFS('05'!$D$3:$D$300,C339,'05'!$H$3:$H$300,"&gt;0")+COUNTIFS('06'!$C$3:$C$300,C339,'06'!$H$3:$H$300,"&gt;0")+COUNTIFS('06'!$D$3:$D$300,C339,'06'!$H$3:$H$300,"&gt;0")+COUNTIFS('07'!$C$3:$C$300,C339,'07'!$H$3:$H$300,"&gt;0")+COUNTIFS('07'!$D$3:$D$300,C339,'07'!$H$3:$H$300,"&gt;0")+COUNTIFS('08'!$C$3:$C$300,C339,'08'!$H$3:$H$300,"&gt;0")+COUNTIFS('08'!$D$3:$D$300,C339,'08'!$H$3:$H$300,"&gt;0")+COUNTIFS('09'!$C$3:$C$300,C339,'09'!$H$3:$H$300,"&gt;0")+COUNTIFS('09'!$D$3:$D$300,C339,'09'!$H$3:$H$300,"&gt;0")+COUNTIFS('10'!$C$3:$C$260,C339,'10'!$I$3:$I$260,"&gt;0")+COUNTIFS('10'!$D$3:$D$260,C339,'10'!$I$3:$I$260,"&gt;0")+COUNTIFS('11'!$C$3:$C$300,C339,'11'!$H$3:$H$300,"&gt;0")+COUNTIFS('11'!$D$3:$D$300,C339,'11'!$H$3:$H$300,"&gt;0")+COUNTIFS('12'!$C$3:$C$300,C339,'12'!$H$3:$H$300,"&gt;0")+COUNTIFS('12'!$D$3:$D$300,C339,'12'!$H$3:$H$300,"&gt;0")</f>
        <v>0</v>
      </c>
      <c r="G339" s="18">
        <f>COUNTIFS('01'!$C$3:$C$300,C339,'01'!$H$3:$H$300,"&lt;0")+COUNTIFS('01'!$D$3:$D$300,C339,'01'!$H$3:$H$300,"&lt;0")+COUNTIFS('02'!$C$3:$C$300,C339,'02'!$H$3:$H$300,"&lt;0")+COUNTIFS('02'!$D$3:$D$300,C339,'02'!$H$3:$H$300,"&lt;0")+COUNTIFS('03'!$C$3:$C$300,C339,'03'!$H$3:$H$300,"&lt;0")+COUNTIFS('03'!$D$3:$D$300,C339,'03'!$H$3:$H$300,"&lt;0")+COUNTIFS('04'!$C$3:$C$300,C339,'04'!$H$3:$H$300,"&lt;0")+COUNTIFS('04'!$D$3:$D$300,C339,'04'!$H$3:$H$300,"&lt;0")+COUNTIFS('05'!$C$3:$C$300,C339,'05'!$H$3:$H$300,"&lt;0")+COUNTIFS('05'!$D$3:$D$300,C339,'05'!$H$3:$H$300,"&lt;0")+COUNTIFS('06'!$C$3:$C$300,C339,'06'!$H$3:$H$300,"&lt;0")+COUNTIFS('06'!$D$3:$D$300,C339,'06'!$H$3:$H$300,"&lt;0")+COUNTIFS('07'!$C$3:$C$300,C339,'07'!$H$3:$H$300,"&lt;0")+COUNTIFS('07'!$D$3:$D$300,C339,'07'!$H$3:$H$300,"&lt;0")+COUNTIFS('08'!$C$3:$C$300,C339,'08'!$H$3:$H$300,"&lt;0")+COUNTIFS('08'!$D$3:$D$300,C339,'08'!$H$3:$H$300,"&lt;0")+COUNTIFS('09'!$C$3:$C$300,C339,'09'!$H$3:$H$300,"&lt;0")+COUNTIFS('09'!$D$3:$D$300,C339,'09'!$H$3:$H$300,"&lt;0")+COUNTIFS('10'!$C$3:$C$260,C339,'10'!$I$3:$I$260,"&lt;0")+COUNTIFS('10'!$D$3:$D$260,C339,'10'!$I$3:$I$260,"&lt;0")+COUNTIFS('11'!$C$3:$C$300,C339,'11'!$H$3:$H$300,"&lt;0")+COUNTIFS('11'!$D$3:$D$300,C339,'11'!$H$3:$H$300,"&lt;0")+COUNTIFS('12'!$C$3:$C$300,C339,'12'!$H$3:$H$300,"&lt;0")+COUNTIFS('12'!$D$3:$D$300,C339,'12'!$H$3:$H$300,"&lt;0")</f>
        <v>0</v>
      </c>
      <c r="H339" s="19">
        <f>SUMIFS('01'!$H$3:$H$300,'01'!$C$3:$C$300,C339)+SUMIFS('01'!$H$3:$H$300,'01'!$D$3:$D$300,C339)+SUMIFS('02'!$H$3:$H$300,'02'!$C$3:$C$300,C339)+SUMIFS('02'!$H$3:$H$300,'02'!$D$3:$D$300,C339)+SUMIFS('03'!$H$3:$H$300,'03'!$C$3:$C$300,C339)+SUMIFS('03'!$H$3:$H$300,'03'!$D$3:$D$300,C339)+SUMIFS('04'!$H$3:$H$300,'04'!$C$3:$C$300,C339)+SUMIFS('04'!$H$3:$H$300,'04'!$D$3:$D$300,C339)+SUMIFS('05'!$H$3:$H$300,'05'!$C$3:$C$300,C339)+SUMIFS('05'!$H$3:$H$300,'05'!$D$3:$D$300,C339)+SUMIFS('06'!$H$3:$H$300,'06'!$C$3:$C$300,C339)+SUMIFS('06'!$H$3:$H$300,'06'!$D$3:$D$300,C339)+SUMIFS('07'!$H$3:$H$300,'07'!$C$3:$C$300,C339)+SUMIFS('07'!$H$3:$H$300,'07'!$D$3:$D$300,C339)+SUMIFS('08'!$H$3:$H$300,'08'!$C$3:$C$300,C339)+SUMIFS('08'!$H$3:$H$300,'08'!$D$3:$D$300,C339)+SUMIFS('09'!$H$3:$H$300,'09'!$C$3:$C$300,C339)+SUMIFS('09'!$H$3:$H$300,'09'!$D$3:$D$300,C339)+SUMIFS('10'!$I$3:$I$260,'10'!$C$3:$C$260,C339)+SUMIFS('10'!$I$3:$I$260,'10'!$D$3:$D$260,C339)+SUMIFS('11'!$H$3:$H$300,'11'!$C$3:$C$300,C339)+SUMIFS('11'!$H$3:$H$300,'11'!$D$3:$D$300,C339)+SUMIFS('12'!$H$3:$H$300,'12'!$C$3:$C$300,C339)+SUMIFS('12'!$H$3:$H$300,'12'!$D$3:$D$300,C339)</f>
        <v>0</v>
      </c>
      <c r="I339" s="212"/>
      <c r="J339" s="231"/>
      <c r="K339" s="212"/>
      <c r="L339" s="212"/>
    </row>
    <row r="340" spans="1:12" ht="24.75" customHeight="1">
      <c r="A340" s="16">
        <f>Equipes!$H340+(ROW(Equipes!$H340)/100000)</f>
        <v>3.3999999999999998E-3</v>
      </c>
      <c r="B340" s="13">
        <f>RANK(Equipes!$A340,A:A)</f>
        <v>661</v>
      </c>
      <c r="C340" s="28"/>
      <c r="D340" s="18">
        <f>COUNTIF('01'!$C$3:$C$300,C340)+COUNTIF('02'!$C$3:$C$300,C340)+COUNTIF('03'!$C$3:$C$300,C340)+COUNTIF('04'!$C$3:$C$300,C340)+COUNTIF('05'!$C$3:$C$300,C340)+COUNTIF('06'!$C$3:$C$300,C340)+COUNTIF('07'!$C$3:$C$300,C340)+COUNTIF('08'!$C$3:$C$300,C340)+COUNTIF('09'!$C$3:$C$300,C340)+COUNTIF('10'!$C$3:$C$260,C340)+COUNTIF('11'!$C$3:$C$300,C340)+COUNTIF('12'!$C$3:$C$300,C340)</f>
        <v>0</v>
      </c>
      <c r="E340" s="18">
        <f>COUNTIF('01'!$D$3:$D$300,C340)+COUNTIF('02'!$D$3:$D$300,C340)+COUNTIF('03'!$D$3:$D$300,C340)+COUNTIF('04'!$D$3:$D$300,C340)+COUNTIF('05'!$D$3:$D$300,C340)+COUNTIF('06'!$D$3:$D$300,C340)+COUNTIF('07'!$D$3:$D$300,C340)+COUNTIF('08'!$D$3:$D$300,C340)+COUNTIF('09'!$D$3:$D$300,C340)+COUNTIF('10'!$D$3:$D$260,C340)+COUNTIF('11'!$D$3:$D$300,C340)+COUNTIF('12'!$D$3:$D$300,C340)</f>
        <v>0</v>
      </c>
      <c r="F340" s="18">
        <f>COUNTIFS('01'!$C$3:$C$300,C340,'01'!$H$3:$H$300,"&gt;0")+COUNTIFS('01'!$D$3:$D$300,C340,'01'!$H$3:$H$300,"&gt;0")+COUNTIFS('02'!$C$3:$C$300,C340,'02'!$H$3:$H$300,"&gt;0")+COUNTIFS('02'!$D$3:$D$300,C340,'02'!$H$3:$H$300,"&gt;0")+COUNTIFS('03'!$C$3:$C$300,C340,'03'!$H$3:$H$300,"&gt;0")+COUNTIFS('03'!$D$3:$D$300,C340,'03'!$H$3:$H$300,"&gt;0")+COUNTIFS('04'!$C$3:$C$300,C340,'04'!$H$3:$H$300,"&gt;0")+COUNTIFS('04'!$D$3:$D$300,C340,'04'!$H$3:$H$300,"&gt;0")+COUNTIFS('05'!$C$3:$C$300,C340,'05'!$H$3:$H$300,"&gt;0")+COUNTIFS('05'!$D$3:$D$300,C340,'05'!$H$3:$H$300,"&gt;0")+COUNTIFS('06'!$C$3:$C$300,C340,'06'!$H$3:$H$300,"&gt;0")+COUNTIFS('06'!$D$3:$D$300,C340,'06'!$H$3:$H$300,"&gt;0")+COUNTIFS('07'!$C$3:$C$300,C340,'07'!$H$3:$H$300,"&gt;0")+COUNTIFS('07'!$D$3:$D$300,C340,'07'!$H$3:$H$300,"&gt;0")+COUNTIFS('08'!$C$3:$C$300,C340,'08'!$H$3:$H$300,"&gt;0")+COUNTIFS('08'!$D$3:$D$300,C340,'08'!$H$3:$H$300,"&gt;0")+COUNTIFS('09'!$C$3:$C$300,C340,'09'!$H$3:$H$300,"&gt;0")+COUNTIFS('09'!$D$3:$D$300,C340,'09'!$H$3:$H$300,"&gt;0")+COUNTIFS('10'!$C$3:$C$260,C340,'10'!$I$3:$I$260,"&gt;0")+COUNTIFS('10'!$D$3:$D$260,C340,'10'!$I$3:$I$260,"&gt;0")+COUNTIFS('11'!$C$3:$C$300,C340,'11'!$H$3:$H$300,"&gt;0")+COUNTIFS('11'!$D$3:$D$300,C340,'11'!$H$3:$H$300,"&gt;0")+COUNTIFS('12'!$C$3:$C$300,C340,'12'!$H$3:$H$300,"&gt;0")+COUNTIFS('12'!$D$3:$D$300,C340,'12'!$H$3:$H$300,"&gt;0")</f>
        <v>0</v>
      </c>
      <c r="G340" s="18">
        <f>COUNTIFS('01'!$C$3:$C$300,C340,'01'!$H$3:$H$300,"&lt;0")+COUNTIFS('01'!$D$3:$D$300,C340,'01'!$H$3:$H$300,"&lt;0")+COUNTIFS('02'!$C$3:$C$300,C340,'02'!$H$3:$H$300,"&lt;0")+COUNTIFS('02'!$D$3:$D$300,C340,'02'!$H$3:$H$300,"&lt;0")+COUNTIFS('03'!$C$3:$C$300,C340,'03'!$H$3:$H$300,"&lt;0")+COUNTIFS('03'!$D$3:$D$300,C340,'03'!$H$3:$H$300,"&lt;0")+COUNTIFS('04'!$C$3:$C$300,C340,'04'!$H$3:$H$300,"&lt;0")+COUNTIFS('04'!$D$3:$D$300,C340,'04'!$H$3:$H$300,"&lt;0")+COUNTIFS('05'!$C$3:$C$300,C340,'05'!$H$3:$H$300,"&lt;0")+COUNTIFS('05'!$D$3:$D$300,C340,'05'!$H$3:$H$300,"&lt;0")+COUNTIFS('06'!$C$3:$C$300,C340,'06'!$H$3:$H$300,"&lt;0")+COUNTIFS('06'!$D$3:$D$300,C340,'06'!$H$3:$H$300,"&lt;0")+COUNTIFS('07'!$C$3:$C$300,C340,'07'!$H$3:$H$300,"&lt;0")+COUNTIFS('07'!$D$3:$D$300,C340,'07'!$H$3:$H$300,"&lt;0")+COUNTIFS('08'!$C$3:$C$300,C340,'08'!$H$3:$H$300,"&lt;0")+COUNTIFS('08'!$D$3:$D$300,C340,'08'!$H$3:$H$300,"&lt;0")+COUNTIFS('09'!$C$3:$C$300,C340,'09'!$H$3:$H$300,"&lt;0")+COUNTIFS('09'!$D$3:$D$300,C340,'09'!$H$3:$H$300,"&lt;0")+COUNTIFS('10'!$C$3:$C$260,C340,'10'!$I$3:$I$260,"&lt;0")+COUNTIFS('10'!$D$3:$D$260,C340,'10'!$I$3:$I$260,"&lt;0")+COUNTIFS('11'!$C$3:$C$300,C340,'11'!$H$3:$H$300,"&lt;0")+COUNTIFS('11'!$D$3:$D$300,C340,'11'!$H$3:$H$300,"&lt;0")+COUNTIFS('12'!$C$3:$C$300,C340,'12'!$H$3:$H$300,"&lt;0")+COUNTIFS('12'!$D$3:$D$300,C340,'12'!$H$3:$H$300,"&lt;0")</f>
        <v>0</v>
      </c>
      <c r="H340" s="19">
        <f>SUMIFS('01'!$H$3:$H$300,'01'!$C$3:$C$300,C340)+SUMIFS('01'!$H$3:$H$300,'01'!$D$3:$D$300,C340)+SUMIFS('02'!$H$3:$H$300,'02'!$C$3:$C$300,C340)+SUMIFS('02'!$H$3:$H$300,'02'!$D$3:$D$300,C340)+SUMIFS('03'!$H$3:$H$300,'03'!$C$3:$C$300,C340)+SUMIFS('03'!$H$3:$H$300,'03'!$D$3:$D$300,C340)+SUMIFS('04'!$H$3:$H$300,'04'!$C$3:$C$300,C340)+SUMIFS('04'!$H$3:$H$300,'04'!$D$3:$D$300,C340)+SUMIFS('05'!$H$3:$H$300,'05'!$C$3:$C$300,C340)+SUMIFS('05'!$H$3:$H$300,'05'!$D$3:$D$300,C340)+SUMIFS('06'!$H$3:$H$300,'06'!$C$3:$C$300,C340)+SUMIFS('06'!$H$3:$H$300,'06'!$D$3:$D$300,C340)+SUMIFS('07'!$H$3:$H$300,'07'!$C$3:$C$300,C340)+SUMIFS('07'!$H$3:$H$300,'07'!$D$3:$D$300,C340)+SUMIFS('08'!$H$3:$H$300,'08'!$C$3:$C$300,C340)+SUMIFS('08'!$H$3:$H$300,'08'!$D$3:$D$300,C340)+SUMIFS('09'!$H$3:$H$300,'09'!$C$3:$C$300,C340)+SUMIFS('09'!$H$3:$H$300,'09'!$D$3:$D$300,C340)+SUMIFS('10'!$I$3:$I$260,'10'!$C$3:$C$260,C340)+SUMIFS('10'!$I$3:$I$260,'10'!$D$3:$D$260,C340)+SUMIFS('11'!$H$3:$H$300,'11'!$C$3:$C$300,C340)+SUMIFS('11'!$H$3:$H$300,'11'!$D$3:$D$300,C340)+SUMIFS('12'!$H$3:$H$300,'12'!$C$3:$C$300,C340)+SUMIFS('12'!$H$3:$H$300,'12'!$D$3:$D$300,C340)</f>
        <v>0</v>
      </c>
      <c r="I340" s="212"/>
      <c r="J340" s="231"/>
      <c r="K340" s="212"/>
      <c r="L340" s="212"/>
    </row>
    <row r="341" spans="1:12" ht="24.75" customHeight="1">
      <c r="A341" s="16">
        <f>Equipes!$H341+(ROW(Equipes!$H341)/100000)</f>
        <v>3.4099999999999998E-3</v>
      </c>
      <c r="B341" s="13">
        <f>RANK(Equipes!$A341,A:A)</f>
        <v>660</v>
      </c>
      <c r="C341" s="28"/>
      <c r="D341" s="18">
        <f>COUNTIF('01'!$C$3:$C$300,C341)+COUNTIF('02'!$C$3:$C$300,C341)+COUNTIF('03'!$C$3:$C$300,C341)+COUNTIF('04'!$C$3:$C$300,C341)+COUNTIF('05'!$C$3:$C$300,C341)+COUNTIF('06'!$C$3:$C$300,C341)+COUNTIF('07'!$C$3:$C$300,C341)+COUNTIF('08'!$C$3:$C$300,C341)+COUNTIF('09'!$C$3:$C$300,C341)+COUNTIF('10'!$C$3:$C$260,C341)+COUNTIF('11'!$C$3:$C$300,C341)+COUNTIF('12'!$C$3:$C$300,C341)</f>
        <v>0</v>
      </c>
      <c r="E341" s="18">
        <f>COUNTIF('01'!$D$3:$D$300,C341)+COUNTIF('02'!$D$3:$D$300,C341)+COUNTIF('03'!$D$3:$D$300,C341)+COUNTIF('04'!$D$3:$D$300,C341)+COUNTIF('05'!$D$3:$D$300,C341)+COUNTIF('06'!$D$3:$D$300,C341)+COUNTIF('07'!$D$3:$D$300,C341)+COUNTIF('08'!$D$3:$D$300,C341)+COUNTIF('09'!$D$3:$D$300,C341)+COUNTIF('10'!$D$3:$D$260,C341)+COUNTIF('11'!$D$3:$D$300,C341)+COUNTIF('12'!$D$3:$D$300,C341)</f>
        <v>0</v>
      </c>
      <c r="F341" s="18">
        <f>COUNTIFS('01'!$C$3:$C$300,C341,'01'!$H$3:$H$300,"&gt;0")+COUNTIFS('01'!$D$3:$D$300,C341,'01'!$H$3:$H$300,"&gt;0")+COUNTIFS('02'!$C$3:$C$300,C341,'02'!$H$3:$H$300,"&gt;0")+COUNTIFS('02'!$D$3:$D$300,C341,'02'!$H$3:$H$300,"&gt;0")+COUNTIFS('03'!$C$3:$C$300,C341,'03'!$H$3:$H$300,"&gt;0")+COUNTIFS('03'!$D$3:$D$300,C341,'03'!$H$3:$H$300,"&gt;0")+COUNTIFS('04'!$C$3:$C$300,C341,'04'!$H$3:$H$300,"&gt;0")+COUNTIFS('04'!$D$3:$D$300,C341,'04'!$H$3:$H$300,"&gt;0")+COUNTIFS('05'!$C$3:$C$300,C341,'05'!$H$3:$H$300,"&gt;0")+COUNTIFS('05'!$D$3:$D$300,C341,'05'!$H$3:$H$300,"&gt;0")+COUNTIFS('06'!$C$3:$C$300,C341,'06'!$H$3:$H$300,"&gt;0")+COUNTIFS('06'!$D$3:$D$300,C341,'06'!$H$3:$H$300,"&gt;0")+COUNTIFS('07'!$C$3:$C$300,C341,'07'!$H$3:$H$300,"&gt;0")+COUNTIFS('07'!$D$3:$D$300,C341,'07'!$H$3:$H$300,"&gt;0")+COUNTIFS('08'!$C$3:$C$300,C341,'08'!$H$3:$H$300,"&gt;0")+COUNTIFS('08'!$D$3:$D$300,C341,'08'!$H$3:$H$300,"&gt;0")+COUNTIFS('09'!$C$3:$C$300,C341,'09'!$H$3:$H$300,"&gt;0")+COUNTIFS('09'!$D$3:$D$300,C341,'09'!$H$3:$H$300,"&gt;0")+COUNTIFS('10'!$C$3:$C$260,C341,'10'!$I$3:$I$260,"&gt;0")+COUNTIFS('10'!$D$3:$D$260,C341,'10'!$I$3:$I$260,"&gt;0")+COUNTIFS('11'!$C$3:$C$300,C341,'11'!$H$3:$H$300,"&gt;0")+COUNTIFS('11'!$D$3:$D$300,C341,'11'!$H$3:$H$300,"&gt;0")+COUNTIFS('12'!$C$3:$C$300,C341,'12'!$H$3:$H$300,"&gt;0")+COUNTIFS('12'!$D$3:$D$300,C341,'12'!$H$3:$H$300,"&gt;0")</f>
        <v>0</v>
      </c>
      <c r="G341" s="18">
        <f>COUNTIFS('01'!$C$3:$C$300,C341,'01'!$H$3:$H$300,"&lt;0")+COUNTIFS('01'!$D$3:$D$300,C341,'01'!$H$3:$H$300,"&lt;0")+COUNTIFS('02'!$C$3:$C$300,C341,'02'!$H$3:$H$300,"&lt;0")+COUNTIFS('02'!$D$3:$D$300,C341,'02'!$H$3:$H$300,"&lt;0")+COUNTIFS('03'!$C$3:$C$300,C341,'03'!$H$3:$H$300,"&lt;0")+COUNTIFS('03'!$D$3:$D$300,C341,'03'!$H$3:$H$300,"&lt;0")+COUNTIFS('04'!$C$3:$C$300,C341,'04'!$H$3:$H$300,"&lt;0")+COUNTIFS('04'!$D$3:$D$300,C341,'04'!$H$3:$H$300,"&lt;0")+COUNTIFS('05'!$C$3:$C$300,C341,'05'!$H$3:$H$300,"&lt;0")+COUNTIFS('05'!$D$3:$D$300,C341,'05'!$H$3:$H$300,"&lt;0")+COUNTIFS('06'!$C$3:$C$300,C341,'06'!$H$3:$H$300,"&lt;0")+COUNTIFS('06'!$D$3:$D$300,C341,'06'!$H$3:$H$300,"&lt;0")+COUNTIFS('07'!$C$3:$C$300,C341,'07'!$H$3:$H$300,"&lt;0")+COUNTIFS('07'!$D$3:$D$300,C341,'07'!$H$3:$H$300,"&lt;0")+COUNTIFS('08'!$C$3:$C$300,C341,'08'!$H$3:$H$300,"&lt;0")+COUNTIFS('08'!$D$3:$D$300,C341,'08'!$H$3:$H$300,"&lt;0")+COUNTIFS('09'!$C$3:$C$300,C341,'09'!$H$3:$H$300,"&lt;0")+COUNTIFS('09'!$D$3:$D$300,C341,'09'!$H$3:$H$300,"&lt;0")+COUNTIFS('10'!$C$3:$C$260,C341,'10'!$I$3:$I$260,"&lt;0")+COUNTIFS('10'!$D$3:$D$260,C341,'10'!$I$3:$I$260,"&lt;0")+COUNTIFS('11'!$C$3:$C$300,C341,'11'!$H$3:$H$300,"&lt;0")+COUNTIFS('11'!$D$3:$D$300,C341,'11'!$H$3:$H$300,"&lt;0")+COUNTIFS('12'!$C$3:$C$300,C341,'12'!$H$3:$H$300,"&lt;0")+COUNTIFS('12'!$D$3:$D$300,C341,'12'!$H$3:$H$300,"&lt;0")</f>
        <v>0</v>
      </c>
      <c r="H341" s="19">
        <f>SUMIFS('01'!$H$3:$H$300,'01'!$C$3:$C$300,C341)+SUMIFS('01'!$H$3:$H$300,'01'!$D$3:$D$300,C341)+SUMIFS('02'!$H$3:$H$300,'02'!$C$3:$C$300,C341)+SUMIFS('02'!$H$3:$H$300,'02'!$D$3:$D$300,C341)+SUMIFS('03'!$H$3:$H$300,'03'!$C$3:$C$300,C341)+SUMIFS('03'!$H$3:$H$300,'03'!$D$3:$D$300,C341)+SUMIFS('04'!$H$3:$H$300,'04'!$C$3:$C$300,C341)+SUMIFS('04'!$H$3:$H$300,'04'!$D$3:$D$300,C341)+SUMIFS('05'!$H$3:$H$300,'05'!$C$3:$C$300,C341)+SUMIFS('05'!$H$3:$H$300,'05'!$D$3:$D$300,C341)+SUMIFS('06'!$H$3:$H$300,'06'!$C$3:$C$300,C341)+SUMIFS('06'!$H$3:$H$300,'06'!$D$3:$D$300,C341)+SUMIFS('07'!$H$3:$H$300,'07'!$C$3:$C$300,C341)+SUMIFS('07'!$H$3:$H$300,'07'!$D$3:$D$300,C341)+SUMIFS('08'!$H$3:$H$300,'08'!$C$3:$C$300,C341)+SUMIFS('08'!$H$3:$H$300,'08'!$D$3:$D$300,C341)+SUMIFS('09'!$H$3:$H$300,'09'!$C$3:$C$300,C341)+SUMIFS('09'!$H$3:$H$300,'09'!$D$3:$D$300,C341)+SUMIFS('10'!$I$3:$I$260,'10'!$C$3:$C$260,C341)+SUMIFS('10'!$I$3:$I$260,'10'!$D$3:$D$260,C341)+SUMIFS('11'!$H$3:$H$300,'11'!$C$3:$C$300,C341)+SUMIFS('11'!$H$3:$H$300,'11'!$D$3:$D$300,C341)+SUMIFS('12'!$H$3:$H$300,'12'!$C$3:$C$300,C341)+SUMIFS('12'!$H$3:$H$300,'12'!$D$3:$D$300,C341)</f>
        <v>0</v>
      </c>
      <c r="I341" s="212"/>
      <c r="J341" s="231"/>
      <c r="K341" s="212"/>
      <c r="L341" s="212"/>
    </row>
    <row r="342" spans="1:12" ht="24.75" customHeight="1">
      <c r="A342" s="16">
        <f>Equipes!$H342+(ROW(Equipes!$H342)/100000)</f>
        <v>3.4199999999999999E-3</v>
      </c>
      <c r="B342" s="13">
        <f>RANK(Equipes!$A342,A:A)</f>
        <v>659</v>
      </c>
      <c r="C342" s="28"/>
      <c r="D342" s="18">
        <f>COUNTIF('01'!$C$3:$C$300,C342)+COUNTIF('02'!$C$3:$C$300,C342)+COUNTIF('03'!$C$3:$C$300,C342)+COUNTIF('04'!$C$3:$C$300,C342)+COUNTIF('05'!$C$3:$C$300,C342)+COUNTIF('06'!$C$3:$C$300,C342)+COUNTIF('07'!$C$3:$C$300,C342)+COUNTIF('08'!$C$3:$C$300,C342)+COUNTIF('09'!$C$3:$C$300,C342)+COUNTIF('10'!$C$3:$C$260,C342)+COUNTIF('11'!$C$3:$C$300,C342)+COUNTIF('12'!$C$3:$C$300,C342)</f>
        <v>0</v>
      </c>
      <c r="E342" s="18">
        <f>COUNTIF('01'!$D$3:$D$300,C342)+COUNTIF('02'!$D$3:$D$300,C342)+COUNTIF('03'!$D$3:$D$300,C342)+COUNTIF('04'!$D$3:$D$300,C342)+COUNTIF('05'!$D$3:$D$300,C342)+COUNTIF('06'!$D$3:$D$300,C342)+COUNTIF('07'!$D$3:$D$300,C342)+COUNTIF('08'!$D$3:$D$300,C342)+COUNTIF('09'!$D$3:$D$300,C342)+COUNTIF('10'!$D$3:$D$260,C342)+COUNTIF('11'!$D$3:$D$300,C342)+COUNTIF('12'!$D$3:$D$300,C342)</f>
        <v>0</v>
      </c>
      <c r="F342" s="18">
        <f>COUNTIFS('01'!$C$3:$C$300,C342,'01'!$H$3:$H$300,"&gt;0")+COUNTIFS('01'!$D$3:$D$300,C342,'01'!$H$3:$H$300,"&gt;0")+COUNTIFS('02'!$C$3:$C$300,C342,'02'!$H$3:$H$300,"&gt;0")+COUNTIFS('02'!$D$3:$D$300,C342,'02'!$H$3:$H$300,"&gt;0")+COUNTIFS('03'!$C$3:$C$300,C342,'03'!$H$3:$H$300,"&gt;0")+COUNTIFS('03'!$D$3:$D$300,C342,'03'!$H$3:$H$300,"&gt;0")+COUNTIFS('04'!$C$3:$C$300,C342,'04'!$H$3:$H$300,"&gt;0")+COUNTIFS('04'!$D$3:$D$300,C342,'04'!$H$3:$H$300,"&gt;0")+COUNTIFS('05'!$C$3:$C$300,C342,'05'!$H$3:$H$300,"&gt;0")+COUNTIFS('05'!$D$3:$D$300,C342,'05'!$H$3:$H$300,"&gt;0")+COUNTIFS('06'!$C$3:$C$300,C342,'06'!$H$3:$H$300,"&gt;0")+COUNTIFS('06'!$D$3:$D$300,C342,'06'!$H$3:$H$300,"&gt;0")+COUNTIFS('07'!$C$3:$C$300,C342,'07'!$H$3:$H$300,"&gt;0")+COUNTIFS('07'!$D$3:$D$300,C342,'07'!$H$3:$H$300,"&gt;0")+COUNTIFS('08'!$C$3:$C$300,C342,'08'!$H$3:$H$300,"&gt;0")+COUNTIFS('08'!$D$3:$D$300,C342,'08'!$H$3:$H$300,"&gt;0")+COUNTIFS('09'!$C$3:$C$300,C342,'09'!$H$3:$H$300,"&gt;0")+COUNTIFS('09'!$D$3:$D$300,C342,'09'!$H$3:$H$300,"&gt;0")+COUNTIFS('10'!$C$3:$C$260,C342,'10'!$I$3:$I$260,"&gt;0")+COUNTIFS('10'!$D$3:$D$260,C342,'10'!$I$3:$I$260,"&gt;0")+COUNTIFS('11'!$C$3:$C$300,C342,'11'!$H$3:$H$300,"&gt;0")+COUNTIFS('11'!$D$3:$D$300,C342,'11'!$H$3:$H$300,"&gt;0")+COUNTIFS('12'!$C$3:$C$300,C342,'12'!$H$3:$H$300,"&gt;0")+COUNTIFS('12'!$D$3:$D$300,C342,'12'!$H$3:$H$300,"&gt;0")</f>
        <v>0</v>
      </c>
      <c r="G342" s="18">
        <f>COUNTIFS('01'!$C$3:$C$300,C342,'01'!$H$3:$H$300,"&lt;0")+COUNTIFS('01'!$D$3:$D$300,C342,'01'!$H$3:$H$300,"&lt;0")+COUNTIFS('02'!$C$3:$C$300,C342,'02'!$H$3:$H$300,"&lt;0")+COUNTIFS('02'!$D$3:$D$300,C342,'02'!$H$3:$H$300,"&lt;0")+COUNTIFS('03'!$C$3:$C$300,C342,'03'!$H$3:$H$300,"&lt;0")+COUNTIFS('03'!$D$3:$D$300,C342,'03'!$H$3:$H$300,"&lt;0")+COUNTIFS('04'!$C$3:$C$300,C342,'04'!$H$3:$H$300,"&lt;0")+COUNTIFS('04'!$D$3:$D$300,C342,'04'!$H$3:$H$300,"&lt;0")+COUNTIFS('05'!$C$3:$C$300,C342,'05'!$H$3:$H$300,"&lt;0")+COUNTIFS('05'!$D$3:$D$300,C342,'05'!$H$3:$H$300,"&lt;0")+COUNTIFS('06'!$C$3:$C$300,C342,'06'!$H$3:$H$300,"&lt;0")+COUNTIFS('06'!$D$3:$D$300,C342,'06'!$H$3:$H$300,"&lt;0")+COUNTIFS('07'!$C$3:$C$300,C342,'07'!$H$3:$H$300,"&lt;0")+COUNTIFS('07'!$D$3:$D$300,C342,'07'!$H$3:$H$300,"&lt;0")+COUNTIFS('08'!$C$3:$C$300,C342,'08'!$H$3:$H$300,"&lt;0")+COUNTIFS('08'!$D$3:$D$300,C342,'08'!$H$3:$H$300,"&lt;0")+COUNTIFS('09'!$C$3:$C$300,C342,'09'!$H$3:$H$300,"&lt;0")+COUNTIFS('09'!$D$3:$D$300,C342,'09'!$H$3:$H$300,"&lt;0")+COUNTIFS('10'!$C$3:$C$260,C342,'10'!$I$3:$I$260,"&lt;0")+COUNTIFS('10'!$D$3:$D$260,C342,'10'!$I$3:$I$260,"&lt;0")+COUNTIFS('11'!$C$3:$C$300,C342,'11'!$H$3:$H$300,"&lt;0")+COUNTIFS('11'!$D$3:$D$300,C342,'11'!$H$3:$H$300,"&lt;0")+COUNTIFS('12'!$C$3:$C$300,C342,'12'!$H$3:$H$300,"&lt;0")+COUNTIFS('12'!$D$3:$D$300,C342,'12'!$H$3:$H$300,"&lt;0")</f>
        <v>0</v>
      </c>
      <c r="H342" s="19">
        <f>SUMIFS('01'!$H$3:$H$300,'01'!$C$3:$C$300,C342)+SUMIFS('01'!$H$3:$H$300,'01'!$D$3:$D$300,C342)+SUMIFS('02'!$H$3:$H$300,'02'!$C$3:$C$300,C342)+SUMIFS('02'!$H$3:$H$300,'02'!$D$3:$D$300,C342)+SUMIFS('03'!$H$3:$H$300,'03'!$C$3:$C$300,C342)+SUMIFS('03'!$H$3:$H$300,'03'!$D$3:$D$300,C342)+SUMIFS('04'!$H$3:$H$300,'04'!$C$3:$C$300,C342)+SUMIFS('04'!$H$3:$H$300,'04'!$D$3:$D$300,C342)+SUMIFS('05'!$H$3:$H$300,'05'!$C$3:$C$300,C342)+SUMIFS('05'!$H$3:$H$300,'05'!$D$3:$D$300,C342)+SUMIFS('06'!$H$3:$H$300,'06'!$C$3:$C$300,C342)+SUMIFS('06'!$H$3:$H$300,'06'!$D$3:$D$300,C342)+SUMIFS('07'!$H$3:$H$300,'07'!$C$3:$C$300,C342)+SUMIFS('07'!$H$3:$H$300,'07'!$D$3:$D$300,C342)+SUMIFS('08'!$H$3:$H$300,'08'!$C$3:$C$300,C342)+SUMIFS('08'!$H$3:$H$300,'08'!$D$3:$D$300,C342)+SUMIFS('09'!$H$3:$H$300,'09'!$C$3:$C$300,C342)+SUMIFS('09'!$H$3:$H$300,'09'!$D$3:$D$300,C342)+SUMIFS('10'!$I$3:$I$260,'10'!$C$3:$C$260,C342)+SUMIFS('10'!$I$3:$I$260,'10'!$D$3:$D$260,C342)+SUMIFS('11'!$H$3:$H$300,'11'!$C$3:$C$300,C342)+SUMIFS('11'!$H$3:$H$300,'11'!$D$3:$D$300,C342)+SUMIFS('12'!$H$3:$H$300,'12'!$C$3:$C$300,C342)+SUMIFS('12'!$H$3:$H$300,'12'!$D$3:$D$300,C342)</f>
        <v>0</v>
      </c>
      <c r="I342" s="212"/>
      <c r="J342" s="231"/>
      <c r="K342" s="212"/>
      <c r="L342" s="212"/>
    </row>
    <row r="343" spans="1:12" ht="24.75" customHeight="1">
      <c r="A343" s="16">
        <f>Equipes!$H343+(ROW(Equipes!$H343)/100000)</f>
        <v>3.4299999999999999E-3</v>
      </c>
      <c r="B343" s="13">
        <f>RANK(Equipes!$A343,A:A)</f>
        <v>658</v>
      </c>
      <c r="C343" s="28"/>
      <c r="D343" s="18">
        <f>COUNTIF('01'!$C$3:$C$300,C343)+COUNTIF('02'!$C$3:$C$300,C343)+COUNTIF('03'!$C$3:$C$300,C343)+COUNTIF('04'!$C$3:$C$300,C343)+COUNTIF('05'!$C$3:$C$300,C343)+COUNTIF('06'!$C$3:$C$300,C343)+COUNTIF('07'!$C$3:$C$300,C343)+COUNTIF('08'!$C$3:$C$300,C343)+COUNTIF('09'!$C$3:$C$300,C343)+COUNTIF('10'!$C$3:$C$260,C343)+COUNTIF('11'!$C$3:$C$300,C343)+COUNTIF('12'!$C$3:$C$300,C343)</f>
        <v>0</v>
      </c>
      <c r="E343" s="18">
        <f>COUNTIF('01'!$D$3:$D$300,C343)+COUNTIF('02'!$D$3:$D$300,C343)+COUNTIF('03'!$D$3:$D$300,C343)+COUNTIF('04'!$D$3:$D$300,C343)+COUNTIF('05'!$D$3:$D$300,C343)+COUNTIF('06'!$D$3:$D$300,C343)+COUNTIF('07'!$D$3:$D$300,C343)+COUNTIF('08'!$D$3:$D$300,C343)+COUNTIF('09'!$D$3:$D$300,C343)+COUNTIF('10'!$D$3:$D$260,C343)+COUNTIF('11'!$D$3:$D$300,C343)+COUNTIF('12'!$D$3:$D$300,C343)</f>
        <v>0</v>
      </c>
      <c r="F343" s="18">
        <f>COUNTIFS('01'!$C$3:$C$300,C343,'01'!$H$3:$H$300,"&gt;0")+COUNTIFS('01'!$D$3:$D$300,C343,'01'!$H$3:$H$300,"&gt;0")+COUNTIFS('02'!$C$3:$C$300,C343,'02'!$H$3:$H$300,"&gt;0")+COUNTIFS('02'!$D$3:$D$300,C343,'02'!$H$3:$H$300,"&gt;0")+COUNTIFS('03'!$C$3:$C$300,C343,'03'!$H$3:$H$300,"&gt;0")+COUNTIFS('03'!$D$3:$D$300,C343,'03'!$H$3:$H$300,"&gt;0")+COUNTIFS('04'!$C$3:$C$300,C343,'04'!$H$3:$H$300,"&gt;0")+COUNTIFS('04'!$D$3:$D$300,C343,'04'!$H$3:$H$300,"&gt;0")+COUNTIFS('05'!$C$3:$C$300,C343,'05'!$H$3:$H$300,"&gt;0")+COUNTIFS('05'!$D$3:$D$300,C343,'05'!$H$3:$H$300,"&gt;0")+COUNTIFS('06'!$C$3:$C$300,C343,'06'!$H$3:$H$300,"&gt;0")+COUNTIFS('06'!$D$3:$D$300,C343,'06'!$H$3:$H$300,"&gt;0")+COUNTIFS('07'!$C$3:$C$300,C343,'07'!$H$3:$H$300,"&gt;0")+COUNTIFS('07'!$D$3:$D$300,C343,'07'!$H$3:$H$300,"&gt;0")+COUNTIFS('08'!$C$3:$C$300,C343,'08'!$H$3:$H$300,"&gt;0")+COUNTIFS('08'!$D$3:$D$300,C343,'08'!$H$3:$H$300,"&gt;0")+COUNTIFS('09'!$C$3:$C$300,C343,'09'!$H$3:$H$300,"&gt;0")+COUNTIFS('09'!$D$3:$D$300,C343,'09'!$H$3:$H$300,"&gt;0")+COUNTIFS('10'!$C$3:$C$260,C343,'10'!$I$3:$I$260,"&gt;0")+COUNTIFS('10'!$D$3:$D$260,C343,'10'!$I$3:$I$260,"&gt;0")+COUNTIFS('11'!$C$3:$C$300,C343,'11'!$H$3:$H$300,"&gt;0")+COUNTIFS('11'!$D$3:$D$300,C343,'11'!$H$3:$H$300,"&gt;0")+COUNTIFS('12'!$C$3:$C$300,C343,'12'!$H$3:$H$300,"&gt;0")+COUNTIFS('12'!$D$3:$D$300,C343,'12'!$H$3:$H$300,"&gt;0")</f>
        <v>0</v>
      </c>
      <c r="G343" s="18">
        <f>COUNTIFS('01'!$C$3:$C$300,C343,'01'!$H$3:$H$300,"&lt;0")+COUNTIFS('01'!$D$3:$D$300,C343,'01'!$H$3:$H$300,"&lt;0")+COUNTIFS('02'!$C$3:$C$300,C343,'02'!$H$3:$H$300,"&lt;0")+COUNTIFS('02'!$D$3:$D$300,C343,'02'!$H$3:$H$300,"&lt;0")+COUNTIFS('03'!$C$3:$C$300,C343,'03'!$H$3:$H$300,"&lt;0")+COUNTIFS('03'!$D$3:$D$300,C343,'03'!$H$3:$H$300,"&lt;0")+COUNTIFS('04'!$C$3:$C$300,C343,'04'!$H$3:$H$300,"&lt;0")+COUNTIFS('04'!$D$3:$D$300,C343,'04'!$H$3:$H$300,"&lt;0")+COUNTIFS('05'!$C$3:$C$300,C343,'05'!$H$3:$H$300,"&lt;0")+COUNTIFS('05'!$D$3:$D$300,C343,'05'!$H$3:$H$300,"&lt;0")+COUNTIFS('06'!$C$3:$C$300,C343,'06'!$H$3:$H$300,"&lt;0")+COUNTIFS('06'!$D$3:$D$300,C343,'06'!$H$3:$H$300,"&lt;0")+COUNTIFS('07'!$C$3:$C$300,C343,'07'!$H$3:$H$300,"&lt;0")+COUNTIFS('07'!$D$3:$D$300,C343,'07'!$H$3:$H$300,"&lt;0")+COUNTIFS('08'!$C$3:$C$300,C343,'08'!$H$3:$H$300,"&lt;0")+COUNTIFS('08'!$D$3:$D$300,C343,'08'!$H$3:$H$300,"&lt;0")+COUNTIFS('09'!$C$3:$C$300,C343,'09'!$H$3:$H$300,"&lt;0")+COUNTIFS('09'!$D$3:$D$300,C343,'09'!$H$3:$H$300,"&lt;0")+COUNTIFS('10'!$C$3:$C$260,C343,'10'!$I$3:$I$260,"&lt;0")+COUNTIFS('10'!$D$3:$D$260,C343,'10'!$I$3:$I$260,"&lt;0")+COUNTIFS('11'!$C$3:$C$300,C343,'11'!$H$3:$H$300,"&lt;0")+COUNTIFS('11'!$D$3:$D$300,C343,'11'!$H$3:$H$300,"&lt;0")+COUNTIFS('12'!$C$3:$C$300,C343,'12'!$H$3:$H$300,"&lt;0")+COUNTIFS('12'!$D$3:$D$300,C343,'12'!$H$3:$H$300,"&lt;0")</f>
        <v>0</v>
      </c>
      <c r="H343" s="19">
        <f>SUMIFS('01'!$H$3:$H$300,'01'!$C$3:$C$300,C343)+SUMIFS('01'!$H$3:$H$300,'01'!$D$3:$D$300,C343)+SUMIFS('02'!$H$3:$H$300,'02'!$C$3:$C$300,C343)+SUMIFS('02'!$H$3:$H$300,'02'!$D$3:$D$300,C343)+SUMIFS('03'!$H$3:$H$300,'03'!$C$3:$C$300,C343)+SUMIFS('03'!$H$3:$H$300,'03'!$D$3:$D$300,C343)+SUMIFS('04'!$H$3:$H$300,'04'!$C$3:$C$300,C343)+SUMIFS('04'!$H$3:$H$300,'04'!$D$3:$D$300,C343)+SUMIFS('05'!$H$3:$H$300,'05'!$C$3:$C$300,C343)+SUMIFS('05'!$H$3:$H$300,'05'!$D$3:$D$300,C343)+SUMIFS('06'!$H$3:$H$300,'06'!$C$3:$C$300,C343)+SUMIFS('06'!$H$3:$H$300,'06'!$D$3:$D$300,C343)+SUMIFS('07'!$H$3:$H$300,'07'!$C$3:$C$300,C343)+SUMIFS('07'!$H$3:$H$300,'07'!$D$3:$D$300,C343)+SUMIFS('08'!$H$3:$H$300,'08'!$C$3:$C$300,C343)+SUMIFS('08'!$H$3:$H$300,'08'!$D$3:$D$300,C343)+SUMIFS('09'!$H$3:$H$300,'09'!$C$3:$C$300,C343)+SUMIFS('09'!$H$3:$H$300,'09'!$D$3:$D$300,C343)+SUMIFS('10'!$I$3:$I$260,'10'!$C$3:$C$260,C343)+SUMIFS('10'!$I$3:$I$260,'10'!$D$3:$D$260,C343)+SUMIFS('11'!$H$3:$H$300,'11'!$C$3:$C$300,C343)+SUMIFS('11'!$H$3:$H$300,'11'!$D$3:$D$300,C343)+SUMIFS('12'!$H$3:$H$300,'12'!$C$3:$C$300,C343)+SUMIFS('12'!$H$3:$H$300,'12'!$D$3:$D$300,C343)</f>
        <v>0</v>
      </c>
      <c r="I343" s="212"/>
      <c r="J343" s="231"/>
      <c r="K343" s="212"/>
      <c r="L343" s="212"/>
    </row>
    <row r="344" spans="1:12" ht="24.75" customHeight="1">
      <c r="A344" s="16">
        <f>Equipes!$H344+(ROW(Equipes!$H344)/100000)</f>
        <v>3.4399999999999999E-3</v>
      </c>
      <c r="B344" s="13">
        <f>RANK(Equipes!$A344,A:A)</f>
        <v>657</v>
      </c>
      <c r="C344" s="28"/>
      <c r="D344" s="18">
        <f>COUNTIF('01'!$C$3:$C$300,C344)+COUNTIF('02'!$C$3:$C$300,C344)+COUNTIF('03'!$C$3:$C$300,C344)+COUNTIF('04'!$C$3:$C$300,C344)+COUNTIF('05'!$C$3:$C$300,C344)+COUNTIF('06'!$C$3:$C$300,C344)+COUNTIF('07'!$C$3:$C$300,C344)+COUNTIF('08'!$C$3:$C$300,C344)+COUNTIF('09'!$C$3:$C$300,C344)+COUNTIF('10'!$C$3:$C$260,C344)+COUNTIF('11'!$C$3:$C$300,C344)+COUNTIF('12'!$C$3:$C$300,C344)</f>
        <v>0</v>
      </c>
      <c r="E344" s="18">
        <f>COUNTIF('01'!$D$3:$D$300,C344)+COUNTIF('02'!$D$3:$D$300,C344)+COUNTIF('03'!$D$3:$D$300,C344)+COUNTIF('04'!$D$3:$D$300,C344)+COUNTIF('05'!$D$3:$D$300,C344)+COUNTIF('06'!$D$3:$D$300,C344)+COUNTIF('07'!$D$3:$D$300,C344)+COUNTIF('08'!$D$3:$D$300,C344)+COUNTIF('09'!$D$3:$D$300,C344)+COUNTIF('10'!$D$3:$D$260,C344)+COUNTIF('11'!$D$3:$D$300,C344)+COUNTIF('12'!$D$3:$D$300,C344)</f>
        <v>0</v>
      </c>
      <c r="F344" s="18">
        <f>COUNTIFS('01'!$C$3:$C$300,C344,'01'!$H$3:$H$300,"&gt;0")+COUNTIFS('01'!$D$3:$D$300,C344,'01'!$H$3:$H$300,"&gt;0")+COUNTIFS('02'!$C$3:$C$300,C344,'02'!$H$3:$H$300,"&gt;0")+COUNTIFS('02'!$D$3:$D$300,C344,'02'!$H$3:$H$300,"&gt;0")+COUNTIFS('03'!$C$3:$C$300,C344,'03'!$H$3:$H$300,"&gt;0")+COUNTIFS('03'!$D$3:$D$300,C344,'03'!$H$3:$H$300,"&gt;0")+COUNTIFS('04'!$C$3:$C$300,C344,'04'!$H$3:$H$300,"&gt;0")+COUNTIFS('04'!$D$3:$D$300,C344,'04'!$H$3:$H$300,"&gt;0")+COUNTIFS('05'!$C$3:$C$300,C344,'05'!$H$3:$H$300,"&gt;0")+COUNTIFS('05'!$D$3:$D$300,C344,'05'!$H$3:$H$300,"&gt;0")+COUNTIFS('06'!$C$3:$C$300,C344,'06'!$H$3:$H$300,"&gt;0")+COUNTIFS('06'!$D$3:$D$300,C344,'06'!$H$3:$H$300,"&gt;0")+COUNTIFS('07'!$C$3:$C$300,C344,'07'!$H$3:$H$300,"&gt;0")+COUNTIFS('07'!$D$3:$D$300,C344,'07'!$H$3:$H$300,"&gt;0")+COUNTIFS('08'!$C$3:$C$300,C344,'08'!$H$3:$H$300,"&gt;0")+COUNTIFS('08'!$D$3:$D$300,C344,'08'!$H$3:$H$300,"&gt;0")+COUNTIFS('09'!$C$3:$C$300,C344,'09'!$H$3:$H$300,"&gt;0")+COUNTIFS('09'!$D$3:$D$300,C344,'09'!$H$3:$H$300,"&gt;0")+COUNTIFS('10'!$C$3:$C$260,C344,'10'!$I$3:$I$260,"&gt;0")+COUNTIFS('10'!$D$3:$D$260,C344,'10'!$I$3:$I$260,"&gt;0")+COUNTIFS('11'!$C$3:$C$300,C344,'11'!$H$3:$H$300,"&gt;0")+COUNTIFS('11'!$D$3:$D$300,C344,'11'!$H$3:$H$300,"&gt;0")+COUNTIFS('12'!$C$3:$C$300,C344,'12'!$H$3:$H$300,"&gt;0")+COUNTIFS('12'!$D$3:$D$300,C344,'12'!$H$3:$H$300,"&gt;0")</f>
        <v>0</v>
      </c>
      <c r="G344" s="18">
        <f>COUNTIFS('01'!$C$3:$C$300,C344,'01'!$H$3:$H$300,"&lt;0")+COUNTIFS('01'!$D$3:$D$300,C344,'01'!$H$3:$H$300,"&lt;0")+COUNTIFS('02'!$C$3:$C$300,C344,'02'!$H$3:$H$300,"&lt;0")+COUNTIFS('02'!$D$3:$D$300,C344,'02'!$H$3:$H$300,"&lt;0")+COUNTIFS('03'!$C$3:$C$300,C344,'03'!$H$3:$H$300,"&lt;0")+COUNTIFS('03'!$D$3:$D$300,C344,'03'!$H$3:$H$300,"&lt;0")+COUNTIFS('04'!$C$3:$C$300,C344,'04'!$H$3:$H$300,"&lt;0")+COUNTIFS('04'!$D$3:$D$300,C344,'04'!$H$3:$H$300,"&lt;0")+COUNTIFS('05'!$C$3:$C$300,C344,'05'!$H$3:$H$300,"&lt;0")+COUNTIFS('05'!$D$3:$D$300,C344,'05'!$H$3:$H$300,"&lt;0")+COUNTIFS('06'!$C$3:$C$300,C344,'06'!$H$3:$H$300,"&lt;0")+COUNTIFS('06'!$D$3:$D$300,C344,'06'!$H$3:$H$300,"&lt;0")+COUNTIFS('07'!$C$3:$C$300,C344,'07'!$H$3:$H$300,"&lt;0")+COUNTIFS('07'!$D$3:$D$300,C344,'07'!$H$3:$H$300,"&lt;0")+COUNTIFS('08'!$C$3:$C$300,C344,'08'!$H$3:$H$300,"&lt;0")+COUNTIFS('08'!$D$3:$D$300,C344,'08'!$H$3:$H$300,"&lt;0")+COUNTIFS('09'!$C$3:$C$300,C344,'09'!$H$3:$H$300,"&lt;0")+COUNTIFS('09'!$D$3:$D$300,C344,'09'!$H$3:$H$300,"&lt;0")+COUNTIFS('10'!$C$3:$C$260,C344,'10'!$I$3:$I$260,"&lt;0")+COUNTIFS('10'!$D$3:$D$260,C344,'10'!$I$3:$I$260,"&lt;0")+COUNTIFS('11'!$C$3:$C$300,C344,'11'!$H$3:$H$300,"&lt;0")+COUNTIFS('11'!$D$3:$D$300,C344,'11'!$H$3:$H$300,"&lt;0")+COUNTIFS('12'!$C$3:$C$300,C344,'12'!$H$3:$H$300,"&lt;0")+COUNTIFS('12'!$D$3:$D$300,C344,'12'!$H$3:$H$300,"&lt;0")</f>
        <v>0</v>
      </c>
      <c r="H344" s="19">
        <f>SUMIFS('01'!$H$3:$H$300,'01'!$C$3:$C$300,C344)+SUMIFS('01'!$H$3:$H$300,'01'!$D$3:$D$300,C344)+SUMIFS('02'!$H$3:$H$300,'02'!$C$3:$C$300,C344)+SUMIFS('02'!$H$3:$H$300,'02'!$D$3:$D$300,C344)+SUMIFS('03'!$H$3:$H$300,'03'!$C$3:$C$300,C344)+SUMIFS('03'!$H$3:$H$300,'03'!$D$3:$D$300,C344)+SUMIFS('04'!$H$3:$H$300,'04'!$C$3:$C$300,C344)+SUMIFS('04'!$H$3:$H$300,'04'!$D$3:$D$300,C344)+SUMIFS('05'!$H$3:$H$300,'05'!$C$3:$C$300,C344)+SUMIFS('05'!$H$3:$H$300,'05'!$D$3:$D$300,C344)+SUMIFS('06'!$H$3:$H$300,'06'!$C$3:$C$300,C344)+SUMIFS('06'!$H$3:$H$300,'06'!$D$3:$D$300,C344)+SUMIFS('07'!$H$3:$H$300,'07'!$C$3:$C$300,C344)+SUMIFS('07'!$H$3:$H$300,'07'!$D$3:$D$300,C344)+SUMIFS('08'!$H$3:$H$300,'08'!$C$3:$C$300,C344)+SUMIFS('08'!$H$3:$H$300,'08'!$D$3:$D$300,C344)+SUMIFS('09'!$H$3:$H$300,'09'!$C$3:$C$300,C344)+SUMIFS('09'!$H$3:$H$300,'09'!$D$3:$D$300,C344)+SUMIFS('10'!$I$3:$I$260,'10'!$C$3:$C$260,C344)+SUMIFS('10'!$I$3:$I$260,'10'!$D$3:$D$260,C344)+SUMIFS('11'!$H$3:$H$300,'11'!$C$3:$C$300,C344)+SUMIFS('11'!$H$3:$H$300,'11'!$D$3:$D$300,C344)+SUMIFS('12'!$H$3:$H$300,'12'!$C$3:$C$300,C344)+SUMIFS('12'!$H$3:$H$300,'12'!$D$3:$D$300,C344)</f>
        <v>0</v>
      </c>
      <c r="I344" s="212"/>
      <c r="J344" s="231"/>
      <c r="K344" s="212"/>
      <c r="L344" s="212"/>
    </row>
    <row r="345" spans="1:12" ht="24.75" customHeight="1">
      <c r="A345" s="16">
        <f>Equipes!$H345+(ROW(Equipes!$H345)/100000)</f>
        <v>3.4499999999999999E-3</v>
      </c>
      <c r="B345" s="13">
        <f>RANK(Equipes!$A345,A:A)</f>
        <v>656</v>
      </c>
      <c r="C345" s="28"/>
      <c r="D345" s="18">
        <f>COUNTIF('01'!$C$3:$C$300,C345)+COUNTIF('02'!$C$3:$C$300,C345)+COUNTIF('03'!$C$3:$C$300,C345)+COUNTIF('04'!$C$3:$C$300,C345)+COUNTIF('05'!$C$3:$C$300,C345)+COUNTIF('06'!$C$3:$C$300,C345)+COUNTIF('07'!$C$3:$C$300,C345)+COUNTIF('08'!$C$3:$C$300,C345)+COUNTIF('09'!$C$3:$C$300,C345)+COUNTIF('10'!$C$3:$C$260,C345)+COUNTIF('11'!$C$3:$C$300,C345)+COUNTIF('12'!$C$3:$C$300,C345)</f>
        <v>0</v>
      </c>
      <c r="E345" s="18">
        <f>COUNTIF('01'!$D$3:$D$300,C345)+COUNTIF('02'!$D$3:$D$300,C345)+COUNTIF('03'!$D$3:$D$300,C345)+COUNTIF('04'!$D$3:$D$300,C345)+COUNTIF('05'!$D$3:$D$300,C345)+COUNTIF('06'!$D$3:$D$300,C345)+COUNTIF('07'!$D$3:$D$300,C345)+COUNTIF('08'!$D$3:$D$300,C345)+COUNTIF('09'!$D$3:$D$300,C345)+COUNTIF('10'!$D$3:$D$260,C345)+COUNTIF('11'!$D$3:$D$300,C345)+COUNTIF('12'!$D$3:$D$300,C345)</f>
        <v>0</v>
      </c>
      <c r="F345" s="18">
        <f>COUNTIFS('01'!$C$3:$C$300,C345,'01'!$H$3:$H$300,"&gt;0")+COUNTIFS('01'!$D$3:$D$300,C345,'01'!$H$3:$H$300,"&gt;0")+COUNTIFS('02'!$C$3:$C$300,C345,'02'!$H$3:$H$300,"&gt;0")+COUNTIFS('02'!$D$3:$D$300,C345,'02'!$H$3:$H$300,"&gt;0")+COUNTIFS('03'!$C$3:$C$300,C345,'03'!$H$3:$H$300,"&gt;0")+COUNTIFS('03'!$D$3:$D$300,C345,'03'!$H$3:$H$300,"&gt;0")+COUNTIFS('04'!$C$3:$C$300,C345,'04'!$H$3:$H$300,"&gt;0")+COUNTIFS('04'!$D$3:$D$300,C345,'04'!$H$3:$H$300,"&gt;0")+COUNTIFS('05'!$C$3:$C$300,C345,'05'!$H$3:$H$300,"&gt;0")+COUNTIFS('05'!$D$3:$D$300,C345,'05'!$H$3:$H$300,"&gt;0")+COUNTIFS('06'!$C$3:$C$300,C345,'06'!$H$3:$H$300,"&gt;0")+COUNTIFS('06'!$D$3:$D$300,C345,'06'!$H$3:$H$300,"&gt;0")+COUNTIFS('07'!$C$3:$C$300,C345,'07'!$H$3:$H$300,"&gt;0")+COUNTIFS('07'!$D$3:$D$300,C345,'07'!$H$3:$H$300,"&gt;0")+COUNTIFS('08'!$C$3:$C$300,C345,'08'!$H$3:$H$300,"&gt;0")+COUNTIFS('08'!$D$3:$D$300,C345,'08'!$H$3:$H$300,"&gt;0")+COUNTIFS('09'!$C$3:$C$300,C345,'09'!$H$3:$H$300,"&gt;0")+COUNTIFS('09'!$D$3:$D$300,C345,'09'!$H$3:$H$300,"&gt;0")+COUNTIFS('10'!$C$3:$C$260,C345,'10'!$I$3:$I$260,"&gt;0")+COUNTIFS('10'!$D$3:$D$260,C345,'10'!$I$3:$I$260,"&gt;0")+COUNTIFS('11'!$C$3:$C$300,C345,'11'!$H$3:$H$300,"&gt;0")+COUNTIFS('11'!$D$3:$D$300,C345,'11'!$H$3:$H$300,"&gt;0")+COUNTIFS('12'!$C$3:$C$300,C345,'12'!$H$3:$H$300,"&gt;0")+COUNTIFS('12'!$D$3:$D$300,C345,'12'!$H$3:$H$300,"&gt;0")</f>
        <v>0</v>
      </c>
      <c r="G345" s="18">
        <f>COUNTIFS('01'!$C$3:$C$300,C345,'01'!$H$3:$H$300,"&lt;0")+COUNTIFS('01'!$D$3:$D$300,C345,'01'!$H$3:$H$300,"&lt;0")+COUNTIFS('02'!$C$3:$C$300,C345,'02'!$H$3:$H$300,"&lt;0")+COUNTIFS('02'!$D$3:$D$300,C345,'02'!$H$3:$H$300,"&lt;0")+COUNTIFS('03'!$C$3:$C$300,C345,'03'!$H$3:$H$300,"&lt;0")+COUNTIFS('03'!$D$3:$D$300,C345,'03'!$H$3:$H$300,"&lt;0")+COUNTIFS('04'!$C$3:$C$300,C345,'04'!$H$3:$H$300,"&lt;0")+COUNTIFS('04'!$D$3:$D$300,C345,'04'!$H$3:$H$300,"&lt;0")+COUNTIFS('05'!$C$3:$C$300,C345,'05'!$H$3:$H$300,"&lt;0")+COUNTIFS('05'!$D$3:$D$300,C345,'05'!$H$3:$H$300,"&lt;0")+COUNTIFS('06'!$C$3:$C$300,C345,'06'!$H$3:$H$300,"&lt;0")+COUNTIFS('06'!$D$3:$D$300,C345,'06'!$H$3:$H$300,"&lt;0")+COUNTIFS('07'!$C$3:$C$300,C345,'07'!$H$3:$H$300,"&lt;0")+COUNTIFS('07'!$D$3:$D$300,C345,'07'!$H$3:$H$300,"&lt;0")+COUNTIFS('08'!$C$3:$C$300,C345,'08'!$H$3:$H$300,"&lt;0")+COUNTIFS('08'!$D$3:$D$300,C345,'08'!$H$3:$H$300,"&lt;0")+COUNTIFS('09'!$C$3:$C$300,C345,'09'!$H$3:$H$300,"&lt;0")+COUNTIFS('09'!$D$3:$D$300,C345,'09'!$H$3:$H$300,"&lt;0")+COUNTIFS('10'!$C$3:$C$260,C345,'10'!$I$3:$I$260,"&lt;0")+COUNTIFS('10'!$D$3:$D$260,C345,'10'!$I$3:$I$260,"&lt;0")+COUNTIFS('11'!$C$3:$C$300,C345,'11'!$H$3:$H$300,"&lt;0")+COUNTIFS('11'!$D$3:$D$300,C345,'11'!$H$3:$H$300,"&lt;0")+COUNTIFS('12'!$C$3:$C$300,C345,'12'!$H$3:$H$300,"&lt;0")+COUNTIFS('12'!$D$3:$D$300,C345,'12'!$H$3:$H$300,"&lt;0")</f>
        <v>0</v>
      </c>
      <c r="H345" s="19">
        <f>SUMIFS('01'!$H$3:$H$300,'01'!$C$3:$C$300,C345)+SUMIFS('01'!$H$3:$H$300,'01'!$D$3:$D$300,C345)+SUMIFS('02'!$H$3:$H$300,'02'!$C$3:$C$300,C345)+SUMIFS('02'!$H$3:$H$300,'02'!$D$3:$D$300,C345)+SUMIFS('03'!$H$3:$H$300,'03'!$C$3:$C$300,C345)+SUMIFS('03'!$H$3:$H$300,'03'!$D$3:$D$300,C345)+SUMIFS('04'!$H$3:$H$300,'04'!$C$3:$C$300,C345)+SUMIFS('04'!$H$3:$H$300,'04'!$D$3:$D$300,C345)+SUMIFS('05'!$H$3:$H$300,'05'!$C$3:$C$300,C345)+SUMIFS('05'!$H$3:$H$300,'05'!$D$3:$D$300,C345)+SUMIFS('06'!$H$3:$H$300,'06'!$C$3:$C$300,C345)+SUMIFS('06'!$H$3:$H$300,'06'!$D$3:$D$300,C345)+SUMIFS('07'!$H$3:$H$300,'07'!$C$3:$C$300,C345)+SUMIFS('07'!$H$3:$H$300,'07'!$D$3:$D$300,C345)+SUMIFS('08'!$H$3:$H$300,'08'!$C$3:$C$300,C345)+SUMIFS('08'!$H$3:$H$300,'08'!$D$3:$D$300,C345)+SUMIFS('09'!$H$3:$H$300,'09'!$C$3:$C$300,C345)+SUMIFS('09'!$H$3:$H$300,'09'!$D$3:$D$300,C345)+SUMIFS('10'!$I$3:$I$260,'10'!$C$3:$C$260,C345)+SUMIFS('10'!$I$3:$I$260,'10'!$D$3:$D$260,C345)+SUMIFS('11'!$H$3:$H$300,'11'!$C$3:$C$300,C345)+SUMIFS('11'!$H$3:$H$300,'11'!$D$3:$D$300,C345)+SUMIFS('12'!$H$3:$H$300,'12'!$C$3:$C$300,C345)+SUMIFS('12'!$H$3:$H$300,'12'!$D$3:$D$300,C345)</f>
        <v>0</v>
      </c>
      <c r="I345" s="212"/>
      <c r="J345" s="231"/>
      <c r="K345" s="212"/>
      <c r="L345" s="212"/>
    </row>
    <row r="346" spans="1:12" ht="24.75" customHeight="1">
      <c r="A346" s="16">
        <f>Equipes!$H346+(ROW(Equipes!$H346)/100000)</f>
        <v>3.46E-3</v>
      </c>
      <c r="B346" s="13">
        <f>RANK(Equipes!$A346,A:A)</f>
        <v>655</v>
      </c>
      <c r="C346" s="28"/>
      <c r="D346" s="18">
        <f>COUNTIF('01'!$C$3:$C$300,C346)+COUNTIF('02'!$C$3:$C$300,C346)+COUNTIF('03'!$C$3:$C$300,C346)+COUNTIF('04'!$C$3:$C$300,C346)+COUNTIF('05'!$C$3:$C$300,C346)+COUNTIF('06'!$C$3:$C$300,C346)+COUNTIF('07'!$C$3:$C$300,C346)+COUNTIF('08'!$C$3:$C$300,C346)+COUNTIF('09'!$C$3:$C$300,C346)+COUNTIF('10'!$C$3:$C$260,C346)+COUNTIF('11'!$C$3:$C$300,C346)+COUNTIF('12'!$C$3:$C$300,C346)</f>
        <v>0</v>
      </c>
      <c r="E346" s="18">
        <f>COUNTIF('01'!$D$3:$D$300,C346)+COUNTIF('02'!$D$3:$D$300,C346)+COUNTIF('03'!$D$3:$D$300,C346)+COUNTIF('04'!$D$3:$D$300,C346)+COUNTIF('05'!$D$3:$D$300,C346)+COUNTIF('06'!$D$3:$D$300,C346)+COUNTIF('07'!$D$3:$D$300,C346)+COUNTIF('08'!$D$3:$D$300,C346)+COUNTIF('09'!$D$3:$D$300,C346)+COUNTIF('10'!$D$3:$D$260,C346)+COUNTIF('11'!$D$3:$D$300,C346)+COUNTIF('12'!$D$3:$D$300,C346)</f>
        <v>0</v>
      </c>
      <c r="F346" s="18">
        <f>COUNTIFS('01'!$C$3:$C$300,C346,'01'!$H$3:$H$300,"&gt;0")+COUNTIFS('01'!$D$3:$D$300,C346,'01'!$H$3:$H$300,"&gt;0")+COUNTIFS('02'!$C$3:$C$300,C346,'02'!$H$3:$H$300,"&gt;0")+COUNTIFS('02'!$D$3:$D$300,C346,'02'!$H$3:$H$300,"&gt;0")+COUNTIFS('03'!$C$3:$C$300,C346,'03'!$H$3:$H$300,"&gt;0")+COUNTIFS('03'!$D$3:$D$300,C346,'03'!$H$3:$H$300,"&gt;0")+COUNTIFS('04'!$C$3:$C$300,C346,'04'!$H$3:$H$300,"&gt;0")+COUNTIFS('04'!$D$3:$D$300,C346,'04'!$H$3:$H$300,"&gt;0")+COUNTIFS('05'!$C$3:$C$300,C346,'05'!$H$3:$H$300,"&gt;0")+COUNTIFS('05'!$D$3:$D$300,C346,'05'!$H$3:$H$300,"&gt;0")+COUNTIFS('06'!$C$3:$C$300,C346,'06'!$H$3:$H$300,"&gt;0")+COUNTIFS('06'!$D$3:$D$300,C346,'06'!$H$3:$H$300,"&gt;0")+COUNTIFS('07'!$C$3:$C$300,C346,'07'!$H$3:$H$300,"&gt;0")+COUNTIFS('07'!$D$3:$D$300,C346,'07'!$H$3:$H$300,"&gt;0")+COUNTIFS('08'!$C$3:$C$300,C346,'08'!$H$3:$H$300,"&gt;0")+COUNTIFS('08'!$D$3:$D$300,C346,'08'!$H$3:$H$300,"&gt;0")+COUNTIFS('09'!$C$3:$C$300,C346,'09'!$H$3:$H$300,"&gt;0")+COUNTIFS('09'!$D$3:$D$300,C346,'09'!$H$3:$H$300,"&gt;0")+COUNTIFS('10'!$C$3:$C$260,C346,'10'!$I$3:$I$260,"&gt;0")+COUNTIFS('10'!$D$3:$D$260,C346,'10'!$I$3:$I$260,"&gt;0")+COUNTIFS('11'!$C$3:$C$300,C346,'11'!$H$3:$H$300,"&gt;0")+COUNTIFS('11'!$D$3:$D$300,C346,'11'!$H$3:$H$300,"&gt;0")+COUNTIFS('12'!$C$3:$C$300,C346,'12'!$H$3:$H$300,"&gt;0")+COUNTIFS('12'!$D$3:$D$300,C346,'12'!$H$3:$H$300,"&gt;0")</f>
        <v>0</v>
      </c>
      <c r="G346" s="18">
        <f>COUNTIFS('01'!$C$3:$C$300,C346,'01'!$H$3:$H$300,"&lt;0")+COUNTIFS('01'!$D$3:$D$300,C346,'01'!$H$3:$H$300,"&lt;0")+COUNTIFS('02'!$C$3:$C$300,C346,'02'!$H$3:$H$300,"&lt;0")+COUNTIFS('02'!$D$3:$D$300,C346,'02'!$H$3:$H$300,"&lt;0")+COUNTIFS('03'!$C$3:$C$300,C346,'03'!$H$3:$H$300,"&lt;0")+COUNTIFS('03'!$D$3:$D$300,C346,'03'!$H$3:$H$300,"&lt;0")+COUNTIFS('04'!$C$3:$C$300,C346,'04'!$H$3:$H$300,"&lt;0")+COUNTIFS('04'!$D$3:$D$300,C346,'04'!$H$3:$H$300,"&lt;0")+COUNTIFS('05'!$C$3:$C$300,C346,'05'!$H$3:$H$300,"&lt;0")+COUNTIFS('05'!$D$3:$D$300,C346,'05'!$H$3:$H$300,"&lt;0")+COUNTIFS('06'!$C$3:$C$300,C346,'06'!$H$3:$H$300,"&lt;0")+COUNTIFS('06'!$D$3:$D$300,C346,'06'!$H$3:$H$300,"&lt;0")+COUNTIFS('07'!$C$3:$C$300,C346,'07'!$H$3:$H$300,"&lt;0")+COUNTIFS('07'!$D$3:$D$300,C346,'07'!$H$3:$H$300,"&lt;0")+COUNTIFS('08'!$C$3:$C$300,C346,'08'!$H$3:$H$300,"&lt;0")+COUNTIFS('08'!$D$3:$D$300,C346,'08'!$H$3:$H$300,"&lt;0")+COUNTIFS('09'!$C$3:$C$300,C346,'09'!$H$3:$H$300,"&lt;0")+COUNTIFS('09'!$D$3:$D$300,C346,'09'!$H$3:$H$300,"&lt;0")+COUNTIFS('10'!$C$3:$C$260,C346,'10'!$I$3:$I$260,"&lt;0")+COUNTIFS('10'!$D$3:$D$260,C346,'10'!$I$3:$I$260,"&lt;0")+COUNTIFS('11'!$C$3:$C$300,C346,'11'!$H$3:$H$300,"&lt;0")+COUNTIFS('11'!$D$3:$D$300,C346,'11'!$H$3:$H$300,"&lt;0")+COUNTIFS('12'!$C$3:$C$300,C346,'12'!$H$3:$H$300,"&lt;0")+COUNTIFS('12'!$D$3:$D$300,C346,'12'!$H$3:$H$300,"&lt;0")</f>
        <v>0</v>
      </c>
      <c r="H346" s="19">
        <f>SUMIFS('01'!$H$3:$H$300,'01'!$C$3:$C$300,C346)+SUMIFS('01'!$H$3:$H$300,'01'!$D$3:$D$300,C346)+SUMIFS('02'!$H$3:$H$300,'02'!$C$3:$C$300,C346)+SUMIFS('02'!$H$3:$H$300,'02'!$D$3:$D$300,C346)+SUMIFS('03'!$H$3:$H$300,'03'!$C$3:$C$300,C346)+SUMIFS('03'!$H$3:$H$300,'03'!$D$3:$D$300,C346)+SUMIFS('04'!$H$3:$H$300,'04'!$C$3:$C$300,C346)+SUMIFS('04'!$H$3:$H$300,'04'!$D$3:$D$300,C346)+SUMIFS('05'!$H$3:$H$300,'05'!$C$3:$C$300,C346)+SUMIFS('05'!$H$3:$H$300,'05'!$D$3:$D$300,C346)+SUMIFS('06'!$H$3:$H$300,'06'!$C$3:$C$300,C346)+SUMIFS('06'!$H$3:$H$300,'06'!$D$3:$D$300,C346)+SUMIFS('07'!$H$3:$H$300,'07'!$C$3:$C$300,C346)+SUMIFS('07'!$H$3:$H$300,'07'!$D$3:$D$300,C346)+SUMIFS('08'!$H$3:$H$300,'08'!$C$3:$C$300,C346)+SUMIFS('08'!$H$3:$H$300,'08'!$D$3:$D$300,C346)+SUMIFS('09'!$H$3:$H$300,'09'!$C$3:$C$300,C346)+SUMIFS('09'!$H$3:$H$300,'09'!$D$3:$D$300,C346)+SUMIFS('10'!$I$3:$I$260,'10'!$C$3:$C$260,C346)+SUMIFS('10'!$I$3:$I$260,'10'!$D$3:$D$260,C346)+SUMIFS('11'!$H$3:$H$300,'11'!$C$3:$C$300,C346)+SUMIFS('11'!$H$3:$H$300,'11'!$D$3:$D$300,C346)+SUMIFS('12'!$H$3:$H$300,'12'!$C$3:$C$300,C346)+SUMIFS('12'!$H$3:$H$300,'12'!$D$3:$D$300,C346)</f>
        <v>0</v>
      </c>
      <c r="I346" s="212"/>
      <c r="J346" s="231"/>
      <c r="K346" s="212"/>
      <c r="L346" s="212"/>
    </row>
    <row r="347" spans="1:12" ht="24.75" customHeight="1">
      <c r="A347" s="16">
        <f>Equipes!$H347+(ROW(Equipes!$H347)/100000)</f>
        <v>3.47E-3</v>
      </c>
      <c r="B347" s="13">
        <f>RANK(Equipes!$A347,A:A)</f>
        <v>654</v>
      </c>
      <c r="C347" s="28"/>
      <c r="D347" s="18">
        <f>COUNTIF('01'!$C$3:$C$300,C347)+COUNTIF('02'!$C$3:$C$300,C347)+COUNTIF('03'!$C$3:$C$300,C347)+COUNTIF('04'!$C$3:$C$300,C347)+COUNTIF('05'!$C$3:$C$300,C347)+COUNTIF('06'!$C$3:$C$300,C347)+COUNTIF('07'!$C$3:$C$300,C347)+COUNTIF('08'!$C$3:$C$300,C347)+COUNTIF('09'!$C$3:$C$300,C347)+COUNTIF('10'!$C$3:$C$260,C347)+COUNTIF('11'!$C$3:$C$300,C347)+COUNTIF('12'!$C$3:$C$300,C347)</f>
        <v>0</v>
      </c>
      <c r="E347" s="18">
        <f>COUNTIF('01'!$D$3:$D$300,C347)+COUNTIF('02'!$D$3:$D$300,C347)+COUNTIF('03'!$D$3:$D$300,C347)+COUNTIF('04'!$D$3:$D$300,C347)+COUNTIF('05'!$D$3:$D$300,C347)+COUNTIF('06'!$D$3:$D$300,C347)+COUNTIF('07'!$D$3:$D$300,C347)+COUNTIF('08'!$D$3:$D$300,C347)+COUNTIF('09'!$D$3:$D$300,C347)+COUNTIF('10'!$D$3:$D$260,C347)+COUNTIF('11'!$D$3:$D$300,C347)+COUNTIF('12'!$D$3:$D$300,C347)</f>
        <v>0</v>
      </c>
      <c r="F347" s="18">
        <f>COUNTIFS('01'!$C$3:$C$300,C347,'01'!$H$3:$H$300,"&gt;0")+COUNTIFS('01'!$D$3:$D$300,C347,'01'!$H$3:$H$300,"&gt;0")+COUNTIFS('02'!$C$3:$C$300,C347,'02'!$H$3:$H$300,"&gt;0")+COUNTIFS('02'!$D$3:$D$300,C347,'02'!$H$3:$H$300,"&gt;0")+COUNTIFS('03'!$C$3:$C$300,C347,'03'!$H$3:$H$300,"&gt;0")+COUNTIFS('03'!$D$3:$D$300,C347,'03'!$H$3:$H$300,"&gt;0")+COUNTIFS('04'!$C$3:$C$300,C347,'04'!$H$3:$H$300,"&gt;0")+COUNTIFS('04'!$D$3:$D$300,C347,'04'!$H$3:$H$300,"&gt;0")+COUNTIFS('05'!$C$3:$C$300,C347,'05'!$H$3:$H$300,"&gt;0")+COUNTIFS('05'!$D$3:$D$300,C347,'05'!$H$3:$H$300,"&gt;0")+COUNTIFS('06'!$C$3:$C$300,C347,'06'!$H$3:$H$300,"&gt;0")+COUNTIFS('06'!$D$3:$D$300,C347,'06'!$H$3:$H$300,"&gt;0")+COUNTIFS('07'!$C$3:$C$300,C347,'07'!$H$3:$H$300,"&gt;0")+COUNTIFS('07'!$D$3:$D$300,C347,'07'!$H$3:$H$300,"&gt;0")+COUNTIFS('08'!$C$3:$C$300,C347,'08'!$H$3:$H$300,"&gt;0")+COUNTIFS('08'!$D$3:$D$300,C347,'08'!$H$3:$H$300,"&gt;0")+COUNTIFS('09'!$C$3:$C$300,C347,'09'!$H$3:$H$300,"&gt;0")+COUNTIFS('09'!$D$3:$D$300,C347,'09'!$H$3:$H$300,"&gt;0")+COUNTIFS('10'!$C$3:$C$260,C347,'10'!$I$3:$I$260,"&gt;0")+COUNTIFS('10'!$D$3:$D$260,C347,'10'!$I$3:$I$260,"&gt;0")+COUNTIFS('11'!$C$3:$C$300,C347,'11'!$H$3:$H$300,"&gt;0")+COUNTIFS('11'!$D$3:$D$300,C347,'11'!$H$3:$H$300,"&gt;0")+COUNTIFS('12'!$C$3:$C$300,C347,'12'!$H$3:$H$300,"&gt;0")+COUNTIFS('12'!$D$3:$D$300,C347,'12'!$H$3:$H$300,"&gt;0")</f>
        <v>0</v>
      </c>
      <c r="G347" s="18">
        <f>COUNTIFS('01'!$C$3:$C$300,C347,'01'!$H$3:$H$300,"&lt;0")+COUNTIFS('01'!$D$3:$D$300,C347,'01'!$H$3:$H$300,"&lt;0")+COUNTIFS('02'!$C$3:$C$300,C347,'02'!$H$3:$H$300,"&lt;0")+COUNTIFS('02'!$D$3:$D$300,C347,'02'!$H$3:$H$300,"&lt;0")+COUNTIFS('03'!$C$3:$C$300,C347,'03'!$H$3:$H$300,"&lt;0")+COUNTIFS('03'!$D$3:$D$300,C347,'03'!$H$3:$H$300,"&lt;0")+COUNTIFS('04'!$C$3:$C$300,C347,'04'!$H$3:$H$300,"&lt;0")+COUNTIFS('04'!$D$3:$D$300,C347,'04'!$H$3:$H$300,"&lt;0")+COUNTIFS('05'!$C$3:$C$300,C347,'05'!$H$3:$H$300,"&lt;0")+COUNTIFS('05'!$D$3:$D$300,C347,'05'!$H$3:$H$300,"&lt;0")+COUNTIFS('06'!$C$3:$C$300,C347,'06'!$H$3:$H$300,"&lt;0")+COUNTIFS('06'!$D$3:$D$300,C347,'06'!$H$3:$H$300,"&lt;0")+COUNTIFS('07'!$C$3:$C$300,C347,'07'!$H$3:$H$300,"&lt;0")+COUNTIFS('07'!$D$3:$D$300,C347,'07'!$H$3:$H$300,"&lt;0")+COUNTIFS('08'!$C$3:$C$300,C347,'08'!$H$3:$H$300,"&lt;0")+COUNTIFS('08'!$D$3:$D$300,C347,'08'!$H$3:$H$300,"&lt;0")+COUNTIFS('09'!$C$3:$C$300,C347,'09'!$H$3:$H$300,"&lt;0")+COUNTIFS('09'!$D$3:$D$300,C347,'09'!$H$3:$H$300,"&lt;0")+COUNTIFS('10'!$C$3:$C$260,C347,'10'!$I$3:$I$260,"&lt;0")+COUNTIFS('10'!$D$3:$D$260,C347,'10'!$I$3:$I$260,"&lt;0")+COUNTIFS('11'!$C$3:$C$300,C347,'11'!$H$3:$H$300,"&lt;0")+COUNTIFS('11'!$D$3:$D$300,C347,'11'!$H$3:$H$300,"&lt;0")+COUNTIFS('12'!$C$3:$C$300,C347,'12'!$H$3:$H$300,"&lt;0")+COUNTIFS('12'!$D$3:$D$300,C347,'12'!$H$3:$H$300,"&lt;0")</f>
        <v>0</v>
      </c>
      <c r="H347" s="19">
        <f>SUMIFS('01'!$H$3:$H$300,'01'!$C$3:$C$300,C347)+SUMIFS('01'!$H$3:$H$300,'01'!$D$3:$D$300,C347)+SUMIFS('02'!$H$3:$H$300,'02'!$C$3:$C$300,C347)+SUMIFS('02'!$H$3:$H$300,'02'!$D$3:$D$300,C347)+SUMIFS('03'!$H$3:$H$300,'03'!$C$3:$C$300,C347)+SUMIFS('03'!$H$3:$H$300,'03'!$D$3:$D$300,C347)+SUMIFS('04'!$H$3:$H$300,'04'!$C$3:$C$300,C347)+SUMIFS('04'!$H$3:$H$300,'04'!$D$3:$D$300,C347)+SUMIFS('05'!$H$3:$H$300,'05'!$C$3:$C$300,C347)+SUMIFS('05'!$H$3:$H$300,'05'!$D$3:$D$300,C347)+SUMIFS('06'!$H$3:$H$300,'06'!$C$3:$C$300,C347)+SUMIFS('06'!$H$3:$H$300,'06'!$D$3:$D$300,C347)+SUMIFS('07'!$H$3:$H$300,'07'!$C$3:$C$300,C347)+SUMIFS('07'!$H$3:$H$300,'07'!$D$3:$D$300,C347)+SUMIFS('08'!$H$3:$H$300,'08'!$C$3:$C$300,C347)+SUMIFS('08'!$H$3:$H$300,'08'!$D$3:$D$300,C347)+SUMIFS('09'!$H$3:$H$300,'09'!$C$3:$C$300,C347)+SUMIFS('09'!$H$3:$H$300,'09'!$D$3:$D$300,C347)+SUMIFS('10'!$I$3:$I$260,'10'!$C$3:$C$260,C347)+SUMIFS('10'!$I$3:$I$260,'10'!$D$3:$D$260,C347)+SUMIFS('11'!$H$3:$H$300,'11'!$C$3:$C$300,C347)+SUMIFS('11'!$H$3:$H$300,'11'!$D$3:$D$300,C347)+SUMIFS('12'!$H$3:$H$300,'12'!$C$3:$C$300,C347)+SUMIFS('12'!$H$3:$H$300,'12'!$D$3:$D$300,C347)</f>
        <v>0</v>
      </c>
      <c r="I347" s="212"/>
      <c r="J347" s="231"/>
      <c r="K347" s="212"/>
      <c r="L347" s="212"/>
    </row>
    <row r="348" spans="1:12" ht="24.75" customHeight="1">
      <c r="A348" s="16">
        <f>Equipes!$H348+(ROW(Equipes!$H348)/100000)</f>
        <v>3.48E-3</v>
      </c>
      <c r="B348" s="13">
        <f>RANK(Equipes!$A348,A:A)</f>
        <v>653</v>
      </c>
      <c r="C348" s="28"/>
      <c r="D348" s="18">
        <f>COUNTIF('01'!$C$3:$C$300,C348)+COUNTIF('02'!$C$3:$C$300,C348)+COUNTIF('03'!$C$3:$C$300,C348)+COUNTIF('04'!$C$3:$C$300,C348)+COUNTIF('05'!$C$3:$C$300,C348)+COUNTIF('06'!$C$3:$C$300,C348)+COUNTIF('07'!$C$3:$C$300,C348)+COUNTIF('08'!$C$3:$C$300,C348)+COUNTIF('09'!$C$3:$C$300,C348)+COUNTIF('10'!$C$3:$C$260,C348)+COUNTIF('11'!$C$3:$C$300,C348)+COUNTIF('12'!$C$3:$C$300,C348)</f>
        <v>0</v>
      </c>
      <c r="E348" s="18">
        <f>COUNTIF('01'!$D$3:$D$300,C348)+COUNTIF('02'!$D$3:$D$300,C348)+COUNTIF('03'!$D$3:$D$300,C348)+COUNTIF('04'!$D$3:$D$300,C348)+COUNTIF('05'!$D$3:$D$300,C348)+COUNTIF('06'!$D$3:$D$300,C348)+COUNTIF('07'!$D$3:$D$300,C348)+COUNTIF('08'!$D$3:$D$300,C348)+COUNTIF('09'!$D$3:$D$300,C348)+COUNTIF('10'!$D$3:$D$260,C348)+COUNTIF('11'!$D$3:$D$300,C348)+COUNTIF('12'!$D$3:$D$300,C348)</f>
        <v>0</v>
      </c>
      <c r="F348" s="18">
        <f>COUNTIFS('01'!$C$3:$C$300,C348,'01'!$H$3:$H$300,"&gt;0")+COUNTIFS('01'!$D$3:$D$300,C348,'01'!$H$3:$H$300,"&gt;0")+COUNTIFS('02'!$C$3:$C$300,C348,'02'!$H$3:$H$300,"&gt;0")+COUNTIFS('02'!$D$3:$D$300,C348,'02'!$H$3:$H$300,"&gt;0")+COUNTIFS('03'!$C$3:$C$300,C348,'03'!$H$3:$H$300,"&gt;0")+COUNTIFS('03'!$D$3:$D$300,C348,'03'!$H$3:$H$300,"&gt;0")+COUNTIFS('04'!$C$3:$C$300,C348,'04'!$H$3:$H$300,"&gt;0")+COUNTIFS('04'!$D$3:$D$300,C348,'04'!$H$3:$H$300,"&gt;0")+COUNTIFS('05'!$C$3:$C$300,C348,'05'!$H$3:$H$300,"&gt;0")+COUNTIFS('05'!$D$3:$D$300,C348,'05'!$H$3:$H$300,"&gt;0")+COUNTIFS('06'!$C$3:$C$300,C348,'06'!$H$3:$H$300,"&gt;0")+COUNTIFS('06'!$D$3:$D$300,C348,'06'!$H$3:$H$300,"&gt;0")+COUNTIFS('07'!$C$3:$C$300,C348,'07'!$H$3:$H$300,"&gt;0")+COUNTIFS('07'!$D$3:$D$300,C348,'07'!$H$3:$H$300,"&gt;0")+COUNTIFS('08'!$C$3:$C$300,C348,'08'!$H$3:$H$300,"&gt;0")+COUNTIFS('08'!$D$3:$D$300,C348,'08'!$H$3:$H$300,"&gt;0")+COUNTIFS('09'!$C$3:$C$300,C348,'09'!$H$3:$H$300,"&gt;0")+COUNTIFS('09'!$D$3:$D$300,C348,'09'!$H$3:$H$300,"&gt;0")+COUNTIFS('10'!$C$3:$C$260,C348,'10'!$I$3:$I$260,"&gt;0")+COUNTIFS('10'!$D$3:$D$260,C348,'10'!$I$3:$I$260,"&gt;0")+COUNTIFS('11'!$C$3:$C$300,C348,'11'!$H$3:$H$300,"&gt;0")+COUNTIFS('11'!$D$3:$D$300,C348,'11'!$H$3:$H$300,"&gt;0")+COUNTIFS('12'!$C$3:$C$300,C348,'12'!$H$3:$H$300,"&gt;0")+COUNTIFS('12'!$D$3:$D$300,C348,'12'!$H$3:$H$300,"&gt;0")</f>
        <v>0</v>
      </c>
      <c r="G348" s="18">
        <f>COUNTIFS('01'!$C$3:$C$300,C348,'01'!$H$3:$H$300,"&lt;0")+COUNTIFS('01'!$D$3:$D$300,C348,'01'!$H$3:$H$300,"&lt;0")+COUNTIFS('02'!$C$3:$C$300,C348,'02'!$H$3:$H$300,"&lt;0")+COUNTIFS('02'!$D$3:$D$300,C348,'02'!$H$3:$H$300,"&lt;0")+COUNTIFS('03'!$C$3:$C$300,C348,'03'!$H$3:$H$300,"&lt;0")+COUNTIFS('03'!$D$3:$D$300,C348,'03'!$H$3:$H$300,"&lt;0")+COUNTIFS('04'!$C$3:$C$300,C348,'04'!$H$3:$H$300,"&lt;0")+COUNTIFS('04'!$D$3:$D$300,C348,'04'!$H$3:$H$300,"&lt;0")+COUNTIFS('05'!$C$3:$C$300,C348,'05'!$H$3:$H$300,"&lt;0")+COUNTIFS('05'!$D$3:$D$300,C348,'05'!$H$3:$H$300,"&lt;0")+COUNTIFS('06'!$C$3:$C$300,C348,'06'!$H$3:$H$300,"&lt;0")+COUNTIFS('06'!$D$3:$D$300,C348,'06'!$H$3:$H$300,"&lt;0")+COUNTIFS('07'!$C$3:$C$300,C348,'07'!$H$3:$H$300,"&lt;0")+COUNTIFS('07'!$D$3:$D$300,C348,'07'!$H$3:$H$300,"&lt;0")+COUNTIFS('08'!$C$3:$C$300,C348,'08'!$H$3:$H$300,"&lt;0")+COUNTIFS('08'!$D$3:$D$300,C348,'08'!$H$3:$H$300,"&lt;0")+COUNTIFS('09'!$C$3:$C$300,C348,'09'!$H$3:$H$300,"&lt;0")+COUNTIFS('09'!$D$3:$D$300,C348,'09'!$H$3:$H$300,"&lt;0")+COUNTIFS('10'!$C$3:$C$260,C348,'10'!$I$3:$I$260,"&lt;0")+COUNTIFS('10'!$D$3:$D$260,C348,'10'!$I$3:$I$260,"&lt;0")+COUNTIFS('11'!$C$3:$C$300,C348,'11'!$H$3:$H$300,"&lt;0")+COUNTIFS('11'!$D$3:$D$300,C348,'11'!$H$3:$H$300,"&lt;0")+COUNTIFS('12'!$C$3:$C$300,C348,'12'!$H$3:$H$300,"&lt;0")+COUNTIFS('12'!$D$3:$D$300,C348,'12'!$H$3:$H$300,"&lt;0")</f>
        <v>0</v>
      </c>
      <c r="H348" s="19">
        <f>SUMIFS('01'!$H$3:$H$300,'01'!$C$3:$C$300,C348)+SUMIFS('01'!$H$3:$H$300,'01'!$D$3:$D$300,C348)+SUMIFS('02'!$H$3:$H$300,'02'!$C$3:$C$300,C348)+SUMIFS('02'!$H$3:$H$300,'02'!$D$3:$D$300,C348)+SUMIFS('03'!$H$3:$H$300,'03'!$C$3:$C$300,C348)+SUMIFS('03'!$H$3:$H$300,'03'!$D$3:$D$300,C348)+SUMIFS('04'!$H$3:$H$300,'04'!$C$3:$C$300,C348)+SUMIFS('04'!$H$3:$H$300,'04'!$D$3:$D$300,C348)+SUMIFS('05'!$H$3:$H$300,'05'!$C$3:$C$300,C348)+SUMIFS('05'!$H$3:$H$300,'05'!$D$3:$D$300,C348)+SUMIFS('06'!$H$3:$H$300,'06'!$C$3:$C$300,C348)+SUMIFS('06'!$H$3:$H$300,'06'!$D$3:$D$300,C348)+SUMIFS('07'!$H$3:$H$300,'07'!$C$3:$C$300,C348)+SUMIFS('07'!$H$3:$H$300,'07'!$D$3:$D$300,C348)+SUMIFS('08'!$H$3:$H$300,'08'!$C$3:$C$300,C348)+SUMIFS('08'!$H$3:$H$300,'08'!$D$3:$D$300,C348)+SUMIFS('09'!$H$3:$H$300,'09'!$C$3:$C$300,C348)+SUMIFS('09'!$H$3:$H$300,'09'!$D$3:$D$300,C348)+SUMIFS('10'!$I$3:$I$260,'10'!$C$3:$C$260,C348)+SUMIFS('10'!$I$3:$I$260,'10'!$D$3:$D$260,C348)+SUMIFS('11'!$H$3:$H$300,'11'!$C$3:$C$300,C348)+SUMIFS('11'!$H$3:$H$300,'11'!$D$3:$D$300,C348)+SUMIFS('12'!$H$3:$H$300,'12'!$C$3:$C$300,C348)+SUMIFS('12'!$H$3:$H$300,'12'!$D$3:$D$300,C348)</f>
        <v>0</v>
      </c>
      <c r="I348" s="212"/>
      <c r="J348" s="231"/>
      <c r="K348" s="212"/>
      <c r="L348" s="212"/>
    </row>
    <row r="349" spans="1:12" ht="24.75" customHeight="1">
      <c r="A349" s="16">
        <f>Equipes!$H349+(ROW(Equipes!$H349)/100000)</f>
        <v>3.49E-3</v>
      </c>
      <c r="B349" s="13">
        <f>RANK(Equipes!$A349,A:A)</f>
        <v>652</v>
      </c>
      <c r="C349" s="28"/>
      <c r="D349" s="18">
        <f>COUNTIF('01'!$C$3:$C$300,C349)+COUNTIF('02'!$C$3:$C$300,C349)+COUNTIF('03'!$C$3:$C$300,C349)+COUNTIF('04'!$C$3:$C$300,C349)+COUNTIF('05'!$C$3:$C$300,C349)+COUNTIF('06'!$C$3:$C$300,C349)+COUNTIF('07'!$C$3:$C$300,C349)+COUNTIF('08'!$C$3:$C$300,C349)+COUNTIF('09'!$C$3:$C$300,C349)+COUNTIF('10'!$C$3:$C$260,C349)+COUNTIF('11'!$C$3:$C$300,C349)+COUNTIF('12'!$C$3:$C$300,C349)</f>
        <v>0</v>
      </c>
      <c r="E349" s="18">
        <f>COUNTIF('01'!$D$3:$D$300,C349)+COUNTIF('02'!$D$3:$D$300,C349)+COUNTIF('03'!$D$3:$D$300,C349)+COUNTIF('04'!$D$3:$D$300,C349)+COUNTIF('05'!$D$3:$D$300,C349)+COUNTIF('06'!$D$3:$D$300,C349)+COUNTIF('07'!$D$3:$D$300,C349)+COUNTIF('08'!$D$3:$D$300,C349)+COUNTIF('09'!$D$3:$D$300,C349)+COUNTIF('10'!$D$3:$D$260,C349)+COUNTIF('11'!$D$3:$D$300,C349)+COUNTIF('12'!$D$3:$D$300,C349)</f>
        <v>0</v>
      </c>
      <c r="F349" s="18">
        <f>COUNTIFS('01'!$C$3:$C$300,C349,'01'!$H$3:$H$300,"&gt;0")+COUNTIFS('01'!$D$3:$D$300,C349,'01'!$H$3:$H$300,"&gt;0")+COUNTIFS('02'!$C$3:$C$300,C349,'02'!$H$3:$H$300,"&gt;0")+COUNTIFS('02'!$D$3:$D$300,C349,'02'!$H$3:$H$300,"&gt;0")+COUNTIFS('03'!$C$3:$C$300,C349,'03'!$H$3:$H$300,"&gt;0")+COUNTIFS('03'!$D$3:$D$300,C349,'03'!$H$3:$H$300,"&gt;0")+COUNTIFS('04'!$C$3:$C$300,C349,'04'!$H$3:$H$300,"&gt;0")+COUNTIFS('04'!$D$3:$D$300,C349,'04'!$H$3:$H$300,"&gt;0")+COUNTIFS('05'!$C$3:$C$300,C349,'05'!$H$3:$H$300,"&gt;0")+COUNTIFS('05'!$D$3:$D$300,C349,'05'!$H$3:$H$300,"&gt;0")+COUNTIFS('06'!$C$3:$C$300,C349,'06'!$H$3:$H$300,"&gt;0")+COUNTIFS('06'!$D$3:$D$300,C349,'06'!$H$3:$H$300,"&gt;0")+COUNTIFS('07'!$C$3:$C$300,C349,'07'!$H$3:$H$300,"&gt;0")+COUNTIFS('07'!$D$3:$D$300,C349,'07'!$H$3:$H$300,"&gt;0")+COUNTIFS('08'!$C$3:$C$300,C349,'08'!$H$3:$H$300,"&gt;0")+COUNTIFS('08'!$D$3:$D$300,C349,'08'!$H$3:$H$300,"&gt;0")+COUNTIFS('09'!$C$3:$C$300,C349,'09'!$H$3:$H$300,"&gt;0")+COUNTIFS('09'!$D$3:$D$300,C349,'09'!$H$3:$H$300,"&gt;0")+COUNTIFS('10'!$C$3:$C$260,C349,'10'!$I$3:$I$260,"&gt;0")+COUNTIFS('10'!$D$3:$D$260,C349,'10'!$I$3:$I$260,"&gt;0")+COUNTIFS('11'!$C$3:$C$300,C349,'11'!$H$3:$H$300,"&gt;0")+COUNTIFS('11'!$D$3:$D$300,C349,'11'!$H$3:$H$300,"&gt;0")+COUNTIFS('12'!$C$3:$C$300,C349,'12'!$H$3:$H$300,"&gt;0")+COUNTIFS('12'!$D$3:$D$300,C349,'12'!$H$3:$H$300,"&gt;0")</f>
        <v>0</v>
      </c>
      <c r="G349" s="18">
        <f>COUNTIFS('01'!$C$3:$C$300,C349,'01'!$H$3:$H$300,"&lt;0")+COUNTIFS('01'!$D$3:$D$300,C349,'01'!$H$3:$H$300,"&lt;0")+COUNTIFS('02'!$C$3:$C$300,C349,'02'!$H$3:$H$300,"&lt;0")+COUNTIFS('02'!$D$3:$D$300,C349,'02'!$H$3:$H$300,"&lt;0")+COUNTIFS('03'!$C$3:$C$300,C349,'03'!$H$3:$H$300,"&lt;0")+COUNTIFS('03'!$D$3:$D$300,C349,'03'!$H$3:$H$300,"&lt;0")+COUNTIFS('04'!$C$3:$C$300,C349,'04'!$H$3:$H$300,"&lt;0")+COUNTIFS('04'!$D$3:$D$300,C349,'04'!$H$3:$H$300,"&lt;0")+COUNTIFS('05'!$C$3:$C$300,C349,'05'!$H$3:$H$300,"&lt;0")+COUNTIFS('05'!$D$3:$D$300,C349,'05'!$H$3:$H$300,"&lt;0")+COUNTIFS('06'!$C$3:$C$300,C349,'06'!$H$3:$H$300,"&lt;0")+COUNTIFS('06'!$D$3:$D$300,C349,'06'!$H$3:$H$300,"&lt;0")+COUNTIFS('07'!$C$3:$C$300,C349,'07'!$H$3:$H$300,"&lt;0")+COUNTIFS('07'!$D$3:$D$300,C349,'07'!$H$3:$H$300,"&lt;0")+COUNTIFS('08'!$C$3:$C$300,C349,'08'!$H$3:$H$300,"&lt;0")+COUNTIFS('08'!$D$3:$D$300,C349,'08'!$H$3:$H$300,"&lt;0")+COUNTIFS('09'!$C$3:$C$300,C349,'09'!$H$3:$H$300,"&lt;0")+COUNTIFS('09'!$D$3:$D$300,C349,'09'!$H$3:$H$300,"&lt;0")+COUNTIFS('10'!$C$3:$C$260,C349,'10'!$I$3:$I$260,"&lt;0")+COUNTIFS('10'!$D$3:$D$260,C349,'10'!$I$3:$I$260,"&lt;0")+COUNTIFS('11'!$C$3:$C$300,C349,'11'!$H$3:$H$300,"&lt;0")+COUNTIFS('11'!$D$3:$D$300,C349,'11'!$H$3:$H$300,"&lt;0")+COUNTIFS('12'!$C$3:$C$300,C349,'12'!$H$3:$H$300,"&lt;0")+COUNTIFS('12'!$D$3:$D$300,C349,'12'!$H$3:$H$300,"&lt;0")</f>
        <v>0</v>
      </c>
      <c r="H349" s="19">
        <f>SUMIFS('01'!$H$3:$H$300,'01'!$C$3:$C$300,C349)+SUMIFS('01'!$H$3:$H$300,'01'!$D$3:$D$300,C349)+SUMIFS('02'!$H$3:$H$300,'02'!$C$3:$C$300,C349)+SUMIFS('02'!$H$3:$H$300,'02'!$D$3:$D$300,C349)+SUMIFS('03'!$H$3:$H$300,'03'!$C$3:$C$300,C349)+SUMIFS('03'!$H$3:$H$300,'03'!$D$3:$D$300,C349)+SUMIFS('04'!$H$3:$H$300,'04'!$C$3:$C$300,C349)+SUMIFS('04'!$H$3:$H$300,'04'!$D$3:$D$300,C349)+SUMIFS('05'!$H$3:$H$300,'05'!$C$3:$C$300,C349)+SUMIFS('05'!$H$3:$H$300,'05'!$D$3:$D$300,C349)+SUMIFS('06'!$H$3:$H$300,'06'!$C$3:$C$300,C349)+SUMIFS('06'!$H$3:$H$300,'06'!$D$3:$D$300,C349)+SUMIFS('07'!$H$3:$H$300,'07'!$C$3:$C$300,C349)+SUMIFS('07'!$H$3:$H$300,'07'!$D$3:$D$300,C349)+SUMIFS('08'!$H$3:$H$300,'08'!$C$3:$C$300,C349)+SUMIFS('08'!$H$3:$H$300,'08'!$D$3:$D$300,C349)+SUMIFS('09'!$H$3:$H$300,'09'!$C$3:$C$300,C349)+SUMIFS('09'!$H$3:$H$300,'09'!$D$3:$D$300,C349)+SUMIFS('10'!$I$3:$I$260,'10'!$C$3:$C$260,C349)+SUMIFS('10'!$I$3:$I$260,'10'!$D$3:$D$260,C349)+SUMIFS('11'!$H$3:$H$300,'11'!$C$3:$C$300,C349)+SUMIFS('11'!$H$3:$H$300,'11'!$D$3:$D$300,C349)+SUMIFS('12'!$H$3:$H$300,'12'!$C$3:$C$300,C349)+SUMIFS('12'!$H$3:$H$300,'12'!$D$3:$D$300,C349)</f>
        <v>0</v>
      </c>
      <c r="I349" s="212"/>
      <c r="J349" s="231"/>
      <c r="K349" s="212"/>
      <c r="L349" s="212"/>
    </row>
    <row r="350" spans="1:12" ht="24.75" customHeight="1">
      <c r="A350" s="16">
        <f>Equipes!$H350+(ROW(Equipes!$H350)/100000)</f>
        <v>3.5000000000000001E-3</v>
      </c>
      <c r="B350" s="13">
        <f>RANK(Equipes!$A350,A:A)</f>
        <v>651</v>
      </c>
      <c r="C350" s="28"/>
      <c r="D350" s="18">
        <f>COUNTIF('01'!$C$3:$C$300,C350)+COUNTIF('02'!$C$3:$C$300,C350)+COUNTIF('03'!$C$3:$C$300,C350)+COUNTIF('04'!$C$3:$C$300,C350)+COUNTIF('05'!$C$3:$C$300,C350)+COUNTIF('06'!$C$3:$C$300,C350)+COUNTIF('07'!$C$3:$C$300,C350)+COUNTIF('08'!$C$3:$C$300,C350)+COUNTIF('09'!$C$3:$C$300,C350)+COUNTIF('10'!$C$3:$C$260,C350)+COUNTIF('11'!$C$3:$C$300,C350)+COUNTIF('12'!$C$3:$C$300,C350)</f>
        <v>0</v>
      </c>
      <c r="E350" s="18">
        <f>COUNTIF('01'!$D$3:$D$300,C350)+COUNTIF('02'!$D$3:$D$300,C350)+COUNTIF('03'!$D$3:$D$300,C350)+COUNTIF('04'!$D$3:$D$300,C350)+COUNTIF('05'!$D$3:$D$300,C350)+COUNTIF('06'!$D$3:$D$300,C350)+COUNTIF('07'!$D$3:$D$300,C350)+COUNTIF('08'!$D$3:$D$300,C350)+COUNTIF('09'!$D$3:$D$300,C350)+COUNTIF('10'!$D$3:$D$260,C350)+COUNTIF('11'!$D$3:$D$300,C350)+COUNTIF('12'!$D$3:$D$300,C350)</f>
        <v>0</v>
      </c>
      <c r="F350" s="18">
        <f>COUNTIFS('01'!$C$3:$C$300,C350,'01'!$H$3:$H$300,"&gt;0")+COUNTIFS('01'!$D$3:$D$300,C350,'01'!$H$3:$H$300,"&gt;0")+COUNTIFS('02'!$C$3:$C$300,C350,'02'!$H$3:$H$300,"&gt;0")+COUNTIFS('02'!$D$3:$D$300,C350,'02'!$H$3:$H$300,"&gt;0")+COUNTIFS('03'!$C$3:$C$300,C350,'03'!$H$3:$H$300,"&gt;0")+COUNTIFS('03'!$D$3:$D$300,C350,'03'!$H$3:$H$300,"&gt;0")+COUNTIFS('04'!$C$3:$C$300,C350,'04'!$H$3:$H$300,"&gt;0")+COUNTIFS('04'!$D$3:$D$300,C350,'04'!$H$3:$H$300,"&gt;0")+COUNTIFS('05'!$C$3:$C$300,C350,'05'!$H$3:$H$300,"&gt;0")+COUNTIFS('05'!$D$3:$D$300,C350,'05'!$H$3:$H$300,"&gt;0")+COUNTIFS('06'!$C$3:$C$300,C350,'06'!$H$3:$H$300,"&gt;0")+COUNTIFS('06'!$D$3:$D$300,C350,'06'!$H$3:$H$300,"&gt;0")+COUNTIFS('07'!$C$3:$C$300,C350,'07'!$H$3:$H$300,"&gt;0")+COUNTIFS('07'!$D$3:$D$300,C350,'07'!$H$3:$H$300,"&gt;0")+COUNTIFS('08'!$C$3:$C$300,C350,'08'!$H$3:$H$300,"&gt;0")+COUNTIFS('08'!$D$3:$D$300,C350,'08'!$H$3:$H$300,"&gt;0")+COUNTIFS('09'!$C$3:$C$300,C350,'09'!$H$3:$H$300,"&gt;0")+COUNTIFS('09'!$D$3:$D$300,C350,'09'!$H$3:$H$300,"&gt;0")+COUNTIFS('10'!$C$3:$C$260,C350,'10'!$I$3:$I$260,"&gt;0")+COUNTIFS('10'!$D$3:$D$260,C350,'10'!$I$3:$I$260,"&gt;0")+COUNTIFS('11'!$C$3:$C$300,C350,'11'!$H$3:$H$300,"&gt;0")+COUNTIFS('11'!$D$3:$D$300,C350,'11'!$H$3:$H$300,"&gt;0")+COUNTIFS('12'!$C$3:$C$300,C350,'12'!$H$3:$H$300,"&gt;0")+COUNTIFS('12'!$D$3:$D$300,C350,'12'!$H$3:$H$300,"&gt;0")</f>
        <v>0</v>
      </c>
      <c r="G350" s="18">
        <f>COUNTIFS('01'!$C$3:$C$300,C350,'01'!$H$3:$H$300,"&lt;0")+COUNTIFS('01'!$D$3:$D$300,C350,'01'!$H$3:$H$300,"&lt;0")+COUNTIFS('02'!$C$3:$C$300,C350,'02'!$H$3:$H$300,"&lt;0")+COUNTIFS('02'!$D$3:$D$300,C350,'02'!$H$3:$H$300,"&lt;0")+COUNTIFS('03'!$C$3:$C$300,C350,'03'!$H$3:$H$300,"&lt;0")+COUNTIFS('03'!$D$3:$D$300,C350,'03'!$H$3:$H$300,"&lt;0")+COUNTIFS('04'!$C$3:$C$300,C350,'04'!$H$3:$H$300,"&lt;0")+COUNTIFS('04'!$D$3:$D$300,C350,'04'!$H$3:$H$300,"&lt;0")+COUNTIFS('05'!$C$3:$C$300,C350,'05'!$H$3:$H$300,"&lt;0")+COUNTIFS('05'!$D$3:$D$300,C350,'05'!$H$3:$H$300,"&lt;0")+COUNTIFS('06'!$C$3:$C$300,C350,'06'!$H$3:$H$300,"&lt;0")+COUNTIFS('06'!$D$3:$D$300,C350,'06'!$H$3:$H$300,"&lt;0")+COUNTIFS('07'!$C$3:$C$300,C350,'07'!$H$3:$H$300,"&lt;0")+COUNTIFS('07'!$D$3:$D$300,C350,'07'!$H$3:$H$300,"&lt;0")+COUNTIFS('08'!$C$3:$C$300,C350,'08'!$H$3:$H$300,"&lt;0")+COUNTIFS('08'!$D$3:$D$300,C350,'08'!$H$3:$H$300,"&lt;0")+COUNTIFS('09'!$C$3:$C$300,C350,'09'!$H$3:$H$300,"&lt;0")+COUNTIFS('09'!$D$3:$D$300,C350,'09'!$H$3:$H$300,"&lt;0")+COUNTIFS('10'!$C$3:$C$260,C350,'10'!$I$3:$I$260,"&lt;0")+COUNTIFS('10'!$D$3:$D$260,C350,'10'!$I$3:$I$260,"&lt;0")+COUNTIFS('11'!$C$3:$C$300,C350,'11'!$H$3:$H$300,"&lt;0")+COUNTIFS('11'!$D$3:$D$300,C350,'11'!$H$3:$H$300,"&lt;0")+COUNTIFS('12'!$C$3:$C$300,C350,'12'!$H$3:$H$300,"&lt;0")+COUNTIFS('12'!$D$3:$D$300,C350,'12'!$H$3:$H$300,"&lt;0")</f>
        <v>0</v>
      </c>
      <c r="H350" s="19">
        <f>SUMIFS('01'!$H$3:$H$300,'01'!$C$3:$C$300,C350)+SUMIFS('01'!$H$3:$H$300,'01'!$D$3:$D$300,C350)+SUMIFS('02'!$H$3:$H$300,'02'!$C$3:$C$300,C350)+SUMIFS('02'!$H$3:$H$300,'02'!$D$3:$D$300,C350)+SUMIFS('03'!$H$3:$H$300,'03'!$C$3:$C$300,C350)+SUMIFS('03'!$H$3:$H$300,'03'!$D$3:$D$300,C350)+SUMIFS('04'!$H$3:$H$300,'04'!$C$3:$C$300,C350)+SUMIFS('04'!$H$3:$H$300,'04'!$D$3:$D$300,C350)+SUMIFS('05'!$H$3:$H$300,'05'!$C$3:$C$300,C350)+SUMIFS('05'!$H$3:$H$300,'05'!$D$3:$D$300,C350)+SUMIFS('06'!$H$3:$H$300,'06'!$C$3:$C$300,C350)+SUMIFS('06'!$H$3:$H$300,'06'!$D$3:$D$300,C350)+SUMIFS('07'!$H$3:$H$300,'07'!$C$3:$C$300,C350)+SUMIFS('07'!$H$3:$H$300,'07'!$D$3:$D$300,C350)+SUMIFS('08'!$H$3:$H$300,'08'!$C$3:$C$300,C350)+SUMIFS('08'!$H$3:$H$300,'08'!$D$3:$D$300,C350)+SUMIFS('09'!$H$3:$H$300,'09'!$C$3:$C$300,C350)+SUMIFS('09'!$H$3:$H$300,'09'!$D$3:$D$300,C350)+SUMIFS('10'!$I$3:$I$260,'10'!$C$3:$C$260,C350)+SUMIFS('10'!$I$3:$I$260,'10'!$D$3:$D$260,C350)+SUMIFS('11'!$H$3:$H$300,'11'!$C$3:$C$300,C350)+SUMIFS('11'!$H$3:$H$300,'11'!$D$3:$D$300,C350)+SUMIFS('12'!$H$3:$H$300,'12'!$C$3:$C$300,C350)+SUMIFS('12'!$H$3:$H$300,'12'!$D$3:$D$300,C350)</f>
        <v>0</v>
      </c>
      <c r="I350" s="212"/>
      <c r="J350" s="231"/>
      <c r="K350" s="212"/>
      <c r="L350" s="212"/>
    </row>
    <row r="351" spans="1:12" ht="24.75" customHeight="1">
      <c r="A351" s="16">
        <f>Equipes!$H351+(ROW(Equipes!$H351)/100000)</f>
        <v>3.5100000000000001E-3</v>
      </c>
      <c r="B351" s="13">
        <f>RANK(Equipes!$A351,A:A)</f>
        <v>650</v>
      </c>
      <c r="C351" s="28"/>
      <c r="D351" s="18">
        <f>COUNTIF('01'!$C$3:$C$300,C351)+COUNTIF('02'!$C$3:$C$300,C351)+COUNTIF('03'!$C$3:$C$300,C351)+COUNTIF('04'!$C$3:$C$300,C351)+COUNTIF('05'!$C$3:$C$300,C351)+COUNTIF('06'!$C$3:$C$300,C351)+COUNTIF('07'!$C$3:$C$300,C351)+COUNTIF('08'!$C$3:$C$300,C351)+COUNTIF('09'!$C$3:$C$300,C351)+COUNTIF('10'!$C$3:$C$260,C351)+COUNTIF('11'!$C$3:$C$300,C351)+COUNTIF('12'!$C$3:$C$300,C351)</f>
        <v>0</v>
      </c>
      <c r="E351" s="18">
        <f>COUNTIF('01'!$D$3:$D$300,C351)+COUNTIF('02'!$D$3:$D$300,C351)+COUNTIF('03'!$D$3:$D$300,C351)+COUNTIF('04'!$D$3:$D$300,C351)+COUNTIF('05'!$D$3:$D$300,C351)+COUNTIF('06'!$D$3:$D$300,C351)+COUNTIF('07'!$D$3:$D$300,C351)+COUNTIF('08'!$D$3:$D$300,C351)+COUNTIF('09'!$D$3:$D$300,C351)+COUNTIF('10'!$D$3:$D$260,C351)+COUNTIF('11'!$D$3:$D$300,C351)+COUNTIF('12'!$D$3:$D$300,C351)</f>
        <v>0</v>
      </c>
      <c r="F351" s="18">
        <f>COUNTIFS('01'!$C$3:$C$300,C351,'01'!$H$3:$H$300,"&gt;0")+COUNTIFS('01'!$D$3:$D$300,C351,'01'!$H$3:$H$300,"&gt;0")+COUNTIFS('02'!$C$3:$C$300,C351,'02'!$H$3:$H$300,"&gt;0")+COUNTIFS('02'!$D$3:$D$300,C351,'02'!$H$3:$H$300,"&gt;0")+COUNTIFS('03'!$C$3:$C$300,C351,'03'!$H$3:$H$300,"&gt;0")+COUNTIFS('03'!$D$3:$D$300,C351,'03'!$H$3:$H$300,"&gt;0")+COUNTIFS('04'!$C$3:$C$300,C351,'04'!$H$3:$H$300,"&gt;0")+COUNTIFS('04'!$D$3:$D$300,C351,'04'!$H$3:$H$300,"&gt;0")+COUNTIFS('05'!$C$3:$C$300,C351,'05'!$H$3:$H$300,"&gt;0")+COUNTIFS('05'!$D$3:$D$300,C351,'05'!$H$3:$H$300,"&gt;0")+COUNTIFS('06'!$C$3:$C$300,C351,'06'!$H$3:$H$300,"&gt;0")+COUNTIFS('06'!$D$3:$D$300,C351,'06'!$H$3:$H$300,"&gt;0")+COUNTIFS('07'!$C$3:$C$300,C351,'07'!$H$3:$H$300,"&gt;0")+COUNTIFS('07'!$D$3:$D$300,C351,'07'!$H$3:$H$300,"&gt;0")+COUNTIFS('08'!$C$3:$C$300,C351,'08'!$H$3:$H$300,"&gt;0")+COUNTIFS('08'!$D$3:$D$300,C351,'08'!$H$3:$H$300,"&gt;0")+COUNTIFS('09'!$C$3:$C$300,C351,'09'!$H$3:$H$300,"&gt;0")+COUNTIFS('09'!$D$3:$D$300,C351,'09'!$H$3:$H$300,"&gt;0")+COUNTIFS('10'!$C$3:$C$260,C351,'10'!$I$3:$I$260,"&gt;0")+COUNTIFS('10'!$D$3:$D$260,C351,'10'!$I$3:$I$260,"&gt;0")+COUNTIFS('11'!$C$3:$C$300,C351,'11'!$H$3:$H$300,"&gt;0")+COUNTIFS('11'!$D$3:$D$300,C351,'11'!$H$3:$H$300,"&gt;0")+COUNTIFS('12'!$C$3:$C$300,C351,'12'!$H$3:$H$300,"&gt;0")+COUNTIFS('12'!$D$3:$D$300,C351,'12'!$H$3:$H$300,"&gt;0")</f>
        <v>0</v>
      </c>
      <c r="G351" s="18">
        <f>COUNTIFS('01'!$C$3:$C$300,C351,'01'!$H$3:$H$300,"&lt;0")+COUNTIFS('01'!$D$3:$D$300,C351,'01'!$H$3:$H$300,"&lt;0")+COUNTIFS('02'!$C$3:$C$300,C351,'02'!$H$3:$H$300,"&lt;0")+COUNTIFS('02'!$D$3:$D$300,C351,'02'!$H$3:$H$300,"&lt;0")+COUNTIFS('03'!$C$3:$C$300,C351,'03'!$H$3:$H$300,"&lt;0")+COUNTIFS('03'!$D$3:$D$300,C351,'03'!$H$3:$H$300,"&lt;0")+COUNTIFS('04'!$C$3:$C$300,C351,'04'!$H$3:$H$300,"&lt;0")+COUNTIFS('04'!$D$3:$D$300,C351,'04'!$H$3:$H$300,"&lt;0")+COUNTIFS('05'!$C$3:$C$300,C351,'05'!$H$3:$H$300,"&lt;0")+COUNTIFS('05'!$D$3:$D$300,C351,'05'!$H$3:$H$300,"&lt;0")+COUNTIFS('06'!$C$3:$C$300,C351,'06'!$H$3:$H$300,"&lt;0")+COUNTIFS('06'!$D$3:$D$300,C351,'06'!$H$3:$H$300,"&lt;0")+COUNTIFS('07'!$C$3:$C$300,C351,'07'!$H$3:$H$300,"&lt;0")+COUNTIFS('07'!$D$3:$D$300,C351,'07'!$H$3:$H$300,"&lt;0")+COUNTIFS('08'!$C$3:$C$300,C351,'08'!$H$3:$H$300,"&lt;0")+COUNTIFS('08'!$D$3:$D$300,C351,'08'!$H$3:$H$300,"&lt;0")+COUNTIFS('09'!$C$3:$C$300,C351,'09'!$H$3:$H$300,"&lt;0")+COUNTIFS('09'!$D$3:$D$300,C351,'09'!$H$3:$H$300,"&lt;0")+COUNTIFS('10'!$C$3:$C$260,C351,'10'!$I$3:$I$260,"&lt;0")+COUNTIFS('10'!$D$3:$D$260,C351,'10'!$I$3:$I$260,"&lt;0")+COUNTIFS('11'!$C$3:$C$300,C351,'11'!$H$3:$H$300,"&lt;0")+COUNTIFS('11'!$D$3:$D$300,C351,'11'!$H$3:$H$300,"&lt;0")+COUNTIFS('12'!$C$3:$C$300,C351,'12'!$H$3:$H$300,"&lt;0")+COUNTIFS('12'!$D$3:$D$300,C351,'12'!$H$3:$H$300,"&lt;0")</f>
        <v>0</v>
      </c>
      <c r="H351" s="19">
        <f>SUMIFS('01'!$H$3:$H$300,'01'!$C$3:$C$300,C351)+SUMIFS('01'!$H$3:$H$300,'01'!$D$3:$D$300,C351)+SUMIFS('02'!$H$3:$H$300,'02'!$C$3:$C$300,C351)+SUMIFS('02'!$H$3:$H$300,'02'!$D$3:$D$300,C351)+SUMIFS('03'!$H$3:$H$300,'03'!$C$3:$C$300,C351)+SUMIFS('03'!$H$3:$H$300,'03'!$D$3:$D$300,C351)+SUMIFS('04'!$H$3:$H$300,'04'!$C$3:$C$300,C351)+SUMIFS('04'!$H$3:$H$300,'04'!$D$3:$D$300,C351)+SUMIFS('05'!$H$3:$H$300,'05'!$C$3:$C$300,C351)+SUMIFS('05'!$H$3:$H$300,'05'!$D$3:$D$300,C351)+SUMIFS('06'!$H$3:$H$300,'06'!$C$3:$C$300,C351)+SUMIFS('06'!$H$3:$H$300,'06'!$D$3:$D$300,C351)+SUMIFS('07'!$H$3:$H$300,'07'!$C$3:$C$300,C351)+SUMIFS('07'!$H$3:$H$300,'07'!$D$3:$D$300,C351)+SUMIFS('08'!$H$3:$H$300,'08'!$C$3:$C$300,C351)+SUMIFS('08'!$H$3:$H$300,'08'!$D$3:$D$300,C351)+SUMIFS('09'!$H$3:$H$300,'09'!$C$3:$C$300,C351)+SUMIFS('09'!$H$3:$H$300,'09'!$D$3:$D$300,C351)+SUMIFS('10'!$I$3:$I$260,'10'!$C$3:$C$260,C351)+SUMIFS('10'!$I$3:$I$260,'10'!$D$3:$D$260,C351)+SUMIFS('11'!$H$3:$H$300,'11'!$C$3:$C$300,C351)+SUMIFS('11'!$H$3:$H$300,'11'!$D$3:$D$300,C351)+SUMIFS('12'!$H$3:$H$300,'12'!$C$3:$C$300,C351)+SUMIFS('12'!$H$3:$H$300,'12'!$D$3:$D$300,C351)</f>
        <v>0</v>
      </c>
      <c r="I351" s="212"/>
      <c r="J351" s="231"/>
      <c r="K351" s="212"/>
      <c r="L351" s="212"/>
    </row>
    <row r="352" spans="1:12" ht="24.75" customHeight="1">
      <c r="A352" s="16">
        <f>Equipes!$H352+(ROW(Equipes!$H352)/100000)</f>
        <v>3.5200000000000001E-3</v>
      </c>
      <c r="B352" s="13">
        <f>RANK(Equipes!$A352,A:A)</f>
        <v>649</v>
      </c>
      <c r="C352" s="28"/>
      <c r="D352" s="18">
        <f>COUNTIF('01'!$C$3:$C$300,C352)+COUNTIF('02'!$C$3:$C$300,C352)+COUNTIF('03'!$C$3:$C$300,C352)+COUNTIF('04'!$C$3:$C$300,C352)+COUNTIF('05'!$C$3:$C$300,C352)+COUNTIF('06'!$C$3:$C$300,C352)+COUNTIF('07'!$C$3:$C$300,C352)+COUNTIF('08'!$C$3:$C$300,C352)+COUNTIF('09'!$C$3:$C$300,C352)+COUNTIF('10'!$C$3:$C$260,C352)+COUNTIF('11'!$C$3:$C$300,C352)+COUNTIF('12'!$C$3:$C$300,C352)</f>
        <v>0</v>
      </c>
      <c r="E352" s="18">
        <f>COUNTIF('01'!$D$3:$D$300,C352)+COUNTIF('02'!$D$3:$D$300,C352)+COUNTIF('03'!$D$3:$D$300,C352)+COUNTIF('04'!$D$3:$D$300,C352)+COUNTIF('05'!$D$3:$D$300,C352)+COUNTIF('06'!$D$3:$D$300,C352)+COUNTIF('07'!$D$3:$D$300,C352)+COUNTIF('08'!$D$3:$D$300,C352)+COUNTIF('09'!$D$3:$D$300,C352)+COUNTIF('10'!$D$3:$D$260,C352)+COUNTIF('11'!$D$3:$D$300,C352)+COUNTIF('12'!$D$3:$D$300,C352)</f>
        <v>0</v>
      </c>
      <c r="F352" s="18">
        <f>COUNTIFS('01'!$C$3:$C$300,C352,'01'!$H$3:$H$300,"&gt;0")+COUNTIFS('01'!$D$3:$D$300,C352,'01'!$H$3:$H$300,"&gt;0")+COUNTIFS('02'!$C$3:$C$300,C352,'02'!$H$3:$H$300,"&gt;0")+COUNTIFS('02'!$D$3:$D$300,C352,'02'!$H$3:$H$300,"&gt;0")+COUNTIFS('03'!$C$3:$C$300,C352,'03'!$H$3:$H$300,"&gt;0")+COUNTIFS('03'!$D$3:$D$300,C352,'03'!$H$3:$H$300,"&gt;0")+COUNTIFS('04'!$C$3:$C$300,C352,'04'!$H$3:$H$300,"&gt;0")+COUNTIFS('04'!$D$3:$D$300,C352,'04'!$H$3:$H$300,"&gt;0")+COUNTIFS('05'!$C$3:$C$300,C352,'05'!$H$3:$H$300,"&gt;0")+COUNTIFS('05'!$D$3:$D$300,C352,'05'!$H$3:$H$300,"&gt;0")+COUNTIFS('06'!$C$3:$C$300,C352,'06'!$H$3:$H$300,"&gt;0")+COUNTIFS('06'!$D$3:$D$300,C352,'06'!$H$3:$H$300,"&gt;0")+COUNTIFS('07'!$C$3:$C$300,C352,'07'!$H$3:$H$300,"&gt;0")+COUNTIFS('07'!$D$3:$D$300,C352,'07'!$H$3:$H$300,"&gt;0")+COUNTIFS('08'!$C$3:$C$300,C352,'08'!$H$3:$H$300,"&gt;0")+COUNTIFS('08'!$D$3:$D$300,C352,'08'!$H$3:$H$300,"&gt;0")+COUNTIFS('09'!$C$3:$C$300,C352,'09'!$H$3:$H$300,"&gt;0")+COUNTIFS('09'!$D$3:$D$300,C352,'09'!$H$3:$H$300,"&gt;0")+COUNTIFS('10'!$C$3:$C$260,C352,'10'!$I$3:$I$260,"&gt;0")+COUNTIFS('10'!$D$3:$D$260,C352,'10'!$I$3:$I$260,"&gt;0")+COUNTIFS('11'!$C$3:$C$300,C352,'11'!$H$3:$H$300,"&gt;0")+COUNTIFS('11'!$D$3:$D$300,C352,'11'!$H$3:$H$300,"&gt;0")+COUNTIFS('12'!$C$3:$C$300,C352,'12'!$H$3:$H$300,"&gt;0")+COUNTIFS('12'!$D$3:$D$300,C352,'12'!$H$3:$H$300,"&gt;0")</f>
        <v>0</v>
      </c>
      <c r="G352" s="18">
        <f>COUNTIFS('01'!$C$3:$C$300,C352,'01'!$H$3:$H$300,"&lt;0")+COUNTIFS('01'!$D$3:$D$300,C352,'01'!$H$3:$H$300,"&lt;0")+COUNTIFS('02'!$C$3:$C$300,C352,'02'!$H$3:$H$300,"&lt;0")+COUNTIFS('02'!$D$3:$D$300,C352,'02'!$H$3:$H$300,"&lt;0")+COUNTIFS('03'!$C$3:$C$300,C352,'03'!$H$3:$H$300,"&lt;0")+COUNTIFS('03'!$D$3:$D$300,C352,'03'!$H$3:$H$300,"&lt;0")+COUNTIFS('04'!$C$3:$C$300,C352,'04'!$H$3:$H$300,"&lt;0")+COUNTIFS('04'!$D$3:$D$300,C352,'04'!$H$3:$H$300,"&lt;0")+COUNTIFS('05'!$C$3:$C$300,C352,'05'!$H$3:$H$300,"&lt;0")+COUNTIFS('05'!$D$3:$D$300,C352,'05'!$H$3:$H$300,"&lt;0")+COUNTIFS('06'!$C$3:$C$300,C352,'06'!$H$3:$H$300,"&lt;0")+COUNTIFS('06'!$D$3:$D$300,C352,'06'!$H$3:$H$300,"&lt;0")+COUNTIFS('07'!$C$3:$C$300,C352,'07'!$H$3:$H$300,"&lt;0")+COUNTIFS('07'!$D$3:$D$300,C352,'07'!$H$3:$H$300,"&lt;0")+COUNTIFS('08'!$C$3:$C$300,C352,'08'!$H$3:$H$300,"&lt;0")+COUNTIFS('08'!$D$3:$D$300,C352,'08'!$H$3:$H$300,"&lt;0")+COUNTIFS('09'!$C$3:$C$300,C352,'09'!$H$3:$H$300,"&lt;0")+COUNTIFS('09'!$D$3:$D$300,C352,'09'!$H$3:$H$300,"&lt;0")+COUNTIFS('10'!$C$3:$C$260,C352,'10'!$I$3:$I$260,"&lt;0")+COUNTIFS('10'!$D$3:$D$260,C352,'10'!$I$3:$I$260,"&lt;0")+COUNTIFS('11'!$C$3:$C$300,C352,'11'!$H$3:$H$300,"&lt;0")+COUNTIFS('11'!$D$3:$D$300,C352,'11'!$H$3:$H$300,"&lt;0")+COUNTIFS('12'!$C$3:$C$300,C352,'12'!$H$3:$H$300,"&lt;0")+COUNTIFS('12'!$D$3:$D$300,C352,'12'!$H$3:$H$300,"&lt;0")</f>
        <v>0</v>
      </c>
      <c r="H352" s="19">
        <f>SUMIFS('01'!$H$3:$H$300,'01'!$C$3:$C$300,C352)+SUMIFS('01'!$H$3:$H$300,'01'!$D$3:$D$300,C352)+SUMIFS('02'!$H$3:$H$300,'02'!$C$3:$C$300,C352)+SUMIFS('02'!$H$3:$H$300,'02'!$D$3:$D$300,C352)+SUMIFS('03'!$H$3:$H$300,'03'!$C$3:$C$300,C352)+SUMIFS('03'!$H$3:$H$300,'03'!$D$3:$D$300,C352)+SUMIFS('04'!$H$3:$H$300,'04'!$C$3:$C$300,C352)+SUMIFS('04'!$H$3:$H$300,'04'!$D$3:$D$300,C352)+SUMIFS('05'!$H$3:$H$300,'05'!$C$3:$C$300,C352)+SUMIFS('05'!$H$3:$H$300,'05'!$D$3:$D$300,C352)+SUMIFS('06'!$H$3:$H$300,'06'!$C$3:$C$300,C352)+SUMIFS('06'!$H$3:$H$300,'06'!$D$3:$D$300,C352)+SUMIFS('07'!$H$3:$H$300,'07'!$C$3:$C$300,C352)+SUMIFS('07'!$H$3:$H$300,'07'!$D$3:$D$300,C352)+SUMIFS('08'!$H$3:$H$300,'08'!$C$3:$C$300,C352)+SUMIFS('08'!$H$3:$H$300,'08'!$D$3:$D$300,C352)+SUMIFS('09'!$H$3:$H$300,'09'!$C$3:$C$300,C352)+SUMIFS('09'!$H$3:$H$300,'09'!$D$3:$D$300,C352)+SUMIFS('10'!$I$3:$I$260,'10'!$C$3:$C$260,C352)+SUMIFS('10'!$I$3:$I$260,'10'!$D$3:$D$260,C352)+SUMIFS('11'!$H$3:$H$300,'11'!$C$3:$C$300,C352)+SUMIFS('11'!$H$3:$H$300,'11'!$D$3:$D$300,C352)+SUMIFS('12'!$H$3:$H$300,'12'!$C$3:$C$300,C352)+SUMIFS('12'!$H$3:$H$300,'12'!$D$3:$D$300,C352)</f>
        <v>0</v>
      </c>
      <c r="I352" s="212"/>
      <c r="J352" s="231"/>
      <c r="K352" s="212"/>
      <c r="L352" s="212"/>
    </row>
    <row r="353" spans="1:12" ht="24.75" customHeight="1">
      <c r="A353" s="16">
        <f>Equipes!$H353+(ROW(Equipes!$H353)/100000)</f>
        <v>3.5300000000000002E-3</v>
      </c>
      <c r="B353" s="13">
        <f>RANK(Equipes!$A353,A:A)</f>
        <v>648</v>
      </c>
      <c r="C353" s="28"/>
      <c r="D353" s="18">
        <f>COUNTIF('01'!$C$3:$C$300,C353)+COUNTIF('02'!$C$3:$C$300,C353)+COUNTIF('03'!$C$3:$C$300,C353)+COUNTIF('04'!$C$3:$C$300,C353)+COUNTIF('05'!$C$3:$C$300,C353)+COUNTIF('06'!$C$3:$C$300,C353)+COUNTIF('07'!$C$3:$C$300,C353)+COUNTIF('08'!$C$3:$C$300,C353)+COUNTIF('09'!$C$3:$C$300,C353)+COUNTIF('10'!$C$3:$C$260,C353)+COUNTIF('11'!$C$3:$C$300,C353)+COUNTIF('12'!$C$3:$C$300,C353)</f>
        <v>0</v>
      </c>
      <c r="E353" s="18">
        <f>COUNTIF('01'!$D$3:$D$300,C353)+COUNTIF('02'!$D$3:$D$300,C353)+COUNTIF('03'!$D$3:$D$300,C353)+COUNTIF('04'!$D$3:$D$300,C353)+COUNTIF('05'!$D$3:$D$300,C353)+COUNTIF('06'!$D$3:$D$300,C353)+COUNTIF('07'!$D$3:$D$300,C353)+COUNTIF('08'!$D$3:$D$300,C353)+COUNTIF('09'!$D$3:$D$300,C353)+COUNTIF('10'!$D$3:$D$260,C353)+COUNTIF('11'!$D$3:$D$300,C353)+COUNTIF('12'!$D$3:$D$300,C353)</f>
        <v>0</v>
      </c>
      <c r="F353" s="18">
        <f>COUNTIFS('01'!$C$3:$C$300,C353,'01'!$H$3:$H$300,"&gt;0")+COUNTIFS('01'!$D$3:$D$300,C353,'01'!$H$3:$H$300,"&gt;0")+COUNTIFS('02'!$C$3:$C$300,C353,'02'!$H$3:$H$300,"&gt;0")+COUNTIFS('02'!$D$3:$D$300,C353,'02'!$H$3:$H$300,"&gt;0")+COUNTIFS('03'!$C$3:$C$300,C353,'03'!$H$3:$H$300,"&gt;0")+COUNTIFS('03'!$D$3:$D$300,C353,'03'!$H$3:$H$300,"&gt;0")+COUNTIFS('04'!$C$3:$C$300,C353,'04'!$H$3:$H$300,"&gt;0")+COUNTIFS('04'!$D$3:$D$300,C353,'04'!$H$3:$H$300,"&gt;0")+COUNTIFS('05'!$C$3:$C$300,C353,'05'!$H$3:$H$300,"&gt;0")+COUNTIFS('05'!$D$3:$D$300,C353,'05'!$H$3:$H$300,"&gt;0")+COUNTIFS('06'!$C$3:$C$300,C353,'06'!$H$3:$H$300,"&gt;0")+COUNTIFS('06'!$D$3:$D$300,C353,'06'!$H$3:$H$300,"&gt;0")+COUNTIFS('07'!$C$3:$C$300,C353,'07'!$H$3:$H$300,"&gt;0")+COUNTIFS('07'!$D$3:$D$300,C353,'07'!$H$3:$H$300,"&gt;0")+COUNTIFS('08'!$C$3:$C$300,C353,'08'!$H$3:$H$300,"&gt;0")+COUNTIFS('08'!$D$3:$D$300,C353,'08'!$H$3:$H$300,"&gt;0")+COUNTIFS('09'!$C$3:$C$300,C353,'09'!$H$3:$H$300,"&gt;0")+COUNTIFS('09'!$D$3:$D$300,C353,'09'!$H$3:$H$300,"&gt;0")+COUNTIFS('10'!$C$3:$C$260,C353,'10'!$I$3:$I$260,"&gt;0")+COUNTIFS('10'!$D$3:$D$260,C353,'10'!$I$3:$I$260,"&gt;0")+COUNTIFS('11'!$C$3:$C$300,C353,'11'!$H$3:$H$300,"&gt;0")+COUNTIFS('11'!$D$3:$D$300,C353,'11'!$H$3:$H$300,"&gt;0")+COUNTIFS('12'!$C$3:$C$300,C353,'12'!$H$3:$H$300,"&gt;0")+COUNTIFS('12'!$D$3:$D$300,C353,'12'!$H$3:$H$300,"&gt;0")</f>
        <v>0</v>
      </c>
      <c r="G353" s="18">
        <f>COUNTIFS('01'!$C$3:$C$300,C353,'01'!$H$3:$H$300,"&lt;0")+COUNTIFS('01'!$D$3:$D$300,C353,'01'!$H$3:$H$300,"&lt;0")+COUNTIFS('02'!$C$3:$C$300,C353,'02'!$H$3:$H$300,"&lt;0")+COUNTIFS('02'!$D$3:$D$300,C353,'02'!$H$3:$H$300,"&lt;0")+COUNTIFS('03'!$C$3:$C$300,C353,'03'!$H$3:$H$300,"&lt;0")+COUNTIFS('03'!$D$3:$D$300,C353,'03'!$H$3:$H$300,"&lt;0")+COUNTIFS('04'!$C$3:$C$300,C353,'04'!$H$3:$H$300,"&lt;0")+COUNTIFS('04'!$D$3:$D$300,C353,'04'!$H$3:$H$300,"&lt;0")+COUNTIFS('05'!$C$3:$C$300,C353,'05'!$H$3:$H$300,"&lt;0")+COUNTIFS('05'!$D$3:$D$300,C353,'05'!$H$3:$H$300,"&lt;0")+COUNTIFS('06'!$C$3:$C$300,C353,'06'!$H$3:$H$300,"&lt;0")+COUNTIFS('06'!$D$3:$D$300,C353,'06'!$H$3:$H$300,"&lt;0")+COUNTIFS('07'!$C$3:$C$300,C353,'07'!$H$3:$H$300,"&lt;0")+COUNTIFS('07'!$D$3:$D$300,C353,'07'!$H$3:$H$300,"&lt;0")+COUNTIFS('08'!$C$3:$C$300,C353,'08'!$H$3:$H$300,"&lt;0")+COUNTIFS('08'!$D$3:$D$300,C353,'08'!$H$3:$H$300,"&lt;0")+COUNTIFS('09'!$C$3:$C$300,C353,'09'!$H$3:$H$300,"&lt;0")+COUNTIFS('09'!$D$3:$D$300,C353,'09'!$H$3:$H$300,"&lt;0")+COUNTIFS('10'!$C$3:$C$260,C353,'10'!$I$3:$I$260,"&lt;0")+COUNTIFS('10'!$D$3:$D$260,C353,'10'!$I$3:$I$260,"&lt;0")+COUNTIFS('11'!$C$3:$C$300,C353,'11'!$H$3:$H$300,"&lt;0")+COUNTIFS('11'!$D$3:$D$300,C353,'11'!$H$3:$H$300,"&lt;0")+COUNTIFS('12'!$C$3:$C$300,C353,'12'!$H$3:$H$300,"&lt;0")+COUNTIFS('12'!$D$3:$D$300,C353,'12'!$H$3:$H$300,"&lt;0")</f>
        <v>0</v>
      </c>
      <c r="H353" s="19">
        <f>SUMIFS('01'!$H$3:$H$300,'01'!$C$3:$C$300,C353)+SUMIFS('01'!$H$3:$H$300,'01'!$D$3:$D$300,C353)+SUMIFS('02'!$H$3:$H$300,'02'!$C$3:$C$300,C353)+SUMIFS('02'!$H$3:$H$300,'02'!$D$3:$D$300,C353)+SUMIFS('03'!$H$3:$H$300,'03'!$C$3:$C$300,C353)+SUMIFS('03'!$H$3:$H$300,'03'!$D$3:$D$300,C353)+SUMIFS('04'!$H$3:$H$300,'04'!$C$3:$C$300,C353)+SUMIFS('04'!$H$3:$H$300,'04'!$D$3:$D$300,C353)+SUMIFS('05'!$H$3:$H$300,'05'!$C$3:$C$300,C353)+SUMIFS('05'!$H$3:$H$300,'05'!$D$3:$D$300,C353)+SUMIFS('06'!$H$3:$H$300,'06'!$C$3:$C$300,C353)+SUMIFS('06'!$H$3:$H$300,'06'!$D$3:$D$300,C353)+SUMIFS('07'!$H$3:$H$300,'07'!$C$3:$C$300,C353)+SUMIFS('07'!$H$3:$H$300,'07'!$D$3:$D$300,C353)+SUMIFS('08'!$H$3:$H$300,'08'!$C$3:$C$300,C353)+SUMIFS('08'!$H$3:$H$300,'08'!$D$3:$D$300,C353)+SUMIFS('09'!$H$3:$H$300,'09'!$C$3:$C$300,C353)+SUMIFS('09'!$H$3:$H$300,'09'!$D$3:$D$300,C353)+SUMIFS('10'!$I$3:$I$260,'10'!$C$3:$C$260,C353)+SUMIFS('10'!$I$3:$I$260,'10'!$D$3:$D$260,C353)+SUMIFS('11'!$H$3:$H$300,'11'!$C$3:$C$300,C353)+SUMIFS('11'!$H$3:$H$300,'11'!$D$3:$D$300,C353)+SUMIFS('12'!$H$3:$H$300,'12'!$C$3:$C$300,C353)+SUMIFS('12'!$H$3:$H$300,'12'!$D$3:$D$300,C353)</f>
        <v>0</v>
      </c>
      <c r="I353" s="212"/>
      <c r="J353" s="231"/>
      <c r="K353" s="212"/>
      <c r="L353" s="212"/>
    </row>
    <row r="354" spans="1:12" ht="24.75" customHeight="1">
      <c r="A354" s="16">
        <f>Equipes!$H354+(ROW(Equipes!$H354)/100000)</f>
        <v>3.5400000000000002E-3</v>
      </c>
      <c r="B354" s="13">
        <f>RANK(Equipes!$A354,A:A)</f>
        <v>647</v>
      </c>
      <c r="C354" s="28"/>
      <c r="D354" s="18">
        <f>COUNTIF('01'!$C$3:$C$300,C354)+COUNTIF('02'!$C$3:$C$300,C354)+COUNTIF('03'!$C$3:$C$300,C354)+COUNTIF('04'!$C$3:$C$300,C354)+COUNTIF('05'!$C$3:$C$300,C354)+COUNTIF('06'!$C$3:$C$300,C354)+COUNTIF('07'!$C$3:$C$300,C354)+COUNTIF('08'!$C$3:$C$300,C354)+COUNTIF('09'!$C$3:$C$300,C354)+COUNTIF('10'!$C$3:$C$260,C354)+COUNTIF('11'!$C$3:$C$300,C354)+COUNTIF('12'!$C$3:$C$300,C354)</f>
        <v>0</v>
      </c>
      <c r="E354" s="18">
        <f>COUNTIF('01'!$D$3:$D$300,C354)+COUNTIF('02'!$D$3:$D$300,C354)+COUNTIF('03'!$D$3:$D$300,C354)+COUNTIF('04'!$D$3:$D$300,C354)+COUNTIF('05'!$D$3:$D$300,C354)+COUNTIF('06'!$D$3:$D$300,C354)+COUNTIF('07'!$D$3:$D$300,C354)+COUNTIF('08'!$D$3:$D$300,C354)+COUNTIF('09'!$D$3:$D$300,C354)+COUNTIF('10'!$D$3:$D$260,C354)+COUNTIF('11'!$D$3:$D$300,C354)+COUNTIF('12'!$D$3:$D$300,C354)</f>
        <v>0</v>
      </c>
      <c r="F354" s="18">
        <f>COUNTIFS('01'!$C$3:$C$300,C354,'01'!$H$3:$H$300,"&gt;0")+COUNTIFS('01'!$D$3:$D$300,C354,'01'!$H$3:$H$300,"&gt;0")+COUNTIFS('02'!$C$3:$C$300,C354,'02'!$H$3:$H$300,"&gt;0")+COUNTIFS('02'!$D$3:$D$300,C354,'02'!$H$3:$H$300,"&gt;0")+COUNTIFS('03'!$C$3:$C$300,C354,'03'!$H$3:$H$300,"&gt;0")+COUNTIFS('03'!$D$3:$D$300,C354,'03'!$H$3:$H$300,"&gt;0")+COUNTIFS('04'!$C$3:$C$300,C354,'04'!$H$3:$H$300,"&gt;0")+COUNTIFS('04'!$D$3:$D$300,C354,'04'!$H$3:$H$300,"&gt;0")+COUNTIFS('05'!$C$3:$C$300,C354,'05'!$H$3:$H$300,"&gt;0")+COUNTIFS('05'!$D$3:$D$300,C354,'05'!$H$3:$H$300,"&gt;0")+COUNTIFS('06'!$C$3:$C$300,C354,'06'!$H$3:$H$300,"&gt;0")+COUNTIFS('06'!$D$3:$D$300,C354,'06'!$H$3:$H$300,"&gt;0")+COUNTIFS('07'!$C$3:$C$300,C354,'07'!$H$3:$H$300,"&gt;0")+COUNTIFS('07'!$D$3:$D$300,C354,'07'!$H$3:$H$300,"&gt;0")+COUNTIFS('08'!$C$3:$C$300,C354,'08'!$H$3:$H$300,"&gt;0")+COUNTIFS('08'!$D$3:$D$300,C354,'08'!$H$3:$H$300,"&gt;0")+COUNTIFS('09'!$C$3:$C$300,C354,'09'!$H$3:$H$300,"&gt;0")+COUNTIFS('09'!$D$3:$D$300,C354,'09'!$H$3:$H$300,"&gt;0")+COUNTIFS('10'!$C$3:$C$260,C354,'10'!$I$3:$I$260,"&gt;0")+COUNTIFS('10'!$D$3:$D$260,C354,'10'!$I$3:$I$260,"&gt;0")+COUNTIFS('11'!$C$3:$C$300,C354,'11'!$H$3:$H$300,"&gt;0")+COUNTIFS('11'!$D$3:$D$300,C354,'11'!$H$3:$H$300,"&gt;0")+COUNTIFS('12'!$C$3:$C$300,C354,'12'!$H$3:$H$300,"&gt;0")+COUNTIFS('12'!$D$3:$D$300,C354,'12'!$H$3:$H$300,"&gt;0")</f>
        <v>0</v>
      </c>
      <c r="G354" s="18">
        <f>COUNTIFS('01'!$C$3:$C$300,C354,'01'!$H$3:$H$300,"&lt;0")+COUNTIFS('01'!$D$3:$D$300,C354,'01'!$H$3:$H$300,"&lt;0")+COUNTIFS('02'!$C$3:$C$300,C354,'02'!$H$3:$H$300,"&lt;0")+COUNTIFS('02'!$D$3:$D$300,C354,'02'!$H$3:$H$300,"&lt;0")+COUNTIFS('03'!$C$3:$C$300,C354,'03'!$H$3:$H$300,"&lt;0")+COUNTIFS('03'!$D$3:$D$300,C354,'03'!$H$3:$H$300,"&lt;0")+COUNTIFS('04'!$C$3:$C$300,C354,'04'!$H$3:$H$300,"&lt;0")+COUNTIFS('04'!$D$3:$D$300,C354,'04'!$H$3:$H$300,"&lt;0")+COUNTIFS('05'!$C$3:$C$300,C354,'05'!$H$3:$H$300,"&lt;0")+COUNTIFS('05'!$D$3:$D$300,C354,'05'!$H$3:$H$300,"&lt;0")+COUNTIFS('06'!$C$3:$C$300,C354,'06'!$H$3:$H$300,"&lt;0")+COUNTIFS('06'!$D$3:$D$300,C354,'06'!$H$3:$H$300,"&lt;0")+COUNTIFS('07'!$C$3:$C$300,C354,'07'!$H$3:$H$300,"&lt;0")+COUNTIFS('07'!$D$3:$D$300,C354,'07'!$H$3:$H$300,"&lt;0")+COUNTIFS('08'!$C$3:$C$300,C354,'08'!$H$3:$H$300,"&lt;0")+COUNTIFS('08'!$D$3:$D$300,C354,'08'!$H$3:$H$300,"&lt;0")+COUNTIFS('09'!$C$3:$C$300,C354,'09'!$H$3:$H$300,"&lt;0")+COUNTIFS('09'!$D$3:$D$300,C354,'09'!$H$3:$H$300,"&lt;0")+COUNTIFS('10'!$C$3:$C$260,C354,'10'!$I$3:$I$260,"&lt;0")+COUNTIFS('10'!$D$3:$D$260,C354,'10'!$I$3:$I$260,"&lt;0")+COUNTIFS('11'!$C$3:$C$300,C354,'11'!$H$3:$H$300,"&lt;0")+COUNTIFS('11'!$D$3:$D$300,C354,'11'!$H$3:$H$300,"&lt;0")+COUNTIFS('12'!$C$3:$C$300,C354,'12'!$H$3:$H$300,"&lt;0")+COUNTIFS('12'!$D$3:$D$300,C354,'12'!$H$3:$H$300,"&lt;0")</f>
        <v>0</v>
      </c>
      <c r="H354" s="19">
        <f>SUMIFS('01'!$H$3:$H$300,'01'!$C$3:$C$300,C354)+SUMIFS('01'!$H$3:$H$300,'01'!$D$3:$D$300,C354)+SUMIFS('02'!$H$3:$H$300,'02'!$C$3:$C$300,C354)+SUMIFS('02'!$H$3:$H$300,'02'!$D$3:$D$300,C354)+SUMIFS('03'!$H$3:$H$300,'03'!$C$3:$C$300,C354)+SUMIFS('03'!$H$3:$H$300,'03'!$D$3:$D$300,C354)+SUMIFS('04'!$H$3:$H$300,'04'!$C$3:$C$300,C354)+SUMIFS('04'!$H$3:$H$300,'04'!$D$3:$D$300,C354)+SUMIFS('05'!$H$3:$H$300,'05'!$C$3:$C$300,C354)+SUMIFS('05'!$H$3:$H$300,'05'!$D$3:$D$300,C354)+SUMIFS('06'!$H$3:$H$300,'06'!$C$3:$C$300,C354)+SUMIFS('06'!$H$3:$H$300,'06'!$D$3:$D$300,C354)+SUMIFS('07'!$H$3:$H$300,'07'!$C$3:$C$300,C354)+SUMIFS('07'!$H$3:$H$300,'07'!$D$3:$D$300,C354)+SUMIFS('08'!$H$3:$H$300,'08'!$C$3:$C$300,C354)+SUMIFS('08'!$H$3:$H$300,'08'!$D$3:$D$300,C354)+SUMIFS('09'!$H$3:$H$300,'09'!$C$3:$C$300,C354)+SUMIFS('09'!$H$3:$H$300,'09'!$D$3:$D$300,C354)+SUMIFS('10'!$I$3:$I$260,'10'!$C$3:$C$260,C354)+SUMIFS('10'!$I$3:$I$260,'10'!$D$3:$D$260,C354)+SUMIFS('11'!$H$3:$H$300,'11'!$C$3:$C$300,C354)+SUMIFS('11'!$H$3:$H$300,'11'!$D$3:$D$300,C354)+SUMIFS('12'!$H$3:$H$300,'12'!$C$3:$C$300,C354)+SUMIFS('12'!$H$3:$H$300,'12'!$D$3:$D$300,C354)</f>
        <v>0</v>
      </c>
      <c r="I354" s="212"/>
      <c r="J354" s="231"/>
      <c r="K354" s="212"/>
      <c r="L354" s="212"/>
    </row>
    <row r="355" spans="1:12" ht="24.75" customHeight="1">
      <c r="A355" s="16">
        <f>Equipes!$H355+(ROW(Equipes!$H355)/100000)</f>
        <v>3.5500000000000002E-3</v>
      </c>
      <c r="B355" s="13">
        <f>RANK(Equipes!$A355,A:A)</f>
        <v>646</v>
      </c>
      <c r="C355" s="28"/>
      <c r="D355" s="18">
        <f>COUNTIF('01'!$C$3:$C$300,C355)+COUNTIF('02'!$C$3:$C$300,C355)+COUNTIF('03'!$C$3:$C$300,C355)+COUNTIF('04'!$C$3:$C$300,C355)+COUNTIF('05'!$C$3:$C$300,C355)+COUNTIF('06'!$C$3:$C$300,C355)+COUNTIF('07'!$C$3:$C$300,C355)+COUNTIF('08'!$C$3:$C$300,C355)+COUNTIF('09'!$C$3:$C$300,C355)+COUNTIF('10'!$C$3:$C$260,C355)+COUNTIF('11'!$C$3:$C$300,C355)+COUNTIF('12'!$C$3:$C$300,C355)</f>
        <v>0</v>
      </c>
      <c r="E355" s="18">
        <f>COUNTIF('01'!$D$3:$D$300,C355)+COUNTIF('02'!$D$3:$D$300,C355)+COUNTIF('03'!$D$3:$D$300,C355)+COUNTIF('04'!$D$3:$D$300,C355)+COUNTIF('05'!$D$3:$D$300,C355)+COUNTIF('06'!$D$3:$D$300,C355)+COUNTIF('07'!$D$3:$D$300,C355)+COUNTIF('08'!$D$3:$D$300,C355)+COUNTIF('09'!$D$3:$D$300,C355)+COUNTIF('10'!$D$3:$D$260,C355)+COUNTIF('11'!$D$3:$D$300,C355)+COUNTIF('12'!$D$3:$D$300,C355)</f>
        <v>0</v>
      </c>
      <c r="F355" s="18">
        <f>COUNTIFS('01'!$C$3:$C$300,C355,'01'!$H$3:$H$300,"&gt;0")+COUNTIFS('01'!$D$3:$D$300,C355,'01'!$H$3:$H$300,"&gt;0")+COUNTIFS('02'!$C$3:$C$300,C355,'02'!$H$3:$H$300,"&gt;0")+COUNTIFS('02'!$D$3:$D$300,C355,'02'!$H$3:$H$300,"&gt;0")+COUNTIFS('03'!$C$3:$C$300,C355,'03'!$H$3:$H$300,"&gt;0")+COUNTIFS('03'!$D$3:$D$300,C355,'03'!$H$3:$H$300,"&gt;0")+COUNTIFS('04'!$C$3:$C$300,C355,'04'!$H$3:$H$300,"&gt;0")+COUNTIFS('04'!$D$3:$D$300,C355,'04'!$H$3:$H$300,"&gt;0")+COUNTIFS('05'!$C$3:$C$300,C355,'05'!$H$3:$H$300,"&gt;0")+COUNTIFS('05'!$D$3:$D$300,C355,'05'!$H$3:$H$300,"&gt;0")+COUNTIFS('06'!$C$3:$C$300,C355,'06'!$H$3:$H$300,"&gt;0")+COUNTIFS('06'!$D$3:$D$300,C355,'06'!$H$3:$H$300,"&gt;0")+COUNTIFS('07'!$C$3:$C$300,C355,'07'!$H$3:$H$300,"&gt;0")+COUNTIFS('07'!$D$3:$D$300,C355,'07'!$H$3:$H$300,"&gt;0")+COUNTIFS('08'!$C$3:$C$300,C355,'08'!$H$3:$H$300,"&gt;0")+COUNTIFS('08'!$D$3:$D$300,C355,'08'!$H$3:$H$300,"&gt;0")+COUNTIFS('09'!$C$3:$C$300,C355,'09'!$H$3:$H$300,"&gt;0")+COUNTIFS('09'!$D$3:$D$300,C355,'09'!$H$3:$H$300,"&gt;0")+COUNTIFS('10'!$C$3:$C$260,C355,'10'!$I$3:$I$260,"&gt;0")+COUNTIFS('10'!$D$3:$D$260,C355,'10'!$I$3:$I$260,"&gt;0")+COUNTIFS('11'!$C$3:$C$300,C355,'11'!$H$3:$H$300,"&gt;0")+COUNTIFS('11'!$D$3:$D$300,C355,'11'!$H$3:$H$300,"&gt;0")+COUNTIFS('12'!$C$3:$C$300,C355,'12'!$H$3:$H$300,"&gt;0")+COUNTIFS('12'!$D$3:$D$300,C355,'12'!$H$3:$H$300,"&gt;0")</f>
        <v>0</v>
      </c>
      <c r="G355" s="18">
        <f>COUNTIFS('01'!$C$3:$C$300,C355,'01'!$H$3:$H$300,"&lt;0")+COUNTIFS('01'!$D$3:$D$300,C355,'01'!$H$3:$H$300,"&lt;0")+COUNTIFS('02'!$C$3:$C$300,C355,'02'!$H$3:$H$300,"&lt;0")+COUNTIFS('02'!$D$3:$D$300,C355,'02'!$H$3:$H$300,"&lt;0")+COUNTIFS('03'!$C$3:$C$300,C355,'03'!$H$3:$H$300,"&lt;0")+COUNTIFS('03'!$D$3:$D$300,C355,'03'!$H$3:$H$300,"&lt;0")+COUNTIFS('04'!$C$3:$C$300,C355,'04'!$H$3:$H$300,"&lt;0")+COUNTIFS('04'!$D$3:$D$300,C355,'04'!$H$3:$H$300,"&lt;0")+COUNTIFS('05'!$C$3:$C$300,C355,'05'!$H$3:$H$300,"&lt;0")+COUNTIFS('05'!$D$3:$D$300,C355,'05'!$H$3:$H$300,"&lt;0")+COUNTIFS('06'!$C$3:$C$300,C355,'06'!$H$3:$H$300,"&lt;0")+COUNTIFS('06'!$D$3:$D$300,C355,'06'!$H$3:$H$300,"&lt;0")+COUNTIFS('07'!$C$3:$C$300,C355,'07'!$H$3:$H$300,"&lt;0")+COUNTIFS('07'!$D$3:$D$300,C355,'07'!$H$3:$H$300,"&lt;0")+COUNTIFS('08'!$C$3:$C$300,C355,'08'!$H$3:$H$300,"&lt;0")+COUNTIFS('08'!$D$3:$D$300,C355,'08'!$H$3:$H$300,"&lt;0")+COUNTIFS('09'!$C$3:$C$300,C355,'09'!$H$3:$H$300,"&lt;0")+COUNTIFS('09'!$D$3:$D$300,C355,'09'!$H$3:$H$300,"&lt;0")+COUNTIFS('10'!$C$3:$C$260,C355,'10'!$I$3:$I$260,"&lt;0")+COUNTIFS('10'!$D$3:$D$260,C355,'10'!$I$3:$I$260,"&lt;0")+COUNTIFS('11'!$C$3:$C$300,C355,'11'!$H$3:$H$300,"&lt;0")+COUNTIFS('11'!$D$3:$D$300,C355,'11'!$H$3:$H$300,"&lt;0")+COUNTIFS('12'!$C$3:$C$300,C355,'12'!$H$3:$H$300,"&lt;0")+COUNTIFS('12'!$D$3:$D$300,C355,'12'!$H$3:$H$300,"&lt;0")</f>
        <v>0</v>
      </c>
      <c r="H355" s="19">
        <f>SUMIFS('01'!$H$3:$H$300,'01'!$C$3:$C$300,C355)+SUMIFS('01'!$H$3:$H$300,'01'!$D$3:$D$300,C355)+SUMIFS('02'!$H$3:$H$300,'02'!$C$3:$C$300,C355)+SUMIFS('02'!$H$3:$H$300,'02'!$D$3:$D$300,C355)+SUMIFS('03'!$H$3:$H$300,'03'!$C$3:$C$300,C355)+SUMIFS('03'!$H$3:$H$300,'03'!$D$3:$D$300,C355)+SUMIFS('04'!$H$3:$H$300,'04'!$C$3:$C$300,C355)+SUMIFS('04'!$H$3:$H$300,'04'!$D$3:$D$300,C355)+SUMIFS('05'!$H$3:$H$300,'05'!$C$3:$C$300,C355)+SUMIFS('05'!$H$3:$H$300,'05'!$D$3:$D$300,C355)+SUMIFS('06'!$H$3:$H$300,'06'!$C$3:$C$300,C355)+SUMIFS('06'!$H$3:$H$300,'06'!$D$3:$D$300,C355)+SUMIFS('07'!$H$3:$H$300,'07'!$C$3:$C$300,C355)+SUMIFS('07'!$H$3:$H$300,'07'!$D$3:$D$300,C355)+SUMIFS('08'!$H$3:$H$300,'08'!$C$3:$C$300,C355)+SUMIFS('08'!$H$3:$H$300,'08'!$D$3:$D$300,C355)+SUMIFS('09'!$H$3:$H$300,'09'!$C$3:$C$300,C355)+SUMIFS('09'!$H$3:$H$300,'09'!$D$3:$D$300,C355)+SUMIFS('10'!$I$3:$I$260,'10'!$C$3:$C$260,C355)+SUMIFS('10'!$I$3:$I$260,'10'!$D$3:$D$260,C355)+SUMIFS('11'!$H$3:$H$300,'11'!$C$3:$C$300,C355)+SUMIFS('11'!$H$3:$H$300,'11'!$D$3:$D$300,C355)+SUMIFS('12'!$H$3:$H$300,'12'!$C$3:$C$300,C355)+SUMIFS('12'!$H$3:$H$300,'12'!$D$3:$D$300,C355)</f>
        <v>0</v>
      </c>
      <c r="I355" s="212"/>
      <c r="J355" s="231"/>
      <c r="K355" s="212"/>
      <c r="L355" s="212"/>
    </row>
    <row r="356" spans="1:12" ht="24.75" customHeight="1">
      <c r="A356" s="16">
        <f>Equipes!$H356+(ROW(Equipes!$H356)/100000)</f>
        <v>3.5599999999999998E-3</v>
      </c>
      <c r="B356" s="13">
        <f>RANK(Equipes!$A356,A:A)</f>
        <v>645</v>
      </c>
      <c r="C356" s="28"/>
      <c r="D356" s="18">
        <f>COUNTIF('01'!$C$3:$C$300,C356)+COUNTIF('02'!$C$3:$C$300,C356)+COUNTIF('03'!$C$3:$C$300,C356)+COUNTIF('04'!$C$3:$C$300,C356)+COUNTIF('05'!$C$3:$C$300,C356)+COUNTIF('06'!$C$3:$C$300,C356)+COUNTIF('07'!$C$3:$C$300,C356)+COUNTIF('08'!$C$3:$C$300,C356)+COUNTIF('09'!$C$3:$C$300,C356)+COUNTIF('10'!$C$3:$C$260,C356)+COUNTIF('11'!$C$3:$C$300,C356)+COUNTIF('12'!$C$3:$C$300,C356)</f>
        <v>0</v>
      </c>
      <c r="E356" s="18">
        <f>COUNTIF('01'!$D$3:$D$300,C356)+COUNTIF('02'!$D$3:$D$300,C356)+COUNTIF('03'!$D$3:$D$300,C356)+COUNTIF('04'!$D$3:$D$300,C356)+COUNTIF('05'!$D$3:$D$300,C356)+COUNTIF('06'!$D$3:$D$300,C356)+COUNTIF('07'!$D$3:$D$300,C356)+COUNTIF('08'!$D$3:$D$300,C356)+COUNTIF('09'!$D$3:$D$300,C356)+COUNTIF('10'!$D$3:$D$260,C356)+COUNTIF('11'!$D$3:$D$300,C356)+COUNTIF('12'!$D$3:$D$300,C356)</f>
        <v>0</v>
      </c>
      <c r="F356" s="18">
        <f>COUNTIFS('01'!$C$3:$C$300,C356,'01'!$H$3:$H$300,"&gt;0")+COUNTIFS('01'!$D$3:$D$300,C356,'01'!$H$3:$H$300,"&gt;0")+COUNTIFS('02'!$C$3:$C$300,C356,'02'!$H$3:$H$300,"&gt;0")+COUNTIFS('02'!$D$3:$D$300,C356,'02'!$H$3:$H$300,"&gt;0")+COUNTIFS('03'!$C$3:$C$300,C356,'03'!$H$3:$H$300,"&gt;0")+COUNTIFS('03'!$D$3:$D$300,C356,'03'!$H$3:$H$300,"&gt;0")+COUNTIFS('04'!$C$3:$C$300,C356,'04'!$H$3:$H$300,"&gt;0")+COUNTIFS('04'!$D$3:$D$300,C356,'04'!$H$3:$H$300,"&gt;0")+COUNTIFS('05'!$C$3:$C$300,C356,'05'!$H$3:$H$300,"&gt;0")+COUNTIFS('05'!$D$3:$D$300,C356,'05'!$H$3:$H$300,"&gt;0")+COUNTIFS('06'!$C$3:$C$300,C356,'06'!$H$3:$H$300,"&gt;0")+COUNTIFS('06'!$D$3:$D$300,C356,'06'!$H$3:$H$300,"&gt;0")+COUNTIFS('07'!$C$3:$C$300,C356,'07'!$H$3:$H$300,"&gt;0")+COUNTIFS('07'!$D$3:$D$300,C356,'07'!$H$3:$H$300,"&gt;0")+COUNTIFS('08'!$C$3:$C$300,C356,'08'!$H$3:$H$300,"&gt;0")+COUNTIFS('08'!$D$3:$D$300,C356,'08'!$H$3:$H$300,"&gt;0")+COUNTIFS('09'!$C$3:$C$300,C356,'09'!$H$3:$H$300,"&gt;0")+COUNTIFS('09'!$D$3:$D$300,C356,'09'!$H$3:$H$300,"&gt;0")+COUNTIFS('10'!$C$3:$C$260,C356,'10'!$I$3:$I$260,"&gt;0")+COUNTIFS('10'!$D$3:$D$260,C356,'10'!$I$3:$I$260,"&gt;0")+COUNTIFS('11'!$C$3:$C$300,C356,'11'!$H$3:$H$300,"&gt;0")+COUNTIFS('11'!$D$3:$D$300,C356,'11'!$H$3:$H$300,"&gt;0")+COUNTIFS('12'!$C$3:$C$300,C356,'12'!$H$3:$H$300,"&gt;0")+COUNTIFS('12'!$D$3:$D$300,C356,'12'!$H$3:$H$300,"&gt;0")</f>
        <v>0</v>
      </c>
      <c r="G356" s="18">
        <f>COUNTIFS('01'!$C$3:$C$300,C356,'01'!$H$3:$H$300,"&lt;0")+COUNTIFS('01'!$D$3:$D$300,C356,'01'!$H$3:$H$300,"&lt;0")+COUNTIFS('02'!$C$3:$C$300,C356,'02'!$H$3:$H$300,"&lt;0")+COUNTIFS('02'!$D$3:$D$300,C356,'02'!$H$3:$H$300,"&lt;0")+COUNTIFS('03'!$C$3:$C$300,C356,'03'!$H$3:$H$300,"&lt;0")+COUNTIFS('03'!$D$3:$D$300,C356,'03'!$H$3:$H$300,"&lt;0")+COUNTIFS('04'!$C$3:$C$300,C356,'04'!$H$3:$H$300,"&lt;0")+COUNTIFS('04'!$D$3:$D$300,C356,'04'!$H$3:$H$300,"&lt;0")+COUNTIFS('05'!$C$3:$C$300,C356,'05'!$H$3:$H$300,"&lt;0")+COUNTIFS('05'!$D$3:$D$300,C356,'05'!$H$3:$H$300,"&lt;0")+COUNTIFS('06'!$C$3:$C$300,C356,'06'!$H$3:$H$300,"&lt;0")+COUNTIFS('06'!$D$3:$D$300,C356,'06'!$H$3:$H$300,"&lt;0")+COUNTIFS('07'!$C$3:$C$300,C356,'07'!$H$3:$H$300,"&lt;0")+COUNTIFS('07'!$D$3:$D$300,C356,'07'!$H$3:$H$300,"&lt;0")+COUNTIFS('08'!$C$3:$C$300,C356,'08'!$H$3:$H$300,"&lt;0")+COUNTIFS('08'!$D$3:$D$300,C356,'08'!$H$3:$H$300,"&lt;0")+COUNTIFS('09'!$C$3:$C$300,C356,'09'!$H$3:$H$300,"&lt;0")+COUNTIFS('09'!$D$3:$D$300,C356,'09'!$H$3:$H$300,"&lt;0")+COUNTIFS('10'!$C$3:$C$260,C356,'10'!$I$3:$I$260,"&lt;0")+COUNTIFS('10'!$D$3:$D$260,C356,'10'!$I$3:$I$260,"&lt;0")+COUNTIFS('11'!$C$3:$C$300,C356,'11'!$H$3:$H$300,"&lt;0")+COUNTIFS('11'!$D$3:$D$300,C356,'11'!$H$3:$H$300,"&lt;0")+COUNTIFS('12'!$C$3:$C$300,C356,'12'!$H$3:$H$300,"&lt;0")+COUNTIFS('12'!$D$3:$D$300,C356,'12'!$H$3:$H$300,"&lt;0")</f>
        <v>0</v>
      </c>
      <c r="H356" s="19">
        <f>SUMIFS('01'!$H$3:$H$300,'01'!$C$3:$C$300,C356)+SUMIFS('01'!$H$3:$H$300,'01'!$D$3:$D$300,C356)+SUMIFS('02'!$H$3:$H$300,'02'!$C$3:$C$300,C356)+SUMIFS('02'!$H$3:$H$300,'02'!$D$3:$D$300,C356)+SUMIFS('03'!$H$3:$H$300,'03'!$C$3:$C$300,C356)+SUMIFS('03'!$H$3:$H$300,'03'!$D$3:$D$300,C356)+SUMIFS('04'!$H$3:$H$300,'04'!$C$3:$C$300,C356)+SUMIFS('04'!$H$3:$H$300,'04'!$D$3:$D$300,C356)+SUMIFS('05'!$H$3:$H$300,'05'!$C$3:$C$300,C356)+SUMIFS('05'!$H$3:$H$300,'05'!$D$3:$D$300,C356)+SUMIFS('06'!$H$3:$H$300,'06'!$C$3:$C$300,C356)+SUMIFS('06'!$H$3:$H$300,'06'!$D$3:$D$300,C356)+SUMIFS('07'!$H$3:$H$300,'07'!$C$3:$C$300,C356)+SUMIFS('07'!$H$3:$H$300,'07'!$D$3:$D$300,C356)+SUMIFS('08'!$H$3:$H$300,'08'!$C$3:$C$300,C356)+SUMIFS('08'!$H$3:$H$300,'08'!$D$3:$D$300,C356)+SUMIFS('09'!$H$3:$H$300,'09'!$C$3:$C$300,C356)+SUMIFS('09'!$H$3:$H$300,'09'!$D$3:$D$300,C356)+SUMIFS('10'!$I$3:$I$260,'10'!$C$3:$C$260,C356)+SUMIFS('10'!$I$3:$I$260,'10'!$D$3:$D$260,C356)+SUMIFS('11'!$H$3:$H$300,'11'!$C$3:$C$300,C356)+SUMIFS('11'!$H$3:$H$300,'11'!$D$3:$D$300,C356)+SUMIFS('12'!$H$3:$H$300,'12'!$C$3:$C$300,C356)+SUMIFS('12'!$H$3:$H$300,'12'!$D$3:$D$300,C356)</f>
        <v>0</v>
      </c>
      <c r="I356" s="212"/>
      <c r="J356" s="231"/>
      <c r="K356" s="212"/>
      <c r="L356" s="212"/>
    </row>
    <row r="357" spans="1:12" ht="24.75" customHeight="1">
      <c r="A357" s="16">
        <f>Equipes!$H357+(ROW(Equipes!$H357)/100000)</f>
        <v>3.5699999999999998E-3</v>
      </c>
      <c r="B357" s="13">
        <f>RANK(Equipes!$A357,A:A)</f>
        <v>644</v>
      </c>
      <c r="C357" s="28"/>
      <c r="D357" s="18">
        <f>COUNTIF('01'!$C$3:$C$300,C357)+COUNTIF('02'!$C$3:$C$300,C357)+COUNTIF('03'!$C$3:$C$300,C357)+COUNTIF('04'!$C$3:$C$300,C357)+COUNTIF('05'!$C$3:$C$300,C357)+COUNTIF('06'!$C$3:$C$300,C357)+COUNTIF('07'!$C$3:$C$300,C357)+COUNTIF('08'!$C$3:$C$300,C357)+COUNTIF('09'!$C$3:$C$300,C357)+COUNTIF('10'!$C$3:$C$260,C357)+COUNTIF('11'!$C$3:$C$300,C357)+COUNTIF('12'!$C$3:$C$300,C357)</f>
        <v>0</v>
      </c>
      <c r="E357" s="18">
        <f>COUNTIF('01'!$D$3:$D$300,C357)+COUNTIF('02'!$D$3:$D$300,C357)+COUNTIF('03'!$D$3:$D$300,C357)+COUNTIF('04'!$D$3:$D$300,C357)+COUNTIF('05'!$D$3:$D$300,C357)+COUNTIF('06'!$D$3:$D$300,C357)+COUNTIF('07'!$D$3:$D$300,C357)+COUNTIF('08'!$D$3:$D$300,C357)+COUNTIF('09'!$D$3:$D$300,C357)+COUNTIF('10'!$D$3:$D$260,C357)+COUNTIF('11'!$D$3:$D$300,C357)+COUNTIF('12'!$D$3:$D$300,C357)</f>
        <v>0</v>
      </c>
      <c r="F357" s="18">
        <f>COUNTIFS('01'!$C$3:$C$300,C357,'01'!$H$3:$H$300,"&gt;0")+COUNTIFS('01'!$D$3:$D$300,C357,'01'!$H$3:$H$300,"&gt;0")+COUNTIFS('02'!$C$3:$C$300,C357,'02'!$H$3:$H$300,"&gt;0")+COUNTIFS('02'!$D$3:$D$300,C357,'02'!$H$3:$H$300,"&gt;0")+COUNTIFS('03'!$C$3:$C$300,C357,'03'!$H$3:$H$300,"&gt;0")+COUNTIFS('03'!$D$3:$D$300,C357,'03'!$H$3:$H$300,"&gt;0")+COUNTIFS('04'!$C$3:$C$300,C357,'04'!$H$3:$H$300,"&gt;0")+COUNTIFS('04'!$D$3:$D$300,C357,'04'!$H$3:$H$300,"&gt;0")+COUNTIFS('05'!$C$3:$C$300,C357,'05'!$H$3:$H$300,"&gt;0")+COUNTIFS('05'!$D$3:$D$300,C357,'05'!$H$3:$H$300,"&gt;0")+COUNTIFS('06'!$C$3:$C$300,C357,'06'!$H$3:$H$300,"&gt;0")+COUNTIFS('06'!$D$3:$D$300,C357,'06'!$H$3:$H$300,"&gt;0")+COUNTIFS('07'!$C$3:$C$300,C357,'07'!$H$3:$H$300,"&gt;0")+COUNTIFS('07'!$D$3:$D$300,C357,'07'!$H$3:$H$300,"&gt;0")+COUNTIFS('08'!$C$3:$C$300,C357,'08'!$H$3:$H$300,"&gt;0")+COUNTIFS('08'!$D$3:$D$300,C357,'08'!$H$3:$H$300,"&gt;0")+COUNTIFS('09'!$C$3:$C$300,C357,'09'!$H$3:$H$300,"&gt;0")+COUNTIFS('09'!$D$3:$D$300,C357,'09'!$H$3:$H$300,"&gt;0")+COUNTIFS('10'!$C$3:$C$260,C357,'10'!$I$3:$I$260,"&gt;0")+COUNTIFS('10'!$D$3:$D$260,C357,'10'!$I$3:$I$260,"&gt;0")+COUNTIFS('11'!$C$3:$C$300,C357,'11'!$H$3:$H$300,"&gt;0")+COUNTIFS('11'!$D$3:$D$300,C357,'11'!$H$3:$H$300,"&gt;0")+COUNTIFS('12'!$C$3:$C$300,C357,'12'!$H$3:$H$300,"&gt;0")+COUNTIFS('12'!$D$3:$D$300,C357,'12'!$H$3:$H$300,"&gt;0")</f>
        <v>0</v>
      </c>
      <c r="G357" s="18">
        <f>COUNTIFS('01'!$C$3:$C$300,C357,'01'!$H$3:$H$300,"&lt;0")+COUNTIFS('01'!$D$3:$D$300,C357,'01'!$H$3:$H$300,"&lt;0")+COUNTIFS('02'!$C$3:$C$300,C357,'02'!$H$3:$H$300,"&lt;0")+COUNTIFS('02'!$D$3:$D$300,C357,'02'!$H$3:$H$300,"&lt;0")+COUNTIFS('03'!$C$3:$C$300,C357,'03'!$H$3:$H$300,"&lt;0")+COUNTIFS('03'!$D$3:$D$300,C357,'03'!$H$3:$H$300,"&lt;0")+COUNTIFS('04'!$C$3:$C$300,C357,'04'!$H$3:$H$300,"&lt;0")+COUNTIFS('04'!$D$3:$D$300,C357,'04'!$H$3:$H$300,"&lt;0")+COUNTIFS('05'!$C$3:$C$300,C357,'05'!$H$3:$H$300,"&lt;0")+COUNTIFS('05'!$D$3:$D$300,C357,'05'!$H$3:$H$300,"&lt;0")+COUNTIFS('06'!$C$3:$C$300,C357,'06'!$H$3:$H$300,"&lt;0")+COUNTIFS('06'!$D$3:$D$300,C357,'06'!$H$3:$H$300,"&lt;0")+COUNTIFS('07'!$C$3:$C$300,C357,'07'!$H$3:$H$300,"&lt;0")+COUNTIFS('07'!$D$3:$D$300,C357,'07'!$H$3:$H$300,"&lt;0")+COUNTIFS('08'!$C$3:$C$300,C357,'08'!$H$3:$H$300,"&lt;0")+COUNTIFS('08'!$D$3:$D$300,C357,'08'!$H$3:$H$300,"&lt;0")+COUNTIFS('09'!$C$3:$C$300,C357,'09'!$H$3:$H$300,"&lt;0")+COUNTIFS('09'!$D$3:$D$300,C357,'09'!$H$3:$H$300,"&lt;0")+COUNTIFS('10'!$C$3:$C$260,C357,'10'!$I$3:$I$260,"&lt;0")+COUNTIFS('10'!$D$3:$D$260,C357,'10'!$I$3:$I$260,"&lt;0")+COUNTIFS('11'!$C$3:$C$300,C357,'11'!$H$3:$H$300,"&lt;0")+COUNTIFS('11'!$D$3:$D$300,C357,'11'!$H$3:$H$300,"&lt;0")+COUNTIFS('12'!$C$3:$C$300,C357,'12'!$H$3:$H$300,"&lt;0")+COUNTIFS('12'!$D$3:$D$300,C357,'12'!$H$3:$H$300,"&lt;0")</f>
        <v>0</v>
      </c>
      <c r="H357" s="19">
        <f>SUMIFS('01'!$H$3:$H$300,'01'!$C$3:$C$300,C357)+SUMIFS('01'!$H$3:$H$300,'01'!$D$3:$D$300,C357)+SUMIFS('02'!$H$3:$H$300,'02'!$C$3:$C$300,C357)+SUMIFS('02'!$H$3:$H$300,'02'!$D$3:$D$300,C357)+SUMIFS('03'!$H$3:$H$300,'03'!$C$3:$C$300,C357)+SUMIFS('03'!$H$3:$H$300,'03'!$D$3:$D$300,C357)+SUMIFS('04'!$H$3:$H$300,'04'!$C$3:$C$300,C357)+SUMIFS('04'!$H$3:$H$300,'04'!$D$3:$D$300,C357)+SUMIFS('05'!$H$3:$H$300,'05'!$C$3:$C$300,C357)+SUMIFS('05'!$H$3:$H$300,'05'!$D$3:$D$300,C357)+SUMIFS('06'!$H$3:$H$300,'06'!$C$3:$C$300,C357)+SUMIFS('06'!$H$3:$H$300,'06'!$D$3:$D$300,C357)+SUMIFS('07'!$H$3:$H$300,'07'!$C$3:$C$300,C357)+SUMIFS('07'!$H$3:$H$300,'07'!$D$3:$D$300,C357)+SUMIFS('08'!$H$3:$H$300,'08'!$C$3:$C$300,C357)+SUMIFS('08'!$H$3:$H$300,'08'!$D$3:$D$300,C357)+SUMIFS('09'!$H$3:$H$300,'09'!$C$3:$C$300,C357)+SUMIFS('09'!$H$3:$H$300,'09'!$D$3:$D$300,C357)+SUMIFS('10'!$I$3:$I$260,'10'!$C$3:$C$260,C357)+SUMIFS('10'!$I$3:$I$260,'10'!$D$3:$D$260,C357)+SUMIFS('11'!$H$3:$H$300,'11'!$C$3:$C$300,C357)+SUMIFS('11'!$H$3:$H$300,'11'!$D$3:$D$300,C357)+SUMIFS('12'!$H$3:$H$300,'12'!$C$3:$C$300,C357)+SUMIFS('12'!$H$3:$H$300,'12'!$D$3:$D$300,C357)</f>
        <v>0</v>
      </c>
      <c r="I357" s="212"/>
      <c r="J357" s="231"/>
      <c r="K357" s="212"/>
      <c r="L357" s="212"/>
    </row>
    <row r="358" spans="1:12" ht="24.75" customHeight="1">
      <c r="A358" s="16">
        <f>Equipes!$H358+(ROW(Equipes!$H358)/100000)</f>
        <v>3.5799999999999998E-3</v>
      </c>
      <c r="B358" s="13">
        <f>RANK(Equipes!$A358,A:A)</f>
        <v>643</v>
      </c>
      <c r="C358" s="28"/>
      <c r="D358" s="18">
        <f>COUNTIF('01'!$C$3:$C$300,C358)+COUNTIF('02'!$C$3:$C$300,C358)+COUNTIF('03'!$C$3:$C$300,C358)+COUNTIF('04'!$C$3:$C$300,C358)+COUNTIF('05'!$C$3:$C$300,C358)+COUNTIF('06'!$C$3:$C$300,C358)+COUNTIF('07'!$C$3:$C$300,C358)+COUNTIF('08'!$C$3:$C$300,C358)+COUNTIF('09'!$C$3:$C$300,C358)+COUNTIF('10'!$C$3:$C$260,C358)+COUNTIF('11'!$C$3:$C$300,C358)+COUNTIF('12'!$C$3:$C$300,C358)</f>
        <v>0</v>
      </c>
      <c r="E358" s="18">
        <f>COUNTIF('01'!$D$3:$D$300,C358)+COUNTIF('02'!$D$3:$D$300,C358)+COUNTIF('03'!$D$3:$D$300,C358)+COUNTIF('04'!$D$3:$D$300,C358)+COUNTIF('05'!$D$3:$D$300,C358)+COUNTIF('06'!$D$3:$D$300,C358)+COUNTIF('07'!$D$3:$D$300,C358)+COUNTIF('08'!$D$3:$D$300,C358)+COUNTIF('09'!$D$3:$D$300,C358)+COUNTIF('10'!$D$3:$D$260,C358)+COUNTIF('11'!$D$3:$D$300,C358)+COUNTIF('12'!$D$3:$D$300,C358)</f>
        <v>0</v>
      </c>
      <c r="F358" s="18">
        <f>COUNTIFS('01'!$C$3:$C$300,C358,'01'!$H$3:$H$300,"&gt;0")+COUNTIFS('01'!$D$3:$D$300,C358,'01'!$H$3:$H$300,"&gt;0")+COUNTIFS('02'!$C$3:$C$300,C358,'02'!$H$3:$H$300,"&gt;0")+COUNTIFS('02'!$D$3:$D$300,C358,'02'!$H$3:$H$300,"&gt;0")+COUNTIFS('03'!$C$3:$C$300,C358,'03'!$H$3:$H$300,"&gt;0")+COUNTIFS('03'!$D$3:$D$300,C358,'03'!$H$3:$H$300,"&gt;0")+COUNTIFS('04'!$C$3:$C$300,C358,'04'!$H$3:$H$300,"&gt;0")+COUNTIFS('04'!$D$3:$D$300,C358,'04'!$H$3:$H$300,"&gt;0")+COUNTIFS('05'!$C$3:$C$300,C358,'05'!$H$3:$H$300,"&gt;0")+COUNTIFS('05'!$D$3:$D$300,C358,'05'!$H$3:$H$300,"&gt;0")+COUNTIFS('06'!$C$3:$C$300,C358,'06'!$H$3:$H$300,"&gt;0")+COUNTIFS('06'!$D$3:$D$300,C358,'06'!$H$3:$H$300,"&gt;0")+COUNTIFS('07'!$C$3:$C$300,C358,'07'!$H$3:$H$300,"&gt;0")+COUNTIFS('07'!$D$3:$D$300,C358,'07'!$H$3:$H$300,"&gt;0")+COUNTIFS('08'!$C$3:$C$300,C358,'08'!$H$3:$H$300,"&gt;0")+COUNTIFS('08'!$D$3:$D$300,C358,'08'!$H$3:$H$300,"&gt;0")+COUNTIFS('09'!$C$3:$C$300,C358,'09'!$H$3:$H$300,"&gt;0")+COUNTIFS('09'!$D$3:$D$300,C358,'09'!$H$3:$H$300,"&gt;0")+COUNTIFS('10'!$C$3:$C$260,C358,'10'!$I$3:$I$260,"&gt;0")+COUNTIFS('10'!$D$3:$D$260,C358,'10'!$I$3:$I$260,"&gt;0")+COUNTIFS('11'!$C$3:$C$300,C358,'11'!$H$3:$H$300,"&gt;0")+COUNTIFS('11'!$D$3:$D$300,C358,'11'!$H$3:$H$300,"&gt;0")+COUNTIFS('12'!$C$3:$C$300,C358,'12'!$H$3:$H$300,"&gt;0")+COUNTIFS('12'!$D$3:$D$300,C358,'12'!$H$3:$H$300,"&gt;0")</f>
        <v>0</v>
      </c>
      <c r="G358" s="18">
        <f>COUNTIFS('01'!$C$3:$C$300,C358,'01'!$H$3:$H$300,"&lt;0")+COUNTIFS('01'!$D$3:$D$300,C358,'01'!$H$3:$H$300,"&lt;0")+COUNTIFS('02'!$C$3:$C$300,C358,'02'!$H$3:$H$300,"&lt;0")+COUNTIFS('02'!$D$3:$D$300,C358,'02'!$H$3:$H$300,"&lt;0")+COUNTIFS('03'!$C$3:$C$300,C358,'03'!$H$3:$H$300,"&lt;0")+COUNTIFS('03'!$D$3:$D$300,C358,'03'!$H$3:$H$300,"&lt;0")+COUNTIFS('04'!$C$3:$C$300,C358,'04'!$H$3:$H$300,"&lt;0")+COUNTIFS('04'!$D$3:$D$300,C358,'04'!$H$3:$H$300,"&lt;0")+COUNTIFS('05'!$C$3:$C$300,C358,'05'!$H$3:$H$300,"&lt;0")+COUNTIFS('05'!$D$3:$D$300,C358,'05'!$H$3:$H$300,"&lt;0")+COUNTIFS('06'!$C$3:$C$300,C358,'06'!$H$3:$H$300,"&lt;0")+COUNTIFS('06'!$D$3:$D$300,C358,'06'!$H$3:$H$300,"&lt;0")+COUNTIFS('07'!$C$3:$C$300,C358,'07'!$H$3:$H$300,"&lt;0")+COUNTIFS('07'!$D$3:$D$300,C358,'07'!$H$3:$H$300,"&lt;0")+COUNTIFS('08'!$C$3:$C$300,C358,'08'!$H$3:$H$300,"&lt;0")+COUNTIFS('08'!$D$3:$D$300,C358,'08'!$H$3:$H$300,"&lt;0")+COUNTIFS('09'!$C$3:$C$300,C358,'09'!$H$3:$H$300,"&lt;0")+COUNTIFS('09'!$D$3:$D$300,C358,'09'!$H$3:$H$300,"&lt;0")+COUNTIFS('10'!$C$3:$C$260,C358,'10'!$I$3:$I$260,"&lt;0")+COUNTIFS('10'!$D$3:$D$260,C358,'10'!$I$3:$I$260,"&lt;0")+COUNTIFS('11'!$C$3:$C$300,C358,'11'!$H$3:$H$300,"&lt;0")+COUNTIFS('11'!$D$3:$D$300,C358,'11'!$H$3:$H$300,"&lt;0")+COUNTIFS('12'!$C$3:$C$300,C358,'12'!$H$3:$H$300,"&lt;0")+COUNTIFS('12'!$D$3:$D$300,C358,'12'!$H$3:$H$300,"&lt;0")</f>
        <v>0</v>
      </c>
      <c r="H358" s="19">
        <f>SUMIFS('01'!$H$3:$H$300,'01'!$C$3:$C$300,C358)+SUMIFS('01'!$H$3:$H$300,'01'!$D$3:$D$300,C358)+SUMIFS('02'!$H$3:$H$300,'02'!$C$3:$C$300,C358)+SUMIFS('02'!$H$3:$H$300,'02'!$D$3:$D$300,C358)+SUMIFS('03'!$H$3:$H$300,'03'!$C$3:$C$300,C358)+SUMIFS('03'!$H$3:$H$300,'03'!$D$3:$D$300,C358)+SUMIFS('04'!$H$3:$H$300,'04'!$C$3:$C$300,C358)+SUMIFS('04'!$H$3:$H$300,'04'!$D$3:$D$300,C358)+SUMIFS('05'!$H$3:$H$300,'05'!$C$3:$C$300,C358)+SUMIFS('05'!$H$3:$H$300,'05'!$D$3:$D$300,C358)+SUMIFS('06'!$H$3:$H$300,'06'!$C$3:$C$300,C358)+SUMIFS('06'!$H$3:$H$300,'06'!$D$3:$D$300,C358)+SUMIFS('07'!$H$3:$H$300,'07'!$C$3:$C$300,C358)+SUMIFS('07'!$H$3:$H$300,'07'!$D$3:$D$300,C358)+SUMIFS('08'!$H$3:$H$300,'08'!$C$3:$C$300,C358)+SUMIFS('08'!$H$3:$H$300,'08'!$D$3:$D$300,C358)+SUMIFS('09'!$H$3:$H$300,'09'!$C$3:$C$300,C358)+SUMIFS('09'!$H$3:$H$300,'09'!$D$3:$D$300,C358)+SUMIFS('10'!$I$3:$I$260,'10'!$C$3:$C$260,C358)+SUMIFS('10'!$I$3:$I$260,'10'!$D$3:$D$260,C358)+SUMIFS('11'!$H$3:$H$300,'11'!$C$3:$C$300,C358)+SUMIFS('11'!$H$3:$H$300,'11'!$D$3:$D$300,C358)+SUMIFS('12'!$H$3:$H$300,'12'!$C$3:$C$300,C358)+SUMIFS('12'!$H$3:$H$300,'12'!$D$3:$D$300,C358)</f>
        <v>0</v>
      </c>
      <c r="I358" s="212"/>
      <c r="J358" s="231"/>
      <c r="K358" s="212"/>
      <c r="L358" s="212"/>
    </row>
    <row r="359" spans="1:12" ht="24.75" customHeight="1">
      <c r="A359" s="16">
        <f>Equipes!$H359+(ROW(Equipes!$H359)/100000)</f>
        <v>3.5899999999999999E-3</v>
      </c>
      <c r="B359" s="13">
        <f>RANK(Equipes!$A359,A:A)</f>
        <v>642</v>
      </c>
      <c r="C359" s="28"/>
      <c r="D359" s="18">
        <f>COUNTIF('01'!$C$3:$C$300,C359)+COUNTIF('02'!$C$3:$C$300,C359)+COUNTIF('03'!$C$3:$C$300,C359)+COUNTIF('04'!$C$3:$C$300,C359)+COUNTIF('05'!$C$3:$C$300,C359)+COUNTIF('06'!$C$3:$C$300,C359)+COUNTIF('07'!$C$3:$C$300,C359)+COUNTIF('08'!$C$3:$C$300,C359)+COUNTIF('09'!$C$3:$C$300,C359)+COUNTIF('10'!$C$3:$C$260,C359)+COUNTIF('11'!$C$3:$C$300,C359)+COUNTIF('12'!$C$3:$C$300,C359)</f>
        <v>0</v>
      </c>
      <c r="E359" s="18">
        <f>COUNTIF('01'!$D$3:$D$300,C359)+COUNTIF('02'!$D$3:$D$300,C359)+COUNTIF('03'!$D$3:$D$300,C359)+COUNTIF('04'!$D$3:$D$300,C359)+COUNTIF('05'!$D$3:$D$300,C359)+COUNTIF('06'!$D$3:$D$300,C359)+COUNTIF('07'!$D$3:$D$300,C359)+COUNTIF('08'!$D$3:$D$300,C359)+COUNTIF('09'!$D$3:$D$300,C359)+COUNTIF('10'!$D$3:$D$260,C359)+COUNTIF('11'!$D$3:$D$300,C359)+COUNTIF('12'!$D$3:$D$300,C359)</f>
        <v>0</v>
      </c>
      <c r="F359" s="18">
        <f>COUNTIFS('01'!$C$3:$C$300,C359,'01'!$H$3:$H$300,"&gt;0")+COUNTIFS('01'!$D$3:$D$300,C359,'01'!$H$3:$H$300,"&gt;0")+COUNTIFS('02'!$C$3:$C$300,C359,'02'!$H$3:$H$300,"&gt;0")+COUNTIFS('02'!$D$3:$D$300,C359,'02'!$H$3:$H$300,"&gt;0")+COUNTIFS('03'!$C$3:$C$300,C359,'03'!$H$3:$H$300,"&gt;0")+COUNTIFS('03'!$D$3:$D$300,C359,'03'!$H$3:$H$300,"&gt;0")+COUNTIFS('04'!$C$3:$C$300,C359,'04'!$H$3:$H$300,"&gt;0")+COUNTIFS('04'!$D$3:$D$300,C359,'04'!$H$3:$H$300,"&gt;0")+COUNTIFS('05'!$C$3:$C$300,C359,'05'!$H$3:$H$300,"&gt;0")+COUNTIFS('05'!$D$3:$D$300,C359,'05'!$H$3:$H$300,"&gt;0")+COUNTIFS('06'!$C$3:$C$300,C359,'06'!$H$3:$H$300,"&gt;0")+COUNTIFS('06'!$D$3:$D$300,C359,'06'!$H$3:$H$300,"&gt;0")+COUNTIFS('07'!$C$3:$C$300,C359,'07'!$H$3:$H$300,"&gt;0")+COUNTIFS('07'!$D$3:$D$300,C359,'07'!$H$3:$H$300,"&gt;0")+COUNTIFS('08'!$C$3:$C$300,C359,'08'!$H$3:$H$300,"&gt;0")+COUNTIFS('08'!$D$3:$D$300,C359,'08'!$H$3:$H$300,"&gt;0")+COUNTIFS('09'!$C$3:$C$300,C359,'09'!$H$3:$H$300,"&gt;0")+COUNTIFS('09'!$D$3:$D$300,C359,'09'!$H$3:$H$300,"&gt;0")+COUNTIFS('10'!$C$3:$C$260,C359,'10'!$I$3:$I$260,"&gt;0")+COUNTIFS('10'!$D$3:$D$260,C359,'10'!$I$3:$I$260,"&gt;0")+COUNTIFS('11'!$C$3:$C$300,C359,'11'!$H$3:$H$300,"&gt;0")+COUNTIFS('11'!$D$3:$D$300,C359,'11'!$H$3:$H$300,"&gt;0")+COUNTIFS('12'!$C$3:$C$300,C359,'12'!$H$3:$H$300,"&gt;0")+COUNTIFS('12'!$D$3:$D$300,C359,'12'!$H$3:$H$300,"&gt;0")</f>
        <v>0</v>
      </c>
      <c r="G359" s="18">
        <f>COUNTIFS('01'!$C$3:$C$300,C359,'01'!$H$3:$H$300,"&lt;0")+COUNTIFS('01'!$D$3:$D$300,C359,'01'!$H$3:$H$300,"&lt;0")+COUNTIFS('02'!$C$3:$C$300,C359,'02'!$H$3:$H$300,"&lt;0")+COUNTIFS('02'!$D$3:$D$300,C359,'02'!$H$3:$H$300,"&lt;0")+COUNTIFS('03'!$C$3:$C$300,C359,'03'!$H$3:$H$300,"&lt;0")+COUNTIFS('03'!$D$3:$D$300,C359,'03'!$H$3:$H$300,"&lt;0")+COUNTIFS('04'!$C$3:$C$300,C359,'04'!$H$3:$H$300,"&lt;0")+COUNTIFS('04'!$D$3:$D$300,C359,'04'!$H$3:$H$300,"&lt;0")+COUNTIFS('05'!$C$3:$C$300,C359,'05'!$H$3:$H$300,"&lt;0")+COUNTIFS('05'!$D$3:$D$300,C359,'05'!$H$3:$H$300,"&lt;0")+COUNTIFS('06'!$C$3:$C$300,C359,'06'!$H$3:$H$300,"&lt;0")+COUNTIFS('06'!$D$3:$D$300,C359,'06'!$H$3:$H$300,"&lt;0")+COUNTIFS('07'!$C$3:$C$300,C359,'07'!$H$3:$H$300,"&lt;0")+COUNTIFS('07'!$D$3:$D$300,C359,'07'!$H$3:$H$300,"&lt;0")+COUNTIFS('08'!$C$3:$C$300,C359,'08'!$H$3:$H$300,"&lt;0")+COUNTIFS('08'!$D$3:$D$300,C359,'08'!$H$3:$H$300,"&lt;0")+COUNTIFS('09'!$C$3:$C$300,C359,'09'!$H$3:$H$300,"&lt;0")+COUNTIFS('09'!$D$3:$D$300,C359,'09'!$H$3:$H$300,"&lt;0")+COUNTIFS('10'!$C$3:$C$260,C359,'10'!$I$3:$I$260,"&lt;0")+COUNTIFS('10'!$D$3:$D$260,C359,'10'!$I$3:$I$260,"&lt;0")+COUNTIFS('11'!$C$3:$C$300,C359,'11'!$H$3:$H$300,"&lt;0")+COUNTIFS('11'!$D$3:$D$300,C359,'11'!$H$3:$H$300,"&lt;0")+COUNTIFS('12'!$C$3:$C$300,C359,'12'!$H$3:$H$300,"&lt;0")+COUNTIFS('12'!$D$3:$D$300,C359,'12'!$H$3:$H$300,"&lt;0")</f>
        <v>0</v>
      </c>
      <c r="H359" s="19">
        <f>SUMIFS('01'!$H$3:$H$300,'01'!$C$3:$C$300,C359)+SUMIFS('01'!$H$3:$H$300,'01'!$D$3:$D$300,C359)+SUMIFS('02'!$H$3:$H$300,'02'!$C$3:$C$300,C359)+SUMIFS('02'!$H$3:$H$300,'02'!$D$3:$D$300,C359)+SUMIFS('03'!$H$3:$H$300,'03'!$C$3:$C$300,C359)+SUMIFS('03'!$H$3:$H$300,'03'!$D$3:$D$300,C359)+SUMIFS('04'!$H$3:$H$300,'04'!$C$3:$C$300,C359)+SUMIFS('04'!$H$3:$H$300,'04'!$D$3:$D$300,C359)+SUMIFS('05'!$H$3:$H$300,'05'!$C$3:$C$300,C359)+SUMIFS('05'!$H$3:$H$300,'05'!$D$3:$D$300,C359)+SUMIFS('06'!$H$3:$H$300,'06'!$C$3:$C$300,C359)+SUMIFS('06'!$H$3:$H$300,'06'!$D$3:$D$300,C359)+SUMIFS('07'!$H$3:$H$300,'07'!$C$3:$C$300,C359)+SUMIFS('07'!$H$3:$H$300,'07'!$D$3:$D$300,C359)+SUMIFS('08'!$H$3:$H$300,'08'!$C$3:$C$300,C359)+SUMIFS('08'!$H$3:$H$300,'08'!$D$3:$D$300,C359)+SUMIFS('09'!$H$3:$H$300,'09'!$C$3:$C$300,C359)+SUMIFS('09'!$H$3:$H$300,'09'!$D$3:$D$300,C359)+SUMIFS('10'!$I$3:$I$260,'10'!$C$3:$C$260,C359)+SUMIFS('10'!$I$3:$I$260,'10'!$D$3:$D$260,C359)+SUMIFS('11'!$H$3:$H$300,'11'!$C$3:$C$300,C359)+SUMIFS('11'!$H$3:$H$300,'11'!$D$3:$D$300,C359)+SUMIFS('12'!$H$3:$H$300,'12'!$C$3:$C$300,C359)+SUMIFS('12'!$H$3:$H$300,'12'!$D$3:$D$300,C359)</f>
        <v>0</v>
      </c>
      <c r="I359" s="212"/>
      <c r="J359" s="231"/>
      <c r="K359" s="212"/>
      <c r="L359" s="212"/>
    </row>
    <row r="360" spans="1:12" ht="24.75" customHeight="1">
      <c r="A360" s="16">
        <f>Equipes!$H360+(ROW(Equipes!$H360)/100000)</f>
        <v>3.5999999999999999E-3</v>
      </c>
      <c r="B360" s="13">
        <f>RANK(Equipes!$A360,A:A)</f>
        <v>641</v>
      </c>
      <c r="C360" s="28"/>
      <c r="D360" s="18">
        <f>COUNTIF('01'!$C$3:$C$300,C360)+COUNTIF('02'!$C$3:$C$300,C360)+COUNTIF('03'!$C$3:$C$300,C360)+COUNTIF('04'!$C$3:$C$300,C360)+COUNTIF('05'!$C$3:$C$300,C360)+COUNTIF('06'!$C$3:$C$300,C360)+COUNTIF('07'!$C$3:$C$300,C360)+COUNTIF('08'!$C$3:$C$300,C360)+COUNTIF('09'!$C$3:$C$300,C360)+COUNTIF('10'!$C$3:$C$260,C360)+COUNTIF('11'!$C$3:$C$300,C360)+COUNTIF('12'!$C$3:$C$300,C360)</f>
        <v>0</v>
      </c>
      <c r="E360" s="18">
        <f>COUNTIF('01'!$D$3:$D$300,C360)+COUNTIF('02'!$D$3:$D$300,C360)+COUNTIF('03'!$D$3:$D$300,C360)+COUNTIF('04'!$D$3:$D$300,C360)+COUNTIF('05'!$D$3:$D$300,C360)+COUNTIF('06'!$D$3:$D$300,C360)+COUNTIF('07'!$D$3:$D$300,C360)+COUNTIF('08'!$D$3:$D$300,C360)+COUNTIF('09'!$D$3:$D$300,C360)+COUNTIF('10'!$D$3:$D$260,C360)+COUNTIF('11'!$D$3:$D$300,C360)+COUNTIF('12'!$D$3:$D$300,C360)</f>
        <v>0</v>
      </c>
      <c r="F360" s="18">
        <f>COUNTIFS('01'!$C$3:$C$300,C360,'01'!$H$3:$H$300,"&gt;0")+COUNTIFS('01'!$D$3:$D$300,C360,'01'!$H$3:$H$300,"&gt;0")+COUNTIFS('02'!$C$3:$C$300,C360,'02'!$H$3:$H$300,"&gt;0")+COUNTIFS('02'!$D$3:$D$300,C360,'02'!$H$3:$H$300,"&gt;0")+COUNTIFS('03'!$C$3:$C$300,C360,'03'!$H$3:$H$300,"&gt;0")+COUNTIFS('03'!$D$3:$D$300,C360,'03'!$H$3:$H$300,"&gt;0")+COUNTIFS('04'!$C$3:$C$300,C360,'04'!$H$3:$H$300,"&gt;0")+COUNTIFS('04'!$D$3:$D$300,C360,'04'!$H$3:$H$300,"&gt;0")+COUNTIFS('05'!$C$3:$C$300,C360,'05'!$H$3:$H$300,"&gt;0")+COUNTIFS('05'!$D$3:$D$300,C360,'05'!$H$3:$H$300,"&gt;0")+COUNTIFS('06'!$C$3:$C$300,C360,'06'!$H$3:$H$300,"&gt;0")+COUNTIFS('06'!$D$3:$D$300,C360,'06'!$H$3:$H$300,"&gt;0")+COUNTIFS('07'!$C$3:$C$300,C360,'07'!$H$3:$H$300,"&gt;0")+COUNTIFS('07'!$D$3:$D$300,C360,'07'!$H$3:$H$300,"&gt;0")+COUNTIFS('08'!$C$3:$C$300,C360,'08'!$H$3:$H$300,"&gt;0")+COUNTIFS('08'!$D$3:$D$300,C360,'08'!$H$3:$H$300,"&gt;0")+COUNTIFS('09'!$C$3:$C$300,C360,'09'!$H$3:$H$300,"&gt;0")+COUNTIFS('09'!$D$3:$D$300,C360,'09'!$H$3:$H$300,"&gt;0")+COUNTIFS('10'!$C$3:$C$260,C360,'10'!$I$3:$I$260,"&gt;0")+COUNTIFS('10'!$D$3:$D$260,C360,'10'!$I$3:$I$260,"&gt;0")+COUNTIFS('11'!$C$3:$C$300,C360,'11'!$H$3:$H$300,"&gt;0")+COUNTIFS('11'!$D$3:$D$300,C360,'11'!$H$3:$H$300,"&gt;0")+COUNTIFS('12'!$C$3:$C$300,C360,'12'!$H$3:$H$300,"&gt;0")+COUNTIFS('12'!$D$3:$D$300,C360,'12'!$H$3:$H$300,"&gt;0")</f>
        <v>0</v>
      </c>
      <c r="G360" s="18">
        <f>COUNTIFS('01'!$C$3:$C$300,C360,'01'!$H$3:$H$300,"&lt;0")+COUNTIFS('01'!$D$3:$D$300,C360,'01'!$H$3:$H$300,"&lt;0")+COUNTIFS('02'!$C$3:$C$300,C360,'02'!$H$3:$H$300,"&lt;0")+COUNTIFS('02'!$D$3:$D$300,C360,'02'!$H$3:$H$300,"&lt;0")+COUNTIFS('03'!$C$3:$C$300,C360,'03'!$H$3:$H$300,"&lt;0")+COUNTIFS('03'!$D$3:$D$300,C360,'03'!$H$3:$H$300,"&lt;0")+COUNTIFS('04'!$C$3:$C$300,C360,'04'!$H$3:$H$300,"&lt;0")+COUNTIFS('04'!$D$3:$D$300,C360,'04'!$H$3:$H$300,"&lt;0")+COUNTIFS('05'!$C$3:$C$300,C360,'05'!$H$3:$H$300,"&lt;0")+COUNTIFS('05'!$D$3:$D$300,C360,'05'!$H$3:$H$300,"&lt;0")+COUNTIFS('06'!$C$3:$C$300,C360,'06'!$H$3:$H$300,"&lt;0")+COUNTIFS('06'!$D$3:$D$300,C360,'06'!$H$3:$H$300,"&lt;0")+COUNTIFS('07'!$C$3:$C$300,C360,'07'!$H$3:$H$300,"&lt;0")+COUNTIFS('07'!$D$3:$D$300,C360,'07'!$H$3:$H$300,"&lt;0")+COUNTIFS('08'!$C$3:$C$300,C360,'08'!$H$3:$H$300,"&lt;0")+COUNTIFS('08'!$D$3:$D$300,C360,'08'!$H$3:$H$300,"&lt;0")+COUNTIFS('09'!$C$3:$C$300,C360,'09'!$H$3:$H$300,"&lt;0")+COUNTIFS('09'!$D$3:$D$300,C360,'09'!$H$3:$H$300,"&lt;0")+COUNTIFS('10'!$C$3:$C$260,C360,'10'!$I$3:$I$260,"&lt;0")+COUNTIFS('10'!$D$3:$D$260,C360,'10'!$I$3:$I$260,"&lt;0")+COUNTIFS('11'!$C$3:$C$300,C360,'11'!$H$3:$H$300,"&lt;0")+COUNTIFS('11'!$D$3:$D$300,C360,'11'!$H$3:$H$300,"&lt;0")+COUNTIFS('12'!$C$3:$C$300,C360,'12'!$H$3:$H$300,"&lt;0")+COUNTIFS('12'!$D$3:$D$300,C360,'12'!$H$3:$H$300,"&lt;0")</f>
        <v>0</v>
      </c>
      <c r="H360" s="19">
        <f>SUMIFS('01'!$H$3:$H$300,'01'!$C$3:$C$300,C360)+SUMIFS('01'!$H$3:$H$300,'01'!$D$3:$D$300,C360)+SUMIFS('02'!$H$3:$H$300,'02'!$C$3:$C$300,C360)+SUMIFS('02'!$H$3:$H$300,'02'!$D$3:$D$300,C360)+SUMIFS('03'!$H$3:$H$300,'03'!$C$3:$C$300,C360)+SUMIFS('03'!$H$3:$H$300,'03'!$D$3:$D$300,C360)+SUMIFS('04'!$H$3:$H$300,'04'!$C$3:$C$300,C360)+SUMIFS('04'!$H$3:$H$300,'04'!$D$3:$D$300,C360)+SUMIFS('05'!$H$3:$H$300,'05'!$C$3:$C$300,C360)+SUMIFS('05'!$H$3:$H$300,'05'!$D$3:$D$300,C360)+SUMIFS('06'!$H$3:$H$300,'06'!$C$3:$C$300,C360)+SUMIFS('06'!$H$3:$H$300,'06'!$D$3:$D$300,C360)+SUMIFS('07'!$H$3:$H$300,'07'!$C$3:$C$300,C360)+SUMIFS('07'!$H$3:$H$300,'07'!$D$3:$D$300,C360)+SUMIFS('08'!$H$3:$H$300,'08'!$C$3:$C$300,C360)+SUMIFS('08'!$H$3:$H$300,'08'!$D$3:$D$300,C360)+SUMIFS('09'!$H$3:$H$300,'09'!$C$3:$C$300,C360)+SUMIFS('09'!$H$3:$H$300,'09'!$D$3:$D$300,C360)+SUMIFS('10'!$I$3:$I$260,'10'!$C$3:$C$260,C360)+SUMIFS('10'!$I$3:$I$260,'10'!$D$3:$D$260,C360)+SUMIFS('11'!$H$3:$H$300,'11'!$C$3:$C$300,C360)+SUMIFS('11'!$H$3:$H$300,'11'!$D$3:$D$300,C360)+SUMIFS('12'!$H$3:$H$300,'12'!$C$3:$C$300,C360)+SUMIFS('12'!$H$3:$H$300,'12'!$D$3:$D$300,C360)</f>
        <v>0</v>
      </c>
      <c r="I360" s="212"/>
      <c r="J360" s="231"/>
      <c r="K360" s="212"/>
      <c r="L360" s="212"/>
    </row>
    <row r="361" spans="1:12" ht="24.75" customHeight="1">
      <c r="A361" s="16">
        <f>Equipes!$H361+(ROW(Equipes!$H361)/100000)</f>
        <v>3.6099999999999999E-3</v>
      </c>
      <c r="B361" s="13">
        <f>RANK(Equipes!$A361,A:A)</f>
        <v>640</v>
      </c>
      <c r="C361" s="28"/>
      <c r="D361" s="18">
        <f>COUNTIF('01'!$C$3:$C$300,C361)+COUNTIF('02'!$C$3:$C$300,C361)+COUNTIF('03'!$C$3:$C$300,C361)+COUNTIF('04'!$C$3:$C$300,C361)+COUNTIF('05'!$C$3:$C$300,C361)+COUNTIF('06'!$C$3:$C$300,C361)+COUNTIF('07'!$C$3:$C$300,C361)+COUNTIF('08'!$C$3:$C$300,C361)+COUNTIF('09'!$C$3:$C$300,C361)+COUNTIF('10'!$C$3:$C$260,C361)+COUNTIF('11'!$C$3:$C$300,C361)+COUNTIF('12'!$C$3:$C$300,C361)</f>
        <v>0</v>
      </c>
      <c r="E361" s="18">
        <f>COUNTIF('01'!$D$3:$D$300,C361)+COUNTIF('02'!$D$3:$D$300,C361)+COUNTIF('03'!$D$3:$D$300,C361)+COUNTIF('04'!$D$3:$D$300,C361)+COUNTIF('05'!$D$3:$D$300,C361)+COUNTIF('06'!$D$3:$D$300,C361)+COUNTIF('07'!$D$3:$D$300,C361)+COUNTIF('08'!$D$3:$D$300,C361)+COUNTIF('09'!$D$3:$D$300,C361)+COUNTIF('10'!$D$3:$D$260,C361)+COUNTIF('11'!$D$3:$D$300,C361)+COUNTIF('12'!$D$3:$D$300,C361)</f>
        <v>0</v>
      </c>
      <c r="F361" s="18">
        <f>COUNTIFS('01'!$C$3:$C$300,C361,'01'!$H$3:$H$300,"&gt;0")+COUNTIFS('01'!$D$3:$D$300,C361,'01'!$H$3:$H$300,"&gt;0")+COUNTIFS('02'!$C$3:$C$300,C361,'02'!$H$3:$H$300,"&gt;0")+COUNTIFS('02'!$D$3:$D$300,C361,'02'!$H$3:$H$300,"&gt;0")+COUNTIFS('03'!$C$3:$C$300,C361,'03'!$H$3:$H$300,"&gt;0")+COUNTIFS('03'!$D$3:$D$300,C361,'03'!$H$3:$H$300,"&gt;0")+COUNTIFS('04'!$C$3:$C$300,C361,'04'!$H$3:$H$300,"&gt;0")+COUNTIFS('04'!$D$3:$D$300,C361,'04'!$H$3:$H$300,"&gt;0")+COUNTIFS('05'!$C$3:$C$300,C361,'05'!$H$3:$H$300,"&gt;0")+COUNTIFS('05'!$D$3:$D$300,C361,'05'!$H$3:$H$300,"&gt;0")+COUNTIFS('06'!$C$3:$C$300,C361,'06'!$H$3:$H$300,"&gt;0")+COUNTIFS('06'!$D$3:$D$300,C361,'06'!$H$3:$H$300,"&gt;0")+COUNTIFS('07'!$C$3:$C$300,C361,'07'!$H$3:$H$300,"&gt;0")+COUNTIFS('07'!$D$3:$D$300,C361,'07'!$H$3:$H$300,"&gt;0")+COUNTIFS('08'!$C$3:$C$300,C361,'08'!$H$3:$H$300,"&gt;0")+COUNTIFS('08'!$D$3:$D$300,C361,'08'!$H$3:$H$300,"&gt;0")+COUNTIFS('09'!$C$3:$C$300,C361,'09'!$H$3:$H$300,"&gt;0")+COUNTIFS('09'!$D$3:$D$300,C361,'09'!$H$3:$H$300,"&gt;0")+COUNTIFS('10'!$C$3:$C$260,C361,'10'!$I$3:$I$260,"&gt;0")+COUNTIFS('10'!$D$3:$D$260,C361,'10'!$I$3:$I$260,"&gt;0")+COUNTIFS('11'!$C$3:$C$300,C361,'11'!$H$3:$H$300,"&gt;0")+COUNTIFS('11'!$D$3:$D$300,C361,'11'!$H$3:$H$300,"&gt;0")+COUNTIFS('12'!$C$3:$C$300,C361,'12'!$H$3:$H$300,"&gt;0")+COUNTIFS('12'!$D$3:$D$300,C361,'12'!$H$3:$H$300,"&gt;0")</f>
        <v>0</v>
      </c>
      <c r="G361" s="18">
        <f>COUNTIFS('01'!$C$3:$C$300,C361,'01'!$H$3:$H$300,"&lt;0")+COUNTIFS('01'!$D$3:$D$300,C361,'01'!$H$3:$H$300,"&lt;0")+COUNTIFS('02'!$C$3:$C$300,C361,'02'!$H$3:$H$300,"&lt;0")+COUNTIFS('02'!$D$3:$D$300,C361,'02'!$H$3:$H$300,"&lt;0")+COUNTIFS('03'!$C$3:$C$300,C361,'03'!$H$3:$H$300,"&lt;0")+COUNTIFS('03'!$D$3:$D$300,C361,'03'!$H$3:$H$300,"&lt;0")+COUNTIFS('04'!$C$3:$C$300,C361,'04'!$H$3:$H$300,"&lt;0")+COUNTIFS('04'!$D$3:$D$300,C361,'04'!$H$3:$H$300,"&lt;0")+COUNTIFS('05'!$C$3:$C$300,C361,'05'!$H$3:$H$300,"&lt;0")+COUNTIFS('05'!$D$3:$D$300,C361,'05'!$H$3:$H$300,"&lt;0")+COUNTIFS('06'!$C$3:$C$300,C361,'06'!$H$3:$H$300,"&lt;0")+COUNTIFS('06'!$D$3:$D$300,C361,'06'!$H$3:$H$300,"&lt;0")+COUNTIFS('07'!$C$3:$C$300,C361,'07'!$H$3:$H$300,"&lt;0")+COUNTIFS('07'!$D$3:$D$300,C361,'07'!$H$3:$H$300,"&lt;0")+COUNTIFS('08'!$C$3:$C$300,C361,'08'!$H$3:$H$300,"&lt;0")+COUNTIFS('08'!$D$3:$D$300,C361,'08'!$H$3:$H$300,"&lt;0")+COUNTIFS('09'!$C$3:$C$300,C361,'09'!$H$3:$H$300,"&lt;0")+COUNTIFS('09'!$D$3:$D$300,C361,'09'!$H$3:$H$300,"&lt;0")+COUNTIFS('10'!$C$3:$C$260,C361,'10'!$I$3:$I$260,"&lt;0")+COUNTIFS('10'!$D$3:$D$260,C361,'10'!$I$3:$I$260,"&lt;0")+COUNTIFS('11'!$C$3:$C$300,C361,'11'!$H$3:$H$300,"&lt;0")+COUNTIFS('11'!$D$3:$D$300,C361,'11'!$H$3:$H$300,"&lt;0")+COUNTIFS('12'!$C$3:$C$300,C361,'12'!$H$3:$H$300,"&lt;0")+COUNTIFS('12'!$D$3:$D$300,C361,'12'!$H$3:$H$300,"&lt;0")</f>
        <v>0</v>
      </c>
      <c r="H361" s="19">
        <f>SUMIFS('01'!$H$3:$H$300,'01'!$C$3:$C$300,C361)+SUMIFS('01'!$H$3:$H$300,'01'!$D$3:$D$300,C361)+SUMIFS('02'!$H$3:$H$300,'02'!$C$3:$C$300,C361)+SUMIFS('02'!$H$3:$H$300,'02'!$D$3:$D$300,C361)+SUMIFS('03'!$H$3:$H$300,'03'!$C$3:$C$300,C361)+SUMIFS('03'!$H$3:$H$300,'03'!$D$3:$D$300,C361)+SUMIFS('04'!$H$3:$H$300,'04'!$C$3:$C$300,C361)+SUMIFS('04'!$H$3:$H$300,'04'!$D$3:$D$300,C361)+SUMIFS('05'!$H$3:$H$300,'05'!$C$3:$C$300,C361)+SUMIFS('05'!$H$3:$H$300,'05'!$D$3:$D$300,C361)+SUMIFS('06'!$H$3:$H$300,'06'!$C$3:$C$300,C361)+SUMIFS('06'!$H$3:$H$300,'06'!$D$3:$D$300,C361)+SUMIFS('07'!$H$3:$H$300,'07'!$C$3:$C$300,C361)+SUMIFS('07'!$H$3:$H$300,'07'!$D$3:$D$300,C361)+SUMIFS('08'!$H$3:$H$300,'08'!$C$3:$C$300,C361)+SUMIFS('08'!$H$3:$H$300,'08'!$D$3:$D$300,C361)+SUMIFS('09'!$H$3:$H$300,'09'!$C$3:$C$300,C361)+SUMIFS('09'!$H$3:$H$300,'09'!$D$3:$D$300,C361)+SUMIFS('10'!$I$3:$I$260,'10'!$C$3:$C$260,C361)+SUMIFS('10'!$I$3:$I$260,'10'!$D$3:$D$260,C361)+SUMIFS('11'!$H$3:$H$300,'11'!$C$3:$C$300,C361)+SUMIFS('11'!$H$3:$H$300,'11'!$D$3:$D$300,C361)+SUMIFS('12'!$H$3:$H$300,'12'!$C$3:$C$300,C361)+SUMIFS('12'!$H$3:$H$300,'12'!$D$3:$D$300,C361)</f>
        <v>0</v>
      </c>
      <c r="I361" s="212"/>
      <c r="J361" s="231"/>
      <c r="K361" s="212"/>
      <c r="L361" s="212"/>
    </row>
    <row r="362" spans="1:12" ht="24.75" customHeight="1">
      <c r="A362" s="16">
        <f>Equipes!$H362+(ROW(Equipes!$H362)/100000)</f>
        <v>3.62E-3</v>
      </c>
      <c r="B362" s="13">
        <f>RANK(Equipes!$A362,A:A)</f>
        <v>639</v>
      </c>
      <c r="C362" s="28"/>
      <c r="D362" s="18">
        <f>COUNTIF('01'!$C$3:$C$300,C362)+COUNTIF('02'!$C$3:$C$300,C362)+COUNTIF('03'!$C$3:$C$300,C362)+COUNTIF('04'!$C$3:$C$300,C362)+COUNTIF('05'!$C$3:$C$300,C362)+COUNTIF('06'!$C$3:$C$300,C362)+COUNTIF('07'!$C$3:$C$300,C362)+COUNTIF('08'!$C$3:$C$300,C362)+COUNTIF('09'!$C$3:$C$300,C362)+COUNTIF('10'!$C$3:$C$260,C362)+COUNTIF('11'!$C$3:$C$300,C362)+COUNTIF('12'!$C$3:$C$300,C362)</f>
        <v>0</v>
      </c>
      <c r="E362" s="18">
        <f>COUNTIF('01'!$D$3:$D$300,C362)+COUNTIF('02'!$D$3:$D$300,C362)+COUNTIF('03'!$D$3:$D$300,C362)+COUNTIF('04'!$D$3:$D$300,C362)+COUNTIF('05'!$D$3:$D$300,C362)+COUNTIF('06'!$D$3:$D$300,C362)+COUNTIF('07'!$D$3:$D$300,C362)+COUNTIF('08'!$D$3:$D$300,C362)+COUNTIF('09'!$D$3:$D$300,C362)+COUNTIF('10'!$D$3:$D$260,C362)+COUNTIF('11'!$D$3:$D$300,C362)+COUNTIF('12'!$D$3:$D$300,C362)</f>
        <v>0</v>
      </c>
      <c r="F362" s="18">
        <f>COUNTIFS('01'!$C$3:$C$300,C362,'01'!$H$3:$H$300,"&gt;0")+COUNTIFS('01'!$D$3:$D$300,C362,'01'!$H$3:$H$300,"&gt;0")+COUNTIFS('02'!$C$3:$C$300,C362,'02'!$H$3:$H$300,"&gt;0")+COUNTIFS('02'!$D$3:$D$300,C362,'02'!$H$3:$H$300,"&gt;0")+COUNTIFS('03'!$C$3:$C$300,C362,'03'!$H$3:$H$300,"&gt;0")+COUNTIFS('03'!$D$3:$D$300,C362,'03'!$H$3:$H$300,"&gt;0")+COUNTIFS('04'!$C$3:$C$300,C362,'04'!$H$3:$H$300,"&gt;0")+COUNTIFS('04'!$D$3:$D$300,C362,'04'!$H$3:$H$300,"&gt;0")+COUNTIFS('05'!$C$3:$C$300,C362,'05'!$H$3:$H$300,"&gt;0")+COUNTIFS('05'!$D$3:$D$300,C362,'05'!$H$3:$H$300,"&gt;0")+COUNTIFS('06'!$C$3:$C$300,C362,'06'!$H$3:$H$300,"&gt;0")+COUNTIFS('06'!$D$3:$D$300,C362,'06'!$H$3:$H$300,"&gt;0")+COUNTIFS('07'!$C$3:$C$300,C362,'07'!$H$3:$H$300,"&gt;0")+COUNTIFS('07'!$D$3:$D$300,C362,'07'!$H$3:$H$300,"&gt;0")+COUNTIFS('08'!$C$3:$C$300,C362,'08'!$H$3:$H$300,"&gt;0")+COUNTIFS('08'!$D$3:$D$300,C362,'08'!$H$3:$H$300,"&gt;0")+COUNTIFS('09'!$C$3:$C$300,C362,'09'!$H$3:$H$300,"&gt;0")+COUNTIFS('09'!$D$3:$D$300,C362,'09'!$H$3:$H$300,"&gt;0")+COUNTIFS('10'!$C$3:$C$260,C362,'10'!$I$3:$I$260,"&gt;0")+COUNTIFS('10'!$D$3:$D$260,C362,'10'!$I$3:$I$260,"&gt;0")+COUNTIFS('11'!$C$3:$C$300,C362,'11'!$H$3:$H$300,"&gt;0")+COUNTIFS('11'!$D$3:$D$300,C362,'11'!$H$3:$H$300,"&gt;0")+COUNTIFS('12'!$C$3:$C$300,C362,'12'!$H$3:$H$300,"&gt;0")+COUNTIFS('12'!$D$3:$D$300,C362,'12'!$H$3:$H$300,"&gt;0")</f>
        <v>0</v>
      </c>
      <c r="G362" s="18">
        <f>COUNTIFS('01'!$C$3:$C$300,C362,'01'!$H$3:$H$300,"&lt;0")+COUNTIFS('01'!$D$3:$D$300,C362,'01'!$H$3:$H$300,"&lt;0")+COUNTIFS('02'!$C$3:$C$300,C362,'02'!$H$3:$H$300,"&lt;0")+COUNTIFS('02'!$D$3:$D$300,C362,'02'!$H$3:$H$300,"&lt;0")+COUNTIFS('03'!$C$3:$C$300,C362,'03'!$H$3:$H$300,"&lt;0")+COUNTIFS('03'!$D$3:$D$300,C362,'03'!$H$3:$H$300,"&lt;0")+COUNTIFS('04'!$C$3:$C$300,C362,'04'!$H$3:$H$300,"&lt;0")+COUNTIFS('04'!$D$3:$D$300,C362,'04'!$H$3:$H$300,"&lt;0")+COUNTIFS('05'!$C$3:$C$300,C362,'05'!$H$3:$H$300,"&lt;0")+COUNTIFS('05'!$D$3:$D$300,C362,'05'!$H$3:$H$300,"&lt;0")+COUNTIFS('06'!$C$3:$C$300,C362,'06'!$H$3:$H$300,"&lt;0")+COUNTIFS('06'!$D$3:$D$300,C362,'06'!$H$3:$H$300,"&lt;0")+COUNTIFS('07'!$C$3:$C$300,C362,'07'!$H$3:$H$300,"&lt;0")+COUNTIFS('07'!$D$3:$D$300,C362,'07'!$H$3:$H$300,"&lt;0")+COUNTIFS('08'!$C$3:$C$300,C362,'08'!$H$3:$H$300,"&lt;0")+COUNTIFS('08'!$D$3:$D$300,C362,'08'!$H$3:$H$300,"&lt;0")+COUNTIFS('09'!$C$3:$C$300,C362,'09'!$H$3:$H$300,"&lt;0")+COUNTIFS('09'!$D$3:$D$300,C362,'09'!$H$3:$H$300,"&lt;0")+COUNTIFS('10'!$C$3:$C$260,C362,'10'!$I$3:$I$260,"&lt;0")+COUNTIFS('10'!$D$3:$D$260,C362,'10'!$I$3:$I$260,"&lt;0")+COUNTIFS('11'!$C$3:$C$300,C362,'11'!$H$3:$H$300,"&lt;0")+COUNTIFS('11'!$D$3:$D$300,C362,'11'!$H$3:$H$300,"&lt;0")+COUNTIFS('12'!$C$3:$C$300,C362,'12'!$H$3:$H$300,"&lt;0")+COUNTIFS('12'!$D$3:$D$300,C362,'12'!$H$3:$H$300,"&lt;0")</f>
        <v>0</v>
      </c>
      <c r="H362" s="19">
        <f>SUMIFS('01'!$H$3:$H$300,'01'!$C$3:$C$300,C362)+SUMIFS('01'!$H$3:$H$300,'01'!$D$3:$D$300,C362)+SUMIFS('02'!$H$3:$H$300,'02'!$C$3:$C$300,C362)+SUMIFS('02'!$H$3:$H$300,'02'!$D$3:$D$300,C362)+SUMIFS('03'!$H$3:$H$300,'03'!$C$3:$C$300,C362)+SUMIFS('03'!$H$3:$H$300,'03'!$D$3:$D$300,C362)+SUMIFS('04'!$H$3:$H$300,'04'!$C$3:$C$300,C362)+SUMIFS('04'!$H$3:$H$300,'04'!$D$3:$D$300,C362)+SUMIFS('05'!$H$3:$H$300,'05'!$C$3:$C$300,C362)+SUMIFS('05'!$H$3:$H$300,'05'!$D$3:$D$300,C362)+SUMIFS('06'!$H$3:$H$300,'06'!$C$3:$C$300,C362)+SUMIFS('06'!$H$3:$H$300,'06'!$D$3:$D$300,C362)+SUMIFS('07'!$H$3:$H$300,'07'!$C$3:$C$300,C362)+SUMIFS('07'!$H$3:$H$300,'07'!$D$3:$D$300,C362)+SUMIFS('08'!$H$3:$H$300,'08'!$C$3:$C$300,C362)+SUMIFS('08'!$H$3:$H$300,'08'!$D$3:$D$300,C362)+SUMIFS('09'!$H$3:$H$300,'09'!$C$3:$C$300,C362)+SUMIFS('09'!$H$3:$H$300,'09'!$D$3:$D$300,C362)+SUMIFS('10'!$I$3:$I$260,'10'!$C$3:$C$260,C362)+SUMIFS('10'!$I$3:$I$260,'10'!$D$3:$D$260,C362)+SUMIFS('11'!$H$3:$H$300,'11'!$C$3:$C$300,C362)+SUMIFS('11'!$H$3:$H$300,'11'!$D$3:$D$300,C362)+SUMIFS('12'!$H$3:$H$300,'12'!$C$3:$C$300,C362)+SUMIFS('12'!$H$3:$H$300,'12'!$D$3:$D$300,C362)</f>
        <v>0</v>
      </c>
      <c r="I362" s="212"/>
      <c r="J362" s="231"/>
      <c r="K362" s="212"/>
      <c r="L362" s="212"/>
    </row>
    <row r="363" spans="1:12" ht="24.75" customHeight="1">
      <c r="A363" s="16">
        <f>Equipes!$H363+(ROW(Equipes!$H363)/100000)</f>
        <v>3.63E-3</v>
      </c>
      <c r="B363" s="13">
        <f>RANK(Equipes!$A363,A:A)</f>
        <v>638</v>
      </c>
      <c r="C363" s="28"/>
      <c r="D363" s="18">
        <f>COUNTIF('01'!$C$3:$C$300,C363)+COUNTIF('02'!$C$3:$C$300,C363)+COUNTIF('03'!$C$3:$C$300,C363)+COUNTIF('04'!$C$3:$C$300,C363)+COUNTIF('05'!$C$3:$C$300,C363)+COUNTIF('06'!$C$3:$C$300,C363)+COUNTIF('07'!$C$3:$C$300,C363)+COUNTIF('08'!$C$3:$C$300,C363)+COUNTIF('09'!$C$3:$C$300,C363)+COUNTIF('10'!$C$3:$C$260,C363)+COUNTIF('11'!$C$3:$C$300,C363)+COUNTIF('12'!$C$3:$C$300,C363)</f>
        <v>0</v>
      </c>
      <c r="E363" s="18">
        <f>COUNTIF('01'!$D$3:$D$300,C363)+COUNTIF('02'!$D$3:$D$300,C363)+COUNTIF('03'!$D$3:$D$300,C363)+COUNTIF('04'!$D$3:$D$300,C363)+COUNTIF('05'!$D$3:$D$300,C363)+COUNTIF('06'!$D$3:$D$300,C363)+COUNTIF('07'!$D$3:$D$300,C363)+COUNTIF('08'!$D$3:$D$300,C363)+COUNTIF('09'!$D$3:$D$300,C363)+COUNTIF('10'!$D$3:$D$260,C363)+COUNTIF('11'!$D$3:$D$300,C363)+COUNTIF('12'!$D$3:$D$300,C363)</f>
        <v>0</v>
      </c>
      <c r="F363" s="18">
        <f>COUNTIFS('01'!$C$3:$C$300,C363,'01'!$H$3:$H$300,"&gt;0")+COUNTIFS('01'!$D$3:$D$300,C363,'01'!$H$3:$H$300,"&gt;0")+COUNTIFS('02'!$C$3:$C$300,C363,'02'!$H$3:$H$300,"&gt;0")+COUNTIFS('02'!$D$3:$D$300,C363,'02'!$H$3:$H$300,"&gt;0")+COUNTIFS('03'!$C$3:$C$300,C363,'03'!$H$3:$H$300,"&gt;0")+COUNTIFS('03'!$D$3:$D$300,C363,'03'!$H$3:$H$300,"&gt;0")+COUNTIFS('04'!$C$3:$C$300,C363,'04'!$H$3:$H$300,"&gt;0")+COUNTIFS('04'!$D$3:$D$300,C363,'04'!$H$3:$H$300,"&gt;0")+COUNTIFS('05'!$C$3:$C$300,C363,'05'!$H$3:$H$300,"&gt;0")+COUNTIFS('05'!$D$3:$D$300,C363,'05'!$H$3:$H$300,"&gt;0")+COUNTIFS('06'!$C$3:$C$300,C363,'06'!$H$3:$H$300,"&gt;0")+COUNTIFS('06'!$D$3:$D$300,C363,'06'!$H$3:$H$300,"&gt;0")+COUNTIFS('07'!$C$3:$C$300,C363,'07'!$H$3:$H$300,"&gt;0")+COUNTIFS('07'!$D$3:$D$300,C363,'07'!$H$3:$H$300,"&gt;0")+COUNTIFS('08'!$C$3:$C$300,C363,'08'!$H$3:$H$300,"&gt;0")+COUNTIFS('08'!$D$3:$D$300,C363,'08'!$H$3:$H$300,"&gt;0")+COUNTIFS('09'!$C$3:$C$300,C363,'09'!$H$3:$H$300,"&gt;0")+COUNTIFS('09'!$D$3:$D$300,C363,'09'!$H$3:$H$300,"&gt;0")+COUNTIFS('10'!$C$3:$C$260,C363,'10'!$I$3:$I$260,"&gt;0")+COUNTIFS('10'!$D$3:$D$260,C363,'10'!$I$3:$I$260,"&gt;0")+COUNTIFS('11'!$C$3:$C$300,C363,'11'!$H$3:$H$300,"&gt;0")+COUNTIFS('11'!$D$3:$D$300,C363,'11'!$H$3:$H$300,"&gt;0")+COUNTIFS('12'!$C$3:$C$300,C363,'12'!$H$3:$H$300,"&gt;0")+COUNTIFS('12'!$D$3:$D$300,C363,'12'!$H$3:$H$300,"&gt;0")</f>
        <v>0</v>
      </c>
      <c r="G363" s="18">
        <f>COUNTIFS('01'!$C$3:$C$300,C363,'01'!$H$3:$H$300,"&lt;0")+COUNTIFS('01'!$D$3:$D$300,C363,'01'!$H$3:$H$300,"&lt;0")+COUNTIFS('02'!$C$3:$C$300,C363,'02'!$H$3:$H$300,"&lt;0")+COUNTIFS('02'!$D$3:$D$300,C363,'02'!$H$3:$H$300,"&lt;0")+COUNTIFS('03'!$C$3:$C$300,C363,'03'!$H$3:$H$300,"&lt;0")+COUNTIFS('03'!$D$3:$D$300,C363,'03'!$H$3:$H$300,"&lt;0")+COUNTIFS('04'!$C$3:$C$300,C363,'04'!$H$3:$H$300,"&lt;0")+COUNTIFS('04'!$D$3:$D$300,C363,'04'!$H$3:$H$300,"&lt;0")+COUNTIFS('05'!$C$3:$C$300,C363,'05'!$H$3:$H$300,"&lt;0")+COUNTIFS('05'!$D$3:$D$300,C363,'05'!$H$3:$H$300,"&lt;0")+COUNTIFS('06'!$C$3:$C$300,C363,'06'!$H$3:$H$300,"&lt;0")+COUNTIFS('06'!$D$3:$D$300,C363,'06'!$H$3:$H$300,"&lt;0")+COUNTIFS('07'!$C$3:$C$300,C363,'07'!$H$3:$H$300,"&lt;0")+COUNTIFS('07'!$D$3:$D$300,C363,'07'!$H$3:$H$300,"&lt;0")+COUNTIFS('08'!$C$3:$C$300,C363,'08'!$H$3:$H$300,"&lt;0")+COUNTIFS('08'!$D$3:$D$300,C363,'08'!$H$3:$H$300,"&lt;0")+COUNTIFS('09'!$C$3:$C$300,C363,'09'!$H$3:$H$300,"&lt;0")+COUNTIFS('09'!$D$3:$D$300,C363,'09'!$H$3:$H$300,"&lt;0")+COUNTIFS('10'!$C$3:$C$260,C363,'10'!$I$3:$I$260,"&lt;0")+COUNTIFS('10'!$D$3:$D$260,C363,'10'!$I$3:$I$260,"&lt;0")+COUNTIFS('11'!$C$3:$C$300,C363,'11'!$H$3:$H$300,"&lt;0")+COUNTIFS('11'!$D$3:$D$300,C363,'11'!$H$3:$H$300,"&lt;0")+COUNTIFS('12'!$C$3:$C$300,C363,'12'!$H$3:$H$300,"&lt;0")+COUNTIFS('12'!$D$3:$D$300,C363,'12'!$H$3:$H$300,"&lt;0")</f>
        <v>0</v>
      </c>
      <c r="H363" s="19">
        <f>SUMIFS('01'!$H$3:$H$300,'01'!$C$3:$C$300,C363)+SUMIFS('01'!$H$3:$H$300,'01'!$D$3:$D$300,C363)+SUMIFS('02'!$H$3:$H$300,'02'!$C$3:$C$300,C363)+SUMIFS('02'!$H$3:$H$300,'02'!$D$3:$D$300,C363)+SUMIFS('03'!$H$3:$H$300,'03'!$C$3:$C$300,C363)+SUMIFS('03'!$H$3:$H$300,'03'!$D$3:$D$300,C363)+SUMIFS('04'!$H$3:$H$300,'04'!$C$3:$C$300,C363)+SUMIFS('04'!$H$3:$H$300,'04'!$D$3:$D$300,C363)+SUMIFS('05'!$H$3:$H$300,'05'!$C$3:$C$300,C363)+SUMIFS('05'!$H$3:$H$300,'05'!$D$3:$D$300,C363)+SUMIFS('06'!$H$3:$H$300,'06'!$C$3:$C$300,C363)+SUMIFS('06'!$H$3:$H$300,'06'!$D$3:$D$300,C363)+SUMIFS('07'!$H$3:$H$300,'07'!$C$3:$C$300,C363)+SUMIFS('07'!$H$3:$H$300,'07'!$D$3:$D$300,C363)+SUMIFS('08'!$H$3:$H$300,'08'!$C$3:$C$300,C363)+SUMIFS('08'!$H$3:$H$300,'08'!$D$3:$D$300,C363)+SUMIFS('09'!$H$3:$H$300,'09'!$C$3:$C$300,C363)+SUMIFS('09'!$H$3:$H$300,'09'!$D$3:$D$300,C363)+SUMIFS('10'!$I$3:$I$260,'10'!$C$3:$C$260,C363)+SUMIFS('10'!$I$3:$I$260,'10'!$D$3:$D$260,C363)+SUMIFS('11'!$H$3:$H$300,'11'!$C$3:$C$300,C363)+SUMIFS('11'!$H$3:$H$300,'11'!$D$3:$D$300,C363)+SUMIFS('12'!$H$3:$H$300,'12'!$C$3:$C$300,C363)+SUMIFS('12'!$H$3:$H$300,'12'!$D$3:$D$300,C363)</f>
        <v>0</v>
      </c>
      <c r="I363" s="212"/>
      <c r="J363" s="231"/>
      <c r="K363" s="212"/>
      <c r="L363" s="212"/>
    </row>
    <row r="364" spans="1:12" ht="24.75" customHeight="1">
      <c r="A364" s="16">
        <f>Equipes!$H364+(ROW(Equipes!$H364)/100000)</f>
        <v>3.64E-3</v>
      </c>
      <c r="B364" s="13">
        <f>RANK(Equipes!$A364,A:A)</f>
        <v>637</v>
      </c>
      <c r="C364" s="28"/>
      <c r="D364" s="18">
        <f>COUNTIF('01'!$C$3:$C$300,C364)+COUNTIF('02'!$C$3:$C$300,C364)+COUNTIF('03'!$C$3:$C$300,C364)+COUNTIF('04'!$C$3:$C$300,C364)+COUNTIF('05'!$C$3:$C$300,C364)+COUNTIF('06'!$C$3:$C$300,C364)+COUNTIF('07'!$C$3:$C$300,C364)+COUNTIF('08'!$C$3:$C$300,C364)+COUNTIF('09'!$C$3:$C$300,C364)+COUNTIF('10'!$C$3:$C$260,C364)+COUNTIF('11'!$C$3:$C$300,C364)+COUNTIF('12'!$C$3:$C$300,C364)</f>
        <v>0</v>
      </c>
      <c r="E364" s="18">
        <f>COUNTIF('01'!$D$3:$D$300,C364)+COUNTIF('02'!$D$3:$D$300,C364)+COUNTIF('03'!$D$3:$D$300,C364)+COUNTIF('04'!$D$3:$D$300,C364)+COUNTIF('05'!$D$3:$D$300,C364)+COUNTIF('06'!$D$3:$D$300,C364)+COUNTIF('07'!$D$3:$D$300,C364)+COUNTIF('08'!$D$3:$D$300,C364)+COUNTIF('09'!$D$3:$D$300,C364)+COUNTIF('10'!$D$3:$D$260,C364)+COUNTIF('11'!$D$3:$D$300,C364)+COUNTIF('12'!$D$3:$D$300,C364)</f>
        <v>0</v>
      </c>
      <c r="F364" s="18">
        <f>COUNTIFS('01'!$C$3:$C$300,C364,'01'!$H$3:$H$300,"&gt;0")+COUNTIFS('01'!$D$3:$D$300,C364,'01'!$H$3:$H$300,"&gt;0")+COUNTIFS('02'!$C$3:$C$300,C364,'02'!$H$3:$H$300,"&gt;0")+COUNTIFS('02'!$D$3:$D$300,C364,'02'!$H$3:$H$300,"&gt;0")+COUNTIFS('03'!$C$3:$C$300,C364,'03'!$H$3:$H$300,"&gt;0")+COUNTIFS('03'!$D$3:$D$300,C364,'03'!$H$3:$H$300,"&gt;0")+COUNTIFS('04'!$C$3:$C$300,C364,'04'!$H$3:$H$300,"&gt;0")+COUNTIFS('04'!$D$3:$D$300,C364,'04'!$H$3:$H$300,"&gt;0")+COUNTIFS('05'!$C$3:$C$300,C364,'05'!$H$3:$H$300,"&gt;0")+COUNTIFS('05'!$D$3:$D$300,C364,'05'!$H$3:$H$300,"&gt;0")+COUNTIFS('06'!$C$3:$C$300,C364,'06'!$H$3:$H$300,"&gt;0")+COUNTIFS('06'!$D$3:$D$300,C364,'06'!$H$3:$H$300,"&gt;0")+COUNTIFS('07'!$C$3:$C$300,C364,'07'!$H$3:$H$300,"&gt;0")+COUNTIFS('07'!$D$3:$D$300,C364,'07'!$H$3:$H$300,"&gt;0")+COUNTIFS('08'!$C$3:$C$300,C364,'08'!$H$3:$H$300,"&gt;0")+COUNTIFS('08'!$D$3:$D$300,C364,'08'!$H$3:$H$300,"&gt;0")+COUNTIFS('09'!$C$3:$C$300,C364,'09'!$H$3:$H$300,"&gt;0")+COUNTIFS('09'!$D$3:$D$300,C364,'09'!$H$3:$H$300,"&gt;0")+COUNTIFS('10'!$C$3:$C$260,C364,'10'!$I$3:$I$260,"&gt;0")+COUNTIFS('10'!$D$3:$D$260,C364,'10'!$I$3:$I$260,"&gt;0")+COUNTIFS('11'!$C$3:$C$300,C364,'11'!$H$3:$H$300,"&gt;0")+COUNTIFS('11'!$D$3:$D$300,C364,'11'!$H$3:$H$300,"&gt;0")+COUNTIFS('12'!$C$3:$C$300,C364,'12'!$H$3:$H$300,"&gt;0")+COUNTIFS('12'!$D$3:$D$300,C364,'12'!$H$3:$H$300,"&gt;0")</f>
        <v>0</v>
      </c>
      <c r="G364" s="18">
        <f>COUNTIFS('01'!$C$3:$C$300,C364,'01'!$H$3:$H$300,"&lt;0")+COUNTIFS('01'!$D$3:$D$300,C364,'01'!$H$3:$H$300,"&lt;0")+COUNTIFS('02'!$C$3:$C$300,C364,'02'!$H$3:$H$300,"&lt;0")+COUNTIFS('02'!$D$3:$D$300,C364,'02'!$H$3:$H$300,"&lt;0")+COUNTIFS('03'!$C$3:$C$300,C364,'03'!$H$3:$H$300,"&lt;0")+COUNTIFS('03'!$D$3:$D$300,C364,'03'!$H$3:$H$300,"&lt;0")+COUNTIFS('04'!$C$3:$C$300,C364,'04'!$H$3:$H$300,"&lt;0")+COUNTIFS('04'!$D$3:$D$300,C364,'04'!$H$3:$H$300,"&lt;0")+COUNTIFS('05'!$C$3:$C$300,C364,'05'!$H$3:$H$300,"&lt;0")+COUNTIFS('05'!$D$3:$D$300,C364,'05'!$H$3:$H$300,"&lt;0")+COUNTIFS('06'!$C$3:$C$300,C364,'06'!$H$3:$H$300,"&lt;0")+COUNTIFS('06'!$D$3:$D$300,C364,'06'!$H$3:$H$300,"&lt;0")+COUNTIFS('07'!$C$3:$C$300,C364,'07'!$H$3:$H$300,"&lt;0")+COUNTIFS('07'!$D$3:$D$300,C364,'07'!$H$3:$H$300,"&lt;0")+COUNTIFS('08'!$C$3:$C$300,C364,'08'!$H$3:$H$300,"&lt;0")+COUNTIFS('08'!$D$3:$D$300,C364,'08'!$H$3:$H$300,"&lt;0")+COUNTIFS('09'!$C$3:$C$300,C364,'09'!$H$3:$H$300,"&lt;0")+COUNTIFS('09'!$D$3:$D$300,C364,'09'!$H$3:$H$300,"&lt;0")+COUNTIFS('10'!$C$3:$C$260,C364,'10'!$I$3:$I$260,"&lt;0")+COUNTIFS('10'!$D$3:$D$260,C364,'10'!$I$3:$I$260,"&lt;0")+COUNTIFS('11'!$C$3:$C$300,C364,'11'!$H$3:$H$300,"&lt;0")+COUNTIFS('11'!$D$3:$D$300,C364,'11'!$H$3:$H$300,"&lt;0")+COUNTIFS('12'!$C$3:$C$300,C364,'12'!$H$3:$H$300,"&lt;0")+COUNTIFS('12'!$D$3:$D$300,C364,'12'!$H$3:$H$300,"&lt;0")</f>
        <v>0</v>
      </c>
      <c r="H364" s="19">
        <f>SUMIFS('01'!$H$3:$H$300,'01'!$C$3:$C$300,C364)+SUMIFS('01'!$H$3:$H$300,'01'!$D$3:$D$300,C364)+SUMIFS('02'!$H$3:$H$300,'02'!$C$3:$C$300,C364)+SUMIFS('02'!$H$3:$H$300,'02'!$D$3:$D$300,C364)+SUMIFS('03'!$H$3:$H$300,'03'!$C$3:$C$300,C364)+SUMIFS('03'!$H$3:$H$300,'03'!$D$3:$D$300,C364)+SUMIFS('04'!$H$3:$H$300,'04'!$C$3:$C$300,C364)+SUMIFS('04'!$H$3:$H$300,'04'!$D$3:$D$300,C364)+SUMIFS('05'!$H$3:$H$300,'05'!$C$3:$C$300,C364)+SUMIFS('05'!$H$3:$H$300,'05'!$D$3:$D$300,C364)+SUMIFS('06'!$H$3:$H$300,'06'!$C$3:$C$300,C364)+SUMIFS('06'!$H$3:$H$300,'06'!$D$3:$D$300,C364)+SUMIFS('07'!$H$3:$H$300,'07'!$C$3:$C$300,C364)+SUMIFS('07'!$H$3:$H$300,'07'!$D$3:$D$300,C364)+SUMIFS('08'!$H$3:$H$300,'08'!$C$3:$C$300,C364)+SUMIFS('08'!$H$3:$H$300,'08'!$D$3:$D$300,C364)+SUMIFS('09'!$H$3:$H$300,'09'!$C$3:$C$300,C364)+SUMIFS('09'!$H$3:$H$300,'09'!$D$3:$D$300,C364)+SUMIFS('10'!$I$3:$I$260,'10'!$C$3:$C$260,C364)+SUMIFS('10'!$I$3:$I$260,'10'!$D$3:$D$260,C364)+SUMIFS('11'!$H$3:$H$300,'11'!$C$3:$C$300,C364)+SUMIFS('11'!$H$3:$H$300,'11'!$D$3:$D$300,C364)+SUMIFS('12'!$H$3:$H$300,'12'!$C$3:$C$300,C364)+SUMIFS('12'!$H$3:$H$300,'12'!$D$3:$D$300,C364)</f>
        <v>0</v>
      </c>
      <c r="I364" s="212"/>
      <c r="J364" s="231"/>
      <c r="K364" s="212"/>
      <c r="L364" s="212"/>
    </row>
    <row r="365" spans="1:12" ht="24.75" customHeight="1">
      <c r="A365" s="16">
        <f>Equipes!$H365+(ROW(Equipes!$H365)/100000)</f>
        <v>3.65E-3</v>
      </c>
      <c r="B365" s="13">
        <f>RANK(Equipes!$A365,A:A)</f>
        <v>636</v>
      </c>
      <c r="C365" s="28"/>
      <c r="D365" s="18">
        <f>COUNTIF('01'!$C$3:$C$300,C365)+COUNTIF('02'!$C$3:$C$300,C365)+COUNTIF('03'!$C$3:$C$300,C365)+COUNTIF('04'!$C$3:$C$300,C365)+COUNTIF('05'!$C$3:$C$300,C365)+COUNTIF('06'!$C$3:$C$300,C365)+COUNTIF('07'!$C$3:$C$300,C365)+COUNTIF('08'!$C$3:$C$300,C365)+COUNTIF('09'!$C$3:$C$300,C365)+COUNTIF('10'!$C$3:$C$260,C365)+COUNTIF('11'!$C$3:$C$300,C365)+COUNTIF('12'!$C$3:$C$300,C365)</f>
        <v>0</v>
      </c>
      <c r="E365" s="18">
        <f>COUNTIF('01'!$D$3:$D$300,C365)+COUNTIF('02'!$D$3:$D$300,C365)+COUNTIF('03'!$D$3:$D$300,C365)+COUNTIF('04'!$D$3:$D$300,C365)+COUNTIF('05'!$D$3:$D$300,C365)+COUNTIF('06'!$D$3:$D$300,C365)+COUNTIF('07'!$D$3:$D$300,C365)+COUNTIF('08'!$D$3:$D$300,C365)+COUNTIF('09'!$D$3:$D$300,C365)+COUNTIF('10'!$D$3:$D$260,C365)+COUNTIF('11'!$D$3:$D$300,C365)+COUNTIF('12'!$D$3:$D$300,C365)</f>
        <v>0</v>
      </c>
      <c r="F365" s="18">
        <f>COUNTIFS('01'!$C$3:$C$300,C365,'01'!$H$3:$H$300,"&gt;0")+COUNTIFS('01'!$D$3:$D$300,C365,'01'!$H$3:$H$300,"&gt;0")+COUNTIFS('02'!$C$3:$C$300,C365,'02'!$H$3:$H$300,"&gt;0")+COUNTIFS('02'!$D$3:$D$300,C365,'02'!$H$3:$H$300,"&gt;0")+COUNTIFS('03'!$C$3:$C$300,C365,'03'!$H$3:$H$300,"&gt;0")+COUNTIFS('03'!$D$3:$D$300,C365,'03'!$H$3:$H$300,"&gt;0")+COUNTIFS('04'!$C$3:$C$300,C365,'04'!$H$3:$H$300,"&gt;0")+COUNTIFS('04'!$D$3:$D$300,C365,'04'!$H$3:$H$300,"&gt;0")+COUNTIFS('05'!$C$3:$C$300,C365,'05'!$H$3:$H$300,"&gt;0")+COUNTIFS('05'!$D$3:$D$300,C365,'05'!$H$3:$H$300,"&gt;0")+COUNTIFS('06'!$C$3:$C$300,C365,'06'!$H$3:$H$300,"&gt;0")+COUNTIFS('06'!$D$3:$D$300,C365,'06'!$H$3:$H$300,"&gt;0")+COUNTIFS('07'!$C$3:$C$300,C365,'07'!$H$3:$H$300,"&gt;0")+COUNTIFS('07'!$D$3:$D$300,C365,'07'!$H$3:$H$300,"&gt;0")+COUNTIFS('08'!$C$3:$C$300,C365,'08'!$H$3:$H$300,"&gt;0")+COUNTIFS('08'!$D$3:$D$300,C365,'08'!$H$3:$H$300,"&gt;0")+COUNTIFS('09'!$C$3:$C$300,C365,'09'!$H$3:$H$300,"&gt;0")+COUNTIFS('09'!$D$3:$D$300,C365,'09'!$H$3:$H$300,"&gt;0")+COUNTIFS('10'!$C$3:$C$260,C365,'10'!$I$3:$I$260,"&gt;0")+COUNTIFS('10'!$D$3:$D$260,C365,'10'!$I$3:$I$260,"&gt;0")+COUNTIFS('11'!$C$3:$C$300,C365,'11'!$H$3:$H$300,"&gt;0")+COUNTIFS('11'!$D$3:$D$300,C365,'11'!$H$3:$H$300,"&gt;0")+COUNTIFS('12'!$C$3:$C$300,C365,'12'!$H$3:$H$300,"&gt;0")+COUNTIFS('12'!$D$3:$D$300,C365,'12'!$H$3:$H$300,"&gt;0")</f>
        <v>0</v>
      </c>
      <c r="G365" s="18">
        <f>COUNTIFS('01'!$C$3:$C$300,C365,'01'!$H$3:$H$300,"&lt;0")+COUNTIFS('01'!$D$3:$D$300,C365,'01'!$H$3:$H$300,"&lt;0")+COUNTIFS('02'!$C$3:$C$300,C365,'02'!$H$3:$H$300,"&lt;0")+COUNTIFS('02'!$D$3:$D$300,C365,'02'!$H$3:$H$300,"&lt;0")+COUNTIFS('03'!$C$3:$C$300,C365,'03'!$H$3:$H$300,"&lt;0")+COUNTIFS('03'!$D$3:$D$300,C365,'03'!$H$3:$H$300,"&lt;0")+COUNTIFS('04'!$C$3:$C$300,C365,'04'!$H$3:$H$300,"&lt;0")+COUNTIFS('04'!$D$3:$D$300,C365,'04'!$H$3:$H$300,"&lt;0")+COUNTIFS('05'!$C$3:$C$300,C365,'05'!$H$3:$H$300,"&lt;0")+COUNTIFS('05'!$D$3:$D$300,C365,'05'!$H$3:$H$300,"&lt;0")+COUNTIFS('06'!$C$3:$C$300,C365,'06'!$H$3:$H$300,"&lt;0")+COUNTIFS('06'!$D$3:$D$300,C365,'06'!$H$3:$H$300,"&lt;0")+COUNTIFS('07'!$C$3:$C$300,C365,'07'!$H$3:$H$300,"&lt;0")+COUNTIFS('07'!$D$3:$D$300,C365,'07'!$H$3:$H$300,"&lt;0")+COUNTIFS('08'!$C$3:$C$300,C365,'08'!$H$3:$H$300,"&lt;0")+COUNTIFS('08'!$D$3:$D$300,C365,'08'!$H$3:$H$300,"&lt;0")+COUNTIFS('09'!$C$3:$C$300,C365,'09'!$H$3:$H$300,"&lt;0")+COUNTIFS('09'!$D$3:$D$300,C365,'09'!$H$3:$H$300,"&lt;0")+COUNTIFS('10'!$C$3:$C$260,C365,'10'!$I$3:$I$260,"&lt;0")+COUNTIFS('10'!$D$3:$D$260,C365,'10'!$I$3:$I$260,"&lt;0")+COUNTIFS('11'!$C$3:$C$300,C365,'11'!$H$3:$H$300,"&lt;0")+COUNTIFS('11'!$D$3:$D$300,C365,'11'!$H$3:$H$300,"&lt;0")+COUNTIFS('12'!$C$3:$C$300,C365,'12'!$H$3:$H$300,"&lt;0")+COUNTIFS('12'!$D$3:$D$300,C365,'12'!$H$3:$H$300,"&lt;0")</f>
        <v>0</v>
      </c>
      <c r="H365" s="19">
        <f>SUMIFS('01'!$H$3:$H$300,'01'!$C$3:$C$300,C365)+SUMIFS('01'!$H$3:$H$300,'01'!$D$3:$D$300,C365)+SUMIFS('02'!$H$3:$H$300,'02'!$C$3:$C$300,C365)+SUMIFS('02'!$H$3:$H$300,'02'!$D$3:$D$300,C365)+SUMIFS('03'!$H$3:$H$300,'03'!$C$3:$C$300,C365)+SUMIFS('03'!$H$3:$H$300,'03'!$D$3:$D$300,C365)+SUMIFS('04'!$H$3:$H$300,'04'!$C$3:$C$300,C365)+SUMIFS('04'!$H$3:$H$300,'04'!$D$3:$D$300,C365)+SUMIFS('05'!$H$3:$H$300,'05'!$C$3:$C$300,C365)+SUMIFS('05'!$H$3:$H$300,'05'!$D$3:$D$300,C365)+SUMIFS('06'!$H$3:$H$300,'06'!$C$3:$C$300,C365)+SUMIFS('06'!$H$3:$H$300,'06'!$D$3:$D$300,C365)+SUMIFS('07'!$H$3:$H$300,'07'!$C$3:$C$300,C365)+SUMIFS('07'!$H$3:$H$300,'07'!$D$3:$D$300,C365)+SUMIFS('08'!$H$3:$H$300,'08'!$C$3:$C$300,C365)+SUMIFS('08'!$H$3:$H$300,'08'!$D$3:$D$300,C365)+SUMIFS('09'!$H$3:$H$300,'09'!$C$3:$C$300,C365)+SUMIFS('09'!$H$3:$H$300,'09'!$D$3:$D$300,C365)+SUMIFS('10'!$I$3:$I$260,'10'!$C$3:$C$260,C365)+SUMIFS('10'!$I$3:$I$260,'10'!$D$3:$D$260,C365)+SUMIFS('11'!$H$3:$H$300,'11'!$C$3:$C$300,C365)+SUMIFS('11'!$H$3:$H$300,'11'!$D$3:$D$300,C365)+SUMIFS('12'!$H$3:$H$300,'12'!$C$3:$C$300,C365)+SUMIFS('12'!$H$3:$H$300,'12'!$D$3:$D$300,C365)</f>
        <v>0</v>
      </c>
      <c r="I365" s="212"/>
      <c r="J365" s="231"/>
      <c r="K365" s="212"/>
      <c r="L365" s="212"/>
    </row>
    <row r="366" spans="1:12" ht="24.75" customHeight="1">
      <c r="A366" s="16">
        <f>Equipes!$H366+(ROW(Equipes!$H366)/100000)</f>
        <v>3.6600000000000001E-3</v>
      </c>
      <c r="B366" s="13">
        <f>RANK(Equipes!$A366,A:A)</f>
        <v>635</v>
      </c>
      <c r="C366" s="28"/>
      <c r="D366" s="18">
        <f>COUNTIF('01'!$C$3:$C$300,C366)+COUNTIF('02'!$C$3:$C$300,C366)+COUNTIF('03'!$C$3:$C$300,C366)+COUNTIF('04'!$C$3:$C$300,C366)+COUNTIF('05'!$C$3:$C$300,C366)+COUNTIF('06'!$C$3:$C$300,C366)+COUNTIF('07'!$C$3:$C$300,C366)+COUNTIF('08'!$C$3:$C$300,C366)+COUNTIF('09'!$C$3:$C$300,C366)+COUNTIF('10'!$C$3:$C$260,C366)+COUNTIF('11'!$C$3:$C$300,C366)+COUNTIF('12'!$C$3:$C$300,C366)</f>
        <v>0</v>
      </c>
      <c r="E366" s="18">
        <f>COUNTIF('01'!$D$3:$D$300,C366)+COUNTIF('02'!$D$3:$D$300,C366)+COUNTIF('03'!$D$3:$D$300,C366)+COUNTIF('04'!$D$3:$D$300,C366)+COUNTIF('05'!$D$3:$D$300,C366)+COUNTIF('06'!$D$3:$D$300,C366)+COUNTIF('07'!$D$3:$D$300,C366)+COUNTIF('08'!$D$3:$D$300,C366)+COUNTIF('09'!$D$3:$D$300,C366)+COUNTIF('10'!$D$3:$D$260,C366)+COUNTIF('11'!$D$3:$D$300,C366)+COUNTIF('12'!$D$3:$D$300,C366)</f>
        <v>0</v>
      </c>
      <c r="F366" s="18">
        <f>COUNTIFS('01'!$C$3:$C$300,C366,'01'!$H$3:$H$300,"&gt;0")+COUNTIFS('01'!$D$3:$D$300,C366,'01'!$H$3:$H$300,"&gt;0")+COUNTIFS('02'!$C$3:$C$300,C366,'02'!$H$3:$H$300,"&gt;0")+COUNTIFS('02'!$D$3:$D$300,C366,'02'!$H$3:$H$300,"&gt;0")+COUNTIFS('03'!$C$3:$C$300,C366,'03'!$H$3:$H$300,"&gt;0")+COUNTIFS('03'!$D$3:$D$300,C366,'03'!$H$3:$H$300,"&gt;0")+COUNTIFS('04'!$C$3:$C$300,C366,'04'!$H$3:$H$300,"&gt;0")+COUNTIFS('04'!$D$3:$D$300,C366,'04'!$H$3:$H$300,"&gt;0")+COUNTIFS('05'!$C$3:$C$300,C366,'05'!$H$3:$H$300,"&gt;0")+COUNTIFS('05'!$D$3:$D$300,C366,'05'!$H$3:$H$300,"&gt;0")+COUNTIFS('06'!$C$3:$C$300,C366,'06'!$H$3:$H$300,"&gt;0")+COUNTIFS('06'!$D$3:$D$300,C366,'06'!$H$3:$H$300,"&gt;0")+COUNTIFS('07'!$C$3:$C$300,C366,'07'!$H$3:$H$300,"&gt;0")+COUNTIFS('07'!$D$3:$D$300,C366,'07'!$H$3:$H$300,"&gt;0")+COUNTIFS('08'!$C$3:$C$300,C366,'08'!$H$3:$H$300,"&gt;0")+COUNTIFS('08'!$D$3:$D$300,C366,'08'!$H$3:$H$300,"&gt;0")+COUNTIFS('09'!$C$3:$C$300,C366,'09'!$H$3:$H$300,"&gt;0")+COUNTIFS('09'!$D$3:$D$300,C366,'09'!$H$3:$H$300,"&gt;0")+COUNTIFS('10'!$C$3:$C$260,C366,'10'!$I$3:$I$260,"&gt;0")+COUNTIFS('10'!$D$3:$D$260,C366,'10'!$I$3:$I$260,"&gt;0")+COUNTIFS('11'!$C$3:$C$300,C366,'11'!$H$3:$H$300,"&gt;0")+COUNTIFS('11'!$D$3:$D$300,C366,'11'!$H$3:$H$300,"&gt;0")+COUNTIFS('12'!$C$3:$C$300,C366,'12'!$H$3:$H$300,"&gt;0")+COUNTIFS('12'!$D$3:$D$300,C366,'12'!$H$3:$H$300,"&gt;0")</f>
        <v>0</v>
      </c>
      <c r="G366" s="18">
        <f>COUNTIFS('01'!$C$3:$C$300,C366,'01'!$H$3:$H$300,"&lt;0")+COUNTIFS('01'!$D$3:$D$300,C366,'01'!$H$3:$H$300,"&lt;0")+COUNTIFS('02'!$C$3:$C$300,C366,'02'!$H$3:$H$300,"&lt;0")+COUNTIFS('02'!$D$3:$D$300,C366,'02'!$H$3:$H$300,"&lt;0")+COUNTIFS('03'!$C$3:$C$300,C366,'03'!$H$3:$H$300,"&lt;0")+COUNTIFS('03'!$D$3:$D$300,C366,'03'!$H$3:$H$300,"&lt;0")+COUNTIFS('04'!$C$3:$C$300,C366,'04'!$H$3:$H$300,"&lt;0")+COUNTIFS('04'!$D$3:$D$300,C366,'04'!$H$3:$H$300,"&lt;0")+COUNTIFS('05'!$C$3:$C$300,C366,'05'!$H$3:$H$300,"&lt;0")+COUNTIFS('05'!$D$3:$D$300,C366,'05'!$H$3:$H$300,"&lt;0")+COUNTIFS('06'!$C$3:$C$300,C366,'06'!$H$3:$H$300,"&lt;0")+COUNTIFS('06'!$D$3:$D$300,C366,'06'!$H$3:$H$300,"&lt;0")+COUNTIFS('07'!$C$3:$C$300,C366,'07'!$H$3:$H$300,"&lt;0")+COUNTIFS('07'!$D$3:$D$300,C366,'07'!$H$3:$H$300,"&lt;0")+COUNTIFS('08'!$C$3:$C$300,C366,'08'!$H$3:$H$300,"&lt;0")+COUNTIFS('08'!$D$3:$D$300,C366,'08'!$H$3:$H$300,"&lt;0")+COUNTIFS('09'!$C$3:$C$300,C366,'09'!$H$3:$H$300,"&lt;0")+COUNTIFS('09'!$D$3:$D$300,C366,'09'!$H$3:$H$300,"&lt;0")+COUNTIFS('10'!$C$3:$C$260,C366,'10'!$I$3:$I$260,"&lt;0")+COUNTIFS('10'!$D$3:$D$260,C366,'10'!$I$3:$I$260,"&lt;0")+COUNTIFS('11'!$C$3:$C$300,C366,'11'!$H$3:$H$300,"&lt;0")+COUNTIFS('11'!$D$3:$D$300,C366,'11'!$H$3:$H$300,"&lt;0")+COUNTIFS('12'!$C$3:$C$300,C366,'12'!$H$3:$H$300,"&lt;0")+COUNTIFS('12'!$D$3:$D$300,C366,'12'!$H$3:$H$300,"&lt;0")</f>
        <v>0</v>
      </c>
      <c r="H366" s="19">
        <f>SUMIFS('01'!$H$3:$H$300,'01'!$C$3:$C$300,C366)+SUMIFS('01'!$H$3:$H$300,'01'!$D$3:$D$300,C366)+SUMIFS('02'!$H$3:$H$300,'02'!$C$3:$C$300,C366)+SUMIFS('02'!$H$3:$H$300,'02'!$D$3:$D$300,C366)+SUMIFS('03'!$H$3:$H$300,'03'!$C$3:$C$300,C366)+SUMIFS('03'!$H$3:$H$300,'03'!$D$3:$D$300,C366)+SUMIFS('04'!$H$3:$H$300,'04'!$C$3:$C$300,C366)+SUMIFS('04'!$H$3:$H$300,'04'!$D$3:$D$300,C366)+SUMIFS('05'!$H$3:$H$300,'05'!$C$3:$C$300,C366)+SUMIFS('05'!$H$3:$H$300,'05'!$D$3:$D$300,C366)+SUMIFS('06'!$H$3:$H$300,'06'!$C$3:$C$300,C366)+SUMIFS('06'!$H$3:$H$300,'06'!$D$3:$D$300,C366)+SUMIFS('07'!$H$3:$H$300,'07'!$C$3:$C$300,C366)+SUMIFS('07'!$H$3:$H$300,'07'!$D$3:$D$300,C366)+SUMIFS('08'!$H$3:$H$300,'08'!$C$3:$C$300,C366)+SUMIFS('08'!$H$3:$H$300,'08'!$D$3:$D$300,C366)+SUMIFS('09'!$H$3:$H$300,'09'!$C$3:$C$300,C366)+SUMIFS('09'!$H$3:$H$300,'09'!$D$3:$D$300,C366)+SUMIFS('10'!$I$3:$I$260,'10'!$C$3:$C$260,C366)+SUMIFS('10'!$I$3:$I$260,'10'!$D$3:$D$260,C366)+SUMIFS('11'!$H$3:$H$300,'11'!$C$3:$C$300,C366)+SUMIFS('11'!$H$3:$H$300,'11'!$D$3:$D$300,C366)+SUMIFS('12'!$H$3:$H$300,'12'!$C$3:$C$300,C366)+SUMIFS('12'!$H$3:$H$300,'12'!$D$3:$D$300,C366)</f>
        <v>0</v>
      </c>
      <c r="I366" s="212"/>
      <c r="J366" s="231"/>
      <c r="K366" s="212"/>
      <c r="L366" s="212"/>
    </row>
    <row r="367" spans="1:12" ht="24.75" customHeight="1">
      <c r="A367" s="16">
        <f>Equipes!$H367+(ROW(Equipes!$H367)/100000)</f>
        <v>3.6700000000000001E-3</v>
      </c>
      <c r="B367" s="13">
        <f>RANK(Equipes!$A367,A:A)</f>
        <v>634</v>
      </c>
      <c r="C367" s="28"/>
      <c r="D367" s="18">
        <f>COUNTIF('01'!$C$3:$C$300,C367)+COUNTIF('02'!$C$3:$C$300,C367)+COUNTIF('03'!$C$3:$C$300,C367)+COUNTIF('04'!$C$3:$C$300,C367)+COUNTIF('05'!$C$3:$C$300,C367)+COUNTIF('06'!$C$3:$C$300,C367)+COUNTIF('07'!$C$3:$C$300,C367)+COUNTIF('08'!$C$3:$C$300,C367)+COUNTIF('09'!$C$3:$C$300,C367)+COUNTIF('10'!$C$3:$C$260,C367)+COUNTIF('11'!$C$3:$C$300,C367)+COUNTIF('12'!$C$3:$C$300,C367)</f>
        <v>0</v>
      </c>
      <c r="E367" s="18">
        <f>COUNTIF('01'!$D$3:$D$300,C367)+COUNTIF('02'!$D$3:$D$300,C367)+COUNTIF('03'!$D$3:$D$300,C367)+COUNTIF('04'!$D$3:$D$300,C367)+COUNTIF('05'!$D$3:$D$300,C367)+COUNTIF('06'!$D$3:$D$300,C367)+COUNTIF('07'!$D$3:$D$300,C367)+COUNTIF('08'!$D$3:$D$300,C367)+COUNTIF('09'!$D$3:$D$300,C367)+COUNTIF('10'!$D$3:$D$260,C367)+COUNTIF('11'!$D$3:$D$300,C367)+COUNTIF('12'!$D$3:$D$300,C367)</f>
        <v>0</v>
      </c>
      <c r="F367" s="18">
        <f>COUNTIFS('01'!$C$3:$C$300,C367,'01'!$H$3:$H$300,"&gt;0")+COUNTIFS('01'!$D$3:$D$300,C367,'01'!$H$3:$H$300,"&gt;0")+COUNTIFS('02'!$C$3:$C$300,C367,'02'!$H$3:$H$300,"&gt;0")+COUNTIFS('02'!$D$3:$D$300,C367,'02'!$H$3:$H$300,"&gt;0")+COUNTIFS('03'!$C$3:$C$300,C367,'03'!$H$3:$H$300,"&gt;0")+COUNTIFS('03'!$D$3:$D$300,C367,'03'!$H$3:$H$300,"&gt;0")+COUNTIFS('04'!$C$3:$C$300,C367,'04'!$H$3:$H$300,"&gt;0")+COUNTIFS('04'!$D$3:$D$300,C367,'04'!$H$3:$H$300,"&gt;0")+COUNTIFS('05'!$C$3:$C$300,C367,'05'!$H$3:$H$300,"&gt;0")+COUNTIFS('05'!$D$3:$D$300,C367,'05'!$H$3:$H$300,"&gt;0")+COUNTIFS('06'!$C$3:$C$300,C367,'06'!$H$3:$H$300,"&gt;0")+COUNTIFS('06'!$D$3:$D$300,C367,'06'!$H$3:$H$300,"&gt;0")+COUNTIFS('07'!$C$3:$C$300,C367,'07'!$H$3:$H$300,"&gt;0")+COUNTIFS('07'!$D$3:$D$300,C367,'07'!$H$3:$H$300,"&gt;0")+COUNTIFS('08'!$C$3:$C$300,C367,'08'!$H$3:$H$300,"&gt;0")+COUNTIFS('08'!$D$3:$D$300,C367,'08'!$H$3:$H$300,"&gt;0")+COUNTIFS('09'!$C$3:$C$300,C367,'09'!$H$3:$H$300,"&gt;0")+COUNTIFS('09'!$D$3:$D$300,C367,'09'!$H$3:$H$300,"&gt;0")+COUNTIFS('10'!$C$3:$C$260,C367,'10'!$I$3:$I$260,"&gt;0")+COUNTIFS('10'!$D$3:$D$260,C367,'10'!$I$3:$I$260,"&gt;0")+COUNTIFS('11'!$C$3:$C$300,C367,'11'!$H$3:$H$300,"&gt;0")+COUNTIFS('11'!$D$3:$D$300,C367,'11'!$H$3:$H$300,"&gt;0")+COUNTIFS('12'!$C$3:$C$300,C367,'12'!$H$3:$H$300,"&gt;0")+COUNTIFS('12'!$D$3:$D$300,C367,'12'!$H$3:$H$300,"&gt;0")</f>
        <v>0</v>
      </c>
      <c r="G367" s="18">
        <f>COUNTIFS('01'!$C$3:$C$300,C367,'01'!$H$3:$H$300,"&lt;0")+COUNTIFS('01'!$D$3:$D$300,C367,'01'!$H$3:$H$300,"&lt;0")+COUNTIFS('02'!$C$3:$C$300,C367,'02'!$H$3:$H$300,"&lt;0")+COUNTIFS('02'!$D$3:$D$300,C367,'02'!$H$3:$H$300,"&lt;0")+COUNTIFS('03'!$C$3:$C$300,C367,'03'!$H$3:$H$300,"&lt;0")+COUNTIFS('03'!$D$3:$D$300,C367,'03'!$H$3:$H$300,"&lt;0")+COUNTIFS('04'!$C$3:$C$300,C367,'04'!$H$3:$H$300,"&lt;0")+COUNTIFS('04'!$D$3:$D$300,C367,'04'!$H$3:$H$300,"&lt;0")+COUNTIFS('05'!$C$3:$C$300,C367,'05'!$H$3:$H$300,"&lt;0")+COUNTIFS('05'!$D$3:$D$300,C367,'05'!$H$3:$H$300,"&lt;0")+COUNTIFS('06'!$C$3:$C$300,C367,'06'!$H$3:$H$300,"&lt;0")+COUNTIFS('06'!$D$3:$D$300,C367,'06'!$H$3:$H$300,"&lt;0")+COUNTIFS('07'!$C$3:$C$300,C367,'07'!$H$3:$H$300,"&lt;0")+COUNTIFS('07'!$D$3:$D$300,C367,'07'!$H$3:$H$300,"&lt;0")+COUNTIFS('08'!$C$3:$C$300,C367,'08'!$H$3:$H$300,"&lt;0")+COUNTIFS('08'!$D$3:$D$300,C367,'08'!$H$3:$H$300,"&lt;0")+COUNTIFS('09'!$C$3:$C$300,C367,'09'!$H$3:$H$300,"&lt;0")+COUNTIFS('09'!$D$3:$D$300,C367,'09'!$H$3:$H$300,"&lt;0")+COUNTIFS('10'!$C$3:$C$260,C367,'10'!$I$3:$I$260,"&lt;0")+COUNTIFS('10'!$D$3:$D$260,C367,'10'!$I$3:$I$260,"&lt;0")+COUNTIFS('11'!$C$3:$C$300,C367,'11'!$H$3:$H$300,"&lt;0")+COUNTIFS('11'!$D$3:$D$300,C367,'11'!$H$3:$H$300,"&lt;0")+COUNTIFS('12'!$C$3:$C$300,C367,'12'!$H$3:$H$300,"&lt;0")+COUNTIFS('12'!$D$3:$D$300,C367,'12'!$H$3:$H$300,"&lt;0")</f>
        <v>0</v>
      </c>
      <c r="H367" s="19">
        <f>SUMIFS('01'!$H$3:$H$300,'01'!$C$3:$C$300,C367)+SUMIFS('01'!$H$3:$H$300,'01'!$D$3:$D$300,C367)+SUMIFS('02'!$H$3:$H$300,'02'!$C$3:$C$300,C367)+SUMIFS('02'!$H$3:$H$300,'02'!$D$3:$D$300,C367)+SUMIFS('03'!$H$3:$H$300,'03'!$C$3:$C$300,C367)+SUMIFS('03'!$H$3:$H$300,'03'!$D$3:$D$300,C367)+SUMIFS('04'!$H$3:$H$300,'04'!$C$3:$C$300,C367)+SUMIFS('04'!$H$3:$H$300,'04'!$D$3:$D$300,C367)+SUMIFS('05'!$H$3:$H$300,'05'!$C$3:$C$300,C367)+SUMIFS('05'!$H$3:$H$300,'05'!$D$3:$D$300,C367)+SUMIFS('06'!$H$3:$H$300,'06'!$C$3:$C$300,C367)+SUMIFS('06'!$H$3:$H$300,'06'!$D$3:$D$300,C367)+SUMIFS('07'!$H$3:$H$300,'07'!$C$3:$C$300,C367)+SUMIFS('07'!$H$3:$H$300,'07'!$D$3:$D$300,C367)+SUMIFS('08'!$H$3:$H$300,'08'!$C$3:$C$300,C367)+SUMIFS('08'!$H$3:$H$300,'08'!$D$3:$D$300,C367)+SUMIFS('09'!$H$3:$H$300,'09'!$C$3:$C$300,C367)+SUMIFS('09'!$H$3:$H$300,'09'!$D$3:$D$300,C367)+SUMIFS('10'!$I$3:$I$260,'10'!$C$3:$C$260,C367)+SUMIFS('10'!$I$3:$I$260,'10'!$D$3:$D$260,C367)+SUMIFS('11'!$H$3:$H$300,'11'!$C$3:$C$300,C367)+SUMIFS('11'!$H$3:$H$300,'11'!$D$3:$D$300,C367)+SUMIFS('12'!$H$3:$H$300,'12'!$C$3:$C$300,C367)+SUMIFS('12'!$H$3:$H$300,'12'!$D$3:$D$300,C367)</f>
        <v>0</v>
      </c>
      <c r="I367" s="212"/>
      <c r="J367" s="231"/>
      <c r="K367" s="212"/>
      <c r="L367" s="212"/>
    </row>
    <row r="368" spans="1:12" ht="24.75" customHeight="1">
      <c r="A368" s="16">
        <f>Equipes!$H368+(ROW(Equipes!$H368)/100000)</f>
        <v>3.6800000000000001E-3</v>
      </c>
      <c r="B368" s="13">
        <f>RANK(Equipes!$A368,A:A)</f>
        <v>633</v>
      </c>
      <c r="C368" s="28"/>
      <c r="D368" s="18">
        <f>COUNTIF('01'!$C$3:$C$300,C368)+COUNTIF('02'!$C$3:$C$300,C368)+COUNTIF('03'!$C$3:$C$300,C368)+COUNTIF('04'!$C$3:$C$300,C368)+COUNTIF('05'!$C$3:$C$300,C368)+COUNTIF('06'!$C$3:$C$300,C368)+COUNTIF('07'!$C$3:$C$300,C368)+COUNTIF('08'!$C$3:$C$300,C368)+COUNTIF('09'!$C$3:$C$300,C368)+COUNTIF('10'!$C$3:$C$260,C368)+COUNTIF('11'!$C$3:$C$300,C368)+COUNTIF('12'!$C$3:$C$300,C368)</f>
        <v>0</v>
      </c>
      <c r="E368" s="18">
        <f>COUNTIF('01'!$D$3:$D$300,C368)+COUNTIF('02'!$D$3:$D$300,C368)+COUNTIF('03'!$D$3:$D$300,C368)+COUNTIF('04'!$D$3:$D$300,C368)+COUNTIF('05'!$D$3:$D$300,C368)+COUNTIF('06'!$D$3:$D$300,C368)+COUNTIF('07'!$D$3:$D$300,C368)+COUNTIF('08'!$D$3:$D$300,C368)+COUNTIF('09'!$D$3:$D$300,C368)+COUNTIF('10'!$D$3:$D$260,C368)+COUNTIF('11'!$D$3:$D$300,C368)+COUNTIF('12'!$D$3:$D$300,C368)</f>
        <v>0</v>
      </c>
      <c r="F368" s="18">
        <f>COUNTIFS('01'!$C$3:$C$300,C368,'01'!$H$3:$H$300,"&gt;0")+COUNTIFS('01'!$D$3:$D$300,C368,'01'!$H$3:$H$300,"&gt;0")+COUNTIFS('02'!$C$3:$C$300,C368,'02'!$H$3:$H$300,"&gt;0")+COUNTIFS('02'!$D$3:$D$300,C368,'02'!$H$3:$H$300,"&gt;0")+COUNTIFS('03'!$C$3:$C$300,C368,'03'!$H$3:$H$300,"&gt;0")+COUNTIFS('03'!$D$3:$D$300,C368,'03'!$H$3:$H$300,"&gt;0")+COUNTIFS('04'!$C$3:$C$300,C368,'04'!$H$3:$H$300,"&gt;0")+COUNTIFS('04'!$D$3:$D$300,C368,'04'!$H$3:$H$300,"&gt;0")+COUNTIFS('05'!$C$3:$C$300,C368,'05'!$H$3:$H$300,"&gt;0")+COUNTIFS('05'!$D$3:$D$300,C368,'05'!$H$3:$H$300,"&gt;0")+COUNTIFS('06'!$C$3:$C$300,C368,'06'!$H$3:$H$300,"&gt;0")+COUNTIFS('06'!$D$3:$D$300,C368,'06'!$H$3:$H$300,"&gt;0")+COUNTIFS('07'!$C$3:$C$300,C368,'07'!$H$3:$H$300,"&gt;0")+COUNTIFS('07'!$D$3:$D$300,C368,'07'!$H$3:$H$300,"&gt;0")+COUNTIFS('08'!$C$3:$C$300,C368,'08'!$H$3:$H$300,"&gt;0")+COUNTIFS('08'!$D$3:$D$300,C368,'08'!$H$3:$H$300,"&gt;0")+COUNTIFS('09'!$C$3:$C$300,C368,'09'!$H$3:$H$300,"&gt;0")+COUNTIFS('09'!$D$3:$D$300,C368,'09'!$H$3:$H$300,"&gt;0")+COUNTIFS('10'!$C$3:$C$260,C368,'10'!$I$3:$I$260,"&gt;0")+COUNTIFS('10'!$D$3:$D$260,C368,'10'!$I$3:$I$260,"&gt;0")+COUNTIFS('11'!$C$3:$C$300,C368,'11'!$H$3:$H$300,"&gt;0")+COUNTIFS('11'!$D$3:$D$300,C368,'11'!$H$3:$H$300,"&gt;0")+COUNTIFS('12'!$C$3:$C$300,C368,'12'!$H$3:$H$300,"&gt;0")+COUNTIFS('12'!$D$3:$D$300,C368,'12'!$H$3:$H$300,"&gt;0")</f>
        <v>0</v>
      </c>
      <c r="G368" s="18">
        <f>COUNTIFS('01'!$C$3:$C$300,C368,'01'!$H$3:$H$300,"&lt;0")+COUNTIFS('01'!$D$3:$D$300,C368,'01'!$H$3:$H$300,"&lt;0")+COUNTIFS('02'!$C$3:$C$300,C368,'02'!$H$3:$H$300,"&lt;0")+COUNTIFS('02'!$D$3:$D$300,C368,'02'!$H$3:$H$300,"&lt;0")+COUNTIFS('03'!$C$3:$C$300,C368,'03'!$H$3:$H$300,"&lt;0")+COUNTIFS('03'!$D$3:$D$300,C368,'03'!$H$3:$H$300,"&lt;0")+COUNTIFS('04'!$C$3:$C$300,C368,'04'!$H$3:$H$300,"&lt;0")+COUNTIFS('04'!$D$3:$D$300,C368,'04'!$H$3:$H$300,"&lt;0")+COUNTIFS('05'!$C$3:$C$300,C368,'05'!$H$3:$H$300,"&lt;0")+COUNTIFS('05'!$D$3:$D$300,C368,'05'!$H$3:$H$300,"&lt;0")+COUNTIFS('06'!$C$3:$C$300,C368,'06'!$H$3:$H$300,"&lt;0")+COUNTIFS('06'!$D$3:$D$300,C368,'06'!$H$3:$H$300,"&lt;0")+COUNTIFS('07'!$C$3:$C$300,C368,'07'!$H$3:$H$300,"&lt;0")+COUNTIFS('07'!$D$3:$D$300,C368,'07'!$H$3:$H$300,"&lt;0")+COUNTIFS('08'!$C$3:$C$300,C368,'08'!$H$3:$H$300,"&lt;0")+COUNTIFS('08'!$D$3:$D$300,C368,'08'!$H$3:$H$300,"&lt;0")+COUNTIFS('09'!$C$3:$C$300,C368,'09'!$H$3:$H$300,"&lt;0")+COUNTIFS('09'!$D$3:$D$300,C368,'09'!$H$3:$H$300,"&lt;0")+COUNTIFS('10'!$C$3:$C$260,C368,'10'!$I$3:$I$260,"&lt;0")+COUNTIFS('10'!$D$3:$D$260,C368,'10'!$I$3:$I$260,"&lt;0")+COUNTIFS('11'!$C$3:$C$300,C368,'11'!$H$3:$H$300,"&lt;0")+COUNTIFS('11'!$D$3:$D$300,C368,'11'!$H$3:$H$300,"&lt;0")+COUNTIFS('12'!$C$3:$C$300,C368,'12'!$H$3:$H$300,"&lt;0")+COUNTIFS('12'!$D$3:$D$300,C368,'12'!$H$3:$H$300,"&lt;0")</f>
        <v>0</v>
      </c>
      <c r="H368" s="19">
        <f>SUMIFS('01'!$H$3:$H$300,'01'!$C$3:$C$300,C368)+SUMIFS('01'!$H$3:$H$300,'01'!$D$3:$D$300,C368)+SUMIFS('02'!$H$3:$H$300,'02'!$C$3:$C$300,C368)+SUMIFS('02'!$H$3:$H$300,'02'!$D$3:$D$300,C368)+SUMIFS('03'!$H$3:$H$300,'03'!$C$3:$C$300,C368)+SUMIFS('03'!$H$3:$H$300,'03'!$D$3:$D$300,C368)+SUMIFS('04'!$H$3:$H$300,'04'!$C$3:$C$300,C368)+SUMIFS('04'!$H$3:$H$300,'04'!$D$3:$D$300,C368)+SUMIFS('05'!$H$3:$H$300,'05'!$C$3:$C$300,C368)+SUMIFS('05'!$H$3:$H$300,'05'!$D$3:$D$300,C368)+SUMIFS('06'!$H$3:$H$300,'06'!$C$3:$C$300,C368)+SUMIFS('06'!$H$3:$H$300,'06'!$D$3:$D$300,C368)+SUMIFS('07'!$H$3:$H$300,'07'!$C$3:$C$300,C368)+SUMIFS('07'!$H$3:$H$300,'07'!$D$3:$D$300,C368)+SUMIFS('08'!$H$3:$H$300,'08'!$C$3:$C$300,C368)+SUMIFS('08'!$H$3:$H$300,'08'!$D$3:$D$300,C368)+SUMIFS('09'!$H$3:$H$300,'09'!$C$3:$C$300,C368)+SUMIFS('09'!$H$3:$H$300,'09'!$D$3:$D$300,C368)+SUMIFS('10'!$I$3:$I$260,'10'!$C$3:$C$260,C368)+SUMIFS('10'!$I$3:$I$260,'10'!$D$3:$D$260,C368)+SUMIFS('11'!$H$3:$H$300,'11'!$C$3:$C$300,C368)+SUMIFS('11'!$H$3:$H$300,'11'!$D$3:$D$300,C368)+SUMIFS('12'!$H$3:$H$300,'12'!$C$3:$C$300,C368)+SUMIFS('12'!$H$3:$H$300,'12'!$D$3:$D$300,C368)</f>
        <v>0</v>
      </c>
      <c r="I368" s="212"/>
      <c r="J368" s="231"/>
      <c r="K368" s="212"/>
      <c r="L368" s="212"/>
    </row>
    <row r="369" spans="1:12" ht="24.75" customHeight="1">
      <c r="A369" s="16">
        <f>Equipes!$H369+(ROW(Equipes!$H369)/100000)</f>
        <v>3.6900000000000001E-3</v>
      </c>
      <c r="B369" s="13">
        <f>RANK(Equipes!$A369,A:A)</f>
        <v>632</v>
      </c>
      <c r="C369" s="28"/>
      <c r="D369" s="18">
        <f>COUNTIF('01'!$C$3:$C$300,C369)+COUNTIF('02'!$C$3:$C$300,C369)+COUNTIF('03'!$C$3:$C$300,C369)+COUNTIF('04'!$C$3:$C$300,C369)+COUNTIF('05'!$C$3:$C$300,C369)+COUNTIF('06'!$C$3:$C$300,C369)+COUNTIF('07'!$C$3:$C$300,C369)+COUNTIF('08'!$C$3:$C$300,C369)+COUNTIF('09'!$C$3:$C$300,C369)+COUNTIF('10'!$C$3:$C$260,C369)+COUNTIF('11'!$C$3:$C$300,C369)+COUNTIF('12'!$C$3:$C$300,C369)</f>
        <v>0</v>
      </c>
      <c r="E369" s="18">
        <f>COUNTIF('01'!$D$3:$D$300,C369)+COUNTIF('02'!$D$3:$D$300,C369)+COUNTIF('03'!$D$3:$D$300,C369)+COUNTIF('04'!$D$3:$D$300,C369)+COUNTIF('05'!$D$3:$D$300,C369)+COUNTIF('06'!$D$3:$D$300,C369)+COUNTIF('07'!$D$3:$D$300,C369)+COUNTIF('08'!$D$3:$D$300,C369)+COUNTIF('09'!$D$3:$D$300,C369)+COUNTIF('10'!$D$3:$D$260,C369)+COUNTIF('11'!$D$3:$D$300,C369)+COUNTIF('12'!$D$3:$D$300,C369)</f>
        <v>0</v>
      </c>
      <c r="F369" s="18">
        <f>COUNTIFS('01'!$C$3:$C$300,C369,'01'!$H$3:$H$300,"&gt;0")+COUNTIFS('01'!$D$3:$D$300,C369,'01'!$H$3:$H$300,"&gt;0")+COUNTIFS('02'!$C$3:$C$300,C369,'02'!$H$3:$H$300,"&gt;0")+COUNTIFS('02'!$D$3:$D$300,C369,'02'!$H$3:$H$300,"&gt;0")+COUNTIFS('03'!$C$3:$C$300,C369,'03'!$H$3:$H$300,"&gt;0")+COUNTIFS('03'!$D$3:$D$300,C369,'03'!$H$3:$H$300,"&gt;0")+COUNTIFS('04'!$C$3:$C$300,C369,'04'!$H$3:$H$300,"&gt;0")+COUNTIFS('04'!$D$3:$D$300,C369,'04'!$H$3:$H$300,"&gt;0")+COUNTIFS('05'!$C$3:$C$300,C369,'05'!$H$3:$H$300,"&gt;0")+COUNTIFS('05'!$D$3:$D$300,C369,'05'!$H$3:$H$300,"&gt;0")+COUNTIFS('06'!$C$3:$C$300,C369,'06'!$H$3:$H$300,"&gt;0")+COUNTIFS('06'!$D$3:$D$300,C369,'06'!$H$3:$H$300,"&gt;0")+COUNTIFS('07'!$C$3:$C$300,C369,'07'!$H$3:$H$300,"&gt;0")+COUNTIFS('07'!$D$3:$D$300,C369,'07'!$H$3:$H$300,"&gt;0")+COUNTIFS('08'!$C$3:$C$300,C369,'08'!$H$3:$H$300,"&gt;0")+COUNTIFS('08'!$D$3:$D$300,C369,'08'!$H$3:$H$300,"&gt;0")+COUNTIFS('09'!$C$3:$C$300,C369,'09'!$H$3:$H$300,"&gt;0")+COUNTIFS('09'!$D$3:$D$300,C369,'09'!$H$3:$H$300,"&gt;0")+COUNTIFS('10'!$C$3:$C$260,C369,'10'!$I$3:$I$260,"&gt;0")+COUNTIFS('10'!$D$3:$D$260,C369,'10'!$I$3:$I$260,"&gt;0")+COUNTIFS('11'!$C$3:$C$300,C369,'11'!$H$3:$H$300,"&gt;0")+COUNTIFS('11'!$D$3:$D$300,C369,'11'!$H$3:$H$300,"&gt;0")+COUNTIFS('12'!$C$3:$C$300,C369,'12'!$H$3:$H$300,"&gt;0")+COUNTIFS('12'!$D$3:$D$300,C369,'12'!$H$3:$H$300,"&gt;0")</f>
        <v>0</v>
      </c>
      <c r="G369" s="18">
        <f>COUNTIFS('01'!$C$3:$C$300,C369,'01'!$H$3:$H$300,"&lt;0")+COUNTIFS('01'!$D$3:$D$300,C369,'01'!$H$3:$H$300,"&lt;0")+COUNTIFS('02'!$C$3:$C$300,C369,'02'!$H$3:$H$300,"&lt;0")+COUNTIFS('02'!$D$3:$D$300,C369,'02'!$H$3:$H$300,"&lt;0")+COUNTIFS('03'!$C$3:$C$300,C369,'03'!$H$3:$H$300,"&lt;0")+COUNTIFS('03'!$D$3:$D$300,C369,'03'!$H$3:$H$300,"&lt;0")+COUNTIFS('04'!$C$3:$C$300,C369,'04'!$H$3:$H$300,"&lt;0")+COUNTIFS('04'!$D$3:$D$300,C369,'04'!$H$3:$H$300,"&lt;0")+COUNTIFS('05'!$C$3:$C$300,C369,'05'!$H$3:$H$300,"&lt;0")+COUNTIFS('05'!$D$3:$D$300,C369,'05'!$H$3:$H$300,"&lt;0")+COUNTIFS('06'!$C$3:$C$300,C369,'06'!$H$3:$H$300,"&lt;0")+COUNTIFS('06'!$D$3:$D$300,C369,'06'!$H$3:$H$300,"&lt;0")+COUNTIFS('07'!$C$3:$C$300,C369,'07'!$H$3:$H$300,"&lt;0")+COUNTIFS('07'!$D$3:$D$300,C369,'07'!$H$3:$H$300,"&lt;0")+COUNTIFS('08'!$C$3:$C$300,C369,'08'!$H$3:$H$300,"&lt;0")+COUNTIFS('08'!$D$3:$D$300,C369,'08'!$H$3:$H$300,"&lt;0")+COUNTIFS('09'!$C$3:$C$300,C369,'09'!$H$3:$H$300,"&lt;0")+COUNTIFS('09'!$D$3:$D$300,C369,'09'!$H$3:$H$300,"&lt;0")+COUNTIFS('10'!$C$3:$C$260,C369,'10'!$I$3:$I$260,"&lt;0")+COUNTIFS('10'!$D$3:$D$260,C369,'10'!$I$3:$I$260,"&lt;0")+COUNTIFS('11'!$C$3:$C$300,C369,'11'!$H$3:$H$300,"&lt;0")+COUNTIFS('11'!$D$3:$D$300,C369,'11'!$H$3:$H$300,"&lt;0")+COUNTIFS('12'!$C$3:$C$300,C369,'12'!$H$3:$H$300,"&lt;0")+COUNTIFS('12'!$D$3:$D$300,C369,'12'!$H$3:$H$300,"&lt;0")</f>
        <v>0</v>
      </c>
      <c r="H369" s="19">
        <f>SUMIFS('01'!$H$3:$H$300,'01'!$C$3:$C$300,C369)+SUMIFS('01'!$H$3:$H$300,'01'!$D$3:$D$300,C369)+SUMIFS('02'!$H$3:$H$300,'02'!$C$3:$C$300,C369)+SUMIFS('02'!$H$3:$H$300,'02'!$D$3:$D$300,C369)+SUMIFS('03'!$H$3:$H$300,'03'!$C$3:$C$300,C369)+SUMIFS('03'!$H$3:$H$300,'03'!$D$3:$D$300,C369)+SUMIFS('04'!$H$3:$H$300,'04'!$C$3:$C$300,C369)+SUMIFS('04'!$H$3:$H$300,'04'!$D$3:$D$300,C369)+SUMIFS('05'!$H$3:$H$300,'05'!$C$3:$C$300,C369)+SUMIFS('05'!$H$3:$H$300,'05'!$D$3:$D$300,C369)+SUMIFS('06'!$H$3:$H$300,'06'!$C$3:$C$300,C369)+SUMIFS('06'!$H$3:$H$300,'06'!$D$3:$D$300,C369)+SUMIFS('07'!$H$3:$H$300,'07'!$C$3:$C$300,C369)+SUMIFS('07'!$H$3:$H$300,'07'!$D$3:$D$300,C369)+SUMIFS('08'!$H$3:$H$300,'08'!$C$3:$C$300,C369)+SUMIFS('08'!$H$3:$H$300,'08'!$D$3:$D$300,C369)+SUMIFS('09'!$H$3:$H$300,'09'!$C$3:$C$300,C369)+SUMIFS('09'!$H$3:$H$300,'09'!$D$3:$D$300,C369)+SUMIFS('10'!$I$3:$I$260,'10'!$C$3:$C$260,C369)+SUMIFS('10'!$I$3:$I$260,'10'!$D$3:$D$260,C369)+SUMIFS('11'!$H$3:$H$300,'11'!$C$3:$C$300,C369)+SUMIFS('11'!$H$3:$H$300,'11'!$D$3:$D$300,C369)+SUMIFS('12'!$H$3:$H$300,'12'!$C$3:$C$300,C369)+SUMIFS('12'!$H$3:$H$300,'12'!$D$3:$D$300,C369)</f>
        <v>0</v>
      </c>
      <c r="I369" s="212"/>
      <c r="J369" s="231"/>
      <c r="K369" s="212"/>
      <c r="L369" s="212"/>
    </row>
    <row r="370" spans="1:12" ht="24.75" customHeight="1">
      <c r="A370" s="16">
        <f>Equipes!$H370+(ROW(Equipes!$H370)/100000)</f>
        <v>3.7000000000000002E-3</v>
      </c>
      <c r="B370" s="13">
        <f>RANK(Equipes!$A370,A:A)</f>
        <v>631</v>
      </c>
      <c r="C370" s="28"/>
      <c r="D370" s="18">
        <f>COUNTIF('01'!$C$3:$C$300,C370)+COUNTIF('02'!$C$3:$C$300,C370)+COUNTIF('03'!$C$3:$C$300,C370)+COUNTIF('04'!$C$3:$C$300,C370)+COUNTIF('05'!$C$3:$C$300,C370)+COUNTIF('06'!$C$3:$C$300,C370)+COUNTIF('07'!$C$3:$C$300,C370)+COUNTIF('08'!$C$3:$C$300,C370)+COUNTIF('09'!$C$3:$C$300,C370)+COUNTIF('10'!$C$3:$C$260,C370)+COUNTIF('11'!$C$3:$C$300,C370)+COUNTIF('12'!$C$3:$C$300,C370)</f>
        <v>0</v>
      </c>
      <c r="E370" s="18">
        <f>COUNTIF('01'!$D$3:$D$300,C370)+COUNTIF('02'!$D$3:$D$300,C370)+COUNTIF('03'!$D$3:$D$300,C370)+COUNTIF('04'!$D$3:$D$300,C370)+COUNTIF('05'!$D$3:$D$300,C370)+COUNTIF('06'!$D$3:$D$300,C370)+COUNTIF('07'!$D$3:$D$300,C370)+COUNTIF('08'!$D$3:$D$300,C370)+COUNTIF('09'!$D$3:$D$300,C370)+COUNTIF('10'!$D$3:$D$260,C370)+COUNTIF('11'!$D$3:$D$300,C370)+COUNTIF('12'!$D$3:$D$300,C370)</f>
        <v>0</v>
      </c>
      <c r="F370" s="18">
        <f>COUNTIFS('01'!$C$3:$C$300,C370,'01'!$H$3:$H$300,"&gt;0")+COUNTIFS('01'!$D$3:$D$300,C370,'01'!$H$3:$H$300,"&gt;0")+COUNTIFS('02'!$C$3:$C$300,C370,'02'!$H$3:$H$300,"&gt;0")+COUNTIFS('02'!$D$3:$D$300,C370,'02'!$H$3:$H$300,"&gt;0")+COUNTIFS('03'!$C$3:$C$300,C370,'03'!$H$3:$H$300,"&gt;0")+COUNTIFS('03'!$D$3:$D$300,C370,'03'!$H$3:$H$300,"&gt;0")+COUNTIFS('04'!$C$3:$C$300,C370,'04'!$H$3:$H$300,"&gt;0")+COUNTIFS('04'!$D$3:$D$300,C370,'04'!$H$3:$H$300,"&gt;0")+COUNTIFS('05'!$C$3:$C$300,C370,'05'!$H$3:$H$300,"&gt;0")+COUNTIFS('05'!$D$3:$D$300,C370,'05'!$H$3:$H$300,"&gt;0")+COUNTIFS('06'!$C$3:$C$300,C370,'06'!$H$3:$H$300,"&gt;0")+COUNTIFS('06'!$D$3:$D$300,C370,'06'!$H$3:$H$300,"&gt;0")+COUNTIFS('07'!$C$3:$C$300,C370,'07'!$H$3:$H$300,"&gt;0")+COUNTIFS('07'!$D$3:$D$300,C370,'07'!$H$3:$H$300,"&gt;0")+COUNTIFS('08'!$C$3:$C$300,C370,'08'!$H$3:$H$300,"&gt;0")+COUNTIFS('08'!$D$3:$D$300,C370,'08'!$H$3:$H$300,"&gt;0")+COUNTIFS('09'!$C$3:$C$300,C370,'09'!$H$3:$H$300,"&gt;0")+COUNTIFS('09'!$D$3:$D$300,C370,'09'!$H$3:$H$300,"&gt;0")+COUNTIFS('10'!$C$3:$C$260,C370,'10'!$I$3:$I$260,"&gt;0")+COUNTIFS('10'!$D$3:$D$260,C370,'10'!$I$3:$I$260,"&gt;0")+COUNTIFS('11'!$C$3:$C$300,C370,'11'!$H$3:$H$300,"&gt;0")+COUNTIFS('11'!$D$3:$D$300,C370,'11'!$H$3:$H$300,"&gt;0")+COUNTIFS('12'!$C$3:$C$300,C370,'12'!$H$3:$H$300,"&gt;0")+COUNTIFS('12'!$D$3:$D$300,C370,'12'!$H$3:$H$300,"&gt;0")</f>
        <v>0</v>
      </c>
      <c r="G370" s="18">
        <f>COUNTIFS('01'!$C$3:$C$300,C370,'01'!$H$3:$H$300,"&lt;0")+COUNTIFS('01'!$D$3:$D$300,C370,'01'!$H$3:$H$300,"&lt;0")+COUNTIFS('02'!$C$3:$C$300,C370,'02'!$H$3:$H$300,"&lt;0")+COUNTIFS('02'!$D$3:$D$300,C370,'02'!$H$3:$H$300,"&lt;0")+COUNTIFS('03'!$C$3:$C$300,C370,'03'!$H$3:$H$300,"&lt;0")+COUNTIFS('03'!$D$3:$D$300,C370,'03'!$H$3:$H$300,"&lt;0")+COUNTIFS('04'!$C$3:$C$300,C370,'04'!$H$3:$H$300,"&lt;0")+COUNTIFS('04'!$D$3:$D$300,C370,'04'!$H$3:$H$300,"&lt;0")+COUNTIFS('05'!$C$3:$C$300,C370,'05'!$H$3:$H$300,"&lt;0")+COUNTIFS('05'!$D$3:$D$300,C370,'05'!$H$3:$H$300,"&lt;0")+COUNTIFS('06'!$C$3:$C$300,C370,'06'!$H$3:$H$300,"&lt;0")+COUNTIFS('06'!$D$3:$D$300,C370,'06'!$H$3:$H$300,"&lt;0")+COUNTIFS('07'!$C$3:$C$300,C370,'07'!$H$3:$H$300,"&lt;0")+COUNTIFS('07'!$D$3:$D$300,C370,'07'!$H$3:$H$300,"&lt;0")+COUNTIFS('08'!$C$3:$C$300,C370,'08'!$H$3:$H$300,"&lt;0")+COUNTIFS('08'!$D$3:$D$300,C370,'08'!$H$3:$H$300,"&lt;0")+COUNTIFS('09'!$C$3:$C$300,C370,'09'!$H$3:$H$300,"&lt;0")+COUNTIFS('09'!$D$3:$D$300,C370,'09'!$H$3:$H$300,"&lt;0")+COUNTIFS('10'!$C$3:$C$260,C370,'10'!$I$3:$I$260,"&lt;0")+COUNTIFS('10'!$D$3:$D$260,C370,'10'!$I$3:$I$260,"&lt;0")+COUNTIFS('11'!$C$3:$C$300,C370,'11'!$H$3:$H$300,"&lt;0")+COUNTIFS('11'!$D$3:$D$300,C370,'11'!$H$3:$H$300,"&lt;0")+COUNTIFS('12'!$C$3:$C$300,C370,'12'!$H$3:$H$300,"&lt;0")+COUNTIFS('12'!$D$3:$D$300,C370,'12'!$H$3:$H$300,"&lt;0")</f>
        <v>0</v>
      </c>
      <c r="H370" s="19">
        <f>SUMIFS('01'!$H$3:$H$300,'01'!$C$3:$C$300,C370)+SUMIFS('01'!$H$3:$H$300,'01'!$D$3:$D$300,C370)+SUMIFS('02'!$H$3:$H$300,'02'!$C$3:$C$300,C370)+SUMIFS('02'!$H$3:$H$300,'02'!$D$3:$D$300,C370)+SUMIFS('03'!$H$3:$H$300,'03'!$C$3:$C$300,C370)+SUMIFS('03'!$H$3:$H$300,'03'!$D$3:$D$300,C370)+SUMIFS('04'!$H$3:$H$300,'04'!$C$3:$C$300,C370)+SUMIFS('04'!$H$3:$H$300,'04'!$D$3:$D$300,C370)+SUMIFS('05'!$H$3:$H$300,'05'!$C$3:$C$300,C370)+SUMIFS('05'!$H$3:$H$300,'05'!$D$3:$D$300,C370)+SUMIFS('06'!$H$3:$H$300,'06'!$C$3:$C$300,C370)+SUMIFS('06'!$H$3:$H$300,'06'!$D$3:$D$300,C370)+SUMIFS('07'!$H$3:$H$300,'07'!$C$3:$C$300,C370)+SUMIFS('07'!$H$3:$H$300,'07'!$D$3:$D$300,C370)+SUMIFS('08'!$H$3:$H$300,'08'!$C$3:$C$300,C370)+SUMIFS('08'!$H$3:$H$300,'08'!$D$3:$D$300,C370)+SUMIFS('09'!$H$3:$H$300,'09'!$C$3:$C$300,C370)+SUMIFS('09'!$H$3:$H$300,'09'!$D$3:$D$300,C370)+SUMIFS('10'!$I$3:$I$260,'10'!$C$3:$C$260,C370)+SUMIFS('10'!$I$3:$I$260,'10'!$D$3:$D$260,C370)+SUMIFS('11'!$H$3:$H$300,'11'!$C$3:$C$300,C370)+SUMIFS('11'!$H$3:$H$300,'11'!$D$3:$D$300,C370)+SUMIFS('12'!$H$3:$H$300,'12'!$C$3:$C$300,C370)+SUMIFS('12'!$H$3:$H$300,'12'!$D$3:$D$300,C370)</f>
        <v>0</v>
      </c>
      <c r="I370" s="212"/>
      <c r="J370" s="231"/>
      <c r="K370" s="212"/>
      <c r="L370" s="212"/>
    </row>
    <row r="371" spans="1:12" ht="24.75" customHeight="1">
      <c r="A371" s="16">
        <f>Equipes!$H371+(ROW(Equipes!$H371)/100000)</f>
        <v>3.7100000000000002E-3</v>
      </c>
      <c r="B371" s="13">
        <f>RANK(Equipes!$A371,A:A)</f>
        <v>630</v>
      </c>
      <c r="C371" s="28"/>
      <c r="D371" s="18">
        <f>COUNTIF('01'!$C$3:$C$300,C371)+COUNTIF('02'!$C$3:$C$300,C371)+COUNTIF('03'!$C$3:$C$300,C371)+COUNTIF('04'!$C$3:$C$300,C371)+COUNTIF('05'!$C$3:$C$300,C371)+COUNTIF('06'!$C$3:$C$300,C371)+COUNTIF('07'!$C$3:$C$300,C371)+COUNTIF('08'!$C$3:$C$300,C371)+COUNTIF('09'!$C$3:$C$300,C371)+COUNTIF('10'!$C$3:$C$260,C371)+COUNTIF('11'!$C$3:$C$300,C371)+COUNTIF('12'!$C$3:$C$300,C371)</f>
        <v>0</v>
      </c>
      <c r="E371" s="18">
        <f>COUNTIF('01'!$D$3:$D$300,C371)+COUNTIF('02'!$D$3:$D$300,C371)+COUNTIF('03'!$D$3:$D$300,C371)+COUNTIF('04'!$D$3:$D$300,C371)+COUNTIF('05'!$D$3:$D$300,C371)+COUNTIF('06'!$D$3:$D$300,C371)+COUNTIF('07'!$D$3:$D$300,C371)+COUNTIF('08'!$D$3:$D$300,C371)+COUNTIF('09'!$D$3:$D$300,C371)+COUNTIF('10'!$D$3:$D$260,C371)+COUNTIF('11'!$D$3:$D$300,C371)+COUNTIF('12'!$D$3:$D$300,C371)</f>
        <v>0</v>
      </c>
      <c r="F371" s="18">
        <f>COUNTIFS('01'!$C$3:$C$300,C371,'01'!$H$3:$H$300,"&gt;0")+COUNTIFS('01'!$D$3:$D$300,C371,'01'!$H$3:$H$300,"&gt;0")+COUNTIFS('02'!$C$3:$C$300,C371,'02'!$H$3:$H$300,"&gt;0")+COUNTIFS('02'!$D$3:$D$300,C371,'02'!$H$3:$H$300,"&gt;0")+COUNTIFS('03'!$C$3:$C$300,C371,'03'!$H$3:$H$300,"&gt;0")+COUNTIFS('03'!$D$3:$D$300,C371,'03'!$H$3:$H$300,"&gt;0")+COUNTIFS('04'!$C$3:$C$300,C371,'04'!$H$3:$H$300,"&gt;0")+COUNTIFS('04'!$D$3:$D$300,C371,'04'!$H$3:$H$300,"&gt;0")+COUNTIFS('05'!$C$3:$C$300,C371,'05'!$H$3:$H$300,"&gt;0")+COUNTIFS('05'!$D$3:$D$300,C371,'05'!$H$3:$H$300,"&gt;0")+COUNTIFS('06'!$C$3:$C$300,C371,'06'!$H$3:$H$300,"&gt;0")+COUNTIFS('06'!$D$3:$D$300,C371,'06'!$H$3:$H$300,"&gt;0")+COUNTIFS('07'!$C$3:$C$300,C371,'07'!$H$3:$H$300,"&gt;0")+COUNTIFS('07'!$D$3:$D$300,C371,'07'!$H$3:$H$300,"&gt;0")+COUNTIFS('08'!$C$3:$C$300,C371,'08'!$H$3:$H$300,"&gt;0")+COUNTIFS('08'!$D$3:$D$300,C371,'08'!$H$3:$H$300,"&gt;0")+COUNTIFS('09'!$C$3:$C$300,C371,'09'!$H$3:$H$300,"&gt;0")+COUNTIFS('09'!$D$3:$D$300,C371,'09'!$H$3:$H$300,"&gt;0")+COUNTIFS('10'!$C$3:$C$260,C371,'10'!$I$3:$I$260,"&gt;0")+COUNTIFS('10'!$D$3:$D$260,C371,'10'!$I$3:$I$260,"&gt;0")+COUNTIFS('11'!$C$3:$C$300,C371,'11'!$H$3:$H$300,"&gt;0")+COUNTIFS('11'!$D$3:$D$300,C371,'11'!$H$3:$H$300,"&gt;0")+COUNTIFS('12'!$C$3:$C$300,C371,'12'!$H$3:$H$300,"&gt;0")+COUNTIFS('12'!$D$3:$D$300,C371,'12'!$H$3:$H$300,"&gt;0")</f>
        <v>0</v>
      </c>
      <c r="G371" s="18">
        <f>COUNTIFS('01'!$C$3:$C$300,C371,'01'!$H$3:$H$300,"&lt;0")+COUNTIFS('01'!$D$3:$D$300,C371,'01'!$H$3:$H$300,"&lt;0")+COUNTIFS('02'!$C$3:$C$300,C371,'02'!$H$3:$H$300,"&lt;0")+COUNTIFS('02'!$D$3:$D$300,C371,'02'!$H$3:$H$300,"&lt;0")+COUNTIFS('03'!$C$3:$C$300,C371,'03'!$H$3:$H$300,"&lt;0")+COUNTIFS('03'!$D$3:$D$300,C371,'03'!$H$3:$H$300,"&lt;0")+COUNTIFS('04'!$C$3:$C$300,C371,'04'!$H$3:$H$300,"&lt;0")+COUNTIFS('04'!$D$3:$D$300,C371,'04'!$H$3:$H$300,"&lt;0")+COUNTIFS('05'!$C$3:$C$300,C371,'05'!$H$3:$H$300,"&lt;0")+COUNTIFS('05'!$D$3:$D$300,C371,'05'!$H$3:$H$300,"&lt;0")+COUNTIFS('06'!$C$3:$C$300,C371,'06'!$H$3:$H$300,"&lt;0")+COUNTIFS('06'!$D$3:$D$300,C371,'06'!$H$3:$H$300,"&lt;0")+COUNTIFS('07'!$C$3:$C$300,C371,'07'!$H$3:$H$300,"&lt;0")+COUNTIFS('07'!$D$3:$D$300,C371,'07'!$H$3:$H$300,"&lt;0")+COUNTIFS('08'!$C$3:$C$300,C371,'08'!$H$3:$H$300,"&lt;0")+COUNTIFS('08'!$D$3:$D$300,C371,'08'!$H$3:$H$300,"&lt;0")+COUNTIFS('09'!$C$3:$C$300,C371,'09'!$H$3:$H$300,"&lt;0")+COUNTIFS('09'!$D$3:$D$300,C371,'09'!$H$3:$H$300,"&lt;0")+COUNTIFS('10'!$C$3:$C$260,C371,'10'!$I$3:$I$260,"&lt;0")+COUNTIFS('10'!$D$3:$D$260,C371,'10'!$I$3:$I$260,"&lt;0")+COUNTIFS('11'!$C$3:$C$300,C371,'11'!$H$3:$H$300,"&lt;0")+COUNTIFS('11'!$D$3:$D$300,C371,'11'!$H$3:$H$300,"&lt;0")+COUNTIFS('12'!$C$3:$C$300,C371,'12'!$H$3:$H$300,"&lt;0")+COUNTIFS('12'!$D$3:$D$300,C371,'12'!$H$3:$H$300,"&lt;0")</f>
        <v>0</v>
      </c>
      <c r="H371" s="19">
        <f>SUMIFS('01'!$H$3:$H$300,'01'!$C$3:$C$300,C371)+SUMIFS('01'!$H$3:$H$300,'01'!$D$3:$D$300,C371)+SUMIFS('02'!$H$3:$H$300,'02'!$C$3:$C$300,C371)+SUMIFS('02'!$H$3:$H$300,'02'!$D$3:$D$300,C371)+SUMIFS('03'!$H$3:$H$300,'03'!$C$3:$C$300,C371)+SUMIFS('03'!$H$3:$H$300,'03'!$D$3:$D$300,C371)+SUMIFS('04'!$H$3:$H$300,'04'!$C$3:$C$300,C371)+SUMIFS('04'!$H$3:$H$300,'04'!$D$3:$D$300,C371)+SUMIFS('05'!$H$3:$H$300,'05'!$C$3:$C$300,C371)+SUMIFS('05'!$H$3:$H$300,'05'!$D$3:$D$300,C371)+SUMIFS('06'!$H$3:$H$300,'06'!$C$3:$C$300,C371)+SUMIFS('06'!$H$3:$H$300,'06'!$D$3:$D$300,C371)+SUMIFS('07'!$H$3:$H$300,'07'!$C$3:$C$300,C371)+SUMIFS('07'!$H$3:$H$300,'07'!$D$3:$D$300,C371)+SUMIFS('08'!$H$3:$H$300,'08'!$C$3:$C$300,C371)+SUMIFS('08'!$H$3:$H$300,'08'!$D$3:$D$300,C371)+SUMIFS('09'!$H$3:$H$300,'09'!$C$3:$C$300,C371)+SUMIFS('09'!$H$3:$H$300,'09'!$D$3:$D$300,C371)+SUMIFS('10'!$I$3:$I$260,'10'!$C$3:$C$260,C371)+SUMIFS('10'!$I$3:$I$260,'10'!$D$3:$D$260,C371)+SUMIFS('11'!$H$3:$H$300,'11'!$C$3:$C$300,C371)+SUMIFS('11'!$H$3:$H$300,'11'!$D$3:$D$300,C371)+SUMIFS('12'!$H$3:$H$300,'12'!$C$3:$C$300,C371)+SUMIFS('12'!$H$3:$H$300,'12'!$D$3:$D$300,C371)</f>
        <v>0</v>
      </c>
      <c r="I371" s="212"/>
      <c r="J371" s="231"/>
      <c r="K371" s="212"/>
      <c r="L371" s="212"/>
    </row>
    <row r="372" spans="1:12" ht="24.75" customHeight="1">
      <c r="A372" s="16">
        <f>Equipes!$H372+(ROW(Equipes!$H372)/100000)</f>
        <v>3.7200000000000002E-3</v>
      </c>
      <c r="B372" s="13">
        <f>RANK(Equipes!$A372,A:A)</f>
        <v>629</v>
      </c>
      <c r="C372" s="28"/>
      <c r="D372" s="18">
        <f>COUNTIF('01'!$C$3:$C$300,C372)+COUNTIF('02'!$C$3:$C$300,C372)+COUNTIF('03'!$C$3:$C$300,C372)+COUNTIF('04'!$C$3:$C$300,C372)+COUNTIF('05'!$C$3:$C$300,C372)+COUNTIF('06'!$C$3:$C$300,C372)+COUNTIF('07'!$C$3:$C$300,C372)+COUNTIF('08'!$C$3:$C$300,C372)+COUNTIF('09'!$C$3:$C$300,C372)+COUNTIF('10'!$C$3:$C$260,C372)+COUNTIF('11'!$C$3:$C$300,C372)+COUNTIF('12'!$C$3:$C$300,C372)</f>
        <v>0</v>
      </c>
      <c r="E372" s="18">
        <f>COUNTIF('01'!$D$3:$D$300,C372)+COUNTIF('02'!$D$3:$D$300,C372)+COUNTIF('03'!$D$3:$D$300,C372)+COUNTIF('04'!$D$3:$D$300,C372)+COUNTIF('05'!$D$3:$D$300,C372)+COUNTIF('06'!$D$3:$D$300,C372)+COUNTIF('07'!$D$3:$D$300,C372)+COUNTIF('08'!$D$3:$D$300,C372)+COUNTIF('09'!$D$3:$D$300,C372)+COUNTIF('10'!$D$3:$D$260,C372)+COUNTIF('11'!$D$3:$D$300,C372)+COUNTIF('12'!$D$3:$D$300,C372)</f>
        <v>0</v>
      </c>
      <c r="F372" s="18">
        <f>COUNTIFS('01'!$C$3:$C$300,C372,'01'!$H$3:$H$300,"&gt;0")+COUNTIFS('01'!$D$3:$D$300,C372,'01'!$H$3:$H$300,"&gt;0")+COUNTIFS('02'!$C$3:$C$300,C372,'02'!$H$3:$H$300,"&gt;0")+COUNTIFS('02'!$D$3:$D$300,C372,'02'!$H$3:$H$300,"&gt;0")+COUNTIFS('03'!$C$3:$C$300,C372,'03'!$H$3:$H$300,"&gt;0")+COUNTIFS('03'!$D$3:$D$300,C372,'03'!$H$3:$H$300,"&gt;0")+COUNTIFS('04'!$C$3:$C$300,C372,'04'!$H$3:$H$300,"&gt;0")+COUNTIFS('04'!$D$3:$D$300,C372,'04'!$H$3:$H$300,"&gt;0")+COUNTIFS('05'!$C$3:$C$300,C372,'05'!$H$3:$H$300,"&gt;0")+COUNTIFS('05'!$D$3:$D$300,C372,'05'!$H$3:$H$300,"&gt;0")+COUNTIFS('06'!$C$3:$C$300,C372,'06'!$H$3:$H$300,"&gt;0")+COUNTIFS('06'!$D$3:$D$300,C372,'06'!$H$3:$H$300,"&gt;0")+COUNTIFS('07'!$C$3:$C$300,C372,'07'!$H$3:$H$300,"&gt;0")+COUNTIFS('07'!$D$3:$D$300,C372,'07'!$H$3:$H$300,"&gt;0")+COUNTIFS('08'!$C$3:$C$300,C372,'08'!$H$3:$H$300,"&gt;0")+COUNTIFS('08'!$D$3:$D$300,C372,'08'!$H$3:$H$300,"&gt;0")+COUNTIFS('09'!$C$3:$C$300,C372,'09'!$H$3:$H$300,"&gt;0")+COUNTIFS('09'!$D$3:$D$300,C372,'09'!$H$3:$H$300,"&gt;0")+COUNTIFS('10'!$C$3:$C$260,C372,'10'!$I$3:$I$260,"&gt;0")+COUNTIFS('10'!$D$3:$D$260,C372,'10'!$I$3:$I$260,"&gt;0")+COUNTIFS('11'!$C$3:$C$300,C372,'11'!$H$3:$H$300,"&gt;0")+COUNTIFS('11'!$D$3:$D$300,C372,'11'!$H$3:$H$300,"&gt;0")+COUNTIFS('12'!$C$3:$C$300,C372,'12'!$H$3:$H$300,"&gt;0")+COUNTIFS('12'!$D$3:$D$300,C372,'12'!$H$3:$H$300,"&gt;0")</f>
        <v>0</v>
      </c>
      <c r="G372" s="18">
        <f>COUNTIFS('01'!$C$3:$C$300,C372,'01'!$H$3:$H$300,"&lt;0")+COUNTIFS('01'!$D$3:$D$300,C372,'01'!$H$3:$H$300,"&lt;0")+COUNTIFS('02'!$C$3:$C$300,C372,'02'!$H$3:$H$300,"&lt;0")+COUNTIFS('02'!$D$3:$D$300,C372,'02'!$H$3:$H$300,"&lt;0")+COUNTIFS('03'!$C$3:$C$300,C372,'03'!$H$3:$H$300,"&lt;0")+COUNTIFS('03'!$D$3:$D$300,C372,'03'!$H$3:$H$300,"&lt;0")+COUNTIFS('04'!$C$3:$C$300,C372,'04'!$H$3:$H$300,"&lt;0")+COUNTIFS('04'!$D$3:$D$300,C372,'04'!$H$3:$H$300,"&lt;0")+COUNTIFS('05'!$C$3:$C$300,C372,'05'!$H$3:$H$300,"&lt;0")+COUNTIFS('05'!$D$3:$D$300,C372,'05'!$H$3:$H$300,"&lt;0")+COUNTIFS('06'!$C$3:$C$300,C372,'06'!$H$3:$H$300,"&lt;0")+COUNTIFS('06'!$D$3:$D$300,C372,'06'!$H$3:$H$300,"&lt;0")+COUNTIFS('07'!$C$3:$C$300,C372,'07'!$H$3:$H$300,"&lt;0")+COUNTIFS('07'!$D$3:$D$300,C372,'07'!$H$3:$H$300,"&lt;0")+COUNTIFS('08'!$C$3:$C$300,C372,'08'!$H$3:$H$300,"&lt;0")+COUNTIFS('08'!$D$3:$D$300,C372,'08'!$H$3:$H$300,"&lt;0")+COUNTIFS('09'!$C$3:$C$300,C372,'09'!$H$3:$H$300,"&lt;0")+COUNTIFS('09'!$D$3:$D$300,C372,'09'!$H$3:$H$300,"&lt;0")+COUNTIFS('10'!$C$3:$C$260,C372,'10'!$I$3:$I$260,"&lt;0")+COUNTIFS('10'!$D$3:$D$260,C372,'10'!$I$3:$I$260,"&lt;0")+COUNTIFS('11'!$C$3:$C$300,C372,'11'!$H$3:$H$300,"&lt;0")+COUNTIFS('11'!$D$3:$D$300,C372,'11'!$H$3:$H$300,"&lt;0")+COUNTIFS('12'!$C$3:$C$300,C372,'12'!$H$3:$H$300,"&lt;0")+COUNTIFS('12'!$D$3:$D$300,C372,'12'!$H$3:$H$300,"&lt;0")</f>
        <v>0</v>
      </c>
      <c r="H372" s="19">
        <f>SUMIFS('01'!$H$3:$H$300,'01'!$C$3:$C$300,C372)+SUMIFS('01'!$H$3:$H$300,'01'!$D$3:$D$300,C372)+SUMIFS('02'!$H$3:$H$300,'02'!$C$3:$C$300,C372)+SUMIFS('02'!$H$3:$H$300,'02'!$D$3:$D$300,C372)+SUMIFS('03'!$H$3:$H$300,'03'!$C$3:$C$300,C372)+SUMIFS('03'!$H$3:$H$300,'03'!$D$3:$D$300,C372)+SUMIFS('04'!$H$3:$H$300,'04'!$C$3:$C$300,C372)+SUMIFS('04'!$H$3:$H$300,'04'!$D$3:$D$300,C372)+SUMIFS('05'!$H$3:$H$300,'05'!$C$3:$C$300,C372)+SUMIFS('05'!$H$3:$H$300,'05'!$D$3:$D$300,C372)+SUMIFS('06'!$H$3:$H$300,'06'!$C$3:$C$300,C372)+SUMIFS('06'!$H$3:$H$300,'06'!$D$3:$D$300,C372)+SUMIFS('07'!$H$3:$H$300,'07'!$C$3:$C$300,C372)+SUMIFS('07'!$H$3:$H$300,'07'!$D$3:$D$300,C372)+SUMIFS('08'!$H$3:$H$300,'08'!$C$3:$C$300,C372)+SUMIFS('08'!$H$3:$H$300,'08'!$D$3:$D$300,C372)+SUMIFS('09'!$H$3:$H$300,'09'!$C$3:$C$300,C372)+SUMIFS('09'!$H$3:$H$300,'09'!$D$3:$D$300,C372)+SUMIFS('10'!$I$3:$I$260,'10'!$C$3:$C$260,C372)+SUMIFS('10'!$I$3:$I$260,'10'!$D$3:$D$260,C372)+SUMIFS('11'!$H$3:$H$300,'11'!$C$3:$C$300,C372)+SUMIFS('11'!$H$3:$H$300,'11'!$D$3:$D$300,C372)+SUMIFS('12'!$H$3:$H$300,'12'!$C$3:$C$300,C372)+SUMIFS('12'!$H$3:$H$300,'12'!$D$3:$D$300,C372)</f>
        <v>0</v>
      </c>
      <c r="I372" s="212"/>
      <c r="J372" s="231"/>
      <c r="K372" s="212"/>
      <c r="L372" s="212"/>
    </row>
    <row r="373" spans="1:12" ht="24.75" customHeight="1">
      <c r="A373" s="16">
        <f>Equipes!$H373+(ROW(Equipes!$H373)/100000)</f>
        <v>3.7299999999999998E-3</v>
      </c>
      <c r="B373" s="13">
        <f>RANK(Equipes!$A373,A:A)</f>
        <v>628</v>
      </c>
      <c r="C373" s="28"/>
      <c r="D373" s="18">
        <f>COUNTIF('01'!$C$3:$C$300,C373)+COUNTIF('02'!$C$3:$C$300,C373)+COUNTIF('03'!$C$3:$C$300,C373)+COUNTIF('04'!$C$3:$C$300,C373)+COUNTIF('05'!$C$3:$C$300,C373)+COUNTIF('06'!$C$3:$C$300,C373)+COUNTIF('07'!$C$3:$C$300,C373)+COUNTIF('08'!$C$3:$C$300,C373)+COUNTIF('09'!$C$3:$C$300,C373)+COUNTIF('10'!$C$3:$C$260,C373)+COUNTIF('11'!$C$3:$C$300,C373)+COUNTIF('12'!$C$3:$C$300,C373)</f>
        <v>0</v>
      </c>
      <c r="E373" s="18">
        <f>COUNTIF('01'!$D$3:$D$300,C373)+COUNTIF('02'!$D$3:$D$300,C373)+COUNTIF('03'!$D$3:$D$300,C373)+COUNTIF('04'!$D$3:$D$300,C373)+COUNTIF('05'!$D$3:$D$300,C373)+COUNTIF('06'!$D$3:$D$300,C373)+COUNTIF('07'!$D$3:$D$300,C373)+COUNTIF('08'!$D$3:$D$300,C373)+COUNTIF('09'!$D$3:$D$300,C373)+COUNTIF('10'!$D$3:$D$260,C373)+COUNTIF('11'!$D$3:$D$300,C373)+COUNTIF('12'!$D$3:$D$300,C373)</f>
        <v>0</v>
      </c>
      <c r="F373" s="18">
        <f>COUNTIFS('01'!$C$3:$C$300,C373,'01'!$H$3:$H$300,"&gt;0")+COUNTIFS('01'!$D$3:$D$300,C373,'01'!$H$3:$H$300,"&gt;0")+COUNTIFS('02'!$C$3:$C$300,C373,'02'!$H$3:$H$300,"&gt;0")+COUNTIFS('02'!$D$3:$D$300,C373,'02'!$H$3:$H$300,"&gt;0")+COUNTIFS('03'!$C$3:$C$300,C373,'03'!$H$3:$H$300,"&gt;0")+COUNTIFS('03'!$D$3:$D$300,C373,'03'!$H$3:$H$300,"&gt;0")+COUNTIFS('04'!$C$3:$C$300,C373,'04'!$H$3:$H$300,"&gt;0")+COUNTIFS('04'!$D$3:$D$300,C373,'04'!$H$3:$H$300,"&gt;0")+COUNTIFS('05'!$C$3:$C$300,C373,'05'!$H$3:$H$300,"&gt;0")+COUNTIFS('05'!$D$3:$D$300,C373,'05'!$H$3:$H$300,"&gt;0")+COUNTIFS('06'!$C$3:$C$300,C373,'06'!$H$3:$H$300,"&gt;0")+COUNTIFS('06'!$D$3:$D$300,C373,'06'!$H$3:$H$300,"&gt;0")+COUNTIFS('07'!$C$3:$C$300,C373,'07'!$H$3:$H$300,"&gt;0")+COUNTIFS('07'!$D$3:$D$300,C373,'07'!$H$3:$H$300,"&gt;0")+COUNTIFS('08'!$C$3:$C$300,C373,'08'!$H$3:$H$300,"&gt;0")+COUNTIFS('08'!$D$3:$D$300,C373,'08'!$H$3:$H$300,"&gt;0")+COUNTIFS('09'!$C$3:$C$300,C373,'09'!$H$3:$H$300,"&gt;0")+COUNTIFS('09'!$D$3:$D$300,C373,'09'!$H$3:$H$300,"&gt;0")+COUNTIFS('10'!$C$3:$C$260,C373,'10'!$I$3:$I$260,"&gt;0")+COUNTIFS('10'!$D$3:$D$260,C373,'10'!$I$3:$I$260,"&gt;0")+COUNTIFS('11'!$C$3:$C$300,C373,'11'!$H$3:$H$300,"&gt;0")+COUNTIFS('11'!$D$3:$D$300,C373,'11'!$H$3:$H$300,"&gt;0")+COUNTIFS('12'!$C$3:$C$300,C373,'12'!$H$3:$H$300,"&gt;0")+COUNTIFS('12'!$D$3:$D$300,C373,'12'!$H$3:$H$300,"&gt;0")</f>
        <v>0</v>
      </c>
      <c r="G373" s="18">
        <f>COUNTIFS('01'!$C$3:$C$300,C373,'01'!$H$3:$H$300,"&lt;0")+COUNTIFS('01'!$D$3:$D$300,C373,'01'!$H$3:$H$300,"&lt;0")+COUNTIFS('02'!$C$3:$C$300,C373,'02'!$H$3:$H$300,"&lt;0")+COUNTIFS('02'!$D$3:$D$300,C373,'02'!$H$3:$H$300,"&lt;0")+COUNTIFS('03'!$C$3:$C$300,C373,'03'!$H$3:$H$300,"&lt;0")+COUNTIFS('03'!$D$3:$D$300,C373,'03'!$H$3:$H$300,"&lt;0")+COUNTIFS('04'!$C$3:$C$300,C373,'04'!$H$3:$H$300,"&lt;0")+COUNTIFS('04'!$D$3:$D$300,C373,'04'!$H$3:$H$300,"&lt;0")+COUNTIFS('05'!$C$3:$C$300,C373,'05'!$H$3:$H$300,"&lt;0")+COUNTIFS('05'!$D$3:$D$300,C373,'05'!$H$3:$H$300,"&lt;0")+COUNTIFS('06'!$C$3:$C$300,C373,'06'!$H$3:$H$300,"&lt;0")+COUNTIFS('06'!$D$3:$D$300,C373,'06'!$H$3:$H$300,"&lt;0")+COUNTIFS('07'!$C$3:$C$300,C373,'07'!$H$3:$H$300,"&lt;0")+COUNTIFS('07'!$D$3:$D$300,C373,'07'!$H$3:$H$300,"&lt;0")+COUNTIFS('08'!$C$3:$C$300,C373,'08'!$H$3:$H$300,"&lt;0")+COUNTIFS('08'!$D$3:$D$300,C373,'08'!$H$3:$H$300,"&lt;0")+COUNTIFS('09'!$C$3:$C$300,C373,'09'!$H$3:$H$300,"&lt;0")+COUNTIFS('09'!$D$3:$D$300,C373,'09'!$H$3:$H$300,"&lt;0")+COUNTIFS('10'!$C$3:$C$260,C373,'10'!$I$3:$I$260,"&lt;0")+COUNTIFS('10'!$D$3:$D$260,C373,'10'!$I$3:$I$260,"&lt;0")+COUNTIFS('11'!$C$3:$C$300,C373,'11'!$H$3:$H$300,"&lt;0")+COUNTIFS('11'!$D$3:$D$300,C373,'11'!$H$3:$H$300,"&lt;0")+COUNTIFS('12'!$C$3:$C$300,C373,'12'!$H$3:$H$300,"&lt;0")+COUNTIFS('12'!$D$3:$D$300,C373,'12'!$H$3:$H$300,"&lt;0")</f>
        <v>0</v>
      </c>
      <c r="H373" s="19">
        <f>SUMIFS('01'!$H$3:$H$300,'01'!$C$3:$C$300,C373)+SUMIFS('01'!$H$3:$H$300,'01'!$D$3:$D$300,C373)+SUMIFS('02'!$H$3:$H$300,'02'!$C$3:$C$300,C373)+SUMIFS('02'!$H$3:$H$300,'02'!$D$3:$D$300,C373)+SUMIFS('03'!$H$3:$H$300,'03'!$C$3:$C$300,C373)+SUMIFS('03'!$H$3:$H$300,'03'!$D$3:$D$300,C373)+SUMIFS('04'!$H$3:$H$300,'04'!$C$3:$C$300,C373)+SUMIFS('04'!$H$3:$H$300,'04'!$D$3:$D$300,C373)+SUMIFS('05'!$H$3:$H$300,'05'!$C$3:$C$300,C373)+SUMIFS('05'!$H$3:$H$300,'05'!$D$3:$D$300,C373)+SUMIFS('06'!$H$3:$H$300,'06'!$C$3:$C$300,C373)+SUMIFS('06'!$H$3:$H$300,'06'!$D$3:$D$300,C373)+SUMIFS('07'!$H$3:$H$300,'07'!$C$3:$C$300,C373)+SUMIFS('07'!$H$3:$H$300,'07'!$D$3:$D$300,C373)+SUMIFS('08'!$H$3:$H$300,'08'!$C$3:$C$300,C373)+SUMIFS('08'!$H$3:$H$300,'08'!$D$3:$D$300,C373)+SUMIFS('09'!$H$3:$H$300,'09'!$C$3:$C$300,C373)+SUMIFS('09'!$H$3:$H$300,'09'!$D$3:$D$300,C373)+SUMIFS('10'!$I$3:$I$260,'10'!$C$3:$C$260,C373)+SUMIFS('10'!$I$3:$I$260,'10'!$D$3:$D$260,C373)+SUMIFS('11'!$H$3:$H$300,'11'!$C$3:$C$300,C373)+SUMIFS('11'!$H$3:$H$300,'11'!$D$3:$D$300,C373)+SUMIFS('12'!$H$3:$H$300,'12'!$C$3:$C$300,C373)+SUMIFS('12'!$H$3:$H$300,'12'!$D$3:$D$300,C373)</f>
        <v>0</v>
      </c>
      <c r="I373" s="212"/>
      <c r="J373" s="231"/>
      <c r="K373" s="212"/>
      <c r="L373" s="212"/>
    </row>
    <row r="374" spans="1:12" ht="24.75" customHeight="1">
      <c r="A374" s="16">
        <f>Equipes!$H374+(ROW(Equipes!$H374)/100000)</f>
        <v>3.7399999999999998E-3</v>
      </c>
      <c r="B374" s="13">
        <f>RANK(Equipes!$A374,A:A)</f>
        <v>627</v>
      </c>
      <c r="C374" s="28"/>
      <c r="D374" s="18">
        <f>COUNTIF('01'!$C$3:$C$300,C374)+COUNTIF('02'!$C$3:$C$300,C374)+COUNTIF('03'!$C$3:$C$300,C374)+COUNTIF('04'!$C$3:$C$300,C374)+COUNTIF('05'!$C$3:$C$300,C374)+COUNTIF('06'!$C$3:$C$300,C374)+COUNTIF('07'!$C$3:$C$300,C374)+COUNTIF('08'!$C$3:$C$300,C374)+COUNTIF('09'!$C$3:$C$300,C374)+COUNTIF('10'!$C$3:$C$260,C374)+COUNTIF('11'!$C$3:$C$300,C374)+COUNTIF('12'!$C$3:$C$300,C374)</f>
        <v>0</v>
      </c>
      <c r="E374" s="18">
        <f>COUNTIF('01'!$D$3:$D$300,C374)+COUNTIF('02'!$D$3:$D$300,C374)+COUNTIF('03'!$D$3:$D$300,C374)+COUNTIF('04'!$D$3:$D$300,C374)+COUNTIF('05'!$D$3:$D$300,C374)+COUNTIF('06'!$D$3:$D$300,C374)+COUNTIF('07'!$D$3:$D$300,C374)+COUNTIF('08'!$D$3:$D$300,C374)+COUNTIF('09'!$D$3:$D$300,C374)+COUNTIF('10'!$D$3:$D$260,C374)+COUNTIF('11'!$D$3:$D$300,C374)+COUNTIF('12'!$D$3:$D$300,C374)</f>
        <v>0</v>
      </c>
      <c r="F374" s="18">
        <f>COUNTIFS('01'!$C$3:$C$300,C374,'01'!$H$3:$H$300,"&gt;0")+COUNTIFS('01'!$D$3:$D$300,C374,'01'!$H$3:$H$300,"&gt;0")+COUNTIFS('02'!$C$3:$C$300,C374,'02'!$H$3:$H$300,"&gt;0")+COUNTIFS('02'!$D$3:$D$300,C374,'02'!$H$3:$H$300,"&gt;0")+COUNTIFS('03'!$C$3:$C$300,C374,'03'!$H$3:$H$300,"&gt;0")+COUNTIFS('03'!$D$3:$D$300,C374,'03'!$H$3:$H$300,"&gt;0")+COUNTIFS('04'!$C$3:$C$300,C374,'04'!$H$3:$H$300,"&gt;0")+COUNTIFS('04'!$D$3:$D$300,C374,'04'!$H$3:$H$300,"&gt;0")+COUNTIFS('05'!$C$3:$C$300,C374,'05'!$H$3:$H$300,"&gt;0")+COUNTIFS('05'!$D$3:$D$300,C374,'05'!$H$3:$H$300,"&gt;0")+COUNTIFS('06'!$C$3:$C$300,C374,'06'!$H$3:$H$300,"&gt;0")+COUNTIFS('06'!$D$3:$D$300,C374,'06'!$H$3:$H$300,"&gt;0")+COUNTIFS('07'!$C$3:$C$300,C374,'07'!$H$3:$H$300,"&gt;0")+COUNTIFS('07'!$D$3:$D$300,C374,'07'!$H$3:$H$300,"&gt;0")+COUNTIFS('08'!$C$3:$C$300,C374,'08'!$H$3:$H$300,"&gt;0")+COUNTIFS('08'!$D$3:$D$300,C374,'08'!$H$3:$H$300,"&gt;0")+COUNTIFS('09'!$C$3:$C$300,C374,'09'!$H$3:$H$300,"&gt;0")+COUNTIFS('09'!$D$3:$D$300,C374,'09'!$H$3:$H$300,"&gt;0")+COUNTIFS('10'!$C$3:$C$260,C374,'10'!$I$3:$I$260,"&gt;0")+COUNTIFS('10'!$D$3:$D$260,C374,'10'!$I$3:$I$260,"&gt;0")+COUNTIFS('11'!$C$3:$C$300,C374,'11'!$H$3:$H$300,"&gt;0")+COUNTIFS('11'!$D$3:$D$300,C374,'11'!$H$3:$H$300,"&gt;0")+COUNTIFS('12'!$C$3:$C$300,C374,'12'!$H$3:$H$300,"&gt;0")+COUNTIFS('12'!$D$3:$D$300,C374,'12'!$H$3:$H$300,"&gt;0")</f>
        <v>0</v>
      </c>
      <c r="G374" s="18">
        <f>COUNTIFS('01'!$C$3:$C$300,C374,'01'!$H$3:$H$300,"&lt;0")+COUNTIFS('01'!$D$3:$D$300,C374,'01'!$H$3:$H$300,"&lt;0")+COUNTIFS('02'!$C$3:$C$300,C374,'02'!$H$3:$H$300,"&lt;0")+COUNTIFS('02'!$D$3:$D$300,C374,'02'!$H$3:$H$300,"&lt;0")+COUNTIFS('03'!$C$3:$C$300,C374,'03'!$H$3:$H$300,"&lt;0")+COUNTIFS('03'!$D$3:$D$300,C374,'03'!$H$3:$H$300,"&lt;0")+COUNTIFS('04'!$C$3:$C$300,C374,'04'!$H$3:$H$300,"&lt;0")+COUNTIFS('04'!$D$3:$D$300,C374,'04'!$H$3:$H$300,"&lt;0")+COUNTIFS('05'!$C$3:$C$300,C374,'05'!$H$3:$H$300,"&lt;0")+COUNTIFS('05'!$D$3:$D$300,C374,'05'!$H$3:$H$300,"&lt;0")+COUNTIFS('06'!$C$3:$C$300,C374,'06'!$H$3:$H$300,"&lt;0")+COUNTIFS('06'!$D$3:$D$300,C374,'06'!$H$3:$H$300,"&lt;0")+COUNTIFS('07'!$C$3:$C$300,C374,'07'!$H$3:$H$300,"&lt;0")+COUNTIFS('07'!$D$3:$D$300,C374,'07'!$H$3:$H$300,"&lt;0")+COUNTIFS('08'!$C$3:$C$300,C374,'08'!$H$3:$H$300,"&lt;0")+COUNTIFS('08'!$D$3:$D$300,C374,'08'!$H$3:$H$300,"&lt;0")+COUNTIFS('09'!$C$3:$C$300,C374,'09'!$H$3:$H$300,"&lt;0")+COUNTIFS('09'!$D$3:$D$300,C374,'09'!$H$3:$H$300,"&lt;0")+COUNTIFS('10'!$C$3:$C$260,C374,'10'!$I$3:$I$260,"&lt;0")+COUNTIFS('10'!$D$3:$D$260,C374,'10'!$I$3:$I$260,"&lt;0")+COUNTIFS('11'!$C$3:$C$300,C374,'11'!$H$3:$H$300,"&lt;0")+COUNTIFS('11'!$D$3:$D$300,C374,'11'!$H$3:$H$300,"&lt;0")+COUNTIFS('12'!$C$3:$C$300,C374,'12'!$H$3:$H$300,"&lt;0")+COUNTIFS('12'!$D$3:$D$300,C374,'12'!$H$3:$H$300,"&lt;0")</f>
        <v>0</v>
      </c>
      <c r="H374" s="19">
        <f>SUMIFS('01'!$H$3:$H$300,'01'!$C$3:$C$300,C374)+SUMIFS('01'!$H$3:$H$300,'01'!$D$3:$D$300,C374)+SUMIFS('02'!$H$3:$H$300,'02'!$C$3:$C$300,C374)+SUMIFS('02'!$H$3:$H$300,'02'!$D$3:$D$300,C374)+SUMIFS('03'!$H$3:$H$300,'03'!$C$3:$C$300,C374)+SUMIFS('03'!$H$3:$H$300,'03'!$D$3:$D$300,C374)+SUMIFS('04'!$H$3:$H$300,'04'!$C$3:$C$300,C374)+SUMIFS('04'!$H$3:$H$300,'04'!$D$3:$D$300,C374)+SUMIFS('05'!$H$3:$H$300,'05'!$C$3:$C$300,C374)+SUMIFS('05'!$H$3:$H$300,'05'!$D$3:$D$300,C374)+SUMIFS('06'!$H$3:$H$300,'06'!$C$3:$C$300,C374)+SUMIFS('06'!$H$3:$H$300,'06'!$D$3:$D$300,C374)+SUMIFS('07'!$H$3:$H$300,'07'!$C$3:$C$300,C374)+SUMIFS('07'!$H$3:$H$300,'07'!$D$3:$D$300,C374)+SUMIFS('08'!$H$3:$H$300,'08'!$C$3:$C$300,C374)+SUMIFS('08'!$H$3:$H$300,'08'!$D$3:$D$300,C374)+SUMIFS('09'!$H$3:$H$300,'09'!$C$3:$C$300,C374)+SUMIFS('09'!$H$3:$H$300,'09'!$D$3:$D$300,C374)+SUMIFS('10'!$I$3:$I$260,'10'!$C$3:$C$260,C374)+SUMIFS('10'!$I$3:$I$260,'10'!$D$3:$D$260,C374)+SUMIFS('11'!$H$3:$H$300,'11'!$C$3:$C$300,C374)+SUMIFS('11'!$H$3:$H$300,'11'!$D$3:$D$300,C374)+SUMIFS('12'!$H$3:$H$300,'12'!$C$3:$C$300,C374)+SUMIFS('12'!$H$3:$H$300,'12'!$D$3:$D$300,C374)</f>
        <v>0</v>
      </c>
      <c r="I374" s="212"/>
      <c r="J374" s="231"/>
      <c r="K374" s="212"/>
      <c r="L374" s="212"/>
    </row>
    <row r="375" spans="1:12" ht="24.75" customHeight="1">
      <c r="A375" s="16">
        <f>Equipes!$H375+(ROW(Equipes!$H375)/100000)</f>
        <v>3.7499999999999999E-3</v>
      </c>
      <c r="B375" s="13">
        <f>RANK(Equipes!$A375,A:A)</f>
        <v>626</v>
      </c>
      <c r="C375" s="28"/>
      <c r="D375" s="18">
        <f>COUNTIF('01'!$C$3:$C$300,C375)+COUNTIF('02'!$C$3:$C$300,C375)+COUNTIF('03'!$C$3:$C$300,C375)+COUNTIF('04'!$C$3:$C$300,C375)+COUNTIF('05'!$C$3:$C$300,C375)+COUNTIF('06'!$C$3:$C$300,C375)+COUNTIF('07'!$C$3:$C$300,C375)+COUNTIF('08'!$C$3:$C$300,C375)+COUNTIF('09'!$C$3:$C$300,C375)+COUNTIF('10'!$C$3:$C$260,C375)+COUNTIF('11'!$C$3:$C$300,C375)+COUNTIF('12'!$C$3:$C$300,C375)</f>
        <v>0</v>
      </c>
      <c r="E375" s="18">
        <f>COUNTIF('01'!$D$3:$D$300,C375)+COUNTIF('02'!$D$3:$D$300,C375)+COUNTIF('03'!$D$3:$D$300,C375)+COUNTIF('04'!$D$3:$D$300,C375)+COUNTIF('05'!$D$3:$D$300,C375)+COUNTIF('06'!$D$3:$D$300,C375)+COUNTIF('07'!$D$3:$D$300,C375)+COUNTIF('08'!$D$3:$D$300,C375)+COUNTIF('09'!$D$3:$D$300,C375)+COUNTIF('10'!$D$3:$D$260,C375)+COUNTIF('11'!$D$3:$D$300,C375)+COUNTIF('12'!$D$3:$D$300,C375)</f>
        <v>0</v>
      </c>
      <c r="F375" s="18">
        <f>COUNTIFS('01'!$C$3:$C$300,C375,'01'!$H$3:$H$300,"&gt;0")+COUNTIFS('01'!$D$3:$D$300,C375,'01'!$H$3:$H$300,"&gt;0")+COUNTIFS('02'!$C$3:$C$300,C375,'02'!$H$3:$H$300,"&gt;0")+COUNTIFS('02'!$D$3:$D$300,C375,'02'!$H$3:$H$300,"&gt;0")+COUNTIFS('03'!$C$3:$C$300,C375,'03'!$H$3:$H$300,"&gt;0")+COUNTIFS('03'!$D$3:$D$300,C375,'03'!$H$3:$H$300,"&gt;0")+COUNTIFS('04'!$C$3:$C$300,C375,'04'!$H$3:$H$300,"&gt;0")+COUNTIFS('04'!$D$3:$D$300,C375,'04'!$H$3:$H$300,"&gt;0")+COUNTIFS('05'!$C$3:$C$300,C375,'05'!$H$3:$H$300,"&gt;0")+COUNTIFS('05'!$D$3:$D$300,C375,'05'!$H$3:$H$300,"&gt;0")+COUNTIFS('06'!$C$3:$C$300,C375,'06'!$H$3:$H$300,"&gt;0")+COUNTIFS('06'!$D$3:$D$300,C375,'06'!$H$3:$H$300,"&gt;0")+COUNTIFS('07'!$C$3:$C$300,C375,'07'!$H$3:$H$300,"&gt;0")+COUNTIFS('07'!$D$3:$D$300,C375,'07'!$H$3:$H$300,"&gt;0")+COUNTIFS('08'!$C$3:$C$300,C375,'08'!$H$3:$H$300,"&gt;0")+COUNTIFS('08'!$D$3:$D$300,C375,'08'!$H$3:$H$300,"&gt;0")+COUNTIFS('09'!$C$3:$C$300,C375,'09'!$H$3:$H$300,"&gt;0")+COUNTIFS('09'!$D$3:$D$300,C375,'09'!$H$3:$H$300,"&gt;0")+COUNTIFS('10'!$C$3:$C$260,C375,'10'!$I$3:$I$260,"&gt;0")+COUNTIFS('10'!$D$3:$D$260,C375,'10'!$I$3:$I$260,"&gt;0")+COUNTIFS('11'!$C$3:$C$300,C375,'11'!$H$3:$H$300,"&gt;0")+COUNTIFS('11'!$D$3:$D$300,C375,'11'!$H$3:$H$300,"&gt;0")+COUNTIFS('12'!$C$3:$C$300,C375,'12'!$H$3:$H$300,"&gt;0")+COUNTIFS('12'!$D$3:$D$300,C375,'12'!$H$3:$H$300,"&gt;0")</f>
        <v>0</v>
      </c>
      <c r="G375" s="18">
        <f>COUNTIFS('01'!$C$3:$C$300,C375,'01'!$H$3:$H$300,"&lt;0")+COUNTIFS('01'!$D$3:$D$300,C375,'01'!$H$3:$H$300,"&lt;0")+COUNTIFS('02'!$C$3:$C$300,C375,'02'!$H$3:$H$300,"&lt;0")+COUNTIFS('02'!$D$3:$D$300,C375,'02'!$H$3:$H$300,"&lt;0")+COUNTIFS('03'!$C$3:$C$300,C375,'03'!$H$3:$H$300,"&lt;0")+COUNTIFS('03'!$D$3:$D$300,C375,'03'!$H$3:$H$300,"&lt;0")+COUNTIFS('04'!$C$3:$C$300,C375,'04'!$H$3:$H$300,"&lt;0")+COUNTIFS('04'!$D$3:$D$300,C375,'04'!$H$3:$H$300,"&lt;0")+COUNTIFS('05'!$C$3:$C$300,C375,'05'!$H$3:$H$300,"&lt;0")+COUNTIFS('05'!$D$3:$D$300,C375,'05'!$H$3:$H$300,"&lt;0")+COUNTIFS('06'!$C$3:$C$300,C375,'06'!$H$3:$H$300,"&lt;0")+COUNTIFS('06'!$D$3:$D$300,C375,'06'!$H$3:$H$300,"&lt;0")+COUNTIFS('07'!$C$3:$C$300,C375,'07'!$H$3:$H$300,"&lt;0")+COUNTIFS('07'!$D$3:$D$300,C375,'07'!$H$3:$H$300,"&lt;0")+COUNTIFS('08'!$C$3:$C$300,C375,'08'!$H$3:$H$300,"&lt;0")+COUNTIFS('08'!$D$3:$D$300,C375,'08'!$H$3:$H$300,"&lt;0")+COUNTIFS('09'!$C$3:$C$300,C375,'09'!$H$3:$H$300,"&lt;0")+COUNTIFS('09'!$D$3:$D$300,C375,'09'!$H$3:$H$300,"&lt;0")+COUNTIFS('10'!$C$3:$C$260,C375,'10'!$I$3:$I$260,"&lt;0")+COUNTIFS('10'!$D$3:$D$260,C375,'10'!$I$3:$I$260,"&lt;0")+COUNTIFS('11'!$C$3:$C$300,C375,'11'!$H$3:$H$300,"&lt;0")+COUNTIFS('11'!$D$3:$D$300,C375,'11'!$H$3:$H$300,"&lt;0")+COUNTIFS('12'!$C$3:$C$300,C375,'12'!$H$3:$H$300,"&lt;0")+COUNTIFS('12'!$D$3:$D$300,C375,'12'!$H$3:$H$300,"&lt;0")</f>
        <v>0</v>
      </c>
      <c r="H375" s="19">
        <f>SUMIFS('01'!$H$3:$H$300,'01'!$C$3:$C$300,C375)+SUMIFS('01'!$H$3:$H$300,'01'!$D$3:$D$300,C375)+SUMIFS('02'!$H$3:$H$300,'02'!$C$3:$C$300,C375)+SUMIFS('02'!$H$3:$H$300,'02'!$D$3:$D$300,C375)+SUMIFS('03'!$H$3:$H$300,'03'!$C$3:$C$300,C375)+SUMIFS('03'!$H$3:$H$300,'03'!$D$3:$D$300,C375)+SUMIFS('04'!$H$3:$H$300,'04'!$C$3:$C$300,C375)+SUMIFS('04'!$H$3:$H$300,'04'!$D$3:$D$300,C375)+SUMIFS('05'!$H$3:$H$300,'05'!$C$3:$C$300,C375)+SUMIFS('05'!$H$3:$H$300,'05'!$D$3:$D$300,C375)+SUMIFS('06'!$H$3:$H$300,'06'!$C$3:$C$300,C375)+SUMIFS('06'!$H$3:$H$300,'06'!$D$3:$D$300,C375)+SUMIFS('07'!$H$3:$H$300,'07'!$C$3:$C$300,C375)+SUMIFS('07'!$H$3:$H$300,'07'!$D$3:$D$300,C375)+SUMIFS('08'!$H$3:$H$300,'08'!$C$3:$C$300,C375)+SUMIFS('08'!$H$3:$H$300,'08'!$D$3:$D$300,C375)+SUMIFS('09'!$H$3:$H$300,'09'!$C$3:$C$300,C375)+SUMIFS('09'!$H$3:$H$300,'09'!$D$3:$D$300,C375)+SUMIFS('10'!$I$3:$I$260,'10'!$C$3:$C$260,C375)+SUMIFS('10'!$I$3:$I$260,'10'!$D$3:$D$260,C375)+SUMIFS('11'!$H$3:$H$300,'11'!$C$3:$C$300,C375)+SUMIFS('11'!$H$3:$H$300,'11'!$D$3:$D$300,C375)+SUMIFS('12'!$H$3:$H$300,'12'!$C$3:$C$300,C375)+SUMIFS('12'!$H$3:$H$300,'12'!$D$3:$D$300,C375)</f>
        <v>0</v>
      </c>
      <c r="I375" s="212"/>
      <c r="J375" s="231"/>
      <c r="K375" s="212"/>
      <c r="L375" s="212"/>
    </row>
    <row r="376" spans="1:12" ht="24.75" customHeight="1">
      <c r="A376" s="16">
        <f>Equipes!$H376+(ROW(Equipes!$H376)/100000)</f>
        <v>3.7599999999999999E-3</v>
      </c>
      <c r="B376" s="13">
        <f>RANK(Equipes!$A376,A:A)</f>
        <v>625</v>
      </c>
      <c r="C376" s="28"/>
      <c r="D376" s="18">
        <f>COUNTIF('01'!$C$3:$C$300,C376)+COUNTIF('02'!$C$3:$C$300,C376)+COUNTIF('03'!$C$3:$C$300,C376)+COUNTIF('04'!$C$3:$C$300,C376)+COUNTIF('05'!$C$3:$C$300,C376)+COUNTIF('06'!$C$3:$C$300,C376)+COUNTIF('07'!$C$3:$C$300,C376)+COUNTIF('08'!$C$3:$C$300,C376)+COUNTIF('09'!$C$3:$C$300,C376)+COUNTIF('10'!$C$3:$C$260,C376)+COUNTIF('11'!$C$3:$C$300,C376)+COUNTIF('12'!$C$3:$C$300,C376)</f>
        <v>0</v>
      </c>
      <c r="E376" s="18">
        <f>COUNTIF('01'!$D$3:$D$300,C376)+COUNTIF('02'!$D$3:$D$300,C376)+COUNTIF('03'!$D$3:$D$300,C376)+COUNTIF('04'!$D$3:$D$300,C376)+COUNTIF('05'!$D$3:$D$300,C376)+COUNTIF('06'!$D$3:$D$300,C376)+COUNTIF('07'!$D$3:$D$300,C376)+COUNTIF('08'!$D$3:$D$300,C376)+COUNTIF('09'!$D$3:$D$300,C376)+COUNTIF('10'!$D$3:$D$260,C376)+COUNTIF('11'!$D$3:$D$300,C376)+COUNTIF('12'!$D$3:$D$300,C376)</f>
        <v>0</v>
      </c>
      <c r="F376" s="18">
        <f>COUNTIFS('01'!$C$3:$C$300,C376,'01'!$H$3:$H$300,"&gt;0")+COUNTIFS('01'!$D$3:$D$300,C376,'01'!$H$3:$H$300,"&gt;0")+COUNTIFS('02'!$C$3:$C$300,C376,'02'!$H$3:$H$300,"&gt;0")+COUNTIFS('02'!$D$3:$D$300,C376,'02'!$H$3:$H$300,"&gt;0")+COUNTIFS('03'!$C$3:$C$300,C376,'03'!$H$3:$H$300,"&gt;0")+COUNTIFS('03'!$D$3:$D$300,C376,'03'!$H$3:$H$300,"&gt;0")+COUNTIFS('04'!$C$3:$C$300,C376,'04'!$H$3:$H$300,"&gt;0")+COUNTIFS('04'!$D$3:$D$300,C376,'04'!$H$3:$H$300,"&gt;0")+COUNTIFS('05'!$C$3:$C$300,C376,'05'!$H$3:$H$300,"&gt;0")+COUNTIFS('05'!$D$3:$D$300,C376,'05'!$H$3:$H$300,"&gt;0")+COUNTIFS('06'!$C$3:$C$300,C376,'06'!$H$3:$H$300,"&gt;0")+COUNTIFS('06'!$D$3:$D$300,C376,'06'!$H$3:$H$300,"&gt;0")+COUNTIFS('07'!$C$3:$C$300,C376,'07'!$H$3:$H$300,"&gt;0")+COUNTIFS('07'!$D$3:$D$300,C376,'07'!$H$3:$H$300,"&gt;0")+COUNTIFS('08'!$C$3:$C$300,C376,'08'!$H$3:$H$300,"&gt;0")+COUNTIFS('08'!$D$3:$D$300,C376,'08'!$H$3:$H$300,"&gt;0")+COUNTIFS('09'!$C$3:$C$300,C376,'09'!$H$3:$H$300,"&gt;0")+COUNTIFS('09'!$D$3:$D$300,C376,'09'!$H$3:$H$300,"&gt;0")+COUNTIFS('10'!$C$3:$C$260,C376,'10'!$I$3:$I$260,"&gt;0")+COUNTIFS('10'!$D$3:$D$260,C376,'10'!$I$3:$I$260,"&gt;0")+COUNTIFS('11'!$C$3:$C$300,C376,'11'!$H$3:$H$300,"&gt;0")+COUNTIFS('11'!$D$3:$D$300,C376,'11'!$H$3:$H$300,"&gt;0")+COUNTIFS('12'!$C$3:$C$300,C376,'12'!$H$3:$H$300,"&gt;0")+COUNTIFS('12'!$D$3:$D$300,C376,'12'!$H$3:$H$300,"&gt;0")</f>
        <v>0</v>
      </c>
      <c r="G376" s="18">
        <f>COUNTIFS('01'!$C$3:$C$300,C376,'01'!$H$3:$H$300,"&lt;0")+COUNTIFS('01'!$D$3:$D$300,C376,'01'!$H$3:$H$300,"&lt;0")+COUNTIFS('02'!$C$3:$C$300,C376,'02'!$H$3:$H$300,"&lt;0")+COUNTIFS('02'!$D$3:$D$300,C376,'02'!$H$3:$H$300,"&lt;0")+COUNTIFS('03'!$C$3:$C$300,C376,'03'!$H$3:$H$300,"&lt;0")+COUNTIFS('03'!$D$3:$D$300,C376,'03'!$H$3:$H$300,"&lt;0")+COUNTIFS('04'!$C$3:$C$300,C376,'04'!$H$3:$H$300,"&lt;0")+COUNTIFS('04'!$D$3:$D$300,C376,'04'!$H$3:$H$300,"&lt;0")+COUNTIFS('05'!$C$3:$C$300,C376,'05'!$H$3:$H$300,"&lt;0")+COUNTIFS('05'!$D$3:$D$300,C376,'05'!$H$3:$H$300,"&lt;0")+COUNTIFS('06'!$C$3:$C$300,C376,'06'!$H$3:$H$300,"&lt;0")+COUNTIFS('06'!$D$3:$D$300,C376,'06'!$H$3:$H$300,"&lt;0")+COUNTIFS('07'!$C$3:$C$300,C376,'07'!$H$3:$H$300,"&lt;0")+COUNTIFS('07'!$D$3:$D$300,C376,'07'!$H$3:$H$300,"&lt;0")+COUNTIFS('08'!$C$3:$C$300,C376,'08'!$H$3:$H$300,"&lt;0")+COUNTIFS('08'!$D$3:$D$300,C376,'08'!$H$3:$H$300,"&lt;0")+COUNTIFS('09'!$C$3:$C$300,C376,'09'!$H$3:$H$300,"&lt;0")+COUNTIFS('09'!$D$3:$D$300,C376,'09'!$H$3:$H$300,"&lt;0")+COUNTIFS('10'!$C$3:$C$260,C376,'10'!$I$3:$I$260,"&lt;0")+COUNTIFS('10'!$D$3:$D$260,C376,'10'!$I$3:$I$260,"&lt;0")+COUNTIFS('11'!$C$3:$C$300,C376,'11'!$H$3:$H$300,"&lt;0")+COUNTIFS('11'!$D$3:$D$300,C376,'11'!$H$3:$H$300,"&lt;0")+COUNTIFS('12'!$C$3:$C$300,C376,'12'!$H$3:$H$300,"&lt;0")+COUNTIFS('12'!$D$3:$D$300,C376,'12'!$H$3:$H$300,"&lt;0")</f>
        <v>0</v>
      </c>
      <c r="H376" s="19">
        <f>SUMIFS('01'!$H$3:$H$300,'01'!$C$3:$C$300,C376)+SUMIFS('01'!$H$3:$H$300,'01'!$D$3:$D$300,C376)+SUMIFS('02'!$H$3:$H$300,'02'!$C$3:$C$300,C376)+SUMIFS('02'!$H$3:$H$300,'02'!$D$3:$D$300,C376)+SUMIFS('03'!$H$3:$H$300,'03'!$C$3:$C$300,C376)+SUMIFS('03'!$H$3:$H$300,'03'!$D$3:$D$300,C376)+SUMIFS('04'!$H$3:$H$300,'04'!$C$3:$C$300,C376)+SUMIFS('04'!$H$3:$H$300,'04'!$D$3:$D$300,C376)+SUMIFS('05'!$H$3:$H$300,'05'!$C$3:$C$300,C376)+SUMIFS('05'!$H$3:$H$300,'05'!$D$3:$D$300,C376)+SUMIFS('06'!$H$3:$H$300,'06'!$C$3:$C$300,C376)+SUMIFS('06'!$H$3:$H$300,'06'!$D$3:$D$300,C376)+SUMIFS('07'!$H$3:$H$300,'07'!$C$3:$C$300,C376)+SUMIFS('07'!$H$3:$H$300,'07'!$D$3:$D$300,C376)+SUMIFS('08'!$H$3:$H$300,'08'!$C$3:$C$300,C376)+SUMIFS('08'!$H$3:$H$300,'08'!$D$3:$D$300,C376)+SUMIFS('09'!$H$3:$H$300,'09'!$C$3:$C$300,C376)+SUMIFS('09'!$H$3:$H$300,'09'!$D$3:$D$300,C376)+SUMIFS('10'!$I$3:$I$260,'10'!$C$3:$C$260,C376)+SUMIFS('10'!$I$3:$I$260,'10'!$D$3:$D$260,C376)+SUMIFS('11'!$H$3:$H$300,'11'!$C$3:$C$300,C376)+SUMIFS('11'!$H$3:$H$300,'11'!$D$3:$D$300,C376)+SUMIFS('12'!$H$3:$H$300,'12'!$C$3:$C$300,C376)+SUMIFS('12'!$H$3:$H$300,'12'!$D$3:$D$300,C376)</f>
        <v>0</v>
      </c>
      <c r="I376" s="212"/>
      <c r="J376" s="231"/>
      <c r="K376" s="212"/>
      <c r="L376" s="212"/>
    </row>
    <row r="377" spans="1:12" ht="24.75" customHeight="1">
      <c r="A377" s="16">
        <f>Equipes!$H377+(ROW(Equipes!$H377)/100000)</f>
        <v>3.7699999999999999E-3</v>
      </c>
      <c r="B377" s="13">
        <f>RANK(Equipes!$A377,A:A)</f>
        <v>624</v>
      </c>
      <c r="C377" s="28"/>
      <c r="D377" s="18">
        <f>COUNTIF('01'!$C$3:$C$300,C377)+COUNTIF('02'!$C$3:$C$300,C377)+COUNTIF('03'!$C$3:$C$300,C377)+COUNTIF('04'!$C$3:$C$300,C377)+COUNTIF('05'!$C$3:$C$300,C377)+COUNTIF('06'!$C$3:$C$300,C377)+COUNTIF('07'!$C$3:$C$300,C377)+COUNTIF('08'!$C$3:$C$300,C377)+COUNTIF('09'!$C$3:$C$300,C377)+COUNTIF('10'!$C$3:$C$260,C377)+COUNTIF('11'!$C$3:$C$300,C377)+COUNTIF('12'!$C$3:$C$300,C377)</f>
        <v>0</v>
      </c>
      <c r="E377" s="18">
        <f>COUNTIF('01'!$D$3:$D$300,C377)+COUNTIF('02'!$D$3:$D$300,C377)+COUNTIF('03'!$D$3:$D$300,C377)+COUNTIF('04'!$D$3:$D$300,C377)+COUNTIF('05'!$D$3:$D$300,C377)+COUNTIF('06'!$D$3:$D$300,C377)+COUNTIF('07'!$D$3:$D$300,C377)+COUNTIF('08'!$D$3:$D$300,C377)+COUNTIF('09'!$D$3:$D$300,C377)+COUNTIF('10'!$D$3:$D$260,C377)+COUNTIF('11'!$D$3:$D$300,C377)+COUNTIF('12'!$D$3:$D$300,C377)</f>
        <v>0</v>
      </c>
      <c r="F377" s="18">
        <f>COUNTIFS('01'!$C$3:$C$300,C377,'01'!$H$3:$H$300,"&gt;0")+COUNTIFS('01'!$D$3:$D$300,C377,'01'!$H$3:$H$300,"&gt;0")+COUNTIFS('02'!$C$3:$C$300,C377,'02'!$H$3:$H$300,"&gt;0")+COUNTIFS('02'!$D$3:$D$300,C377,'02'!$H$3:$H$300,"&gt;0")+COUNTIFS('03'!$C$3:$C$300,C377,'03'!$H$3:$H$300,"&gt;0")+COUNTIFS('03'!$D$3:$D$300,C377,'03'!$H$3:$H$300,"&gt;0")+COUNTIFS('04'!$C$3:$C$300,C377,'04'!$H$3:$H$300,"&gt;0")+COUNTIFS('04'!$D$3:$D$300,C377,'04'!$H$3:$H$300,"&gt;0")+COUNTIFS('05'!$C$3:$C$300,C377,'05'!$H$3:$H$300,"&gt;0")+COUNTIFS('05'!$D$3:$D$300,C377,'05'!$H$3:$H$300,"&gt;0")+COUNTIFS('06'!$C$3:$C$300,C377,'06'!$H$3:$H$300,"&gt;0")+COUNTIFS('06'!$D$3:$D$300,C377,'06'!$H$3:$H$300,"&gt;0")+COUNTIFS('07'!$C$3:$C$300,C377,'07'!$H$3:$H$300,"&gt;0")+COUNTIFS('07'!$D$3:$D$300,C377,'07'!$H$3:$H$300,"&gt;0")+COUNTIFS('08'!$C$3:$C$300,C377,'08'!$H$3:$H$300,"&gt;0")+COUNTIFS('08'!$D$3:$D$300,C377,'08'!$H$3:$H$300,"&gt;0")+COUNTIFS('09'!$C$3:$C$300,C377,'09'!$H$3:$H$300,"&gt;0")+COUNTIFS('09'!$D$3:$D$300,C377,'09'!$H$3:$H$300,"&gt;0")+COUNTIFS('10'!$C$3:$C$260,C377,'10'!$I$3:$I$260,"&gt;0")+COUNTIFS('10'!$D$3:$D$260,C377,'10'!$I$3:$I$260,"&gt;0")+COUNTIFS('11'!$C$3:$C$300,C377,'11'!$H$3:$H$300,"&gt;0")+COUNTIFS('11'!$D$3:$D$300,C377,'11'!$H$3:$H$300,"&gt;0")+COUNTIFS('12'!$C$3:$C$300,C377,'12'!$H$3:$H$300,"&gt;0")+COUNTIFS('12'!$D$3:$D$300,C377,'12'!$H$3:$H$300,"&gt;0")</f>
        <v>0</v>
      </c>
      <c r="G377" s="18">
        <f>COUNTIFS('01'!$C$3:$C$300,C377,'01'!$H$3:$H$300,"&lt;0")+COUNTIFS('01'!$D$3:$D$300,C377,'01'!$H$3:$H$300,"&lt;0")+COUNTIFS('02'!$C$3:$C$300,C377,'02'!$H$3:$H$300,"&lt;0")+COUNTIFS('02'!$D$3:$D$300,C377,'02'!$H$3:$H$300,"&lt;0")+COUNTIFS('03'!$C$3:$C$300,C377,'03'!$H$3:$H$300,"&lt;0")+COUNTIFS('03'!$D$3:$D$300,C377,'03'!$H$3:$H$300,"&lt;0")+COUNTIFS('04'!$C$3:$C$300,C377,'04'!$H$3:$H$300,"&lt;0")+COUNTIFS('04'!$D$3:$D$300,C377,'04'!$H$3:$H$300,"&lt;0")+COUNTIFS('05'!$C$3:$C$300,C377,'05'!$H$3:$H$300,"&lt;0")+COUNTIFS('05'!$D$3:$D$300,C377,'05'!$H$3:$H$300,"&lt;0")+COUNTIFS('06'!$C$3:$C$300,C377,'06'!$H$3:$H$300,"&lt;0")+COUNTIFS('06'!$D$3:$D$300,C377,'06'!$H$3:$H$300,"&lt;0")+COUNTIFS('07'!$C$3:$C$300,C377,'07'!$H$3:$H$300,"&lt;0")+COUNTIFS('07'!$D$3:$D$300,C377,'07'!$H$3:$H$300,"&lt;0")+COUNTIFS('08'!$C$3:$C$300,C377,'08'!$H$3:$H$300,"&lt;0")+COUNTIFS('08'!$D$3:$D$300,C377,'08'!$H$3:$H$300,"&lt;0")+COUNTIFS('09'!$C$3:$C$300,C377,'09'!$H$3:$H$300,"&lt;0")+COUNTIFS('09'!$D$3:$D$300,C377,'09'!$H$3:$H$300,"&lt;0")+COUNTIFS('10'!$C$3:$C$260,C377,'10'!$I$3:$I$260,"&lt;0")+COUNTIFS('10'!$D$3:$D$260,C377,'10'!$I$3:$I$260,"&lt;0")+COUNTIFS('11'!$C$3:$C$300,C377,'11'!$H$3:$H$300,"&lt;0")+COUNTIFS('11'!$D$3:$D$300,C377,'11'!$H$3:$H$300,"&lt;0")+COUNTIFS('12'!$C$3:$C$300,C377,'12'!$H$3:$H$300,"&lt;0")+COUNTIFS('12'!$D$3:$D$300,C377,'12'!$H$3:$H$300,"&lt;0")</f>
        <v>0</v>
      </c>
      <c r="H377" s="19">
        <f>SUMIFS('01'!$H$3:$H$300,'01'!$C$3:$C$300,C377)+SUMIFS('01'!$H$3:$H$300,'01'!$D$3:$D$300,C377)+SUMIFS('02'!$H$3:$H$300,'02'!$C$3:$C$300,C377)+SUMIFS('02'!$H$3:$H$300,'02'!$D$3:$D$300,C377)+SUMIFS('03'!$H$3:$H$300,'03'!$C$3:$C$300,C377)+SUMIFS('03'!$H$3:$H$300,'03'!$D$3:$D$300,C377)+SUMIFS('04'!$H$3:$H$300,'04'!$C$3:$C$300,C377)+SUMIFS('04'!$H$3:$H$300,'04'!$D$3:$D$300,C377)+SUMIFS('05'!$H$3:$H$300,'05'!$C$3:$C$300,C377)+SUMIFS('05'!$H$3:$H$300,'05'!$D$3:$D$300,C377)+SUMIFS('06'!$H$3:$H$300,'06'!$C$3:$C$300,C377)+SUMIFS('06'!$H$3:$H$300,'06'!$D$3:$D$300,C377)+SUMIFS('07'!$H$3:$H$300,'07'!$C$3:$C$300,C377)+SUMIFS('07'!$H$3:$H$300,'07'!$D$3:$D$300,C377)+SUMIFS('08'!$H$3:$H$300,'08'!$C$3:$C$300,C377)+SUMIFS('08'!$H$3:$H$300,'08'!$D$3:$D$300,C377)+SUMIFS('09'!$H$3:$H$300,'09'!$C$3:$C$300,C377)+SUMIFS('09'!$H$3:$H$300,'09'!$D$3:$D$300,C377)+SUMIFS('10'!$I$3:$I$260,'10'!$C$3:$C$260,C377)+SUMIFS('10'!$I$3:$I$260,'10'!$D$3:$D$260,C377)+SUMIFS('11'!$H$3:$H$300,'11'!$C$3:$C$300,C377)+SUMIFS('11'!$H$3:$H$300,'11'!$D$3:$D$300,C377)+SUMIFS('12'!$H$3:$H$300,'12'!$C$3:$C$300,C377)+SUMIFS('12'!$H$3:$H$300,'12'!$D$3:$D$300,C377)</f>
        <v>0</v>
      </c>
      <c r="I377" s="212"/>
      <c r="J377" s="231"/>
      <c r="K377" s="212"/>
      <c r="L377" s="212"/>
    </row>
    <row r="378" spans="1:12" ht="24.75" customHeight="1">
      <c r="A378" s="16">
        <f>Equipes!$H378+(ROW(Equipes!$H378)/100000)</f>
        <v>3.7799999999999999E-3</v>
      </c>
      <c r="B378" s="13">
        <f>RANK(Equipes!$A378,A:A)</f>
        <v>623</v>
      </c>
      <c r="C378" s="28"/>
      <c r="D378" s="18">
        <f>COUNTIF('01'!$C$3:$C$300,C378)+COUNTIF('02'!$C$3:$C$300,C378)+COUNTIF('03'!$C$3:$C$300,C378)+COUNTIF('04'!$C$3:$C$300,C378)+COUNTIF('05'!$C$3:$C$300,C378)+COUNTIF('06'!$C$3:$C$300,C378)+COUNTIF('07'!$C$3:$C$300,C378)+COUNTIF('08'!$C$3:$C$300,C378)+COUNTIF('09'!$C$3:$C$300,C378)+COUNTIF('10'!$C$3:$C$260,C378)+COUNTIF('11'!$C$3:$C$300,C378)+COUNTIF('12'!$C$3:$C$300,C378)</f>
        <v>0</v>
      </c>
      <c r="E378" s="18">
        <f>COUNTIF('01'!$D$3:$D$300,C378)+COUNTIF('02'!$D$3:$D$300,C378)+COUNTIF('03'!$D$3:$D$300,C378)+COUNTIF('04'!$D$3:$D$300,C378)+COUNTIF('05'!$D$3:$D$300,C378)+COUNTIF('06'!$D$3:$D$300,C378)+COUNTIF('07'!$D$3:$D$300,C378)+COUNTIF('08'!$D$3:$D$300,C378)+COUNTIF('09'!$D$3:$D$300,C378)+COUNTIF('10'!$D$3:$D$260,C378)+COUNTIF('11'!$D$3:$D$300,C378)+COUNTIF('12'!$D$3:$D$300,C378)</f>
        <v>0</v>
      </c>
      <c r="F378" s="18">
        <f>COUNTIFS('01'!$C$3:$C$300,C378,'01'!$H$3:$H$300,"&gt;0")+COUNTIFS('01'!$D$3:$D$300,C378,'01'!$H$3:$H$300,"&gt;0")+COUNTIFS('02'!$C$3:$C$300,C378,'02'!$H$3:$H$300,"&gt;0")+COUNTIFS('02'!$D$3:$D$300,C378,'02'!$H$3:$H$300,"&gt;0")+COUNTIFS('03'!$C$3:$C$300,C378,'03'!$H$3:$H$300,"&gt;0")+COUNTIFS('03'!$D$3:$D$300,C378,'03'!$H$3:$H$300,"&gt;0")+COUNTIFS('04'!$C$3:$C$300,C378,'04'!$H$3:$H$300,"&gt;0")+COUNTIFS('04'!$D$3:$D$300,C378,'04'!$H$3:$H$300,"&gt;0")+COUNTIFS('05'!$C$3:$C$300,C378,'05'!$H$3:$H$300,"&gt;0")+COUNTIFS('05'!$D$3:$D$300,C378,'05'!$H$3:$H$300,"&gt;0")+COUNTIFS('06'!$C$3:$C$300,C378,'06'!$H$3:$H$300,"&gt;0")+COUNTIFS('06'!$D$3:$D$300,C378,'06'!$H$3:$H$300,"&gt;0")+COUNTIFS('07'!$C$3:$C$300,C378,'07'!$H$3:$H$300,"&gt;0")+COUNTIFS('07'!$D$3:$D$300,C378,'07'!$H$3:$H$300,"&gt;0")+COUNTIFS('08'!$C$3:$C$300,C378,'08'!$H$3:$H$300,"&gt;0")+COUNTIFS('08'!$D$3:$D$300,C378,'08'!$H$3:$H$300,"&gt;0")+COUNTIFS('09'!$C$3:$C$300,C378,'09'!$H$3:$H$300,"&gt;0")+COUNTIFS('09'!$D$3:$D$300,C378,'09'!$H$3:$H$300,"&gt;0")+COUNTIFS('10'!$C$3:$C$260,C378,'10'!$I$3:$I$260,"&gt;0")+COUNTIFS('10'!$D$3:$D$260,C378,'10'!$I$3:$I$260,"&gt;0")+COUNTIFS('11'!$C$3:$C$300,C378,'11'!$H$3:$H$300,"&gt;0")+COUNTIFS('11'!$D$3:$D$300,C378,'11'!$H$3:$H$300,"&gt;0")+COUNTIFS('12'!$C$3:$C$300,C378,'12'!$H$3:$H$300,"&gt;0")+COUNTIFS('12'!$D$3:$D$300,C378,'12'!$H$3:$H$300,"&gt;0")</f>
        <v>0</v>
      </c>
      <c r="G378" s="18">
        <f>COUNTIFS('01'!$C$3:$C$300,C378,'01'!$H$3:$H$300,"&lt;0")+COUNTIFS('01'!$D$3:$D$300,C378,'01'!$H$3:$H$300,"&lt;0")+COUNTIFS('02'!$C$3:$C$300,C378,'02'!$H$3:$H$300,"&lt;0")+COUNTIFS('02'!$D$3:$D$300,C378,'02'!$H$3:$H$300,"&lt;0")+COUNTIFS('03'!$C$3:$C$300,C378,'03'!$H$3:$H$300,"&lt;0")+COUNTIFS('03'!$D$3:$D$300,C378,'03'!$H$3:$H$300,"&lt;0")+COUNTIFS('04'!$C$3:$C$300,C378,'04'!$H$3:$H$300,"&lt;0")+COUNTIFS('04'!$D$3:$D$300,C378,'04'!$H$3:$H$300,"&lt;0")+COUNTIFS('05'!$C$3:$C$300,C378,'05'!$H$3:$H$300,"&lt;0")+COUNTIFS('05'!$D$3:$D$300,C378,'05'!$H$3:$H$300,"&lt;0")+COUNTIFS('06'!$C$3:$C$300,C378,'06'!$H$3:$H$300,"&lt;0")+COUNTIFS('06'!$D$3:$D$300,C378,'06'!$H$3:$H$300,"&lt;0")+COUNTIFS('07'!$C$3:$C$300,C378,'07'!$H$3:$H$300,"&lt;0")+COUNTIFS('07'!$D$3:$D$300,C378,'07'!$H$3:$H$300,"&lt;0")+COUNTIFS('08'!$C$3:$C$300,C378,'08'!$H$3:$H$300,"&lt;0")+COUNTIFS('08'!$D$3:$D$300,C378,'08'!$H$3:$H$300,"&lt;0")+COUNTIFS('09'!$C$3:$C$300,C378,'09'!$H$3:$H$300,"&lt;0")+COUNTIFS('09'!$D$3:$D$300,C378,'09'!$H$3:$H$300,"&lt;0")+COUNTIFS('10'!$C$3:$C$260,C378,'10'!$I$3:$I$260,"&lt;0")+COUNTIFS('10'!$D$3:$D$260,C378,'10'!$I$3:$I$260,"&lt;0")+COUNTIFS('11'!$C$3:$C$300,C378,'11'!$H$3:$H$300,"&lt;0")+COUNTIFS('11'!$D$3:$D$300,C378,'11'!$H$3:$H$300,"&lt;0")+COUNTIFS('12'!$C$3:$C$300,C378,'12'!$H$3:$H$300,"&lt;0")+COUNTIFS('12'!$D$3:$D$300,C378,'12'!$H$3:$H$300,"&lt;0")</f>
        <v>0</v>
      </c>
      <c r="H378" s="19">
        <f>SUMIFS('01'!$H$3:$H$300,'01'!$C$3:$C$300,C378)+SUMIFS('01'!$H$3:$H$300,'01'!$D$3:$D$300,C378)+SUMIFS('02'!$H$3:$H$300,'02'!$C$3:$C$300,C378)+SUMIFS('02'!$H$3:$H$300,'02'!$D$3:$D$300,C378)+SUMIFS('03'!$H$3:$H$300,'03'!$C$3:$C$300,C378)+SUMIFS('03'!$H$3:$H$300,'03'!$D$3:$D$300,C378)+SUMIFS('04'!$H$3:$H$300,'04'!$C$3:$C$300,C378)+SUMIFS('04'!$H$3:$H$300,'04'!$D$3:$D$300,C378)+SUMIFS('05'!$H$3:$H$300,'05'!$C$3:$C$300,C378)+SUMIFS('05'!$H$3:$H$300,'05'!$D$3:$D$300,C378)+SUMIFS('06'!$H$3:$H$300,'06'!$C$3:$C$300,C378)+SUMIFS('06'!$H$3:$H$300,'06'!$D$3:$D$300,C378)+SUMIFS('07'!$H$3:$H$300,'07'!$C$3:$C$300,C378)+SUMIFS('07'!$H$3:$H$300,'07'!$D$3:$D$300,C378)+SUMIFS('08'!$H$3:$H$300,'08'!$C$3:$C$300,C378)+SUMIFS('08'!$H$3:$H$300,'08'!$D$3:$D$300,C378)+SUMIFS('09'!$H$3:$H$300,'09'!$C$3:$C$300,C378)+SUMIFS('09'!$H$3:$H$300,'09'!$D$3:$D$300,C378)+SUMIFS('10'!$I$3:$I$260,'10'!$C$3:$C$260,C378)+SUMIFS('10'!$I$3:$I$260,'10'!$D$3:$D$260,C378)+SUMIFS('11'!$H$3:$H$300,'11'!$C$3:$C$300,C378)+SUMIFS('11'!$H$3:$H$300,'11'!$D$3:$D$300,C378)+SUMIFS('12'!$H$3:$H$300,'12'!$C$3:$C$300,C378)+SUMIFS('12'!$H$3:$H$300,'12'!$D$3:$D$300,C378)</f>
        <v>0</v>
      </c>
      <c r="I378" s="212"/>
      <c r="J378" s="231"/>
      <c r="K378" s="212"/>
      <c r="L378" s="212"/>
    </row>
    <row r="379" spans="1:12" ht="24.75" customHeight="1">
      <c r="A379" s="16">
        <f>Equipes!$H379+(ROW(Equipes!$H379)/100000)</f>
        <v>3.79E-3</v>
      </c>
      <c r="B379" s="13">
        <f>RANK(Equipes!$A379,A:A)</f>
        <v>622</v>
      </c>
      <c r="C379" s="28"/>
      <c r="D379" s="18">
        <f>COUNTIF('01'!$C$3:$C$300,C379)+COUNTIF('02'!$C$3:$C$300,C379)+COUNTIF('03'!$C$3:$C$300,C379)+COUNTIF('04'!$C$3:$C$300,C379)+COUNTIF('05'!$C$3:$C$300,C379)+COUNTIF('06'!$C$3:$C$300,C379)+COUNTIF('07'!$C$3:$C$300,C379)+COUNTIF('08'!$C$3:$C$300,C379)+COUNTIF('09'!$C$3:$C$300,C379)+COUNTIF('10'!$C$3:$C$260,C379)+COUNTIF('11'!$C$3:$C$300,C379)+COUNTIF('12'!$C$3:$C$300,C379)</f>
        <v>0</v>
      </c>
      <c r="E379" s="18">
        <f>COUNTIF('01'!$D$3:$D$300,C379)+COUNTIF('02'!$D$3:$D$300,C379)+COUNTIF('03'!$D$3:$D$300,C379)+COUNTIF('04'!$D$3:$D$300,C379)+COUNTIF('05'!$D$3:$D$300,C379)+COUNTIF('06'!$D$3:$D$300,C379)+COUNTIF('07'!$D$3:$D$300,C379)+COUNTIF('08'!$D$3:$D$300,C379)+COUNTIF('09'!$D$3:$D$300,C379)+COUNTIF('10'!$D$3:$D$260,C379)+COUNTIF('11'!$D$3:$D$300,C379)+COUNTIF('12'!$D$3:$D$300,C379)</f>
        <v>0</v>
      </c>
      <c r="F379" s="18">
        <f>COUNTIFS('01'!$C$3:$C$300,C379,'01'!$H$3:$H$300,"&gt;0")+COUNTIFS('01'!$D$3:$D$300,C379,'01'!$H$3:$H$300,"&gt;0")+COUNTIFS('02'!$C$3:$C$300,C379,'02'!$H$3:$H$300,"&gt;0")+COUNTIFS('02'!$D$3:$D$300,C379,'02'!$H$3:$H$300,"&gt;0")+COUNTIFS('03'!$C$3:$C$300,C379,'03'!$H$3:$H$300,"&gt;0")+COUNTIFS('03'!$D$3:$D$300,C379,'03'!$H$3:$H$300,"&gt;0")+COUNTIFS('04'!$C$3:$C$300,C379,'04'!$H$3:$H$300,"&gt;0")+COUNTIFS('04'!$D$3:$D$300,C379,'04'!$H$3:$H$300,"&gt;0")+COUNTIFS('05'!$C$3:$C$300,C379,'05'!$H$3:$H$300,"&gt;0")+COUNTIFS('05'!$D$3:$D$300,C379,'05'!$H$3:$H$300,"&gt;0")+COUNTIFS('06'!$C$3:$C$300,C379,'06'!$H$3:$H$300,"&gt;0")+COUNTIFS('06'!$D$3:$D$300,C379,'06'!$H$3:$H$300,"&gt;0")+COUNTIFS('07'!$C$3:$C$300,C379,'07'!$H$3:$H$300,"&gt;0")+COUNTIFS('07'!$D$3:$D$300,C379,'07'!$H$3:$H$300,"&gt;0")+COUNTIFS('08'!$C$3:$C$300,C379,'08'!$H$3:$H$300,"&gt;0")+COUNTIFS('08'!$D$3:$D$300,C379,'08'!$H$3:$H$300,"&gt;0")+COUNTIFS('09'!$C$3:$C$300,C379,'09'!$H$3:$H$300,"&gt;0")+COUNTIFS('09'!$D$3:$D$300,C379,'09'!$H$3:$H$300,"&gt;0")+COUNTIFS('10'!$C$3:$C$260,C379,'10'!$I$3:$I$260,"&gt;0")+COUNTIFS('10'!$D$3:$D$260,C379,'10'!$I$3:$I$260,"&gt;0")+COUNTIFS('11'!$C$3:$C$300,C379,'11'!$H$3:$H$300,"&gt;0")+COUNTIFS('11'!$D$3:$D$300,C379,'11'!$H$3:$H$300,"&gt;0")+COUNTIFS('12'!$C$3:$C$300,C379,'12'!$H$3:$H$300,"&gt;0")+COUNTIFS('12'!$D$3:$D$300,C379,'12'!$H$3:$H$300,"&gt;0")</f>
        <v>0</v>
      </c>
      <c r="G379" s="18">
        <f>COUNTIFS('01'!$C$3:$C$300,C379,'01'!$H$3:$H$300,"&lt;0")+COUNTIFS('01'!$D$3:$D$300,C379,'01'!$H$3:$H$300,"&lt;0")+COUNTIFS('02'!$C$3:$C$300,C379,'02'!$H$3:$H$300,"&lt;0")+COUNTIFS('02'!$D$3:$D$300,C379,'02'!$H$3:$H$300,"&lt;0")+COUNTIFS('03'!$C$3:$C$300,C379,'03'!$H$3:$H$300,"&lt;0")+COUNTIFS('03'!$D$3:$D$300,C379,'03'!$H$3:$H$300,"&lt;0")+COUNTIFS('04'!$C$3:$C$300,C379,'04'!$H$3:$H$300,"&lt;0")+COUNTIFS('04'!$D$3:$D$300,C379,'04'!$H$3:$H$300,"&lt;0")+COUNTIFS('05'!$C$3:$C$300,C379,'05'!$H$3:$H$300,"&lt;0")+COUNTIFS('05'!$D$3:$D$300,C379,'05'!$H$3:$H$300,"&lt;0")+COUNTIFS('06'!$C$3:$C$300,C379,'06'!$H$3:$H$300,"&lt;0")+COUNTIFS('06'!$D$3:$D$300,C379,'06'!$H$3:$H$300,"&lt;0")+COUNTIFS('07'!$C$3:$C$300,C379,'07'!$H$3:$H$300,"&lt;0")+COUNTIFS('07'!$D$3:$D$300,C379,'07'!$H$3:$H$300,"&lt;0")+COUNTIFS('08'!$C$3:$C$300,C379,'08'!$H$3:$H$300,"&lt;0")+COUNTIFS('08'!$D$3:$D$300,C379,'08'!$H$3:$H$300,"&lt;0")+COUNTIFS('09'!$C$3:$C$300,C379,'09'!$H$3:$H$300,"&lt;0")+COUNTIFS('09'!$D$3:$D$300,C379,'09'!$H$3:$H$300,"&lt;0")+COUNTIFS('10'!$C$3:$C$260,C379,'10'!$I$3:$I$260,"&lt;0")+COUNTIFS('10'!$D$3:$D$260,C379,'10'!$I$3:$I$260,"&lt;0")+COUNTIFS('11'!$C$3:$C$300,C379,'11'!$H$3:$H$300,"&lt;0")+COUNTIFS('11'!$D$3:$D$300,C379,'11'!$H$3:$H$300,"&lt;0")+COUNTIFS('12'!$C$3:$C$300,C379,'12'!$H$3:$H$300,"&lt;0")+COUNTIFS('12'!$D$3:$D$300,C379,'12'!$H$3:$H$300,"&lt;0")</f>
        <v>0</v>
      </c>
      <c r="H379" s="19">
        <f>SUMIFS('01'!$H$3:$H$300,'01'!$C$3:$C$300,C379)+SUMIFS('01'!$H$3:$H$300,'01'!$D$3:$D$300,C379)+SUMIFS('02'!$H$3:$H$300,'02'!$C$3:$C$300,C379)+SUMIFS('02'!$H$3:$H$300,'02'!$D$3:$D$300,C379)+SUMIFS('03'!$H$3:$H$300,'03'!$C$3:$C$300,C379)+SUMIFS('03'!$H$3:$H$300,'03'!$D$3:$D$300,C379)+SUMIFS('04'!$H$3:$H$300,'04'!$C$3:$C$300,C379)+SUMIFS('04'!$H$3:$H$300,'04'!$D$3:$D$300,C379)+SUMIFS('05'!$H$3:$H$300,'05'!$C$3:$C$300,C379)+SUMIFS('05'!$H$3:$H$300,'05'!$D$3:$D$300,C379)+SUMIFS('06'!$H$3:$H$300,'06'!$C$3:$C$300,C379)+SUMIFS('06'!$H$3:$H$300,'06'!$D$3:$D$300,C379)+SUMIFS('07'!$H$3:$H$300,'07'!$C$3:$C$300,C379)+SUMIFS('07'!$H$3:$H$300,'07'!$D$3:$D$300,C379)+SUMIFS('08'!$H$3:$H$300,'08'!$C$3:$C$300,C379)+SUMIFS('08'!$H$3:$H$300,'08'!$D$3:$D$300,C379)+SUMIFS('09'!$H$3:$H$300,'09'!$C$3:$C$300,C379)+SUMIFS('09'!$H$3:$H$300,'09'!$D$3:$D$300,C379)+SUMIFS('10'!$I$3:$I$260,'10'!$C$3:$C$260,C379)+SUMIFS('10'!$I$3:$I$260,'10'!$D$3:$D$260,C379)+SUMIFS('11'!$H$3:$H$300,'11'!$C$3:$C$300,C379)+SUMIFS('11'!$H$3:$H$300,'11'!$D$3:$D$300,C379)+SUMIFS('12'!$H$3:$H$300,'12'!$C$3:$C$300,C379)+SUMIFS('12'!$H$3:$H$300,'12'!$D$3:$D$300,C379)</f>
        <v>0</v>
      </c>
      <c r="I379" s="212"/>
      <c r="J379" s="231"/>
      <c r="K379" s="212"/>
      <c r="L379" s="212"/>
    </row>
    <row r="380" spans="1:12" ht="24.75" customHeight="1">
      <c r="A380" s="16">
        <f>Equipes!$H380+(ROW(Equipes!$H380)/100000)</f>
        <v>3.8E-3</v>
      </c>
      <c r="B380" s="13">
        <f>RANK(Equipes!$A380,A:A)</f>
        <v>621</v>
      </c>
      <c r="C380" s="28"/>
      <c r="D380" s="18">
        <f>COUNTIF('01'!$C$3:$C$300,C380)+COUNTIF('02'!$C$3:$C$300,C380)+COUNTIF('03'!$C$3:$C$300,C380)+COUNTIF('04'!$C$3:$C$300,C380)+COUNTIF('05'!$C$3:$C$300,C380)+COUNTIF('06'!$C$3:$C$300,C380)+COUNTIF('07'!$C$3:$C$300,C380)+COUNTIF('08'!$C$3:$C$300,C380)+COUNTIF('09'!$C$3:$C$300,C380)+COUNTIF('10'!$C$3:$C$260,C380)+COUNTIF('11'!$C$3:$C$300,C380)+COUNTIF('12'!$C$3:$C$300,C380)</f>
        <v>0</v>
      </c>
      <c r="E380" s="18">
        <f>COUNTIF('01'!$D$3:$D$300,C380)+COUNTIF('02'!$D$3:$D$300,C380)+COUNTIF('03'!$D$3:$D$300,C380)+COUNTIF('04'!$D$3:$D$300,C380)+COUNTIF('05'!$D$3:$D$300,C380)+COUNTIF('06'!$D$3:$D$300,C380)+COUNTIF('07'!$D$3:$D$300,C380)+COUNTIF('08'!$D$3:$D$300,C380)+COUNTIF('09'!$D$3:$D$300,C380)+COUNTIF('10'!$D$3:$D$260,C380)+COUNTIF('11'!$D$3:$D$300,C380)+COUNTIF('12'!$D$3:$D$300,C380)</f>
        <v>0</v>
      </c>
      <c r="F380" s="18">
        <f>COUNTIFS('01'!$C$3:$C$300,C380,'01'!$H$3:$H$300,"&gt;0")+COUNTIFS('01'!$D$3:$D$300,C380,'01'!$H$3:$H$300,"&gt;0")+COUNTIFS('02'!$C$3:$C$300,C380,'02'!$H$3:$H$300,"&gt;0")+COUNTIFS('02'!$D$3:$D$300,C380,'02'!$H$3:$H$300,"&gt;0")+COUNTIFS('03'!$C$3:$C$300,C380,'03'!$H$3:$H$300,"&gt;0")+COUNTIFS('03'!$D$3:$D$300,C380,'03'!$H$3:$H$300,"&gt;0")+COUNTIFS('04'!$C$3:$C$300,C380,'04'!$H$3:$H$300,"&gt;0")+COUNTIFS('04'!$D$3:$D$300,C380,'04'!$H$3:$H$300,"&gt;0")+COUNTIFS('05'!$C$3:$C$300,C380,'05'!$H$3:$H$300,"&gt;0")+COUNTIFS('05'!$D$3:$D$300,C380,'05'!$H$3:$H$300,"&gt;0")+COUNTIFS('06'!$C$3:$C$300,C380,'06'!$H$3:$H$300,"&gt;0")+COUNTIFS('06'!$D$3:$D$300,C380,'06'!$H$3:$H$300,"&gt;0")+COUNTIFS('07'!$C$3:$C$300,C380,'07'!$H$3:$H$300,"&gt;0")+COUNTIFS('07'!$D$3:$D$300,C380,'07'!$H$3:$H$300,"&gt;0")+COUNTIFS('08'!$C$3:$C$300,C380,'08'!$H$3:$H$300,"&gt;0")+COUNTIFS('08'!$D$3:$D$300,C380,'08'!$H$3:$H$300,"&gt;0")+COUNTIFS('09'!$C$3:$C$300,C380,'09'!$H$3:$H$300,"&gt;0")+COUNTIFS('09'!$D$3:$D$300,C380,'09'!$H$3:$H$300,"&gt;0")+COUNTIFS('10'!$C$3:$C$260,C380,'10'!$I$3:$I$260,"&gt;0")+COUNTIFS('10'!$D$3:$D$260,C380,'10'!$I$3:$I$260,"&gt;0")+COUNTIFS('11'!$C$3:$C$300,C380,'11'!$H$3:$H$300,"&gt;0")+COUNTIFS('11'!$D$3:$D$300,C380,'11'!$H$3:$H$300,"&gt;0")+COUNTIFS('12'!$C$3:$C$300,C380,'12'!$H$3:$H$300,"&gt;0")+COUNTIFS('12'!$D$3:$D$300,C380,'12'!$H$3:$H$300,"&gt;0")</f>
        <v>0</v>
      </c>
      <c r="G380" s="18">
        <f>COUNTIFS('01'!$C$3:$C$300,C380,'01'!$H$3:$H$300,"&lt;0")+COUNTIFS('01'!$D$3:$D$300,C380,'01'!$H$3:$H$300,"&lt;0")+COUNTIFS('02'!$C$3:$C$300,C380,'02'!$H$3:$H$300,"&lt;0")+COUNTIFS('02'!$D$3:$D$300,C380,'02'!$H$3:$H$300,"&lt;0")+COUNTIFS('03'!$C$3:$C$300,C380,'03'!$H$3:$H$300,"&lt;0")+COUNTIFS('03'!$D$3:$D$300,C380,'03'!$H$3:$H$300,"&lt;0")+COUNTIFS('04'!$C$3:$C$300,C380,'04'!$H$3:$H$300,"&lt;0")+COUNTIFS('04'!$D$3:$D$300,C380,'04'!$H$3:$H$300,"&lt;0")+COUNTIFS('05'!$C$3:$C$300,C380,'05'!$H$3:$H$300,"&lt;0")+COUNTIFS('05'!$D$3:$D$300,C380,'05'!$H$3:$H$300,"&lt;0")+COUNTIFS('06'!$C$3:$C$300,C380,'06'!$H$3:$H$300,"&lt;0")+COUNTIFS('06'!$D$3:$D$300,C380,'06'!$H$3:$H$300,"&lt;0")+COUNTIFS('07'!$C$3:$C$300,C380,'07'!$H$3:$H$300,"&lt;0")+COUNTIFS('07'!$D$3:$D$300,C380,'07'!$H$3:$H$300,"&lt;0")+COUNTIFS('08'!$C$3:$C$300,C380,'08'!$H$3:$H$300,"&lt;0")+COUNTIFS('08'!$D$3:$D$300,C380,'08'!$H$3:$H$300,"&lt;0")+COUNTIFS('09'!$C$3:$C$300,C380,'09'!$H$3:$H$300,"&lt;0")+COUNTIFS('09'!$D$3:$D$300,C380,'09'!$H$3:$H$300,"&lt;0")+COUNTIFS('10'!$C$3:$C$260,C380,'10'!$I$3:$I$260,"&lt;0")+COUNTIFS('10'!$D$3:$D$260,C380,'10'!$I$3:$I$260,"&lt;0")+COUNTIFS('11'!$C$3:$C$300,C380,'11'!$H$3:$H$300,"&lt;0")+COUNTIFS('11'!$D$3:$D$300,C380,'11'!$H$3:$H$300,"&lt;0")+COUNTIFS('12'!$C$3:$C$300,C380,'12'!$H$3:$H$300,"&lt;0")+COUNTIFS('12'!$D$3:$D$300,C380,'12'!$H$3:$H$300,"&lt;0")</f>
        <v>0</v>
      </c>
      <c r="H380" s="19">
        <f>SUMIFS('01'!$H$3:$H$300,'01'!$C$3:$C$300,C380)+SUMIFS('01'!$H$3:$H$300,'01'!$D$3:$D$300,C380)+SUMIFS('02'!$H$3:$H$300,'02'!$C$3:$C$300,C380)+SUMIFS('02'!$H$3:$H$300,'02'!$D$3:$D$300,C380)+SUMIFS('03'!$H$3:$H$300,'03'!$C$3:$C$300,C380)+SUMIFS('03'!$H$3:$H$300,'03'!$D$3:$D$300,C380)+SUMIFS('04'!$H$3:$H$300,'04'!$C$3:$C$300,C380)+SUMIFS('04'!$H$3:$H$300,'04'!$D$3:$D$300,C380)+SUMIFS('05'!$H$3:$H$300,'05'!$C$3:$C$300,C380)+SUMIFS('05'!$H$3:$H$300,'05'!$D$3:$D$300,C380)+SUMIFS('06'!$H$3:$H$300,'06'!$C$3:$C$300,C380)+SUMIFS('06'!$H$3:$H$300,'06'!$D$3:$D$300,C380)+SUMIFS('07'!$H$3:$H$300,'07'!$C$3:$C$300,C380)+SUMIFS('07'!$H$3:$H$300,'07'!$D$3:$D$300,C380)+SUMIFS('08'!$H$3:$H$300,'08'!$C$3:$C$300,C380)+SUMIFS('08'!$H$3:$H$300,'08'!$D$3:$D$300,C380)+SUMIFS('09'!$H$3:$H$300,'09'!$C$3:$C$300,C380)+SUMIFS('09'!$H$3:$H$300,'09'!$D$3:$D$300,C380)+SUMIFS('10'!$I$3:$I$260,'10'!$C$3:$C$260,C380)+SUMIFS('10'!$I$3:$I$260,'10'!$D$3:$D$260,C380)+SUMIFS('11'!$H$3:$H$300,'11'!$C$3:$C$300,C380)+SUMIFS('11'!$H$3:$H$300,'11'!$D$3:$D$300,C380)+SUMIFS('12'!$H$3:$H$300,'12'!$C$3:$C$300,C380)+SUMIFS('12'!$H$3:$H$300,'12'!$D$3:$D$300,C380)</f>
        <v>0</v>
      </c>
      <c r="I380" s="212"/>
      <c r="J380" s="231"/>
      <c r="K380" s="212"/>
      <c r="L380" s="212"/>
    </row>
    <row r="381" spans="1:12" ht="24.75" customHeight="1">
      <c r="A381" s="16">
        <f>Equipes!$H381+(ROW(Equipes!$H381)/100000)</f>
        <v>3.81E-3</v>
      </c>
      <c r="B381" s="13">
        <f>RANK(Equipes!$A381,A:A)</f>
        <v>620</v>
      </c>
      <c r="C381" s="28"/>
      <c r="D381" s="18">
        <f>COUNTIF('01'!$C$3:$C$300,C381)+COUNTIF('02'!$C$3:$C$300,C381)+COUNTIF('03'!$C$3:$C$300,C381)+COUNTIF('04'!$C$3:$C$300,C381)+COUNTIF('05'!$C$3:$C$300,C381)+COUNTIF('06'!$C$3:$C$300,C381)+COUNTIF('07'!$C$3:$C$300,C381)+COUNTIF('08'!$C$3:$C$300,C381)+COUNTIF('09'!$C$3:$C$300,C381)+COUNTIF('10'!$C$3:$C$260,C381)+COUNTIF('11'!$C$3:$C$300,C381)+COUNTIF('12'!$C$3:$C$300,C381)</f>
        <v>0</v>
      </c>
      <c r="E381" s="18">
        <f>COUNTIF('01'!$D$3:$D$300,C381)+COUNTIF('02'!$D$3:$D$300,C381)+COUNTIF('03'!$D$3:$D$300,C381)+COUNTIF('04'!$D$3:$D$300,C381)+COUNTIF('05'!$D$3:$D$300,C381)+COUNTIF('06'!$D$3:$D$300,C381)+COUNTIF('07'!$D$3:$D$300,C381)+COUNTIF('08'!$D$3:$D$300,C381)+COUNTIF('09'!$D$3:$D$300,C381)+COUNTIF('10'!$D$3:$D$260,C381)+COUNTIF('11'!$D$3:$D$300,C381)+COUNTIF('12'!$D$3:$D$300,C381)</f>
        <v>0</v>
      </c>
      <c r="F381" s="18">
        <f>COUNTIFS('01'!$C$3:$C$300,C381,'01'!$H$3:$H$300,"&gt;0")+COUNTIFS('01'!$D$3:$D$300,C381,'01'!$H$3:$H$300,"&gt;0")+COUNTIFS('02'!$C$3:$C$300,C381,'02'!$H$3:$H$300,"&gt;0")+COUNTIFS('02'!$D$3:$D$300,C381,'02'!$H$3:$H$300,"&gt;0")+COUNTIFS('03'!$C$3:$C$300,C381,'03'!$H$3:$H$300,"&gt;0")+COUNTIFS('03'!$D$3:$D$300,C381,'03'!$H$3:$H$300,"&gt;0")+COUNTIFS('04'!$C$3:$C$300,C381,'04'!$H$3:$H$300,"&gt;0")+COUNTIFS('04'!$D$3:$D$300,C381,'04'!$H$3:$H$300,"&gt;0")+COUNTIFS('05'!$C$3:$C$300,C381,'05'!$H$3:$H$300,"&gt;0")+COUNTIFS('05'!$D$3:$D$300,C381,'05'!$H$3:$H$300,"&gt;0")+COUNTIFS('06'!$C$3:$C$300,C381,'06'!$H$3:$H$300,"&gt;0")+COUNTIFS('06'!$D$3:$D$300,C381,'06'!$H$3:$H$300,"&gt;0")+COUNTIFS('07'!$C$3:$C$300,C381,'07'!$H$3:$H$300,"&gt;0")+COUNTIFS('07'!$D$3:$D$300,C381,'07'!$H$3:$H$300,"&gt;0")+COUNTIFS('08'!$C$3:$C$300,C381,'08'!$H$3:$H$300,"&gt;0")+COUNTIFS('08'!$D$3:$D$300,C381,'08'!$H$3:$H$300,"&gt;0")+COUNTIFS('09'!$C$3:$C$300,C381,'09'!$H$3:$H$300,"&gt;0")+COUNTIFS('09'!$D$3:$D$300,C381,'09'!$H$3:$H$300,"&gt;0")+COUNTIFS('10'!$C$3:$C$260,C381,'10'!$I$3:$I$260,"&gt;0")+COUNTIFS('10'!$D$3:$D$260,C381,'10'!$I$3:$I$260,"&gt;0")+COUNTIFS('11'!$C$3:$C$300,C381,'11'!$H$3:$H$300,"&gt;0")+COUNTIFS('11'!$D$3:$D$300,C381,'11'!$H$3:$H$300,"&gt;0")+COUNTIFS('12'!$C$3:$C$300,C381,'12'!$H$3:$H$300,"&gt;0")+COUNTIFS('12'!$D$3:$D$300,C381,'12'!$H$3:$H$300,"&gt;0")</f>
        <v>0</v>
      </c>
      <c r="G381" s="18">
        <f>COUNTIFS('01'!$C$3:$C$300,C381,'01'!$H$3:$H$300,"&lt;0")+COUNTIFS('01'!$D$3:$D$300,C381,'01'!$H$3:$H$300,"&lt;0")+COUNTIFS('02'!$C$3:$C$300,C381,'02'!$H$3:$H$300,"&lt;0")+COUNTIFS('02'!$D$3:$D$300,C381,'02'!$H$3:$H$300,"&lt;0")+COUNTIFS('03'!$C$3:$C$300,C381,'03'!$H$3:$H$300,"&lt;0")+COUNTIFS('03'!$D$3:$D$300,C381,'03'!$H$3:$H$300,"&lt;0")+COUNTIFS('04'!$C$3:$C$300,C381,'04'!$H$3:$H$300,"&lt;0")+COUNTIFS('04'!$D$3:$D$300,C381,'04'!$H$3:$H$300,"&lt;0")+COUNTIFS('05'!$C$3:$C$300,C381,'05'!$H$3:$H$300,"&lt;0")+COUNTIFS('05'!$D$3:$D$300,C381,'05'!$H$3:$H$300,"&lt;0")+COUNTIFS('06'!$C$3:$C$300,C381,'06'!$H$3:$H$300,"&lt;0")+COUNTIFS('06'!$D$3:$D$300,C381,'06'!$H$3:$H$300,"&lt;0")+COUNTIFS('07'!$C$3:$C$300,C381,'07'!$H$3:$H$300,"&lt;0")+COUNTIFS('07'!$D$3:$D$300,C381,'07'!$H$3:$H$300,"&lt;0")+COUNTIFS('08'!$C$3:$C$300,C381,'08'!$H$3:$H$300,"&lt;0")+COUNTIFS('08'!$D$3:$D$300,C381,'08'!$H$3:$H$300,"&lt;0")+COUNTIFS('09'!$C$3:$C$300,C381,'09'!$H$3:$H$300,"&lt;0")+COUNTIFS('09'!$D$3:$D$300,C381,'09'!$H$3:$H$300,"&lt;0")+COUNTIFS('10'!$C$3:$C$260,C381,'10'!$I$3:$I$260,"&lt;0")+COUNTIFS('10'!$D$3:$D$260,C381,'10'!$I$3:$I$260,"&lt;0")+COUNTIFS('11'!$C$3:$C$300,C381,'11'!$H$3:$H$300,"&lt;0")+COUNTIFS('11'!$D$3:$D$300,C381,'11'!$H$3:$H$300,"&lt;0")+COUNTIFS('12'!$C$3:$C$300,C381,'12'!$H$3:$H$300,"&lt;0")+COUNTIFS('12'!$D$3:$D$300,C381,'12'!$H$3:$H$300,"&lt;0")</f>
        <v>0</v>
      </c>
      <c r="H381" s="19">
        <f>SUMIFS('01'!$H$3:$H$300,'01'!$C$3:$C$300,C381)+SUMIFS('01'!$H$3:$H$300,'01'!$D$3:$D$300,C381)+SUMIFS('02'!$H$3:$H$300,'02'!$C$3:$C$300,C381)+SUMIFS('02'!$H$3:$H$300,'02'!$D$3:$D$300,C381)+SUMIFS('03'!$H$3:$H$300,'03'!$C$3:$C$300,C381)+SUMIFS('03'!$H$3:$H$300,'03'!$D$3:$D$300,C381)+SUMIFS('04'!$H$3:$H$300,'04'!$C$3:$C$300,C381)+SUMIFS('04'!$H$3:$H$300,'04'!$D$3:$D$300,C381)+SUMIFS('05'!$H$3:$H$300,'05'!$C$3:$C$300,C381)+SUMIFS('05'!$H$3:$H$300,'05'!$D$3:$D$300,C381)+SUMIFS('06'!$H$3:$H$300,'06'!$C$3:$C$300,C381)+SUMIFS('06'!$H$3:$H$300,'06'!$D$3:$D$300,C381)+SUMIFS('07'!$H$3:$H$300,'07'!$C$3:$C$300,C381)+SUMIFS('07'!$H$3:$H$300,'07'!$D$3:$D$300,C381)+SUMIFS('08'!$H$3:$H$300,'08'!$C$3:$C$300,C381)+SUMIFS('08'!$H$3:$H$300,'08'!$D$3:$D$300,C381)+SUMIFS('09'!$H$3:$H$300,'09'!$C$3:$C$300,C381)+SUMIFS('09'!$H$3:$H$300,'09'!$D$3:$D$300,C381)+SUMIFS('10'!$I$3:$I$260,'10'!$C$3:$C$260,C381)+SUMIFS('10'!$I$3:$I$260,'10'!$D$3:$D$260,C381)+SUMIFS('11'!$H$3:$H$300,'11'!$C$3:$C$300,C381)+SUMIFS('11'!$H$3:$H$300,'11'!$D$3:$D$300,C381)+SUMIFS('12'!$H$3:$H$300,'12'!$C$3:$C$300,C381)+SUMIFS('12'!$H$3:$H$300,'12'!$D$3:$D$300,C381)</f>
        <v>0</v>
      </c>
      <c r="I381" s="212"/>
      <c r="J381" s="231"/>
      <c r="K381" s="212"/>
      <c r="L381" s="212"/>
    </row>
    <row r="382" spans="1:12" ht="24.75" customHeight="1">
      <c r="A382" s="16">
        <f>Equipes!$H382+(ROW(Equipes!$H382)/100000)</f>
        <v>3.82E-3</v>
      </c>
      <c r="B382" s="13">
        <f>RANK(Equipes!$A382,A:A)</f>
        <v>619</v>
      </c>
      <c r="C382" s="28"/>
      <c r="D382" s="18">
        <f>COUNTIF('01'!$C$3:$C$300,C382)+COUNTIF('02'!$C$3:$C$300,C382)+COUNTIF('03'!$C$3:$C$300,C382)+COUNTIF('04'!$C$3:$C$300,C382)+COUNTIF('05'!$C$3:$C$300,C382)+COUNTIF('06'!$C$3:$C$300,C382)+COUNTIF('07'!$C$3:$C$300,C382)+COUNTIF('08'!$C$3:$C$300,C382)+COUNTIF('09'!$C$3:$C$300,C382)+COUNTIF('10'!$C$3:$C$260,C382)+COUNTIF('11'!$C$3:$C$300,C382)+COUNTIF('12'!$C$3:$C$300,C382)</f>
        <v>0</v>
      </c>
      <c r="E382" s="18">
        <f>COUNTIF('01'!$D$3:$D$300,C382)+COUNTIF('02'!$D$3:$D$300,C382)+COUNTIF('03'!$D$3:$D$300,C382)+COUNTIF('04'!$D$3:$D$300,C382)+COUNTIF('05'!$D$3:$D$300,C382)+COUNTIF('06'!$D$3:$D$300,C382)+COUNTIF('07'!$D$3:$D$300,C382)+COUNTIF('08'!$D$3:$D$300,C382)+COUNTIF('09'!$D$3:$D$300,C382)+COUNTIF('10'!$D$3:$D$260,C382)+COUNTIF('11'!$D$3:$D$300,C382)+COUNTIF('12'!$D$3:$D$300,C382)</f>
        <v>0</v>
      </c>
      <c r="F382" s="18">
        <f>COUNTIFS('01'!$C$3:$C$300,C382,'01'!$H$3:$H$300,"&gt;0")+COUNTIFS('01'!$D$3:$D$300,C382,'01'!$H$3:$H$300,"&gt;0")+COUNTIFS('02'!$C$3:$C$300,C382,'02'!$H$3:$H$300,"&gt;0")+COUNTIFS('02'!$D$3:$D$300,C382,'02'!$H$3:$H$300,"&gt;0")+COUNTIFS('03'!$C$3:$C$300,C382,'03'!$H$3:$H$300,"&gt;0")+COUNTIFS('03'!$D$3:$D$300,C382,'03'!$H$3:$H$300,"&gt;0")+COUNTIFS('04'!$C$3:$C$300,C382,'04'!$H$3:$H$300,"&gt;0")+COUNTIFS('04'!$D$3:$D$300,C382,'04'!$H$3:$H$300,"&gt;0")+COUNTIFS('05'!$C$3:$C$300,C382,'05'!$H$3:$H$300,"&gt;0")+COUNTIFS('05'!$D$3:$D$300,C382,'05'!$H$3:$H$300,"&gt;0")+COUNTIFS('06'!$C$3:$C$300,C382,'06'!$H$3:$H$300,"&gt;0")+COUNTIFS('06'!$D$3:$D$300,C382,'06'!$H$3:$H$300,"&gt;0")+COUNTIFS('07'!$C$3:$C$300,C382,'07'!$H$3:$H$300,"&gt;0")+COUNTIFS('07'!$D$3:$D$300,C382,'07'!$H$3:$H$300,"&gt;0")+COUNTIFS('08'!$C$3:$C$300,C382,'08'!$H$3:$H$300,"&gt;0")+COUNTIFS('08'!$D$3:$D$300,C382,'08'!$H$3:$H$300,"&gt;0")+COUNTIFS('09'!$C$3:$C$300,C382,'09'!$H$3:$H$300,"&gt;0")+COUNTIFS('09'!$D$3:$D$300,C382,'09'!$H$3:$H$300,"&gt;0")+COUNTIFS('10'!$C$3:$C$260,C382,'10'!$I$3:$I$260,"&gt;0")+COUNTIFS('10'!$D$3:$D$260,C382,'10'!$I$3:$I$260,"&gt;0")+COUNTIFS('11'!$C$3:$C$300,C382,'11'!$H$3:$H$300,"&gt;0")+COUNTIFS('11'!$D$3:$D$300,C382,'11'!$H$3:$H$300,"&gt;0")+COUNTIFS('12'!$C$3:$C$300,C382,'12'!$H$3:$H$300,"&gt;0")+COUNTIFS('12'!$D$3:$D$300,C382,'12'!$H$3:$H$300,"&gt;0")</f>
        <v>0</v>
      </c>
      <c r="G382" s="18">
        <f>COUNTIFS('01'!$C$3:$C$300,C382,'01'!$H$3:$H$300,"&lt;0")+COUNTIFS('01'!$D$3:$D$300,C382,'01'!$H$3:$H$300,"&lt;0")+COUNTIFS('02'!$C$3:$C$300,C382,'02'!$H$3:$H$300,"&lt;0")+COUNTIFS('02'!$D$3:$D$300,C382,'02'!$H$3:$H$300,"&lt;0")+COUNTIFS('03'!$C$3:$C$300,C382,'03'!$H$3:$H$300,"&lt;0")+COUNTIFS('03'!$D$3:$D$300,C382,'03'!$H$3:$H$300,"&lt;0")+COUNTIFS('04'!$C$3:$C$300,C382,'04'!$H$3:$H$300,"&lt;0")+COUNTIFS('04'!$D$3:$D$300,C382,'04'!$H$3:$H$300,"&lt;0")+COUNTIFS('05'!$C$3:$C$300,C382,'05'!$H$3:$H$300,"&lt;0")+COUNTIFS('05'!$D$3:$D$300,C382,'05'!$H$3:$H$300,"&lt;0")+COUNTIFS('06'!$C$3:$C$300,C382,'06'!$H$3:$H$300,"&lt;0")+COUNTIFS('06'!$D$3:$D$300,C382,'06'!$H$3:$H$300,"&lt;0")+COUNTIFS('07'!$C$3:$C$300,C382,'07'!$H$3:$H$300,"&lt;0")+COUNTIFS('07'!$D$3:$D$300,C382,'07'!$H$3:$H$300,"&lt;0")+COUNTIFS('08'!$C$3:$C$300,C382,'08'!$H$3:$H$300,"&lt;0")+COUNTIFS('08'!$D$3:$D$300,C382,'08'!$H$3:$H$300,"&lt;0")+COUNTIFS('09'!$C$3:$C$300,C382,'09'!$H$3:$H$300,"&lt;0")+COUNTIFS('09'!$D$3:$D$300,C382,'09'!$H$3:$H$300,"&lt;0")+COUNTIFS('10'!$C$3:$C$260,C382,'10'!$I$3:$I$260,"&lt;0")+COUNTIFS('10'!$D$3:$D$260,C382,'10'!$I$3:$I$260,"&lt;0")+COUNTIFS('11'!$C$3:$C$300,C382,'11'!$H$3:$H$300,"&lt;0")+COUNTIFS('11'!$D$3:$D$300,C382,'11'!$H$3:$H$300,"&lt;0")+COUNTIFS('12'!$C$3:$C$300,C382,'12'!$H$3:$H$300,"&lt;0")+COUNTIFS('12'!$D$3:$D$300,C382,'12'!$H$3:$H$300,"&lt;0")</f>
        <v>0</v>
      </c>
      <c r="H382" s="19">
        <f>SUMIFS('01'!$H$3:$H$300,'01'!$C$3:$C$300,C382)+SUMIFS('01'!$H$3:$H$300,'01'!$D$3:$D$300,C382)+SUMIFS('02'!$H$3:$H$300,'02'!$C$3:$C$300,C382)+SUMIFS('02'!$H$3:$H$300,'02'!$D$3:$D$300,C382)+SUMIFS('03'!$H$3:$H$300,'03'!$C$3:$C$300,C382)+SUMIFS('03'!$H$3:$H$300,'03'!$D$3:$D$300,C382)+SUMIFS('04'!$H$3:$H$300,'04'!$C$3:$C$300,C382)+SUMIFS('04'!$H$3:$H$300,'04'!$D$3:$D$300,C382)+SUMIFS('05'!$H$3:$H$300,'05'!$C$3:$C$300,C382)+SUMIFS('05'!$H$3:$H$300,'05'!$D$3:$D$300,C382)+SUMIFS('06'!$H$3:$H$300,'06'!$C$3:$C$300,C382)+SUMIFS('06'!$H$3:$H$300,'06'!$D$3:$D$300,C382)+SUMIFS('07'!$H$3:$H$300,'07'!$C$3:$C$300,C382)+SUMIFS('07'!$H$3:$H$300,'07'!$D$3:$D$300,C382)+SUMIFS('08'!$H$3:$H$300,'08'!$C$3:$C$300,C382)+SUMIFS('08'!$H$3:$H$300,'08'!$D$3:$D$300,C382)+SUMIFS('09'!$H$3:$H$300,'09'!$C$3:$C$300,C382)+SUMIFS('09'!$H$3:$H$300,'09'!$D$3:$D$300,C382)+SUMIFS('10'!$I$3:$I$260,'10'!$C$3:$C$260,C382)+SUMIFS('10'!$I$3:$I$260,'10'!$D$3:$D$260,C382)+SUMIFS('11'!$H$3:$H$300,'11'!$C$3:$C$300,C382)+SUMIFS('11'!$H$3:$H$300,'11'!$D$3:$D$300,C382)+SUMIFS('12'!$H$3:$H$300,'12'!$C$3:$C$300,C382)+SUMIFS('12'!$H$3:$H$300,'12'!$D$3:$D$300,C382)</f>
        <v>0</v>
      </c>
      <c r="I382" s="212"/>
      <c r="J382" s="231"/>
      <c r="K382" s="212"/>
      <c r="L382" s="212"/>
    </row>
    <row r="383" spans="1:12" ht="24.75" customHeight="1">
      <c r="A383" s="16">
        <f>Equipes!$H383+(ROW(Equipes!$H383)/100000)</f>
        <v>3.8300000000000001E-3</v>
      </c>
      <c r="B383" s="13">
        <f>RANK(Equipes!$A383,A:A)</f>
        <v>618</v>
      </c>
      <c r="C383" s="28"/>
      <c r="D383" s="18">
        <f>COUNTIF('01'!$C$3:$C$300,C383)+COUNTIF('02'!$C$3:$C$300,C383)+COUNTIF('03'!$C$3:$C$300,C383)+COUNTIF('04'!$C$3:$C$300,C383)+COUNTIF('05'!$C$3:$C$300,C383)+COUNTIF('06'!$C$3:$C$300,C383)+COUNTIF('07'!$C$3:$C$300,C383)+COUNTIF('08'!$C$3:$C$300,C383)+COUNTIF('09'!$C$3:$C$300,C383)+COUNTIF('10'!$C$3:$C$260,C383)+COUNTIF('11'!$C$3:$C$300,C383)+COUNTIF('12'!$C$3:$C$300,C383)</f>
        <v>0</v>
      </c>
      <c r="E383" s="18">
        <f>COUNTIF('01'!$D$3:$D$300,C383)+COUNTIF('02'!$D$3:$D$300,C383)+COUNTIF('03'!$D$3:$D$300,C383)+COUNTIF('04'!$D$3:$D$300,C383)+COUNTIF('05'!$D$3:$D$300,C383)+COUNTIF('06'!$D$3:$D$300,C383)+COUNTIF('07'!$D$3:$D$300,C383)+COUNTIF('08'!$D$3:$D$300,C383)+COUNTIF('09'!$D$3:$D$300,C383)+COUNTIF('10'!$D$3:$D$260,C383)+COUNTIF('11'!$D$3:$D$300,C383)+COUNTIF('12'!$D$3:$D$300,C383)</f>
        <v>0</v>
      </c>
      <c r="F383" s="18">
        <f>COUNTIFS('01'!$C$3:$C$300,C383,'01'!$H$3:$H$300,"&gt;0")+COUNTIFS('01'!$D$3:$D$300,C383,'01'!$H$3:$H$300,"&gt;0")+COUNTIFS('02'!$C$3:$C$300,C383,'02'!$H$3:$H$300,"&gt;0")+COUNTIFS('02'!$D$3:$D$300,C383,'02'!$H$3:$H$300,"&gt;0")+COUNTIFS('03'!$C$3:$C$300,C383,'03'!$H$3:$H$300,"&gt;0")+COUNTIFS('03'!$D$3:$D$300,C383,'03'!$H$3:$H$300,"&gt;0")+COUNTIFS('04'!$C$3:$C$300,C383,'04'!$H$3:$H$300,"&gt;0")+COUNTIFS('04'!$D$3:$D$300,C383,'04'!$H$3:$H$300,"&gt;0")+COUNTIFS('05'!$C$3:$C$300,C383,'05'!$H$3:$H$300,"&gt;0")+COUNTIFS('05'!$D$3:$D$300,C383,'05'!$H$3:$H$300,"&gt;0")+COUNTIFS('06'!$C$3:$C$300,C383,'06'!$H$3:$H$300,"&gt;0")+COUNTIFS('06'!$D$3:$D$300,C383,'06'!$H$3:$H$300,"&gt;0")+COUNTIFS('07'!$C$3:$C$300,C383,'07'!$H$3:$H$300,"&gt;0")+COUNTIFS('07'!$D$3:$D$300,C383,'07'!$H$3:$H$300,"&gt;0")+COUNTIFS('08'!$C$3:$C$300,C383,'08'!$H$3:$H$300,"&gt;0")+COUNTIFS('08'!$D$3:$D$300,C383,'08'!$H$3:$H$300,"&gt;0")+COUNTIFS('09'!$C$3:$C$300,C383,'09'!$H$3:$H$300,"&gt;0")+COUNTIFS('09'!$D$3:$D$300,C383,'09'!$H$3:$H$300,"&gt;0")+COUNTIFS('10'!$C$3:$C$260,C383,'10'!$I$3:$I$260,"&gt;0")+COUNTIFS('10'!$D$3:$D$260,C383,'10'!$I$3:$I$260,"&gt;0")+COUNTIFS('11'!$C$3:$C$300,C383,'11'!$H$3:$H$300,"&gt;0")+COUNTIFS('11'!$D$3:$D$300,C383,'11'!$H$3:$H$300,"&gt;0")+COUNTIFS('12'!$C$3:$C$300,C383,'12'!$H$3:$H$300,"&gt;0")+COUNTIFS('12'!$D$3:$D$300,C383,'12'!$H$3:$H$300,"&gt;0")</f>
        <v>0</v>
      </c>
      <c r="G383" s="18">
        <f>COUNTIFS('01'!$C$3:$C$300,C383,'01'!$H$3:$H$300,"&lt;0")+COUNTIFS('01'!$D$3:$D$300,C383,'01'!$H$3:$H$300,"&lt;0")+COUNTIFS('02'!$C$3:$C$300,C383,'02'!$H$3:$H$300,"&lt;0")+COUNTIFS('02'!$D$3:$D$300,C383,'02'!$H$3:$H$300,"&lt;0")+COUNTIFS('03'!$C$3:$C$300,C383,'03'!$H$3:$H$300,"&lt;0")+COUNTIFS('03'!$D$3:$D$300,C383,'03'!$H$3:$H$300,"&lt;0")+COUNTIFS('04'!$C$3:$C$300,C383,'04'!$H$3:$H$300,"&lt;0")+COUNTIFS('04'!$D$3:$D$300,C383,'04'!$H$3:$H$300,"&lt;0")+COUNTIFS('05'!$C$3:$C$300,C383,'05'!$H$3:$H$300,"&lt;0")+COUNTIFS('05'!$D$3:$D$300,C383,'05'!$H$3:$H$300,"&lt;0")+COUNTIFS('06'!$C$3:$C$300,C383,'06'!$H$3:$H$300,"&lt;0")+COUNTIFS('06'!$D$3:$D$300,C383,'06'!$H$3:$H$300,"&lt;0")+COUNTIFS('07'!$C$3:$C$300,C383,'07'!$H$3:$H$300,"&lt;0")+COUNTIFS('07'!$D$3:$D$300,C383,'07'!$H$3:$H$300,"&lt;0")+COUNTIFS('08'!$C$3:$C$300,C383,'08'!$H$3:$H$300,"&lt;0")+COUNTIFS('08'!$D$3:$D$300,C383,'08'!$H$3:$H$300,"&lt;0")+COUNTIFS('09'!$C$3:$C$300,C383,'09'!$H$3:$H$300,"&lt;0")+COUNTIFS('09'!$D$3:$D$300,C383,'09'!$H$3:$H$300,"&lt;0")+COUNTIFS('10'!$C$3:$C$260,C383,'10'!$I$3:$I$260,"&lt;0")+COUNTIFS('10'!$D$3:$D$260,C383,'10'!$I$3:$I$260,"&lt;0")+COUNTIFS('11'!$C$3:$C$300,C383,'11'!$H$3:$H$300,"&lt;0")+COUNTIFS('11'!$D$3:$D$300,C383,'11'!$H$3:$H$300,"&lt;0")+COUNTIFS('12'!$C$3:$C$300,C383,'12'!$H$3:$H$300,"&lt;0")+COUNTIFS('12'!$D$3:$D$300,C383,'12'!$H$3:$H$300,"&lt;0")</f>
        <v>0</v>
      </c>
      <c r="H383" s="19">
        <f>SUMIFS('01'!$H$3:$H$300,'01'!$C$3:$C$300,C383)+SUMIFS('01'!$H$3:$H$300,'01'!$D$3:$D$300,C383)+SUMIFS('02'!$H$3:$H$300,'02'!$C$3:$C$300,C383)+SUMIFS('02'!$H$3:$H$300,'02'!$D$3:$D$300,C383)+SUMIFS('03'!$H$3:$H$300,'03'!$C$3:$C$300,C383)+SUMIFS('03'!$H$3:$H$300,'03'!$D$3:$D$300,C383)+SUMIFS('04'!$H$3:$H$300,'04'!$C$3:$C$300,C383)+SUMIFS('04'!$H$3:$H$300,'04'!$D$3:$D$300,C383)+SUMIFS('05'!$H$3:$H$300,'05'!$C$3:$C$300,C383)+SUMIFS('05'!$H$3:$H$300,'05'!$D$3:$D$300,C383)+SUMIFS('06'!$H$3:$H$300,'06'!$C$3:$C$300,C383)+SUMIFS('06'!$H$3:$H$300,'06'!$D$3:$D$300,C383)+SUMIFS('07'!$H$3:$H$300,'07'!$C$3:$C$300,C383)+SUMIFS('07'!$H$3:$H$300,'07'!$D$3:$D$300,C383)+SUMIFS('08'!$H$3:$H$300,'08'!$C$3:$C$300,C383)+SUMIFS('08'!$H$3:$H$300,'08'!$D$3:$D$300,C383)+SUMIFS('09'!$H$3:$H$300,'09'!$C$3:$C$300,C383)+SUMIFS('09'!$H$3:$H$300,'09'!$D$3:$D$300,C383)+SUMIFS('10'!$I$3:$I$260,'10'!$C$3:$C$260,C383)+SUMIFS('10'!$I$3:$I$260,'10'!$D$3:$D$260,C383)+SUMIFS('11'!$H$3:$H$300,'11'!$C$3:$C$300,C383)+SUMIFS('11'!$H$3:$H$300,'11'!$D$3:$D$300,C383)+SUMIFS('12'!$H$3:$H$300,'12'!$C$3:$C$300,C383)+SUMIFS('12'!$H$3:$H$300,'12'!$D$3:$D$300,C383)</f>
        <v>0</v>
      </c>
      <c r="I383" s="212"/>
      <c r="J383" s="231"/>
      <c r="K383" s="212"/>
      <c r="L383" s="212"/>
    </row>
    <row r="384" spans="1:12" ht="24.75" customHeight="1">
      <c r="A384" s="16">
        <f>Equipes!$H384+(ROW(Equipes!$H384)/100000)</f>
        <v>3.8400000000000001E-3</v>
      </c>
      <c r="B384" s="13">
        <f>RANK(Equipes!$A384,A:A)</f>
        <v>617</v>
      </c>
      <c r="C384" s="28"/>
      <c r="D384" s="18">
        <f>COUNTIF('01'!$C$3:$C$300,C384)+COUNTIF('02'!$C$3:$C$300,C384)+COUNTIF('03'!$C$3:$C$300,C384)+COUNTIF('04'!$C$3:$C$300,C384)+COUNTIF('05'!$C$3:$C$300,C384)+COUNTIF('06'!$C$3:$C$300,C384)+COUNTIF('07'!$C$3:$C$300,C384)+COUNTIF('08'!$C$3:$C$300,C384)+COUNTIF('09'!$C$3:$C$300,C384)+COUNTIF('10'!$C$3:$C$260,C384)+COUNTIF('11'!$C$3:$C$300,C384)+COUNTIF('12'!$C$3:$C$300,C384)</f>
        <v>0</v>
      </c>
      <c r="E384" s="18">
        <f>COUNTIF('01'!$D$3:$D$300,C384)+COUNTIF('02'!$D$3:$D$300,C384)+COUNTIF('03'!$D$3:$D$300,C384)+COUNTIF('04'!$D$3:$D$300,C384)+COUNTIF('05'!$D$3:$D$300,C384)+COUNTIF('06'!$D$3:$D$300,C384)+COUNTIF('07'!$D$3:$D$300,C384)+COUNTIF('08'!$D$3:$D$300,C384)+COUNTIF('09'!$D$3:$D$300,C384)+COUNTIF('10'!$D$3:$D$260,C384)+COUNTIF('11'!$D$3:$D$300,C384)+COUNTIF('12'!$D$3:$D$300,C384)</f>
        <v>0</v>
      </c>
      <c r="F384" s="18">
        <f>COUNTIFS('01'!$C$3:$C$300,C384,'01'!$H$3:$H$300,"&gt;0")+COUNTIFS('01'!$D$3:$D$300,C384,'01'!$H$3:$H$300,"&gt;0")+COUNTIFS('02'!$C$3:$C$300,C384,'02'!$H$3:$H$300,"&gt;0")+COUNTIFS('02'!$D$3:$D$300,C384,'02'!$H$3:$H$300,"&gt;0")+COUNTIFS('03'!$C$3:$C$300,C384,'03'!$H$3:$H$300,"&gt;0")+COUNTIFS('03'!$D$3:$D$300,C384,'03'!$H$3:$H$300,"&gt;0")+COUNTIFS('04'!$C$3:$C$300,C384,'04'!$H$3:$H$300,"&gt;0")+COUNTIFS('04'!$D$3:$D$300,C384,'04'!$H$3:$H$300,"&gt;0")+COUNTIFS('05'!$C$3:$C$300,C384,'05'!$H$3:$H$300,"&gt;0")+COUNTIFS('05'!$D$3:$D$300,C384,'05'!$H$3:$H$300,"&gt;0")+COUNTIFS('06'!$C$3:$C$300,C384,'06'!$H$3:$H$300,"&gt;0")+COUNTIFS('06'!$D$3:$D$300,C384,'06'!$H$3:$H$300,"&gt;0")+COUNTIFS('07'!$C$3:$C$300,C384,'07'!$H$3:$H$300,"&gt;0")+COUNTIFS('07'!$D$3:$D$300,C384,'07'!$H$3:$H$300,"&gt;0")+COUNTIFS('08'!$C$3:$C$300,C384,'08'!$H$3:$H$300,"&gt;0")+COUNTIFS('08'!$D$3:$D$300,C384,'08'!$H$3:$H$300,"&gt;0")+COUNTIFS('09'!$C$3:$C$300,C384,'09'!$H$3:$H$300,"&gt;0")+COUNTIFS('09'!$D$3:$D$300,C384,'09'!$H$3:$H$300,"&gt;0")+COUNTIFS('10'!$C$3:$C$260,C384,'10'!$I$3:$I$260,"&gt;0")+COUNTIFS('10'!$D$3:$D$260,C384,'10'!$I$3:$I$260,"&gt;0")+COUNTIFS('11'!$C$3:$C$300,C384,'11'!$H$3:$H$300,"&gt;0")+COUNTIFS('11'!$D$3:$D$300,C384,'11'!$H$3:$H$300,"&gt;0")+COUNTIFS('12'!$C$3:$C$300,C384,'12'!$H$3:$H$300,"&gt;0")+COUNTIFS('12'!$D$3:$D$300,C384,'12'!$H$3:$H$300,"&gt;0")</f>
        <v>0</v>
      </c>
      <c r="G384" s="18">
        <f>COUNTIFS('01'!$C$3:$C$300,C384,'01'!$H$3:$H$300,"&lt;0")+COUNTIFS('01'!$D$3:$D$300,C384,'01'!$H$3:$H$300,"&lt;0")+COUNTIFS('02'!$C$3:$C$300,C384,'02'!$H$3:$H$300,"&lt;0")+COUNTIFS('02'!$D$3:$D$300,C384,'02'!$H$3:$H$300,"&lt;0")+COUNTIFS('03'!$C$3:$C$300,C384,'03'!$H$3:$H$300,"&lt;0")+COUNTIFS('03'!$D$3:$D$300,C384,'03'!$H$3:$H$300,"&lt;0")+COUNTIFS('04'!$C$3:$C$300,C384,'04'!$H$3:$H$300,"&lt;0")+COUNTIFS('04'!$D$3:$D$300,C384,'04'!$H$3:$H$300,"&lt;0")+COUNTIFS('05'!$C$3:$C$300,C384,'05'!$H$3:$H$300,"&lt;0")+COUNTIFS('05'!$D$3:$D$300,C384,'05'!$H$3:$H$300,"&lt;0")+COUNTIFS('06'!$C$3:$C$300,C384,'06'!$H$3:$H$300,"&lt;0")+COUNTIFS('06'!$D$3:$D$300,C384,'06'!$H$3:$H$300,"&lt;0")+COUNTIFS('07'!$C$3:$C$300,C384,'07'!$H$3:$H$300,"&lt;0")+COUNTIFS('07'!$D$3:$D$300,C384,'07'!$H$3:$H$300,"&lt;0")+COUNTIFS('08'!$C$3:$C$300,C384,'08'!$H$3:$H$300,"&lt;0")+COUNTIFS('08'!$D$3:$D$300,C384,'08'!$H$3:$H$300,"&lt;0")+COUNTIFS('09'!$C$3:$C$300,C384,'09'!$H$3:$H$300,"&lt;0")+COUNTIFS('09'!$D$3:$D$300,C384,'09'!$H$3:$H$300,"&lt;0")+COUNTIFS('10'!$C$3:$C$260,C384,'10'!$I$3:$I$260,"&lt;0")+COUNTIFS('10'!$D$3:$D$260,C384,'10'!$I$3:$I$260,"&lt;0")+COUNTIFS('11'!$C$3:$C$300,C384,'11'!$H$3:$H$300,"&lt;0")+COUNTIFS('11'!$D$3:$D$300,C384,'11'!$H$3:$H$300,"&lt;0")+COUNTIFS('12'!$C$3:$C$300,C384,'12'!$H$3:$H$300,"&lt;0")+COUNTIFS('12'!$D$3:$D$300,C384,'12'!$H$3:$H$300,"&lt;0")</f>
        <v>0</v>
      </c>
      <c r="H384" s="19">
        <f>SUMIFS('01'!$H$3:$H$300,'01'!$C$3:$C$300,C384)+SUMIFS('01'!$H$3:$H$300,'01'!$D$3:$D$300,C384)+SUMIFS('02'!$H$3:$H$300,'02'!$C$3:$C$300,C384)+SUMIFS('02'!$H$3:$H$300,'02'!$D$3:$D$300,C384)+SUMIFS('03'!$H$3:$H$300,'03'!$C$3:$C$300,C384)+SUMIFS('03'!$H$3:$H$300,'03'!$D$3:$D$300,C384)+SUMIFS('04'!$H$3:$H$300,'04'!$C$3:$C$300,C384)+SUMIFS('04'!$H$3:$H$300,'04'!$D$3:$D$300,C384)+SUMIFS('05'!$H$3:$H$300,'05'!$C$3:$C$300,C384)+SUMIFS('05'!$H$3:$H$300,'05'!$D$3:$D$300,C384)+SUMIFS('06'!$H$3:$H$300,'06'!$C$3:$C$300,C384)+SUMIFS('06'!$H$3:$H$300,'06'!$D$3:$D$300,C384)+SUMIFS('07'!$H$3:$H$300,'07'!$C$3:$C$300,C384)+SUMIFS('07'!$H$3:$H$300,'07'!$D$3:$D$300,C384)+SUMIFS('08'!$H$3:$H$300,'08'!$C$3:$C$300,C384)+SUMIFS('08'!$H$3:$H$300,'08'!$D$3:$D$300,C384)+SUMIFS('09'!$H$3:$H$300,'09'!$C$3:$C$300,C384)+SUMIFS('09'!$H$3:$H$300,'09'!$D$3:$D$300,C384)+SUMIFS('10'!$I$3:$I$260,'10'!$C$3:$C$260,C384)+SUMIFS('10'!$I$3:$I$260,'10'!$D$3:$D$260,C384)+SUMIFS('11'!$H$3:$H$300,'11'!$C$3:$C$300,C384)+SUMIFS('11'!$H$3:$H$300,'11'!$D$3:$D$300,C384)+SUMIFS('12'!$H$3:$H$300,'12'!$C$3:$C$300,C384)+SUMIFS('12'!$H$3:$H$300,'12'!$D$3:$D$300,C384)</f>
        <v>0</v>
      </c>
      <c r="I384" s="212"/>
      <c r="J384" s="231"/>
      <c r="K384" s="212"/>
      <c r="L384" s="212"/>
    </row>
    <row r="385" spans="1:12" ht="24.75" customHeight="1">
      <c r="A385" s="16">
        <f>Equipes!$H385+(ROW(Equipes!$H385)/100000)</f>
        <v>3.8500000000000001E-3</v>
      </c>
      <c r="B385" s="13">
        <f>RANK(Equipes!$A385,A:A)</f>
        <v>616</v>
      </c>
      <c r="C385" s="28"/>
      <c r="D385" s="18">
        <f>COUNTIF('01'!$C$3:$C$300,C385)+COUNTIF('02'!$C$3:$C$300,C385)+COUNTIF('03'!$C$3:$C$300,C385)+COUNTIF('04'!$C$3:$C$300,C385)+COUNTIF('05'!$C$3:$C$300,C385)+COUNTIF('06'!$C$3:$C$300,C385)+COUNTIF('07'!$C$3:$C$300,C385)+COUNTIF('08'!$C$3:$C$300,C385)+COUNTIF('09'!$C$3:$C$300,C385)+COUNTIF('10'!$C$3:$C$260,C385)+COUNTIF('11'!$C$3:$C$300,C385)+COUNTIF('12'!$C$3:$C$300,C385)</f>
        <v>0</v>
      </c>
      <c r="E385" s="18">
        <f>COUNTIF('01'!$D$3:$D$300,C385)+COUNTIF('02'!$D$3:$D$300,C385)+COUNTIF('03'!$D$3:$D$300,C385)+COUNTIF('04'!$D$3:$D$300,C385)+COUNTIF('05'!$D$3:$D$300,C385)+COUNTIF('06'!$D$3:$D$300,C385)+COUNTIF('07'!$D$3:$D$300,C385)+COUNTIF('08'!$D$3:$D$300,C385)+COUNTIF('09'!$D$3:$D$300,C385)+COUNTIF('10'!$D$3:$D$260,C385)+COUNTIF('11'!$D$3:$D$300,C385)+COUNTIF('12'!$D$3:$D$300,C385)</f>
        <v>0</v>
      </c>
      <c r="F385" s="18">
        <f>COUNTIFS('01'!$C$3:$C$300,C385,'01'!$H$3:$H$300,"&gt;0")+COUNTIFS('01'!$D$3:$D$300,C385,'01'!$H$3:$H$300,"&gt;0")+COUNTIFS('02'!$C$3:$C$300,C385,'02'!$H$3:$H$300,"&gt;0")+COUNTIFS('02'!$D$3:$D$300,C385,'02'!$H$3:$H$300,"&gt;0")+COUNTIFS('03'!$C$3:$C$300,C385,'03'!$H$3:$H$300,"&gt;0")+COUNTIFS('03'!$D$3:$D$300,C385,'03'!$H$3:$H$300,"&gt;0")+COUNTIFS('04'!$C$3:$C$300,C385,'04'!$H$3:$H$300,"&gt;0")+COUNTIFS('04'!$D$3:$D$300,C385,'04'!$H$3:$H$300,"&gt;0")+COUNTIFS('05'!$C$3:$C$300,C385,'05'!$H$3:$H$300,"&gt;0")+COUNTIFS('05'!$D$3:$D$300,C385,'05'!$H$3:$H$300,"&gt;0")+COUNTIFS('06'!$C$3:$C$300,C385,'06'!$H$3:$H$300,"&gt;0")+COUNTIFS('06'!$D$3:$D$300,C385,'06'!$H$3:$H$300,"&gt;0")+COUNTIFS('07'!$C$3:$C$300,C385,'07'!$H$3:$H$300,"&gt;0")+COUNTIFS('07'!$D$3:$D$300,C385,'07'!$H$3:$H$300,"&gt;0")+COUNTIFS('08'!$C$3:$C$300,C385,'08'!$H$3:$H$300,"&gt;0")+COUNTIFS('08'!$D$3:$D$300,C385,'08'!$H$3:$H$300,"&gt;0")+COUNTIFS('09'!$C$3:$C$300,C385,'09'!$H$3:$H$300,"&gt;0")+COUNTIFS('09'!$D$3:$D$300,C385,'09'!$H$3:$H$300,"&gt;0")+COUNTIFS('10'!$C$3:$C$260,C385,'10'!$I$3:$I$260,"&gt;0")+COUNTIFS('10'!$D$3:$D$260,C385,'10'!$I$3:$I$260,"&gt;0")+COUNTIFS('11'!$C$3:$C$300,C385,'11'!$H$3:$H$300,"&gt;0")+COUNTIFS('11'!$D$3:$D$300,C385,'11'!$H$3:$H$300,"&gt;0")+COUNTIFS('12'!$C$3:$C$300,C385,'12'!$H$3:$H$300,"&gt;0")+COUNTIFS('12'!$D$3:$D$300,C385,'12'!$H$3:$H$300,"&gt;0")</f>
        <v>0</v>
      </c>
      <c r="G385" s="18">
        <f>COUNTIFS('01'!$C$3:$C$300,C385,'01'!$H$3:$H$300,"&lt;0")+COUNTIFS('01'!$D$3:$D$300,C385,'01'!$H$3:$H$300,"&lt;0")+COUNTIFS('02'!$C$3:$C$300,C385,'02'!$H$3:$H$300,"&lt;0")+COUNTIFS('02'!$D$3:$D$300,C385,'02'!$H$3:$H$300,"&lt;0")+COUNTIFS('03'!$C$3:$C$300,C385,'03'!$H$3:$H$300,"&lt;0")+COUNTIFS('03'!$D$3:$D$300,C385,'03'!$H$3:$H$300,"&lt;0")+COUNTIFS('04'!$C$3:$C$300,C385,'04'!$H$3:$H$300,"&lt;0")+COUNTIFS('04'!$D$3:$D$300,C385,'04'!$H$3:$H$300,"&lt;0")+COUNTIFS('05'!$C$3:$C$300,C385,'05'!$H$3:$H$300,"&lt;0")+COUNTIFS('05'!$D$3:$D$300,C385,'05'!$H$3:$H$300,"&lt;0")+COUNTIFS('06'!$C$3:$C$300,C385,'06'!$H$3:$H$300,"&lt;0")+COUNTIFS('06'!$D$3:$D$300,C385,'06'!$H$3:$H$300,"&lt;0")+COUNTIFS('07'!$C$3:$C$300,C385,'07'!$H$3:$H$300,"&lt;0")+COUNTIFS('07'!$D$3:$D$300,C385,'07'!$H$3:$H$300,"&lt;0")+COUNTIFS('08'!$C$3:$C$300,C385,'08'!$H$3:$H$300,"&lt;0")+COUNTIFS('08'!$D$3:$D$300,C385,'08'!$H$3:$H$300,"&lt;0")+COUNTIFS('09'!$C$3:$C$300,C385,'09'!$H$3:$H$300,"&lt;0")+COUNTIFS('09'!$D$3:$D$300,C385,'09'!$H$3:$H$300,"&lt;0")+COUNTIFS('10'!$C$3:$C$260,C385,'10'!$I$3:$I$260,"&lt;0")+COUNTIFS('10'!$D$3:$D$260,C385,'10'!$I$3:$I$260,"&lt;0")+COUNTIFS('11'!$C$3:$C$300,C385,'11'!$H$3:$H$300,"&lt;0")+COUNTIFS('11'!$D$3:$D$300,C385,'11'!$H$3:$H$300,"&lt;0")+COUNTIFS('12'!$C$3:$C$300,C385,'12'!$H$3:$H$300,"&lt;0")+COUNTIFS('12'!$D$3:$D$300,C385,'12'!$H$3:$H$300,"&lt;0")</f>
        <v>0</v>
      </c>
      <c r="H385" s="19">
        <f>SUMIFS('01'!$H$3:$H$300,'01'!$C$3:$C$300,C385)+SUMIFS('01'!$H$3:$H$300,'01'!$D$3:$D$300,C385)+SUMIFS('02'!$H$3:$H$300,'02'!$C$3:$C$300,C385)+SUMIFS('02'!$H$3:$H$300,'02'!$D$3:$D$300,C385)+SUMIFS('03'!$H$3:$H$300,'03'!$C$3:$C$300,C385)+SUMIFS('03'!$H$3:$H$300,'03'!$D$3:$D$300,C385)+SUMIFS('04'!$H$3:$H$300,'04'!$C$3:$C$300,C385)+SUMIFS('04'!$H$3:$H$300,'04'!$D$3:$D$300,C385)+SUMIFS('05'!$H$3:$H$300,'05'!$C$3:$C$300,C385)+SUMIFS('05'!$H$3:$H$300,'05'!$D$3:$D$300,C385)+SUMIFS('06'!$H$3:$H$300,'06'!$C$3:$C$300,C385)+SUMIFS('06'!$H$3:$H$300,'06'!$D$3:$D$300,C385)+SUMIFS('07'!$H$3:$H$300,'07'!$C$3:$C$300,C385)+SUMIFS('07'!$H$3:$H$300,'07'!$D$3:$D$300,C385)+SUMIFS('08'!$H$3:$H$300,'08'!$C$3:$C$300,C385)+SUMIFS('08'!$H$3:$H$300,'08'!$D$3:$D$300,C385)+SUMIFS('09'!$H$3:$H$300,'09'!$C$3:$C$300,C385)+SUMIFS('09'!$H$3:$H$300,'09'!$D$3:$D$300,C385)+SUMIFS('10'!$I$3:$I$260,'10'!$C$3:$C$260,C385)+SUMIFS('10'!$I$3:$I$260,'10'!$D$3:$D$260,C385)+SUMIFS('11'!$H$3:$H$300,'11'!$C$3:$C$300,C385)+SUMIFS('11'!$H$3:$H$300,'11'!$D$3:$D$300,C385)+SUMIFS('12'!$H$3:$H$300,'12'!$C$3:$C$300,C385)+SUMIFS('12'!$H$3:$H$300,'12'!$D$3:$D$300,C385)</f>
        <v>0</v>
      </c>
      <c r="I385" s="212"/>
      <c r="J385" s="231"/>
      <c r="K385" s="212"/>
      <c r="L385" s="212"/>
    </row>
    <row r="386" spans="1:12" ht="24.75" customHeight="1">
      <c r="A386" s="16">
        <f>Equipes!$H386+(ROW(Equipes!$H386)/100000)</f>
        <v>3.8600000000000001E-3</v>
      </c>
      <c r="B386" s="13">
        <f>RANK(Equipes!$A386,A:A)</f>
        <v>615</v>
      </c>
      <c r="C386" s="28"/>
      <c r="D386" s="18">
        <f>COUNTIF('01'!$C$3:$C$300,C386)+COUNTIF('02'!$C$3:$C$300,C386)+COUNTIF('03'!$C$3:$C$300,C386)+COUNTIF('04'!$C$3:$C$300,C386)+COUNTIF('05'!$C$3:$C$300,C386)+COUNTIF('06'!$C$3:$C$300,C386)+COUNTIF('07'!$C$3:$C$300,C386)+COUNTIF('08'!$C$3:$C$300,C386)+COUNTIF('09'!$C$3:$C$300,C386)+COUNTIF('10'!$C$3:$C$260,C386)+COUNTIF('11'!$C$3:$C$300,C386)+COUNTIF('12'!$C$3:$C$300,C386)</f>
        <v>0</v>
      </c>
      <c r="E386" s="18">
        <f>COUNTIF('01'!$D$3:$D$300,C386)+COUNTIF('02'!$D$3:$D$300,C386)+COUNTIF('03'!$D$3:$D$300,C386)+COUNTIF('04'!$D$3:$D$300,C386)+COUNTIF('05'!$D$3:$D$300,C386)+COUNTIF('06'!$D$3:$D$300,C386)+COUNTIF('07'!$D$3:$D$300,C386)+COUNTIF('08'!$D$3:$D$300,C386)+COUNTIF('09'!$D$3:$D$300,C386)+COUNTIF('10'!$D$3:$D$260,C386)+COUNTIF('11'!$D$3:$D$300,C386)+COUNTIF('12'!$D$3:$D$300,C386)</f>
        <v>0</v>
      </c>
      <c r="F386" s="18">
        <f>COUNTIFS('01'!$C$3:$C$300,C386,'01'!$H$3:$H$300,"&gt;0")+COUNTIFS('01'!$D$3:$D$300,C386,'01'!$H$3:$H$300,"&gt;0")+COUNTIFS('02'!$C$3:$C$300,C386,'02'!$H$3:$H$300,"&gt;0")+COUNTIFS('02'!$D$3:$D$300,C386,'02'!$H$3:$H$300,"&gt;0")+COUNTIFS('03'!$C$3:$C$300,C386,'03'!$H$3:$H$300,"&gt;0")+COUNTIFS('03'!$D$3:$D$300,C386,'03'!$H$3:$H$300,"&gt;0")+COUNTIFS('04'!$C$3:$C$300,C386,'04'!$H$3:$H$300,"&gt;0")+COUNTIFS('04'!$D$3:$D$300,C386,'04'!$H$3:$H$300,"&gt;0")+COUNTIFS('05'!$C$3:$C$300,C386,'05'!$H$3:$H$300,"&gt;0")+COUNTIFS('05'!$D$3:$D$300,C386,'05'!$H$3:$H$300,"&gt;0")+COUNTIFS('06'!$C$3:$C$300,C386,'06'!$H$3:$H$300,"&gt;0")+COUNTIFS('06'!$D$3:$D$300,C386,'06'!$H$3:$H$300,"&gt;0")+COUNTIFS('07'!$C$3:$C$300,C386,'07'!$H$3:$H$300,"&gt;0")+COUNTIFS('07'!$D$3:$D$300,C386,'07'!$H$3:$H$300,"&gt;0")+COUNTIFS('08'!$C$3:$C$300,C386,'08'!$H$3:$H$300,"&gt;0")+COUNTIFS('08'!$D$3:$D$300,C386,'08'!$H$3:$H$300,"&gt;0")+COUNTIFS('09'!$C$3:$C$300,C386,'09'!$H$3:$H$300,"&gt;0")+COUNTIFS('09'!$D$3:$D$300,C386,'09'!$H$3:$H$300,"&gt;0")+COUNTIFS('10'!$C$3:$C$260,C386,'10'!$I$3:$I$260,"&gt;0")+COUNTIFS('10'!$D$3:$D$260,C386,'10'!$I$3:$I$260,"&gt;0")+COUNTIFS('11'!$C$3:$C$300,C386,'11'!$H$3:$H$300,"&gt;0")+COUNTIFS('11'!$D$3:$D$300,C386,'11'!$H$3:$H$300,"&gt;0")+COUNTIFS('12'!$C$3:$C$300,C386,'12'!$H$3:$H$300,"&gt;0")+COUNTIFS('12'!$D$3:$D$300,C386,'12'!$H$3:$H$300,"&gt;0")</f>
        <v>0</v>
      </c>
      <c r="G386" s="18">
        <f>COUNTIFS('01'!$C$3:$C$300,C386,'01'!$H$3:$H$300,"&lt;0")+COUNTIFS('01'!$D$3:$D$300,C386,'01'!$H$3:$H$300,"&lt;0")+COUNTIFS('02'!$C$3:$C$300,C386,'02'!$H$3:$H$300,"&lt;0")+COUNTIFS('02'!$D$3:$D$300,C386,'02'!$H$3:$H$300,"&lt;0")+COUNTIFS('03'!$C$3:$C$300,C386,'03'!$H$3:$H$300,"&lt;0")+COUNTIFS('03'!$D$3:$D$300,C386,'03'!$H$3:$H$300,"&lt;0")+COUNTIFS('04'!$C$3:$C$300,C386,'04'!$H$3:$H$300,"&lt;0")+COUNTIFS('04'!$D$3:$D$300,C386,'04'!$H$3:$H$300,"&lt;0")+COUNTIFS('05'!$C$3:$C$300,C386,'05'!$H$3:$H$300,"&lt;0")+COUNTIFS('05'!$D$3:$D$300,C386,'05'!$H$3:$H$300,"&lt;0")+COUNTIFS('06'!$C$3:$C$300,C386,'06'!$H$3:$H$300,"&lt;0")+COUNTIFS('06'!$D$3:$D$300,C386,'06'!$H$3:$H$300,"&lt;0")+COUNTIFS('07'!$C$3:$C$300,C386,'07'!$H$3:$H$300,"&lt;0")+COUNTIFS('07'!$D$3:$D$300,C386,'07'!$H$3:$H$300,"&lt;0")+COUNTIFS('08'!$C$3:$C$300,C386,'08'!$H$3:$H$300,"&lt;0")+COUNTIFS('08'!$D$3:$D$300,C386,'08'!$H$3:$H$300,"&lt;0")+COUNTIFS('09'!$C$3:$C$300,C386,'09'!$H$3:$H$300,"&lt;0")+COUNTIFS('09'!$D$3:$D$300,C386,'09'!$H$3:$H$300,"&lt;0")+COUNTIFS('10'!$C$3:$C$260,C386,'10'!$I$3:$I$260,"&lt;0")+COUNTIFS('10'!$D$3:$D$260,C386,'10'!$I$3:$I$260,"&lt;0")+COUNTIFS('11'!$C$3:$C$300,C386,'11'!$H$3:$H$300,"&lt;0")+COUNTIFS('11'!$D$3:$D$300,C386,'11'!$H$3:$H$300,"&lt;0")+COUNTIFS('12'!$C$3:$C$300,C386,'12'!$H$3:$H$300,"&lt;0")+COUNTIFS('12'!$D$3:$D$300,C386,'12'!$H$3:$H$300,"&lt;0")</f>
        <v>0</v>
      </c>
      <c r="H386" s="19">
        <f>SUMIFS('01'!$H$3:$H$300,'01'!$C$3:$C$300,C386)+SUMIFS('01'!$H$3:$H$300,'01'!$D$3:$D$300,C386)+SUMIFS('02'!$H$3:$H$300,'02'!$C$3:$C$300,C386)+SUMIFS('02'!$H$3:$H$300,'02'!$D$3:$D$300,C386)+SUMIFS('03'!$H$3:$H$300,'03'!$C$3:$C$300,C386)+SUMIFS('03'!$H$3:$H$300,'03'!$D$3:$D$300,C386)+SUMIFS('04'!$H$3:$H$300,'04'!$C$3:$C$300,C386)+SUMIFS('04'!$H$3:$H$300,'04'!$D$3:$D$300,C386)+SUMIFS('05'!$H$3:$H$300,'05'!$C$3:$C$300,C386)+SUMIFS('05'!$H$3:$H$300,'05'!$D$3:$D$300,C386)+SUMIFS('06'!$H$3:$H$300,'06'!$C$3:$C$300,C386)+SUMIFS('06'!$H$3:$H$300,'06'!$D$3:$D$300,C386)+SUMIFS('07'!$H$3:$H$300,'07'!$C$3:$C$300,C386)+SUMIFS('07'!$H$3:$H$300,'07'!$D$3:$D$300,C386)+SUMIFS('08'!$H$3:$H$300,'08'!$C$3:$C$300,C386)+SUMIFS('08'!$H$3:$H$300,'08'!$D$3:$D$300,C386)+SUMIFS('09'!$H$3:$H$300,'09'!$C$3:$C$300,C386)+SUMIFS('09'!$H$3:$H$300,'09'!$D$3:$D$300,C386)+SUMIFS('10'!$I$3:$I$260,'10'!$C$3:$C$260,C386)+SUMIFS('10'!$I$3:$I$260,'10'!$D$3:$D$260,C386)+SUMIFS('11'!$H$3:$H$300,'11'!$C$3:$C$300,C386)+SUMIFS('11'!$H$3:$H$300,'11'!$D$3:$D$300,C386)+SUMIFS('12'!$H$3:$H$300,'12'!$C$3:$C$300,C386)+SUMIFS('12'!$H$3:$H$300,'12'!$D$3:$D$300,C386)</f>
        <v>0</v>
      </c>
      <c r="I386" s="212"/>
      <c r="J386" s="231"/>
      <c r="K386" s="212"/>
      <c r="L386" s="212"/>
    </row>
    <row r="387" spans="1:12" ht="24.75" customHeight="1">
      <c r="A387" s="16">
        <f>Equipes!$H387+(ROW(Equipes!$H387)/100000)</f>
        <v>3.8700000000000002E-3</v>
      </c>
      <c r="B387" s="13">
        <f>RANK(Equipes!$A387,A:A)</f>
        <v>614</v>
      </c>
      <c r="C387" s="28"/>
      <c r="D387" s="18">
        <f>COUNTIF('01'!$C$3:$C$300,C387)+COUNTIF('02'!$C$3:$C$300,C387)+COUNTIF('03'!$C$3:$C$300,C387)+COUNTIF('04'!$C$3:$C$300,C387)+COUNTIF('05'!$C$3:$C$300,C387)+COUNTIF('06'!$C$3:$C$300,C387)+COUNTIF('07'!$C$3:$C$300,C387)+COUNTIF('08'!$C$3:$C$300,C387)+COUNTIF('09'!$C$3:$C$300,C387)+COUNTIF('10'!$C$3:$C$260,C387)+COUNTIF('11'!$C$3:$C$300,C387)+COUNTIF('12'!$C$3:$C$300,C387)</f>
        <v>0</v>
      </c>
      <c r="E387" s="18">
        <f>COUNTIF('01'!$D$3:$D$300,C387)+COUNTIF('02'!$D$3:$D$300,C387)+COUNTIF('03'!$D$3:$D$300,C387)+COUNTIF('04'!$D$3:$D$300,C387)+COUNTIF('05'!$D$3:$D$300,C387)+COUNTIF('06'!$D$3:$D$300,C387)+COUNTIF('07'!$D$3:$D$300,C387)+COUNTIF('08'!$D$3:$D$300,C387)+COUNTIF('09'!$D$3:$D$300,C387)+COUNTIF('10'!$D$3:$D$260,C387)+COUNTIF('11'!$D$3:$D$300,C387)+COUNTIF('12'!$D$3:$D$300,C387)</f>
        <v>0</v>
      </c>
      <c r="F387" s="18">
        <f>COUNTIFS('01'!$C$3:$C$300,C387,'01'!$H$3:$H$300,"&gt;0")+COUNTIFS('01'!$D$3:$D$300,C387,'01'!$H$3:$H$300,"&gt;0")+COUNTIFS('02'!$C$3:$C$300,C387,'02'!$H$3:$H$300,"&gt;0")+COUNTIFS('02'!$D$3:$D$300,C387,'02'!$H$3:$H$300,"&gt;0")+COUNTIFS('03'!$C$3:$C$300,C387,'03'!$H$3:$H$300,"&gt;0")+COUNTIFS('03'!$D$3:$D$300,C387,'03'!$H$3:$H$300,"&gt;0")+COUNTIFS('04'!$C$3:$C$300,C387,'04'!$H$3:$H$300,"&gt;0")+COUNTIFS('04'!$D$3:$D$300,C387,'04'!$H$3:$H$300,"&gt;0")+COUNTIFS('05'!$C$3:$C$300,C387,'05'!$H$3:$H$300,"&gt;0")+COUNTIFS('05'!$D$3:$D$300,C387,'05'!$H$3:$H$300,"&gt;0")+COUNTIFS('06'!$C$3:$C$300,C387,'06'!$H$3:$H$300,"&gt;0")+COUNTIFS('06'!$D$3:$D$300,C387,'06'!$H$3:$H$300,"&gt;0")+COUNTIFS('07'!$C$3:$C$300,C387,'07'!$H$3:$H$300,"&gt;0")+COUNTIFS('07'!$D$3:$D$300,C387,'07'!$H$3:$H$300,"&gt;0")+COUNTIFS('08'!$C$3:$C$300,C387,'08'!$H$3:$H$300,"&gt;0")+COUNTIFS('08'!$D$3:$D$300,C387,'08'!$H$3:$H$300,"&gt;0")+COUNTIFS('09'!$C$3:$C$300,C387,'09'!$H$3:$H$300,"&gt;0")+COUNTIFS('09'!$D$3:$D$300,C387,'09'!$H$3:$H$300,"&gt;0")+COUNTIFS('10'!$C$3:$C$260,C387,'10'!$I$3:$I$260,"&gt;0")+COUNTIFS('10'!$D$3:$D$260,C387,'10'!$I$3:$I$260,"&gt;0")+COUNTIFS('11'!$C$3:$C$300,C387,'11'!$H$3:$H$300,"&gt;0")+COUNTIFS('11'!$D$3:$D$300,C387,'11'!$H$3:$H$300,"&gt;0")+COUNTIFS('12'!$C$3:$C$300,C387,'12'!$H$3:$H$300,"&gt;0")+COUNTIFS('12'!$D$3:$D$300,C387,'12'!$H$3:$H$300,"&gt;0")</f>
        <v>0</v>
      </c>
      <c r="G387" s="18">
        <f>COUNTIFS('01'!$C$3:$C$300,C387,'01'!$H$3:$H$300,"&lt;0")+COUNTIFS('01'!$D$3:$D$300,C387,'01'!$H$3:$H$300,"&lt;0")+COUNTIFS('02'!$C$3:$C$300,C387,'02'!$H$3:$H$300,"&lt;0")+COUNTIFS('02'!$D$3:$D$300,C387,'02'!$H$3:$H$300,"&lt;0")+COUNTIFS('03'!$C$3:$C$300,C387,'03'!$H$3:$H$300,"&lt;0")+COUNTIFS('03'!$D$3:$D$300,C387,'03'!$H$3:$H$300,"&lt;0")+COUNTIFS('04'!$C$3:$C$300,C387,'04'!$H$3:$H$300,"&lt;0")+COUNTIFS('04'!$D$3:$D$300,C387,'04'!$H$3:$H$300,"&lt;0")+COUNTIFS('05'!$C$3:$C$300,C387,'05'!$H$3:$H$300,"&lt;0")+COUNTIFS('05'!$D$3:$D$300,C387,'05'!$H$3:$H$300,"&lt;0")+COUNTIFS('06'!$C$3:$C$300,C387,'06'!$H$3:$H$300,"&lt;0")+COUNTIFS('06'!$D$3:$D$300,C387,'06'!$H$3:$H$300,"&lt;0")+COUNTIFS('07'!$C$3:$C$300,C387,'07'!$H$3:$H$300,"&lt;0")+COUNTIFS('07'!$D$3:$D$300,C387,'07'!$H$3:$H$300,"&lt;0")+COUNTIFS('08'!$C$3:$C$300,C387,'08'!$H$3:$H$300,"&lt;0")+COUNTIFS('08'!$D$3:$D$300,C387,'08'!$H$3:$H$300,"&lt;0")+COUNTIFS('09'!$C$3:$C$300,C387,'09'!$H$3:$H$300,"&lt;0")+COUNTIFS('09'!$D$3:$D$300,C387,'09'!$H$3:$H$300,"&lt;0")+COUNTIFS('10'!$C$3:$C$260,C387,'10'!$I$3:$I$260,"&lt;0")+COUNTIFS('10'!$D$3:$D$260,C387,'10'!$I$3:$I$260,"&lt;0")+COUNTIFS('11'!$C$3:$C$300,C387,'11'!$H$3:$H$300,"&lt;0")+COUNTIFS('11'!$D$3:$D$300,C387,'11'!$H$3:$H$300,"&lt;0")+COUNTIFS('12'!$C$3:$C$300,C387,'12'!$H$3:$H$300,"&lt;0")+COUNTIFS('12'!$D$3:$D$300,C387,'12'!$H$3:$H$300,"&lt;0")</f>
        <v>0</v>
      </c>
      <c r="H387" s="19">
        <f>SUMIFS('01'!$H$3:$H$300,'01'!$C$3:$C$300,C387)+SUMIFS('01'!$H$3:$H$300,'01'!$D$3:$D$300,C387)+SUMIFS('02'!$H$3:$H$300,'02'!$C$3:$C$300,C387)+SUMIFS('02'!$H$3:$H$300,'02'!$D$3:$D$300,C387)+SUMIFS('03'!$H$3:$H$300,'03'!$C$3:$C$300,C387)+SUMIFS('03'!$H$3:$H$300,'03'!$D$3:$D$300,C387)+SUMIFS('04'!$H$3:$H$300,'04'!$C$3:$C$300,C387)+SUMIFS('04'!$H$3:$H$300,'04'!$D$3:$D$300,C387)+SUMIFS('05'!$H$3:$H$300,'05'!$C$3:$C$300,C387)+SUMIFS('05'!$H$3:$H$300,'05'!$D$3:$D$300,C387)+SUMIFS('06'!$H$3:$H$300,'06'!$C$3:$C$300,C387)+SUMIFS('06'!$H$3:$H$300,'06'!$D$3:$D$300,C387)+SUMIFS('07'!$H$3:$H$300,'07'!$C$3:$C$300,C387)+SUMIFS('07'!$H$3:$H$300,'07'!$D$3:$D$300,C387)+SUMIFS('08'!$H$3:$H$300,'08'!$C$3:$C$300,C387)+SUMIFS('08'!$H$3:$H$300,'08'!$D$3:$D$300,C387)+SUMIFS('09'!$H$3:$H$300,'09'!$C$3:$C$300,C387)+SUMIFS('09'!$H$3:$H$300,'09'!$D$3:$D$300,C387)+SUMIFS('10'!$I$3:$I$260,'10'!$C$3:$C$260,C387)+SUMIFS('10'!$I$3:$I$260,'10'!$D$3:$D$260,C387)+SUMIFS('11'!$H$3:$H$300,'11'!$C$3:$C$300,C387)+SUMIFS('11'!$H$3:$H$300,'11'!$D$3:$D$300,C387)+SUMIFS('12'!$H$3:$H$300,'12'!$C$3:$C$300,C387)+SUMIFS('12'!$H$3:$H$300,'12'!$D$3:$D$300,C387)</f>
        <v>0</v>
      </c>
      <c r="I387" s="212"/>
      <c r="J387" s="231"/>
      <c r="K387" s="212"/>
      <c r="L387" s="212"/>
    </row>
    <row r="388" spans="1:12" ht="24.75" customHeight="1">
      <c r="A388" s="16">
        <f>Equipes!$H388+(ROW(Equipes!$H388)/100000)</f>
        <v>3.8800000000000002E-3</v>
      </c>
      <c r="B388" s="13">
        <f>RANK(Equipes!$A388,A:A)</f>
        <v>613</v>
      </c>
      <c r="C388" s="28"/>
      <c r="D388" s="18">
        <f>COUNTIF('01'!$C$3:$C$300,C388)+COUNTIF('02'!$C$3:$C$300,C388)+COUNTIF('03'!$C$3:$C$300,C388)+COUNTIF('04'!$C$3:$C$300,C388)+COUNTIF('05'!$C$3:$C$300,C388)+COUNTIF('06'!$C$3:$C$300,C388)+COUNTIF('07'!$C$3:$C$300,C388)+COUNTIF('08'!$C$3:$C$300,C388)+COUNTIF('09'!$C$3:$C$300,C388)+COUNTIF('10'!$C$3:$C$260,C388)+COUNTIF('11'!$C$3:$C$300,C388)+COUNTIF('12'!$C$3:$C$300,C388)</f>
        <v>0</v>
      </c>
      <c r="E388" s="18">
        <f>COUNTIF('01'!$D$3:$D$300,C388)+COUNTIF('02'!$D$3:$D$300,C388)+COUNTIF('03'!$D$3:$D$300,C388)+COUNTIF('04'!$D$3:$D$300,C388)+COUNTIF('05'!$D$3:$D$300,C388)+COUNTIF('06'!$D$3:$D$300,C388)+COUNTIF('07'!$D$3:$D$300,C388)+COUNTIF('08'!$D$3:$D$300,C388)+COUNTIF('09'!$D$3:$D$300,C388)+COUNTIF('10'!$D$3:$D$260,C388)+COUNTIF('11'!$D$3:$D$300,C388)+COUNTIF('12'!$D$3:$D$300,C388)</f>
        <v>0</v>
      </c>
      <c r="F388" s="18">
        <f>COUNTIFS('01'!$C$3:$C$300,C388,'01'!$H$3:$H$300,"&gt;0")+COUNTIFS('01'!$D$3:$D$300,C388,'01'!$H$3:$H$300,"&gt;0")+COUNTIFS('02'!$C$3:$C$300,C388,'02'!$H$3:$H$300,"&gt;0")+COUNTIFS('02'!$D$3:$D$300,C388,'02'!$H$3:$H$300,"&gt;0")+COUNTIFS('03'!$C$3:$C$300,C388,'03'!$H$3:$H$300,"&gt;0")+COUNTIFS('03'!$D$3:$D$300,C388,'03'!$H$3:$H$300,"&gt;0")+COUNTIFS('04'!$C$3:$C$300,C388,'04'!$H$3:$H$300,"&gt;0")+COUNTIFS('04'!$D$3:$D$300,C388,'04'!$H$3:$H$300,"&gt;0")+COUNTIFS('05'!$C$3:$C$300,C388,'05'!$H$3:$H$300,"&gt;0")+COUNTIFS('05'!$D$3:$D$300,C388,'05'!$H$3:$H$300,"&gt;0")+COUNTIFS('06'!$C$3:$C$300,C388,'06'!$H$3:$H$300,"&gt;0")+COUNTIFS('06'!$D$3:$D$300,C388,'06'!$H$3:$H$300,"&gt;0")+COUNTIFS('07'!$C$3:$C$300,C388,'07'!$H$3:$H$300,"&gt;0")+COUNTIFS('07'!$D$3:$D$300,C388,'07'!$H$3:$H$300,"&gt;0")+COUNTIFS('08'!$C$3:$C$300,C388,'08'!$H$3:$H$300,"&gt;0")+COUNTIFS('08'!$D$3:$D$300,C388,'08'!$H$3:$H$300,"&gt;0")+COUNTIFS('09'!$C$3:$C$300,C388,'09'!$H$3:$H$300,"&gt;0")+COUNTIFS('09'!$D$3:$D$300,C388,'09'!$H$3:$H$300,"&gt;0")+COUNTIFS('10'!$C$3:$C$260,C388,'10'!$I$3:$I$260,"&gt;0")+COUNTIFS('10'!$D$3:$D$260,C388,'10'!$I$3:$I$260,"&gt;0")+COUNTIFS('11'!$C$3:$C$300,C388,'11'!$H$3:$H$300,"&gt;0")+COUNTIFS('11'!$D$3:$D$300,C388,'11'!$H$3:$H$300,"&gt;0")+COUNTIFS('12'!$C$3:$C$300,C388,'12'!$H$3:$H$300,"&gt;0")+COUNTIFS('12'!$D$3:$D$300,C388,'12'!$H$3:$H$300,"&gt;0")</f>
        <v>0</v>
      </c>
      <c r="G388" s="18">
        <f>COUNTIFS('01'!$C$3:$C$300,C388,'01'!$H$3:$H$300,"&lt;0")+COUNTIFS('01'!$D$3:$D$300,C388,'01'!$H$3:$H$300,"&lt;0")+COUNTIFS('02'!$C$3:$C$300,C388,'02'!$H$3:$H$300,"&lt;0")+COUNTIFS('02'!$D$3:$D$300,C388,'02'!$H$3:$H$300,"&lt;0")+COUNTIFS('03'!$C$3:$C$300,C388,'03'!$H$3:$H$300,"&lt;0")+COUNTIFS('03'!$D$3:$D$300,C388,'03'!$H$3:$H$300,"&lt;0")+COUNTIFS('04'!$C$3:$C$300,C388,'04'!$H$3:$H$300,"&lt;0")+COUNTIFS('04'!$D$3:$D$300,C388,'04'!$H$3:$H$300,"&lt;0")+COUNTIFS('05'!$C$3:$C$300,C388,'05'!$H$3:$H$300,"&lt;0")+COUNTIFS('05'!$D$3:$D$300,C388,'05'!$H$3:$H$300,"&lt;0")+COUNTIFS('06'!$C$3:$C$300,C388,'06'!$H$3:$H$300,"&lt;0")+COUNTIFS('06'!$D$3:$D$300,C388,'06'!$H$3:$H$300,"&lt;0")+COUNTIFS('07'!$C$3:$C$300,C388,'07'!$H$3:$H$300,"&lt;0")+COUNTIFS('07'!$D$3:$D$300,C388,'07'!$H$3:$H$300,"&lt;0")+COUNTIFS('08'!$C$3:$C$300,C388,'08'!$H$3:$H$300,"&lt;0")+COUNTIFS('08'!$D$3:$D$300,C388,'08'!$H$3:$H$300,"&lt;0")+COUNTIFS('09'!$C$3:$C$300,C388,'09'!$H$3:$H$300,"&lt;0")+COUNTIFS('09'!$D$3:$D$300,C388,'09'!$H$3:$H$300,"&lt;0")+COUNTIFS('10'!$C$3:$C$260,C388,'10'!$I$3:$I$260,"&lt;0")+COUNTIFS('10'!$D$3:$D$260,C388,'10'!$I$3:$I$260,"&lt;0")+COUNTIFS('11'!$C$3:$C$300,C388,'11'!$H$3:$H$300,"&lt;0")+COUNTIFS('11'!$D$3:$D$300,C388,'11'!$H$3:$H$300,"&lt;0")+COUNTIFS('12'!$C$3:$C$300,C388,'12'!$H$3:$H$300,"&lt;0")+COUNTIFS('12'!$D$3:$D$300,C388,'12'!$H$3:$H$300,"&lt;0")</f>
        <v>0</v>
      </c>
      <c r="H388" s="19">
        <f>SUMIFS('01'!$H$3:$H$300,'01'!$C$3:$C$300,C388)+SUMIFS('01'!$H$3:$H$300,'01'!$D$3:$D$300,C388)+SUMIFS('02'!$H$3:$H$300,'02'!$C$3:$C$300,C388)+SUMIFS('02'!$H$3:$H$300,'02'!$D$3:$D$300,C388)+SUMIFS('03'!$H$3:$H$300,'03'!$C$3:$C$300,C388)+SUMIFS('03'!$H$3:$H$300,'03'!$D$3:$D$300,C388)+SUMIFS('04'!$H$3:$H$300,'04'!$C$3:$C$300,C388)+SUMIFS('04'!$H$3:$H$300,'04'!$D$3:$D$300,C388)+SUMIFS('05'!$H$3:$H$300,'05'!$C$3:$C$300,C388)+SUMIFS('05'!$H$3:$H$300,'05'!$D$3:$D$300,C388)+SUMIFS('06'!$H$3:$H$300,'06'!$C$3:$C$300,C388)+SUMIFS('06'!$H$3:$H$300,'06'!$D$3:$D$300,C388)+SUMIFS('07'!$H$3:$H$300,'07'!$C$3:$C$300,C388)+SUMIFS('07'!$H$3:$H$300,'07'!$D$3:$D$300,C388)+SUMIFS('08'!$H$3:$H$300,'08'!$C$3:$C$300,C388)+SUMIFS('08'!$H$3:$H$300,'08'!$D$3:$D$300,C388)+SUMIFS('09'!$H$3:$H$300,'09'!$C$3:$C$300,C388)+SUMIFS('09'!$H$3:$H$300,'09'!$D$3:$D$300,C388)+SUMIFS('10'!$I$3:$I$260,'10'!$C$3:$C$260,C388)+SUMIFS('10'!$I$3:$I$260,'10'!$D$3:$D$260,C388)+SUMIFS('11'!$H$3:$H$300,'11'!$C$3:$C$300,C388)+SUMIFS('11'!$H$3:$H$300,'11'!$D$3:$D$300,C388)+SUMIFS('12'!$H$3:$H$300,'12'!$C$3:$C$300,C388)+SUMIFS('12'!$H$3:$H$300,'12'!$D$3:$D$300,C388)</f>
        <v>0</v>
      </c>
      <c r="I388" s="212"/>
      <c r="J388" s="231"/>
      <c r="K388" s="212"/>
      <c r="L388" s="212"/>
    </row>
    <row r="389" spans="1:12" ht="24.75" customHeight="1">
      <c r="A389" s="16">
        <f>Equipes!$H389+(ROW(Equipes!$H389)/100000)</f>
        <v>3.8899999999999998E-3</v>
      </c>
      <c r="B389" s="13">
        <f>RANK(Equipes!$A389,A:A)</f>
        <v>612</v>
      </c>
      <c r="C389" s="28"/>
      <c r="D389" s="18">
        <f>COUNTIF('01'!$C$3:$C$300,C389)+COUNTIF('02'!$C$3:$C$300,C389)+COUNTIF('03'!$C$3:$C$300,C389)+COUNTIF('04'!$C$3:$C$300,C389)+COUNTIF('05'!$C$3:$C$300,C389)+COUNTIF('06'!$C$3:$C$300,C389)+COUNTIF('07'!$C$3:$C$300,C389)+COUNTIF('08'!$C$3:$C$300,C389)+COUNTIF('09'!$C$3:$C$300,C389)+COUNTIF('10'!$C$3:$C$260,C389)+COUNTIF('11'!$C$3:$C$300,C389)+COUNTIF('12'!$C$3:$C$300,C389)</f>
        <v>0</v>
      </c>
      <c r="E389" s="18">
        <f>COUNTIF('01'!$D$3:$D$300,C389)+COUNTIF('02'!$D$3:$D$300,C389)+COUNTIF('03'!$D$3:$D$300,C389)+COUNTIF('04'!$D$3:$D$300,C389)+COUNTIF('05'!$D$3:$D$300,C389)+COUNTIF('06'!$D$3:$D$300,C389)+COUNTIF('07'!$D$3:$D$300,C389)+COUNTIF('08'!$D$3:$D$300,C389)+COUNTIF('09'!$D$3:$D$300,C389)+COUNTIF('10'!$D$3:$D$260,C389)+COUNTIF('11'!$D$3:$D$300,C389)+COUNTIF('12'!$D$3:$D$300,C389)</f>
        <v>0</v>
      </c>
      <c r="F389" s="18">
        <f>COUNTIFS('01'!$C$3:$C$300,C389,'01'!$H$3:$H$300,"&gt;0")+COUNTIFS('01'!$D$3:$D$300,C389,'01'!$H$3:$H$300,"&gt;0")+COUNTIFS('02'!$C$3:$C$300,C389,'02'!$H$3:$H$300,"&gt;0")+COUNTIFS('02'!$D$3:$D$300,C389,'02'!$H$3:$H$300,"&gt;0")+COUNTIFS('03'!$C$3:$C$300,C389,'03'!$H$3:$H$300,"&gt;0")+COUNTIFS('03'!$D$3:$D$300,C389,'03'!$H$3:$H$300,"&gt;0")+COUNTIFS('04'!$C$3:$C$300,C389,'04'!$H$3:$H$300,"&gt;0")+COUNTIFS('04'!$D$3:$D$300,C389,'04'!$H$3:$H$300,"&gt;0")+COUNTIFS('05'!$C$3:$C$300,C389,'05'!$H$3:$H$300,"&gt;0")+COUNTIFS('05'!$D$3:$D$300,C389,'05'!$H$3:$H$300,"&gt;0")+COUNTIFS('06'!$C$3:$C$300,C389,'06'!$H$3:$H$300,"&gt;0")+COUNTIFS('06'!$D$3:$D$300,C389,'06'!$H$3:$H$300,"&gt;0")+COUNTIFS('07'!$C$3:$C$300,C389,'07'!$H$3:$H$300,"&gt;0")+COUNTIFS('07'!$D$3:$D$300,C389,'07'!$H$3:$H$300,"&gt;0")+COUNTIFS('08'!$C$3:$C$300,C389,'08'!$H$3:$H$300,"&gt;0")+COUNTIFS('08'!$D$3:$D$300,C389,'08'!$H$3:$H$300,"&gt;0")+COUNTIFS('09'!$C$3:$C$300,C389,'09'!$H$3:$H$300,"&gt;0")+COUNTIFS('09'!$D$3:$D$300,C389,'09'!$H$3:$H$300,"&gt;0")+COUNTIFS('10'!$C$3:$C$260,C389,'10'!$I$3:$I$260,"&gt;0")+COUNTIFS('10'!$D$3:$D$260,C389,'10'!$I$3:$I$260,"&gt;0")+COUNTIFS('11'!$C$3:$C$300,C389,'11'!$H$3:$H$300,"&gt;0")+COUNTIFS('11'!$D$3:$D$300,C389,'11'!$H$3:$H$300,"&gt;0")+COUNTIFS('12'!$C$3:$C$300,C389,'12'!$H$3:$H$300,"&gt;0")+COUNTIFS('12'!$D$3:$D$300,C389,'12'!$H$3:$H$300,"&gt;0")</f>
        <v>0</v>
      </c>
      <c r="G389" s="18">
        <f>COUNTIFS('01'!$C$3:$C$300,C389,'01'!$H$3:$H$300,"&lt;0")+COUNTIFS('01'!$D$3:$D$300,C389,'01'!$H$3:$H$300,"&lt;0")+COUNTIFS('02'!$C$3:$C$300,C389,'02'!$H$3:$H$300,"&lt;0")+COUNTIFS('02'!$D$3:$D$300,C389,'02'!$H$3:$H$300,"&lt;0")+COUNTIFS('03'!$C$3:$C$300,C389,'03'!$H$3:$H$300,"&lt;0")+COUNTIFS('03'!$D$3:$D$300,C389,'03'!$H$3:$H$300,"&lt;0")+COUNTIFS('04'!$C$3:$C$300,C389,'04'!$H$3:$H$300,"&lt;0")+COUNTIFS('04'!$D$3:$D$300,C389,'04'!$H$3:$H$300,"&lt;0")+COUNTIFS('05'!$C$3:$C$300,C389,'05'!$H$3:$H$300,"&lt;0")+COUNTIFS('05'!$D$3:$D$300,C389,'05'!$H$3:$H$300,"&lt;0")+COUNTIFS('06'!$C$3:$C$300,C389,'06'!$H$3:$H$300,"&lt;0")+COUNTIFS('06'!$D$3:$D$300,C389,'06'!$H$3:$H$300,"&lt;0")+COUNTIFS('07'!$C$3:$C$300,C389,'07'!$H$3:$H$300,"&lt;0")+COUNTIFS('07'!$D$3:$D$300,C389,'07'!$H$3:$H$300,"&lt;0")+COUNTIFS('08'!$C$3:$C$300,C389,'08'!$H$3:$H$300,"&lt;0")+COUNTIFS('08'!$D$3:$D$300,C389,'08'!$H$3:$H$300,"&lt;0")+COUNTIFS('09'!$C$3:$C$300,C389,'09'!$H$3:$H$300,"&lt;0")+COUNTIFS('09'!$D$3:$D$300,C389,'09'!$H$3:$H$300,"&lt;0")+COUNTIFS('10'!$C$3:$C$260,C389,'10'!$I$3:$I$260,"&lt;0")+COUNTIFS('10'!$D$3:$D$260,C389,'10'!$I$3:$I$260,"&lt;0")+COUNTIFS('11'!$C$3:$C$300,C389,'11'!$H$3:$H$300,"&lt;0")+COUNTIFS('11'!$D$3:$D$300,C389,'11'!$H$3:$H$300,"&lt;0")+COUNTIFS('12'!$C$3:$C$300,C389,'12'!$H$3:$H$300,"&lt;0")+COUNTIFS('12'!$D$3:$D$300,C389,'12'!$H$3:$H$300,"&lt;0")</f>
        <v>0</v>
      </c>
      <c r="H389" s="19">
        <f>SUMIFS('01'!$H$3:$H$300,'01'!$C$3:$C$300,C389)+SUMIFS('01'!$H$3:$H$300,'01'!$D$3:$D$300,C389)+SUMIFS('02'!$H$3:$H$300,'02'!$C$3:$C$300,C389)+SUMIFS('02'!$H$3:$H$300,'02'!$D$3:$D$300,C389)+SUMIFS('03'!$H$3:$H$300,'03'!$C$3:$C$300,C389)+SUMIFS('03'!$H$3:$H$300,'03'!$D$3:$D$300,C389)+SUMIFS('04'!$H$3:$H$300,'04'!$C$3:$C$300,C389)+SUMIFS('04'!$H$3:$H$300,'04'!$D$3:$D$300,C389)+SUMIFS('05'!$H$3:$H$300,'05'!$C$3:$C$300,C389)+SUMIFS('05'!$H$3:$H$300,'05'!$D$3:$D$300,C389)+SUMIFS('06'!$H$3:$H$300,'06'!$C$3:$C$300,C389)+SUMIFS('06'!$H$3:$H$300,'06'!$D$3:$D$300,C389)+SUMIFS('07'!$H$3:$H$300,'07'!$C$3:$C$300,C389)+SUMIFS('07'!$H$3:$H$300,'07'!$D$3:$D$300,C389)+SUMIFS('08'!$H$3:$H$300,'08'!$C$3:$C$300,C389)+SUMIFS('08'!$H$3:$H$300,'08'!$D$3:$D$300,C389)+SUMIFS('09'!$H$3:$H$300,'09'!$C$3:$C$300,C389)+SUMIFS('09'!$H$3:$H$300,'09'!$D$3:$D$300,C389)+SUMIFS('10'!$I$3:$I$260,'10'!$C$3:$C$260,C389)+SUMIFS('10'!$I$3:$I$260,'10'!$D$3:$D$260,C389)+SUMIFS('11'!$H$3:$H$300,'11'!$C$3:$C$300,C389)+SUMIFS('11'!$H$3:$H$300,'11'!$D$3:$D$300,C389)+SUMIFS('12'!$H$3:$H$300,'12'!$C$3:$C$300,C389)+SUMIFS('12'!$H$3:$H$300,'12'!$D$3:$D$300,C389)</f>
        <v>0</v>
      </c>
      <c r="I389" s="212"/>
      <c r="J389" s="231"/>
      <c r="K389" s="212"/>
      <c r="L389" s="212"/>
    </row>
    <row r="390" spans="1:12" ht="24.75" customHeight="1">
      <c r="A390" s="16">
        <f>Equipes!$H390+(ROW(Equipes!$H390)/100000)</f>
        <v>3.8999999999999998E-3</v>
      </c>
      <c r="B390" s="13">
        <f>RANK(Equipes!$A390,A:A)</f>
        <v>611</v>
      </c>
      <c r="C390" s="28"/>
      <c r="D390" s="18">
        <f>COUNTIF('01'!$C$3:$C$300,C390)+COUNTIF('02'!$C$3:$C$300,C390)+COUNTIF('03'!$C$3:$C$300,C390)+COUNTIF('04'!$C$3:$C$300,C390)+COUNTIF('05'!$C$3:$C$300,C390)+COUNTIF('06'!$C$3:$C$300,C390)+COUNTIF('07'!$C$3:$C$300,C390)+COUNTIF('08'!$C$3:$C$300,C390)+COUNTIF('09'!$C$3:$C$300,C390)+COUNTIF('10'!$C$3:$C$260,C390)+COUNTIF('11'!$C$3:$C$300,C390)+COUNTIF('12'!$C$3:$C$300,C390)</f>
        <v>0</v>
      </c>
      <c r="E390" s="18">
        <f>COUNTIF('01'!$D$3:$D$300,C390)+COUNTIF('02'!$D$3:$D$300,C390)+COUNTIF('03'!$D$3:$D$300,C390)+COUNTIF('04'!$D$3:$D$300,C390)+COUNTIF('05'!$D$3:$D$300,C390)+COUNTIF('06'!$D$3:$D$300,C390)+COUNTIF('07'!$D$3:$D$300,C390)+COUNTIF('08'!$D$3:$D$300,C390)+COUNTIF('09'!$D$3:$D$300,C390)+COUNTIF('10'!$D$3:$D$260,C390)+COUNTIF('11'!$D$3:$D$300,C390)+COUNTIF('12'!$D$3:$D$300,C390)</f>
        <v>0</v>
      </c>
      <c r="F390" s="18">
        <f>COUNTIFS('01'!$C$3:$C$300,C390,'01'!$H$3:$H$300,"&gt;0")+COUNTIFS('01'!$D$3:$D$300,C390,'01'!$H$3:$H$300,"&gt;0")+COUNTIFS('02'!$C$3:$C$300,C390,'02'!$H$3:$H$300,"&gt;0")+COUNTIFS('02'!$D$3:$D$300,C390,'02'!$H$3:$H$300,"&gt;0")+COUNTIFS('03'!$C$3:$C$300,C390,'03'!$H$3:$H$300,"&gt;0")+COUNTIFS('03'!$D$3:$D$300,C390,'03'!$H$3:$H$300,"&gt;0")+COUNTIFS('04'!$C$3:$C$300,C390,'04'!$H$3:$H$300,"&gt;0")+COUNTIFS('04'!$D$3:$D$300,C390,'04'!$H$3:$H$300,"&gt;0")+COUNTIFS('05'!$C$3:$C$300,C390,'05'!$H$3:$H$300,"&gt;0")+COUNTIFS('05'!$D$3:$D$300,C390,'05'!$H$3:$H$300,"&gt;0")+COUNTIFS('06'!$C$3:$C$300,C390,'06'!$H$3:$H$300,"&gt;0")+COUNTIFS('06'!$D$3:$D$300,C390,'06'!$H$3:$H$300,"&gt;0")+COUNTIFS('07'!$C$3:$C$300,C390,'07'!$H$3:$H$300,"&gt;0")+COUNTIFS('07'!$D$3:$D$300,C390,'07'!$H$3:$H$300,"&gt;0")+COUNTIFS('08'!$C$3:$C$300,C390,'08'!$H$3:$H$300,"&gt;0")+COUNTIFS('08'!$D$3:$D$300,C390,'08'!$H$3:$H$300,"&gt;0")+COUNTIFS('09'!$C$3:$C$300,C390,'09'!$H$3:$H$300,"&gt;0")+COUNTIFS('09'!$D$3:$D$300,C390,'09'!$H$3:$H$300,"&gt;0")+COUNTIFS('10'!$C$3:$C$260,C390,'10'!$I$3:$I$260,"&gt;0")+COUNTIFS('10'!$D$3:$D$260,C390,'10'!$I$3:$I$260,"&gt;0")+COUNTIFS('11'!$C$3:$C$300,C390,'11'!$H$3:$H$300,"&gt;0")+COUNTIFS('11'!$D$3:$D$300,C390,'11'!$H$3:$H$300,"&gt;0")+COUNTIFS('12'!$C$3:$C$300,C390,'12'!$H$3:$H$300,"&gt;0")+COUNTIFS('12'!$D$3:$D$300,C390,'12'!$H$3:$H$300,"&gt;0")</f>
        <v>0</v>
      </c>
      <c r="G390" s="18">
        <f>COUNTIFS('01'!$C$3:$C$300,C390,'01'!$H$3:$H$300,"&lt;0")+COUNTIFS('01'!$D$3:$D$300,C390,'01'!$H$3:$H$300,"&lt;0")+COUNTIFS('02'!$C$3:$C$300,C390,'02'!$H$3:$H$300,"&lt;0")+COUNTIFS('02'!$D$3:$D$300,C390,'02'!$H$3:$H$300,"&lt;0")+COUNTIFS('03'!$C$3:$C$300,C390,'03'!$H$3:$H$300,"&lt;0")+COUNTIFS('03'!$D$3:$D$300,C390,'03'!$H$3:$H$300,"&lt;0")+COUNTIFS('04'!$C$3:$C$300,C390,'04'!$H$3:$H$300,"&lt;0")+COUNTIFS('04'!$D$3:$D$300,C390,'04'!$H$3:$H$300,"&lt;0")+COUNTIFS('05'!$C$3:$C$300,C390,'05'!$H$3:$H$300,"&lt;0")+COUNTIFS('05'!$D$3:$D$300,C390,'05'!$H$3:$H$300,"&lt;0")+COUNTIFS('06'!$C$3:$C$300,C390,'06'!$H$3:$H$300,"&lt;0")+COUNTIFS('06'!$D$3:$D$300,C390,'06'!$H$3:$H$300,"&lt;0")+COUNTIFS('07'!$C$3:$C$300,C390,'07'!$H$3:$H$300,"&lt;0")+COUNTIFS('07'!$D$3:$D$300,C390,'07'!$H$3:$H$300,"&lt;0")+COUNTIFS('08'!$C$3:$C$300,C390,'08'!$H$3:$H$300,"&lt;0")+COUNTIFS('08'!$D$3:$D$300,C390,'08'!$H$3:$H$300,"&lt;0")+COUNTIFS('09'!$C$3:$C$300,C390,'09'!$H$3:$H$300,"&lt;0")+COUNTIFS('09'!$D$3:$D$300,C390,'09'!$H$3:$H$300,"&lt;0")+COUNTIFS('10'!$C$3:$C$260,C390,'10'!$I$3:$I$260,"&lt;0")+COUNTIFS('10'!$D$3:$D$260,C390,'10'!$I$3:$I$260,"&lt;0")+COUNTIFS('11'!$C$3:$C$300,C390,'11'!$H$3:$H$300,"&lt;0")+COUNTIFS('11'!$D$3:$D$300,C390,'11'!$H$3:$H$300,"&lt;0")+COUNTIFS('12'!$C$3:$C$300,C390,'12'!$H$3:$H$300,"&lt;0")+COUNTIFS('12'!$D$3:$D$300,C390,'12'!$H$3:$H$300,"&lt;0")</f>
        <v>0</v>
      </c>
      <c r="H390" s="19">
        <f>SUMIFS('01'!$H$3:$H$300,'01'!$C$3:$C$300,C390)+SUMIFS('01'!$H$3:$H$300,'01'!$D$3:$D$300,C390)+SUMIFS('02'!$H$3:$H$300,'02'!$C$3:$C$300,C390)+SUMIFS('02'!$H$3:$H$300,'02'!$D$3:$D$300,C390)+SUMIFS('03'!$H$3:$H$300,'03'!$C$3:$C$300,C390)+SUMIFS('03'!$H$3:$H$300,'03'!$D$3:$D$300,C390)+SUMIFS('04'!$H$3:$H$300,'04'!$C$3:$C$300,C390)+SUMIFS('04'!$H$3:$H$300,'04'!$D$3:$D$300,C390)+SUMIFS('05'!$H$3:$H$300,'05'!$C$3:$C$300,C390)+SUMIFS('05'!$H$3:$H$300,'05'!$D$3:$D$300,C390)+SUMIFS('06'!$H$3:$H$300,'06'!$C$3:$C$300,C390)+SUMIFS('06'!$H$3:$H$300,'06'!$D$3:$D$300,C390)+SUMIFS('07'!$H$3:$H$300,'07'!$C$3:$C$300,C390)+SUMIFS('07'!$H$3:$H$300,'07'!$D$3:$D$300,C390)+SUMIFS('08'!$H$3:$H$300,'08'!$C$3:$C$300,C390)+SUMIFS('08'!$H$3:$H$300,'08'!$D$3:$D$300,C390)+SUMIFS('09'!$H$3:$H$300,'09'!$C$3:$C$300,C390)+SUMIFS('09'!$H$3:$H$300,'09'!$D$3:$D$300,C390)+SUMIFS('10'!$I$3:$I$260,'10'!$C$3:$C$260,C390)+SUMIFS('10'!$I$3:$I$260,'10'!$D$3:$D$260,C390)+SUMIFS('11'!$H$3:$H$300,'11'!$C$3:$C$300,C390)+SUMIFS('11'!$H$3:$H$300,'11'!$D$3:$D$300,C390)+SUMIFS('12'!$H$3:$H$300,'12'!$C$3:$C$300,C390)+SUMIFS('12'!$H$3:$H$300,'12'!$D$3:$D$300,C390)</f>
        <v>0</v>
      </c>
      <c r="I390" s="212"/>
      <c r="J390" s="231"/>
      <c r="K390" s="212"/>
      <c r="L390" s="212"/>
    </row>
    <row r="391" spans="1:12" ht="24.75" customHeight="1">
      <c r="A391" s="16">
        <f>Equipes!$H391+(ROW(Equipes!$H391)/100000)</f>
        <v>3.9100000000000003E-3</v>
      </c>
      <c r="B391" s="13">
        <f>RANK(Equipes!$A391,A:A)</f>
        <v>610</v>
      </c>
      <c r="C391" s="28"/>
      <c r="D391" s="18">
        <f>COUNTIF('01'!$C$3:$C$300,C391)+COUNTIF('02'!$C$3:$C$300,C391)+COUNTIF('03'!$C$3:$C$300,C391)+COUNTIF('04'!$C$3:$C$300,C391)+COUNTIF('05'!$C$3:$C$300,C391)+COUNTIF('06'!$C$3:$C$300,C391)+COUNTIF('07'!$C$3:$C$300,C391)+COUNTIF('08'!$C$3:$C$300,C391)+COUNTIF('09'!$C$3:$C$300,C391)+COUNTIF('10'!$C$3:$C$260,C391)+COUNTIF('11'!$C$3:$C$300,C391)+COUNTIF('12'!$C$3:$C$300,C391)</f>
        <v>0</v>
      </c>
      <c r="E391" s="18">
        <f>COUNTIF('01'!$D$3:$D$300,C391)+COUNTIF('02'!$D$3:$D$300,C391)+COUNTIF('03'!$D$3:$D$300,C391)+COUNTIF('04'!$D$3:$D$300,C391)+COUNTIF('05'!$D$3:$D$300,C391)+COUNTIF('06'!$D$3:$D$300,C391)+COUNTIF('07'!$D$3:$D$300,C391)+COUNTIF('08'!$D$3:$D$300,C391)+COUNTIF('09'!$D$3:$D$300,C391)+COUNTIF('10'!$D$3:$D$260,C391)+COUNTIF('11'!$D$3:$D$300,C391)+COUNTIF('12'!$D$3:$D$300,C391)</f>
        <v>0</v>
      </c>
      <c r="F391" s="18">
        <f>COUNTIFS('01'!$C$3:$C$300,C391,'01'!$H$3:$H$300,"&gt;0")+COUNTIFS('01'!$D$3:$D$300,C391,'01'!$H$3:$H$300,"&gt;0")+COUNTIFS('02'!$C$3:$C$300,C391,'02'!$H$3:$H$300,"&gt;0")+COUNTIFS('02'!$D$3:$D$300,C391,'02'!$H$3:$H$300,"&gt;0")+COUNTIFS('03'!$C$3:$C$300,C391,'03'!$H$3:$H$300,"&gt;0")+COUNTIFS('03'!$D$3:$D$300,C391,'03'!$H$3:$H$300,"&gt;0")+COUNTIFS('04'!$C$3:$C$300,C391,'04'!$H$3:$H$300,"&gt;0")+COUNTIFS('04'!$D$3:$D$300,C391,'04'!$H$3:$H$300,"&gt;0")+COUNTIFS('05'!$C$3:$C$300,C391,'05'!$H$3:$H$300,"&gt;0")+COUNTIFS('05'!$D$3:$D$300,C391,'05'!$H$3:$H$300,"&gt;0")+COUNTIFS('06'!$C$3:$C$300,C391,'06'!$H$3:$H$300,"&gt;0")+COUNTIFS('06'!$D$3:$D$300,C391,'06'!$H$3:$H$300,"&gt;0")+COUNTIFS('07'!$C$3:$C$300,C391,'07'!$H$3:$H$300,"&gt;0")+COUNTIFS('07'!$D$3:$D$300,C391,'07'!$H$3:$H$300,"&gt;0")+COUNTIFS('08'!$C$3:$C$300,C391,'08'!$H$3:$H$300,"&gt;0")+COUNTIFS('08'!$D$3:$D$300,C391,'08'!$H$3:$H$300,"&gt;0")+COUNTIFS('09'!$C$3:$C$300,C391,'09'!$H$3:$H$300,"&gt;0")+COUNTIFS('09'!$D$3:$D$300,C391,'09'!$H$3:$H$300,"&gt;0")+COUNTIFS('10'!$C$3:$C$260,C391,'10'!$I$3:$I$260,"&gt;0")+COUNTIFS('10'!$D$3:$D$260,C391,'10'!$I$3:$I$260,"&gt;0")+COUNTIFS('11'!$C$3:$C$300,C391,'11'!$H$3:$H$300,"&gt;0")+COUNTIFS('11'!$D$3:$D$300,C391,'11'!$H$3:$H$300,"&gt;0")+COUNTIFS('12'!$C$3:$C$300,C391,'12'!$H$3:$H$300,"&gt;0")+COUNTIFS('12'!$D$3:$D$300,C391,'12'!$H$3:$H$300,"&gt;0")</f>
        <v>0</v>
      </c>
      <c r="G391" s="18">
        <f>COUNTIFS('01'!$C$3:$C$300,C391,'01'!$H$3:$H$300,"&lt;0")+COUNTIFS('01'!$D$3:$D$300,C391,'01'!$H$3:$H$300,"&lt;0")+COUNTIFS('02'!$C$3:$C$300,C391,'02'!$H$3:$H$300,"&lt;0")+COUNTIFS('02'!$D$3:$D$300,C391,'02'!$H$3:$H$300,"&lt;0")+COUNTIFS('03'!$C$3:$C$300,C391,'03'!$H$3:$H$300,"&lt;0")+COUNTIFS('03'!$D$3:$D$300,C391,'03'!$H$3:$H$300,"&lt;0")+COUNTIFS('04'!$C$3:$C$300,C391,'04'!$H$3:$H$300,"&lt;0")+COUNTIFS('04'!$D$3:$D$300,C391,'04'!$H$3:$H$300,"&lt;0")+COUNTIFS('05'!$C$3:$C$300,C391,'05'!$H$3:$H$300,"&lt;0")+COUNTIFS('05'!$D$3:$D$300,C391,'05'!$H$3:$H$300,"&lt;0")+COUNTIFS('06'!$C$3:$C$300,C391,'06'!$H$3:$H$300,"&lt;0")+COUNTIFS('06'!$D$3:$D$300,C391,'06'!$H$3:$H$300,"&lt;0")+COUNTIFS('07'!$C$3:$C$300,C391,'07'!$H$3:$H$300,"&lt;0")+COUNTIFS('07'!$D$3:$D$300,C391,'07'!$H$3:$H$300,"&lt;0")+COUNTIFS('08'!$C$3:$C$300,C391,'08'!$H$3:$H$300,"&lt;0")+COUNTIFS('08'!$D$3:$D$300,C391,'08'!$H$3:$H$300,"&lt;0")+COUNTIFS('09'!$C$3:$C$300,C391,'09'!$H$3:$H$300,"&lt;0")+COUNTIFS('09'!$D$3:$D$300,C391,'09'!$H$3:$H$300,"&lt;0")+COUNTIFS('10'!$C$3:$C$260,C391,'10'!$I$3:$I$260,"&lt;0")+COUNTIFS('10'!$D$3:$D$260,C391,'10'!$I$3:$I$260,"&lt;0")+COUNTIFS('11'!$C$3:$C$300,C391,'11'!$H$3:$H$300,"&lt;0")+COUNTIFS('11'!$D$3:$D$300,C391,'11'!$H$3:$H$300,"&lt;0")+COUNTIFS('12'!$C$3:$C$300,C391,'12'!$H$3:$H$300,"&lt;0")+COUNTIFS('12'!$D$3:$D$300,C391,'12'!$H$3:$H$300,"&lt;0")</f>
        <v>0</v>
      </c>
      <c r="H391" s="19">
        <f>SUMIFS('01'!$H$3:$H$300,'01'!$C$3:$C$300,C391)+SUMIFS('01'!$H$3:$H$300,'01'!$D$3:$D$300,C391)+SUMIFS('02'!$H$3:$H$300,'02'!$C$3:$C$300,C391)+SUMIFS('02'!$H$3:$H$300,'02'!$D$3:$D$300,C391)+SUMIFS('03'!$H$3:$H$300,'03'!$C$3:$C$300,C391)+SUMIFS('03'!$H$3:$H$300,'03'!$D$3:$D$300,C391)+SUMIFS('04'!$H$3:$H$300,'04'!$C$3:$C$300,C391)+SUMIFS('04'!$H$3:$H$300,'04'!$D$3:$D$300,C391)+SUMIFS('05'!$H$3:$H$300,'05'!$C$3:$C$300,C391)+SUMIFS('05'!$H$3:$H$300,'05'!$D$3:$D$300,C391)+SUMIFS('06'!$H$3:$H$300,'06'!$C$3:$C$300,C391)+SUMIFS('06'!$H$3:$H$300,'06'!$D$3:$D$300,C391)+SUMIFS('07'!$H$3:$H$300,'07'!$C$3:$C$300,C391)+SUMIFS('07'!$H$3:$H$300,'07'!$D$3:$D$300,C391)+SUMIFS('08'!$H$3:$H$300,'08'!$C$3:$C$300,C391)+SUMIFS('08'!$H$3:$H$300,'08'!$D$3:$D$300,C391)+SUMIFS('09'!$H$3:$H$300,'09'!$C$3:$C$300,C391)+SUMIFS('09'!$H$3:$H$300,'09'!$D$3:$D$300,C391)+SUMIFS('10'!$I$3:$I$260,'10'!$C$3:$C$260,C391)+SUMIFS('10'!$I$3:$I$260,'10'!$D$3:$D$260,C391)+SUMIFS('11'!$H$3:$H$300,'11'!$C$3:$C$300,C391)+SUMIFS('11'!$H$3:$H$300,'11'!$D$3:$D$300,C391)+SUMIFS('12'!$H$3:$H$300,'12'!$C$3:$C$300,C391)+SUMIFS('12'!$H$3:$H$300,'12'!$D$3:$D$300,C391)</f>
        <v>0</v>
      </c>
      <c r="I391" s="212"/>
      <c r="J391" s="231"/>
      <c r="K391" s="212"/>
      <c r="L391" s="212"/>
    </row>
    <row r="392" spans="1:12" ht="24.75" customHeight="1">
      <c r="A392" s="16">
        <f>Equipes!$H392+(ROW(Equipes!$H392)/100000)</f>
        <v>3.9199999999999999E-3</v>
      </c>
      <c r="B392" s="13">
        <f>RANK(Equipes!$A392,A:A)</f>
        <v>609</v>
      </c>
      <c r="C392" s="28"/>
      <c r="D392" s="18">
        <f>COUNTIF('01'!$C$3:$C$300,C392)+COUNTIF('02'!$C$3:$C$300,C392)+COUNTIF('03'!$C$3:$C$300,C392)+COUNTIF('04'!$C$3:$C$300,C392)+COUNTIF('05'!$C$3:$C$300,C392)+COUNTIF('06'!$C$3:$C$300,C392)+COUNTIF('07'!$C$3:$C$300,C392)+COUNTIF('08'!$C$3:$C$300,C392)+COUNTIF('09'!$C$3:$C$300,C392)+COUNTIF('10'!$C$3:$C$260,C392)+COUNTIF('11'!$C$3:$C$300,C392)+COUNTIF('12'!$C$3:$C$300,C392)</f>
        <v>0</v>
      </c>
      <c r="E392" s="18">
        <f>COUNTIF('01'!$D$3:$D$300,C392)+COUNTIF('02'!$D$3:$D$300,C392)+COUNTIF('03'!$D$3:$D$300,C392)+COUNTIF('04'!$D$3:$D$300,C392)+COUNTIF('05'!$D$3:$D$300,C392)+COUNTIF('06'!$D$3:$D$300,C392)+COUNTIF('07'!$D$3:$D$300,C392)+COUNTIF('08'!$D$3:$D$300,C392)+COUNTIF('09'!$D$3:$D$300,C392)+COUNTIF('10'!$D$3:$D$260,C392)+COUNTIF('11'!$D$3:$D$300,C392)+COUNTIF('12'!$D$3:$D$300,C392)</f>
        <v>0</v>
      </c>
      <c r="F392" s="18">
        <f>COUNTIFS('01'!$C$3:$C$300,C392,'01'!$H$3:$H$300,"&gt;0")+COUNTIFS('01'!$D$3:$D$300,C392,'01'!$H$3:$H$300,"&gt;0")+COUNTIFS('02'!$C$3:$C$300,C392,'02'!$H$3:$H$300,"&gt;0")+COUNTIFS('02'!$D$3:$D$300,C392,'02'!$H$3:$H$300,"&gt;0")+COUNTIFS('03'!$C$3:$C$300,C392,'03'!$H$3:$H$300,"&gt;0")+COUNTIFS('03'!$D$3:$D$300,C392,'03'!$H$3:$H$300,"&gt;0")+COUNTIFS('04'!$C$3:$C$300,C392,'04'!$H$3:$H$300,"&gt;0")+COUNTIFS('04'!$D$3:$D$300,C392,'04'!$H$3:$H$300,"&gt;0")+COUNTIFS('05'!$C$3:$C$300,C392,'05'!$H$3:$H$300,"&gt;0")+COUNTIFS('05'!$D$3:$D$300,C392,'05'!$H$3:$H$300,"&gt;0")+COUNTIFS('06'!$C$3:$C$300,C392,'06'!$H$3:$H$300,"&gt;0")+COUNTIFS('06'!$D$3:$D$300,C392,'06'!$H$3:$H$300,"&gt;0")+COUNTIFS('07'!$C$3:$C$300,C392,'07'!$H$3:$H$300,"&gt;0")+COUNTIFS('07'!$D$3:$D$300,C392,'07'!$H$3:$H$300,"&gt;0")+COUNTIFS('08'!$C$3:$C$300,C392,'08'!$H$3:$H$300,"&gt;0")+COUNTIFS('08'!$D$3:$D$300,C392,'08'!$H$3:$H$300,"&gt;0")+COUNTIFS('09'!$C$3:$C$300,C392,'09'!$H$3:$H$300,"&gt;0")+COUNTIFS('09'!$D$3:$D$300,C392,'09'!$H$3:$H$300,"&gt;0")+COUNTIFS('10'!$C$3:$C$260,C392,'10'!$I$3:$I$260,"&gt;0")+COUNTIFS('10'!$D$3:$D$260,C392,'10'!$I$3:$I$260,"&gt;0")+COUNTIFS('11'!$C$3:$C$300,C392,'11'!$H$3:$H$300,"&gt;0")+COUNTIFS('11'!$D$3:$D$300,C392,'11'!$H$3:$H$300,"&gt;0")+COUNTIFS('12'!$C$3:$C$300,C392,'12'!$H$3:$H$300,"&gt;0")+COUNTIFS('12'!$D$3:$D$300,C392,'12'!$H$3:$H$300,"&gt;0")</f>
        <v>0</v>
      </c>
      <c r="G392" s="18">
        <f>COUNTIFS('01'!$C$3:$C$300,C392,'01'!$H$3:$H$300,"&lt;0")+COUNTIFS('01'!$D$3:$D$300,C392,'01'!$H$3:$H$300,"&lt;0")+COUNTIFS('02'!$C$3:$C$300,C392,'02'!$H$3:$H$300,"&lt;0")+COUNTIFS('02'!$D$3:$D$300,C392,'02'!$H$3:$H$300,"&lt;0")+COUNTIFS('03'!$C$3:$C$300,C392,'03'!$H$3:$H$300,"&lt;0")+COUNTIFS('03'!$D$3:$D$300,C392,'03'!$H$3:$H$300,"&lt;0")+COUNTIFS('04'!$C$3:$C$300,C392,'04'!$H$3:$H$300,"&lt;0")+COUNTIFS('04'!$D$3:$D$300,C392,'04'!$H$3:$H$300,"&lt;0")+COUNTIFS('05'!$C$3:$C$300,C392,'05'!$H$3:$H$300,"&lt;0")+COUNTIFS('05'!$D$3:$D$300,C392,'05'!$H$3:$H$300,"&lt;0")+COUNTIFS('06'!$C$3:$C$300,C392,'06'!$H$3:$H$300,"&lt;0")+COUNTIFS('06'!$D$3:$D$300,C392,'06'!$H$3:$H$300,"&lt;0")+COUNTIFS('07'!$C$3:$C$300,C392,'07'!$H$3:$H$300,"&lt;0")+COUNTIFS('07'!$D$3:$D$300,C392,'07'!$H$3:$H$300,"&lt;0")+COUNTIFS('08'!$C$3:$C$300,C392,'08'!$H$3:$H$300,"&lt;0")+COUNTIFS('08'!$D$3:$D$300,C392,'08'!$H$3:$H$300,"&lt;0")+COUNTIFS('09'!$C$3:$C$300,C392,'09'!$H$3:$H$300,"&lt;0")+COUNTIFS('09'!$D$3:$D$300,C392,'09'!$H$3:$H$300,"&lt;0")+COUNTIFS('10'!$C$3:$C$260,C392,'10'!$I$3:$I$260,"&lt;0")+COUNTIFS('10'!$D$3:$D$260,C392,'10'!$I$3:$I$260,"&lt;0")+COUNTIFS('11'!$C$3:$C$300,C392,'11'!$H$3:$H$300,"&lt;0")+COUNTIFS('11'!$D$3:$D$300,C392,'11'!$H$3:$H$300,"&lt;0")+COUNTIFS('12'!$C$3:$C$300,C392,'12'!$H$3:$H$300,"&lt;0")+COUNTIFS('12'!$D$3:$D$300,C392,'12'!$H$3:$H$300,"&lt;0")</f>
        <v>0</v>
      </c>
      <c r="H392" s="19">
        <f>SUMIFS('01'!$H$3:$H$300,'01'!$C$3:$C$300,C392)+SUMIFS('01'!$H$3:$H$300,'01'!$D$3:$D$300,C392)+SUMIFS('02'!$H$3:$H$300,'02'!$C$3:$C$300,C392)+SUMIFS('02'!$H$3:$H$300,'02'!$D$3:$D$300,C392)+SUMIFS('03'!$H$3:$H$300,'03'!$C$3:$C$300,C392)+SUMIFS('03'!$H$3:$H$300,'03'!$D$3:$D$300,C392)+SUMIFS('04'!$H$3:$H$300,'04'!$C$3:$C$300,C392)+SUMIFS('04'!$H$3:$H$300,'04'!$D$3:$D$300,C392)+SUMIFS('05'!$H$3:$H$300,'05'!$C$3:$C$300,C392)+SUMIFS('05'!$H$3:$H$300,'05'!$D$3:$D$300,C392)+SUMIFS('06'!$H$3:$H$300,'06'!$C$3:$C$300,C392)+SUMIFS('06'!$H$3:$H$300,'06'!$D$3:$D$300,C392)+SUMIFS('07'!$H$3:$H$300,'07'!$C$3:$C$300,C392)+SUMIFS('07'!$H$3:$H$300,'07'!$D$3:$D$300,C392)+SUMIFS('08'!$H$3:$H$300,'08'!$C$3:$C$300,C392)+SUMIFS('08'!$H$3:$H$300,'08'!$D$3:$D$300,C392)+SUMIFS('09'!$H$3:$H$300,'09'!$C$3:$C$300,C392)+SUMIFS('09'!$H$3:$H$300,'09'!$D$3:$D$300,C392)+SUMIFS('10'!$I$3:$I$260,'10'!$C$3:$C$260,C392)+SUMIFS('10'!$I$3:$I$260,'10'!$D$3:$D$260,C392)+SUMIFS('11'!$H$3:$H$300,'11'!$C$3:$C$300,C392)+SUMIFS('11'!$H$3:$H$300,'11'!$D$3:$D$300,C392)+SUMIFS('12'!$H$3:$H$300,'12'!$C$3:$C$300,C392)+SUMIFS('12'!$H$3:$H$300,'12'!$D$3:$D$300,C392)</f>
        <v>0</v>
      </c>
      <c r="I392" s="212"/>
      <c r="J392" s="231"/>
      <c r="K392" s="212"/>
      <c r="L392" s="212"/>
    </row>
    <row r="393" spans="1:12" ht="24.75" customHeight="1">
      <c r="A393" s="16">
        <f>Equipes!$H393+(ROW(Equipes!$H393)/100000)</f>
        <v>3.9300000000000003E-3</v>
      </c>
      <c r="B393" s="13">
        <f>RANK(Equipes!$A393,A:A)</f>
        <v>608</v>
      </c>
      <c r="C393" s="28"/>
      <c r="D393" s="18">
        <f>COUNTIF('01'!$C$3:$C$300,C393)+COUNTIF('02'!$C$3:$C$300,C393)+COUNTIF('03'!$C$3:$C$300,C393)+COUNTIF('04'!$C$3:$C$300,C393)+COUNTIF('05'!$C$3:$C$300,C393)+COUNTIF('06'!$C$3:$C$300,C393)+COUNTIF('07'!$C$3:$C$300,C393)+COUNTIF('08'!$C$3:$C$300,C393)+COUNTIF('09'!$C$3:$C$300,C393)+COUNTIF('10'!$C$3:$C$260,C393)+COUNTIF('11'!$C$3:$C$300,C393)+COUNTIF('12'!$C$3:$C$300,C393)</f>
        <v>0</v>
      </c>
      <c r="E393" s="18">
        <f>COUNTIF('01'!$D$3:$D$300,C393)+COUNTIF('02'!$D$3:$D$300,C393)+COUNTIF('03'!$D$3:$D$300,C393)+COUNTIF('04'!$D$3:$D$300,C393)+COUNTIF('05'!$D$3:$D$300,C393)+COUNTIF('06'!$D$3:$D$300,C393)+COUNTIF('07'!$D$3:$D$300,C393)+COUNTIF('08'!$D$3:$D$300,C393)+COUNTIF('09'!$D$3:$D$300,C393)+COUNTIF('10'!$D$3:$D$260,C393)+COUNTIF('11'!$D$3:$D$300,C393)+COUNTIF('12'!$D$3:$D$300,C393)</f>
        <v>0</v>
      </c>
      <c r="F393" s="18">
        <f>COUNTIFS('01'!$C$3:$C$300,C393,'01'!$H$3:$H$300,"&gt;0")+COUNTIFS('01'!$D$3:$D$300,C393,'01'!$H$3:$H$300,"&gt;0")+COUNTIFS('02'!$C$3:$C$300,C393,'02'!$H$3:$H$300,"&gt;0")+COUNTIFS('02'!$D$3:$D$300,C393,'02'!$H$3:$H$300,"&gt;0")+COUNTIFS('03'!$C$3:$C$300,C393,'03'!$H$3:$H$300,"&gt;0")+COUNTIFS('03'!$D$3:$D$300,C393,'03'!$H$3:$H$300,"&gt;0")+COUNTIFS('04'!$C$3:$C$300,C393,'04'!$H$3:$H$300,"&gt;0")+COUNTIFS('04'!$D$3:$D$300,C393,'04'!$H$3:$H$300,"&gt;0")+COUNTIFS('05'!$C$3:$C$300,C393,'05'!$H$3:$H$300,"&gt;0")+COUNTIFS('05'!$D$3:$D$300,C393,'05'!$H$3:$H$300,"&gt;0")+COUNTIFS('06'!$C$3:$C$300,C393,'06'!$H$3:$H$300,"&gt;0")+COUNTIFS('06'!$D$3:$D$300,C393,'06'!$H$3:$H$300,"&gt;0")+COUNTIFS('07'!$C$3:$C$300,C393,'07'!$H$3:$H$300,"&gt;0")+COUNTIFS('07'!$D$3:$D$300,C393,'07'!$H$3:$H$300,"&gt;0")+COUNTIFS('08'!$C$3:$C$300,C393,'08'!$H$3:$H$300,"&gt;0")+COUNTIFS('08'!$D$3:$D$300,C393,'08'!$H$3:$H$300,"&gt;0")+COUNTIFS('09'!$C$3:$C$300,C393,'09'!$H$3:$H$300,"&gt;0")+COUNTIFS('09'!$D$3:$D$300,C393,'09'!$H$3:$H$300,"&gt;0")+COUNTIFS('10'!$C$3:$C$260,C393,'10'!$I$3:$I$260,"&gt;0")+COUNTIFS('10'!$D$3:$D$260,C393,'10'!$I$3:$I$260,"&gt;0")+COUNTIFS('11'!$C$3:$C$300,C393,'11'!$H$3:$H$300,"&gt;0")+COUNTIFS('11'!$D$3:$D$300,C393,'11'!$H$3:$H$300,"&gt;0")+COUNTIFS('12'!$C$3:$C$300,C393,'12'!$H$3:$H$300,"&gt;0")+COUNTIFS('12'!$D$3:$D$300,C393,'12'!$H$3:$H$300,"&gt;0")</f>
        <v>0</v>
      </c>
      <c r="G393" s="18">
        <f>COUNTIFS('01'!$C$3:$C$300,C393,'01'!$H$3:$H$300,"&lt;0")+COUNTIFS('01'!$D$3:$D$300,C393,'01'!$H$3:$H$300,"&lt;0")+COUNTIFS('02'!$C$3:$C$300,C393,'02'!$H$3:$H$300,"&lt;0")+COUNTIFS('02'!$D$3:$D$300,C393,'02'!$H$3:$H$300,"&lt;0")+COUNTIFS('03'!$C$3:$C$300,C393,'03'!$H$3:$H$300,"&lt;0")+COUNTIFS('03'!$D$3:$D$300,C393,'03'!$H$3:$H$300,"&lt;0")+COUNTIFS('04'!$C$3:$C$300,C393,'04'!$H$3:$H$300,"&lt;0")+COUNTIFS('04'!$D$3:$D$300,C393,'04'!$H$3:$H$300,"&lt;0")+COUNTIFS('05'!$C$3:$C$300,C393,'05'!$H$3:$H$300,"&lt;0")+COUNTIFS('05'!$D$3:$D$300,C393,'05'!$H$3:$H$300,"&lt;0")+COUNTIFS('06'!$C$3:$C$300,C393,'06'!$H$3:$H$300,"&lt;0")+COUNTIFS('06'!$D$3:$D$300,C393,'06'!$H$3:$H$300,"&lt;0")+COUNTIFS('07'!$C$3:$C$300,C393,'07'!$H$3:$H$300,"&lt;0")+COUNTIFS('07'!$D$3:$D$300,C393,'07'!$H$3:$H$300,"&lt;0")+COUNTIFS('08'!$C$3:$C$300,C393,'08'!$H$3:$H$300,"&lt;0")+COUNTIFS('08'!$D$3:$D$300,C393,'08'!$H$3:$H$300,"&lt;0")+COUNTIFS('09'!$C$3:$C$300,C393,'09'!$H$3:$H$300,"&lt;0")+COUNTIFS('09'!$D$3:$D$300,C393,'09'!$H$3:$H$300,"&lt;0")+COUNTIFS('10'!$C$3:$C$260,C393,'10'!$I$3:$I$260,"&lt;0")+COUNTIFS('10'!$D$3:$D$260,C393,'10'!$I$3:$I$260,"&lt;0")+COUNTIFS('11'!$C$3:$C$300,C393,'11'!$H$3:$H$300,"&lt;0")+COUNTIFS('11'!$D$3:$D$300,C393,'11'!$H$3:$H$300,"&lt;0")+COUNTIFS('12'!$C$3:$C$300,C393,'12'!$H$3:$H$300,"&lt;0")+COUNTIFS('12'!$D$3:$D$300,C393,'12'!$H$3:$H$300,"&lt;0")</f>
        <v>0</v>
      </c>
      <c r="H393" s="19">
        <f>SUMIFS('01'!$H$3:$H$300,'01'!$C$3:$C$300,C393)+SUMIFS('01'!$H$3:$H$300,'01'!$D$3:$D$300,C393)+SUMIFS('02'!$H$3:$H$300,'02'!$C$3:$C$300,C393)+SUMIFS('02'!$H$3:$H$300,'02'!$D$3:$D$300,C393)+SUMIFS('03'!$H$3:$H$300,'03'!$C$3:$C$300,C393)+SUMIFS('03'!$H$3:$H$300,'03'!$D$3:$D$300,C393)+SUMIFS('04'!$H$3:$H$300,'04'!$C$3:$C$300,C393)+SUMIFS('04'!$H$3:$H$300,'04'!$D$3:$D$300,C393)+SUMIFS('05'!$H$3:$H$300,'05'!$C$3:$C$300,C393)+SUMIFS('05'!$H$3:$H$300,'05'!$D$3:$D$300,C393)+SUMIFS('06'!$H$3:$H$300,'06'!$C$3:$C$300,C393)+SUMIFS('06'!$H$3:$H$300,'06'!$D$3:$D$300,C393)+SUMIFS('07'!$H$3:$H$300,'07'!$C$3:$C$300,C393)+SUMIFS('07'!$H$3:$H$300,'07'!$D$3:$D$300,C393)+SUMIFS('08'!$H$3:$H$300,'08'!$C$3:$C$300,C393)+SUMIFS('08'!$H$3:$H$300,'08'!$D$3:$D$300,C393)+SUMIFS('09'!$H$3:$H$300,'09'!$C$3:$C$300,C393)+SUMIFS('09'!$H$3:$H$300,'09'!$D$3:$D$300,C393)+SUMIFS('10'!$I$3:$I$260,'10'!$C$3:$C$260,C393)+SUMIFS('10'!$I$3:$I$260,'10'!$D$3:$D$260,C393)+SUMIFS('11'!$H$3:$H$300,'11'!$C$3:$C$300,C393)+SUMIFS('11'!$H$3:$H$300,'11'!$D$3:$D$300,C393)+SUMIFS('12'!$H$3:$H$300,'12'!$C$3:$C$300,C393)+SUMIFS('12'!$H$3:$H$300,'12'!$D$3:$D$300,C393)</f>
        <v>0</v>
      </c>
      <c r="I393" s="212"/>
      <c r="J393" s="231"/>
      <c r="K393" s="212"/>
      <c r="L393" s="212"/>
    </row>
    <row r="394" spans="1:12" ht="24.75" customHeight="1">
      <c r="A394" s="16">
        <f>Equipes!$H394+(ROW(Equipes!$H394)/100000)</f>
        <v>3.9399999999999999E-3</v>
      </c>
      <c r="B394" s="13">
        <f>RANK(Equipes!$A394,A:A)</f>
        <v>607</v>
      </c>
      <c r="C394" s="28"/>
      <c r="D394" s="18">
        <f>COUNTIF('01'!$C$3:$C$300,C394)+COUNTIF('02'!$C$3:$C$300,C394)+COUNTIF('03'!$C$3:$C$300,C394)+COUNTIF('04'!$C$3:$C$300,C394)+COUNTIF('05'!$C$3:$C$300,C394)+COUNTIF('06'!$C$3:$C$300,C394)+COUNTIF('07'!$C$3:$C$300,C394)+COUNTIF('08'!$C$3:$C$300,C394)+COUNTIF('09'!$C$3:$C$300,C394)+COUNTIF('10'!$C$3:$C$260,C394)+COUNTIF('11'!$C$3:$C$300,C394)+COUNTIF('12'!$C$3:$C$300,C394)</f>
        <v>0</v>
      </c>
      <c r="E394" s="18">
        <f>COUNTIF('01'!$D$3:$D$300,C394)+COUNTIF('02'!$D$3:$D$300,C394)+COUNTIF('03'!$D$3:$D$300,C394)+COUNTIF('04'!$D$3:$D$300,C394)+COUNTIF('05'!$D$3:$D$300,C394)+COUNTIF('06'!$D$3:$D$300,C394)+COUNTIF('07'!$D$3:$D$300,C394)+COUNTIF('08'!$D$3:$D$300,C394)+COUNTIF('09'!$D$3:$D$300,C394)+COUNTIF('10'!$D$3:$D$260,C394)+COUNTIF('11'!$D$3:$D$300,C394)+COUNTIF('12'!$D$3:$D$300,C394)</f>
        <v>0</v>
      </c>
      <c r="F394" s="18">
        <f>COUNTIFS('01'!$C$3:$C$300,C394,'01'!$H$3:$H$300,"&gt;0")+COUNTIFS('01'!$D$3:$D$300,C394,'01'!$H$3:$H$300,"&gt;0")+COUNTIFS('02'!$C$3:$C$300,C394,'02'!$H$3:$H$300,"&gt;0")+COUNTIFS('02'!$D$3:$D$300,C394,'02'!$H$3:$H$300,"&gt;0")+COUNTIFS('03'!$C$3:$C$300,C394,'03'!$H$3:$H$300,"&gt;0")+COUNTIFS('03'!$D$3:$D$300,C394,'03'!$H$3:$H$300,"&gt;0")+COUNTIFS('04'!$C$3:$C$300,C394,'04'!$H$3:$H$300,"&gt;0")+COUNTIFS('04'!$D$3:$D$300,C394,'04'!$H$3:$H$300,"&gt;0")+COUNTIFS('05'!$C$3:$C$300,C394,'05'!$H$3:$H$300,"&gt;0")+COUNTIFS('05'!$D$3:$D$300,C394,'05'!$H$3:$H$300,"&gt;0")+COUNTIFS('06'!$C$3:$C$300,C394,'06'!$H$3:$H$300,"&gt;0")+COUNTIFS('06'!$D$3:$D$300,C394,'06'!$H$3:$H$300,"&gt;0")+COUNTIFS('07'!$C$3:$C$300,C394,'07'!$H$3:$H$300,"&gt;0")+COUNTIFS('07'!$D$3:$D$300,C394,'07'!$H$3:$H$300,"&gt;0")+COUNTIFS('08'!$C$3:$C$300,C394,'08'!$H$3:$H$300,"&gt;0")+COUNTIFS('08'!$D$3:$D$300,C394,'08'!$H$3:$H$300,"&gt;0")+COUNTIFS('09'!$C$3:$C$300,C394,'09'!$H$3:$H$300,"&gt;0")+COUNTIFS('09'!$D$3:$D$300,C394,'09'!$H$3:$H$300,"&gt;0")+COUNTIFS('10'!$C$3:$C$260,C394,'10'!$I$3:$I$260,"&gt;0")+COUNTIFS('10'!$D$3:$D$260,C394,'10'!$I$3:$I$260,"&gt;0")+COUNTIFS('11'!$C$3:$C$300,C394,'11'!$H$3:$H$300,"&gt;0")+COUNTIFS('11'!$D$3:$D$300,C394,'11'!$H$3:$H$300,"&gt;0")+COUNTIFS('12'!$C$3:$C$300,C394,'12'!$H$3:$H$300,"&gt;0")+COUNTIFS('12'!$D$3:$D$300,C394,'12'!$H$3:$H$300,"&gt;0")</f>
        <v>0</v>
      </c>
      <c r="G394" s="18">
        <f>COUNTIFS('01'!$C$3:$C$300,C394,'01'!$H$3:$H$300,"&lt;0")+COUNTIFS('01'!$D$3:$D$300,C394,'01'!$H$3:$H$300,"&lt;0")+COUNTIFS('02'!$C$3:$C$300,C394,'02'!$H$3:$H$300,"&lt;0")+COUNTIFS('02'!$D$3:$D$300,C394,'02'!$H$3:$H$300,"&lt;0")+COUNTIFS('03'!$C$3:$C$300,C394,'03'!$H$3:$H$300,"&lt;0")+COUNTIFS('03'!$D$3:$D$300,C394,'03'!$H$3:$H$300,"&lt;0")+COUNTIFS('04'!$C$3:$C$300,C394,'04'!$H$3:$H$300,"&lt;0")+COUNTIFS('04'!$D$3:$D$300,C394,'04'!$H$3:$H$300,"&lt;0")+COUNTIFS('05'!$C$3:$C$300,C394,'05'!$H$3:$H$300,"&lt;0")+COUNTIFS('05'!$D$3:$D$300,C394,'05'!$H$3:$H$300,"&lt;0")+COUNTIFS('06'!$C$3:$C$300,C394,'06'!$H$3:$H$300,"&lt;0")+COUNTIFS('06'!$D$3:$D$300,C394,'06'!$H$3:$H$300,"&lt;0")+COUNTIFS('07'!$C$3:$C$300,C394,'07'!$H$3:$H$300,"&lt;0")+COUNTIFS('07'!$D$3:$D$300,C394,'07'!$H$3:$H$300,"&lt;0")+COUNTIFS('08'!$C$3:$C$300,C394,'08'!$H$3:$H$300,"&lt;0")+COUNTIFS('08'!$D$3:$D$300,C394,'08'!$H$3:$H$300,"&lt;0")+COUNTIFS('09'!$C$3:$C$300,C394,'09'!$H$3:$H$300,"&lt;0")+COUNTIFS('09'!$D$3:$D$300,C394,'09'!$H$3:$H$300,"&lt;0")+COUNTIFS('10'!$C$3:$C$260,C394,'10'!$I$3:$I$260,"&lt;0")+COUNTIFS('10'!$D$3:$D$260,C394,'10'!$I$3:$I$260,"&lt;0")+COUNTIFS('11'!$C$3:$C$300,C394,'11'!$H$3:$H$300,"&lt;0")+COUNTIFS('11'!$D$3:$D$300,C394,'11'!$H$3:$H$300,"&lt;0")+COUNTIFS('12'!$C$3:$C$300,C394,'12'!$H$3:$H$300,"&lt;0")+COUNTIFS('12'!$D$3:$D$300,C394,'12'!$H$3:$H$300,"&lt;0")</f>
        <v>0</v>
      </c>
      <c r="H394" s="19">
        <f>SUMIFS('01'!$H$3:$H$300,'01'!$C$3:$C$300,C394)+SUMIFS('01'!$H$3:$H$300,'01'!$D$3:$D$300,C394)+SUMIFS('02'!$H$3:$H$300,'02'!$C$3:$C$300,C394)+SUMIFS('02'!$H$3:$H$300,'02'!$D$3:$D$300,C394)+SUMIFS('03'!$H$3:$H$300,'03'!$C$3:$C$300,C394)+SUMIFS('03'!$H$3:$H$300,'03'!$D$3:$D$300,C394)+SUMIFS('04'!$H$3:$H$300,'04'!$C$3:$C$300,C394)+SUMIFS('04'!$H$3:$H$300,'04'!$D$3:$D$300,C394)+SUMIFS('05'!$H$3:$H$300,'05'!$C$3:$C$300,C394)+SUMIFS('05'!$H$3:$H$300,'05'!$D$3:$D$300,C394)+SUMIFS('06'!$H$3:$H$300,'06'!$C$3:$C$300,C394)+SUMIFS('06'!$H$3:$H$300,'06'!$D$3:$D$300,C394)+SUMIFS('07'!$H$3:$H$300,'07'!$C$3:$C$300,C394)+SUMIFS('07'!$H$3:$H$300,'07'!$D$3:$D$300,C394)+SUMIFS('08'!$H$3:$H$300,'08'!$C$3:$C$300,C394)+SUMIFS('08'!$H$3:$H$300,'08'!$D$3:$D$300,C394)+SUMIFS('09'!$H$3:$H$300,'09'!$C$3:$C$300,C394)+SUMIFS('09'!$H$3:$H$300,'09'!$D$3:$D$300,C394)+SUMIFS('10'!$I$3:$I$260,'10'!$C$3:$C$260,C394)+SUMIFS('10'!$I$3:$I$260,'10'!$D$3:$D$260,C394)+SUMIFS('11'!$H$3:$H$300,'11'!$C$3:$C$300,C394)+SUMIFS('11'!$H$3:$H$300,'11'!$D$3:$D$300,C394)+SUMIFS('12'!$H$3:$H$300,'12'!$C$3:$C$300,C394)+SUMIFS('12'!$H$3:$H$300,'12'!$D$3:$D$300,C394)</f>
        <v>0</v>
      </c>
      <c r="I394" s="212"/>
      <c r="J394" s="231"/>
      <c r="K394" s="212"/>
      <c r="L394" s="212"/>
    </row>
    <row r="395" spans="1:12" ht="24.75" customHeight="1">
      <c r="A395" s="16">
        <f>Equipes!$H395+(ROW(Equipes!$H395)/100000)</f>
        <v>3.9500000000000004E-3</v>
      </c>
      <c r="B395" s="13">
        <f>RANK(Equipes!$A395,A:A)</f>
        <v>606</v>
      </c>
      <c r="C395" s="28"/>
      <c r="D395" s="18">
        <f>COUNTIF('01'!$C$3:$C$300,C395)+COUNTIF('02'!$C$3:$C$300,C395)+COUNTIF('03'!$C$3:$C$300,C395)+COUNTIF('04'!$C$3:$C$300,C395)+COUNTIF('05'!$C$3:$C$300,C395)+COUNTIF('06'!$C$3:$C$300,C395)+COUNTIF('07'!$C$3:$C$300,C395)+COUNTIF('08'!$C$3:$C$300,C395)+COUNTIF('09'!$C$3:$C$300,C395)+COUNTIF('10'!$C$3:$C$260,C395)+COUNTIF('11'!$C$3:$C$300,C395)+COUNTIF('12'!$C$3:$C$300,C395)</f>
        <v>0</v>
      </c>
      <c r="E395" s="18">
        <f>COUNTIF('01'!$D$3:$D$300,C395)+COUNTIF('02'!$D$3:$D$300,C395)+COUNTIF('03'!$D$3:$D$300,C395)+COUNTIF('04'!$D$3:$D$300,C395)+COUNTIF('05'!$D$3:$D$300,C395)+COUNTIF('06'!$D$3:$D$300,C395)+COUNTIF('07'!$D$3:$D$300,C395)+COUNTIF('08'!$D$3:$D$300,C395)+COUNTIF('09'!$D$3:$D$300,C395)+COUNTIF('10'!$D$3:$D$260,C395)+COUNTIF('11'!$D$3:$D$300,C395)+COUNTIF('12'!$D$3:$D$300,C395)</f>
        <v>0</v>
      </c>
      <c r="F395" s="18">
        <f>COUNTIFS('01'!$C$3:$C$300,C395,'01'!$H$3:$H$300,"&gt;0")+COUNTIFS('01'!$D$3:$D$300,C395,'01'!$H$3:$H$300,"&gt;0")+COUNTIFS('02'!$C$3:$C$300,C395,'02'!$H$3:$H$300,"&gt;0")+COUNTIFS('02'!$D$3:$D$300,C395,'02'!$H$3:$H$300,"&gt;0")+COUNTIFS('03'!$C$3:$C$300,C395,'03'!$H$3:$H$300,"&gt;0")+COUNTIFS('03'!$D$3:$D$300,C395,'03'!$H$3:$H$300,"&gt;0")+COUNTIFS('04'!$C$3:$C$300,C395,'04'!$H$3:$H$300,"&gt;0")+COUNTIFS('04'!$D$3:$D$300,C395,'04'!$H$3:$H$300,"&gt;0")+COUNTIFS('05'!$C$3:$C$300,C395,'05'!$H$3:$H$300,"&gt;0")+COUNTIFS('05'!$D$3:$D$300,C395,'05'!$H$3:$H$300,"&gt;0")+COUNTIFS('06'!$C$3:$C$300,C395,'06'!$H$3:$H$300,"&gt;0")+COUNTIFS('06'!$D$3:$D$300,C395,'06'!$H$3:$H$300,"&gt;0")+COUNTIFS('07'!$C$3:$C$300,C395,'07'!$H$3:$H$300,"&gt;0")+COUNTIFS('07'!$D$3:$D$300,C395,'07'!$H$3:$H$300,"&gt;0")+COUNTIFS('08'!$C$3:$C$300,C395,'08'!$H$3:$H$300,"&gt;0")+COUNTIFS('08'!$D$3:$D$300,C395,'08'!$H$3:$H$300,"&gt;0")+COUNTIFS('09'!$C$3:$C$300,C395,'09'!$H$3:$H$300,"&gt;0")+COUNTIFS('09'!$D$3:$D$300,C395,'09'!$H$3:$H$300,"&gt;0")+COUNTIFS('10'!$C$3:$C$260,C395,'10'!$I$3:$I$260,"&gt;0")+COUNTIFS('10'!$D$3:$D$260,C395,'10'!$I$3:$I$260,"&gt;0")+COUNTIFS('11'!$C$3:$C$300,C395,'11'!$H$3:$H$300,"&gt;0")+COUNTIFS('11'!$D$3:$D$300,C395,'11'!$H$3:$H$300,"&gt;0")+COUNTIFS('12'!$C$3:$C$300,C395,'12'!$H$3:$H$300,"&gt;0")+COUNTIFS('12'!$D$3:$D$300,C395,'12'!$H$3:$H$300,"&gt;0")</f>
        <v>0</v>
      </c>
      <c r="G395" s="18">
        <f>COUNTIFS('01'!$C$3:$C$300,C395,'01'!$H$3:$H$300,"&lt;0")+COUNTIFS('01'!$D$3:$D$300,C395,'01'!$H$3:$H$300,"&lt;0")+COUNTIFS('02'!$C$3:$C$300,C395,'02'!$H$3:$H$300,"&lt;0")+COUNTIFS('02'!$D$3:$D$300,C395,'02'!$H$3:$H$300,"&lt;0")+COUNTIFS('03'!$C$3:$C$300,C395,'03'!$H$3:$H$300,"&lt;0")+COUNTIFS('03'!$D$3:$D$300,C395,'03'!$H$3:$H$300,"&lt;0")+COUNTIFS('04'!$C$3:$C$300,C395,'04'!$H$3:$H$300,"&lt;0")+COUNTIFS('04'!$D$3:$D$300,C395,'04'!$H$3:$H$300,"&lt;0")+COUNTIFS('05'!$C$3:$C$300,C395,'05'!$H$3:$H$300,"&lt;0")+COUNTIFS('05'!$D$3:$D$300,C395,'05'!$H$3:$H$300,"&lt;0")+COUNTIFS('06'!$C$3:$C$300,C395,'06'!$H$3:$H$300,"&lt;0")+COUNTIFS('06'!$D$3:$D$300,C395,'06'!$H$3:$H$300,"&lt;0")+COUNTIFS('07'!$C$3:$C$300,C395,'07'!$H$3:$H$300,"&lt;0")+COUNTIFS('07'!$D$3:$D$300,C395,'07'!$H$3:$H$300,"&lt;0")+COUNTIFS('08'!$C$3:$C$300,C395,'08'!$H$3:$H$300,"&lt;0")+COUNTIFS('08'!$D$3:$D$300,C395,'08'!$H$3:$H$300,"&lt;0")+COUNTIFS('09'!$C$3:$C$300,C395,'09'!$H$3:$H$300,"&lt;0")+COUNTIFS('09'!$D$3:$D$300,C395,'09'!$H$3:$H$300,"&lt;0")+COUNTIFS('10'!$C$3:$C$260,C395,'10'!$I$3:$I$260,"&lt;0")+COUNTIFS('10'!$D$3:$D$260,C395,'10'!$I$3:$I$260,"&lt;0")+COUNTIFS('11'!$C$3:$C$300,C395,'11'!$H$3:$H$300,"&lt;0")+COUNTIFS('11'!$D$3:$D$300,C395,'11'!$H$3:$H$300,"&lt;0")+COUNTIFS('12'!$C$3:$C$300,C395,'12'!$H$3:$H$300,"&lt;0")+COUNTIFS('12'!$D$3:$D$300,C395,'12'!$H$3:$H$300,"&lt;0")</f>
        <v>0</v>
      </c>
      <c r="H395" s="19">
        <f>SUMIFS('01'!$H$3:$H$300,'01'!$C$3:$C$300,C395)+SUMIFS('01'!$H$3:$H$300,'01'!$D$3:$D$300,C395)+SUMIFS('02'!$H$3:$H$300,'02'!$C$3:$C$300,C395)+SUMIFS('02'!$H$3:$H$300,'02'!$D$3:$D$300,C395)+SUMIFS('03'!$H$3:$H$300,'03'!$C$3:$C$300,C395)+SUMIFS('03'!$H$3:$H$300,'03'!$D$3:$D$300,C395)+SUMIFS('04'!$H$3:$H$300,'04'!$C$3:$C$300,C395)+SUMIFS('04'!$H$3:$H$300,'04'!$D$3:$D$300,C395)+SUMIFS('05'!$H$3:$H$300,'05'!$C$3:$C$300,C395)+SUMIFS('05'!$H$3:$H$300,'05'!$D$3:$D$300,C395)+SUMIFS('06'!$H$3:$H$300,'06'!$C$3:$C$300,C395)+SUMIFS('06'!$H$3:$H$300,'06'!$D$3:$D$300,C395)+SUMIFS('07'!$H$3:$H$300,'07'!$C$3:$C$300,C395)+SUMIFS('07'!$H$3:$H$300,'07'!$D$3:$D$300,C395)+SUMIFS('08'!$H$3:$H$300,'08'!$C$3:$C$300,C395)+SUMIFS('08'!$H$3:$H$300,'08'!$D$3:$D$300,C395)+SUMIFS('09'!$H$3:$H$300,'09'!$C$3:$C$300,C395)+SUMIFS('09'!$H$3:$H$300,'09'!$D$3:$D$300,C395)+SUMIFS('10'!$I$3:$I$260,'10'!$C$3:$C$260,C395)+SUMIFS('10'!$I$3:$I$260,'10'!$D$3:$D$260,C395)+SUMIFS('11'!$H$3:$H$300,'11'!$C$3:$C$300,C395)+SUMIFS('11'!$H$3:$H$300,'11'!$D$3:$D$300,C395)+SUMIFS('12'!$H$3:$H$300,'12'!$C$3:$C$300,C395)+SUMIFS('12'!$H$3:$H$300,'12'!$D$3:$D$300,C395)</f>
        <v>0</v>
      </c>
      <c r="I395" s="212"/>
      <c r="J395" s="231"/>
      <c r="K395" s="212"/>
      <c r="L395" s="212"/>
    </row>
    <row r="396" spans="1:12" ht="24.75" customHeight="1">
      <c r="A396" s="16">
        <f>Equipes!$H396+(ROW(Equipes!$H396)/100000)</f>
        <v>3.96E-3</v>
      </c>
      <c r="B396" s="13">
        <f>RANK(Equipes!$A396,A:A)</f>
        <v>605</v>
      </c>
      <c r="C396" s="28"/>
      <c r="D396" s="18">
        <f>COUNTIF('01'!$C$3:$C$300,C396)+COUNTIF('02'!$C$3:$C$300,C396)+COUNTIF('03'!$C$3:$C$300,C396)+COUNTIF('04'!$C$3:$C$300,C396)+COUNTIF('05'!$C$3:$C$300,C396)+COUNTIF('06'!$C$3:$C$300,C396)+COUNTIF('07'!$C$3:$C$300,C396)+COUNTIF('08'!$C$3:$C$300,C396)+COUNTIF('09'!$C$3:$C$300,C396)+COUNTIF('10'!$C$3:$C$260,C396)+COUNTIF('11'!$C$3:$C$300,C396)+COUNTIF('12'!$C$3:$C$300,C396)</f>
        <v>0</v>
      </c>
      <c r="E396" s="18">
        <f>COUNTIF('01'!$D$3:$D$300,C396)+COUNTIF('02'!$D$3:$D$300,C396)+COUNTIF('03'!$D$3:$D$300,C396)+COUNTIF('04'!$D$3:$D$300,C396)+COUNTIF('05'!$D$3:$D$300,C396)+COUNTIF('06'!$D$3:$D$300,C396)+COUNTIF('07'!$D$3:$D$300,C396)+COUNTIF('08'!$D$3:$D$300,C396)+COUNTIF('09'!$D$3:$D$300,C396)+COUNTIF('10'!$D$3:$D$260,C396)+COUNTIF('11'!$D$3:$D$300,C396)+COUNTIF('12'!$D$3:$D$300,C396)</f>
        <v>0</v>
      </c>
      <c r="F396" s="18">
        <f>COUNTIFS('01'!$C$3:$C$300,C396,'01'!$H$3:$H$300,"&gt;0")+COUNTIFS('01'!$D$3:$D$300,C396,'01'!$H$3:$H$300,"&gt;0")+COUNTIFS('02'!$C$3:$C$300,C396,'02'!$H$3:$H$300,"&gt;0")+COUNTIFS('02'!$D$3:$D$300,C396,'02'!$H$3:$H$300,"&gt;0")+COUNTIFS('03'!$C$3:$C$300,C396,'03'!$H$3:$H$300,"&gt;0")+COUNTIFS('03'!$D$3:$D$300,C396,'03'!$H$3:$H$300,"&gt;0")+COUNTIFS('04'!$C$3:$C$300,C396,'04'!$H$3:$H$300,"&gt;0")+COUNTIFS('04'!$D$3:$D$300,C396,'04'!$H$3:$H$300,"&gt;0")+COUNTIFS('05'!$C$3:$C$300,C396,'05'!$H$3:$H$300,"&gt;0")+COUNTIFS('05'!$D$3:$D$300,C396,'05'!$H$3:$H$300,"&gt;0")+COUNTIFS('06'!$C$3:$C$300,C396,'06'!$H$3:$H$300,"&gt;0")+COUNTIFS('06'!$D$3:$D$300,C396,'06'!$H$3:$H$300,"&gt;0")+COUNTIFS('07'!$C$3:$C$300,C396,'07'!$H$3:$H$300,"&gt;0")+COUNTIFS('07'!$D$3:$D$300,C396,'07'!$H$3:$H$300,"&gt;0")+COUNTIFS('08'!$C$3:$C$300,C396,'08'!$H$3:$H$300,"&gt;0")+COUNTIFS('08'!$D$3:$D$300,C396,'08'!$H$3:$H$300,"&gt;0")+COUNTIFS('09'!$C$3:$C$300,C396,'09'!$H$3:$H$300,"&gt;0")+COUNTIFS('09'!$D$3:$D$300,C396,'09'!$H$3:$H$300,"&gt;0")+COUNTIFS('10'!$C$3:$C$260,C396,'10'!$I$3:$I$260,"&gt;0")+COUNTIFS('10'!$D$3:$D$260,C396,'10'!$I$3:$I$260,"&gt;0")+COUNTIFS('11'!$C$3:$C$300,C396,'11'!$H$3:$H$300,"&gt;0")+COUNTIFS('11'!$D$3:$D$300,C396,'11'!$H$3:$H$300,"&gt;0")+COUNTIFS('12'!$C$3:$C$300,C396,'12'!$H$3:$H$300,"&gt;0")+COUNTIFS('12'!$D$3:$D$300,C396,'12'!$H$3:$H$300,"&gt;0")</f>
        <v>0</v>
      </c>
      <c r="G396" s="18">
        <f>COUNTIFS('01'!$C$3:$C$300,C396,'01'!$H$3:$H$300,"&lt;0")+COUNTIFS('01'!$D$3:$D$300,C396,'01'!$H$3:$H$300,"&lt;0")+COUNTIFS('02'!$C$3:$C$300,C396,'02'!$H$3:$H$300,"&lt;0")+COUNTIFS('02'!$D$3:$D$300,C396,'02'!$H$3:$H$300,"&lt;0")+COUNTIFS('03'!$C$3:$C$300,C396,'03'!$H$3:$H$300,"&lt;0")+COUNTIFS('03'!$D$3:$D$300,C396,'03'!$H$3:$H$300,"&lt;0")+COUNTIFS('04'!$C$3:$C$300,C396,'04'!$H$3:$H$300,"&lt;0")+COUNTIFS('04'!$D$3:$D$300,C396,'04'!$H$3:$H$300,"&lt;0")+COUNTIFS('05'!$C$3:$C$300,C396,'05'!$H$3:$H$300,"&lt;0")+COUNTIFS('05'!$D$3:$D$300,C396,'05'!$H$3:$H$300,"&lt;0")+COUNTIFS('06'!$C$3:$C$300,C396,'06'!$H$3:$H$300,"&lt;0")+COUNTIFS('06'!$D$3:$D$300,C396,'06'!$H$3:$H$300,"&lt;0")+COUNTIFS('07'!$C$3:$C$300,C396,'07'!$H$3:$H$300,"&lt;0")+COUNTIFS('07'!$D$3:$D$300,C396,'07'!$H$3:$H$300,"&lt;0")+COUNTIFS('08'!$C$3:$C$300,C396,'08'!$H$3:$H$300,"&lt;0")+COUNTIFS('08'!$D$3:$D$300,C396,'08'!$H$3:$H$300,"&lt;0")+COUNTIFS('09'!$C$3:$C$300,C396,'09'!$H$3:$H$300,"&lt;0")+COUNTIFS('09'!$D$3:$D$300,C396,'09'!$H$3:$H$300,"&lt;0")+COUNTIFS('10'!$C$3:$C$260,C396,'10'!$I$3:$I$260,"&lt;0")+COUNTIFS('10'!$D$3:$D$260,C396,'10'!$I$3:$I$260,"&lt;0")+COUNTIFS('11'!$C$3:$C$300,C396,'11'!$H$3:$H$300,"&lt;0")+COUNTIFS('11'!$D$3:$D$300,C396,'11'!$H$3:$H$300,"&lt;0")+COUNTIFS('12'!$C$3:$C$300,C396,'12'!$H$3:$H$300,"&lt;0")+COUNTIFS('12'!$D$3:$D$300,C396,'12'!$H$3:$H$300,"&lt;0")</f>
        <v>0</v>
      </c>
      <c r="H396" s="19">
        <f>SUMIFS('01'!$H$3:$H$300,'01'!$C$3:$C$300,C396)+SUMIFS('01'!$H$3:$H$300,'01'!$D$3:$D$300,C396)+SUMIFS('02'!$H$3:$H$300,'02'!$C$3:$C$300,C396)+SUMIFS('02'!$H$3:$H$300,'02'!$D$3:$D$300,C396)+SUMIFS('03'!$H$3:$H$300,'03'!$C$3:$C$300,C396)+SUMIFS('03'!$H$3:$H$300,'03'!$D$3:$D$300,C396)+SUMIFS('04'!$H$3:$H$300,'04'!$C$3:$C$300,C396)+SUMIFS('04'!$H$3:$H$300,'04'!$D$3:$D$300,C396)+SUMIFS('05'!$H$3:$H$300,'05'!$C$3:$C$300,C396)+SUMIFS('05'!$H$3:$H$300,'05'!$D$3:$D$300,C396)+SUMIFS('06'!$H$3:$H$300,'06'!$C$3:$C$300,C396)+SUMIFS('06'!$H$3:$H$300,'06'!$D$3:$D$300,C396)+SUMIFS('07'!$H$3:$H$300,'07'!$C$3:$C$300,C396)+SUMIFS('07'!$H$3:$H$300,'07'!$D$3:$D$300,C396)+SUMIFS('08'!$H$3:$H$300,'08'!$C$3:$C$300,C396)+SUMIFS('08'!$H$3:$H$300,'08'!$D$3:$D$300,C396)+SUMIFS('09'!$H$3:$H$300,'09'!$C$3:$C$300,C396)+SUMIFS('09'!$H$3:$H$300,'09'!$D$3:$D$300,C396)+SUMIFS('10'!$I$3:$I$260,'10'!$C$3:$C$260,C396)+SUMIFS('10'!$I$3:$I$260,'10'!$D$3:$D$260,C396)+SUMIFS('11'!$H$3:$H$300,'11'!$C$3:$C$300,C396)+SUMIFS('11'!$H$3:$H$300,'11'!$D$3:$D$300,C396)+SUMIFS('12'!$H$3:$H$300,'12'!$C$3:$C$300,C396)+SUMIFS('12'!$H$3:$H$300,'12'!$D$3:$D$300,C396)</f>
        <v>0</v>
      </c>
      <c r="I396" s="212"/>
      <c r="J396" s="231"/>
      <c r="K396" s="212"/>
      <c r="L396" s="212"/>
    </row>
    <row r="397" spans="1:12" ht="24.75" customHeight="1">
      <c r="A397" s="16">
        <f>Equipes!$H397+(ROW(Equipes!$H397)/100000)</f>
        <v>3.9699999999999996E-3</v>
      </c>
      <c r="B397" s="13">
        <f>RANK(Equipes!$A397,A:A)</f>
        <v>604</v>
      </c>
      <c r="C397" s="28"/>
      <c r="D397" s="18">
        <f>COUNTIF('01'!$C$3:$C$300,C397)+COUNTIF('02'!$C$3:$C$300,C397)+COUNTIF('03'!$C$3:$C$300,C397)+COUNTIF('04'!$C$3:$C$300,C397)+COUNTIF('05'!$C$3:$C$300,C397)+COUNTIF('06'!$C$3:$C$300,C397)+COUNTIF('07'!$C$3:$C$300,C397)+COUNTIF('08'!$C$3:$C$300,C397)+COUNTIF('09'!$C$3:$C$300,C397)+COUNTIF('10'!$C$3:$C$260,C397)+COUNTIF('11'!$C$3:$C$300,C397)+COUNTIF('12'!$C$3:$C$300,C397)</f>
        <v>0</v>
      </c>
      <c r="E397" s="18">
        <f>COUNTIF('01'!$D$3:$D$300,C397)+COUNTIF('02'!$D$3:$D$300,C397)+COUNTIF('03'!$D$3:$D$300,C397)+COUNTIF('04'!$D$3:$D$300,C397)+COUNTIF('05'!$D$3:$D$300,C397)+COUNTIF('06'!$D$3:$D$300,C397)+COUNTIF('07'!$D$3:$D$300,C397)+COUNTIF('08'!$D$3:$D$300,C397)+COUNTIF('09'!$D$3:$D$300,C397)+COUNTIF('10'!$D$3:$D$260,C397)+COUNTIF('11'!$D$3:$D$300,C397)+COUNTIF('12'!$D$3:$D$300,C397)</f>
        <v>0</v>
      </c>
      <c r="F397" s="18">
        <f>COUNTIFS('01'!$C$3:$C$300,C397,'01'!$H$3:$H$300,"&gt;0")+COUNTIFS('01'!$D$3:$D$300,C397,'01'!$H$3:$H$300,"&gt;0")+COUNTIFS('02'!$C$3:$C$300,C397,'02'!$H$3:$H$300,"&gt;0")+COUNTIFS('02'!$D$3:$D$300,C397,'02'!$H$3:$H$300,"&gt;0")+COUNTIFS('03'!$C$3:$C$300,C397,'03'!$H$3:$H$300,"&gt;0")+COUNTIFS('03'!$D$3:$D$300,C397,'03'!$H$3:$H$300,"&gt;0")+COUNTIFS('04'!$C$3:$C$300,C397,'04'!$H$3:$H$300,"&gt;0")+COUNTIFS('04'!$D$3:$D$300,C397,'04'!$H$3:$H$300,"&gt;0")+COUNTIFS('05'!$C$3:$C$300,C397,'05'!$H$3:$H$300,"&gt;0")+COUNTIFS('05'!$D$3:$D$300,C397,'05'!$H$3:$H$300,"&gt;0")+COUNTIFS('06'!$C$3:$C$300,C397,'06'!$H$3:$H$300,"&gt;0")+COUNTIFS('06'!$D$3:$D$300,C397,'06'!$H$3:$H$300,"&gt;0")+COUNTIFS('07'!$C$3:$C$300,C397,'07'!$H$3:$H$300,"&gt;0")+COUNTIFS('07'!$D$3:$D$300,C397,'07'!$H$3:$H$300,"&gt;0")+COUNTIFS('08'!$C$3:$C$300,C397,'08'!$H$3:$H$300,"&gt;0")+COUNTIFS('08'!$D$3:$D$300,C397,'08'!$H$3:$H$300,"&gt;0")+COUNTIFS('09'!$C$3:$C$300,C397,'09'!$H$3:$H$300,"&gt;0")+COUNTIFS('09'!$D$3:$D$300,C397,'09'!$H$3:$H$300,"&gt;0")+COUNTIFS('10'!$C$3:$C$260,C397,'10'!$I$3:$I$260,"&gt;0")+COUNTIFS('10'!$D$3:$D$260,C397,'10'!$I$3:$I$260,"&gt;0")+COUNTIFS('11'!$C$3:$C$300,C397,'11'!$H$3:$H$300,"&gt;0")+COUNTIFS('11'!$D$3:$D$300,C397,'11'!$H$3:$H$300,"&gt;0")+COUNTIFS('12'!$C$3:$C$300,C397,'12'!$H$3:$H$300,"&gt;0")+COUNTIFS('12'!$D$3:$D$300,C397,'12'!$H$3:$H$300,"&gt;0")</f>
        <v>0</v>
      </c>
      <c r="G397" s="18">
        <f>COUNTIFS('01'!$C$3:$C$300,C397,'01'!$H$3:$H$300,"&lt;0")+COUNTIFS('01'!$D$3:$D$300,C397,'01'!$H$3:$H$300,"&lt;0")+COUNTIFS('02'!$C$3:$C$300,C397,'02'!$H$3:$H$300,"&lt;0")+COUNTIFS('02'!$D$3:$D$300,C397,'02'!$H$3:$H$300,"&lt;0")+COUNTIFS('03'!$C$3:$C$300,C397,'03'!$H$3:$H$300,"&lt;0")+COUNTIFS('03'!$D$3:$D$300,C397,'03'!$H$3:$H$300,"&lt;0")+COUNTIFS('04'!$C$3:$C$300,C397,'04'!$H$3:$H$300,"&lt;0")+COUNTIFS('04'!$D$3:$D$300,C397,'04'!$H$3:$H$300,"&lt;0")+COUNTIFS('05'!$C$3:$C$300,C397,'05'!$H$3:$H$300,"&lt;0")+COUNTIFS('05'!$D$3:$D$300,C397,'05'!$H$3:$H$300,"&lt;0")+COUNTIFS('06'!$C$3:$C$300,C397,'06'!$H$3:$H$300,"&lt;0")+COUNTIFS('06'!$D$3:$D$300,C397,'06'!$H$3:$H$300,"&lt;0")+COUNTIFS('07'!$C$3:$C$300,C397,'07'!$H$3:$H$300,"&lt;0")+COUNTIFS('07'!$D$3:$D$300,C397,'07'!$H$3:$H$300,"&lt;0")+COUNTIFS('08'!$C$3:$C$300,C397,'08'!$H$3:$H$300,"&lt;0")+COUNTIFS('08'!$D$3:$D$300,C397,'08'!$H$3:$H$300,"&lt;0")+COUNTIFS('09'!$C$3:$C$300,C397,'09'!$H$3:$H$300,"&lt;0")+COUNTIFS('09'!$D$3:$D$300,C397,'09'!$H$3:$H$300,"&lt;0")+COUNTIFS('10'!$C$3:$C$260,C397,'10'!$I$3:$I$260,"&lt;0")+COUNTIFS('10'!$D$3:$D$260,C397,'10'!$I$3:$I$260,"&lt;0")+COUNTIFS('11'!$C$3:$C$300,C397,'11'!$H$3:$H$300,"&lt;0")+COUNTIFS('11'!$D$3:$D$300,C397,'11'!$H$3:$H$300,"&lt;0")+COUNTIFS('12'!$C$3:$C$300,C397,'12'!$H$3:$H$300,"&lt;0")+COUNTIFS('12'!$D$3:$D$300,C397,'12'!$H$3:$H$300,"&lt;0")</f>
        <v>0</v>
      </c>
      <c r="H397" s="19">
        <f>SUMIFS('01'!$H$3:$H$300,'01'!$C$3:$C$300,C397)+SUMIFS('01'!$H$3:$H$300,'01'!$D$3:$D$300,C397)+SUMIFS('02'!$H$3:$H$300,'02'!$C$3:$C$300,C397)+SUMIFS('02'!$H$3:$H$300,'02'!$D$3:$D$300,C397)+SUMIFS('03'!$H$3:$H$300,'03'!$C$3:$C$300,C397)+SUMIFS('03'!$H$3:$H$300,'03'!$D$3:$D$300,C397)+SUMIFS('04'!$H$3:$H$300,'04'!$C$3:$C$300,C397)+SUMIFS('04'!$H$3:$H$300,'04'!$D$3:$D$300,C397)+SUMIFS('05'!$H$3:$H$300,'05'!$C$3:$C$300,C397)+SUMIFS('05'!$H$3:$H$300,'05'!$D$3:$D$300,C397)+SUMIFS('06'!$H$3:$H$300,'06'!$C$3:$C$300,C397)+SUMIFS('06'!$H$3:$H$300,'06'!$D$3:$D$300,C397)+SUMIFS('07'!$H$3:$H$300,'07'!$C$3:$C$300,C397)+SUMIFS('07'!$H$3:$H$300,'07'!$D$3:$D$300,C397)+SUMIFS('08'!$H$3:$H$300,'08'!$C$3:$C$300,C397)+SUMIFS('08'!$H$3:$H$300,'08'!$D$3:$D$300,C397)+SUMIFS('09'!$H$3:$H$300,'09'!$C$3:$C$300,C397)+SUMIFS('09'!$H$3:$H$300,'09'!$D$3:$D$300,C397)+SUMIFS('10'!$I$3:$I$260,'10'!$C$3:$C$260,C397)+SUMIFS('10'!$I$3:$I$260,'10'!$D$3:$D$260,C397)+SUMIFS('11'!$H$3:$H$300,'11'!$C$3:$C$300,C397)+SUMIFS('11'!$H$3:$H$300,'11'!$D$3:$D$300,C397)+SUMIFS('12'!$H$3:$H$300,'12'!$C$3:$C$300,C397)+SUMIFS('12'!$H$3:$H$300,'12'!$D$3:$D$300,C397)</f>
        <v>0</v>
      </c>
      <c r="I397" s="212"/>
      <c r="J397" s="231"/>
      <c r="K397" s="212"/>
      <c r="L397" s="212"/>
    </row>
    <row r="398" spans="1:12" ht="24.75" customHeight="1">
      <c r="A398" s="16">
        <f>Equipes!$H398+(ROW(Equipes!$H398)/100000)</f>
        <v>3.98E-3</v>
      </c>
      <c r="B398" s="13">
        <f>RANK(Equipes!$A398,A:A)</f>
        <v>603</v>
      </c>
      <c r="C398" s="28"/>
      <c r="D398" s="18">
        <f>COUNTIF('01'!$C$3:$C$300,C398)+COUNTIF('02'!$C$3:$C$300,C398)+COUNTIF('03'!$C$3:$C$300,C398)+COUNTIF('04'!$C$3:$C$300,C398)+COUNTIF('05'!$C$3:$C$300,C398)+COUNTIF('06'!$C$3:$C$300,C398)+COUNTIF('07'!$C$3:$C$300,C398)+COUNTIF('08'!$C$3:$C$300,C398)+COUNTIF('09'!$C$3:$C$300,C398)+COUNTIF('10'!$C$3:$C$260,C398)+COUNTIF('11'!$C$3:$C$300,C398)+COUNTIF('12'!$C$3:$C$300,C398)</f>
        <v>0</v>
      </c>
      <c r="E398" s="18">
        <f>COUNTIF('01'!$D$3:$D$300,C398)+COUNTIF('02'!$D$3:$D$300,C398)+COUNTIF('03'!$D$3:$D$300,C398)+COUNTIF('04'!$D$3:$D$300,C398)+COUNTIF('05'!$D$3:$D$300,C398)+COUNTIF('06'!$D$3:$D$300,C398)+COUNTIF('07'!$D$3:$D$300,C398)+COUNTIF('08'!$D$3:$D$300,C398)+COUNTIF('09'!$D$3:$D$300,C398)+COUNTIF('10'!$D$3:$D$260,C398)+COUNTIF('11'!$D$3:$D$300,C398)+COUNTIF('12'!$D$3:$D$300,C398)</f>
        <v>0</v>
      </c>
      <c r="F398" s="18">
        <f>COUNTIFS('01'!$C$3:$C$300,C398,'01'!$H$3:$H$300,"&gt;0")+COUNTIFS('01'!$D$3:$D$300,C398,'01'!$H$3:$H$300,"&gt;0")+COUNTIFS('02'!$C$3:$C$300,C398,'02'!$H$3:$H$300,"&gt;0")+COUNTIFS('02'!$D$3:$D$300,C398,'02'!$H$3:$H$300,"&gt;0")+COUNTIFS('03'!$C$3:$C$300,C398,'03'!$H$3:$H$300,"&gt;0")+COUNTIFS('03'!$D$3:$D$300,C398,'03'!$H$3:$H$300,"&gt;0")+COUNTIFS('04'!$C$3:$C$300,C398,'04'!$H$3:$H$300,"&gt;0")+COUNTIFS('04'!$D$3:$D$300,C398,'04'!$H$3:$H$300,"&gt;0")+COUNTIFS('05'!$C$3:$C$300,C398,'05'!$H$3:$H$300,"&gt;0")+COUNTIFS('05'!$D$3:$D$300,C398,'05'!$H$3:$H$300,"&gt;0")+COUNTIFS('06'!$C$3:$C$300,C398,'06'!$H$3:$H$300,"&gt;0")+COUNTIFS('06'!$D$3:$D$300,C398,'06'!$H$3:$H$300,"&gt;0")+COUNTIFS('07'!$C$3:$C$300,C398,'07'!$H$3:$H$300,"&gt;0")+COUNTIFS('07'!$D$3:$D$300,C398,'07'!$H$3:$H$300,"&gt;0")+COUNTIFS('08'!$C$3:$C$300,C398,'08'!$H$3:$H$300,"&gt;0")+COUNTIFS('08'!$D$3:$D$300,C398,'08'!$H$3:$H$300,"&gt;0")+COUNTIFS('09'!$C$3:$C$300,C398,'09'!$H$3:$H$300,"&gt;0")+COUNTIFS('09'!$D$3:$D$300,C398,'09'!$H$3:$H$300,"&gt;0")+COUNTIFS('10'!$C$3:$C$260,C398,'10'!$I$3:$I$260,"&gt;0")+COUNTIFS('10'!$D$3:$D$260,C398,'10'!$I$3:$I$260,"&gt;0")+COUNTIFS('11'!$C$3:$C$300,C398,'11'!$H$3:$H$300,"&gt;0")+COUNTIFS('11'!$D$3:$D$300,C398,'11'!$H$3:$H$300,"&gt;0")+COUNTIFS('12'!$C$3:$C$300,C398,'12'!$H$3:$H$300,"&gt;0")+COUNTIFS('12'!$D$3:$D$300,C398,'12'!$H$3:$H$300,"&gt;0")</f>
        <v>0</v>
      </c>
      <c r="G398" s="18">
        <f>COUNTIFS('01'!$C$3:$C$300,C398,'01'!$H$3:$H$300,"&lt;0")+COUNTIFS('01'!$D$3:$D$300,C398,'01'!$H$3:$H$300,"&lt;0")+COUNTIFS('02'!$C$3:$C$300,C398,'02'!$H$3:$H$300,"&lt;0")+COUNTIFS('02'!$D$3:$D$300,C398,'02'!$H$3:$H$300,"&lt;0")+COUNTIFS('03'!$C$3:$C$300,C398,'03'!$H$3:$H$300,"&lt;0")+COUNTIFS('03'!$D$3:$D$300,C398,'03'!$H$3:$H$300,"&lt;0")+COUNTIFS('04'!$C$3:$C$300,C398,'04'!$H$3:$H$300,"&lt;0")+COUNTIFS('04'!$D$3:$D$300,C398,'04'!$H$3:$H$300,"&lt;0")+COUNTIFS('05'!$C$3:$C$300,C398,'05'!$H$3:$H$300,"&lt;0")+COUNTIFS('05'!$D$3:$D$300,C398,'05'!$H$3:$H$300,"&lt;0")+COUNTIFS('06'!$C$3:$C$300,C398,'06'!$H$3:$H$300,"&lt;0")+COUNTIFS('06'!$D$3:$D$300,C398,'06'!$H$3:$H$300,"&lt;0")+COUNTIFS('07'!$C$3:$C$300,C398,'07'!$H$3:$H$300,"&lt;0")+COUNTIFS('07'!$D$3:$D$300,C398,'07'!$H$3:$H$300,"&lt;0")+COUNTIFS('08'!$C$3:$C$300,C398,'08'!$H$3:$H$300,"&lt;0")+COUNTIFS('08'!$D$3:$D$300,C398,'08'!$H$3:$H$300,"&lt;0")+COUNTIFS('09'!$C$3:$C$300,C398,'09'!$H$3:$H$300,"&lt;0")+COUNTIFS('09'!$D$3:$D$300,C398,'09'!$H$3:$H$300,"&lt;0")+COUNTIFS('10'!$C$3:$C$260,C398,'10'!$I$3:$I$260,"&lt;0")+COUNTIFS('10'!$D$3:$D$260,C398,'10'!$I$3:$I$260,"&lt;0")+COUNTIFS('11'!$C$3:$C$300,C398,'11'!$H$3:$H$300,"&lt;0")+COUNTIFS('11'!$D$3:$D$300,C398,'11'!$H$3:$H$300,"&lt;0")+COUNTIFS('12'!$C$3:$C$300,C398,'12'!$H$3:$H$300,"&lt;0")+COUNTIFS('12'!$D$3:$D$300,C398,'12'!$H$3:$H$300,"&lt;0")</f>
        <v>0</v>
      </c>
      <c r="H398" s="19">
        <f>SUMIFS('01'!$H$3:$H$300,'01'!$C$3:$C$300,C398)+SUMIFS('01'!$H$3:$H$300,'01'!$D$3:$D$300,C398)+SUMIFS('02'!$H$3:$H$300,'02'!$C$3:$C$300,C398)+SUMIFS('02'!$H$3:$H$300,'02'!$D$3:$D$300,C398)+SUMIFS('03'!$H$3:$H$300,'03'!$C$3:$C$300,C398)+SUMIFS('03'!$H$3:$H$300,'03'!$D$3:$D$300,C398)+SUMIFS('04'!$H$3:$H$300,'04'!$C$3:$C$300,C398)+SUMIFS('04'!$H$3:$H$300,'04'!$D$3:$D$300,C398)+SUMIFS('05'!$H$3:$H$300,'05'!$C$3:$C$300,C398)+SUMIFS('05'!$H$3:$H$300,'05'!$D$3:$D$300,C398)+SUMIFS('06'!$H$3:$H$300,'06'!$C$3:$C$300,C398)+SUMIFS('06'!$H$3:$H$300,'06'!$D$3:$D$300,C398)+SUMIFS('07'!$H$3:$H$300,'07'!$C$3:$C$300,C398)+SUMIFS('07'!$H$3:$H$300,'07'!$D$3:$D$300,C398)+SUMIFS('08'!$H$3:$H$300,'08'!$C$3:$C$300,C398)+SUMIFS('08'!$H$3:$H$300,'08'!$D$3:$D$300,C398)+SUMIFS('09'!$H$3:$H$300,'09'!$C$3:$C$300,C398)+SUMIFS('09'!$H$3:$H$300,'09'!$D$3:$D$300,C398)+SUMIFS('10'!$I$3:$I$260,'10'!$C$3:$C$260,C398)+SUMIFS('10'!$I$3:$I$260,'10'!$D$3:$D$260,C398)+SUMIFS('11'!$H$3:$H$300,'11'!$C$3:$C$300,C398)+SUMIFS('11'!$H$3:$H$300,'11'!$D$3:$D$300,C398)+SUMIFS('12'!$H$3:$H$300,'12'!$C$3:$C$300,C398)+SUMIFS('12'!$H$3:$H$300,'12'!$D$3:$D$300,C398)</f>
        <v>0</v>
      </c>
      <c r="I398" s="212"/>
      <c r="J398" s="231"/>
      <c r="K398" s="212"/>
      <c r="L398" s="212"/>
    </row>
    <row r="399" spans="1:12" ht="24.75" customHeight="1">
      <c r="A399" s="16">
        <f>Equipes!$H399+(ROW(Equipes!$H399)/100000)</f>
        <v>3.9899999999999996E-3</v>
      </c>
      <c r="B399" s="13">
        <f>RANK(Equipes!$A399,A:A)</f>
        <v>602</v>
      </c>
      <c r="C399" s="28"/>
      <c r="D399" s="18">
        <f>COUNTIF('01'!$C$3:$C$300,C399)+COUNTIF('02'!$C$3:$C$300,C399)+COUNTIF('03'!$C$3:$C$300,C399)+COUNTIF('04'!$C$3:$C$300,C399)+COUNTIF('05'!$C$3:$C$300,C399)+COUNTIF('06'!$C$3:$C$300,C399)+COUNTIF('07'!$C$3:$C$300,C399)+COUNTIF('08'!$C$3:$C$300,C399)+COUNTIF('09'!$C$3:$C$300,C399)+COUNTIF('10'!$C$3:$C$260,C399)+COUNTIF('11'!$C$3:$C$300,C399)+COUNTIF('12'!$C$3:$C$300,C399)</f>
        <v>0</v>
      </c>
      <c r="E399" s="18">
        <f>COUNTIF('01'!$D$3:$D$300,C399)+COUNTIF('02'!$D$3:$D$300,C399)+COUNTIF('03'!$D$3:$D$300,C399)+COUNTIF('04'!$D$3:$D$300,C399)+COUNTIF('05'!$D$3:$D$300,C399)+COUNTIF('06'!$D$3:$D$300,C399)+COUNTIF('07'!$D$3:$D$300,C399)+COUNTIF('08'!$D$3:$D$300,C399)+COUNTIF('09'!$D$3:$D$300,C399)+COUNTIF('10'!$D$3:$D$260,C399)+COUNTIF('11'!$D$3:$D$300,C399)+COUNTIF('12'!$D$3:$D$300,C399)</f>
        <v>0</v>
      </c>
      <c r="F399" s="18">
        <f>COUNTIFS('01'!$C$3:$C$300,C399,'01'!$H$3:$H$300,"&gt;0")+COUNTIFS('01'!$D$3:$D$300,C399,'01'!$H$3:$H$300,"&gt;0")+COUNTIFS('02'!$C$3:$C$300,C399,'02'!$H$3:$H$300,"&gt;0")+COUNTIFS('02'!$D$3:$D$300,C399,'02'!$H$3:$H$300,"&gt;0")+COUNTIFS('03'!$C$3:$C$300,C399,'03'!$H$3:$H$300,"&gt;0")+COUNTIFS('03'!$D$3:$D$300,C399,'03'!$H$3:$H$300,"&gt;0")+COUNTIFS('04'!$C$3:$C$300,C399,'04'!$H$3:$H$300,"&gt;0")+COUNTIFS('04'!$D$3:$D$300,C399,'04'!$H$3:$H$300,"&gt;0")+COUNTIFS('05'!$C$3:$C$300,C399,'05'!$H$3:$H$300,"&gt;0")+COUNTIFS('05'!$D$3:$D$300,C399,'05'!$H$3:$H$300,"&gt;0")+COUNTIFS('06'!$C$3:$C$300,C399,'06'!$H$3:$H$300,"&gt;0")+COUNTIFS('06'!$D$3:$D$300,C399,'06'!$H$3:$H$300,"&gt;0")+COUNTIFS('07'!$C$3:$C$300,C399,'07'!$H$3:$H$300,"&gt;0")+COUNTIFS('07'!$D$3:$D$300,C399,'07'!$H$3:$H$300,"&gt;0")+COUNTIFS('08'!$C$3:$C$300,C399,'08'!$H$3:$H$300,"&gt;0")+COUNTIFS('08'!$D$3:$D$300,C399,'08'!$H$3:$H$300,"&gt;0")+COUNTIFS('09'!$C$3:$C$300,C399,'09'!$H$3:$H$300,"&gt;0")+COUNTIFS('09'!$D$3:$D$300,C399,'09'!$H$3:$H$300,"&gt;0")+COUNTIFS('10'!$C$3:$C$260,C399,'10'!$I$3:$I$260,"&gt;0")+COUNTIFS('10'!$D$3:$D$260,C399,'10'!$I$3:$I$260,"&gt;0")+COUNTIFS('11'!$C$3:$C$300,C399,'11'!$H$3:$H$300,"&gt;0")+COUNTIFS('11'!$D$3:$D$300,C399,'11'!$H$3:$H$300,"&gt;0")+COUNTIFS('12'!$C$3:$C$300,C399,'12'!$H$3:$H$300,"&gt;0")+COUNTIFS('12'!$D$3:$D$300,C399,'12'!$H$3:$H$300,"&gt;0")</f>
        <v>0</v>
      </c>
      <c r="G399" s="18">
        <f>COUNTIFS('01'!$C$3:$C$300,C399,'01'!$H$3:$H$300,"&lt;0")+COUNTIFS('01'!$D$3:$D$300,C399,'01'!$H$3:$H$300,"&lt;0")+COUNTIFS('02'!$C$3:$C$300,C399,'02'!$H$3:$H$300,"&lt;0")+COUNTIFS('02'!$D$3:$D$300,C399,'02'!$H$3:$H$300,"&lt;0")+COUNTIFS('03'!$C$3:$C$300,C399,'03'!$H$3:$H$300,"&lt;0")+COUNTIFS('03'!$D$3:$D$300,C399,'03'!$H$3:$H$300,"&lt;0")+COUNTIFS('04'!$C$3:$C$300,C399,'04'!$H$3:$H$300,"&lt;0")+COUNTIFS('04'!$D$3:$D$300,C399,'04'!$H$3:$H$300,"&lt;0")+COUNTIFS('05'!$C$3:$C$300,C399,'05'!$H$3:$H$300,"&lt;0")+COUNTIFS('05'!$D$3:$D$300,C399,'05'!$H$3:$H$300,"&lt;0")+COUNTIFS('06'!$C$3:$C$300,C399,'06'!$H$3:$H$300,"&lt;0")+COUNTIFS('06'!$D$3:$D$300,C399,'06'!$H$3:$H$300,"&lt;0")+COUNTIFS('07'!$C$3:$C$300,C399,'07'!$H$3:$H$300,"&lt;0")+COUNTIFS('07'!$D$3:$D$300,C399,'07'!$H$3:$H$300,"&lt;0")+COUNTIFS('08'!$C$3:$C$300,C399,'08'!$H$3:$H$300,"&lt;0")+COUNTIFS('08'!$D$3:$D$300,C399,'08'!$H$3:$H$300,"&lt;0")+COUNTIFS('09'!$C$3:$C$300,C399,'09'!$H$3:$H$300,"&lt;0")+COUNTIFS('09'!$D$3:$D$300,C399,'09'!$H$3:$H$300,"&lt;0")+COUNTIFS('10'!$C$3:$C$260,C399,'10'!$I$3:$I$260,"&lt;0")+COUNTIFS('10'!$D$3:$D$260,C399,'10'!$I$3:$I$260,"&lt;0")+COUNTIFS('11'!$C$3:$C$300,C399,'11'!$H$3:$H$300,"&lt;0")+COUNTIFS('11'!$D$3:$D$300,C399,'11'!$H$3:$H$300,"&lt;0")+COUNTIFS('12'!$C$3:$C$300,C399,'12'!$H$3:$H$300,"&lt;0")+COUNTIFS('12'!$D$3:$D$300,C399,'12'!$H$3:$H$300,"&lt;0")</f>
        <v>0</v>
      </c>
      <c r="H399" s="19">
        <f>SUMIFS('01'!$H$3:$H$300,'01'!$C$3:$C$300,C399)+SUMIFS('01'!$H$3:$H$300,'01'!$D$3:$D$300,C399)+SUMIFS('02'!$H$3:$H$300,'02'!$C$3:$C$300,C399)+SUMIFS('02'!$H$3:$H$300,'02'!$D$3:$D$300,C399)+SUMIFS('03'!$H$3:$H$300,'03'!$C$3:$C$300,C399)+SUMIFS('03'!$H$3:$H$300,'03'!$D$3:$D$300,C399)+SUMIFS('04'!$H$3:$H$300,'04'!$C$3:$C$300,C399)+SUMIFS('04'!$H$3:$H$300,'04'!$D$3:$D$300,C399)+SUMIFS('05'!$H$3:$H$300,'05'!$C$3:$C$300,C399)+SUMIFS('05'!$H$3:$H$300,'05'!$D$3:$D$300,C399)+SUMIFS('06'!$H$3:$H$300,'06'!$C$3:$C$300,C399)+SUMIFS('06'!$H$3:$H$300,'06'!$D$3:$D$300,C399)+SUMIFS('07'!$H$3:$H$300,'07'!$C$3:$C$300,C399)+SUMIFS('07'!$H$3:$H$300,'07'!$D$3:$D$300,C399)+SUMIFS('08'!$H$3:$H$300,'08'!$C$3:$C$300,C399)+SUMIFS('08'!$H$3:$H$300,'08'!$D$3:$D$300,C399)+SUMIFS('09'!$H$3:$H$300,'09'!$C$3:$C$300,C399)+SUMIFS('09'!$H$3:$H$300,'09'!$D$3:$D$300,C399)+SUMIFS('10'!$I$3:$I$260,'10'!$C$3:$C$260,C399)+SUMIFS('10'!$I$3:$I$260,'10'!$D$3:$D$260,C399)+SUMIFS('11'!$H$3:$H$300,'11'!$C$3:$C$300,C399)+SUMIFS('11'!$H$3:$H$300,'11'!$D$3:$D$300,C399)+SUMIFS('12'!$H$3:$H$300,'12'!$C$3:$C$300,C399)+SUMIFS('12'!$H$3:$H$300,'12'!$D$3:$D$300,C399)</f>
        <v>0</v>
      </c>
      <c r="I399" s="212"/>
      <c r="J399" s="231"/>
      <c r="K399" s="212"/>
      <c r="L399" s="212"/>
    </row>
    <row r="400" spans="1:12" ht="24.75" customHeight="1">
      <c r="A400" s="16">
        <f>Equipes!$H400+(ROW(Equipes!$H400)/100000)</f>
        <v>4.0000000000000001E-3</v>
      </c>
      <c r="B400" s="13">
        <f>RANK(Equipes!$A400,A:A)</f>
        <v>601</v>
      </c>
      <c r="C400" s="28"/>
      <c r="D400" s="18">
        <f>COUNTIF('01'!$C$3:$C$300,C400)+COUNTIF('02'!$C$3:$C$300,C400)+COUNTIF('03'!$C$3:$C$300,C400)+COUNTIF('04'!$C$3:$C$300,C400)+COUNTIF('05'!$C$3:$C$300,C400)+COUNTIF('06'!$C$3:$C$300,C400)+COUNTIF('07'!$C$3:$C$300,C400)+COUNTIF('08'!$C$3:$C$300,C400)+COUNTIF('09'!$C$3:$C$300,C400)+COUNTIF('10'!$C$3:$C$260,C400)+COUNTIF('11'!$C$3:$C$300,C400)+COUNTIF('12'!$C$3:$C$300,C400)</f>
        <v>0</v>
      </c>
      <c r="E400" s="18">
        <f>COUNTIF('01'!$D$3:$D$300,C400)+COUNTIF('02'!$D$3:$D$300,C400)+COUNTIF('03'!$D$3:$D$300,C400)+COUNTIF('04'!$D$3:$D$300,C400)+COUNTIF('05'!$D$3:$D$300,C400)+COUNTIF('06'!$D$3:$D$300,C400)+COUNTIF('07'!$D$3:$D$300,C400)+COUNTIF('08'!$D$3:$D$300,C400)+COUNTIF('09'!$D$3:$D$300,C400)+COUNTIF('10'!$D$3:$D$260,C400)+COUNTIF('11'!$D$3:$D$300,C400)+COUNTIF('12'!$D$3:$D$300,C400)</f>
        <v>0</v>
      </c>
      <c r="F400" s="18">
        <f>COUNTIFS('01'!$C$3:$C$300,C400,'01'!$H$3:$H$300,"&gt;0")+COUNTIFS('01'!$D$3:$D$300,C400,'01'!$H$3:$H$300,"&gt;0")+COUNTIFS('02'!$C$3:$C$300,C400,'02'!$H$3:$H$300,"&gt;0")+COUNTIFS('02'!$D$3:$D$300,C400,'02'!$H$3:$H$300,"&gt;0")+COUNTIFS('03'!$C$3:$C$300,C400,'03'!$H$3:$H$300,"&gt;0")+COUNTIFS('03'!$D$3:$D$300,C400,'03'!$H$3:$H$300,"&gt;0")+COUNTIFS('04'!$C$3:$C$300,C400,'04'!$H$3:$H$300,"&gt;0")+COUNTIFS('04'!$D$3:$D$300,C400,'04'!$H$3:$H$300,"&gt;0")+COUNTIFS('05'!$C$3:$C$300,C400,'05'!$H$3:$H$300,"&gt;0")+COUNTIFS('05'!$D$3:$D$300,C400,'05'!$H$3:$H$300,"&gt;0")+COUNTIFS('06'!$C$3:$C$300,C400,'06'!$H$3:$H$300,"&gt;0")+COUNTIFS('06'!$D$3:$D$300,C400,'06'!$H$3:$H$300,"&gt;0")+COUNTIFS('07'!$C$3:$C$300,C400,'07'!$H$3:$H$300,"&gt;0")+COUNTIFS('07'!$D$3:$D$300,C400,'07'!$H$3:$H$300,"&gt;0")+COUNTIFS('08'!$C$3:$C$300,C400,'08'!$H$3:$H$300,"&gt;0")+COUNTIFS('08'!$D$3:$D$300,C400,'08'!$H$3:$H$300,"&gt;0")+COUNTIFS('09'!$C$3:$C$300,C400,'09'!$H$3:$H$300,"&gt;0")+COUNTIFS('09'!$D$3:$D$300,C400,'09'!$H$3:$H$300,"&gt;0")+COUNTIFS('10'!$C$3:$C$260,C400,'10'!$I$3:$I$260,"&gt;0")+COUNTIFS('10'!$D$3:$D$260,C400,'10'!$I$3:$I$260,"&gt;0")+COUNTIFS('11'!$C$3:$C$300,C400,'11'!$H$3:$H$300,"&gt;0")+COUNTIFS('11'!$D$3:$D$300,C400,'11'!$H$3:$H$300,"&gt;0")+COUNTIFS('12'!$C$3:$C$300,C400,'12'!$H$3:$H$300,"&gt;0")+COUNTIFS('12'!$D$3:$D$300,C400,'12'!$H$3:$H$300,"&gt;0")</f>
        <v>0</v>
      </c>
      <c r="G400" s="18">
        <f>COUNTIFS('01'!$C$3:$C$300,C400,'01'!$H$3:$H$300,"&lt;0")+COUNTIFS('01'!$D$3:$D$300,C400,'01'!$H$3:$H$300,"&lt;0")+COUNTIFS('02'!$C$3:$C$300,C400,'02'!$H$3:$H$300,"&lt;0")+COUNTIFS('02'!$D$3:$D$300,C400,'02'!$H$3:$H$300,"&lt;0")+COUNTIFS('03'!$C$3:$C$300,C400,'03'!$H$3:$H$300,"&lt;0")+COUNTIFS('03'!$D$3:$D$300,C400,'03'!$H$3:$H$300,"&lt;0")+COUNTIFS('04'!$C$3:$C$300,C400,'04'!$H$3:$H$300,"&lt;0")+COUNTIFS('04'!$D$3:$D$300,C400,'04'!$H$3:$H$300,"&lt;0")+COUNTIFS('05'!$C$3:$C$300,C400,'05'!$H$3:$H$300,"&lt;0")+COUNTIFS('05'!$D$3:$D$300,C400,'05'!$H$3:$H$300,"&lt;0")+COUNTIFS('06'!$C$3:$C$300,C400,'06'!$H$3:$H$300,"&lt;0")+COUNTIFS('06'!$D$3:$D$300,C400,'06'!$H$3:$H$300,"&lt;0")+COUNTIFS('07'!$C$3:$C$300,C400,'07'!$H$3:$H$300,"&lt;0")+COUNTIFS('07'!$D$3:$D$300,C400,'07'!$H$3:$H$300,"&lt;0")+COUNTIFS('08'!$C$3:$C$300,C400,'08'!$H$3:$H$300,"&lt;0")+COUNTIFS('08'!$D$3:$D$300,C400,'08'!$H$3:$H$300,"&lt;0")+COUNTIFS('09'!$C$3:$C$300,C400,'09'!$H$3:$H$300,"&lt;0")+COUNTIFS('09'!$D$3:$D$300,C400,'09'!$H$3:$H$300,"&lt;0")+COUNTIFS('10'!$C$3:$C$260,C400,'10'!$I$3:$I$260,"&lt;0")+COUNTIFS('10'!$D$3:$D$260,C400,'10'!$I$3:$I$260,"&lt;0")+COUNTIFS('11'!$C$3:$C$300,C400,'11'!$H$3:$H$300,"&lt;0")+COUNTIFS('11'!$D$3:$D$300,C400,'11'!$H$3:$H$300,"&lt;0")+COUNTIFS('12'!$C$3:$C$300,C400,'12'!$H$3:$H$300,"&lt;0")+COUNTIFS('12'!$D$3:$D$300,C400,'12'!$H$3:$H$300,"&lt;0")</f>
        <v>0</v>
      </c>
      <c r="H400" s="19">
        <f>SUMIFS('01'!$H$3:$H$300,'01'!$C$3:$C$300,C400)+SUMIFS('01'!$H$3:$H$300,'01'!$D$3:$D$300,C400)+SUMIFS('02'!$H$3:$H$300,'02'!$C$3:$C$300,C400)+SUMIFS('02'!$H$3:$H$300,'02'!$D$3:$D$300,C400)+SUMIFS('03'!$H$3:$H$300,'03'!$C$3:$C$300,C400)+SUMIFS('03'!$H$3:$H$300,'03'!$D$3:$D$300,C400)+SUMIFS('04'!$H$3:$H$300,'04'!$C$3:$C$300,C400)+SUMIFS('04'!$H$3:$H$300,'04'!$D$3:$D$300,C400)+SUMIFS('05'!$H$3:$H$300,'05'!$C$3:$C$300,C400)+SUMIFS('05'!$H$3:$H$300,'05'!$D$3:$D$300,C400)+SUMIFS('06'!$H$3:$H$300,'06'!$C$3:$C$300,C400)+SUMIFS('06'!$H$3:$H$300,'06'!$D$3:$D$300,C400)+SUMIFS('07'!$H$3:$H$300,'07'!$C$3:$C$300,C400)+SUMIFS('07'!$H$3:$H$300,'07'!$D$3:$D$300,C400)+SUMIFS('08'!$H$3:$H$300,'08'!$C$3:$C$300,C400)+SUMIFS('08'!$H$3:$H$300,'08'!$D$3:$D$300,C400)+SUMIFS('09'!$H$3:$H$300,'09'!$C$3:$C$300,C400)+SUMIFS('09'!$H$3:$H$300,'09'!$D$3:$D$300,C400)+SUMIFS('10'!$I$3:$I$260,'10'!$C$3:$C$260,C400)+SUMIFS('10'!$I$3:$I$260,'10'!$D$3:$D$260,C400)+SUMIFS('11'!$H$3:$H$300,'11'!$C$3:$C$300,C400)+SUMIFS('11'!$H$3:$H$300,'11'!$D$3:$D$300,C400)+SUMIFS('12'!$H$3:$H$300,'12'!$C$3:$C$300,C400)+SUMIFS('12'!$H$3:$H$300,'12'!$D$3:$D$300,C400)</f>
        <v>0</v>
      </c>
      <c r="I400" s="212"/>
      <c r="J400" s="231"/>
      <c r="K400" s="212"/>
      <c r="L400" s="212"/>
    </row>
    <row r="401" spans="1:12" ht="24.75" customHeight="1">
      <c r="A401" s="16">
        <f>Equipes!$H401+(ROW(Equipes!$H401)/100000)</f>
        <v>4.0099999999999997E-3</v>
      </c>
      <c r="B401" s="13">
        <f>RANK(Equipes!$A401,A:A)</f>
        <v>600</v>
      </c>
      <c r="C401" s="28"/>
      <c r="D401" s="18">
        <f>COUNTIF('01'!$C$3:$C$300,C401)+COUNTIF('02'!$C$3:$C$300,C401)+COUNTIF('03'!$C$3:$C$300,C401)+COUNTIF('04'!$C$3:$C$300,C401)+COUNTIF('05'!$C$3:$C$300,C401)+COUNTIF('06'!$C$3:$C$300,C401)+COUNTIF('07'!$C$3:$C$300,C401)+COUNTIF('08'!$C$3:$C$300,C401)+COUNTIF('09'!$C$3:$C$300,C401)+COUNTIF('10'!$C$3:$C$260,C401)+COUNTIF('11'!$C$3:$C$300,C401)+COUNTIF('12'!$C$3:$C$300,C401)</f>
        <v>0</v>
      </c>
      <c r="E401" s="18">
        <f>COUNTIF('01'!$D$3:$D$300,C401)+COUNTIF('02'!$D$3:$D$300,C401)+COUNTIF('03'!$D$3:$D$300,C401)+COUNTIF('04'!$D$3:$D$300,C401)+COUNTIF('05'!$D$3:$D$300,C401)+COUNTIF('06'!$D$3:$D$300,C401)+COUNTIF('07'!$D$3:$D$300,C401)+COUNTIF('08'!$D$3:$D$300,C401)+COUNTIF('09'!$D$3:$D$300,C401)+COUNTIF('10'!$D$3:$D$260,C401)+COUNTIF('11'!$D$3:$D$300,C401)+COUNTIF('12'!$D$3:$D$300,C401)</f>
        <v>0</v>
      </c>
      <c r="F401" s="18">
        <f>COUNTIFS('01'!$C$3:$C$300,C401,'01'!$H$3:$H$300,"&gt;0")+COUNTIFS('01'!$D$3:$D$300,C401,'01'!$H$3:$H$300,"&gt;0")+COUNTIFS('02'!$C$3:$C$300,C401,'02'!$H$3:$H$300,"&gt;0")+COUNTIFS('02'!$D$3:$D$300,C401,'02'!$H$3:$H$300,"&gt;0")+COUNTIFS('03'!$C$3:$C$300,C401,'03'!$H$3:$H$300,"&gt;0")+COUNTIFS('03'!$D$3:$D$300,C401,'03'!$H$3:$H$300,"&gt;0")+COUNTIFS('04'!$C$3:$C$300,C401,'04'!$H$3:$H$300,"&gt;0")+COUNTIFS('04'!$D$3:$D$300,C401,'04'!$H$3:$H$300,"&gt;0")+COUNTIFS('05'!$C$3:$C$300,C401,'05'!$H$3:$H$300,"&gt;0")+COUNTIFS('05'!$D$3:$D$300,C401,'05'!$H$3:$H$300,"&gt;0")+COUNTIFS('06'!$C$3:$C$300,C401,'06'!$H$3:$H$300,"&gt;0")+COUNTIFS('06'!$D$3:$D$300,C401,'06'!$H$3:$H$300,"&gt;0")+COUNTIFS('07'!$C$3:$C$300,C401,'07'!$H$3:$H$300,"&gt;0")+COUNTIFS('07'!$D$3:$D$300,C401,'07'!$H$3:$H$300,"&gt;0")+COUNTIFS('08'!$C$3:$C$300,C401,'08'!$H$3:$H$300,"&gt;0")+COUNTIFS('08'!$D$3:$D$300,C401,'08'!$H$3:$H$300,"&gt;0")+COUNTIFS('09'!$C$3:$C$300,C401,'09'!$H$3:$H$300,"&gt;0")+COUNTIFS('09'!$D$3:$D$300,C401,'09'!$H$3:$H$300,"&gt;0")+COUNTIFS('10'!$C$3:$C$260,C401,'10'!$I$3:$I$260,"&gt;0")+COUNTIFS('10'!$D$3:$D$260,C401,'10'!$I$3:$I$260,"&gt;0")+COUNTIFS('11'!$C$3:$C$300,C401,'11'!$H$3:$H$300,"&gt;0")+COUNTIFS('11'!$D$3:$D$300,C401,'11'!$H$3:$H$300,"&gt;0")+COUNTIFS('12'!$C$3:$C$300,C401,'12'!$H$3:$H$300,"&gt;0")+COUNTIFS('12'!$D$3:$D$300,C401,'12'!$H$3:$H$300,"&gt;0")</f>
        <v>0</v>
      </c>
      <c r="G401" s="18">
        <f>COUNTIFS('01'!$C$3:$C$300,C401,'01'!$H$3:$H$300,"&lt;0")+COUNTIFS('01'!$D$3:$D$300,C401,'01'!$H$3:$H$300,"&lt;0")+COUNTIFS('02'!$C$3:$C$300,C401,'02'!$H$3:$H$300,"&lt;0")+COUNTIFS('02'!$D$3:$D$300,C401,'02'!$H$3:$H$300,"&lt;0")+COUNTIFS('03'!$C$3:$C$300,C401,'03'!$H$3:$H$300,"&lt;0")+COUNTIFS('03'!$D$3:$D$300,C401,'03'!$H$3:$H$300,"&lt;0")+COUNTIFS('04'!$C$3:$C$300,C401,'04'!$H$3:$H$300,"&lt;0")+COUNTIFS('04'!$D$3:$D$300,C401,'04'!$H$3:$H$300,"&lt;0")+COUNTIFS('05'!$C$3:$C$300,C401,'05'!$H$3:$H$300,"&lt;0")+COUNTIFS('05'!$D$3:$D$300,C401,'05'!$H$3:$H$300,"&lt;0")+COUNTIFS('06'!$C$3:$C$300,C401,'06'!$H$3:$H$300,"&lt;0")+COUNTIFS('06'!$D$3:$D$300,C401,'06'!$H$3:$H$300,"&lt;0")+COUNTIFS('07'!$C$3:$C$300,C401,'07'!$H$3:$H$300,"&lt;0")+COUNTIFS('07'!$D$3:$D$300,C401,'07'!$H$3:$H$300,"&lt;0")+COUNTIFS('08'!$C$3:$C$300,C401,'08'!$H$3:$H$300,"&lt;0")+COUNTIFS('08'!$D$3:$D$300,C401,'08'!$H$3:$H$300,"&lt;0")+COUNTIFS('09'!$C$3:$C$300,C401,'09'!$H$3:$H$300,"&lt;0")+COUNTIFS('09'!$D$3:$D$300,C401,'09'!$H$3:$H$300,"&lt;0")+COUNTIFS('10'!$C$3:$C$260,C401,'10'!$I$3:$I$260,"&lt;0")+COUNTIFS('10'!$D$3:$D$260,C401,'10'!$I$3:$I$260,"&lt;0")+COUNTIFS('11'!$C$3:$C$300,C401,'11'!$H$3:$H$300,"&lt;0")+COUNTIFS('11'!$D$3:$D$300,C401,'11'!$H$3:$H$300,"&lt;0")+COUNTIFS('12'!$C$3:$C$300,C401,'12'!$H$3:$H$300,"&lt;0")+COUNTIFS('12'!$D$3:$D$300,C401,'12'!$H$3:$H$300,"&lt;0")</f>
        <v>0</v>
      </c>
      <c r="H401" s="19">
        <f>SUMIFS('01'!$H$3:$H$300,'01'!$C$3:$C$300,C401)+SUMIFS('01'!$H$3:$H$300,'01'!$D$3:$D$300,C401)+SUMIFS('02'!$H$3:$H$300,'02'!$C$3:$C$300,C401)+SUMIFS('02'!$H$3:$H$300,'02'!$D$3:$D$300,C401)+SUMIFS('03'!$H$3:$H$300,'03'!$C$3:$C$300,C401)+SUMIFS('03'!$H$3:$H$300,'03'!$D$3:$D$300,C401)+SUMIFS('04'!$H$3:$H$300,'04'!$C$3:$C$300,C401)+SUMIFS('04'!$H$3:$H$300,'04'!$D$3:$D$300,C401)+SUMIFS('05'!$H$3:$H$300,'05'!$C$3:$C$300,C401)+SUMIFS('05'!$H$3:$H$300,'05'!$D$3:$D$300,C401)+SUMIFS('06'!$H$3:$H$300,'06'!$C$3:$C$300,C401)+SUMIFS('06'!$H$3:$H$300,'06'!$D$3:$D$300,C401)+SUMIFS('07'!$H$3:$H$300,'07'!$C$3:$C$300,C401)+SUMIFS('07'!$H$3:$H$300,'07'!$D$3:$D$300,C401)+SUMIFS('08'!$H$3:$H$300,'08'!$C$3:$C$300,C401)+SUMIFS('08'!$H$3:$H$300,'08'!$D$3:$D$300,C401)+SUMIFS('09'!$H$3:$H$300,'09'!$C$3:$C$300,C401)+SUMIFS('09'!$H$3:$H$300,'09'!$D$3:$D$300,C401)+SUMIFS('10'!$I$3:$I$260,'10'!$C$3:$C$260,C401)+SUMIFS('10'!$I$3:$I$260,'10'!$D$3:$D$260,C401)+SUMIFS('11'!$H$3:$H$300,'11'!$C$3:$C$300,C401)+SUMIFS('11'!$H$3:$H$300,'11'!$D$3:$D$300,C401)+SUMIFS('12'!$H$3:$H$300,'12'!$C$3:$C$300,C401)+SUMIFS('12'!$H$3:$H$300,'12'!$D$3:$D$300,C401)</f>
        <v>0</v>
      </c>
      <c r="I401" s="212"/>
      <c r="J401" s="231"/>
      <c r="K401" s="212"/>
      <c r="L401" s="212"/>
    </row>
    <row r="402" spans="1:12" ht="24.75" customHeight="1">
      <c r="A402" s="16">
        <f>Equipes!$H402+(ROW(Equipes!$H402)/100000)</f>
        <v>4.0200000000000001E-3</v>
      </c>
      <c r="B402" s="13">
        <f>RANK(Equipes!$A402,A:A)</f>
        <v>599</v>
      </c>
      <c r="C402" s="28"/>
      <c r="D402" s="18">
        <f>COUNTIF('01'!$C$3:$C$300,C402)+COUNTIF('02'!$C$3:$C$300,C402)+COUNTIF('03'!$C$3:$C$300,C402)+COUNTIF('04'!$C$3:$C$300,C402)+COUNTIF('05'!$C$3:$C$300,C402)+COUNTIF('06'!$C$3:$C$300,C402)+COUNTIF('07'!$C$3:$C$300,C402)+COUNTIF('08'!$C$3:$C$300,C402)+COUNTIF('09'!$C$3:$C$300,C402)+COUNTIF('10'!$C$3:$C$260,C402)+COUNTIF('11'!$C$3:$C$300,C402)+COUNTIF('12'!$C$3:$C$300,C402)</f>
        <v>0</v>
      </c>
      <c r="E402" s="18">
        <f>COUNTIF('01'!$D$3:$D$300,C402)+COUNTIF('02'!$D$3:$D$300,C402)+COUNTIF('03'!$D$3:$D$300,C402)+COUNTIF('04'!$D$3:$D$300,C402)+COUNTIF('05'!$D$3:$D$300,C402)+COUNTIF('06'!$D$3:$D$300,C402)+COUNTIF('07'!$D$3:$D$300,C402)+COUNTIF('08'!$D$3:$D$300,C402)+COUNTIF('09'!$D$3:$D$300,C402)+COUNTIF('10'!$D$3:$D$260,C402)+COUNTIF('11'!$D$3:$D$300,C402)+COUNTIF('12'!$D$3:$D$300,C402)</f>
        <v>0</v>
      </c>
      <c r="F402" s="18">
        <f>COUNTIFS('01'!$C$3:$C$300,C402,'01'!$H$3:$H$300,"&gt;0")+COUNTIFS('01'!$D$3:$D$300,C402,'01'!$H$3:$H$300,"&gt;0")+COUNTIFS('02'!$C$3:$C$300,C402,'02'!$H$3:$H$300,"&gt;0")+COUNTIFS('02'!$D$3:$D$300,C402,'02'!$H$3:$H$300,"&gt;0")+COUNTIFS('03'!$C$3:$C$300,C402,'03'!$H$3:$H$300,"&gt;0")+COUNTIFS('03'!$D$3:$D$300,C402,'03'!$H$3:$H$300,"&gt;0")+COUNTIFS('04'!$C$3:$C$300,C402,'04'!$H$3:$H$300,"&gt;0")+COUNTIFS('04'!$D$3:$D$300,C402,'04'!$H$3:$H$300,"&gt;0")+COUNTIFS('05'!$C$3:$C$300,C402,'05'!$H$3:$H$300,"&gt;0")+COUNTIFS('05'!$D$3:$D$300,C402,'05'!$H$3:$H$300,"&gt;0")+COUNTIFS('06'!$C$3:$C$300,C402,'06'!$H$3:$H$300,"&gt;0")+COUNTIFS('06'!$D$3:$D$300,C402,'06'!$H$3:$H$300,"&gt;0")+COUNTIFS('07'!$C$3:$C$300,C402,'07'!$H$3:$H$300,"&gt;0")+COUNTIFS('07'!$D$3:$D$300,C402,'07'!$H$3:$H$300,"&gt;0")+COUNTIFS('08'!$C$3:$C$300,C402,'08'!$H$3:$H$300,"&gt;0")+COUNTIFS('08'!$D$3:$D$300,C402,'08'!$H$3:$H$300,"&gt;0")+COUNTIFS('09'!$C$3:$C$300,C402,'09'!$H$3:$H$300,"&gt;0")+COUNTIFS('09'!$D$3:$D$300,C402,'09'!$H$3:$H$300,"&gt;0")+COUNTIFS('10'!$C$3:$C$260,C402,'10'!$I$3:$I$260,"&gt;0")+COUNTIFS('10'!$D$3:$D$260,C402,'10'!$I$3:$I$260,"&gt;0")+COUNTIFS('11'!$C$3:$C$300,C402,'11'!$H$3:$H$300,"&gt;0")+COUNTIFS('11'!$D$3:$D$300,C402,'11'!$H$3:$H$300,"&gt;0")+COUNTIFS('12'!$C$3:$C$300,C402,'12'!$H$3:$H$300,"&gt;0")+COUNTIFS('12'!$D$3:$D$300,C402,'12'!$H$3:$H$300,"&gt;0")</f>
        <v>0</v>
      </c>
      <c r="G402" s="18">
        <f>COUNTIFS('01'!$C$3:$C$300,C402,'01'!$H$3:$H$300,"&lt;0")+COUNTIFS('01'!$D$3:$D$300,C402,'01'!$H$3:$H$300,"&lt;0")+COUNTIFS('02'!$C$3:$C$300,C402,'02'!$H$3:$H$300,"&lt;0")+COUNTIFS('02'!$D$3:$D$300,C402,'02'!$H$3:$H$300,"&lt;0")+COUNTIFS('03'!$C$3:$C$300,C402,'03'!$H$3:$H$300,"&lt;0")+COUNTIFS('03'!$D$3:$D$300,C402,'03'!$H$3:$H$300,"&lt;0")+COUNTIFS('04'!$C$3:$C$300,C402,'04'!$H$3:$H$300,"&lt;0")+COUNTIFS('04'!$D$3:$D$300,C402,'04'!$H$3:$H$300,"&lt;0")+COUNTIFS('05'!$C$3:$C$300,C402,'05'!$H$3:$H$300,"&lt;0")+COUNTIFS('05'!$D$3:$D$300,C402,'05'!$H$3:$H$300,"&lt;0")+COUNTIFS('06'!$C$3:$C$300,C402,'06'!$H$3:$H$300,"&lt;0")+COUNTIFS('06'!$D$3:$D$300,C402,'06'!$H$3:$H$300,"&lt;0")+COUNTIFS('07'!$C$3:$C$300,C402,'07'!$H$3:$H$300,"&lt;0")+COUNTIFS('07'!$D$3:$D$300,C402,'07'!$H$3:$H$300,"&lt;0")+COUNTIFS('08'!$C$3:$C$300,C402,'08'!$H$3:$H$300,"&lt;0")+COUNTIFS('08'!$D$3:$D$300,C402,'08'!$H$3:$H$300,"&lt;0")+COUNTIFS('09'!$C$3:$C$300,C402,'09'!$H$3:$H$300,"&lt;0")+COUNTIFS('09'!$D$3:$D$300,C402,'09'!$H$3:$H$300,"&lt;0")+COUNTIFS('10'!$C$3:$C$260,C402,'10'!$I$3:$I$260,"&lt;0")+COUNTIFS('10'!$D$3:$D$260,C402,'10'!$I$3:$I$260,"&lt;0")+COUNTIFS('11'!$C$3:$C$300,C402,'11'!$H$3:$H$300,"&lt;0")+COUNTIFS('11'!$D$3:$D$300,C402,'11'!$H$3:$H$300,"&lt;0")+COUNTIFS('12'!$C$3:$C$300,C402,'12'!$H$3:$H$300,"&lt;0")+COUNTIFS('12'!$D$3:$D$300,C402,'12'!$H$3:$H$300,"&lt;0")</f>
        <v>0</v>
      </c>
      <c r="H402" s="19">
        <f>SUMIFS('01'!$H$3:$H$300,'01'!$C$3:$C$300,C402)+SUMIFS('01'!$H$3:$H$300,'01'!$D$3:$D$300,C402)+SUMIFS('02'!$H$3:$H$300,'02'!$C$3:$C$300,C402)+SUMIFS('02'!$H$3:$H$300,'02'!$D$3:$D$300,C402)+SUMIFS('03'!$H$3:$H$300,'03'!$C$3:$C$300,C402)+SUMIFS('03'!$H$3:$H$300,'03'!$D$3:$D$300,C402)+SUMIFS('04'!$H$3:$H$300,'04'!$C$3:$C$300,C402)+SUMIFS('04'!$H$3:$H$300,'04'!$D$3:$D$300,C402)+SUMIFS('05'!$H$3:$H$300,'05'!$C$3:$C$300,C402)+SUMIFS('05'!$H$3:$H$300,'05'!$D$3:$D$300,C402)+SUMIFS('06'!$H$3:$H$300,'06'!$C$3:$C$300,C402)+SUMIFS('06'!$H$3:$H$300,'06'!$D$3:$D$300,C402)+SUMIFS('07'!$H$3:$H$300,'07'!$C$3:$C$300,C402)+SUMIFS('07'!$H$3:$H$300,'07'!$D$3:$D$300,C402)+SUMIFS('08'!$H$3:$H$300,'08'!$C$3:$C$300,C402)+SUMIFS('08'!$H$3:$H$300,'08'!$D$3:$D$300,C402)+SUMIFS('09'!$H$3:$H$300,'09'!$C$3:$C$300,C402)+SUMIFS('09'!$H$3:$H$300,'09'!$D$3:$D$300,C402)+SUMIFS('10'!$I$3:$I$260,'10'!$C$3:$C$260,C402)+SUMIFS('10'!$I$3:$I$260,'10'!$D$3:$D$260,C402)+SUMIFS('11'!$H$3:$H$300,'11'!$C$3:$C$300,C402)+SUMIFS('11'!$H$3:$H$300,'11'!$D$3:$D$300,C402)+SUMIFS('12'!$H$3:$H$300,'12'!$C$3:$C$300,C402)+SUMIFS('12'!$H$3:$H$300,'12'!$D$3:$D$300,C402)</f>
        <v>0</v>
      </c>
      <c r="I402" s="212"/>
      <c r="J402" s="231"/>
      <c r="K402" s="212"/>
      <c r="L402" s="212"/>
    </row>
    <row r="403" spans="1:12" ht="24.75" customHeight="1">
      <c r="A403" s="16">
        <f>Equipes!$H403+(ROW(Equipes!$H403)/100000)</f>
        <v>4.0299999999999997E-3</v>
      </c>
      <c r="B403" s="13">
        <f>RANK(Equipes!$A403,A:A)</f>
        <v>598</v>
      </c>
      <c r="C403" s="28"/>
      <c r="D403" s="18">
        <f>COUNTIF('01'!$C$3:$C$300,C403)+COUNTIF('02'!$C$3:$C$300,C403)+COUNTIF('03'!$C$3:$C$300,C403)+COUNTIF('04'!$C$3:$C$300,C403)+COUNTIF('05'!$C$3:$C$300,C403)+COUNTIF('06'!$C$3:$C$300,C403)+COUNTIF('07'!$C$3:$C$300,C403)+COUNTIF('08'!$C$3:$C$300,C403)+COUNTIF('09'!$C$3:$C$300,C403)+COUNTIF('10'!$C$3:$C$260,C403)+COUNTIF('11'!$C$3:$C$300,C403)+COUNTIF('12'!$C$3:$C$300,C403)</f>
        <v>0</v>
      </c>
      <c r="E403" s="18">
        <f>COUNTIF('01'!$D$3:$D$300,C403)+COUNTIF('02'!$D$3:$D$300,C403)+COUNTIF('03'!$D$3:$D$300,C403)+COUNTIF('04'!$D$3:$D$300,C403)+COUNTIF('05'!$D$3:$D$300,C403)+COUNTIF('06'!$D$3:$D$300,C403)+COUNTIF('07'!$D$3:$D$300,C403)+COUNTIF('08'!$D$3:$D$300,C403)+COUNTIF('09'!$D$3:$D$300,C403)+COUNTIF('10'!$D$3:$D$260,C403)+COUNTIF('11'!$D$3:$D$300,C403)+COUNTIF('12'!$D$3:$D$300,C403)</f>
        <v>0</v>
      </c>
      <c r="F403" s="18">
        <f>COUNTIFS('01'!$C$3:$C$300,C403,'01'!$H$3:$H$300,"&gt;0")+COUNTIFS('01'!$D$3:$D$300,C403,'01'!$H$3:$H$300,"&gt;0")+COUNTIFS('02'!$C$3:$C$300,C403,'02'!$H$3:$H$300,"&gt;0")+COUNTIFS('02'!$D$3:$D$300,C403,'02'!$H$3:$H$300,"&gt;0")+COUNTIFS('03'!$C$3:$C$300,C403,'03'!$H$3:$H$300,"&gt;0")+COUNTIFS('03'!$D$3:$D$300,C403,'03'!$H$3:$H$300,"&gt;0")+COUNTIFS('04'!$C$3:$C$300,C403,'04'!$H$3:$H$300,"&gt;0")+COUNTIFS('04'!$D$3:$D$300,C403,'04'!$H$3:$H$300,"&gt;0")+COUNTIFS('05'!$C$3:$C$300,C403,'05'!$H$3:$H$300,"&gt;0")+COUNTIFS('05'!$D$3:$D$300,C403,'05'!$H$3:$H$300,"&gt;0")+COUNTIFS('06'!$C$3:$C$300,C403,'06'!$H$3:$H$300,"&gt;0")+COUNTIFS('06'!$D$3:$D$300,C403,'06'!$H$3:$H$300,"&gt;0")+COUNTIFS('07'!$C$3:$C$300,C403,'07'!$H$3:$H$300,"&gt;0")+COUNTIFS('07'!$D$3:$D$300,C403,'07'!$H$3:$H$300,"&gt;0")+COUNTIFS('08'!$C$3:$C$300,C403,'08'!$H$3:$H$300,"&gt;0")+COUNTIFS('08'!$D$3:$D$300,C403,'08'!$H$3:$H$300,"&gt;0")+COUNTIFS('09'!$C$3:$C$300,C403,'09'!$H$3:$H$300,"&gt;0")+COUNTIFS('09'!$D$3:$D$300,C403,'09'!$H$3:$H$300,"&gt;0")+COUNTIFS('10'!$C$3:$C$260,C403,'10'!$I$3:$I$260,"&gt;0")+COUNTIFS('10'!$D$3:$D$260,C403,'10'!$I$3:$I$260,"&gt;0")+COUNTIFS('11'!$C$3:$C$300,C403,'11'!$H$3:$H$300,"&gt;0")+COUNTIFS('11'!$D$3:$D$300,C403,'11'!$H$3:$H$300,"&gt;0")+COUNTIFS('12'!$C$3:$C$300,C403,'12'!$H$3:$H$300,"&gt;0")+COUNTIFS('12'!$D$3:$D$300,C403,'12'!$H$3:$H$300,"&gt;0")</f>
        <v>0</v>
      </c>
      <c r="G403" s="18">
        <f>COUNTIFS('01'!$C$3:$C$300,C403,'01'!$H$3:$H$300,"&lt;0")+COUNTIFS('01'!$D$3:$D$300,C403,'01'!$H$3:$H$300,"&lt;0")+COUNTIFS('02'!$C$3:$C$300,C403,'02'!$H$3:$H$300,"&lt;0")+COUNTIFS('02'!$D$3:$D$300,C403,'02'!$H$3:$H$300,"&lt;0")+COUNTIFS('03'!$C$3:$C$300,C403,'03'!$H$3:$H$300,"&lt;0")+COUNTIFS('03'!$D$3:$D$300,C403,'03'!$H$3:$H$300,"&lt;0")+COUNTIFS('04'!$C$3:$C$300,C403,'04'!$H$3:$H$300,"&lt;0")+COUNTIFS('04'!$D$3:$D$300,C403,'04'!$H$3:$H$300,"&lt;0")+COUNTIFS('05'!$C$3:$C$300,C403,'05'!$H$3:$H$300,"&lt;0")+COUNTIFS('05'!$D$3:$D$300,C403,'05'!$H$3:$H$300,"&lt;0")+COUNTIFS('06'!$C$3:$C$300,C403,'06'!$H$3:$H$300,"&lt;0")+COUNTIFS('06'!$D$3:$D$300,C403,'06'!$H$3:$H$300,"&lt;0")+COUNTIFS('07'!$C$3:$C$300,C403,'07'!$H$3:$H$300,"&lt;0")+COUNTIFS('07'!$D$3:$D$300,C403,'07'!$H$3:$H$300,"&lt;0")+COUNTIFS('08'!$C$3:$C$300,C403,'08'!$H$3:$H$300,"&lt;0")+COUNTIFS('08'!$D$3:$D$300,C403,'08'!$H$3:$H$300,"&lt;0")+COUNTIFS('09'!$C$3:$C$300,C403,'09'!$H$3:$H$300,"&lt;0")+COUNTIFS('09'!$D$3:$D$300,C403,'09'!$H$3:$H$300,"&lt;0")+COUNTIFS('10'!$C$3:$C$260,C403,'10'!$I$3:$I$260,"&lt;0")+COUNTIFS('10'!$D$3:$D$260,C403,'10'!$I$3:$I$260,"&lt;0")+COUNTIFS('11'!$C$3:$C$300,C403,'11'!$H$3:$H$300,"&lt;0")+COUNTIFS('11'!$D$3:$D$300,C403,'11'!$H$3:$H$300,"&lt;0")+COUNTIFS('12'!$C$3:$C$300,C403,'12'!$H$3:$H$300,"&lt;0")+COUNTIFS('12'!$D$3:$D$300,C403,'12'!$H$3:$H$300,"&lt;0")</f>
        <v>0</v>
      </c>
      <c r="H403" s="19">
        <f>SUMIFS('01'!$H$3:$H$300,'01'!$C$3:$C$300,C403)+SUMIFS('01'!$H$3:$H$300,'01'!$D$3:$D$300,C403)+SUMIFS('02'!$H$3:$H$300,'02'!$C$3:$C$300,C403)+SUMIFS('02'!$H$3:$H$300,'02'!$D$3:$D$300,C403)+SUMIFS('03'!$H$3:$H$300,'03'!$C$3:$C$300,C403)+SUMIFS('03'!$H$3:$H$300,'03'!$D$3:$D$300,C403)+SUMIFS('04'!$H$3:$H$300,'04'!$C$3:$C$300,C403)+SUMIFS('04'!$H$3:$H$300,'04'!$D$3:$D$300,C403)+SUMIFS('05'!$H$3:$H$300,'05'!$C$3:$C$300,C403)+SUMIFS('05'!$H$3:$H$300,'05'!$D$3:$D$300,C403)+SUMIFS('06'!$H$3:$H$300,'06'!$C$3:$C$300,C403)+SUMIFS('06'!$H$3:$H$300,'06'!$D$3:$D$300,C403)+SUMIFS('07'!$H$3:$H$300,'07'!$C$3:$C$300,C403)+SUMIFS('07'!$H$3:$H$300,'07'!$D$3:$D$300,C403)+SUMIFS('08'!$H$3:$H$300,'08'!$C$3:$C$300,C403)+SUMIFS('08'!$H$3:$H$300,'08'!$D$3:$D$300,C403)+SUMIFS('09'!$H$3:$H$300,'09'!$C$3:$C$300,C403)+SUMIFS('09'!$H$3:$H$300,'09'!$D$3:$D$300,C403)+SUMIFS('10'!$I$3:$I$260,'10'!$C$3:$C$260,C403)+SUMIFS('10'!$I$3:$I$260,'10'!$D$3:$D$260,C403)+SUMIFS('11'!$H$3:$H$300,'11'!$C$3:$C$300,C403)+SUMIFS('11'!$H$3:$H$300,'11'!$D$3:$D$300,C403)+SUMIFS('12'!$H$3:$H$300,'12'!$C$3:$C$300,C403)+SUMIFS('12'!$H$3:$H$300,'12'!$D$3:$D$300,C403)</f>
        <v>0</v>
      </c>
      <c r="I403" s="212"/>
      <c r="J403" s="231"/>
      <c r="K403" s="212"/>
      <c r="L403" s="212"/>
    </row>
    <row r="404" spans="1:12" ht="24.75" customHeight="1">
      <c r="A404" s="16">
        <f>Equipes!$H404+(ROW(Equipes!$H404)/100000)</f>
        <v>4.0400000000000002E-3</v>
      </c>
      <c r="B404" s="13">
        <f>RANK(Equipes!$A404,A:A)</f>
        <v>597</v>
      </c>
      <c r="C404" s="28"/>
      <c r="D404" s="18">
        <f>COUNTIF('01'!$C$3:$C$300,C404)+COUNTIF('02'!$C$3:$C$300,C404)+COUNTIF('03'!$C$3:$C$300,C404)+COUNTIF('04'!$C$3:$C$300,C404)+COUNTIF('05'!$C$3:$C$300,C404)+COUNTIF('06'!$C$3:$C$300,C404)+COUNTIF('07'!$C$3:$C$300,C404)+COUNTIF('08'!$C$3:$C$300,C404)+COUNTIF('09'!$C$3:$C$300,C404)+COUNTIF('10'!$C$3:$C$260,C404)+COUNTIF('11'!$C$3:$C$300,C404)+COUNTIF('12'!$C$3:$C$300,C404)</f>
        <v>0</v>
      </c>
      <c r="E404" s="18">
        <f>COUNTIF('01'!$D$3:$D$300,C404)+COUNTIF('02'!$D$3:$D$300,C404)+COUNTIF('03'!$D$3:$D$300,C404)+COUNTIF('04'!$D$3:$D$300,C404)+COUNTIF('05'!$D$3:$D$300,C404)+COUNTIF('06'!$D$3:$D$300,C404)+COUNTIF('07'!$D$3:$D$300,C404)+COUNTIF('08'!$D$3:$D$300,C404)+COUNTIF('09'!$D$3:$D$300,C404)+COUNTIF('10'!$D$3:$D$260,C404)+COUNTIF('11'!$D$3:$D$300,C404)+COUNTIF('12'!$D$3:$D$300,C404)</f>
        <v>0</v>
      </c>
      <c r="F404" s="18">
        <f>COUNTIFS('01'!$C$3:$C$300,C404,'01'!$H$3:$H$300,"&gt;0")+COUNTIFS('01'!$D$3:$D$300,C404,'01'!$H$3:$H$300,"&gt;0")+COUNTIFS('02'!$C$3:$C$300,C404,'02'!$H$3:$H$300,"&gt;0")+COUNTIFS('02'!$D$3:$D$300,C404,'02'!$H$3:$H$300,"&gt;0")+COUNTIFS('03'!$C$3:$C$300,C404,'03'!$H$3:$H$300,"&gt;0")+COUNTIFS('03'!$D$3:$D$300,C404,'03'!$H$3:$H$300,"&gt;0")+COUNTIFS('04'!$C$3:$C$300,C404,'04'!$H$3:$H$300,"&gt;0")+COUNTIFS('04'!$D$3:$D$300,C404,'04'!$H$3:$H$300,"&gt;0")+COUNTIFS('05'!$C$3:$C$300,C404,'05'!$H$3:$H$300,"&gt;0")+COUNTIFS('05'!$D$3:$D$300,C404,'05'!$H$3:$H$300,"&gt;0")+COUNTIFS('06'!$C$3:$C$300,C404,'06'!$H$3:$H$300,"&gt;0")+COUNTIFS('06'!$D$3:$D$300,C404,'06'!$H$3:$H$300,"&gt;0")+COUNTIFS('07'!$C$3:$C$300,C404,'07'!$H$3:$H$300,"&gt;0")+COUNTIFS('07'!$D$3:$D$300,C404,'07'!$H$3:$H$300,"&gt;0")+COUNTIFS('08'!$C$3:$C$300,C404,'08'!$H$3:$H$300,"&gt;0")+COUNTIFS('08'!$D$3:$D$300,C404,'08'!$H$3:$H$300,"&gt;0")+COUNTIFS('09'!$C$3:$C$300,C404,'09'!$H$3:$H$300,"&gt;0")+COUNTIFS('09'!$D$3:$D$300,C404,'09'!$H$3:$H$300,"&gt;0")+COUNTIFS('10'!$C$3:$C$260,C404,'10'!$I$3:$I$260,"&gt;0")+COUNTIFS('10'!$D$3:$D$260,C404,'10'!$I$3:$I$260,"&gt;0")+COUNTIFS('11'!$C$3:$C$300,C404,'11'!$H$3:$H$300,"&gt;0")+COUNTIFS('11'!$D$3:$D$300,C404,'11'!$H$3:$H$300,"&gt;0")+COUNTIFS('12'!$C$3:$C$300,C404,'12'!$H$3:$H$300,"&gt;0")+COUNTIFS('12'!$D$3:$D$300,C404,'12'!$H$3:$H$300,"&gt;0")</f>
        <v>0</v>
      </c>
      <c r="G404" s="18">
        <f>COUNTIFS('01'!$C$3:$C$300,C404,'01'!$H$3:$H$300,"&lt;0")+COUNTIFS('01'!$D$3:$D$300,C404,'01'!$H$3:$H$300,"&lt;0")+COUNTIFS('02'!$C$3:$C$300,C404,'02'!$H$3:$H$300,"&lt;0")+COUNTIFS('02'!$D$3:$D$300,C404,'02'!$H$3:$H$300,"&lt;0")+COUNTIFS('03'!$C$3:$C$300,C404,'03'!$H$3:$H$300,"&lt;0")+COUNTIFS('03'!$D$3:$D$300,C404,'03'!$H$3:$H$300,"&lt;0")+COUNTIFS('04'!$C$3:$C$300,C404,'04'!$H$3:$H$300,"&lt;0")+COUNTIFS('04'!$D$3:$D$300,C404,'04'!$H$3:$H$300,"&lt;0")+COUNTIFS('05'!$C$3:$C$300,C404,'05'!$H$3:$H$300,"&lt;0")+COUNTIFS('05'!$D$3:$D$300,C404,'05'!$H$3:$H$300,"&lt;0")+COUNTIFS('06'!$C$3:$C$300,C404,'06'!$H$3:$H$300,"&lt;0")+COUNTIFS('06'!$D$3:$D$300,C404,'06'!$H$3:$H$300,"&lt;0")+COUNTIFS('07'!$C$3:$C$300,C404,'07'!$H$3:$H$300,"&lt;0")+COUNTIFS('07'!$D$3:$D$300,C404,'07'!$H$3:$H$300,"&lt;0")+COUNTIFS('08'!$C$3:$C$300,C404,'08'!$H$3:$H$300,"&lt;0")+COUNTIFS('08'!$D$3:$D$300,C404,'08'!$H$3:$H$300,"&lt;0")+COUNTIFS('09'!$C$3:$C$300,C404,'09'!$H$3:$H$300,"&lt;0")+COUNTIFS('09'!$D$3:$D$300,C404,'09'!$H$3:$H$300,"&lt;0")+COUNTIFS('10'!$C$3:$C$260,C404,'10'!$I$3:$I$260,"&lt;0")+COUNTIFS('10'!$D$3:$D$260,C404,'10'!$I$3:$I$260,"&lt;0")+COUNTIFS('11'!$C$3:$C$300,C404,'11'!$H$3:$H$300,"&lt;0")+COUNTIFS('11'!$D$3:$D$300,C404,'11'!$H$3:$H$300,"&lt;0")+COUNTIFS('12'!$C$3:$C$300,C404,'12'!$H$3:$H$300,"&lt;0")+COUNTIFS('12'!$D$3:$D$300,C404,'12'!$H$3:$H$300,"&lt;0")</f>
        <v>0</v>
      </c>
      <c r="H404" s="19">
        <f>SUMIFS('01'!$H$3:$H$300,'01'!$C$3:$C$300,C404)+SUMIFS('01'!$H$3:$H$300,'01'!$D$3:$D$300,C404)+SUMIFS('02'!$H$3:$H$300,'02'!$C$3:$C$300,C404)+SUMIFS('02'!$H$3:$H$300,'02'!$D$3:$D$300,C404)+SUMIFS('03'!$H$3:$H$300,'03'!$C$3:$C$300,C404)+SUMIFS('03'!$H$3:$H$300,'03'!$D$3:$D$300,C404)+SUMIFS('04'!$H$3:$H$300,'04'!$C$3:$C$300,C404)+SUMIFS('04'!$H$3:$H$300,'04'!$D$3:$D$300,C404)+SUMIFS('05'!$H$3:$H$300,'05'!$C$3:$C$300,C404)+SUMIFS('05'!$H$3:$H$300,'05'!$D$3:$D$300,C404)+SUMIFS('06'!$H$3:$H$300,'06'!$C$3:$C$300,C404)+SUMIFS('06'!$H$3:$H$300,'06'!$D$3:$D$300,C404)+SUMIFS('07'!$H$3:$H$300,'07'!$C$3:$C$300,C404)+SUMIFS('07'!$H$3:$H$300,'07'!$D$3:$D$300,C404)+SUMIFS('08'!$H$3:$H$300,'08'!$C$3:$C$300,C404)+SUMIFS('08'!$H$3:$H$300,'08'!$D$3:$D$300,C404)+SUMIFS('09'!$H$3:$H$300,'09'!$C$3:$C$300,C404)+SUMIFS('09'!$H$3:$H$300,'09'!$D$3:$D$300,C404)+SUMIFS('10'!$I$3:$I$260,'10'!$C$3:$C$260,C404)+SUMIFS('10'!$I$3:$I$260,'10'!$D$3:$D$260,C404)+SUMIFS('11'!$H$3:$H$300,'11'!$C$3:$C$300,C404)+SUMIFS('11'!$H$3:$H$300,'11'!$D$3:$D$300,C404)+SUMIFS('12'!$H$3:$H$300,'12'!$C$3:$C$300,C404)+SUMIFS('12'!$H$3:$H$300,'12'!$D$3:$D$300,C404)</f>
        <v>0</v>
      </c>
      <c r="I404" s="212"/>
      <c r="J404" s="231"/>
      <c r="K404" s="212"/>
      <c r="L404" s="212"/>
    </row>
    <row r="405" spans="1:12" ht="24.75" customHeight="1">
      <c r="A405" s="16">
        <f>Equipes!$H405+(ROW(Equipes!$H405)/100000)</f>
        <v>4.0499999999999998E-3</v>
      </c>
      <c r="B405" s="13">
        <f>RANK(Equipes!$A405,A:A)</f>
        <v>596</v>
      </c>
      <c r="C405" s="28"/>
      <c r="D405" s="18">
        <f>COUNTIF('01'!$C$3:$C$300,C405)+COUNTIF('02'!$C$3:$C$300,C405)+COUNTIF('03'!$C$3:$C$300,C405)+COUNTIF('04'!$C$3:$C$300,C405)+COUNTIF('05'!$C$3:$C$300,C405)+COUNTIF('06'!$C$3:$C$300,C405)+COUNTIF('07'!$C$3:$C$300,C405)+COUNTIF('08'!$C$3:$C$300,C405)+COUNTIF('09'!$C$3:$C$300,C405)+COUNTIF('10'!$C$3:$C$260,C405)+COUNTIF('11'!$C$3:$C$300,C405)+COUNTIF('12'!$C$3:$C$300,C405)</f>
        <v>0</v>
      </c>
      <c r="E405" s="18">
        <f>COUNTIF('01'!$D$3:$D$300,C405)+COUNTIF('02'!$D$3:$D$300,C405)+COUNTIF('03'!$D$3:$D$300,C405)+COUNTIF('04'!$D$3:$D$300,C405)+COUNTIF('05'!$D$3:$D$300,C405)+COUNTIF('06'!$D$3:$D$300,C405)+COUNTIF('07'!$D$3:$D$300,C405)+COUNTIF('08'!$D$3:$D$300,C405)+COUNTIF('09'!$D$3:$D$300,C405)+COUNTIF('10'!$D$3:$D$260,C405)+COUNTIF('11'!$D$3:$D$300,C405)+COUNTIF('12'!$D$3:$D$300,C405)</f>
        <v>0</v>
      </c>
      <c r="F405" s="18">
        <f>COUNTIFS('01'!$C$3:$C$300,C405,'01'!$H$3:$H$300,"&gt;0")+COUNTIFS('01'!$D$3:$D$300,C405,'01'!$H$3:$H$300,"&gt;0")+COUNTIFS('02'!$C$3:$C$300,C405,'02'!$H$3:$H$300,"&gt;0")+COUNTIFS('02'!$D$3:$D$300,C405,'02'!$H$3:$H$300,"&gt;0")+COUNTIFS('03'!$C$3:$C$300,C405,'03'!$H$3:$H$300,"&gt;0")+COUNTIFS('03'!$D$3:$D$300,C405,'03'!$H$3:$H$300,"&gt;0")+COUNTIFS('04'!$C$3:$C$300,C405,'04'!$H$3:$H$300,"&gt;0")+COUNTIFS('04'!$D$3:$D$300,C405,'04'!$H$3:$H$300,"&gt;0")+COUNTIFS('05'!$C$3:$C$300,C405,'05'!$H$3:$H$300,"&gt;0")+COUNTIFS('05'!$D$3:$D$300,C405,'05'!$H$3:$H$300,"&gt;0")+COUNTIFS('06'!$C$3:$C$300,C405,'06'!$H$3:$H$300,"&gt;0")+COUNTIFS('06'!$D$3:$D$300,C405,'06'!$H$3:$H$300,"&gt;0")+COUNTIFS('07'!$C$3:$C$300,C405,'07'!$H$3:$H$300,"&gt;0")+COUNTIFS('07'!$D$3:$D$300,C405,'07'!$H$3:$H$300,"&gt;0")+COUNTIFS('08'!$C$3:$C$300,C405,'08'!$H$3:$H$300,"&gt;0")+COUNTIFS('08'!$D$3:$D$300,C405,'08'!$H$3:$H$300,"&gt;0")+COUNTIFS('09'!$C$3:$C$300,C405,'09'!$H$3:$H$300,"&gt;0")+COUNTIFS('09'!$D$3:$D$300,C405,'09'!$H$3:$H$300,"&gt;0")+COUNTIFS('10'!$C$3:$C$260,C405,'10'!$I$3:$I$260,"&gt;0")+COUNTIFS('10'!$D$3:$D$260,C405,'10'!$I$3:$I$260,"&gt;0")+COUNTIFS('11'!$C$3:$C$300,C405,'11'!$H$3:$H$300,"&gt;0")+COUNTIFS('11'!$D$3:$D$300,C405,'11'!$H$3:$H$300,"&gt;0")+COUNTIFS('12'!$C$3:$C$300,C405,'12'!$H$3:$H$300,"&gt;0")+COUNTIFS('12'!$D$3:$D$300,C405,'12'!$H$3:$H$300,"&gt;0")</f>
        <v>0</v>
      </c>
      <c r="G405" s="18">
        <f>COUNTIFS('01'!$C$3:$C$300,C405,'01'!$H$3:$H$300,"&lt;0")+COUNTIFS('01'!$D$3:$D$300,C405,'01'!$H$3:$H$300,"&lt;0")+COUNTIFS('02'!$C$3:$C$300,C405,'02'!$H$3:$H$300,"&lt;0")+COUNTIFS('02'!$D$3:$D$300,C405,'02'!$H$3:$H$300,"&lt;0")+COUNTIFS('03'!$C$3:$C$300,C405,'03'!$H$3:$H$300,"&lt;0")+COUNTIFS('03'!$D$3:$D$300,C405,'03'!$H$3:$H$300,"&lt;0")+COUNTIFS('04'!$C$3:$C$300,C405,'04'!$H$3:$H$300,"&lt;0")+COUNTIFS('04'!$D$3:$D$300,C405,'04'!$H$3:$H$300,"&lt;0")+COUNTIFS('05'!$C$3:$C$300,C405,'05'!$H$3:$H$300,"&lt;0")+COUNTIFS('05'!$D$3:$D$300,C405,'05'!$H$3:$H$300,"&lt;0")+COUNTIFS('06'!$C$3:$C$300,C405,'06'!$H$3:$H$300,"&lt;0")+COUNTIFS('06'!$D$3:$D$300,C405,'06'!$H$3:$H$300,"&lt;0")+COUNTIFS('07'!$C$3:$C$300,C405,'07'!$H$3:$H$300,"&lt;0")+COUNTIFS('07'!$D$3:$D$300,C405,'07'!$H$3:$H$300,"&lt;0")+COUNTIFS('08'!$C$3:$C$300,C405,'08'!$H$3:$H$300,"&lt;0")+COUNTIFS('08'!$D$3:$D$300,C405,'08'!$H$3:$H$300,"&lt;0")+COUNTIFS('09'!$C$3:$C$300,C405,'09'!$H$3:$H$300,"&lt;0")+COUNTIFS('09'!$D$3:$D$300,C405,'09'!$H$3:$H$300,"&lt;0")+COUNTIFS('10'!$C$3:$C$260,C405,'10'!$I$3:$I$260,"&lt;0")+COUNTIFS('10'!$D$3:$D$260,C405,'10'!$I$3:$I$260,"&lt;0")+COUNTIFS('11'!$C$3:$C$300,C405,'11'!$H$3:$H$300,"&lt;0")+COUNTIFS('11'!$D$3:$D$300,C405,'11'!$H$3:$H$300,"&lt;0")+COUNTIFS('12'!$C$3:$C$300,C405,'12'!$H$3:$H$300,"&lt;0")+COUNTIFS('12'!$D$3:$D$300,C405,'12'!$H$3:$H$300,"&lt;0")</f>
        <v>0</v>
      </c>
      <c r="H405" s="19">
        <f>SUMIFS('01'!$H$3:$H$300,'01'!$C$3:$C$300,C405)+SUMIFS('01'!$H$3:$H$300,'01'!$D$3:$D$300,C405)+SUMIFS('02'!$H$3:$H$300,'02'!$C$3:$C$300,C405)+SUMIFS('02'!$H$3:$H$300,'02'!$D$3:$D$300,C405)+SUMIFS('03'!$H$3:$H$300,'03'!$C$3:$C$300,C405)+SUMIFS('03'!$H$3:$H$300,'03'!$D$3:$D$300,C405)+SUMIFS('04'!$H$3:$H$300,'04'!$C$3:$C$300,C405)+SUMIFS('04'!$H$3:$H$300,'04'!$D$3:$D$300,C405)+SUMIFS('05'!$H$3:$H$300,'05'!$C$3:$C$300,C405)+SUMIFS('05'!$H$3:$H$300,'05'!$D$3:$D$300,C405)+SUMIFS('06'!$H$3:$H$300,'06'!$C$3:$C$300,C405)+SUMIFS('06'!$H$3:$H$300,'06'!$D$3:$D$300,C405)+SUMIFS('07'!$H$3:$H$300,'07'!$C$3:$C$300,C405)+SUMIFS('07'!$H$3:$H$300,'07'!$D$3:$D$300,C405)+SUMIFS('08'!$H$3:$H$300,'08'!$C$3:$C$300,C405)+SUMIFS('08'!$H$3:$H$300,'08'!$D$3:$D$300,C405)+SUMIFS('09'!$H$3:$H$300,'09'!$C$3:$C$300,C405)+SUMIFS('09'!$H$3:$H$300,'09'!$D$3:$D$300,C405)+SUMIFS('10'!$I$3:$I$260,'10'!$C$3:$C$260,C405)+SUMIFS('10'!$I$3:$I$260,'10'!$D$3:$D$260,C405)+SUMIFS('11'!$H$3:$H$300,'11'!$C$3:$C$300,C405)+SUMIFS('11'!$H$3:$H$300,'11'!$D$3:$D$300,C405)+SUMIFS('12'!$H$3:$H$300,'12'!$C$3:$C$300,C405)+SUMIFS('12'!$H$3:$H$300,'12'!$D$3:$D$300,C405)</f>
        <v>0</v>
      </c>
      <c r="I405" s="212"/>
      <c r="J405" s="231"/>
      <c r="K405" s="212"/>
      <c r="L405" s="212"/>
    </row>
    <row r="406" spans="1:12" ht="24.75" customHeight="1">
      <c r="A406" s="16">
        <f>Equipes!$H406+(ROW(Equipes!$H406)/100000)</f>
        <v>4.0600000000000002E-3</v>
      </c>
      <c r="B406" s="13">
        <f>RANK(Equipes!$A406,A:A)</f>
        <v>595</v>
      </c>
      <c r="C406" s="28"/>
      <c r="D406" s="18">
        <f>COUNTIF('01'!$C$3:$C$300,C406)+COUNTIF('02'!$C$3:$C$300,C406)+COUNTIF('03'!$C$3:$C$300,C406)+COUNTIF('04'!$C$3:$C$300,C406)+COUNTIF('05'!$C$3:$C$300,C406)+COUNTIF('06'!$C$3:$C$300,C406)+COUNTIF('07'!$C$3:$C$300,C406)+COUNTIF('08'!$C$3:$C$300,C406)+COUNTIF('09'!$C$3:$C$300,C406)+COUNTIF('10'!$C$3:$C$260,C406)+COUNTIF('11'!$C$3:$C$300,C406)+COUNTIF('12'!$C$3:$C$300,C406)</f>
        <v>0</v>
      </c>
      <c r="E406" s="18">
        <f>COUNTIF('01'!$D$3:$D$300,C406)+COUNTIF('02'!$D$3:$D$300,C406)+COUNTIF('03'!$D$3:$D$300,C406)+COUNTIF('04'!$D$3:$D$300,C406)+COUNTIF('05'!$D$3:$D$300,C406)+COUNTIF('06'!$D$3:$D$300,C406)+COUNTIF('07'!$D$3:$D$300,C406)+COUNTIF('08'!$D$3:$D$300,C406)+COUNTIF('09'!$D$3:$D$300,C406)+COUNTIF('10'!$D$3:$D$260,C406)+COUNTIF('11'!$D$3:$D$300,C406)+COUNTIF('12'!$D$3:$D$300,C406)</f>
        <v>0</v>
      </c>
      <c r="F406" s="18">
        <f>COUNTIFS('01'!$C$3:$C$300,C406,'01'!$H$3:$H$300,"&gt;0")+COUNTIFS('01'!$D$3:$D$300,C406,'01'!$H$3:$H$300,"&gt;0")+COUNTIFS('02'!$C$3:$C$300,C406,'02'!$H$3:$H$300,"&gt;0")+COUNTIFS('02'!$D$3:$D$300,C406,'02'!$H$3:$H$300,"&gt;0")+COUNTIFS('03'!$C$3:$C$300,C406,'03'!$H$3:$H$300,"&gt;0")+COUNTIFS('03'!$D$3:$D$300,C406,'03'!$H$3:$H$300,"&gt;0")+COUNTIFS('04'!$C$3:$C$300,C406,'04'!$H$3:$H$300,"&gt;0")+COUNTIFS('04'!$D$3:$D$300,C406,'04'!$H$3:$H$300,"&gt;0")+COUNTIFS('05'!$C$3:$C$300,C406,'05'!$H$3:$H$300,"&gt;0")+COUNTIFS('05'!$D$3:$D$300,C406,'05'!$H$3:$H$300,"&gt;0")+COUNTIFS('06'!$C$3:$C$300,C406,'06'!$H$3:$H$300,"&gt;0")+COUNTIFS('06'!$D$3:$D$300,C406,'06'!$H$3:$H$300,"&gt;0")+COUNTIFS('07'!$C$3:$C$300,C406,'07'!$H$3:$H$300,"&gt;0")+COUNTIFS('07'!$D$3:$D$300,C406,'07'!$H$3:$H$300,"&gt;0")+COUNTIFS('08'!$C$3:$C$300,C406,'08'!$H$3:$H$300,"&gt;0")+COUNTIFS('08'!$D$3:$D$300,C406,'08'!$H$3:$H$300,"&gt;0")+COUNTIFS('09'!$C$3:$C$300,C406,'09'!$H$3:$H$300,"&gt;0")+COUNTIFS('09'!$D$3:$D$300,C406,'09'!$H$3:$H$300,"&gt;0")+COUNTIFS('10'!$C$3:$C$260,C406,'10'!$I$3:$I$260,"&gt;0")+COUNTIFS('10'!$D$3:$D$260,C406,'10'!$I$3:$I$260,"&gt;0")+COUNTIFS('11'!$C$3:$C$300,C406,'11'!$H$3:$H$300,"&gt;0")+COUNTIFS('11'!$D$3:$D$300,C406,'11'!$H$3:$H$300,"&gt;0")+COUNTIFS('12'!$C$3:$C$300,C406,'12'!$H$3:$H$300,"&gt;0")+COUNTIFS('12'!$D$3:$D$300,C406,'12'!$H$3:$H$300,"&gt;0")</f>
        <v>0</v>
      </c>
      <c r="G406" s="18">
        <f>COUNTIFS('01'!$C$3:$C$300,C406,'01'!$H$3:$H$300,"&lt;0")+COUNTIFS('01'!$D$3:$D$300,C406,'01'!$H$3:$H$300,"&lt;0")+COUNTIFS('02'!$C$3:$C$300,C406,'02'!$H$3:$H$300,"&lt;0")+COUNTIFS('02'!$D$3:$D$300,C406,'02'!$H$3:$H$300,"&lt;0")+COUNTIFS('03'!$C$3:$C$300,C406,'03'!$H$3:$H$300,"&lt;0")+COUNTIFS('03'!$D$3:$D$300,C406,'03'!$H$3:$H$300,"&lt;0")+COUNTIFS('04'!$C$3:$C$300,C406,'04'!$H$3:$H$300,"&lt;0")+COUNTIFS('04'!$D$3:$D$300,C406,'04'!$H$3:$H$300,"&lt;0")+COUNTIFS('05'!$C$3:$C$300,C406,'05'!$H$3:$H$300,"&lt;0")+COUNTIFS('05'!$D$3:$D$300,C406,'05'!$H$3:$H$300,"&lt;0")+COUNTIFS('06'!$C$3:$C$300,C406,'06'!$H$3:$H$300,"&lt;0")+COUNTIFS('06'!$D$3:$D$300,C406,'06'!$H$3:$H$300,"&lt;0")+COUNTIFS('07'!$C$3:$C$300,C406,'07'!$H$3:$H$300,"&lt;0")+COUNTIFS('07'!$D$3:$D$300,C406,'07'!$H$3:$H$300,"&lt;0")+COUNTIFS('08'!$C$3:$C$300,C406,'08'!$H$3:$H$300,"&lt;0")+COUNTIFS('08'!$D$3:$D$300,C406,'08'!$H$3:$H$300,"&lt;0")+COUNTIFS('09'!$C$3:$C$300,C406,'09'!$H$3:$H$300,"&lt;0")+COUNTIFS('09'!$D$3:$D$300,C406,'09'!$H$3:$H$300,"&lt;0")+COUNTIFS('10'!$C$3:$C$260,C406,'10'!$I$3:$I$260,"&lt;0")+COUNTIFS('10'!$D$3:$D$260,C406,'10'!$I$3:$I$260,"&lt;0")+COUNTIFS('11'!$C$3:$C$300,C406,'11'!$H$3:$H$300,"&lt;0")+COUNTIFS('11'!$D$3:$D$300,C406,'11'!$H$3:$H$300,"&lt;0")+COUNTIFS('12'!$C$3:$C$300,C406,'12'!$H$3:$H$300,"&lt;0")+COUNTIFS('12'!$D$3:$D$300,C406,'12'!$H$3:$H$300,"&lt;0")</f>
        <v>0</v>
      </c>
      <c r="H406" s="19">
        <f>SUMIFS('01'!$H$3:$H$300,'01'!$C$3:$C$300,C406)+SUMIFS('01'!$H$3:$H$300,'01'!$D$3:$D$300,C406)+SUMIFS('02'!$H$3:$H$300,'02'!$C$3:$C$300,C406)+SUMIFS('02'!$H$3:$H$300,'02'!$D$3:$D$300,C406)+SUMIFS('03'!$H$3:$H$300,'03'!$C$3:$C$300,C406)+SUMIFS('03'!$H$3:$H$300,'03'!$D$3:$D$300,C406)+SUMIFS('04'!$H$3:$H$300,'04'!$C$3:$C$300,C406)+SUMIFS('04'!$H$3:$H$300,'04'!$D$3:$D$300,C406)+SUMIFS('05'!$H$3:$H$300,'05'!$C$3:$C$300,C406)+SUMIFS('05'!$H$3:$H$300,'05'!$D$3:$D$300,C406)+SUMIFS('06'!$H$3:$H$300,'06'!$C$3:$C$300,C406)+SUMIFS('06'!$H$3:$H$300,'06'!$D$3:$D$300,C406)+SUMIFS('07'!$H$3:$H$300,'07'!$C$3:$C$300,C406)+SUMIFS('07'!$H$3:$H$300,'07'!$D$3:$D$300,C406)+SUMIFS('08'!$H$3:$H$300,'08'!$C$3:$C$300,C406)+SUMIFS('08'!$H$3:$H$300,'08'!$D$3:$D$300,C406)+SUMIFS('09'!$H$3:$H$300,'09'!$C$3:$C$300,C406)+SUMIFS('09'!$H$3:$H$300,'09'!$D$3:$D$300,C406)+SUMIFS('10'!$I$3:$I$260,'10'!$C$3:$C$260,C406)+SUMIFS('10'!$I$3:$I$260,'10'!$D$3:$D$260,C406)+SUMIFS('11'!$H$3:$H$300,'11'!$C$3:$C$300,C406)+SUMIFS('11'!$H$3:$H$300,'11'!$D$3:$D$300,C406)+SUMIFS('12'!$H$3:$H$300,'12'!$C$3:$C$300,C406)+SUMIFS('12'!$H$3:$H$300,'12'!$D$3:$D$300,C406)</f>
        <v>0</v>
      </c>
      <c r="I406" s="212"/>
      <c r="J406" s="231"/>
      <c r="K406" s="212"/>
      <c r="L406" s="212"/>
    </row>
    <row r="407" spans="1:12" ht="24.75" customHeight="1">
      <c r="A407" s="16">
        <f>Equipes!$H407+(ROW(Equipes!$H407)/100000)</f>
        <v>4.0699999999999998E-3</v>
      </c>
      <c r="B407" s="13">
        <f>RANK(Equipes!$A407,A:A)</f>
        <v>594</v>
      </c>
      <c r="C407" s="28"/>
      <c r="D407" s="18">
        <f>COUNTIF('01'!$C$3:$C$300,C407)+COUNTIF('02'!$C$3:$C$300,C407)+COUNTIF('03'!$C$3:$C$300,C407)+COUNTIF('04'!$C$3:$C$300,C407)+COUNTIF('05'!$C$3:$C$300,C407)+COUNTIF('06'!$C$3:$C$300,C407)+COUNTIF('07'!$C$3:$C$300,C407)+COUNTIF('08'!$C$3:$C$300,C407)+COUNTIF('09'!$C$3:$C$300,C407)+COUNTIF('10'!$C$3:$C$260,C407)+COUNTIF('11'!$C$3:$C$300,C407)+COUNTIF('12'!$C$3:$C$300,C407)</f>
        <v>0</v>
      </c>
      <c r="E407" s="18">
        <f>COUNTIF('01'!$D$3:$D$300,C407)+COUNTIF('02'!$D$3:$D$300,C407)+COUNTIF('03'!$D$3:$D$300,C407)+COUNTIF('04'!$D$3:$D$300,C407)+COUNTIF('05'!$D$3:$D$300,C407)+COUNTIF('06'!$D$3:$D$300,C407)+COUNTIF('07'!$D$3:$D$300,C407)+COUNTIF('08'!$D$3:$D$300,C407)+COUNTIF('09'!$D$3:$D$300,C407)+COUNTIF('10'!$D$3:$D$260,C407)+COUNTIF('11'!$D$3:$D$300,C407)+COUNTIF('12'!$D$3:$D$300,C407)</f>
        <v>0</v>
      </c>
      <c r="F407" s="18">
        <f>COUNTIFS('01'!$C$3:$C$300,C407,'01'!$H$3:$H$300,"&gt;0")+COUNTIFS('01'!$D$3:$D$300,C407,'01'!$H$3:$H$300,"&gt;0")+COUNTIFS('02'!$C$3:$C$300,C407,'02'!$H$3:$H$300,"&gt;0")+COUNTIFS('02'!$D$3:$D$300,C407,'02'!$H$3:$H$300,"&gt;0")+COUNTIFS('03'!$C$3:$C$300,C407,'03'!$H$3:$H$300,"&gt;0")+COUNTIFS('03'!$D$3:$D$300,C407,'03'!$H$3:$H$300,"&gt;0")+COUNTIFS('04'!$C$3:$C$300,C407,'04'!$H$3:$H$300,"&gt;0")+COUNTIFS('04'!$D$3:$D$300,C407,'04'!$H$3:$H$300,"&gt;0")+COUNTIFS('05'!$C$3:$C$300,C407,'05'!$H$3:$H$300,"&gt;0")+COUNTIFS('05'!$D$3:$D$300,C407,'05'!$H$3:$H$300,"&gt;0")+COUNTIFS('06'!$C$3:$C$300,C407,'06'!$H$3:$H$300,"&gt;0")+COUNTIFS('06'!$D$3:$D$300,C407,'06'!$H$3:$H$300,"&gt;0")+COUNTIFS('07'!$C$3:$C$300,C407,'07'!$H$3:$H$300,"&gt;0")+COUNTIFS('07'!$D$3:$D$300,C407,'07'!$H$3:$H$300,"&gt;0")+COUNTIFS('08'!$C$3:$C$300,C407,'08'!$H$3:$H$300,"&gt;0")+COUNTIFS('08'!$D$3:$D$300,C407,'08'!$H$3:$H$300,"&gt;0")+COUNTIFS('09'!$C$3:$C$300,C407,'09'!$H$3:$H$300,"&gt;0")+COUNTIFS('09'!$D$3:$D$300,C407,'09'!$H$3:$H$300,"&gt;0")+COUNTIFS('10'!$C$3:$C$260,C407,'10'!$I$3:$I$260,"&gt;0")+COUNTIFS('10'!$D$3:$D$260,C407,'10'!$I$3:$I$260,"&gt;0")+COUNTIFS('11'!$C$3:$C$300,C407,'11'!$H$3:$H$300,"&gt;0")+COUNTIFS('11'!$D$3:$D$300,C407,'11'!$H$3:$H$300,"&gt;0")+COUNTIFS('12'!$C$3:$C$300,C407,'12'!$H$3:$H$300,"&gt;0")+COUNTIFS('12'!$D$3:$D$300,C407,'12'!$H$3:$H$300,"&gt;0")</f>
        <v>0</v>
      </c>
      <c r="G407" s="18">
        <f>COUNTIFS('01'!$C$3:$C$300,C407,'01'!$H$3:$H$300,"&lt;0")+COUNTIFS('01'!$D$3:$D$300,C407,'01'!$H$3:$H$300,"&lt;0")+COUNTIFS('02'!$C$3:$C$300,C407,'02'!$H$3:$H$300,"&lt;0")+COUNTIFS('02'!$D$3:$D$300,C407,'02'!$H$3:$H$300,"&lt;0")+COUNTIFS('03'!$C$3:$C$300,C407,'03'!$H$3:$H$300,"&lt;0")+COUNTIFS('03'!$D$3:$D$300,C407,'03'!$H$3:$H$300,"&lt;0")+COUNTIFS('04'!$C$3:$C$300,C407,'04'!$H$3:$H$300,"&lt;0")+COUNTIFS('04'!$D$3:$D$300,C407,'04'!$H$3:$H$300,"&lt;0")+COUNTIFS('05'!$C$3:$C$300,C407,'05'!$H$3:$H$300,"&lt;0")+COUNTIFS('05'!$D$3:$D$300,C407,'05'!$H$3:$H$300,"&lt;0")+COUNTIFS('06'!$C$3:$C$300,C407,'06'!$H$3:$H$300,"&lt;0")+COUNTIFS('06'!$D$3:$D$300,C407,'06'!$H$3:$H$300,"&lt;0")+COUNTIFS('07'!$C$3:$C$300,C407,'07'!$H$3:$H$300,"&lt;0")+COUNTIFS('07'!$D$3:$D$300,C407,'07'!$H$3:$H$300,"&lt;0")+COUNTIFS('08'!$C$3:$C$300,C407,'08'!$H$3:$H$300,"&lt;0")+COUNTIFS('08'!$D$3:$D$300,C407,'08'!$H$3:$H$300,"&lt;0")+COUNTIFS('09'!$C$3:$C$300,C407,'09'!$H$3:$H$300,"&lt;0")+COUNTIFS('09'!$D$3:$D$300,C407,'09'!$H$3:$H$300,"&lt;0")+COUNTIFS('10'!$C$3:$C$260,C407,'10'!$I$3:$I$260,"&lt;0")+COUNTIFS('10'!$D$3:$D$260,C407,'10'!$I$3:$I$260,"&lt;0")+COUNTIFS('11'!$C$3:$C$300,C407,'11'!$H$3:$H$300,"&lt;0")+COUNTIFS('11'!$D$3:$D$300,C407,'11'!$H$3:$H$300,"&lt;0")+COUNTIFS('12'!$C$3:$C$300,C407,'12'!$H$3:$H$300,"&lt;0")+COUNTIFS('12'!$D$3:$D$300,C407,'12'!$H$3:$H$300,"&lt;0")</f>
        <v>0</v>
      </c>
      <c r="H407" s="19">
        <f>SUMIFS('01'!$H$3:$H$300,'01'!$C$3:$C$300,C407)+SUMIFS('01'!$H$3:$H$300,'01'!$D$3:$D$300,C407)+SUMIFS('02'!$H$3:$H$300,'02'!$C$3:$C$300,C407)+SUMIFS('02'!$H$3:$H$300,'02'!$D$3:$D$300,C407)+SUMIFS('03'!$H$3:$H$300,'03'!$C$3:$C$300,C407)+SUMIFS('03'!$H$3:$H$300,'03'!$D$3:$D$300,C407)+SUMIFS('04'!$H$3:$H$300,'04'!$C$3:$C$300,C407)+SUMIFS('04'!$H$3:$H$300,'04'!$D$3:$D$300,C407)+SUMIFS('05'!$H$3:$H$300,'05'!$C$3:$C$300,C407)+SUMIFS('05'!$H$3:$H$300,'05'!$D$3:$D$300,C407)+SUMIFS('06'!$H$3:$H$300,'06'!$C$3:$C$300,C407)+SUMIFS('06'!$H$3:$H$300,'06'!$D$3:$D$300,C407)+SUMIFS('07'!$H$3:$H$300,'07'!$C$3:$C$300,C407)+SUMIFS('07'!$H$3:$H$300,'07'!$D$3:$D$300,C407)+SUMIFS('08'!$H$3:$H$300,'08'!$C$3:$C$300,C407)+SUMIFS('08'!$H$3:$H$300,'08'!$D$3:$D$300,C407)+SUMIFS('09'!$H$3:$H$300,'09'!$C$3:$C$300,C407)+SUMIFS('09'!$H$3:$H$300,'09'!$D$3:$D$300,C407)+SUMIFS('10'!$I$3:$I$260,'10'!$C$3:$C$260,C407)+SUMIFS('10'!$I$3:$I$260,'10'!$D$3:$D$260,C407)+SUMIFS('11'!$H$3:$H$300,'11'!$C$3:$C$300,C407)+SUMIFS('11'!$H$3:$H$300,'11'!$D$3:$D$300,C407)+SUMIFS('12'!$H$3:$H$300,'12'!$C$3:$C$300,C407)+SUMIFS('12'!$H$3:$H$300,'12'!$D$3:$D$300,C407)</f>
        <v>0</v>
      </c>
      <c r="I407" s="212"/>
      <c r="J407" s="231"/>
      <c r="K407" s="212"/>
      <c r="L407" s="212"/>
    </row>
    <row r="408" spans="1:12" ht="24.75" customHeight="1">
      <c r="A408" s="16">
        <f>Equipes!$H408+(ROW(Equipes!$H408)/100000)</f>
        <v>4.0800000000000003E-3</v>
      </c>
      <c r="B408" s="13">
        <f>RANK(Equipes!$A408,A:A)</f>
        <v>593</v>
      </c>
      <c r="C408" s="28"/>
      <c r="D408" s="18">
        <f>COUNTIF('01'!$C$3:$C$300,C408)+COUNTIF('02'!$C$3:$C$300,C408)+COUNTIF('03'!$C$3:$C$300,C408)+COUNTIF('04'!$C$3:$C$300,C408)+COUNTIF('05'!$C$3:$C$300,C408)+COUNTIF('06'!$C$3:$C$300,C408)+COUNTIF('07'!$C$3:$C$300,C408)+COUNTIF('08'!$C$3:$C$300,C408)+COUNTIF('09'!$C$3:$C$300,C408)+COUNTIF('10'!$C$3:$C$260,C408)+COUNTIF('11'!$C$3:$C$300,C408)+COUNTIF('12'!$C$3:$C$300,C408)</f>
        <v>0</v>
      </c>
      <c r="E408" s="18">
        <f>COUNTIF('01'!$D$3:$D$300,C408)+COUNTIF('02'!$D$3:$D$300,C408)+COUNTIF('03'!$D$3:$D$300,C408)+COUNTIF('04'!$D$3:$D$300,C408)+COUNTIF('05'!$D$3:$D$300,C408)+COUNTIF('06'!$D$3:$D$300,C408)+COUNTIF('07'!$D$3:$D$300,C408)+COUNTIF('08'!$D$3:$D$300,C408)+COUNTIF('09'!$D$3:$D$300,C408)+COUNTIF('10'!$D$3:$D$260,C408)+COUNTIF('11'!$D$3:$D$300,C408)+COUNTIF('12'!$D$3:$D$300,C408)</f>
        <v>0</v>
      </c>
      <c r="F408" s="18">
        <f>COUNTIFS('01'!$C$3:$C$300,C408,'01'!$H$3:$H$300,"&gt;0")+COUNTIFS('01'!$D$3:$D$300,C408,'01'!$H$3:$H$300,"&gt;0")+COUNTIFS('02'!$C$3:$C$300,C408,'02'!$H$3:$H$300,"&gt;0")+COUNTIFS('02'!$D$3:$D$300,C408,'02'!$H$3:$H$300,"&gt;0")+COUNTIFS('03'!$C$3:$C$300,C408,'03'!$H$3:$H$300,"&gt;0")+COUNTIFS('03'!$D$3:$D$300,C408,'03'!$H$3:$H$300,"&gt;0")+COUNTIFS('04'!$C$3:$C$300,C408,'04'!$H$3:$H$300,"&gt;0")+COUNTIFS('04'!$D$3:$D$300,C408,'04'!$H$3:$H$300,"&gt;0")+COUNTIFS('05'!$C$3:$C$300,C408,'05'!$H$3:$H$300,"&gt;0")+COUNTIFS('05'!$D$3:$D$300,C408,'05'!$H$3:$H$300,"&gt;0")+COUNTIFS('06'!$C$3:$C$300,C408,'06'!$H$3:$H$300,"&gt;0")+COUNTIFS('06'!$D$3:$D$300,C408,'06'!$H$3:$H$300,"&gt;0")+COUNTIFS('07'!$C$3:$C$300,C408,'07'!$H$3:$H$300,"&gt;0")+COUNTIFS('07'!$D$3:$D$300,C408,'07'!$H$3:$H$300,"&gt;0")+COUNTIFS('08'!$C$3:$C$300,C408,'08'!$H$3:$H$300,"&gt;0")+COUNTIFS('08'!$D$3:$D$300,C408,'08'!$H$3:$H$300,"&gt;0")+COUNTIFS('09'!$C$3:$C$300,C408,'09'!$H$3:$H$300,"&gt;0")+COUNTIFS('09'!$D$3:$D$300,C408,'09'!$H$3:$H$300,"&gt;0")+COUNTIFS('10'!$C$3:$C$260,C408,'10'!$I$3:$I$260,"&gt;0")+COUNTIFS('10'!$D$3:$D$260,C408,'10'!$I$3:$I$260,"&gt;0")+COUNTIFS('11'!$C$3:$C$300,C408,'11'!$H$3:$H$300,"&gt;0")+COUNTIFS('11'!$D$3:$D$300,C408,'11'!$H$3:$H$300,"&gt;0")+COUNTIFS('12'!$C$3:$C$300,C408,'12'!$H$3:$H$300,"&gt;0")+COUNTIFS('12'!$D$3:$D$300,C408,'12'!$H$3:$H$300,"&gt;0")</f>
        <v>0</v>
      </c>
      <c r="G408" s="18">
        <f>COUNTIFS('01'!$C$3:$C$300,C408,'01'!$H$3:$H$300,"&lt;0")+COUNTIFS('01'!$D$3:$D$300,C408,'01'!$H$3:$H$300,"&lt;0")+COUNTIFS('02'!$C$3:$C$300,C408,'02'!$H$3:$H$300,"&lt;0")+COUNTIFS('02'!$D$3:$D$300,C408,'02'!$H$3:$H$300,"&lt;0")+COUNTIFS('03'!$C$3:$C$300,C408,'03'!$H$3:$H$300,"&lt;0")+COUNTIFS('03'!$D$3:$D$300,C408,'03'!$H$3:$H$300,"&lt;0")+COUNTIFS('04'!$C$3:$C$300,C408,'04'!$H$3:$H$300,"&lt;0")+COUNTIFS('04'!$D$3:$D$300,C408,'04'!$H$3:$H$300,"&lt;0")+COUNTIFS('05'!$C$3:$C$300,C408,'05'!$H$3:$H$300,"&lt;0")+COUNTIFS('05'!$D$3:$D$300,C408,'05'!$H$3:$H$300,"&lt;0")+COUNTIFS('06'!$C$3:$C$300,C408,'06'!$H$3:$H$300,"&lt;0")+COUNTIFS('06'!$D$3:$D$300,C408,'06'!$H$3:$H$300,"&lt;0")+COUNTIFS('07'!$C$3:$C$300,C408,'07'!$H$3:$H$300,"&lt;0")+COUNTIFS('07'!$D$3:$D$300,C408,'07'!$H$3:$H$300,"&lt;0")+COUNTIFS('08'!$C$3:$C$300,C408,'08'!$H$3:$H$300,"&lt;0")+COUNTIFS('08'!$D$3:$D$300,C408,'08'!$H$3:$H$300,"&lt;0")+COUNTIFS('09'!$C$3:$C$300,C408,'09'!$H$3:$H$300,"&lt;0")+COUNTIFS('09'!$D$3:$D$300,C408,'09'!$H$3:$H$300,"&lt;0")+COUNTIFS('10'!$C$3:$C$260,C408,'10'!$I$3:$I$260,"&lt;0")+COUNTIFS('10'!$D$3:$D$260,C408,'10'!$I$3:$I$260,"&lt;0")+COUNTIFS('11'!$C$3:$C$300,C408,'11'!$H$3:$H$300,"&lt;0")+COUNTIFS('11'!$D$3:$D$300,C408,'11'!$H$3:$H$300,"&lt;0")+COUNTIFS('12'!$C$3:$C$300,C408,'12'!$H$3:$H$300,"&lt;0")+COUNTIFS('12'!$D$3:$D$300,C408,'12'!$H$3:$H$300,"&lt;0")</f>
        <v>0</v>
      </c>
      <c r="H408" s="19">
        <f>SUMIFS('01'!$H$3:$H$300,'01'!$C$3:$C$300,C408)+SUMIFS('01'!$H$3:$H$300,'01'!$D$3:$D$300,C408)+SUMIFS('02'!$H$3:$H$300,'02'!$C$3:$C$300,C408)+SUMIFS('02'!$H$3:$H$300,'02'!$D$3:$D$300,C408)+SUMIFS('03'!$H$3:$H$300,'03'!$C$3:$C$300,C408)+SUMIFS('03'!$H$3:$H$300,'03'!$D$3:$D$300,C408)+SUMIFS('04'!$H$3:$H$300,'04'!$C$3:$C$300,C408)+SUMIFS('04'!$H$3:$H$300,'04'!$D$3:$D$300,C408)+SUMIFS('05'!$H$3:$H$300,'05'!$C$3:$C$300,C408)+SUMIFS('05'!$H$3:$H$300,'05'!$D$3:$D$300,C408)+SUMIFS('06'!$H$3:$H$300,'06'!$C$3:$C$300,C408)+SUMIFS('06'!$H$3:$H$300,'06'!$D$3:$D$300,C408)+SUMIFS('07'!$H$3:$H$300,'07'!$C$3:$C$300,C408)+SUMIFS('07'!$H$3:$H$300,'07'!$D$3:$D$300,C408)+SUMIFS('08'!$H$3:$H$300,'08'!$C$3:$C$300,C408)+SUMIFS('08'!$H$3:$H$300,'08'!$D$3:$D$300,C408)+SUMIFS('09'!$H$3:$H$300,'09'!$C$3:$C$300,C408)+SUMIFS('09'!$H$3:$H$300,'09'!$D$3:$D$300,C408)+SUMIFS('10'!$I$3:$I$260,'10'!$C$3:$C$260,C408)+SUMIFS('10'!$I$3:$I$260,'10'!$D$3:$D$260,C408)+SUMIFS('11'!$H$3:$H$300,'11'!$C$3:$C$300,C408)+SUMIFS('11'!$H$3:$H$300,'11'!$D$3:$D$300,C408)+SUMIFS('12'!$H$3:$H$300,'12'!$C$3:$C$300,C408)+SUMIFS('12'!$H$3:$H$300,'12'!$D$3:$D$300,C408)</f>
        <v>0</v>
      </c>
      <c r="I408" s="212"/>
      <c r="J408" s="231"/>
      <c r="K408" s="212"/>
      <c r="L408" s="212"/>
    </row>
    <row r="409" spans="1:12" ht="24.75" customHeight="1">
      <c r="A409" s="16">
        <f>Equipes!$H409+(ROW(Equipes!$H409)/100000)</f>
        <v>4.0899999999999999E-3</v>
      </c>
      <c r="B409" s="13">
        <f>RANK(Equipes!$A409,A:A)</f>
        <v>592</v>
      </c>
      <c r="C409" s="28"/>
      <c r="D409" s="18">
        <f>COUNTIF('01'!$C$3:$C$300,C409)+COUNTIF('02'!$C$3:$C$300,C409)+COUNTIF('03'!$C$3:$C$300,C409)+COUNTIF('04'!$C$3:$C$300,C409)+COUNTIF('05'!$C$3:$C$300,C409)+COUNTIF('06'!$C$3:$C$300,C409)+COUNTIF('07'!$C$3:$C$300,C409)+COUNTIF('08'!$C$3:$C$300,C409)+COUNTIF('09'!$C$3:$C$300,C409)+COUNTIF('10'!$C$3:$C$260,C409)+COUNTIF('11'!$C$3:$C$300,C409)+COUNTIF('12'!$C$3:$C$300,C409)</f>
        <v>0</v>
      </c>
      <c r="E409" s="18">
        <f>COUNTIF('01'!$D$3:$D$300,C409)+COUNTIF('02'!$D$3:$D$300,C409)+COUNTIF('03'!$D$3:$D$300,C409)+COUNTIF('04'!$D$3:$D$300,C409)+COUNTIF('05'!$D$3:$D$300,C409)+COUNTIF('06'!$D$3:$D$300,C409)+COUNTIF('07'!$D$3:$D$300,C409)+COUNTIF('08'!$D$3:$D$300,C409)+COUNTIF('09'!$D$3:$D$300,C409)+COUNTIF('10'!$D$3:$D$260,C409)+COUNTIF('11'!$D$3:$D$300,C409)+COUNTIF('12'!$D$3:$D$300,C409)</f>
        <v>0</v>
      </c>
      <c r="F409" s="18">
        <f>COUNTIFS('01'!$C$3:$C$300,C409,'01'!$H$3:$H$300,"&gt;0")+COUNTIFS('01'!$D$3:$D$300,C409,'01'!$H$3:$H$300,"&gt;0")+COUNTIFS('02'!$C$3:$C$300,C409,'02'!$H$3:$H$300,"&gt;0")+COUNTIFS('02'!$D$3:$D$300,C409,'02'!$H$3:$H$300,"&gt;0")+COUNTIFS('03'!$C$3:$C$300,C409,'03'!$H$3:$H$300,"&gt;0")+COUNTIFS('03'!$D$3:$D$300,C409,'03'!$H$3:$H$300,"&gt;0")+COUNTIFS('04'!$C$3:$C$300,C409,'04'!$H$3:$H$300,"&gt;0")+COUNTIFS('04'!$D$3:$D$300,C409,'04'!$H$3:$H$300,"&gt;0")+COUNTIFS('05'!$C$3:$C$300,C409,'05'!$H$3:$H$300,"&gt;0")+COUNTIFS('05'!$D$3:$D$300,C409,'05'!$H$3:$H$300,"&gt;0")+COUNTIFS('06'!$C$3:$C$300,C409,'06'!$H$3:$H$300,"&gt;0")+COUNTIFS('06'!$D$3:$D$300,C409,'06'!$H$3:$H$300,"&gt;0")+COUNTIFS('07'!$C$3:$C$300,C409,'07'!$H$3:$H$300,"&gt;0")+COUNTIFS('07'!$D$3:$D$300,C409,'07'!$H$3:$H$300,"&gt;0")+COUNTIFS('08'!$C$3:$C$300,C409,'08'!$H$3:$H$300,"&gt;0")+COUNTIFS('08'!$D$3:$D$300,C409,'08'!$H$3:$H$300,"&gt;0")+COUNTIFS('09'!$C$3:$C$300,C409,'09'!$H$3:$H$300,"&gt;0")+COUNTIFS('09'!$D$3:$D$300,C409,'09'!$H$3:$H$300,"&gt;0")+COUNTIFS('10'!$C$3:$C$260,C409,'10'!$I$3:$I$260,"&gt;0")+COUNTIFS('10'!$D$3:$D$260,C409,'10'!$I$3:$I$260,"&gt;0")+COUNTIFS('11'!$C$3:$C$300,C409,'11'!$H$3:$H$300,"&gt;0")+COUNTIFS('11'!$D$3:$D$300,C409,'11'!$H$3:$H$300,"&gt;0")+COUNTIFS('12'!$C$3:$C$300,C409,'12'!$H$3:$H$300,"&gt;0")+COUNTIFS('12'!$D$3:$D$300,C409,'12'!$H$3:$H$300,"&gt;0")</f>
        <v>0</v>
      </c>
      <c r="G409" s="18">
        <f>COUNTIFS('01'!$C$3:$C$300,C409,'01'!$H$3:$H$300,"&lt;0")+COUNTIFS('01'!$D$3:$D$300,C409,'01'!$H$3:$H$300,"&lt;0")+COUNTIFS('02'!$C$3:$C$300,C409,'02'!$H$3:$H$300,"&lt;0")+COUNTIFS('02'!$D$3:$D$300,C409,'02'!$H$3:$H$300,"&lt;0")+COUNTIFS('03'!$C$3:$C$300,C409,'03'!$H$3:$H$300,"&lt;0")+COUNTIFS('03'!$D$3:$D$300,C409,'03'!$H$3:$H$300,"&lt;0")+COUNTIFS('04'!$C$3:$C$300,C409,'04'!$H$3:$H$300,"&lt;0")+COUNTIFS('04'!$D$3:$D$300,C409,'04'!$H$3:$H$300,"&lt;0")+COUNTIFS('05'!$C$3:$C$300,C409,'05'!$H$3:$H$300,"&lt;0")+COUNTIFS('05'!$D$3:$D$300,C409,'05'!$H$3:$H$300,"&lt;0")+COUNTIFS('06'!$C$3:$C$300,C409,'06'!$H$3:$H$300,"&lt;0")+COUNTIFS('06'!$D$3:$D$300,C409,'06'!$H$3:$H$300,"&lt;0")+COUNTIFS('07'!$C$3:$C$300,C409,'07'!$H$3:$H$300,"&lt;0")+COUNTIFS('07'!$D$3:$D$300,C409,'07'!$H$3:$H$300,"&lt;0")+COUNTIFS('08'!$C$3:$C$300,C409,'08'!$H$3:$H$300,"&lt;0")+COUNTIFS('08'!$D$3:$D$300,C409,'08'!$H$3:$H$300,"&lt;0")+COUNTIFS('09'!$C$3:$C$300,C409,'09'!$H$3:$H$300,"&lt;0")+COUNTIFS('09'!$D$3:$D$300,C409,'09'!$H$3:$H$300,"&lt;0")+COUNTIFS('10'!$C$3:$C$260,C409,'10'!$I$3:$I$260,"&lt;0")+COUNTIFS('10'!$D$3:$D$260,C409,'10'!$I$3:$I$260,"&lt;0")+COUNTIFS('11'!$C$3:$C$300,C409,'11'!$H$3:$H$300,"&lt;0")+COUNTIFS('11'!$D$3:$D$300,C409,'11'!$H$3:$H$300,"&lt;0")+COUNTIFS('12'!$C$3:$C$300,C409,'12'!$H$3:$H$300,"&lt;0")+COUNTIFS('12'!$D$3:$D$300,C409,'12'!$H$3:$H$300,"&lt;0")</f>
        <v>0</v>
      </c>
      <c r="H409" s="19">
        <f>SUMIFS('01'!$H$3:$H$300,'01'!$C$3:$C$300,C409)+SUMIFS('01'!$H$3:$H$300,'01'!$D$3:$D$300,C409)+SUMIFS('02'!$H$3:$H$300,'02'!$C$3:$C$300,C409)+SUMIFS('02'!$H$3:$H$300,'02'!$D$3:$D$300,C409)+SUMIFS('03'!$H$3:$H$300,'03'!$C$3:$C$300,C409)+SUMIFS('03'!$H$3:$H$300,'03'!$D$3:$D$300,C409)+SUMIFS('04'!$H$3:$H$300,'04'!$C$3:$C$300,C409)+SUMIFS('04'!$H$3:$H$300,'04'!$D$3:$D$300,C409)+SUMIFS('05'!$H$3:$H$300,'05'!$C$3:$C$300,C409)+SUMIFS('05'!$H$3:$H$300,'05'!$D$3:$D$300,C409)+SUMIFS('06'!$H$3:$H$300,'06'!$C$3:$C$300,C409)+SUMIFS('06'!$H$3:$H$300,'06'!$D$3:$D$300,C409)+SUMIFS('07'!$H$3:$H$300,'07'!$C$3:$C$300,C409)+SUMIFS('07'!$H$3:$H$300,'07'!$D$3:$D$300,C409)+SUMIFS('08'!$H$3:$H$300,'08'!$C$3:$C$300,C409)+SUMIFS('08'!$H$3:$H$300,'08'!$D$3:$D$300,C409)+SUMIFS('09'!$H$3:$H$300,'09'!$C$3:$C$300,C409)+SUMIFS('09'!$H$3:$H$300,'09'!$D$3:$D$300,C409)+SUMIFS('10'!$I$3:$I$260,'10'!$C$3:$C$260,C409)+SUMIFS('10'!$I$3:$I$260,'10'!$D$3:$D$260,C409)+SUMIFS('11'!$H$3:$H$300,'11'!$C$3:$C$300,C409)+SUMIFS('11'!$H$3:$H$300,'11'!$D$3:$D$300,C409)+SUMIFS('12'!$H$3:$H$300,'12'!$C$3:$C$300,C409)+SUMIFS('12'!$H$3:$H$300,'12'!$D$3:$D$300,C409)</f>
        <v>0</v>
      </c>
      <c r="I409" s="212"/>
      <c r="J409" s="231"/>
      <c r="K409" s="212"/>
      <c r="L409" s="212"/>
    </row>
    <row r="410" spans="1:12" ht="24.75" customHeight="1">
      <c r="A410" s="16">
        <f>Equipes!$H410+(ROW(Equipes!$H410)/100000)</f>
        <v>4.1000000000000003E-3</v>
      </c>
      <c r="B410" s="13">
        <f>RANK(Equipes!$A410,A:A)</f>
        <v>591</v>
      </c>
      <c r="C410" s="28"/>
      <c r="D410" s="18">
        <f>COUNTIF('01'!$C$3:$C$300,C410)+COUNTIF('02'!$C$3:$C$300,C410)+COUNTIF('03'!$C$3:$C$300,C410)+COUNTIF('04'!$C$3:$C$300,C410)+COUNTIF('05'!$C$3:$C$300,C410)+COUNTIF('06'!$C$3:$C$300,C410)+COUNTIF('07'!$C$3:$C$300,C410)+COUNTIF('08'!$C$3:$C$300,C410)+COUNTIF('09'!$C$3:$C$300,C410)+COUNTIF('10'!$C$3:$C$260,C410)+COUNTIF('11'!$C$3:$C$300,C410)+COUNTIF('12'!$C$3:$C$300,C410)</f>
        <v>0</v>
      </c>
      <c r="E410" s="18">
        <f>COUNTIF('01'!$D$3:$D$300,C410)+COUNTIF('02'!$D$3:$D$300,C410)+COUNTIF('03'!$D$3:$D$300,C410)+COUNTIF('04'!$D$3:$D$300,C410)+COUNTIF('05'!$D$3:$D$300,C410)+COUNTIF('06'!$D$3:$D$300,C410)+COUNTIF('07'!$D$3:$D$300,C410)+COUNTIF('08'!$D$3:$D$300,C410)+COUNTIF('09'!$D$3:$D$300,C410)+COUNTIF('10'!$D$3:$D$260,C410)+COUNTIF('11'!$D$3:$D$300,C410)+COUNTIF('12'!$D$3:$D$300,C410)</f>
        <v>0</v>
      </c>
      <c r="F410" s="18">
        <f>COUNTIFS('01'!$C$3:$C$300,C410,'01'!$H$3:$H$300,"&gt;0")+COUNTIFS('01'!$D$3:$D$300,C410,'01'!$H$3:$H$300,"&gt;0")+COUNTIFS('02'!$C$3:$C$300,C410,'02'!$H$3:$H$300,"&gt;0")+COUNTIFS('02'!$D$3:$D$300,C410,'02'!$H$3:$H$300,"&gt;0")+COUNTIFS('03'!$C$3:$C$300,C410,'03'!$H$3:$H$300,"&gt;0")+COUNTIFS('03'!$D$3:$D$300,C410,'03'!$H$3:$H$300,"&gt;0")+COUNTIFS('04'!$C$3:$C$300,C410,'04'!$H$3:$H$300,"&gt;0")+COUNTIFS('04'!$D$3:$D$300,C410,'04'!$H$3:$H$300,"&gt;0")+COUNTIFS('05'!$C$3:$C$300,C410,'05'!$H$3:$H$300,"&gt;0")+COUNTIFS('05'!$D$3:$D$300,C410,'05'!$H$3:$H$300,"&gt;0")+COUNTIFS('06'!$C$3:$C$300,C410,'06'!$H$3:$H$300,"&gt;0")+COUNTIFS('06'!$D$3:$D$300,C410,'06'!$H$3:$H$300,"&gt;0")+COUNTIFS('07'!$C$3:$C$300,C410,'07'!$H$3:$H$300,"&gt;0")+COUNTIFS('07'!$D$3:$D$300,C410,'07'!$H$3:$H$300,"&gt;0")+COUNTIFS('08'!$C$3:$C$300,C410,'08'!$H$3:$H$300,"&gt;0")+COUNTIFS('08'!$D$3:$D$300,C410,'08'!$H$3:$H$300,"&gt;0")+COUNTIFS('09'!$C$3:$C$300,C410,'09'!$H$3:$H$300,"&gt;0")+COUNTIFS('09'!$D$3:$D$300,C410,'09'!$H$3:$H$300,"&gt;0")+COUNTIFS('10'!$C$3:$C$260,C410,'10'!$I$3:$I$260,"&gt;0")+COUNTIFS('10'!$D$3:$D$260,C410,'10'!$I$3:$I$260,"&gt;0")+COUNTIFS('11'!$C$3:$C$300,C410,'11'!$H$3:$H$300,"&gt;0")+COUNTIFS('11'!$D$3:$D$300,C410,'11'!$H$3:$H$300,"&gt;0")+COUNTIFS('12'!$C$3:$C$300,C410,'12'!$H$3:$H$300,"&gt;0")+COUNTIFS('12'!$D$3:$D$300,C410,'12'!$H$3:$H$300,"&gt;0")</f>
        <v>0</v>
      </c>
      <c r="G410" s="18">
        <f>COUNTIFS('01'!$C$3:$C$300,C410,'01'!$H$3:$H$300,"&lt;0")+COUNTIFS('01'!$D$3:$D$300,C410,'01'!$H$3:$H$300,"&lt;0")+COUNTIFS('02'!$C$3:$C$300,C410,'02'!$H$3:$H$300,"&lt;0")+COUNTIFS('02'!$D$3:$D$300,C410,'02'!$H$3:$H$300,"&lt;0")+COUNTIFS('03'!$C$3:$C$300,C410,'03'!$H$3:$H$300,"&lt;0")+COUNTIFS('03'!$D$3:$D$300,C410,'03'!$H$3:$H$300,"&lt;0")+COUNTIFS('04'!$C$3:$C$300,C410,'04'!$H$3:$H$300,"&lt;0")+COUNTIFS('04'!$D$3:$D$300,C410,'04'!$H$3:$H$300,"&lt;0")+COUNTIFS('05'!$C$3:$C$300,C410,'05'!$H$3:$H$300,"&lt;0")+COUNTIFS('05'!$D$3:$D$300,C410,'05'!$H$3:$H$300,"&lt;0")+COUNTIFS('06'!$C$3:$C$300,C410,'06'!$H$3:$H$300,"&lt;0")+COUNTIFS('06'!$D$3:$D$300,C410,'06'!$H$3:$H$300,"&lt;0")+COUNTIFS('07'!$C$3:$C$300,C410,'07'!$H$3:$H$300,"&lt;0")+COUNTIFS('07'!$D$3:$D$300,C410,'07'!$H$3:$H$300,"&lt;0")+COUNTIFS('08'!$C$3:$C$300,C410,'08'!$H$3:$H$300,"&lt;0")+COUNTIFS('08'!$D$3:$D$300,C410,'08'!$H$3:$H$300,"&lt;0")+COUNTIFS('09'!$C$3:$C$300,C410,'09'!$H$3:$H$300,"&lt;0")+COUNTIFS('09'!$D$3:$D$300,C410,'09'!$H$3:$H$300,"&lt;0")+COUNTIFS('10'!$C$3:$C$260,C410,'10'!$I$3:$I$260,"&lt;0")+COUNTIFS('10'!$D$3:$D$260,C410,'10'!$I$3:$I$260,"&lt;0")+COUNTIFS('11'!$C$3:$C$300,C410,'11'!$H$3:$H$300,"&lt;0")+COUNTIFS('11'!$D$3:$D$300,C410,'11'!$H$3:$H$300,"&lt;0")+COUNTIFS('12'!$C$3:$C$300,C410,'12'!$H$3:$H$300,"&lt;0")+COUNTIFS('12'!$D$3:$D$300,C410,'12'!$H$3:$H$300,"&lt;0")</f>
        <v>0</v>
      </c>
      <c r="H410" s="19">
        <f>SUMIFS('01'!$H$3:$H$300,'01'!$C$3:$C$300,C410)+SUMIFS('01'!$H$3:$H$300,'01'!$D$3:$D$300,C410)+SUMIFS('02'!$H$3:$H$300,'02'!$C$3:$C$300,C410)+SUMIFS('02'!$H$3:$H$300,'02'!$D$3:$D$300,C410)+SUMIFS('03'!$H$3:$H$300,'03'!$C$3:$C$300,C410)+SUMIFS('03'!$H$3:$H$300,'03'!$D$3:$D$300,C410)+SUMIFS('04'!$H$3:$H$300,'04'!$C$3:$C$300,C410)+SUMIFS('04'!$H$3:$H$300,'04'!$D$3:$D$300,C410)+SUMIFS('05'!$H$3:$H$300,'05'!$C$3:$C$300,C410)+SUMIFS('05'!$H$3:$H$300,'05'!$D$3:$D$300,C410)+SUMIFS('06'!$H$3:$H$300,'06'!$C$3:$C$300,C410)+SUMIFS('06'!$H$3:$H$300,'06'!$D$3:$D$300,C410)+SUMIFS('07'!$H$3:$H$300,'07'!$C$3:$C$300,C410)+SUMIFS('07'!$H$3:$H$300,'07'!$D$3:$D$300,C410)+SUMIFS('08'!$H$3:$H$300,'08'!$C$3:$C$300,C410)+SUMIFS('08'!$H$3:$H$300,'08'!$D$3:$D$300,C410)+SUMIFS('09'!$H$3:$H$300,'09'!$C$3:$C$300,C410)+SUMIFS('09'!$H$3:$H$300,'09'!$D$3:$D$300,C410)+SUMIFS('10'!$I$3:$I$260,'10'!$C$3:$C$260,C410)+SUMIFS('10'!$I$3:$I$260,'10'!$D$3:$D$260,C410)+SUMIFS('11'!$H$3:$H$300,'11'!$C$3:$C$300,C410)+SUMIFS('11'!$H$3:$H$300,'11'!$D$3:$D$300,C410)+SUMIFS('12'!$H$3:$H$300,'12'!$C$3:$C$300,C410)+SUMIFS('12'!$H$3:$H$300,'12'!$D$3:$D$300,C410)</f>
        <v>0</v>
      </c>
      <c r="I410" s="212"/>
      <c r="J410" s="231"/>
      <c r="K410" s="212"/>
      <c r="L410" s="212"/>
    </row>
    <row r="411" spans="1:12" ht="24.75" customHeight="1">
      <c r="A411" s="16">
        <f>Equipes!$H411+(ROW(Equipes!$H411)/100000)</f>
        <v>4.1099999999999999E-3</v>
      </c>
      <c r="B411" s="13">
        <f>RANK(Equipes!$A411,A:A)</f>
        <v>590</v>
      </c>
      <c r="C411" s="28"/>
      <c r="D411" s="18">
        <f>COUNTIF('01'!$C$3:$C$300,C411)+COUNTIF('02'!$C$3:$C$300,C411)+COUNTIF('03'!$C$3:$C$300,C411)+COUNTIF('04'!$C$3:$C$300,C411)+COUNTIF('05'!$C$3:$C$300,C411)+COUNTIF('06'!$C$3:$C$300,C411)+COUNTIF('07'!$C$3:$C$300,C411)+COUNTIF('08'!$C$3:$C$300,C411)+COUNTIF('09'!$C$3:$C$300,C411)+COUNTIF('10'!$C$3:$C$260,C411)+COUNTIF('11'!$C$3:$C$300,C411)+COUNTIF('12'!$C$3:$C$300,C411)</f>
        <v>0</v>
      </c>
      <c r="E411" s="18">
        <f>COUNTIF('01'!$D$3:$D$300,C411)+COUNTIF('02'!$D$3:$D$300,C411)+COUNTIF('03'!$D$3:$D$300,C411)+COUNTIF('04'!$D$3:$D$300,C411)+COUNTIF('05'!$D$3:$D$300,C411)+COUNTIF('06'!$D$3:$D$300,C411)+COUNTIF('07'!$D$3:$D$300,C411)+COUNTIF('08'!$D$3:$D$300,C411)+COUNTIF('09'!$D$3:$D$300,C411)+COUNTIF('10'!$D$3:$D$260,C411)+COUNTIF('11'!$D$3:$D$300,C411)+COUNTIF('12'!$D$3:$D$300,C411)</f>
        <v>0</v>
      </c>
      <c r="F411" s="18">
        <f>COUNTIFS('01'!$C$3:$C$300,C411,'01'!$H$3:$H$300,"&gt;0")+COUNTIFS('01'!$D$3:$D$300,C411,'01'!$H$3:$H$300,"&gt;0")+COUNTIFS('02'!$C$3:$C$300,C411,'02'!$H$3:$H$300,"&gt;0")+COUNTIFS('02'!$D$3:$D$300,C411,'02'!$H$3:$H$300,"&gt;0")+COUNTIFS('03'!$C$3:$C$300,C411,'03'!$H$3:$H$300,"&gt;0")+COUNTIFS('03'!$D$3:$D$300,C411,'03'!$H$3:$H$300,"&gt;0")+COUNTIFS('04'!$C$3:$C$300,C411,'04'!$H$3:$H$300,"&gt;0")+COUNTIFS('04'!$D$3:$D$300,C411,'04'!$H$3:$H$300,"&gt;0")+COUNTIFS('05'!$C$3:$C$300,C411,'05'!$H$3:$H$300,"&gt;0")+COUNTIFS('05'!$D$3:$D$300,C411,'05'!$H$3:$H$300,"&gt;0")+COUNTIFS('06'!$C$3:$C$300,C411,'06'!$H$3:$H$300,"&gt;0")+COUNTIFS('06'!$D$3:$D$300,C411,'06'!$H$3:$H$300,"&gt;0")+COUNTIFS('07'!$C$3:$C$300,C411,'07'!$H$3:$H$300,"&gt;0")+COUNTIFS('07'!$D$3:$D$300,C411,'07'!$H$3:$H$300,"&gt;0")+COUNTIFS('08'!$C$3:$C$300,C411,'08'!$H$3:$H$300,"&gt;0")+COUNTIFS('08'!$D$3:$D$300,C411,'08'!$H$3:$H$300,"&gt;0")+COUNTIFS('09'!$C$3:$C$300,C411,'09'!$H$3:$H$300,"&gt;0")+COUNTIFS('09'!$D$3:$D$300,C411,'09'!$H$3:$H$300,"&gt;0")+COUNTIFS('10'!$C$3:$C$260,C411,'10'!$I$3:$I$260,"&gt;0")+COUNTIFS('10'!$D$3:$D$260,C411,'10'!$I$3:$I$260,"&gt;0")+COUNTIFS('11'!$C$3:$C$300,C411,'11'!$H$3:$H$300,"&gt;0")+COUNTIFS('11'!$D$3:$D$300,C411,'11'!$H$3:$H$300,"&gt;0")+COUNTIFS('12'!$C$3:$C$300,C411,'12'!$H$3:$H$300,"&gt;0")+COUNTIFS('12'!$D$3:$D$300,C411,'12'!$H$3:$H$300,"&gt;0")</f>
        <v>0</v>
      </c>
      <c r="G411" s="18">
        <f>COUNTIFS('01'!$C$3:$C$300,C411,'01'!$H$3:$H$300,"&lt;0")+COUNTIFS('01'!$D$3:$D$300,C411,'01'!$H$3:$H$300,"&lt;0")+COUNTIFS('02'!$C$3:$C$300,C411,'02'!$H$3:$H$300,"&lt;0")+COUNTIFS('02'!$D$3:$D$300,C411,'02'!$H$3:$H$300,"&lt;0")+COUNTIFS('03'!$C$3:$C$300,C411,'03'!$H$3:$H$300,"&lt;0")+COUNTIFS('03'!$D$3:$D$300,C411,'03'!$H$3:$H$300,"&lt;0")+COUNTIFS('04'!$C$3:$C$300,C411,'04'!$H$3:$H$300,"&lt;0")+COUNTIFS('04'!$D$3:$D$300,C411,'04'!$H$3:$H$300,"&lt;0")+COUNTIFS('05'!$C$3:$C$300,C411,'05'!$H$3:$H$300,"&lt;0")+COUNTIFS('05'!$D$3:$D$300,C411,'05'!$H$3:$H$300,"&lt;0")+COUNTIFS('06'!$C$3:$C$300,C411,'06'!$H$3:$H$300,"&lt;0")+COUNTIFS('06'!$D$3:$D$300,C411,'06'!$H$3:$H$300,"&lt;0")+COUNTIFS('07'!$C$3:$C$300,C411,'07'!$H$3:$H$300,"&lt;0")+COUNTIFS('07'!$D$3:$D$300,C411,'07'!$H$3:$H$300,"&lt;0")+COUNTIFS('08'!$C$3:$C$300,C411,'08'!$H$3:$H$300,"&lt;0")+COUNTIFS('08'!$D$3:$D$300,C411,'08'!$H$3:$H$300,"&lt;0")+COUNTIFS('09'!$C$3:$C$300,C411,'09'!$H$3:$H$300,"&lt;0")+COUNTIFS('09'!$D$3:$D$300,C411,'09'!$H$3:$H$300,"&lt;0")+COUNTIFS('10'!$C$3:$C$260,C411,'10'!$I$3:$I$260,"&lt;0")+COUNTIFS('10'!$D$3:$D$260,C411,'10'!$I$3:$I$260,"&lt;0")+COUNTIFS('11'!$C$3:$C$300,C411,'11'!$H$3:$H$300,"&lt;0")+COUNTIFS('11'!$D$3:$D$300,C411,'11'!$H$3:$H$300,"&lt;0")+COUNTIFS('12'!$C$3:$C$300,C411,'12'!$H$3:$H$300,"&lt;0")+COUNTIFS('12'!$D$3:$D$300,C411,'12'!$H$3:$H$300,"&lt;0")</f>
        <v>0</v>
      </c>
      <c r="H411" s="19">
        <f>SUMIFS('01'!$H$3:$H$300,'01'!$C$3:$C$300,C411)+SUMIFS('01'!$H$3:$H$300,'01'!$D$3:$D$300,C411)+SUMIFS('02'!$H$3:$H$300,'02'!$C$3:$C$300,C411)+SUMIFS('02'!$H$3:$H$300,'02'!$D$3:$D$300,C411)+SUMIFS('03'!$H$3:$H$300,'03'!$C$3:$C$300,C411)+SUMIFS('03'!$H$3:$H$300,'03'!$D$3:$D$300,C411)+SUMIFS('04'!$H$3:$H$300,'04'!$C$3:$C$300,C411)+SUMIFS('04'!$H$3:$H$300,'04'!$D$3:$D$300,C411)+SUMIFS('05'!$H$3:$H$300,'05'!$C$3:$C$300,C411)+SUMIFS('05'!$H$3:$H$300,'05'!$D$3:$D$300,C411)+SUMIFS('06'!$H$3:$H$300,'06'!$C$3:$C$300,C411)+SUMIFS('06'!$H$3:$H$300,'06'!$D$3:$D$300,C411)+SUMIFS('07'!$H$3:$H$300,'07'!$C$3:$C$300,C411)+SUMIFS('07'!$H$3:$H$300,'07'!$D$3:$D$300,C411)+SUMIFS('08'!$H$3:$H$300,'08'!$C$3:$C$300,C411)+SUMIFS('08'!$H$3:$H$300,'08'!$D$3:$D$300,C411)+SUMIFS('09'!$H$3:$H$300,'09'!$C$3:$C$300,C411)+SUMIFS('09'!$H$3:$H$300,'09'!$D$3:$D$300,C411)+SUMIFS('10'!$I$3:$I$260,'10'!$C$3:$C$260,C411)+SUMIFS('10'!$I$3:$I$260,'10'!$D$3:$D$260,C411)+SUMIFS('11'!$H$3:$H$300,'11'!$C$3:$C$300,C411)+SUMIFS('11'!$H$3:$H$300,'11'!$D$3:$D$300,C411)+SUMIFS('12'!$H$3:$H$300,'12'!$C$3:$C$300,C411)+SUMIFS('12'!$H$3:$H$300,'12'!$D$3:$D$300,C411)</f>
        <v>0</v>
      </c>
      <c r="I411" s="212"/>
      <c r="J411" s="231"/>
      <c r="K411" s="212"/>
      <c r="L411" s="212"/>
    </row>
    <row r="412" spans="1:12" ht="24.75" customHeight="1">
      <c r="A412" s="16">
        <f>Equipes!$H412+(ROW(Equipes!$H412)/100000)</f>
        <v>4.1200000000000004E-3</v>
      </c>
      <c r="B412" s="13">
        <f>RANK(Equipes!$A412,A:A)</f>
        <v>589</v>
      </c>
      <c r="C412" s="28"/>
      <c r="D412" s="18">
        <f>COUNTIF('01'!$C$3:$C$300,C412)+COUNTIF('02'!$C$3:$C$300,C412)+COUNTIF('03'!$C$3:$C$300,C412)+COUNTIF('04'!$C$3:$C$300,C412)+COUNTIF('05'!$C$3:$C$300,C412)+COUNTIF('06'!$C$3:$C$300,C412)+COUNTIF('07'!$C$3:$C$300,C412)+COUNTIF('08'!$C$3:$C$300,C412)+COUNTIF('09'!$C$3:$C$300,C412)+COUNTIF('10'!$C$3:$C$260,C412)+COUNTIF('11'!$C$3:$C$300,C412)+COUNTIF('12'!$C$3:$C$300,C412)</f>
        <v>0</v>
      </c>
      <c r="E412" s="18">
        <f>COUNTIF('01'!$D$3:$D$300,C412)+COUNTIF('02'!$D$3:$D$300,C412)+COUNTIF('03'!$D$3:$D$300,C412)+COUNTIF('04'!$D$3:$D$300,C412)+COUNTIF('05'!$D$3:$D$300,C412)+COUNTIF('06'!$D$3:$D$300,C412)+COUNTIF('07'!$D$3:$D$300,C412)+COUNTIF('08'!$D$3:$D$300,C412)+COUNTIF('09'!$D$3:$D$300,C412)+COUNTIF('10'!$D$3:$D$260,C412)+COUNTIF('11'!$D$3:$D$300,C412)+COUNTIF('12'!$D$3:$D$300,C412)</f>
        <v>0</v>
      </c>
      <c r="F412" s="18">
        <f>COUNTIFS('01'!$C$3:$C$300,C412,'01'!$H$3:$H$300,"&gt;0")+COUNTIFS('01'!$D$3:$D$300,C412,'01'!$H$3:$H$300,"&gt;0")+COUNTIFS('02'!$C$3:$C$300,C412,'02'!$H$3:$H$300,"&gt;0")+COUNTIFS('02'!$D$3:$D$300,C412,'02'!$H$3:$H$300,"&gt;0")+COUNTIFS('03'!$C$3:$C$300,C412,'03'!$H$3:$H$300,"&gt;0")+COUNTIFS('03'!$D$3:$D$300,C412,'03'!$H$3:$H$300,"&gt;0")+COUNTIFS('04'!$C$3:$C$300,C412,'04'!$H$3:$H$300,"&gt;0")+COUNTIFS('04'!$D$3:$D$300,C412,'04'!$H$3:$H$300,"&gt;0")+COUNTIFS('05'!$C$3:$C$300,C412,'05'!$H$3:$H$300,"&gt;0")+COUNTIFS('05'!$D$3:$D$300,C412,'05'!$H$3:$H$300,"&gt;0")+COUNTIFS('06'!$C$3:$C$300,C412,'06'!$H$3:$H$300,"&gt;0")+COUNTIFS('06'!$D$3:$D$300,C412,'06'!$H$3:$H$300,"&gt;0")+COUNTIFS('07'!$C$3:$C$300,C412,'07'!$H$3:$H$300,"&gt;0")+COUNTIFS('07'!$D$3:$D$300,C412,'07'!$H$3:$H$300,"&gt;0")+COUNTIFS('08'!$C$3:$C$300,C412,'08'!$H$3:$H$300,"&gt;0")+COUNTIFS('08'!$D$3:$D$300,C412,'08'!$H$3:$H$300,"&gt;0")+COUNTIFS('09'!$C$3:$C$300,C412,'09'!$H$3:$H$300,"&gt;0")+COUNTIFS('09'!$D$3:$D$300,C412,'09'!$H$3:$H$300,"&gt;0")+COUNTIFS('10'!$C$3:$C$260,C412,'10'!$I$3:$I$260,"&gt;0")+COUNTIFS('10'!$D$3:$D$260,C412,'10'!$I$3:$I$260,"&gt;0")+COUNTIFS('11'!$C$3:$C$300,C412,'11'!$H$3:$H$300,"&gt;0")+COUNTIFS('11'!$D$3:$D$300,C412,'11'!$H$3:$H$300,"&gt;0")+COUNTIFS('12'!$C$3:$C$300,C412,'12'!$H$3:$H$300,"&gt;0")+COUNTIFS('12'!$D$3:$D$300,C412,'12'!$H$3:$H$300,"&gt;0")</f>
        <v>0</v>
      </c>
      <c r="G412" s="18">
        <f>COUNTIFS('01'!$C$3:$C$300,C412,'01'!$H$3:$H$300,"&lt;0")+COUNTIFS('01'!$D$3:$D$300,C412,'01'!$H$3:$H$300,"&lt;0")+COUNTIFS('02'!$C$3:$C$300,C412,'02'!$H$3:$H$300,"&lt;0")+COUNTIFS('02'!$D$3:$D$300,C412,'02'!$H$3:$H$300,"&lt;0")+COUNTIFS('03'!$C$3:$C$300,C412,'03'!$H$3:$H$300,"&lt;0")+COUNTIFS('03'!$D$3:$D$300,C412,'03'!$H$3:$H$300,"&lt;0")+COUNTIFS('04'!$C$3:$C$300,C412,'04'!$H$3:$H$300,"&lt;0")+COUNTIFS('04'!$D$3:$D$300,C412,'04'!$H$3:$H$300,"&lt;0")+COUNTIFS('05'!$C$3:$C$300,C412,'05'!$H$3:$H$300,"&lt;0")+COUNTIFS('05'!$D$3:$D$300,C412,'05'!$H$3:$H$300,"&lt;0")+COUNTIFS('06'!$C$3:$C$300,C412,'06'!$H$3:$H$300,"&lt;0")+COUNTIFS('06'!$D$3:$D$300,C412,'06'!$H$3:$H$300,"&lt;0")+COUNTIFS('07'!$C$3:$C$300,C412,'07'!$H$3:$H$300,"&lt;0")+COUNTIFS('07'!$D$3:$D$300,C412,'07'!$H$3:$H$300,"&lt;0")+COUNTIFS('08'!$C$3:$C$300,C412,'08'!$H$3:$H$300,"&lt;0")+COUNTIFS('08'!$D$3:$D$300,C412,'08'!$H$3:$H$300,"&lt;0")+COUNTIFS('09'!$C$3:$C$300,C412,'09'!$H$3:$H$300,"&lt;0")+COUNTIFS('09'!$D$3:$D$300,C412,'09'!$H$3:$H$300,"&lt;0")+COUNTIFS('10'!$C$3:$C$260,C412,'10'!$I$3:$I$260,"&lt;0")+COUNTIFS('10'!$D$3:$D$260,C412,'10'!$I$3:$I$260,"&lt;0")+COUNTIFS('11'!$C$3:$C$300,C412,'11'!$H$3:$H$300,"&lt;0")+COUNTIFS('11'!$D$3:$D$300,C412,'11'!$H$3:$H$300,"&lt;0")+COUNTIFS('12'!$C$3:$C$300,C412,'12'!$H$3:$H$300,"&lt;0")+COUNTIFS('12'!$D$3:$D$300,C412,'12'!$H$3:$H$300,"&lt;0")</f>
        <v>0</v>
      </c>
      <c r="H412" s="19">
        <f>SUMIFS('01'!$H$3:$H$300,'01'!$C$3:$C$300,C412)+SUMIFS('01'!$H$3:$H$300,'01'!$D$3:$D$300,C412)+SUMIFS('02'!$H$3:$H$300,'02'!$C$3:$C$300,C412)+SUMIFS('02'!$H$3:$H$300,'02'!$D$3:$D$300,C412)+SUMIFS('03'!$H$3:$H$300,'03'!$C$3:$C$300,C412)+SUMIFS('03'!$H$3:$H$300,'03'!$D$3:$D$300,C412)+SUMIFS('04'!$H$3:$H$300,'04'!$C$3:$C$300,C412)+SUMIFS('04'!$H$3:$H$300,'04'!$D$3:$D$300,C412)+SUMIFS('05'!$H$3:$H$300,'05'!$C$3:$C$300,C412)+SUMIFS('05'!$H$3:$H$300,'05'!$D$3:$D$300,C412)+SUMIFS('06'!$H$3:$H$300,'06'!$C$3:$C$300,C412)+SUMIFS('06'!$H$3:$H$300,'06'!$D$3:$D$300,C412)+SUMIFS('07'!$H$3:$H$300,'07'!$C$3:$C$300,C412)+SUMIFS('07'!$H$3:$H$300,'07'!$D$3:$D$300,C412)+SUMIFS('08'!$H$3:$H$300,'08'!$C$3:$C$300,C412)+SUMIFS('08'!$H$3:$H$300,'08'!$D$3:$D$300,C412)+SUMIFS('09'!$H$3:$H$300,'09'!$C$3:$C$300,C412)+SUMIFS('09'!$H$3:$H$300,'09'!$D$3:$D$300,C412)+SUMIFS('10'!$I$3:$I$260,'10'!$C$3:$C$260,C412)+SUMIFS('10'!$I$3:$I$260,'10'!$D$3:$D$260,C412)+SUMIFS('11'!$H$3:$H$300,'11'!$C$3:$C$300,C412)+SUMIFS('11'!$H$3:$H$300,'11'!$D$3:$D$300,C412)+SUMIFS('12'!$H$3:$H$300,'12'!$C$3:$C$300,C412)+SUMIFS('12'!$H$3:$H$300,'12'!$D$3:$D$300,C412)</f>
        <v>0</v>
      </c>
      <c r="I412" s="212"/>
      <c r="J412" s="231"/>
      <c r="K412" s="212"/>
      <c r="L412" s="212"/>
    </row>
    <row r="413" spans="1:12" ht="24.75" customHeight="1">
      <c r="A413" s="16">
        <f>Equipes!$H413+(ROW(Equipes!$H413)/100000)</f>
        <v>4.13E-3</v>
      </c>
      <c r="B413" s="13">
        <f>RANK(Equipes!$A413,A:A)</f>
        <v>588</v>
      </c>
      <c r="C413" s="28"/>
      <c r="D413" s="18">
        <f>COUNTIF('01'!$C$3:$C$300,C413)+COUNTIF('02'!$C$3:$C$300,C413)+COUNTIF('03'!$C$3:$C$300,C413)+COUNTIF('04'!$C$3:$C$300,C413)+COUNTIF('05'!$C$3:$C$300,C413)+COUNTIF('06'!$C$3:$C$300,C413)+COUNTIF('07'!$C$3:$C$300,C413)+COUNTIF('08'!$C$3:$C$300,C413)+COUNTIF('09'!$C$3:$C$300,C413)+COUNTIF('10'!$C$3:$C$260,C413)+COUNTIF('11'!$C$3:$C$300,C413)+COUNTIF('12'!$C$3:$C$300,C413)</f>
        <v>0</v>
      </c>
      <c r="E413" s="18">
        <f>COUNTIF('01'!$D$3:$D$300,C413)+COUNTIF('02'!$D$3:$D$300,C413)+COUNTIF('03'!$D$3:$D$300,C413)+COUNTIF('04'!$D$3:$D$300,C413)+COUNTIF('05'!$D$3:$D$300,C413)+COUNTIF('06'!$D$3:$D$300,C413)+COUNTIF('07'!$D$3:$D$300,C413)+COUNTIF('08'!$D$3:$D$300,C413)+COUNTIF('09'!$D$3:$D$300,C413)+COUNTIF('10'!$D$3:$D$260,C413)+COUNTIF('11'!$D$3:$D$300,C413)+COUNTIF('12'!$D$3:$D$300,C413)</f>
        <v>0</v>
      </c>
      <c r="F413" s="18">
        <f>COUNTIFS('01'!$C$3:$C$300,C413,'01'!$H$3:$H$300,"&gt;0")+COUNTIFS('01'!$D$3:$D$300,C413,'01'!$H$3:$H$300,"&gt;0")+COUNTIFS('02'!$C$3:$C$300,C413,'02'!$H$3:$H$300,"&gt;0")+COUNTIFS('02'!$D$3:$D$300,C413,'02'!$H$3:$H$300,"&gt;0")+COUNTIFS('03'!$C$3:$C$300,C413,'03'!$H$3:$H$300,"&gt;0")+COUNTIFS('03'!$D$3:$D$300,C413,'03'!$H$3:$H$300,"&gt;0")+COUNTIFS('04'!$C$3:$C$300,C413,'04'!$H$3:$H$300,"&gt;0")+COUNTIFS('04'!$D$3:$D$300,C413,'04'!$H$3:$H$300,"&gt;0")+COUNTIFS('05'!$C$3:$C$300,C413,'05'!$H$3:$H$300,"&gt;0")+COUNTIFS('05'!$D$3:$D$300,C413,'05'!$H$3:$H$300,"&gt;0")+COUNTIFS('06'!$C$3:$C$300,C413,'06'!$H$3:$H$300,"&gt;0")+COUNTIFS('06'!$D$3:$D$300,C413,'06'!$H$3:$H$300,"&gt;0")+COUNTIFS('07'!$C$3:$C$300,C413,'07'!$H$3:$H$300,"&gt;0")+COUNTIFS('07'!$D$3:$D$300,C413,'07'!$H$3:$H$300,"&gt;0")+COUNTIFS('08'!$C$3:$C$300,C413,'08'!$H$3:$H$300,"&gt;0")+COUNTIFS('08'!$D$3:$D$300,C413,'08'!$H$3:$H$300,"&gt;0")+COUNTIFS('09'!$C$3:$C$300,C413,'09'!$H$3:$H$300,"&gt;0")+COUNTIFS('09'!$D$3:$D$300,C413,'09'!$H$3:$H$300,"&gt;0")+COUNTIFS('10'!$C$3:$C$260,C413,'10'!$I$3:$I$260,"&gt;0")+COUNTIFS('10'!$D$3:$D$260,C413,'10'!$I$3:$I$260,"&gt;0")+COUNTIFS('11'!$C$3:$C$300,C413,'11'!$H$3:$H$300,"&gt;0")+COUNTIFS('11'!$D$3:$D$300,C413,'11'!$H$3:$H$300,"&gt;0")+COUNTIFS('12'!$C$3:$C$300,C413,'12'!$H$3:$H$300,"&gt;0")+COUNTIFS('12'!$D$3:$D$300,C413,'12'!$H$3:$H$300,"&gt;0")</f>
        <v>0</v>
      </c>
      <c r="G413" s="18">
        <f>COUNTIFS('01'!$C$3:$C$300,C413,'01'!$H$3:$H$300,"&lt;0")+COUNTIFS('01'!$D$3:$D$300,C413,'01'!$H$3:$H$300,"&lt;0")+COUNTIFS('02'!$C$3:$C$300,C413,'02'!$H$3:$H$300,"&lt;0")+COUNTIFS('02'!$D$3:$D$300,C413,'02'!$H$3:$H$300,"&lt;0")+COUNTIFS('03'!$C$3:$C$300,C413,'03'!$H$3:$H$300,"&lt;0")+COUNTIFS('03'!$D$3:$D$300,C413,'03'!$H$3:$H$300,"&lt;0")+COUNTIFS('04'!$C$3:$C$300,C413,'04'!$H$3:$H$300,"&lt;0")+COUNTIFS('04'!$D$3:$D$300,C413,'04'!$H$3:$H$300,"&lt;0")+COUNTIFS('05'!$C$3:$C$300,C413,'05'!$H$3:$H$300,"&lt;0")+COUNTIFS('05'!$D$3:$D$300,C413,'05'!$H$3:$H$300,"&lt;0")+COUNTIFS('06'!$C$3:$C$300,C413,'06'!$H$3:$H$300,"&lt;0")+COUNTIFS('06'!$D$3:$D$300,C413,'06'!$H$3:$H$300,"&lt;0")+COUNTIFS('07'!$C$3:$C$300,C413,'07'!$H$3:$H$300,"&lt;0")+COUNTIFS('07'!$D$3:$D$300,C413,'07'!$H$3:$H$300,"&lt;0")+COUNTIFS('08'!$C$3:$C$300,C413,'08'!$H$3:$H$300,"&lt;0")+COUNTIFS('08'!$D$3:$D$300,C413,'08'!$H$3:$H$300,"&lt;0")+COUNTIFS('09'!$C$3:$C$300,C413,'09'!$H$3:$H$300,"&lt;0")+COUNTIFS('09'!$D$3:$D$300,C413,'09'!$H$3:$H$300,"&lt;0")+COUNTIFS('10'!$C$3:$C$260,C413,'10'!$I$3:$I$260,"&lt;0")+COUNTIFS('10'!$D$3:$D$260,C413,'10'!$I$3:$I$260,"&lt;0")+COUNTIFS('11'!$C$3:$C$300,C413,'11'!$H$3:$H$300,"&lt;0")+COUNTIFS('11'!$D$3:$D$300,C413,'11'!$H$3:$H$300,"&lt;0")+COUNTIFS('12'!$C$3:$C$300,C413,'12'!$H$3:$H$300,"&lt;0")+COUNTIFS('12'!$D$3:$D$300,C413,'12'!$H$3:$H$300,"&lt;0")</f>
        <v>0</v>
      </c>
      <c r="H413" s="19">
        <f>SUMIFS('01'!$H$3:$H$300,'01'!$C$3:$C$300,C413)+SUMIFS('01'!$H$3:$H$300,'01'!$D$3:$D$300,C413)+SUMIFS('02'!$H$3:$H$300,'02'!$C$3:$C$300,C413)+SUMIFS('02'!$H$3:$H$300,'02'!$D$3:$D$300,C413)+SUMIFS('03'!$H$3:$H$300,'03'!$C$3:$C$300,C413)+SUMIFS('03'!$H$3:$H$300,'03'!$D$3:$D$300,C413)+SUMIFS('04'!$H$3:$H$300,'04'!$C$3:$C$300,C413)+SUMIFS('04'!$H$3:$H$300,'04'!$D$3:$D$300,C413)+SUMIFS('05'!$H$3:$H$300,'05'!$C$3:$C$300,C413)+SUMIFS('05'!$H$3:$H$300,'05'!$D$3:$D$300,C413)+SUMIFS('06'!$H$3:$H$300,'06'!$C$3:$C$300,C413)+SUMIFS('06'!$H$3:$H$300,'06'!$D$3:$D$300,C413)+SUMIFS('07'!$H$3:$H$300,'07'!$C$3:$C$300,C413)+SUMIFS('07'!$H$3:$H$300,'07'!$D$3:$D$300,C413)+SUMIFS('08'!$H$3:$H$300,'08'!$C$3:$C$300,C413)+SUMIFS('08'!$H$3:$H$300,'08'!$D$3:$D$300,C413)+SUMIFS('09'!$H$3:$H$300,'09'!$C$3:$C$300,C413)+SUMIFS('09'!$H$3:$H$300,'09'!$D$3:$D$300,C413)+SUMIFS('10'!$I$3:$I$260,'10'!$C$3:$C$260,C413)+SUMIFS('10'!$I$3:$I$260,'10'!$D$3:$D$260,C413)+SUMIFS('11'!$H$3:$H$300,'11'!$C$3:$C$300,C413)+SUMIFS('11'!$H$3:$H$300,'11'!$D$3:$D$300,C413)+SUMIFS('12'!$H$3:$H$300,'12'!$C$3:$C$300,C413)+SUMIFS('12'!$H$3:$H$300,'12'!$D$3:$D$300,C413)</f>
        <v>0</v>
      </c>
      <c r="I413" s="212"/>
      <c r="J413" s="231"/>
      <c r="K413" s="212"/>
      <c r="L413" s="212"/>
    </row>
    <row r="414" spans="1:12" ht="24.75" customHeight="1">
      <c r="A414" s="16">
        <f>Equipes!$H414+(ROW(Equipes!$H414)/100000)</f>
        <v>4.1399999999999996E-3</v>
      </c>
      <c r="B414" s="13">
        <f>RANK(Equipes!$A414,A:A)</f>
        <v>587</v>
      </c>
      <c r="C414" s="28"/>
      <c r="D414" s="18">
        <f>COUNTIF('01'!$C$3:$C$300,C414)+COUNTIF('02'!$C$3:$C$300,C414)+COUNTIF('03'!$C$3:$C$300,C414)+COUNTIF('04'!$C$3:$C$300,C414)+COUNTIF('05'!$C$3:$C$300,C414)+COUNTIF('06'!$C$3:$C$300,C414)+COUNTIF('07'!$C$3:$C$300,C414)+COUNTIF('08'!$C$3:$C$300,C414)+COUNTIF('09'!$C$3:$C$300,C414)+COUNTIF('10'!$C$3:$C$260,C414)+COUNTIF('11'!$C$3:$C$300,C414)+COUNTIF('12'!$C$3:$C$300,C414)</f>
        <v>0</v>
      </c>
      <c r="E414" s="18">
        <f>COUNTIF('01'!$D$3:$D$300,C414)+COUNTIF('02'!$D$3:$D$300,C414)+COUNTIF('03'!$D$3:$D$300,C414)+COUNTIF('04'!$D$3:$D$300,C414)+COUNTIF('05'!$D$3:$D$300,C414)+COUNTIF('06'!$D$3:$D$300,C414)+COUNTIF('07'!$D$3:$D$300,C414)+COUNTIF('08'!$D$3:$D$300,C414)+COUNTIF('09'!$D$3:$D$300,C414)+COUNTIF('10'!$D$3:$D$260,C414)+COUNTIF('11'!$D$3:$D$300,C414)+COUNTIF('12'!$D$3:$D$300,C414)</f>
        <v>0</v>
      </c>
      <c r="F414" s="18">
        <f>COUNTIFS('01'!$C$3:$C$300,C414,'01'!$H$3:$H$300,"&gt;0")+COUNTIFS('01'!$D$3:$D$300,C414,'01'!$H$3:$H$300,"&gt;0")+COUNTIFS('02'!$C$3:$C$300,C414,'02'!$H$3:$H$300,"&gt;0")+COUNTIFS('02'!$D$3:$D$300,C414,'02'!$H$3:$H$300,"&gt;0")+COUNTIFS('03'!$C$3:$C$300,C414,'03'!$H$3:$H$300,"&gt;0")+COUNTIFS('03'!$D$3:$D$300,C414,'03'!$H$3:$H$300,"&gt;0")+COUNTIFS('04'!$C$3:$C$300,C414,'04'!$H$3:$H$300,"&gt;0")+COUNTIFS('04'!$D$3:$D$300,C414,'04'!$H$3:$H$300,"&gt;0")+COUNTIFS('05'!$C$3:$C$300,C414,'05'!$H$3:$H$300,"&gt;0")+COUNTIFS('05'!$D$3:$D$300,C414,'05'!$H$3:$H$300,"&gt;0")+COUNTIFS('06'!$C$3:$C$300,C414,'06'!$H$3:$H$300,"&gt;0")+COUNTIFS('06'!$D$3:$D$300,C414,'06'!$H$3:$H$300,"&gt;0")+COUNTIFS('07'!$C$3:$C$300,C414,'07'!$H$3:$H$300,"&gt;0")+COUNTIFS('07'!$D$3:$D$300,C414,'07'!$H$3:$H$300,"&gt;0")+COUNTIFS('08'!$C$3:$C$300,C414,'08'!$H$3:$H$300,"&gt;0")+COUNTIFS('08'!$D$3:$D$300,C414,'08'!$H$3:$H$300,"&gt;0")+COUNTIFS('09'!$C$3:$C$300,C414,'09'!$H$3:$H$300,"&gt;0")+COUNTIFS('09'!$D$3:$D$300,C414,'09'!$H$3:$H$300,"&gt;0")+COUNTIFS('10'!$C$3:$C$260,C414,'10'!$I$3:$I$260,"&gt;0")+COUNTIFS('10'!$D$3:$D$260,C414,'10'!$I$3:$I$260,"&gt;0")+COUNTIFS('11'!$C$3:$C$300,C414,'11'!$H$3:$H$300,"&gt;0")+COUNTIFS('11'!$D$3:$D$300,C414,'11'!$H$3:$H$300,"&gt;0")+COUNTIFS('12'!$C$3:$C$300,C414,'12'!$H$3:$H$300,"&gt;0")+COUNTIFS('12'!$D$3:$D$300,C414,'12'!$H$3:$H$300,"&gt;0")</f>
        <v>0</v>
      </c>
      <c r="G414" s="18">
        <f>COUNTIFS('01'!$C$3:$C$300,C414,'01'!$H$3:$H$300,"&lt;0")+COUNTIFS('01'!$D$3:$D$300,C414,'01'!$H$3:$H$300,"&lt;0")+COUNTIFS('02'!$C$3:$C$300,C414,'02'!$H$3:$H$300,"&lt;0")+COUNTIFS('02'!$D$3:$D$300,C414,'02'!$H$3:$H$300,"&lt;0")+COUNTIFS('03'!$C$3:$C$300,C414,'03'!$H$3:$H$300,"&lt;0")+COUNTIFS('03'!$D$3:$D$300,C414,'03'!$H$3:$H$300,"&lt;0")+COUNTIFS('04'!$C$3:$C$300,C414,'04'!$H$3:$H$300,"&lt;0")+COUNTIFS('04'!$D$3:$D$300,C414,'04'!$H$3:$H$300,"&lt;0")+COUNTIFS('05'!$C$3:$C$300,C414,'05'!$H$3:$H$300,"&lt;0")+COUNTIFS('05'!$D$3:$D$300,C414,'05'!$H$3:$H$300,"&lt;0")+COUNTIFS('06'!$C$3:$C$300,C414,'06'!$H$3:$H$300,"&lt;0")+COUNTIFS('06'!$D$3:$D$300,C414,'06'!$H$3:$H$300,"&lt;0")+COUNTIFS('07'!$C$3:$C$300,C414,'07'!$H$3:$H$300,"&lt;0")+COUNTIFS('07'!$D$3:$D$300,C414,'07'!$H$3:$H$300,"&lt;0")+COUNTIFS('08'!$C$3:$C$300,C414,'08'!$H$3:$H$300,"&lt;0")+COUNTIFS('08'!$D$3:$D$300,C414,'08'!$H$3:$H$300,"&lt;0")+COUNTIFS('09'!$C$3:$C$300,C414,'09'!$H$3:$H$300,"&lt;0")+COUNTIFS('09'!$D$3:$D$300,C414,'09'!$H$3:$H$300,"&lt;0")+COUNTIFS('10'!$C$3:$C$260,C414,'10'!$I$3:$I$260,"&lt;0")+COUNTIFS('10'!$D$3:$D$260,C414,'10'!$I$3:$I$260,"&lt;0")+COUNTIFS('11'!$C$3:$C$300,C414,'11'!$H$3:$H$300,"&lt;0")+COUNTIFS('11'!$D$3:$D$300,C414,'11'!$H$3:$H$300,"&lt;0")+COUNTIFS('12'!$C$3:$C$300,C414,'12'!$H$3:$H$300,"&lt;0")+COUNTIFS('12'!$D$3:$D$300,C414,'12'!$H$3:$H$300,"&lt;0")</f>
        <v>0</v>
      </c>
      <c r="H414" s="19">
        <f>SUMIFS('01'!$H$3:$H$300,'01'!$C$3:$C$300,C414)+SUMIFS('01'!$H$3:$H$300,'01'!$D$3:$D$300,C414)+SUMIFS('02'!$H$3:$H$300,'02'!$C$3:$C$300,C414)+SUMIFS('02'!$H$3:$H$300,'02'!$D$3:$D$300,C414)+SUMIFS('03'!$H$3:$H$300,'03'!$C$3:$C$300,C414)+SUMIFS('03'!$H$3:$H$300,'03'!$D$3:$D$300,C414)+SUMIFS('04'!$H$3:$H$300,'04'!$C$3:$C$300,C414)+SUMIFS('04'!$H$3:$H$300,'04'!$D$3:$D$300,C414)+SUMIFS('05'!$H$3:$H$300,'05'!$C$3:$C$300,C414)+SUMIFS('05'!$H$3:$H$300,'05'!$D$3:$D$300,C414)+SUMIFS('06'!$H$3:$H$300,'06'!$C$3:$C$300,C414)+SUMIFS('06'!$H$3:$H$300,'06'!$D$3:$D$300,C414)+SUMIFS('07'!$H$3:$H$300,'07'!$C$3:$C$300,C414)+SUMIFS('07'!$H$3:$H$300,'07'!$D$3:$D$300,C414)+SUMIFS('08'!$H$3:$H$300,'08'!$C$3:$C$300,C414)+SUMIFS('08'!$H$3:$H$300,'08'!$D$3:$D$300,C414)+SUMIFS('09'!$H$3:$H$300,'09'!$C$3:$C$300,C414)+SUMIFS('09'!$H$3:$H$300,'09'!$D$3:$D$300,C414)+SUMIFS('10'!$I$3:$I$260,'10'!$C$3:$C$260,C414)+SUMIFS('10'!$I$3:$I$260,'10'!$D$3:$D$260,C414)+SUMIFS('11'!$H$3:$H$300,'11'!$C$3:$C$300,C414)+SUMIFS('11'!$H$3:$H$300,'11'!$D$3:$D$300,C414)+SUMIFS('12'!$H$3:$H$300,'12'!$C$3:$C$300,C414)+SUMIFS('12'!$H$3:$H$300,'12'!$D$3:$D$300,C414)</f>
        <v>0</v>
      </c>
      <c r="I414" s="212"/>
      <c r="J414" s="231"/>
      <c r="K414" s="212"/>
      <c r="L414" s="212"/>
    </row>
    <row r="415" spans="1:12" ht="24.75" customHeight="1">
      <c r="A415" s="16">
        <f>Equipes!$H415+(ROW(Equipes!$H415)/100000)</f>
        <v>4.15E-3</v>
      </c>
      <c r="B415" s="13">
        <f>RANK(Equipes!$A415,A:A)</f>
        <v>586</v>
      </c>
      <c r="C415" s="28"/>
      <c r="D415" s="18">
        <f>COUNTIF('01'!$C$3:$C$300,C415)+COUNTIF('02'!$C$3:$C$300,C415)+COUNTIF('03'!$C$3:$C$300,C415)+COUNTIF('04'!$C$3:$C$300,C415)+COUNTIF('05'!$C$3:$C$300,C415)+COUNTIF('06'!$C$3:$C$300,C415)+COUNTIF('07'!$C$3:$C$300,C415)+COUNTIF('08'!$C$3:$C$300,C415)+COUNTIF('09'!$C$3:$C$300,C415)+COUNTIF('10'!$C$3:$C$260,C415)+COUNTIF('11'!$C$3:$C$300,C415)+COUNTIF('12'!$C$3:$C$300,C415)</f>
        <v>0</v>
      </c>
      <c r="E415" s="18">
        <f>COUNTIF('01'!$D$3:$D$300,C415)+COUNTIF('02'!$D$3:$D$300,C415)+COUNTIF('03'!$D$3:$D$300,C415)+COUNTIF('04'!$D$3:$D$300,C415)+COUNTIF('05'!$D$3:$D$300,C415)+COUNTIF('06'!$D$3:$D$300,C415)+COUNTIF('07'!$D$3:$D$300,C415)+COUNTIF('08'!$D$3:$D$300,C415)+COUNTIF('09'!$D$3:$D$300,C415)+COUNTIF('10'!$D$3:$D$260,C415)+COUNTIF('11'!$D$3:$D$300,C415)+COUNTIF('12'!$D$3:$D$300,C415)</f>
        <v>0</v>
      </c>
      <c r="F415" s="18">
        <f>COUNTIFS('01'!$C$3:$C$300,C415,'01'!$H$3:$H$300,"&gt;0")+COUNTIFS('01'!$D$3:$D$300,C415,'01'!$H$3:$H$300,"&gt;0")+COUNTIFS('02'!$C$3:$C$300,C415,'02'!$H$3:$H$300,"&gt;0")+COUNTIFS('02'!$D$3:$D$300,C415,'02'!$H$3:$H$300,"&gt;0")+COUNTIFS('03'!$C$3:$C$300,C415,'03'!$H$3:$H$300,"&gt;0")+COUNTIFS('03'!$D$3:$D$300,C415,'03'!$H$3:$H$300,"&gt;0")+COUNTIFS('04'!$C$3:$C$300,C415,'04'!$H$3:$H$300,"&gt;0")+COUNTIFS('04'!$D$3:$D$300,C415,'04'!$H$3:$H$300,"&gt;0")+COUNTIFS('05'!$C$3:$C$300,C415,'05'!$H$3:$H$300,"&gt;0")+COUNTIFS('05'!$D$3:$D$300,C415,'05'!$H$3:$H$300,"&gt;0")+COUNTIFS('06'!$C$3:$C$300,C415,'06'!$H$3:$H$300,"&gt;0")+COUNTIFS('06'!$D$3:$D$300,C415,'06'!$H$3:$H$300,"&gt;0")+COUNTIFS('07'!$C$3:$C$300,C415,'07'!$H$3:$H$300,"&gt;0")+COUNTIFS('07'!$D$3:$D$300,C415,'07'!$H$3:$H$300,"&gt;0")+COUNTIFS('08'!$C$3:$C$300,C415,'08'!$H$3:$H$300,"&gt;0")+COUNTIFS('08'!$D$3:$D$300,C415,'08'!$H$3:$H$300,"&gt;0")+COUNTIFS('09'!$C$3:$C$300,C415,'09'!$H$3:$H$300,"&gt;0")+COUNTIFS('09'!$D$3:$D$300,C415,'09'!$H$3:$H$300,"&gt;0")+COUNTIFS('10'!$C$3:$C$260,C415,'10'!$I$3:$I$260,"&gt;0")+COUNTIFS('10'!$D$3:$D$260,C415,'10'!$I$3:$I$260,"&gt;0")+COUNTIFS('11'!$C$3:$C$300,C415,'11'!$H$3:$H$300,"&gt;0")+COUNTIFS('11'!$D$3:$D$300,C415,'11'!$H$3:$H$300,"&gt;0")+COUNTIFS('12'!$C$3:$C$300,C415,'12'!$H$3:$H$300,"&gt;0")+COUNTIFS('12'!$D$3:$D$300,C415,'12'!$H$3:$H$300,"&gt;0")</f>
        <v>0</v>
      </c>
      <c r="G415" s="18">
        <f>COUNTIFS('01'!$C$3:$C$300,C415,'01'!$H$3:$H$300,"&lt;0")+COUNTIFS('01'!$D$3:$D$300,C415,'01'!$H$3:$H$300,"&lt;0")+COUNTIFS('02'!$C$3:$C$300,C415,'02'!$H$3:$H$300,"&lt;0")+COUNTIFS('02'!$D$3:$D$300,C415,'02'!$H$3:$H$300,"&lt;0")+COUNTIFS('03'!$C$3:$C$300,C415,'03'!$H$3:$H$300,"&lt;0")+COUNTIFS('03'!$D$3:$D$300,C415,'03'!$H$3:$H$300,"&lt;0")+COUNTIFS('04'!$C$3:$C$300,C415,'04'!$H$3:$H$300,"&lt;0")+COUNTIFS('04'!$D$3:$D$300,C415,'04'!$H$3:$H$300,"&lt;0")+COUNTIFS('05'!$C$3:$C$300,C415,'05'!$H$3:$H$300,"&lt;0")+COUNTIFS('05'!$D$3:$D$300,C415,'05'!$H$3:$H$300,"&lt;0")+COUNTIFS('06'!$C$3:$C$300,C415,'06'!$H$3:$H$300,"&lt;0")+COUNTIFS('06'!$D$3:$D$300,C415,'06'!$H$3:$H$300,"&lt;0")+COUNTIFS('07'!$C$3:$C$300,C415,'07'!$H$3:$H$300,"&lt;0")+COUNTIFS('07'!$D$3:$D$300,C415,'07'!$H$3:$H$300,"&lt;0")+COUNTIFS('08'!$C$3:$C$300,C415,'08'!$H$3:$H$300,"&lt;0")+COUNTIFS('08'!$D$3:$D$300,C415,'08'!$H$3:$H$300,"&lt;0")+COUNTIFS('09'!$C$3:$C$300,C415,'09'!$H$3:$H$300,"&lt;0")+COUNTIFS('09'!$D$3:$D$300,C415,'09'!$H$3:$H$300,"&lt;0")+COUNTIFS('10'!$C$3:$C$260,C415,'10'!$I$3:$I$260,"&lt;0")+COUNTIFS('10'!$D$3:$D$260,C415,'10'!$I$3:$I$260,"&lt;0")+COUNTIFS('11'!$C$3:$C$300,C415,'11'!$H$3:$H$300,"&lt;0")+COUNTIFS('11'!$D$3:$D$300,C415,'11'!$H$3:$H$300,"&lt;0")+COUNTIFS('12'!$C$3:$C$300,C415,'12'!$H$3:$H$300,"&lt;0")+COUNTIFS('12'!$D$3:$D$300,C415,'12'!$H$3:$H$300,"&lt;0")</f>
        <v>0</v>
      </c>
      <c r="H415" s="19">
        <f>SUMIFS('01'!$H$3:$H$300,'01'!$C$3:$C$300,C415)+SUMIFS('01'!$H$3:$H$300,'01'!$D$3:$D$300,C415)+SUMIFS('02'!$H$3:$H$300,'02'!$C$3:$C$300,C415)+SUMIFS('02'!$H$3:$H$300,'02'!$D$3:$D$300,C415)+SUMIFS('03'!$H$3:$H$300,'03'!$C$3:$C$300,C415)+SUMIFS('03'!$H$3:$H$300,'03'!$D$3:$D$300,C415)+SUMIFS('04'!$H$3:$H$300,'04'!$C$3:$C$300,C415)+SUMIFS('04'!$H$3:$H$300,'04'!$D$3:$D$300,C415)+SUMIFS('05'!$H$3:$H$300,'05'!$C$3:$C$300,C415)+SUMIFS('05'!$H$3:$H$300,'05'!$D$3:$D$300,C415)+SUMIFS('06'!$H$3:$H$300,'06'!$C$3:$C$300,C415)+SUMIFS('06'!$H$3:$H$300,'06'!$D$3:$D$300,C415)+SUMIFS('07'!$H$3:$H$300,'07'!$C$3:$C$300,C415)+SUMIFS('07'!$H$3:$H$300,'07'!$D$3:$D$300,C415)+SUMIFS('08'!$H$3:$H$300,'08'!$C$3:$C$300,C415)+SUMIFS('08'!$H$3:$H$300,'08'!$D$3:$D$300,C415)+SUMIFS('09'!$H$3:$H$300,'09'!$C$3:$C$300,C415)+SUMIFS('09'!$H$3:$H$300,'09'!$D$3:$D$300,C415)+SUMIFS('10'!$I$3:$I$260,'10'!$C$3:$C$260,C415)+SUMIFS('10'!$I$3:$I$260,'10'!$D$3:$D$260,C415)+SUMIFS('11'!$H$3:$H$300,'11'!$C$3:$C$300,C415)+SUMIFS('11'!$H$3:$H$300,'11'!$D$3:$D$300,C415)+SUMIFS('12'!$H$3:$H$300,'12'!$C$3:$C$300,C415)+SUMIFS('12'!$H$3:$H$300,'12'!$D$3:$D$300,C415)</f>
        <v>0</v>
      </c>
      <c r="I415" s="212"/>
      <c r="J415" s="231"/>
      <c r="K415" s="212"/>
      <c r="L415" s="212"/>
    </row>
    <row r="416" spans="1:12" ht="24.75" customHeight="1">
      <c r="A416" s="16">
        <f>Equipes!$H416+(ROW(Equipes!$H416)/100000)</f>
        <v>4.1599999999999996E-3</v>
      </c>
      <c r="B416" s="13">
        <f>RANK(Equipes!$A416,A:A)</f>
        <v>585</v>
      </c>
      <c r="C416" s="28"/>
      <c r="D416" s="18">
        <f>COUNTIF('01'!$C$3:$C$300,C416)+COUNTIF('02'!$C$3:$C$300,C416)+COUNTIF('03'!$C$3:$C$300,C416)+COUNTIF('04'!$C$3:$C$300,C416)+COUNTIF('05'!$C$3:$C$300,C416)+COUNTIF('06'!$C$3:$C$300,C416)+COUNTIF('07'!$C$3:$C$300,C416)+COUNTIF('08'!$C$3:$C$300,C416)+COUNTIF('09'!$C$3:$C$300,C416)+COUNTIF('10'!$C$3:$C$260,C416)+COUNTIF('11'!$C$3:$C$300,C416)+COUNTIF('12'!$C$3:$C$300,C416)</f>
        <v>0</v>
      </c>
      <c r="E416" s="18">
        <f>COUNTIF('01'!$D$3:$D$300,C416)+COUNTIF('02'!$D$3:$D$300,C416)+COUNTIF('03'!$D$3:$D$300,C416)+COUNTIF('04'!$D$3:$D$300,C416)+COUNTIF('05'!$D$3:$D$300,C416)+COUNTIF('06'!$D$3:$D$300,C416)+COUNTIF('07'!$D$3:$D$300,C416)+COUNTIF('08'!$D$3:$D$300,C416)+COUNTIF('09'!$D$3:$D$300,C416)+COUNTIF('10'!$D$3:$D$260,C416)+COUNTIF('11'!$D$3:$D$300,C416)+COUNTIF('12'!$D$3:$D$300,C416)</f>
        <v>0</v>
      </c>
      <c r="F416" s="18">
        <f>COUNTIFS('01'!$C$3:$C$300,C416,'01'!$H$3:$H$300,"&gt;0")+COUNTIFS('01'!$D$3:$D$300,C416,'01'!$H$3:$H$300,"&gt;0")+COUNTIFS('02'!$C$3:$C$300,C416,'02'!$H$3:$H$300,"&gt;0")+COUNTIFS('02'!$D$3:$D$300,C416,'02'!$H$3:$H$300,"&gt;0")+COUNTIFS('03'!$C$3:$C$300,C416,'03'!$H$3:$H$300,"&gt;0")+COUNTIFS('03'!$D$3:$D$300,C416,'03'!$H$3:$H$300,"&gt;0")+COUNTIFS('04'!$C$3:$C$300,C416,'04'!$H$3:$H$300,"&gt;0")+COUNTIFS('04'!$D$3:$D$300,C416,'04'!$H$3:$H$300,"&gt;0")+COUNTIFS('05'!$C$3:$C$300,C416,'05'!$H$3:$H$300,"&gt;0")+COUNTIFS('05'!$D$3:$D$300,C416,'05'!$H$3:$H$300,"&gt;0")+COUNTIFS('06'!$C$3:$C$300,C416,'06'!$H$3:$H$300,"&gt;0")+COUNTIFS('06'!$D$3:$D$300,C416,'06'!$H$3:$H$300,"&gt;0")+COUNTIFS('07'!$C$3:$C$300,C416,'07'!$H$3:$H$300,"&gt;0")+COUNTIFS('07'!$D$3:$D$300,C416,'07'!$H$3:$H$300,"&gt;0")+COUNTIFS('08'!$C$3:$C$300,C416,'08'!$H$3:$H$300,"&gt;0")+COUNTIFS('08'!$D$3:$D$300,C416,'08'!$H$3:$H$300,"&gt;0")+COUNTIFS('09'!$C$3:$C$300,C416,'09'!$H$3:$H$300,"&gt;0")+COUNTIFS('09'!$D$3:$D$300,C416,'09'!$H$3:$H$300,"&gt;0")+COUNTIFS('10'!$C$3:$C$260,C416,'10'!$I$3:$I$260,"&gt;0")+COUNTIFS('10'!$D$3:$D$260,C416,'10'!$I$3:$I$260,"&gt;0")+COUNTIFS('11'!$C$3:$C$300,C416,'11'!$H$3:$H$300,"&gt;0")+COUNTIFS('11'!$D$3:$D$300,C416,'11'!$H$3:$H$300,"&gt;0")+COUNTIFS('12'!$C$3:$C$300,C416,'12'!$H$3:$H$300,"&gt;0")+COUNTIFS('12'!$D$3:$D$300,C416,'12'!$H$3:$H$300,"&gt;0")</f>
        <v>0</v>
      </c>
      <c r="G416" s="18">
        <f>COUNTIFS('01'!$C$3:$C$300,C416,'01'!$H$3:$H$300,"&lt;0")+COUNTIFS('01'!$D$3:$D$300,C416,'01'!$H$3:$H$300,"&lt;0")+COUNTIFS('02'!$C$3:$C$300,C416,'02'!$H$3:$H$300,"&lt;0")+COUNTIFS('02'!$D$3:$D$300,C416,'02'!$H$3:$H$300,"&lt;0")+COUNTIFS('03'!$C$3:$C$300,C416,'03'!$H$3:$H$300,"&lt;0")+COUNTIFS('03'!$D$3:$D$300,C416,'03'!$H$3:$H$300,"&lt;0")+COUNTIFS('04'!$C$3:$C$300,C416,'04'!$H$3:$H$300,"&lt;0")+COUNTIFS('04'!$D$3:$D$300,C416,'04'!$H$3:$H$300,"&lt;0")+COUNTIFS('05'!$C$3:$C$300,C416,'05'!$H$3:$H$300,"&lt;0")+COUNTIFS('05'!$D$3:$D$300,C416,'05'!$H$3:$H$300,"&lt;0")+COUNTIFS('06'!$C$3:$C$300,C416,'06'!$H$3:$H$300,"&lt;0")+COUNTIFS('06'!$D$3:$D$300,C416,'06'!$H$3:$H$300,"&lt;0")+COUNTIFS('07'!$C$3:$C$300,C416,'07'!$H$3:$H$300,"&lt;0")+COUNTIFS('07'!$D$3:$D$300,C416,'07'!$H$3:$H$300,"&lt;0")+COUNTIFS('08'!$C$3:$C$300,C416,'08'!$H$3:$H$300,"&lt;0")+COUNTIFS('08'!$D$3:$D$300,C416,'08'!$H$3:$H$300,"&lt;0")+COUNTIFS('09'!$C$3:$C$300,C416,'09'!$H$3:$H$300,"&lt;0")+COUNTIFS('09'!$D$3:$D$300,C416,'09'!$H$3:$H$300,"&lt;0")+COUNTIFS('10'!$C$3:$C$260,C416,'10'!$I$3:$I$260,"&lt;0")+COUNTIFS('10'!$D$3:$D$260,C416,'10'!$I$3:$I$260,"&lt;0")+COUNTIFS('11'!$C$3:$C$300,C416,'11'!$H$3:$H$300,"&lt;0")+COUNTIFS('11'!$D$3:$D$300,C416,'11'!$H$3:$H$300,"&lt;0")+COUNTIFS('12'!$C$3:$C$300,C416,'12'!$H$3:$H$300,"&lt;0")+COUNTIFS('12'!$D$3:$D$300,C416,'12'!$H$3:$H$300,"&lt;0")</f>
        <v>0</v>
      </c>
      <c r="H416" s="19">
        <f>SUMIFS('01'!$H$3:$H$300,'01'!$C$3:$C$300,C416)+SUMIFS('01'!$H$3:$H$300,'01'!$D$3:$D$300,C416)+SUMIFS('02'!$H$3:$H$300,'02'!$C$3:$C$300,C416)+SUMIFS('02'!$H$3:$H$300,'02'!$D$3:$D$300,C416)+SUMIFS('03'!$H$3:$H$300,'03'!$C$3:$C$300,C416)+SUMIFS('03'!$H$3:$H$300,'03'!$D$3:$D$300,C416)+SUMIFS('04'!$H$3:$H$300,'04'!$C$3:$C$300,C416)+SUMIFS('04'!$H$3:$H$300,'04'!$D$3:$D$300,C416)+SUMIFS('05'!$H$3:$H$300,'05'!$C$3:$C$300,C416)+SUMIFS('05'!$H$3:$H$300,'05'!$D$3:$D$300,C416)+SUMIFS('06'!$H$3:$H$300,'06'!$C$3:$C$300,C416)+SUMIFS('06'!$H$3:$H$300,'06'!$D$3:$D$300,C416)+SUMIFS('07'!$H$3:$H$300,'07'!$C$3:$C$300,C416)+SUMIFS('07'!$H$3:$H$300,'07'!$D$3:$D$300,C416)+SUMIFS('08'!$H$3:$H$300,'08'!$C$3:$C$300,C416)+SUMIFS('08'!$H$3:$H$300,'08'!$D$3:$D$300,C416)+SUMIFS('09'!$H$3:$H$300,'09'!$C$3:$C$300,C416)+SUMIFS('09'!$H$3:$H$300,'09'!$D$3:$D$300,C416)+SUMIFS('10'!$I$3:$I$260,'10'!$C$3:$C$260,C416)+SUMIFS('10'!$I$3:$I$260,'10'!$D$3:$D$260,C416)+SUMIFS('11'!$H$3:$H$300,'11'!$C$3:$C$300,C416)+SUMIFS('11'!$H$3:$H$300,'11'!$D$3:$D$300,C416)+SUMIFS('12'!$H$3:$H$300,'12'!$C$3:$C$300,C416)+SUMIFS('12'!$H$3:$H$300,'12'!$D$3:$D$300,C416)</f>
        <v>0</v>
      </c>
      <c r="I416" s="212"/>
      <c r="J416" s="231"/>
      <c r="K416" s="212"/>
      <c r="L416" s="212"/>
    </row>
    <row r="417" spans="1:12" ht="24.75" customHeight="1">
      <c r="A417" s="16">
        <f>Equipes!$H417+(ROW(Equipes!$H417)/100000)</f>
        <v>4.1700000000000001E-3</v>
      </c>
      <c r="B417" s="13">
        <f>RANK(Equipes!$A417,A:A)</f>
        <v>584</v>
      </c>
      <c r="C417" s="28"/>
      <c r="D417" s="18">
        <f>COUNTIF('01'!$C$3:$C$300,C417)+COUNTIF('02'!$C$3:$C$300,C417)+COUNTIF('03'!$C$3:$C$300,C417)+COUNTIF('04'!$C$3:$C$300,C417)+COUNTIF('05'!$C$3:$C$300,C417)+COUNTIF('06'!$C$3:$C$300,C417)+COUNTIF('07'!$C$3:$C$300,C417)+COUNTIF('08'!$C$3:$C$300,C417)+COUNTIF('09'!$C$3:$C$300,C417)+COUNTIF('10'!$C$3:$C$260,C417)+COUNTIF('11'!$C$3:$C$300,C417)+COUNTIF('12'!$C$3:$C$300,C417)</f>
        <v>0</v>
      </c>
      <c r="E417" s="18">
        <f>COUNTIF('01'!$D$3:$D$300,C417)+COUNTIF('02'!$D$3:$D$300,C417)+COUNTIF('03'!$D$3:$D$300,C417)+COUNTIF('04'!$D$3:$D$300,C417)+COUNTIF('05'!$D$3:$D$300,C417)+COUNTIF('06'!$D$3:$D$300,C417)+COUNTIF('07'!$D$3:$D$300,C417)+COUNTIF('08'!$D$3:$D$300,C417)+COUNTIF('09'!$D$3:$D$300,C417)+COUNTIF('10'!$D$3:$D$260,C417)+COUNTIF('11'!$D$3:$D$300,C417)+COUNTIF('12'!$D$3:$D$300,C417)</f>
        <v>0</v>
      </c>
      <c r="F417" s="18">
        <f>COUNTIFS('01'!$C$3:$C$300,C417,'01'!$H$3:$H$300,"&gt;0")+COUNTIFS('01'!$D$3:$D$300,C417,'01'!$H$3:$H$300,"&gt;0")+COUNTIFS('02'!$C$3:$C$300,C417,'02'!$H$3:$H$300,"&gt;0")+COUNTIFS('02'!$D$3:$D$300,C417,'02'!$H$3:$H$300,"&gt;0")+COUNTIFS('03'!$C$3:$C$300,C417,'03'!$H$3:$H$300,"&gt;0")+COUNTIFS('03'!$D$3:$D$300,C417,'03'!$H$3:$H$300,"&gt;0")+COUNTIFS('04'!$C$3:$C$300,C417,'04'!$H$3:$H$300,"&gt;0")+COUNTIFS('04'!$D$3:$D$300,C417,'04'!$H$3:$H$300,"&gt;0")+COUNTIFS('05'!$C$3:$C$300,C417,'05'!$H$3:$H$300,"&gt;0")+COUNTIFS('05'!$D$3:$D$300,C417,'05'!$H$3:$H$300,"&gt;0")+COUNTIFS('06'!$C$3:$C$300,C417,'06'!$H$3:$H$300,"&gt;0")+COUNTIFS('06'!$D$3:$D$300,C417,'06'!$H$3:$H$300,"&gt;0")+COUNTIFS('07'!$C$3:$C$300,C417,'07'!$H$3:$H$300,"&gt;0")+COUNTIFS('07'!$D$3:$D$300,C417,'07'!$H$3:$H$300,"&gt;0")+COUNTIFS('08'!$C$3:$C$300,C417,'08'!$H$3:$H$300,"&gt;0")+COUNTIFS('08'!$D$3:$D$300,C417,'08'!$H$3:$H$300,"&gt;0")+COUNTIFS('09'!$C$3:$C$300,C417,'09'!$H$3:$H$300,"&gt;0")+COUNTIFS('09'!$D$3:$D$300,C417,'09'!$H$3:$H$300,"&gt;0")+COUNTIFS('10'!$C$3:$C$260,C417,'10'!$I$3:$I$260,"&gt;0")+COUNTIFS('10'!$D$3:$D$260,C417,'10'!$I$3:$I$260,"&gt;0")+COUNTIFS('11'!$C$3:$C$300,C417,'11'!$H$3:$H$300,"&gt;0")+COUNTIFS('11'!$D$3:$D$300,C417,'11'!$H$3:$H$300,"&gt;0")+COUNTIFS('12'!$C$3:$C$300,C417,'12'!$H$3:$H$300,"&gt;0")+COUNTIFS('12'!$D$3:$D$300,C417,'12'!$H$3:$H$300,"&gt;0")</f>
        <v>0</v>
      </c>
      <c r="G417" s="18">
        <f>COUNTIFS('01'!$C$3:$C$300,C417,'01'!$H$3:$H$300,"&lt;0")+COUNTIFS('01'!$D$3:$D$300,C417,'01'!$H$3:$H$300,"&lt;0")+COUNTIFS('02'!$C$3:$C$300,C417,'02'!$H$3:$H$300,"&lt;0")+COUNTIFS('02'!$D$3:$D$300,C417,'02'!$H$3:$H$300,"&lt;0")+COUNTIFS('03'!$C$3:$C$300,C417,'03'!$H$3:$H$300,"&lt;0")+COUNTIFS('03'!$D$3:$D$300,C417,'03'!$H$3:$H$300,"&lt;0")+COUNTIFS('04'!$C$3:$C$300,C417,'04'!$H$3:$H$300,"&lt;0")+COUNTIFS('04'!$D$3:$D$300,C417,'04'!$H$3:$H$300,"&lt;0")+COUNTIFS('05'!$C$3:$C$300,C417,'05'!$H$3:$H$300,"&lt;0")+COUNTIFS('05'!$D$3:$D$300,C417,'05'!$H$3:$H$300,"&lt;0")+COUNTIFS('06'!$C$3:$C$300,C417,'06'!$H$3:$H$300,"&lt;0")+COUNTIFS('06'!$D$3:$D$300,C417,'06'!$H$3:$H$300,"&lt;0")+COUNTIFS('07'!$C$3:$C$300,C417,'07'!$H$3:$H$300,"&lt;0")+COUNTIFS('07'!$D$3:$D$300,C417,'07'!$H$3:$H$300,"&lt;0")+COUNTIFS('08'!$C$3:$C$300,C417,'08'!$H$3:$H$300,"&lt;0")+COUNTIFS('08'!$D$3:$D$300,C417,'08'!$H$3:$H$300,"&lt;0")+COUNTIFS('09'!$C$3:$C$300,C417,'09'!$H$3:$H$300,"&lt;0")+COUNTIFS('09'!$D$3:$D$300,C417,'09'!$H$3:$H$300,"&lt;0")+COUNTIFS('10'!$C$3:$C$260,C417,'10'!$I$3:$I$260,"&lt;0")+COUNTIFS('10'!$D$3:$D$260,C417,'10'!$I$3:$I$260,"&lt;0")+COUNTIFS('11'!$C$3:$C$300,C417,'11'!$H$3:$H$300,"&lt;0")+COUNTIFS('11'!$D$3:$D$300,C417,'11'!$H$3:$H$300,"&lt;0")+COUNTIFS('12'!$C$3:$C$300,C417,'12'!$H$3:$H$300,"&lt;0")+COUNTIFS('12'!$D$3:$D$300,C417,'12'!$H$3:$H$300,"&lt;0")</f>
        <v>0</v>
      </c>
      <c r="H417" s="19">
        <f>SUMIFS('01'!$H$3:$H$300,'01'!$C$3:$C$300,C417)+SUMIFS('01'!$H$3:$H$300,'01'!$D$3:$D$300,C417)+SUMIFS('02'!$H$3:$H$300,'02'!$C$3:$C$300,C417)+SUMIFS('02'!$H$3:$H$300,'02'!$D$3:$D$300,C417)+SUMIFS('03'!$H$3:$H$300,'03'!$C$3:$C$300,C417)+SUMIFS('03'!$H$3:$H$300,'03'!$D$3:$D$300,C417)+SUMIFS('04'!$H$3:$H$300,'04'!$C$3:$C$300,C417)+SUMIFS('04'!$H$3:$H$300,'04'!$D$3:$D$300,C417)+SUMIFS('05'!$H$3:$H$300,'05'!$C$3:$C$300,C417)+SUMIFS('05'!$H$3:$H$300,'05'!$D$3:$D$300,C417)+SUMIFS('06'!$H$3:$H$300,'06'!$C$3:$C$300,C417)+SUMIFS('06'!$H$3:$H$300,'06'!$D$3:$D$300,C417)+SUMIFS('07'!$H$3:$H$300,'07'!$C$3:$C$300,C417)+SUMIFS('07'!$H$3:$H$300,'07'!$D$3:$D$300,C417)+SUMIFS('08'!$H$3:$H$300,'08'!$C$3:$C$300,C417)+SUMIFS('08'!$H$3:$H$300,'08'!$D$3:$D$300,C417)+SUMIFS('09'!$H$3:$H$300,'09'!$C$3:$C$300,C417)+SUMIFS('09'!$H$3:$H$300,'09'!$D$3:$D$300,C417)+SUMIFS('10'!$I$3:$I$260,'10'!$C$3:$C$260,C417)+SUMIFS('10'!$I$3:$I$260,'10'!$D$3:$D$260,C417)+SUMIFS('11'!$H$3:$H$300,'11'!$C$3:$C$300,C417)+SUMIFS('11'!$H$3:$H$300,'11'!$D$3:$D$300,C417)+SUMIFS('12'!$H$3:$H$300,'12'!$C$3:$C$300,C417)+SUMIFS('12'!$H$3:$H$300,'12'!$D$3:$D$300,C417)</f>
        <v>0</v>
      </c>
      <c r="I417" s="212"/>
      <c r="J417" s="231"/>
      <c r="K417" s="212"/>
      <c r="L417" s="212"/>
    </row>
    <row r="418" spans="1:12" ht="24.75" customHeight="1">
      <c r="A418" s="16">
        <f>Equipes!$H418+(ROW(Equipes!$H418)/100000)</f>
        <v>4.1799999999999997E-3</v>
      </c>
      <c r="B418" s="13">
        <f>RANK(Equipes!$A418,A:A)</f>
        <v>583</v>
      </c>
      <c r="C418" s="28"/>
      <c r="D418" s="18">
        <f>COUNTIF('01'!$C$3:$C$300,C418)+COUNTIF('02'!$C$3:$C$300,C418)+COUNTIF('03'!$C$3:$C$300,C418)+COUNTIF('04'!$C$3:$C$300,C418)+COUNTIF('05'!$C$3:$C$300,C418)+COUNTIF('06'!$C$3:$C$300,C418)+COUNTIF('07'!$C$3:$C$300,C418)+COUNTIF('08'!$C$3:$C$300,C418)+COUNTIF('09'!$C$3:$C$300,C418)+COUNTIF('10'!$C$3:$C$260,C418)+COUNTIF('11'!$C$3:$C$300,C418)+COUNTIF('12'!$C$3:$C$300,C418)</f>
        <v>0</v>
      </c>
      <c r="E418" s="18">
        <f>COUNTIF('01'!$D$3:$D$300,C418)+COUNTIF('02'!$D$3:$D$300,C418)+COUNTIF('03'!$D$3:$D$300,C418)+COUNTIF('04'!$D$3:$D$300,C418)+COUNTIF('05'!$D$3:$D$300,C418)+COUNTIF('06'!$D$3:$D$300,C418)+COUNTIF('07'!$D$3:$D$300,C418)+COUNTIF('08'!$D$3:$D$300,C418)+COUNTIF('09'!$D$3:$D$300,C418)+COUNTIF('10'!$D$3:$D$260,C418)+COUNTIF('11'!$D$3:$D$300,C418)+COUNTIF('12'!$D$3:$D$300,C418)</f>
        <v>0</v>
      </c>
      <c r="F418" s="18">
        <f>COUNTIFS('01'!$C$3:$C$300,C418,'01'!$H$3:$H$300,"&gt;0")+COUNTIFS('01'!$D$3:$D$300,C418,'01'!$H$3:$H$300,"&gt;0")+COUNTIFS('02'!$C$3:$C$300,C418,'02'!$H$3:$H$300,"&gt;0")+COUNTIFS('02'!$D$3:$D$300,C418,'02'!$H$3:$H$300,"&gt;0")+COUNTIFS('03'!$C$3:$C$300,C418,'03'!$H$3:$H$300,"&gt;0")+COUNTIFS('03'!$D$3:$D$300,C418,'03'!$H$3:$H$300,"&gt;0")+COUNTIFS('04'!$C$3:$C$300,C418,'04'!$H$3:$H$300,"&gt;0")+COUNTIFS('04'!$D$3:$D$300,C418,'04'!$H$3:$H$300,"&gt;0")+COUNTIFS('05'!$C$3:$C$300,C418,'05'!$H$3:$H$300,"&gt;0")+COUNTIFS('05'!$D$3:$D$300,C418,'05'!$H$3:$H$300,"&gt;0")+COUNTIFS('06'!$C$3:$C$300,C418,'06'!$H$3:$H$300,"&gt;0")+COUNTIFS('06'!$D$3:$D$300,C418,'06'!$H$3:$H$300,"&gt;0")+COUNTIFS('07'!$C$3:$C$300,C418,'07'!$H$3:$H$300,"&gt;0")+COUNTIFS('07'!$D$3:$D$300,C418,'07'!$H$3:$H$300,"&gt;0")+COUNTIFS('08'!$C$3:$C$300,C418,'08'!$H$3:$H$300,"&gt;0")+COUNTIFS('08'!$D$3:$D$300,C418,'08'!$H$3:$H$300,"&gt;0")+COUNTIFS('09'!$C$3:$C$300,C418,'09'!$H$3:$H$300,"&gt;0")+COUNTIFS('09'!$D$3:$D$300,C418,'09'!$H$3:$H$300,"&gt;0")+COUNTIFS('10'!$C$3:$C$260,C418,'10'!$I$3:$I$260,"&gt;0")+COUNTIFS('10'!$D$3:$D$260,C418,'10'!$I$3:$I$260,"&gt;0")+COUNTIFS('11'!$C$3:$C$300,C418,'11'!$H$3:$H$300,"&gt;0")+COUNTIFS('11'!$D$3:$D$300,C418,'11'!$H$3:$H$300,"&gt;0")+COUNTIFS('12'!$C$3:$C$300,C418,'12'!$H$3:$H$300,"&gt;0")+COUNTIFS('12'!$D$3:$D$300,C418,'12'!$H$3:$H$300,"&gt;0")</f>
        <v>0</v>
      </c>
      <c r="G418" s="18">
        <f>COUNTIFS('01'!$C$3:$C$300,C418,'01'!$H$3:$H$300,"&lt;0")+COUNTIFS('01'!$D$3:$D$300,C418,'01'!$H$3:$H$300,"&lt;0")+COUNTIFS('02'!$C$3:$C$300,C418,'02'!$H$3:$H$300,"&lt;0")+COUNTIFS('02'!$D$3:$D$300,C418,'02'!$H$3:$H$300,"&lt;0")+COUNTIFS('03'!$C$3:$C$300,C418,'03'!$H$3:$H$300,"&lt;0")+COUNTIFS('03'!$D$3:$D$300,C418,'03'!$H$3:$H$300,"&lt;0")+COUNTIFS('04'!$C$3:$C$300,C418,'04'!$H$3:$H$300,"&lt;0")+COUNTIFS('04'!$D$3:$D$300,C418,'04'!$H$3:$H$300,"&lt;0")+COUNTIFS('05'!$C$3:$C$300,C418,'05'!$H$3:$H$300,"&lt;0")+COUNTIFS('05'!$D$3:$D$300,C418,'05'!$H$3:$H$300,"&lt;0")+COUNTIFS('06'!$C$3:$C$300,C418,'06'!$H$3:$H$300,"&lt;0")+COUNTIFS('06'!$D$3:$D$300,C418,'06'!$H$3:$H$300,"&lt;0")+COUNTIFS('07'!$C$3:$C$300,C418,'07'!$H$3:$H$300,"&lt;0")+COUNTIFS('07'!$D$3:$D$300,C418,'07'!$H$3:$H$300,"&lt;0")+COUNTIFS('08'!$C$3:$C$300,C418,'08'!$H$3:$H$300,"&lt;0")+COUNTIFS('08'!$D$3:$D$300,C418,'08'!$H$3:$H$300,"&lt;0")+COUNTIFS('09'!$C$3:$C$300,C418,'09'!$H$3:$H$300,"&lt;0")+COUNTIFS('09'!$D$3:$D$300,C418,'09'!$H$3:$H$300,"&lt;0")+COUNTIFS('10'!$C$3:$C$260,C418,'10'!$I$3:$I$260,"&lt;0")+COUNTIFS('10'!$D$3:$D$260,C418,'10'!$I$3:$I$260,"&lt;0")+COUNTIFS('11'!$C$3:$C$300,C418,'11'!$H$3:$H$300,"&lt;0")+COUNTIFS('11'!$D$3:$D$300,C418,'11'!$H$3:$H$300,"&lt;0")+COUNTIFS('12'!$C$3:$C$300,C418,'12'!$H$3:$H$300,"&lt;0")+COUNTIFS('12'!$D$3:$D$300,C418,'12'!$H$3:$H$300,"&lt;0")</f>
        <v>0</v>
      </c>
      <c r="H418" s="19">
        <f>SUMIFS('01'!$H$3:$H$300,'01'!$C$3:$C$300,C418)+SUMIFS('01'!$H$3:$H$300,'01'!$D$3:$D$300,C418)+SUMIFS('02'!$H$3:$H$300,'02'!$C$3:$C$300,C418)+SUMIFS('02'!$H$3:$H$300,'02'!$D$3:$D$300,C418)+SUMIFS('03'!$H$3:$H$300,'03'!$C$3:$C$300,C418)+SUMIFS('03'!$H$3:$H$300,'03'!$D$3:$D$300,C418)+SUMIFS('04'!$H$3:$H$300,'04'!$C$3:$C$300,C418)+SUMIFS('04'!$H$3:$H$300,'04'!$D$3:$D$300,C418)+SUMIFS('05'!$H$3:$H$300,'05'!$C$3:$C$300,C418)+SUMIFS('05'!$H$3:$H$300,'05'!$D$3:$D$300,C418)+SUMIFS('06'!$H$3:$H$300,'06'!$C$3:$C$300,C418)+SUMIFS('06'!$H$3:$H$300,'06'!$D$3:$D$300,C418)+SUMIFS('07'!$H$3:$H$300,'07'!$C$3:$C$300,C418)+SUMIFS('07'!$H$3:$H$300,'07'!$D$3:$D$300,C418)+SUMIFS('08'!$H$3:$H$300,'08'!$C$3:$C$300,C418)+SUMIFS('08'!$H$3:$H$300,'08'!$D$3:$D$300,C418)+SUMIFS('09'!$H$3:$H$300,'09'!$C$3:$C$300,C418)+SUMIFS('09'!$H$3:$H$300,'09'!$D$3:$D$300,C418)+SUMIFS('10'!$I$3:$I$260,'10'!$C$3:$C$260,C418)+SUMIFS('10'!$I$3:$I$260,'10'!$D$3:$D$260,C418)+SUMIFS('11'!$H$3:$H$300,'11'!$C$3:$C$300,C418)+SUMIFS('11'!$H$3:$H$300,'11'!$D$3:$D$300,C418)+SUMIFS('12'!$H$3:$H$300,'12'!$C$3:$C$300,C418)+SUMIFS('12'!$H$3:$H$300,'12'!$D$3:$D$300,C418)</f>
        <v>0</v>
      </c>
      <c r="I418" s="212"/>
      <c r="J418" s="231"/>
      <c r="K418" s="212"/>
      <c r="L418" s="212"/>
    </row>
    <row r="419" spans="1:12" ht="24.75" customHeight="1">
      <c r="A419" s="16">
        <f>Equipes!$H419+(ROW(Equipes!$H419)/100000)</f>
        <v>4.1900000000000001E-3</v>
      </c>
      <c r="B419" s="13">
        <f>RANK(Equipes!$A419,A:A)</f>
        <v>582</v>
      </c>
      <c r="C419" s="28"/>
      <c r="D419" s="18">
        <f>COUNTIF('01'!$C$3:$C$300,C419)+COUNTIF('02'!$C$3:$C$300,C419)+COUNTIF('03'!$C$3:$C$300,C419)+COUNTIF('04'!$C$3:$C$300,C419)+COUNTIF('05'!$C$3:$C$300,C419)+COUNTIF('06'!$C$3:$C$300,C419)+COUNTIF('07'!$C$3:$C$300,C419)+COUNTIF('08'!$C$3:$C$300,C419)+COUNTIF('09'!$C$3:$C$300,C419)+COUNTIF('10'!$C$3:$C$260,C419)+COUNTIF('11'!$C$3:$C$300,C419)+COUNTIF('12'!$C$3:$C$300,C419)</f>
        <v>0</v>
      </c>
      <c r="E419" s="18">
        <f>COUNTIF('01'!$D$3:$D$300,C419)+COUNTIF('02'!$D$3:$D$300,C419)+COUNTIF('03'!$D$3:$D$300,C419)+COUNTIF('04'!$D$3:$D$300,C419)+COUNTIF('05'!$D$3:$D$300,C419)+COUNTIF('06'!$D$3:$D$300,C419)+COUNTIF('07'!$D$3:$D$300,C419)+COUNTIF('08'!$D$3:$D$300,C419)+COUNTIF('09'!$D$3:$D$300,C419)+COUNTIF('10'!$D$3:$D$260,C419)+COUNTIF('11'!$D$3:$D$300,C419)+COUNTIF('12'!$D$3:$D$300,C419)</f>
        <v>0</v>
      </c>
      <c r="F419" s="18">
        <f>COUNTIFS('01'!$C$3:$C$300,C419,'01'!$H$3:$H$300,"&gt;0")+COUNTIFS('01'!$D$3:$D$300,C419,'01'!$H$3:$H$300,"&gt;0")+COUNTIFS('02'!$C$3:$C$300,C419,'02'!$H$3:$H$300,"&gt;0")+COUNTIFS('02'!$D$3:$D$300,C419,'02'!$H$3:$H$300,"&gt;0")+COUNTIFS('03'!$C$3:$C$300,C419,'03'!$H$3:$H$300,"&gt;0")+COUNTIFS('03'!$D$3:$D$300,C419,'03'!$H$3:$H$300,"&gt;0")+COUNTIFS('04'!$C$3:$C$300,C419,'04'!$H$3:$H$300,"&gt;0")+COUNTIFS('04'!$D$3:$D$300,C419,'04'!$H$3:$H$300,"&gt;0")+COUNTIFS('05'!$C$3:$C$300,C419,'05'!$H$3:$H$300,"&gt;0")+COUNTIFS('05'!$D$3:$D$300,C419,'05'!$H$3:$H$300,"&gt;0")+COUNTIFS('06'!$C$3:$C$300,C419,'06'!$H$3:$H$300,"&gt;0")+COUNTIFS('06'!$D$3:$D$300,C419,'06'!$H$3:$H$300,"&gt;0")+COUNTIFS('07'!$C$3:$C$300,C419,'07'!$H$3:$H$300,"&gt;0")+COUNTIFS('07'!$D$3:$D$300,C419,'07'!$H$3:$H$300,"&gt;0")+COUNTIFS('08'!$C$3:$C$300,C419,'08'!$H$3:$H$300,"&gt;0")+COUNTIFS('08'!$D$3:$D$300,C419,'08'!$H$3:$H$300,"&gt;0")+COUNTIFS('09'!$C$3:$C$300,C419,'09'!$H$3:$H$300,"&gt;0")+COUNTIFS('09'!$D$3:$D$300,C419,'09'!$H$3:$H$300,"&gt;0")+COUNTIFS('10'!$C$3:$C$260,C419,'10'!$I$3:$I$260,"&gt;0")+COUNTIFS('10'!$D$3:$D$260,C419,'10'!$I$3:$I$260,"&gt;0")+COUNTIFS('11'!$C$3:$C$300,C419,'11'!$H$3:$H$300,"&gt;0")+COUNTIFS('11'!$D$3:$D$300,C419,'11'!$H$3:$H$300,"&gt;0")+COUNTIFS('12'!$C$3:$C$300,C419,'12'!$H$3:$H$300,"&gt;0")+COUNTIFS('12'!$D$3:$D$300,C419,'12'!$H$3:$H$300,"&gt;0")</f>
        <v>0</v>
      </c>
      <c r="G419" s="18">
        <f>COUNTIFS('01'!$C$3:$C$300,C419,'01'!$H$3:$H$300,"&lt;0")+COUNTIFS('01'!$D$3:$D$300,C419,'01'!$H$3:$H$300,"&lt;0")+COUNTIFS('02'!$C$3:$C$300,C419,'02'!$H$3:$H$300,"&lt;0")+COUNTIFS('02'!$D$3:$D$300,C419,'02'!$H$3:$H$300,"&lt;0")+COUNTIFS('03'!$C$3:$C$300,C419,'03'!$H$3:$H$300,"&lt;0")+COUNTIFS('03'!$D$3:$D$300,C419,'03'!$H$3:$H$300,"&lt;0")+COUNTIFS('04'!$C$3:$C$300,C419,'04'!$H$3:$H$300,"&lt;0")+COUNTIFS('04'!$D$3:$D$300,C419,'04'!$H$3:$H$300,"&lt;0")+COUNTIFS('05'!$C$3:$C$300,C419,'05'!$H$3:$H$300,"&lt;0")+COUNTIFS('05'!$D$3:$D$300,C419,'05'!$H$3:$H$300,"&lt;0")+COUNTIFS('06'!$C$3:$C$300,C419,'06'!$H$3:$H$300,"&lt;0")+COUNTIFS('06'!$D$3:$D$300,C419,'06'!$H$3:$H$300,"&lt;0")+COUNTIFS('07'!$C$3:$C$300,C419,'07'!$H$3:$H$300,"&lt;0")+COUNTIFS('07'!$D$3:$D$300,C419,'07'!$H$3:$H$300,"&lt;0")+COUNTIFS('08'!$C$3:$C$300,C419,'08'!$H$3:$H$300,"&lt;0")+COUNTIFS('08'!$D$3:$D$300,C419,'08'!$H$3:$H$300,"&lt;0")+COUNTIFS('09'!$C$3:$C$300,C419,'09'!$H$3:$H$300,"&lt;0")+COUNTIFS('09'!$D$3:$D$300,C419,'09'!$H$3:$H$300,"&lt;0")+COUNTIFS('10'!$C$3:$C$260,C419,'10'!$I$3:$I$260,"&lt;0")+COUNTIFS('10'!$D$3:$D$260,C419,'10'!$I$3:$I$260,"&lt;0")+COUNTIFS('11'!$C$3:$C$300,C419,'11'!$H$3:$H$300,"&lt;0")+COUNTIFS('11'!$D$3:$D$300,C419,'11'!$H$3:$H$300,"&lt;0")+COUNTIFS('12'!$C$3:$C$300,C419,'12'!$H$3:$H$300,"&lt;0")+COUNTIFS('12'!$D$3:$D$300,C419,'12'!$H$3:$H$300,"&lt;0")</f>
        <v>0</v>
      </c>
      <c r="H419" s="19">
        <f>SUMIFS('01'!$H$3:$H$300,'01'!$C$3:$C$300,C419)+SUMIFS('01'!$H$3:$H$300,'01'!$D$3:$D$300,C419)+SUMIFS('02'!$H$3:$H$300,'02'!$C$3:$C$300,C419)+SUMIFS('02'!$H$3:$H$300,'02'!$D$3:$D$300,C419)+SUMIFS('03'!$H$3:$H$300,'03'!$C$3:$C$300,C419)+SUMIFS('03'!$H$3:$H$300,'03'!$D$3:$D$300,C419)+SUMIFS('04'!$H$3:$H$300,'04'!$C$3:$C$300,C419)+SUMIFS('04'!$H$3:$H$300,'04'!$D$3:$D$300,C419)+SUMIFS('05'!$H$3:$H$300,'05'!$C$3:$C$300,C419)+SUMIFS('05'!$H$3:$H$300,'05'!$D$3:$D$300,C419)+SUMIFS('06'!$H$3:$H$300,'06'!$C$3:$C$300,C419)+SUMIFS('06'!$H$3:$H$300,'06'!$D$3:$D$300,C419)+SUMIFS('07'!$H$3:$H$300,'07'!$C$3:$C$300,C419)+SUMIFS('07'!$H$3:$H$300,'07'!$D$3:$D$300,C419)+SUMIFS('08'!$H$3:$H$300,'08'!$C$3:$C$300,C419)+SUMIFS('08'!$H$3:$H$300,'08'!$D$3:$D$300,C419)+SUMIFS('09'!$H$3:$H$300,'09'!$C$3:$C$300,C419)+SUMIFS('09'!$H$3:$H$300,'09'!$D$3:$D$300,C419)+SUMIFS('10'!$I$3:$I$260,'10'!$C$3:$C$260,C419)+SUMIFS('10'!$I$3:$I$260,'10'!$D$3:$D$260,C419)+SUMIFS('11'!$H$3:$H$300,'11'!$C$3:$C$300,C419)+SUMIFS('11'!$H$3:$H$300,'11'!$D$3:$D$300,C419)+SUMIFS('12'!$H$3:$H$300,'12'!$C$3:$C$300,C419)+SUMIFS('12'!$H$3:$H$300,'12'!$D$3:$D$300,C419)</f>
        <v>0</v>
      </c>
      <c r="I419" s="212"/>
      <c r="J419" s="231"/>
      <c r="K419" s="212"/>
      <c r="L419" s="212"/>
    </row>
    <row r="420" spans="1:12" ht="24.75" customHeight="1">
      <c r="A420" s="16">
        <f>Equipes!$H420+(ROW(Equipes!$H420)/100000)</f>
        <v>4.1999999999999997E-3</v>
      </c>
      <c r="B420" s="13">
        <f>RANK(Equipes!$A420,A:A)</f>
        <v>581</v>
      </c>
      <c r="C420" s="28"/>
      <c r="D420" s="18">
        <f>COUNTIF('01'!$C$3:$C$300,C420)+COUNTIF('02'!$C$3:$C$300,C420)+COUNTIF('03'!$C$3:$C$300,C420)+COUNTIF('04'!$C$3:$C$300,C420)+COUNTIF('05'!$C$3:$C$300,C420)+COUNTIF('06'!$C$3:$C$300,C420)+COUNTIF('07'!$C$3:$C$300,C420)+COUNTIF('08'!$C$3:$C$300,C420)+COUNTIF('09'!$C$3:$C$300,C420)+COUNTIF('10'!$C$3:$C$260,C420)+COUNTIF('11'!$C$3:$C$300,C420)+COUNTIF('12'!$C$3:$C$300,C420)</f>
        <v>0</v>
      </c>
      <c r="E420" s="18">
        <f>COUNTIF('01'!$D$3:$D$300,C420)+COUNTIF('02'!$D$3:$D$300,C420)+COUNTIF('03'!$D$3:$D$300,C420)+COUNTIF('04'!$D$3:$D$300,C420)+COUNTIF('05'!$D$3:$D$300,C420)+COUNTIF('06'!$D$3:$D$300,C420)+COUNTIF('07'!$D$3:$D$300,C420)+COUNTIF('08'!$D$3:$D$300,C420)+COUNTIF('09'!$D$3:$D$300,C420)+COUNTIF('10'!$D$3:$D$260,C420)+COUNTIF('11'!$D$3:$D$300,C420)+COUNTIF('12'!$D$3:$D$300,C420)</f>
        <v>0</v>
      </c>
      <c r="F420" s="18">
        <f>COUNTIFS('01'!$C$3:$C$300,C420,'01'!$H$3:$H$300,"&gt;0")+COUNTIFS('01'!$D$3:$D$300,C420,'01'!$H$3:$H$300,"&gt;0")+COUNTIFS('02'!$C$3:$C$300,C420,'02'!$H$3:$H$300,"&gt;0")+COUNTIFS('02'!$D$3:$D$300,C420,'02'!$H$3:$H$300,"&gt;0")+COUNTIFS('03'!$C$3:$C$300,C420,'03'!$H$3:$H$300,"&gt;0")+COUNTIFS('03'!$D$3:$D$300,C420,'03'!$H$3:$H$300,"&gt;0")+COUNTIFS('04'!$C$3:$C$300,C420,'04'!$H$3:$H$300,"&gt;0")+COUNTIFS('04'!$D$3:$D$300,C420,'04'!$H$3:$H$300,"&gt;0")+COUNTIFS('05'!$C$3:$C$300,C420,'05'!$H$3:$H$300,"&gt;0")+COUNTIFS('05'!$D$3:$D$300,C420,'05'!$H$3:$H$300,"&gt;0")+COUNTIFS('06'!$C$3:$C$300,C420,'06'!$H$3:$H$300,"&gt;0")+COUNTIFS('06'!$D$3:$D$300,C420,'06'!$H$3:$H$300,"&gt;0")+COUNTIFS('07'!$C$3:$C$300,C420,'07'!$H$3:$H$300,"&gt;0")+COUNTIFS('07'!$D$3:$D$300,C420,'07'!$H$3:$H$300,"&gt;0")+COUNTIFS('08'!$C$3:$C$300,C420,'08'!$H$3:$H$300,"&gt;0")+COUNTIFS('08'!$D$3:$D$300,C420,'08'!$H$3:$H$300,"&gt;0")+COUNTIFS('09'!$C$3:$C$300,C420,'09'!$H$3:$H$300,"&gt;0")+COUNTIFS('09'!$D$3:$D$300,C420,'09'!$H$3:$H$300,"&gt;0")+COUNTIFS('10'!$C$3:$C$260,C420,'10'!$I$3:$I$260,"&gt;0")+COUNTIFS('10'!$D$3:$D$260,C420,'10'!$I$3:$I$260,"&gt;0")+COUNTIFS('11'!$C$3:$C$300,C420,'11'!$H$3:$H$300,"&gt;0")+COUNTIFS('11'!$D$3:$D$300,C420,'11'!$H$3:$H$300,"&gt;0")+COUNTIFS('12'!$C$3:$C$300,C420,'12'!$H$3:$H$300,"&gt;0")+COUNTIFS('12'!$D$3:$D$300,C420,'12'!$H$3:$H$300,"&gt;0")</f>
        <v>0</v>
      </c>
      <c r="G420" s="18">
        <f>COUNTIFS('01'!$C$3:$C$300,C420,'01'!$H$3:$H$300,"&lt;0")+COUNTIFS('01'!$D$3:$D$300,C420,'01'!$H$3:$H$300,"&lt;0")+COUNTIFS('02'!$C$3:$C$300,C420,'02'!$H$3:$H$300,"&lt;0")+COUNTIFS('02'!$D$3:$D$300,C420,'02'!$H$3:$H$300,"&lt;0")+COUNTIFS('03'!$C$3:$C$300,C420,'03'!$H$3:$H$300,"&lt;0")+COUNTIFS('03'!$D$3:$D$300,C420,'03'!$H$3:$H$300,"&lt;0")+COUNTIFS('04'!$C$3:$C$300,C420,'04'!$H$3:$H$300,"&lt;0")+COUNTIFS('04'!$D$3:$D$300,C420,'04'!$H$3:$H$300,"&lt;0")+COUNTIFS('05'!$C$3:$C$300,C420,'05'!$H$3:$H$300,"&lt;0")+COUNTIFS('05'!$D$3:$D$300,C420,'05'!$H$3:$H$300,"&lt;0")+COUNTIFS('06'!$C$3:$C$300,C420,'06'!$H$3:$H$300,"&lt;0")+COUNTIFS('06'!$D$3:$D$300,C420,'06'!$H$3:$H$300,"&lt;0")+COUNTIFS('07'!$C$3:$C$300,C420,'07'!$H$3:$H$300,"&lt;0")+COUNTIFS('07'!$D$3:$D$300,C420,'07'!$H$3:$H$300,"&lt;0")+COUNTIFS('08'!$C$3:$C$300,C420,'08'!$H$3:$H$300,"&lt;0")+COUNTIFS('08'!$D$3:$D$300,C420,'08'!$H$3:$H$300,"&lt;0")+COUNTIFS('09'!$C$3:$C$300,C420,'09'!$H$3:$H$300,"&lt;0")+COUNTIFS('09'!$D$3:$D$300,C420,'09'!$H$3:$H$300,"&lt;0")+COUNTIFS('10'!$C$3:$C$260,C420,'10'!$I$3:$I$260,"&lt;0")+COUNTIFS('10'!$D$3:$D$260,C420,'10'!$I$3:$I$260,"&lt;0")+COUNTIFS('11'!$C$3:$C$300,C420,'11'!$H$3:$H$300,"&lt;0")+COUNTIFS('11'!$D$3:$D$300,C420,'11'!$H$3:$H$300,"&lt;0")+COUNTIFS('12'!$C$3:$C$300,C420,'12'!$H$3:$H$300,"&lt;0")+COUNTIFS('12'!$D$3:$D$300,C420,'12'!$H$3:$H$300,"&lt;0")</f>
        <v>0</v>
      </c>
      <c r="H420" s="19">
        <f>SUMIFS('01'!$H$3:$H$300,'01'!$C$3:$C$300,C420)+SUMIFS('01'!$H$3:$H$300,'01'!$D$3:$D$300,C420)+SUMIFS('02'!$H$3:$H$300,'02'!$C$3:$C$300,C420)+SUMIFS('02'!$H$3:$H$300,'02'!$D$3:$D$300,C420)+SUMIFS('03'!$H$3:$H$300,'03'!$C$3:$C$300,C420)+SUMIFS('03'!$H$3:$H$300,'03'!$D$3:$D$300,C420)+SUMIFS('04'!$H$3:$H$300,'04'!$C$3:$C$300,C420)+SUMIFS('04'!$H$3:$H$300,'04'!$D$3:$D$300,C420)+SUMIFS('05'!$H$3:$H$300,'05'!$C$3:$C$300,C420)+SUMIFS('05'!$H$3:$H$300,'05'!$D$3:$D$300,C420)+SUMIFS('06'!$H$3:$H$300,'06'!$C$3:$C$300,C420)+SUMIFS('06'!$H$3:$H$300,'06'!$D$3:$D$300,C420)+SUMIFS('07'!$H$3:$H$300,'07'!$C$3:$C$300,C420)+SUMIFS('07'!$H$3:$H$300,'07'!$D$3:$D$300,C420)+SUMIFS('08'!$H$3:$H$300,'08'!$C$3:$C$300,C420)+SUMIFS('08'!$H$3:$H$300,'08'!$D$3:$D$300,C420)+SUMIFS('09'!$H$3:$H$300,'09'!$C$3:$C$300,C420)+SUMIFS('09'!$H$3:$H$300,'09'!$D$3:$D$300,C420)+SUMIFS('10'!$I$3:$I$260,'10'!$C$3:$C$260,C420)+SUMIFS('10'!$I$3:$I$260,'10'!$D$3:$D$260,C420)+SUMIFS('11'!$H$3:$H$300,'11'!$C$3:$C$300,C420)+SUMIFS('11'!$H$3:$H$300,'11'!$D$3:$D$300,C420)+SUMIFS('12'!$H$3:$H$300,'12'!$C$3:$C$300,C420)+SUMIFS('12'!$H$3:$H$300,'12'!$D$3:$D$300,C420)</f>
        <v>0</v>
      </c>
      <c r="I420" s="212"/>
      <c r="J420" s="231"/>
      <c r="K420" s="212"/>
      <c r="L420" s="212"/>
    </row>
    <row r="421" spans="1:12" ht="24.75" customHeight="1">
      <c r="A421" s="16">
        <f>Equipes!$H421+(ROW(Equipes!$H421)/100000)</f>
        <v>4.2100000000000002E-3</v>
      </c>
      <c r="B421" s="13">
        <f>RANK(Equipes!$A421,A:A)</f>
        <v>580</v>
      </c>
      <c r="C421" s="28"/>
      <c r="D421" s="18">
        <f>COUNTIF('01'!$C$3:$C$300,C421)+COUNTIF('02'!$C$3:$C$300,C421)+COUNTIF('03'!$C$3:$C$300,C421)+COUNTIF('04'!$C$3:$C$300,C421)+COUNTIF('05'!$C$3:$C$300,C421)+COUNTIF('06'!$C$3:$C$300,C421)+COUNTIF('07'!$C$3:$C$300,C421)+COUNTIF('08'!$C$3:$C$300,C421)+COUNTIF('09'!$C$3:$C$300,C421)+COUNTIF('10'!$C$3:$C$260,C421)+COUNTIF('11'!$C$3:$C$300,C421)+COUNTIF('12'!$C$3:$C$300,C421)</f>
        <v>0</v>
      </c>
      <c r="E421" s="18">
        <f>COUNTIF('01'!$D$3:$D$300,C421)+COUNTIF('02'!$D$3:$D$300,C421)+COUNTIF('03'!$D$3:$D$300,C421)+COUNTIF('04'!$D$3:$D$300,C421)+COUNTIF('05'!$D$3:$D$300,C421)+COUNTIF('06'!$D$3:$D$300,C421)+COUNTIF('07'!$D$3:$D$300,C421)+COUNTIF('08'!$D$3:$D$300,C421)+COUNTIF('09'!$D$3:$D$300,C421)+COUNTIF('10'!$D$3:$D$260,C421)+COUNTIF('11'!$D$3:$D$300,C421)+COUNTIF('12'!$D$3:$D$300,C421)</f>
        <v>0</v>
      </c>
      <c r="F421" s="18">
        <f>COUNTIFS('01'!$C$3:$C$300,C421,'01'!$H$3:$H$300,"&gt;0")+COUNTIFS('01'!$D$3:$D$300,C421,'01'!$H$3:$H$300,"&gt;0")+COUNTIFS('02'!$C$3:$C$300,C421,'02'!$H$3:$H$300,"&gt;0")+COUNTIFS('02'!$D$3:$D$300,C421,'02'!$H$3:$H$300,"&gt;0")+COUNTIFS('03'!$C$3:$C$300,C421,'03'!$H$3:$H$300,"&gt;0")+COUNTIFS('03'!$D$3:$D$300,C421,'03'!$H$3:$H$300,"&gt;0")+COUNTIFS('04'!$C$3:$C$300,C421,'04'!$H$3:$H$300,"&gt;0")+COUNTIFS('04'!$D$3:$D$300,C421,'04'!$H$3:$H$300,"&gt;0")+COUNTIFS('05'!$C$3:$C$300,C421,'05'!$H$3:$H$300,"&gt;0")+COUNTIFS('05'!$D$3:$D$300,C421,'05'!$H$3:$H$300,"&gt;0")+COUNTIFS('06'!$C$3:$C$300,C421,'06'!$H$3:$H$300,"&gt;0")+COUNTIFS('06'!$D$3:$D$300,C421,'06'!$H$3:$H$300,"&gt;0")+COUNTIFS('07'!$C$3:$C$300,C421,'07'!$H$3:$H$300,"&gt;0")+COUNTIFS('07'!$D$3:$D$300,C421,'07'!$H$3:$H$300,"&gt;0")+COUNTIFS('08'!$C$3:$C$300,C421,'08'!$H$3:$H$300,"&gt;0")+COUNTIFS('08'!$D$3:$D$300,C421,'08'!$H$3:$H$300,"&gt;0")+COUNTIFS('09'!$C$3:$C$300,C421,'09'!$H$3:$H$300,"&gt;0")+COUNTIFS('09'!$D$3:$D$300,C421,'09'!$H$3:$H$300,"&gt;0")+COUNTIFS('10'!$C$3:$C$260,C421,'10'!$I$3:$I$260,"&gt;0")+COUNTIFS('10'!$D$3:$D$260,C421,'10'!$I$3:$I$260,"&gt;0")+COUNTIFS('11'!$C$3:$C$300,C421,'11'!$H$3:$H$300,"&gt;0")+COUNTIFS('11'!$D$3:$D$300,C421,'11'!$H$3:$H$300,"&gt;0")+COUNTIFS('12'!$C$3:$C$300,C421,'12'!$H$3:$H$300,"&gt;0")+COUNTIFS('12'!$D$3:$D$300,C421,'12'!$H$3:$H$300,"&gt;0")</f>
        <v>0</v>
      </c>
      <c r="G421" s="18">
        <f>COUNTIFS('01'!$C$3:$C$300,C421,'01'!$H$3:$H$300,"&lt;0")+COUNTIFS('01'!$D$3:$D$300,C421,'01'!$H$3:$H$300,"&lt;0")+COUNTIFS('02'!$C$3:$C$300,C421,'02'!$H$3:$H$300,"&lt;0")+COUNTIFS('02'!$D$3:$D$300,C421,'02'!$H$3:$H$300,"&lt;0")+COUNTIFS('03'!$C$3:$C$300,C421,'03'!$H$3:$H$300,"&lt;0")+COUNTIFS('03'!$D$3:$D$300,C421,'03'!$H$3:$H$300,"&lt;0")+COUNTIFS('04'!$C$3:$C$300,C421,'04'!$H$3:$H$300,"&lt;0")+COUNTIFS('04'!$D$3:$D$300,C421,'04'!$H$3:$H$300,"&lt;0")+COUNTIFS('05'!$C$3:$C$300,C421,'05'!$H$3:$H$300,"&lt;0")+COUNTIFS('05'!$D$3:$D$300,C421,'05'!$H$3:$H$300,"&lt;0")+COUNTIFS('06'!$C$3:$C$300,C421,'06'!$H$3:$H$300,"&lt;0")+COUNTIFS('06'!$D$3:$D$300,C421,'06'!$H$3:$H$300,"&lt;0")+COUNTIFS('07'!$C$3:$C$300,C421,'07'!$H$3:$H$300,"&lt;0")+COUNTIFS('07'!$D$3:$D$300,C421,'07'!$H$3:$H$300,"&lt;0")+COUNTIFS('08'!$C$3:$C$300,C421,'08'!$H$3:$H$300,"&lt;0")+COUNTIFS('08'!$D$3:$D$300,C421,'08'!$H$3:$H$300,"&lt;0")+COUNTIFS('09'!$C$3:$C$300,C421,'09'!$H$3:$H$300,"&lt;0")+COUNTIFS('09'!$D$3:$D$300,C421,'09'!$H$3:$H$300,"&lt;0")+COUNTIFS('10'!$C$3:$C$260,C421,'10'!$I$3:$I$260,"&lt;0")+COUNTIFS('10'!$D$3:$D$260,C421,'10'!$I$3:$I$260,"&lt;0")+COUNTIFS('11'!$C$3:$C$300,C421,'11'!$H$3:$H$300,"&lt;0")+COUNTIFS('11'!$D$3:$D$300,C421,'11'!$H$3:$H$300,"&lt;0")+COUNTIFS('12'!$C$3:$C$300,C421,'12'!$H$3:$H$300,"&lt;0")+COUNTIFS('12'!$D$3:$D$300,C421,'12'!$H$3:$H$300,"&lt;0")</f>
        <v>0</v>
      </c>
      <c r="H421" s="19">
        <f>SUMIFS('01'!$H$3:$H$300,'01'!$C$3:$C$300,C421)+SUMIFS('01'!$H$3:$H$300,'01'!$D$3:$D$300,C421)+SUMIFS('02'!$H$3:$H$300,'02'!$C$3:$C$300,C421)+SUMIFS('02'!$H$3:$H$300,'02'!$D$3:$D$300,C421)+SUMIFS('03'!$H$3:$H$300,'03'!$C$3:$C$300,C421)+SUMIFS('03'!$H$3:$H$300,'03'!$D$3:$D$300,C421)+SUMIFS('04'!$H$3:$H$300,'04'!$C$3:$C$300,C421)+SUMIFS('04'!$H$3:$H$300,'04'!$D$3:$D$300,C421)+SUMIFS('05'!$H$3:$H$300,'05'!$C$3:$C$300,C421)+SUMIFS('05'!$H$3:$H$300,'05'!$D$3:$D$300,C421)+SUMIFS('06'!$H$3:$H$300,'06'!$C$3:$C$300,C421)+SUMIFS('06'!$H$3:$H$300,'06'!$D$3:$D$300,C421)+SUMIFS('07'!$H$3:$H$300,'07'!$C$3:$C$300,C421)+SUMIFS('07'!$H$3:$H$300,'07'!$D$3:$D$300,C421)+SUMIFS('08'!$H$3:$H$300,'08'!$C$3:$C$300,C421)+SUMIFS('08'!$H$3:$H$300,'08'!$D$3:$D$300,C421)+SUMIFS('09'!$H$3:$H$300,'09'!$C$3:$C$300,C421)+SUMIFS('09'!$H$3:$H$300,'09'!$D$3:$D$300,C421)+SUMIFS('10'!$I$3:$I$260,'10'!$C$3:$C$260,C421)+SUMIFS('10'!$I$3:$I$260,'10'!$D$3:$D$260,C421)+SUMIFS('11'!$H$3:$H$300,'11'!$C$3:$C$300,C421)+SUMIFS('11'!$H$3:$H$300,'11'!$D$3:$D$300,C421)+SUMIFS('12'!$H$3:$H$300,'12'!$C$3:$C$300,C421)+SUMIFS('12'!$H$3:$H$300,'12'!$D$3:$D$300,C421)</f>
        <v>0</v>
      </c>
      <c r="I421" s="212"/>
      <c r="J421" s="231"/>
      <c r="K421" s="212"/>
      <c r="L421" s="212"/>
    </row>
    <row r="422" spans="1:12" ht="24.75" customHeight="1">
      <c r="A422" s="16">
        <f>Equipes!$H422+(ROW(Equipes!$H422)/100000)</f>
        <v>4.2199999999999998E-3</v>
      </c>
      <c r="B422" s="13">
        <f>RANK(Equipes!$A422,A:A)</f>
        <v>579</v>
      </c>
      <c r="C422" s="28"/>
      <c r="D422" s="18">
        <f>COUNTIF('01'!$C$3:$C$300,C422)+COUNTIF('02'!$C$3:$C$300,C422)+COUNTIF('03'!$C$3:$C$300,C422)+COUNTIF('04'!$C$3:$C$300,C422)+COUNTIF('05'!$C$3:$C$300,C422)+COUNTIF('06'!$C$3:$C$300,C422)+COUNTIF('07'!$C$3:$C$300,C422)+COUNTIF('08'!$C$3:$C$300,C422)+COUNTIF('09'!$C$3:$C$300,C422)+COUNTIF('10'!$C$3:$C$260,C422)+COUNTIF('11'!$C$3:$C$300,C422)+COUNTIF('12'!$C$3:$C$300,C422)</f>
        <v>0</v>
      </c>
      <c r="E422" s="18">
        <f>COUNTIF('01'!$D$3:$D$300,C422)+COUNTIF('02'!$D$3:$D$300,C422)+COUNTIF('03'!$D$3:$D$300,C422)+COUNTIF('04'!$D$3:$D$300,C422)+COUNTIF('05'!$D$3:$D$300,C422)+COUNTIF('06'!$D$3:$D$300,C422)+COUNTIF('07'!$D$3:$D$300,C422)+COUNTIF('08'!$D$3:$D$300,C422)+COUNTIF('09'!$D$3:$D$300,C422)+COUNTIF('10'!$D$3:$D$260,C422)+COUNTIF('11'!$D$3:$D$300,C422)+COUNTIF('12'!$D$3:$D$300,C422)</f>
        <v>0</v>
      </c>
      <c r="F422" s="18">
        <f>COUNTIFS('01'!$C$3:$C$300,C422,'01'!$H$3:$H$300,"&gt;0")+COUNTIFS('01'!$D$3:$D$300,C422,'01'!$H$3:$H$300,"&gt;0")+COUNTIFS('02'!$C$3:$C$300,C422,'02'!$H$3:$H$300,"&gt;0")+COUNTIFS('02'!$D$3:$D$300,C422,'02'!$H$3:$H$300,"&gt;0")+COUNTIFS('03'!$C$3:$C$300,C422,'03'!$H$3:$H$300,"&gt;0")+COUNTIFS('03'!$D$3:$D$300,C422,'03'!$H$3:$H$300,"&gt;0")+COUNTIFS('04'!$C$3:$C$300,C422,'04'!$H$3:$H$300,"&gt;0")+COUNTIFS('04'!$D$3:$D$300,C422,'04'!$H$3:$H$300,"&gt;0")+COUNTIFS('05'!$C$3:$C$300,C422,'05'!$H$3:$H$300,"&gt;0")+COUNTIFS('05'!$D$3:$D$300,C422,'05'!$H$3:$H$300,"&gt;0")+COUNTIFS('06'!$C$3:$C$300,C422,'06'!$H$3:$H$300,"&gt;0")+COUNTIFS('06'!$D$3:$D$300,C422,'06'!$H$3:$H$300,"&gt;0")+COUNTIFS('07'!$C$3:$C$300,C422,'07'!$H$3:$H$300,"&gt;0")+COUNTIFS('07'!$D$3:$D$300,C422,'07'!$H$3:$H$300,"&gt;0")+COUNTIFS('08'!$C$3:$C$300,C422,'08'!$H$3:$H$300,"&gt;0")+COUNTIFS('08'!$D$3:$D$300,C422,'08'!$H$3:$H$300,"&gt;0")+COUNTIFS('09'!$C$3:$C$300,C422,'09'!$H$3:$H$300,"&gt;0")+COUNTIFS('09'!$D$3:$D$300,C422,'09'!$H$3:$H$300,"&gt;0")+COUNTIFS('10'!$C$3:$C$260,C422,'10'!$I$3:$I$260,"&gt;0")+COUNTIFS('10'!$D$3:$D$260,C422,'10'!$I$3:$I$260,"&gt;0")+COUNTIFS('11'!$C$3:$C$300,C422,'11'!$H$3:$H$300,"&gt;0")+COUNTIFS('11'!$D$3:$D$300,C422,'11'!$H$3:$H$300,"&gt;0")+COUNTIFS('12'!$C$3:$C$300,C422,'12'!$H$3:$H$300,"&gt;0")+COUNTIFS('12'!$D$3:$D$300,C422,'12'!$H$3:$H$300,"&gt;0")</f>
        <v>0</v>
      </c>
      <c r="G422" s="18">
        <f>COUNTIFS('01'!$C$3:$C$300,C422,'01'!$H$3:$H$300,"&lt;0")+COUNTIFS('01'!$D$3:$D$300,C422,'01'!$H$3:$H$300,"&lt;0")+COUNTIFS('02'!$C$3:$C$300,C422,'02'!$H$3:$H$300,"&lt;0")+COUNTIFS('02'!$D$3:$D$300,C422,'02'!$H$3:$H$300,"&lt;0")+COUNTIFS('03'!$C$3:$C$300,C422,'03'!$H$3:$H$300,"&lt;0")+COUNTIFS('03'!$D$3:$D$300,C422,'03'!$H$3:$H$300,"&lt;0")+COUNTIFS('04'!$C$3:$C$300,C422,'04'!$H$3:$H$300,"&lt;0")+COUNTIFS('04'!$D$3:$D$300,C422,'04'!$H$3:$H$300,"&lt;0")+COUNTIFS('05'!$C$3:$C$300,C422,'05'!$H$3:$H$300,"&lt;0")+COUNTIFS('05'!$D$3:$D$300,C422,'05'!$H$3:$H$300,"&lt;0")+COUNTIFS('06'!$C$3:$C$300,C422,'06'!$H$3:$H$300,"&lt;0")+COUNTIFS('06'!$D$3:$D$300,C422,'06'!$H$3:$H$300,"&lt;0")+COUNTIFS('07'!$C$3:$C$300,C422,'07'!$H$3:$H$300,"&lt;0")+COUNTIFS('07'!$D$3:$D$300,C422,'07'!$H$3:$H$300,"&lt;0")+COUNTIFS('08'!$C$3:$C$300,C422,'08'!$H$3:$H$300,"&lt;0")+COUNTIFS('08'!$D$3:$D$300,C422,'08'!$H$3:$H$300,"&lt;0")+COUNTIFS('09'!$C$3:$C$300,C422,'09'!$H$3:$H$300,"&lt;0")+COUNTIFS('09'!$D$3:$D$300,C422,'09'!$H$3:$H$300,"&lt;0")+COUNTIFS('10'!$C$3:$C$260,C422,'10'!$I$3:$I$260,"&lt;0")+COUNTIFS('10'!$D$3:$D$260,C422,'10'!$I$3:$I$260,"&lt;0")+COUNTIFS('11'!$C$3:$C$300,C422,'11'!$H$3:$H$300,"&lt;0")+COUNTIFS('11'!$D$3:$D$300,C422,'11'!$H$3:$H$300,"&lt;0")+COUNTIFS('12'!$C$3:$C$300,C422,'12'!$H$3:$H$300,"&lt;0")+COUNTIFS('12'!$D$3:$D$300,C422,'12'!$H$3:$H$300,"&lt;0")</f>
        <v>0</v>
      </c>
      <c r="H422" s="19">
        <f>SUMIFS('01'!$H$3:$H$300,'01'!$C$3:$C$300,C422)+SUMIFS('01'!$H$3:$H$300,'01'!$D$3:$D$300,C422)+SUMIFS('02'!$H$3:$H$300,'02'!$C$3:$C$300,C422)+SUMIFS('02'!$H$3:$H$300,'02'!$D$3:$D$300,C422)+SUMIFS('03'!$H$3:$H$300,'03'!$C$3:$C$300,C422)+SUMIFS('03'!$H$3:$H$300,'03'!$D$3:$D$300,C422)+SUMIFS('04'!$H$3:$H$300,'04'!$C$3:$C$300,C422)+SUMIFS('04'!$H$3:$H$300,'04'!$D$3:$D$300,C422)+SUMIFS('05'!$H$3:$H$300,'05'!$C$3:$C$300,C422)+SUMIFS('05'!$H$3:$H$300,'05'!$D$3:$D$300,C422)+SUMIFS('06'!$H$3:$H$300,'06'!$C$3:$C$300,C422)+SUMIFS('06'!$H$3:$H$300,'06'!$D$3:$D$300,C422)+SUMIFS('07'!$H$3:$H$300,'07'!$C$3:$C$300,C422)+SUMIFS('07'!$H$3:$H$300,'07'!$D$3:$D$300,C422)+SUMIFS('08'!$H$3:$H$300,'08'!$C$3:$C$300,C422)+SUMIFS('08'!$H$3:$H$300,'08'!$D$3:$D$300,C422)+SUMIFS('09'!$H$3:$H$300,'09'!$C$3:$C$300,C422)+SUMIFS('09'!$H$3:$H$300,'09'!$D$3:$D$300,C422)+SUMIFS('10'!$I$3:$I$260,'10'!$C$3:$C$260,C422)+SUMIFS('10'!$I$3:$I$260,'10'!$D$3:$D$260,C422)+SUMIFS('11'!$H$3:$H$300,'11'!$C$3:$C$300,C422)+SUMIFS('11'!$H$3:$H$300,'11'!$D$3:$D$300,C422)+SUMIFS('12'!$H$3:$H$300,'12'!$C$3:$C$300,C422)+SUMIFS('12'!$H$3:$H$300,'12'!$D$3:$D$300,C422)</f>
        <v>0</v>
      </c>
      <c r="I422" s="212"/>
      <c r="J422" s="231"/>
      <c r="K422" s="212"/>
      <c r="L422" s="212"/>
    </row>
    <row r="423" spans="1:12" ht="24.75" customHeight="1">
      <c r="A423" s="16">
        <f>Equipes!$H423+(ROW(Equipes!$H423)/100000)</f>
        <v>4.2300000000000003E-3</v>
      </c>
      <c r="B423" s="13">
        <f>RANK(Equipes!$A423,A:A)</f>
        <v>578</v>
      </c>
      <c r="C423" s="28"/>
      <c r="D423" s="18">
        <f>COUNTIF('01'!$C$3:$C$300,C423)+COUNTIF('02'!$C$3:$C$300,C423)+COUNTIF('03'!$C$3:$C$300,C423)+COUNTIF('04'!$C$3:$C$300,C423)+COUNTIF('05'!$C$3:$C$300,C423)+COUNTIF('06'!$C$3:$C$300,C423)+COUNTIF('07'!$C$3:$C$300,C423)+COUNTIF('08'!$C$3:$C$300,C423)+COUNTIF('09'!$C$3:$C$300,C423)+COUNTIF('10'!$C$3:$C$260,C423)+COUNTIF('11'!$C$3:$C$300,C423)+COUNTIF('12'!$C$3:$C$300,C423)</f>
        <v>0</v>
      </c>
      <c r="E423" s="18">
        <f>COUNTIF('01'!$D$3:$D$300,C423)+COUNTIF('02'!$D$3:$D$300,C423)+COUNTIF('03'!$D$3:$D$300,C423)+COUNTIF('04'!$D$3:$D$300,C423)+COUNTIF('05'!$D$3:$D$300,C423)+COUNTIF('06'!$D$3:$D$300,C423)+COUNTIF('07'!$D$3:$D$300,C423)+COUNTIF('08'!$D$3:$D$300,C423)+COUNTIF('09'!$D$3:$D$300,C423)+COUNTIF('10'!$D$3:$D$260,C423)+COUNTIF('11'!$D$3:$D$300,C423)+COUNTIF('12'!$D$3:$D$300,C423)</f>
        <v>0</v>
      </c>
      <c r="F423" s="18">
        <f>COUNTIFS('01'!$C$3:$C$300,C423,'01'!$H$3:$H$300,"&gt;0")+COUNTIFS('01'!$D$3:$D$300,C423,'01'!$H$3:$H$300,"&gt;0")+COUNTIFS('02'!$C$3:$C$300,C423,'02'!$H$3:$H$300,"&gt;0")+COUNTIFS('02'!$D$3:$D$300,C423,'02'!$H$3:$H$300,"&gt;0")+COUNTIFS('03'!$C$3:$C$300,C423,'03'!$H$3:$H$300,"&gt;0")+COUNTIFS('03'!$D$3:$D$300,C423,'03'!$H$3:$H$300,"&gt;0")+COUNTIFS('04'!$C$3:$C$300,C423,'04'!$H$3:$H$300,"&gt;0")+COUNTIFS('04'!$D$3:$D$300,C423,'04'!$H$3:$H$300,"&gt;0")+COUNTIFS('05'!$C$3:$C$300,C423,'05'!$H$3:$H$300,"&gt;0")+COUNTIFS('05'!$D$3:$D$300,C423,'05'!$H$3:$H$300,"&gt;0")+COUNTIFS('06'!$C$3:$C$300,C423,'06'!$H$3:$H$300,"&gt;0")+COUNTIFS('06'!$D$3:$D$300,C423,'06'!$H$3:$H$300,"&gt;0")+COUNTIFS('07'!$C$3:$C$300,C423,'07'!$H$3:$H$300,"&gt;0")+COUNTIFS('07'!$D$3:$D$300,C423,'07'!$H$3:$H$300,"&gt;0")+COUNTIFS('08'!$C$3:$C$300,C423,'08'!$H$3:$H$300,"&gt;0")+COUNTIFS('08'!$D$3:$D$300,C423,'08'!$H$3:$H$300,"&gt;0")+COUNTIFS('09'!$C$3:$C$300,C423,'09'!$H$3:$H$300,"&gt;0")+COUNTIFS('09'!$D$3:$D$300,C423,'09'!$H$3:$H$300,"&gt;0")+COUNTIFS('10'!$C$3:$C$260,C423,'10'!$I$3:$I$260,"&gt;0")+COUNTIFS('10'!$D$3:$D$260,C423,'10'!$I$3:$I$260,"&gt;0")+COUNTIFS('11'!$C$3:$C$300,C423,'11'!$H$3:$H$300,"&gt;0")+COUNTIFS('11'!$D$3:$D$300,C423,'11'!$H$3:$H$300,"&gt;0")+COUNTIFS('12'!$C$3:$C$300,C423,'12'!$H$3:$H$300,"&gt;0")+COUNTIFS('12'!$D$3:$D$300,C423,'12'!$H$3:$H$300,"&gt;0")</f>
        <v>0</v>
      </c>
      <c r="G423" s="18">
        <f>COUNTIFS('01'!$C$3:$C$300,C423,'01'!$H$3:$H$300,"&lt;0")+COUNTIFS('01'!$D$3:$D$300,C423,'01'!$H$3:$H$300,"&lt;0")+COUNTIFS('02'!$C$3:$C$300,C423,'02'!$H$3:$H$300,"&lt;0")+COUNTIFS('02'!$D$3:$D$300,C423,'02'!$H$3:$H$300,"&lt;0")+COUNTIFS('03'!$C$3:$C$300,C423,'03'!$H$3:$H$300,"&lt;0")+COUNTIFS('03'!$D$3:$D$300,C423,'03'!$H$3:$H$300,"&lt;0")+COUNTIFS('04'!$C$3:$C$300,C423,'04'!$H$3:$H$300,"&lt;0")+COUNTIFS('04'!$D$3:$D$300,C423,'04'!$H$3:$H$300,"&lt;0")+COUNTIFS('05'!$C$3:$C$300,C423,'05'!$H$3:$H$300,"&lt;0")+COUNTIFS('05'!$D$3:$D$300,C423,'05'!$H$3:$H$300,"&lt;0")+COUNTIFS('06'!$C$3:$C$300,C423,'06'!$H$3:$H$300,"&lt;0")+COUNTIFS('06'!$D$3:$D$300,C423,'06'!$H$3:$H$300,"&lt;0")+COUNTIFS('07'!$C$3:$C$300,C423,'07'!$H$3:$H$300,"&lt;0")+COUNTIFS('07'!$D$3:$D$300,C423,'07'!$H$3:$H$300,"&lt;0")+COUNTIFS('08'!$C$3:$C$300,C423,'08'!$H$3:$H$300,"&lt;0")+COUNTIFS('08'!$D$3:$D$300,C423,'08'!$H$3:$H$300,"&lt;0")+COUNTIFS('09'!$C$3:$C$300,C423,'09'!$H$3:$H$300,"&lt;0")+COUNTIFS('09'!$D$3:$D$300,C423,'09'!$H$3:$H$300,"&lt;0")+COUNTIFS('10'!$C$3:$C$260,C423,'10'!$I$3:$I$260,"&lt;0")+COUNTIFS('10'!$D$3:$D$260,C423,'10'!$I$3:$I$260,"&lt;0")+COUNTIFS('11'!$C$3:$C$300,C423,'11'!$H$3:$H$300,"&lt;0")+COUNTIFS('11'!$D$3:$D$300,C423,'11'!$H$3:$H$300,"&lt;0")+COUNTIFS('12'!$C$3:$C$300,C423,'12'!$H$3:$H$300,"&lt;0")+COUNTIFS('12'!$D$3:$D$300,C423,'12'!$H$3:$H$300,"&lt;0")</f>
        <v>0</v>
      </c>
      <c r="H423" s="19">
        <f>SUMIFS('01'!$H$3:$H$300,'01'!$C$3:$C$300,C423)+SUMIFS('01'!$H$3:$H$300,'01'!$D$3:$D$300,C423)+SUMIFS('02'!$H$3:$H$300,'02'!$C$3:$C$300,C423)+SUMIFS('02'!$H$3:$H$300,'02'!$D$3:$D$300,C423)+SUMIFS('03'!$H$3:$H$300,'03'!$C$3:$C$300,C423)+SUMIFS('03'!$H$3:$H$300,'03'!$D$3:$D$300,C423)+SUMIFS('04'!$H$3:$H$300,'04'!$C$3:$C$300,C423)+SUMIFS('04'!$H$3:$H$300,'04'!$D$3:$D$300,C423)+SUMIFS('05'!$H$3:$H$300,'05'!$C$3:$C$300,C423)+SUMIFS('05'!$H$3:$H$300,'05'!$D$3:$D$300,C423)+SUMIFS('06'!$H$3:$H$300,'06'!$C$3:$C$300,C423)+SUMIFS('06'!$H$3:$H$300,'06'!$D$3:$D$300,C423)+SUMIFS('07'!$H$3:$H$300,'07'!$C$3:$C$300,C423)+SUMIFS('07'!$H$3:$H$300,'07'!$D$3:$D$300,C423)+SUMIFS('08'!$H$3:$H$300,'08'!$C$3:$C$300,C423)+SUMIFS('08'!$H$3:$H$300,'08'!$D$3:$D$300,C423)+SUMIFS('09'!$H$3:$H$300,'09'!$C$3:$C$300,C423)+SUMIFS('09'!$H$3:$H$300,'09'!$D$3:$D$300,C423)+SUMIFS('10'!$I$3:$I$260,'10'!$C$3:$C$260,C423)+SUMIFS('10'!$I$3:$I$260,'10'!$D$3:$D$260,C423)+SUMIFS('11'!$H$3:$H$300,'11'!$C$3:$C$300,C423)+SUMIFS('11'!$H$3:$H$300,'11'!$D$3:$D$300,C423)+SUMIFS('12'!$H$3:$H$300,'12'!$C$3:$C$300,C423)+SUMIFS('12'!$H$3:$H$300,'12'!$D$3:$D$300,C423)</f>
        <v>0</v>
      </c>
      <c r="I423" s="212"/>
      <c r="J423" s="231"/>
      <c r="K423" s="212"/>
      <c r="L423" s="212"/>
    </row>
    <row r="424" spans="1:12" ht="24.75" customHeight="1">
      <c r="A424" s="16">
        <f>Equipes!$H424+(ROW(Equipes!$H424)/100000)</f>
        <v>4.2399999999999998E-3</v>
      </c>
      <c r="B424" s="13">
        <f>RANK(Equipes!$A424,A:A)</f>
        <v>577</v>
      </c>
      <c r="C424" s="28"/>
      <c r="D424" s="18">
        <f>COUNTIF('01'!$C$3:$C$300,C424)+COUNTIF('02'!$C$3:$C$300,C424)+COUNTIF('03'!$C$3:$C$300,C424)+COUNTIF('04'!$C$3:$C$300,C424)+COUNTIF('05'!$C$3:$C$300,C424)+COUNTIF('06'!$C$3:$C$300,C424)+COUNTIF('07'!$C$3:$C$300,C424)+COUNTIF('08'!$C$3:$C$300,C424)+COUNTIF('09'!$C$3:$C$300,C424)+COUNTIF('10'!$C$3:$C$260,C424)+COUNTIF('11'!$C$3:$C$300,C424)+COUNTIF('12'!$C$3:$C$300,C424)</f>
        <v>0</v>
      </c>
      <c r="E424" s="18">
        <f>COUNTIF('01'!$D$3:$D$300,C424)+COUNTIF('02'!$D$3:$D$300,C424)+COUNTIF('03'!$D$3:$D$300,C424)+COUNTIF('04'!$D$3:$D$300,C424)+COUNTIF('05'!$D$3:$D$300,C424)+COUNTIF('06'!$D$3:$D$300,C424)+COUNTIF('07'!$D$3:$D$300,C424)+COUNTIF('08'!$D$3:$D$300,C424)+COUNTIF('09'!$D$3:$D$300,C424)+COUNTIF('10'!$D$3:$D$260,C424)+COUNTIF('11'!$D$3:$D$300,C424)+COUNTIF('12'!$D$3:$D$300,C424)</f>
        <v>0</v>
      </c>
      <c r="F424" s="18">
        <f>COUNTIFS('01'!$C$3:$C$300,C424,'01'!$H$3:$H$300,"&gt;0")+COUNTIFS('01'!$D$3:$D$300,C424,'01'!$H$3:$H$300,"&gt;0")+COUNTIFS('02'!$C$3:$C$300,C424,'02'!$H$3:$H$300,"&gt;0")+COUNTIFS('02'!$D$3:$D$300,C424,'02'!$H$3:$H$300,"&gt;0")+COUNTIFS('03'!$C$3:$C$300,C424,'03'!$H$3:$H$300,"&gt;0")+COUNTIFS('03'!$D$3:$D$300,C424,'03'!$H$3:$H$300,"&gt;0")+COUNTIFS('04'!$C$3:$C$300,C424,'04'!$H$3:$H$300,"&gt;0")+COUNTIFS('04'!$D$3:$D$300,C424,'04'!$H$3:$H$300,"&gt;0")+COUNTIFS('05'!$C$3:$C$300,C424,'05'!$H$3:$H$300,"&gt;0")+COUNTIFS('05'!$D$3:$D$300,C424,'05'!$H$3:$H$300,"&gt;0")+COUNTIFS('06'!$C$3:$C$300,C424,'06'!$H$3:$H$300,"&gt;0")+COUNTIFS('06'!$D$3:$D$300,C424,'06'!$H$3:$H$300,"&gt;0")+COUNTIFS('07'!$C$3:$C$300,C424,'07'!$H$3:$H$300,"&gt;0")+COUNTIFS('07'!$D$3:$D$300,C424,'07'!$H$3:$H$300,"&gt;0")+COUNTIFS('08'!$C$3:$C$300,C424,'08'!$H$3:$H$300,"&gt;0")+COUNTIFS('08'!$D$3:$D$300,C424,'08'!$H$3:$H$300,"&gt;0")+COUNTIFS('09'!$C$3:$C$300,C424,'09'!$H$3:$H$300,"&gt;0")+COUNTIFS('09'!$D$3:$D$300,C424,'09'!$H$3:$H$300,"&gt;0")+COUNTIFS('10'!$C$3:$C$260,C424,'10'!$I$3:$I$260,"&gt;0")+COUNTIFS('10'!$D$3:$D$260,C424,'10'!$I$3:$I$260,"&gt;0")+COUNTIFS('11'!$C$3:$C$300,C424,'11'!$H$3:$H$300,"&gt;0")+COUNTIFS('11'!$D$3:$D$300,C424,'11'!$H$3:$H$300,"&gt;0")+COUNTIFS('12'!$C$3:$C$300,C424,'12'!$H$3:$H$300,"&gt;0")+COUNTIFS('12'!$D$3:$D$300,C424,'12'!$H$3:$H$300,"&gt;0")</f>
        <v>0</v>
      </c>
      <c r="G424" s="18">
        <f>COUNTIFS('01'!$C$3:$C$300,C424,'01'!$H$3:$H$300,"&lt;0")+COUNTIFS('01'!$D$3:$D$300,C424,'01'!$H$3:$H$300,"&lt;0")+COUNTIFS('02'!$C$3:$C$300,C424,'02'!$H$3:$H$300,"&lt;0")+COUNTIFS('02'!$D$3:$D$300,C424,'02'!$H$3:$H$300,"&lt;0")+COUNTIFS('03'!$C$3:$C$300,C424,'03'!$H$3:$H$300,"&lt;0")+COUNTIFS('03'!$D$3:$D$300,C424,'03'!$H$3:$H$300,"&lt;0")+COUNTIFS('04'!$C$3:$C$300,C424,'04'!$H$3:$H$300,"&lt;0")+COUNTIFS('04'!$D$3:$D$300,C424,'04'!$H$3:$H$300,"&lt;0")+COUNTIFS('05'!$C$3:$C$300,C424,'05'!$H$3:$H$300,"&lt;0")+COUNTIFS('05'!$D$3:$D$300,C424,'05'!$H$3:$H$300,"&lt;0")+COUNTIFS('06'!$C$3:$C$300,C424,'06'!$H$3:$H$300,"&lt;0")+COUNTIFS('06'!$D$3:$D$300,C424,'06'!$H$3:$H$300,"&lt;0")+COUNTIFS('07'!$C$3:$C$300,C424,'07'!$H$3:$H$300,"&lt;0")+COUNTIFS('07'!$D$3:$D$300,C424,'07'!$H$3:$H$300,"&lt;0")+COUNTIFS('08'!$C$3:$C$300,C424,'08'!$H$3:$H$300,"&lt;0")+COUNTIFS('08'!$D$3:$D$300,C424,'08'!$H$3:$H$300,"&lt;0")+COUNTIFS('09'!$C$3:$C$300,C424,'09'!$H$3:$H$300,"&lt;0")+COUNTIFS('09'!$D$3:$D$300,C424,'09'!$H$3:$H$300,"&lt;0")+COUNTIFS('10'!$C$3:$C$260,C424,'10'!$I$3:$I$260,"&lt;0")+COUNTIFS('10'!$D$3:$D$260,C424,'10'!$I$3:$I$260,"&lt;0")+COUNTIFS('11'!$C$3:$C$300,C424,'11'!$H$3:$H$300,"&lt;0")+COUNTIFS('11'!$D$3:$D$300,C424,'11'!$H$3:$H$300,"&lt;0")+COUNTIFS('12'!$C$3:$C$300,C424,'12'!$H$3:$H$300,"&lt;0")+COUNTIFS('12'!$D$3:$D$300,C424,'12'!$H$3:$H$300,"&lt;0")</f>
        <v>0</v>
      </c>
      <c r="H424" s="19">
        <f>SUMIFS('01'!$H$3:$H$300,'01'!$C$3:$C$300,C424)+SUMIFS('01'!$H$3:$H$300,'01'!$D$3:$D$300,C424)+SUMIFS('02'!$H$3:$H$300,'02'!$C$3:$C$300,C424)+SUMIFS('02'!$H$3:$H$300,'02'!$D$3:$D$300,C424)+SUMIFS('03'!$H$3:$H$300,'03'!$C$3:$C$300,C424)+SUMIFS('03'!$H$3:$H$300,'03'!$D$3:$D$300,C424)+SUMIFS('04'!$H$3:$H$300,'04'!$C$3:$C$300,C424)+SUMIFS('04'!$H$3:$H$300,'04'!$D$3:$D$300,C424)+SUMIFS('05'!$H$3:$H$300,'05'!$C$3:$C$300,C424)+SUMIFS('05'!$H$3:$H$300,'05'!$D$3:$D$300,C424)+SUMIFS('06'!$H$3:$H$300,'06'!$C$3:$C$300,C424)+SUMIFS('06'!$H$3:$H$300,'06'!$D$3:$D$300,C424)+SUMIFS('07'!$H$3:$H$300,'07'!$C$3:$C$300,C424)+SUMIFS('07'!$H$3:$H$300,'07'!$D$3:$D$300,C424)+SUMIFS('08'!$H$3:$H$300,'08'!$C$3:$C$300,C424)+SUMIFS('08'!$H$3:$H$300,'08'!$D$3:$D$300,C424)+SUMIFS('09'!$H$3:$H$300,'09'!$C$3:$C$300,C424)+SUMIFS('09'!$H$3:$H$300,'09'!$D$3:$D$300,C424)+SUMIFS('10'!$I$3:$I$260,'10'!$C$3:$C$260,C424)+SUMIFS('10'!$I$3:$I$260,'10'!$D$3:$D$260,C424)+SUMIFS('11'!$H$3:$H$300,'11'!$C$3:$C$300,C424)+SUMIFS('11'!$H$3:$H$300,'11'!$D$3:$D$300,C424)+SUMIFS('12'!$H$3:$H$300,'12'!$C$3:$C$300,C424)+SUMIFS('12'!$H$3:$H$300,'12'!$D$3:$D$300,C424)</f>
        <v>0</v>
      </c>
      <c r="I424" s="212"/>
      <c r="J424" s="231"/>
      <c r="K424" s="212"/>
      <c r="L424" s="212"/>
    </row>
    <row r="425" spans="1:12" ht="24.75" customHeight="1">
      <c r="A425" s="16">
        <f>Equipes!$H425+(ROW(Equipes!$H425)/100000)</f>
        <v>4.2500000000000003E-3</v>
      </c>
      <c r="B425" s="13">
        <f>RANK(Equipes!$A425,A:A)</f>
        <v>576</v>
      </c>
      <c r="C425" s="28"/>
      <c r="D425" s="18">
        <f>COUNTIF('01'!$C$3:$C$300,C425)+COUNTIF('02'!$C$3:$C$300,C425)+COUNTIF('03'!$C$3:$C$300,C425)+COUNTIF('04'!$C$3:$C$300,C425)+COUNTIF('05'!$C$3:$C$300,C425)+COUNTIF('06'!$C$3:$C$300,C425)+COUNTIF('07'!$C$3:$C$300,C425)+COUNTIF('08'!$C$3:$C$300,C425)+COUNTIF('09'!$C$3:$C$300,C425)+COUNTIF('10'!$C$3:$C$260,C425)+COUNTIF('11'!$C$3:$C$300,C425)+COUNTIF('12'!$C$3:$C$300,C425)</f>
        <v>0</v>
      </c>
      <c r="E425" s="18">
        <f>COUNTIF('01'!$D$3:$D$300,C425)+COUNTIF('02'!$D$3:$D$300,C425)+COUNTIF('03'!$D$3:$D$300,C425)+COUNTIF('04'!$D$3:$D$300,C425)+COUNTIF('05'!$D$3:$D$300,C425)+COUNTIF('06'!$D$3:$D$300,C425)+COUNTIF('07'!$D$3:$D$300,C425)+COUNTIF('08'!$D$3:$D$300,C425)+COUNTIF('09'!$D$3:$D$300,C425)+COUNTIF('10'!$D$3:$D$260,C425)+COUNTIF('11'!$D$3:$D$300,C425)+COUNTIF('12'!$D$3:$D$300,C425)</f>
        <v>0</v>
      </c>
      <c r="F425" s="18">
        <f>COUNTIFS('01'!$C$3:$C$300,C425,'01'!$H$3:$H$300,"&gt;0")+COUNTIFS('01'!$D$3:$D$300,C425,'01'!$H$3:$H$300,"&gt;0")+COUNTIFS('02'!$C$3:$C$300,C425,'02'!$H$3:$H$300,"&gt;0")+COUNTIFS('02'!$D$3:$D$300,C425,'02'!$H$3:$H$300,"&gt;0")+COUNTIFS('03'!$C$3:$C$300,C425,'03'!$H$3:$H$300,"&gt;0")+COUNTIFS('03'!$D$3:$D$300,C425,'03'!$H$3:$H$300,"&gt;0")+COUNTIFS('04'!$C$3:$C$300,C425,'04'!$H$3:$H$300,"&gt;0")+COUNTIFS('04'!$D$3:$D$300,C425,'04'!$H$3:$H$300,"&gt;0")+COUNTIFS('05'!$C$3:$C$300,C425,'05'!$H$3:$H$300,"&gt;0")+COUNTIFS('05'!$D$3:$D$300,C425,'05'!$H$3:$H$300,"&gt;0")+COUNTIFS('06'!$C$3:$C$300,C425,'06'!$H$3:$H$300,"&gt;0")+COUNTIFS('06'!$D$3:$D$300,C425,'06'!$H$3:$H$300,"&gt;0")+COUNTIFS('07'!$C$3:$C$300,C425,'07'!$H$3:$H$300,"&gt;0")+COUNTIFS('07'!$D$3:$D$300,C425,'07'!$H$3:$H$300,"&gt;0")+COUNTIFS('08'!$C$3:$C$300,C425,'08'!$H$3:$H$300,"&gt;0")+COUNTIFS('08'!$D$3:$D$300,C425,'08'!$H$3:$H$300,"&gt;0")+COUNTIFS('09'!$C$3:$C$300,C425,'09'!$H$3:$H$300,"&gt;0")+COUNTIFS('09'!$D$3:$D$300,C425,'09'!$H$3:$H$300,"&gt;0")+COUNTIFS('10'!$C$3:$C$260,C425,'10'!$I$3:$I$260,"&gt;0")+COUNTIFS('10'!$D$3:$D$260,C425,'10'!$I$3:$I$260,"&gt;0")+COUNTIFS('11'!$C$3:$C$300,C425,'11'!$H$3:$H$300,"&gt;0")+COUNTIFS('11'!$D$3:$D$300,C425,'11'!$H$3:$H$300,"&gt;0")+COUNTIFS('12'!$C$3:$C$300,C425,'12'!$H$3:$H$300,"&gt;0")+COUNTIFS('12'!$D$3:$D$300,C425,'12'!$H$3:$H$300,"&gt;0")</f>
        <v>0</v>
      </c>
      <c r="G425" s="18">
        <f>COUNTIFS('01'!$C$3:$C$300,C425,'01'!$H$3:$H$300,"&lt;0")+COUNTIFS('01'!$D$3:$D$300,C425,'01'!$H$3:$H$300,"&lt;0")+COUNTIFS('02'!$C$3:$C$300,C425,'02'!$H$3:$H$300,"&lt;0")+COUNTIFS('02'!$D$3:$D$300,C425,'02'!$H$3:$H$300,"&lt;0")+COUNTIFS('03'!$C$3:$C$300,C425,'03'!$H$3:$H$300,"&lt;0")+COUNTIFS('03'!$D$3:$D$300,C425,'03'!$H$3:$H$300,"&lt;0")+COUNTIFS('04'!$C$3:$C$300,C425,'04'!$H$3:$H$300,"&lt;0")+COUNTIFS('04'!$D$3:$D$300,C425,'04'!$H$3:$H$300,"&lt;0")+COUNTIFS('05'!$C$3:$C$300,C425,'05'!$H$3:$H$300,"&lt;0")+COUNTIFS('05'!$D$3:$D$300,C425,'05'!$H$3:$H$300,"&lt;0")+COUNTIFS('06'!$C$3:$C$300,C425,'06'!$H$3:$H$300,"&lt;0")+COUNTIFS('06'!$D$3:$D$300,C425,'06'!$H$3:$H$300,"&lt;0")+COUNTIFS('07'!$C$3:$C$300,C425,'07'!$H$3:$H$300,"&lt;0")+COUNTIFS('07'!$D$3:$D$300,C425,'07'!$H$3:$H$300,"&lt;0")+COUNTIFS('08'!$C$3:$C$300,C425,'08'!$H$3:$H$300,"&lt;0")+COUNTIFS('08'!$D$3:$D$300,C425,'08'!$H$3:$H$300,"&lt;0")+COUNTIFS('09'!$C$3:$C$300,C425,'09'!$H$3:$H$300,"&lt;0")+COUNTIFS('09'!$D$3:$D$300,C425,'09'!$H$3:$H$300,"&lt;0")+COUNTIFS('10'!$C$3:$C$260,C425,'10'!$I$3:$I$260,"&lt;0")+COUNTIFS('10'!$D$3:$D$260,C425,'10'!$I$3:$I$260,"&lt;0")+COUNTIFS('11'!$C$3:$C$300,C425,'11'!$H$3:$H$300,"&lt;0")+COUNTIFS('11'!$D$3:$D$300,C425,'11'!$H$3:$H$300,"&lt;0")+COUNTIFS('12'!$C$3:$C$300,C425,'12'!$H$3:$H$300,"&lt;0")+COUNTIFS('12'!$D$3:$D$300,C425,'12'!$H$3:$H$300,"&lt;0")</f>
        <v>0</v>
      </c>
      <c r="H425" s="19">
        <f>SUMIFS('01'!$H$3:$H$300,'01'!$C$3:$C$300,C425)+SUMIFS('01'!$H$3:$H$300,'01'!$D$3:$D$300,C425)+SUMIFS('02'!$H$3:$H$300,'02'!$C$3:$C$300,C425)+SUMIFS('02'!$H$3:$H$300,'02'!$D$3:$D$300,C425)+SUMIFS('03'!$H$3:$H$300,'03'!$C$3:$C$300,C425)+SUMIFS('03'!$H$3:$H$300,'03'!$D$3:$D$300,C425)+SUMIFS('04'!$H$3:$H$300,'04'!$C$3:$C$300,C425)+SUMIFS('04'!$H$3:$H$300,'04'!$D$3:$D$300,C425)+SUMIFS('05'!$H$3:$H$300,'05'!$C$3:$C$300,C425)+SUMIFS('05'!$H$3:$H$300,'05'!$D$3:$D$300,C425)+SUMIFS('06'!$H$3:$H$300,'06'!$C$3:$C$300,C425)+SUMIFS('06'!$H$3:$H$300,'06'!$D$3:$D$300,C425)+SUMIFS('07'!$H$3:$H$300,'07'!$C$3:$C$300,C425)+SUMIFS('07'!$H$3:$H$300,'07'!$D$3:$D$300,C425)+SUMIFS('08'!$H$3:$H$300,'08'!$C$3:$C$300,C425)+SUMIFS('08'!$H$3:$H$300,'08'!$D$3:$D$300,C425)+SUMIFS('09'!$H$3:$H$300,'09'!$C$3:$C$300,C425)+SUMIFS('09'!$H$3:$H$300,'09'!$D$3:$D$300,C425)+SUMIFS('10'!$I$3:$I$260,'10'!$C$3:$C$260,C425)+SUMIFS('10'!$I$3:$I$260,'10'!$D$3:$D$260,C425)+SUMIFS('11'!$H$3:$H$300,'11'!$C$3:$C$300,C425)+SUMIFS('11'!$H$3:$H$300,'11'!$D$3:$D$300,C425)+SUMIFS('12'!$H$3:$H$300,'12'!$C$3:$C$300,C425)+SUMIFS('12'!$H$3:$H$300,'12'!$D$3:$D$300,C425)</f>
        <v>0</v>
      </c>
      <c r="I425" s="212"/>
      <c r="J425" s="231"/>
      <c r="K425" s="212"/>
      <c r="L425" s="212"/>
    </row>
    <row r="426" spans="1:12" ht="24.75" customHeight="1">
      <c r="A426" s="16">
        <f>Equipes!$H426+(ROW(Equipes!$H426)/100000)</f>
        <v>4.2599999999999999E-3</v>
      </c>
      <c r="B426" s="13">
        <f>RANK(Equipes!$A426,A:A)</f>
        <v>575</v>
      </c>
      <c r="C426" s="28"/>
      <c r="D426" s="18">
        <f>COUNTIF('01'!$C$3:$C$300,C426)+COUNTIF('02'!$C$3:$C$300,C426)+COUNTIF('03'!$C$3:$C$300,C426)+COUNTIF('04'!$C$3:$C$300,C426)+COUNTIF('05'!$C$3:$C$300,C426)+COUNTIF('06'!$C$3:$C$300,C426)+COUNTIF('07'!$C$3:$C$300,C426)+COUNTIF('08'!$C$3:$C$300,C426)+COUNTIF('09'!$C$3:$C$300,C426)+COUNTIF('10'!$C$3:$C$260,C426)+COUNTIF('11'!$C$3:$C$300,C426)+COUNTIF('12'!$C$3:$C$300,C426)</f>
        <v>0</v>
      </c>
      <c r="E426" s="18">
        <f>COUNTIF('01'!$D$3:$D$300,C426)+COUNTIF('02'!$D$3:$D$300,C426)+COUNTIF('03'!$D$3:$D$300,C426)+COUNTIF('04'!$D$3:$D$300,C426)+COUNTIF('05'!$D$3:$D$300,C426)+COUNTIF('06'!$D$3:$D$300,C426)+COUNTIF('07'!$D$3:$D$300,C426)+COUNTIF('08'!$D$3:$D$300,C426)+COUNTIF('09'!$D$3:$D$300,C426)+COUNTIF('10'!$D$3:$D$260,C426)+COUNTIF('11'!$D$3:$D$300,C426)+COUNTIF('12'!$D$3:$D$300,C426)</f>
        <v>0</v>
      </c>
      <c r="F426" s="18">
        <f>COUNTIFS('01'!$C$3:$C$300,C426,'01'!$H$3:$H$300,"&gt;0")+COUNTIFS('01'!$D$3:$D$300,C426,'01'!$H$3:$H$300,"&gt;0")+COUNTIFS('02'!$C$3:$C$300,C426,'02'!$H$3:$H$300,"&gt;0")+COUNTIFS('02'!$D$3:$D$300,C426,'02'!$H$3:$H$300,"&gt;0")+COUNTIFS('03'!$C$3:$C$300,C426,'03'!$H$3:$H$300,"&gt;0")+COUNTIFS('03'!$D$3:$D$300,C426,'03'!$H$3:$H$300,"&gt;0")+COUNTIFS('04'!$C$3:$C$300,C426,'04'!$H$3:$H$300,"&gt;0")+COUNTIFS('04'!$D$3:$D$300,C426,'04'!$H$3:$H$300,"&gt;0")+COUNTIFS('05'!$C$3:$C$300,C426,'05'!$H$3:$H$300,"&gt;0")+COUNTIFS('05'!$D$3:$D$300,C426,'05'!$H$3:$H$300,"&gt;0")+COUNTIFS('06'!$C$3:$C$300,C426,'06'!$H$3:$H$300,"&gt;0")+COUNTIFS('06'!$D$3:$D$300,C426,'06'!$H$3:$H$300,"&gt;0")+COUNTIFS('07'!$C$3:$C$300,C426,'07'!$H$3:$H$300,"&gt;0")+COUNTIFS('07'!$D$3:$D$300,C426,'07'!$H$3:$H$300,"&gt;0")+COUNTIFS('08'!$C$3:$C$300,C426,'08'!$H$3:$H$300,"&gt;0")+COUNTIFS('08'!$D$3:$D$300,C426,'08'!$H$3:$H$300,"&gt;0")+COUNTIFS('09'!$C$3:$C$300,C426,'09'!$H$3:$H$300,"&gt;0")+COUNTIFS('09'!$D$3:$D$300,C426,'09'!$H$3:$H$300,"&gt;0")+COUNTIFS('10'!$C$3:$C$260,C426,'10'!$I$3:$I$260,"&gt;0")+COUNTIFS('10'!$D$3:$D$260,C426,'10'!$I$3:$I$260,"&gt;0")+COUNTIFS('11'!$C$3:$C$300,C426,'11'!$H$3:$H$300,"&gt;0")+COUNTIFS('11'!$D$3:$D$300,C426,'11'!$H$3:$H$300,"&gt;0")+COUNTIFS('12'!$C$3:$C$300,C426,'12'!$H$3:$H$300,"&gt;0")+COUNTIFS('12'!$D$3:$D$300,C426,'12'!$H$3:$H$300,"&gt;0")</f>
        <v>0</v>
      </c>
      <c r="G426" s="18">
        <f>COUNTIFS('01'!$C$3:$C$300,C426,'01'!$H$3:$H$300,"&lt;0")+COUNTIFS('01'!$D$3:$D$300,C426,'01'!$H$3:$H$300,"&lt;0")+COUNTIFS('02'!$C$3:$C$300,C426,'02'!$H$3:$H$300,"&lt;0")+COUNTIFS('02'!$D$3:$D$300,C426,'02'!$H$3:$H$300,"&lt;0")+COUNTIFS('03'!$C$3:$C$300,C426,'03'!$H$3:$H$300,"&lt;0")+COUNTIFS('03'!$D$3:$D$300,C426,'03'!$H$3:$H$300,"&lt;0")+COUNTIFS('04'!$C$3:$C$300,C426,'04'!$H$3:$H$300,"&lt;0")+COUNTIFS('04'!$D$3:$D$300,C426,'04'!$H$3:$H$300,"&lt;0")+COUNTIFS('05'!$C$3:$C$300,C426,'05'!$H$3:$H$300,"&lt;0")+COUNTIFS('05'!$D$3:$D$300,C426,'05'!$H$3:$H$300,"&lt;0")+COUNTIFS('06'!$C$3:$C$300,C426,'06'!$H$3:$H$300,"&lt;0")+COUNTIFS('06'!$D$3:$D$300,C426,'06'!$H$3:$H$300,"&lt;0")+COUNTIFS('07'!$C$3:$C$300,C426,'07'!$H$3:$H$300,"&lt;0")+COUNTIFS('07'!$D$3:$D$300,C426,'07'!$H$3:$H$300,"&lt;0")+COUNTIFS('08'!$C$3:$C$300,C426,'08'!$H$3:$H$300,"&lt;0")+COUNTIFS('08'!$D$3:$D$300,C426,'08'!$H$3:$H$300,"&lt;0")+COUNTIFS('09'!$C$3:$C$300,C426,'09'!$H$3:$H$300,"&lt;0")+COUNTIFS('09'!$D$3:$D$300,C426,'09'!$H$3:$H$300,"&lt;0")+COUNTIFS('10'!$C$3:$C$260,C426,'10'!$I$3:$I$260,"&lt;0")+COUNTIFS('10'!$D$3:$D$260,C426,'10'!$I$3:$I$260,"&lt;0")+COUNTIFS('11'!$C$3:$C$300,C426,'11'!$H$3:$H$300,"&lt;0")+COUNTIFS('11'!$D$3:$D$300,C426,'11'!$H$3:$H$300,"&lt;0")+COUNTIFS('12'!$C$3:$C$300,C426,'12'!$H$3:$H$300,"&lt;0")+COUNTIFS('12'!$D$3:$D$300,C426,'12'!$H$3:$H$300,"&lt;0")</f>
        <v>0</v>
      </c>
      <c r="H426" s="19">
        <f>SUMIFS('01'!$H$3:$H$300,'01'!$C$3:$C$300,C426)+SUMIFS('01'!$H$3:$H$300,'01'!$D$3:$D$300,C426)+SUMIFS('02'!$H$3:$H$300,'02'!$C$3:$C$300,C426)+SUMIFS('02'!$H$3:$H$300,'02'!$D$3:$D$300,C426)+SUMIFS('03'!$H$3:$H$300,'03'!$C$3:$C$300,C426)+SUMIFS('03'!$H$3:$H$300,'03'!$D$3:$D$300,C426)+SUMIFS('04'!$H$3:$H$300,'04'!$C$3:$C$300,C426)+SUMIFS('04'!$H$3:$H$300,'04'!$D$3:$D$300,C426)+SUMIFS('05'!$H$3:$H$300,'05'!$C$3:$C$300,C426)+SUMIFS('05'!$H$3:$H$300,'05'!$D$3:$D$300,C426)+SUMIFS('06'!$H$3:$H$300,'06'!$C$3:$C$300,C426)+SUMIFS('06'!$H$3:$H$300,'06'!$D$3:$D$300,C426)+SUMIFS('07'!$H$3:$H$300,'07'!$C$3:$C$300,C426)+SUMIFS('07'!$H$3:$H$300,'07'!$D$3:$D$300,C426)+SUMIFS('08'!$H$3:$H$300,'08'!$C$3:$C$300,C426)+SUMIFS('08'!$H$3:$H$300,'08'!$D$3:$D$300,C426)+SUMIFS('09'!$H$3:$H$300,'09'!$C$3:$C$300,C426)+SUMIFS('09'!$H$3:$H$300,'09'!$D$3:$D$300,C426)+SUMIFS('10'!$I$3:$I$260,'10'!$C$3:$C$260,C426)+SUMIFS('10'!$I$3:$I$260,'10'!$D$3:$D$260,C426)+SUMIFS('11'!$H$3:$H$300,'11'!$C$3:$C$300,C426)+SUMIFS('11'!$H$3:$H$300,'11'!$D$3:$D$300,C426)+SUMIFS('12'!$H$3:$H$300,'12'!$C$3:$C$300,C426)+SUMIFS('12'!$H$3:$H$300,'12'!$D$3:$D$300,C426)</f>
        <v>0</v>
      </c>
      <c r="I426" s="212"/>
      <c r="J426" s="231"/>
      <c r="K426" s="212"/>
      <c r="L426" s="212"/>
    </row>
    <row r="427" spans="1:12" ht="24.75" customHeight="1">
      <c r="A427" s="16">
        <f>Equipes!$H427+(ROW(Equipes!$H427)/100000)</f>
        <v>4.2700000000000004E-3</v>
      </c>
      <c r="B427" s="13">
        <f>RANK(Equipes!$A427,A:A)</f>
        <v>574</v>
      </c>
      <c r="C427" s="28"/>
      <c r="D427" s="18">
        <f>COUNTIF('01'!$C$3:$C$300,C427)+COUNTIF('02'!$C$3:$C$300,C427)+COUNTIF('03'!$C$3:$C$300,C427)+COUNTIF('04'!$C$3:$C$300,C427)+COUNTIF('05'!$C$3:$C$300,C427)+COUNTIF('06'!$C$3:$C$300,C427)+COUNTIF('07'!$C$3:$C$300,C427)+COUNTIF('08'!$C$3:$C$300,C427)+COUNTIF('09'!$C$3:$C$300,C427)+COUNTIF('10'!$C$3:$C$260,C427)+COUNTIF('11'!$C$3:$C$300,C427)+COUNTIF('12'!$C$3:$C$300,C427)</f>
        <v>0</v>
      </c>
      <c r="E427" s="18">
        <f>COUNTIF('01'!$D$3:$D$300,C427)+COUNTIF('02'!$D$3:$D$300,C427)+COUNTIF('03'!$D$3:$D$300,C427)+COUNTIF('04'!$D$3:$D$300,C427)+COUNTIF('05'!$D$3:$D$300,C427)+COUNTIF('06'!$D$3:$D$300,C427)+COUNTIF('07'!$D$3:$D$300,C427)+COUNTIF('08'!$D$3:$D$300,C427)+COUNTIF('09'!$D$3:$D$300,C427)+COUNTIF('10'!$D$3:$D$260,C427)+COUNTIF('11'!$D$3:$D$300,C427)+COUNTIF('12'!$D$3:$D$300,C427)</f>
        <v>0</v>
      </c>
      <c r="F427" s="18">
        <f>COUNTIFS('01'!$C$3:$C$300,C427,'01'!$H$3:$H$300,"&gt;0")+COUNTIFS('01'!$D$3:$D$300,C427,'01'!$H$3:$H$300,"&gt;0")+COUNTIFS('02'!$C$3:$C$300,C427,'02'!$H$3:$H$300,"&gt;0")+COUNTIFS('02'!$D$3:$D$300,C427,'02'!$H$3:$H$300,"&gt;0")+COUNTIFS('03'!$C$3:$C$300,C427,'03'!$H$3:$H$300,"&gt;0")+COUNTIFS('03'!$D$3:$D$300,C427,'03'!$H$3:$H$300,"&gt;0")+COUNTIFS('04'!$C$3:$C$300,C427,'04'!$H$3:$H$300,"&gt;0")+COUNTIFS('04'!$D$3:$D$300,C427,'04'!$H$3:$H$300,"&gt;0")+COUNTIFS('05'!$C$3:$C$300,C427,'05'!$H$3:$H$300,"&gt;0")+COUNTIFS('05'!$D$3:$D$300,C427,'05'!$H$3:$H$300,"&gt;0")+COUNTIFS('06'!$C$3:$C$300,C427,'06'!$H$3:$H$300,"&gt;0")+COUNTIFS('06'!$D$3:$D$300,C427,'06'!$H$3:$H$300,"&gt;0")+COUNTIFS('07'!$C$3:$C$300,C427,'07'!$H$3:$H$300,"&gt;0")+COUNTIFS('07'!$D$3:$D$300,C427,'07'!$H$3:$H$300,"&gt;0")+COUNTIFS('08'!$C$3:$C$300,C427,'08'!$H$3:$H$300,"&gt;0")+COUNTIFS('08'!$D$3:$D$300,C427,'08'!$H$3:$H$300,"&gt;0")+COUNTIFS('09'!$C$3:$C$300,C427,'09'!$H$3:$H$300,"&gt;0")+COUNTIFS('09'!$D$3:$D$300,C427,'09'!$H$3:$H$300,"&gt;0")+COUNTIFS('10'!$C$3:$C$260,C427,'10'!$I$3:$I$260,"&gt;0")+COUNTIFS('10'!$D$3:$D$260,C427,'10'!$I$3:$I$260,"&gt;0")+COUNTIFS('11'!$C$3:$C$300,C427,'11'!$H$3:$H$300,"&gt;0")+COUNTIFS('11'!$D$3:$D$300,C427,'11'!$H$3:$H$300,"&gt;0")+COUNTIFS('12'!$C$3:$C$300,C427,'12'!$H$3:$H$300,"&gt;0")+COUNTIFS('12'!$D$3:$D$300,C427,'12'!$H$3:$H$300,"&gt;0")</f>
        <v>0</v>
      </c>
      <c r="G427" s="18">
        <f>COUNTIFS('01'!$C$3:$C$300,C427,'01'!$H$3:$H$300,"&lt;0")+COUNTIFS('01'!$D$3:$D$300,C427,'01'!$H$3:$H$300,"&lt;0")+COUNTIFS('02'!$C$3:$C$300,C427,'02'!$H$3:$H$300,"&lt;0")+COUNTIFS('02'!$D$3:$D$300,C427,'02'!$H$3:$H$300,"&lt;0")+COUNTIFS('03'!$C$3:$C$300,C427,'03'!$H$3:$H$300,"&lt;0")+COUNTIFS('03'!$D$3:$D$300,C427,'03'!$H$3:$H$300,"&lt;0")+COUNTIFS('04'!$C$3:$C$300,C427,'04'!$H$3:$H$300,"&lt;0")+COUNTIFS('04'!$D$3:$D$300,C427,'04'!$H$3:$H$300,"&lt;0")+COUNTIFS('05'!$C$3:$C$300,C427,'05'!$H$3:$H$300,"&lt;0")+COUNTIFS('05'!$D$3:$D$300,C427,'05'!$H$3:$H$300,"&lt;0")+COUNTIFS('06'!$C$3:$C$300,C427,'06'!$H$3:$H$300,"&lt;0")+COUNTIFS('06'!$D$3:$D$300,C427,'06'!$H$3:$H$300,"&lt;0")+COUNTIFS('07'!$C$3:$C$300,C427,'07'!$H$3:$H$300,"&lt;0")+COUNTIFS('07'!$D$3:$D$300,C427,'07'!$H$3:$H$300,"&lt;0")+COUNTIFS('08'!$C$3:$C$300,C427,'08'!$H$3:$H$300,"&lt;0")+COUNTIFS('08'!$D$3:$D$300,C427,'08'!$H$3:$H$300,"&lt;0")+COUNTIFS('09'!$C$3:$C$300,C427,'09'!$H$3:$H$300,"&lt;0")+COUNTIFS('09'!$D$3:$D$300,C427,'09'!$H$3:$H$300,"&lt;0")+COUNTIFS('10'!$C$3:$C$260,C427,'10'!$I$3:$I$260,"&lt;0")+COUNTIFS('10'!$D$3:$D$260,C427,'10'!$I$3:$I$260,"&lt;0")+COUNTIFS('11'!$C$3:$C$300,C427,'11'!$H$3:$H$300,"&lt;0")+COUNTIFS('11'!$D$3:$D$300,C427,'11'!$H$3:$H$300,"&lt;0")+COUNTIFS('12'!$C$3:$C$300,C427,'12'!$H$3:$H$300,"&lt;0")+COUNTIFS('12'!$D$3:$D$300,C427,'12'!$H$3:$H$300,"&lt;0")</f>
        <v>0</v>
      </c>
      <c r="H427" s="19">
        <f>SUMIFS('01'!$H$3:$H$300,'01'!$C$3:$C$300,C427)+SUMIFS('01'!$H$3:$H$300,'01'!$D$3:$D$300,C427)+SUMIFS('02'!$H$3:$H$300,'02'!$C$3:$C$300,C427)+SUMIFS('02'!$H$3:$H$300,'02'!$D$3:$D$300,C427)+SUMIFS('03'!$H$3:$H$300,'03'!$C$3:$C$300,C427)+SUMIFS('03'!$H$3:$H$300,'03'!$D$3:$D$300,C427)+SUMIFS('04'!$H$3:$H$300,'04'!$C$3:$C$300,C427)+SUMIFS('04'!$H$3:$H$300,'04'!$D$3:$D$300,C427)+SUMIFS('05'!$H$3:$H$300,'05'!$C$3:$C$300,C427)+SUMIFS('05'!$H$3:$H$300,'05'!$D$3:$D$300,C427)+SUMIFS('06'!$H$3:$H$300,'06'!$C$3:$C$300,C427)+SUMIFS('06'!$H$3:$H$300,'06'!$D$3:$D$300,C427)+SUMIFS('07'!$H$3:$H$300,'07'!$C$3:$C$300,C427)+SUMIFS('07'!$H$3:$H$300,'07'!$D$3:$D$300,C427)+SUMIFS('08'!$H$3:$H$300,'08'!$C$3:$C$300,C427)+SUMIFS('08'!$H$3:$H$300,'08'!$D$3:$D$300,C427)+SUMIFS('09'!$H$3:$H$300,'09'!$C$3:$C$300,C427)+SUMIFS('09'!$H$3:$H$300,'09'!$D$3:$D$300,C427)+SUMIFS('10'!$I$3:$I$260,'10'!$C$3:$C$260,C427)+SUMIFS('10'!$I$3:$I$260,'10'!$D$3:$D$260,C427)+SUMIFS('11'!$H$3:$H$300,'11'!$C$3:$C$300,C427)+SUMIFS('11'!$H$3:$H$300,'11'!$D$3:$D$300,C427)+SUMIFS('12'!$H$3:$H$300,'12'!$C$3:$C$300,C427)+SUMIFS('12'!$H$3:$H$300,'12'!$D$3:$D$300,C427)</f>
        <v>0</v>
      </c>
      <c r="I427" s="212"/>
      <c r="J427" s="231"/>
      <c r="K427" s="212"/>
      <c r="L427" s="212"/>
    </row>
    <row r="428" spans="1:12" ht="24.75" customHeight="1">
      <c r="A428" s="16">
        <f>Equipes!$H428+(ROW(Equipes!$H428)/100000)</f>
        <v>4.28E-3</v>
      </c>
      <c r="B428" s="13">
        <f>RANK(Equipes!$A428,A:A)</f>
        <v>573</v>
      </c>
      <c r="C428" s="28"/>
      <c r="D428" s="18">
        <f>COUNTIF('01'!$C$3:$C$300,C428)+COUNTIF('02'!$C$3:$C$300,C428)+COUNTIF('03'!$C$3:$C$300,C428)+COUNTIF('04'!$C$3:$C$300,C428)+COUNTIF('05'!$C$3:$C$300,C428)+COUNTIF('06'!$C$3:$C$300,C428)+COUNTIF('07'!$C$3:$C$300,C428)+COUNTIF('08'!$C$3:$C$300,C428)+COUNTIF('09'!$C$3:$C$300,C428)+COUNTIF('10'!$C$3:$C$260,C428)+COUNTIF('11'!$C$3:$C$300,C428)+COUNTIF('12'!$C$3:$C$300,C428)</f>
        <v>0</v>
      </c>
      <c r="E428" s="18">
        <f>COUNTIF('01'!$D$3:$D$300,C428)+COUNTIF('02'!$D$3:$D$300,C428)+COUNTIF('03'!$D$3:$D$300,C428)+COUNTIF('04'!$D$3:$D$300,C428)+COUNTIF('05'!$D$3:$D$300,C428)+COUNTIF('06'!$D$3:$D$300,C428)+COUNTIF('07'!$D$3:$D$300,C428)+COUNTIF('08'!$D$3:$D$300,C428)+COUNTIF('09'!$D$3:$D$300,C428)+COUNTIF('10'!$D$3:$D$260,C428)+COUNTIF('11'!$D$3:$D$300,C428)+COUNTIF('12'!$D$3:$D$300,C428)</f>
        <v>0</v>
      </c>
      <c r="F428" s="18">
        <f>COUNTIFS('01'!$C$3:$C$300,C428,'01'!$H$3:$H$300,"&gt;0")+COUNTIFS('01'!$D$3:$D$300,C428,'01'!$H$3:$H$300,"&gt;0")+COUNTIFS('02'!$C$3:$C$300,C428,'02'!$H$3:$H$300,"&gt;0")+COUNTIFS('02'!$D$3:$D$300,C428,'02'!$H$3:$H$300,"&gt;0")+COUNTIFS('03'!$C$3:$C$300,C428,'03'!$H$3:$H$300,"&gt;0")+COUNTIFS('03'!$D$3:$D$300,C428,'03'!$H$3:$H$300,"&gt;0")+COUNTIFS('04'!$C$3:$C$300,C428,'04'!$H$3:$H$300,"&gt;0")+COUNTIFS('04'!$D$3:$D$300,C428,'04'!$H$3:$H$300,"&gt;0")+COUNTIFS('05'!$C$3:$C$300,C428,'05'!$H$3:$H$300,"&gt;0")+COUNTIFS('05'!$D$3:$D$300,C428,'05'!$H$3:$H$300,"&gt;0")+COUNTIFS('06'!$C$3:$C$300,C428,'06'!$H$3:$H$300,"&gt;0")+COUNTIFS('06'!$D$3:$D$300,C428,'06'!$H$3:$H$300,"&gt;0")+COUNTIFS('07'!$C$3:$C$300,C428,'07'!$H$3:$H$300,"&gt;0")+COUNTIFS('07'!$D$3:$D$300,C428,'07'!$H$3:$H$300,"&gt;0")+COUNTIFS('08'!$C$3:$C$300,C428,'08'!$H$3:$H$300,"&gt;0")+COUNTIFS('08'!$D$3:$D$300,C428,'08'!$H$3:$H$300,"&gt;0")+COUNTIFS('09'!$C$3:$C$300,C428,'09'!$H$3:$H$300,"&gt;0")+COUNTIFS('09'!$D$3:$D$300,C428,'09'!$H$3:$H$300,"&gt;0")+COUNTIFS('10'!$C$3:$C$260,C428,'10'!$I$3:$I$260,"&gt;0")+COUNTIFS('10'!$D$3:$D$260,C428,'10'!$I$3:$I$260,"&gt;0")+COUNTIFS('11'!$C$3:$C$300,C428,'11'!$H$3:$H$300,"&gt;0")+COUNTIFS('11'!$D$3:$D$300,C428,'11'!$H$3:$H$300,"&gt;0")+COUNTIFS('12'!$C$3:$C$300,C428,'12'!$H$3:$H$300,"&gt;0")+COUNTIFS('12'!$D$3:$D$300,C428,'12'!$H$3:$H$300,"&gt;0")</f>
        <v>0</v>
      </c>
      <c r="G428" s="18">
        <f>COUNTIFS('01'!$C$3:$C$300,C428,'01'!$H$3:$H$300,"&lt;0")+COUNTIFS('01'!$D$3:$D$300,C428,'01'!$H$3:$H$300,"&lt;0")+COUNTIFS('02'!$C$3:$C$300,C428,'02'!$H$3:$H$300,"&lt;0")+COUNTIFS('02'!$D$3:$D$300,C428,'02'!$H$3:$H$300,"&lt;0")+COUNTIFS('03'!$C$3:$C$300,C428,'03'!$H$3:$H$300,"&lt;0")+COUNTIFS('03'!$D$3:$D$300,C428,'03'!$H$3:$H$300,"&lt;0")+COUNTIFS('04'!$C$3:$C$300,C428,'04'!$H$3:$H$300,"&lt;0")+COUNTIFS('04'!$D$3:$D$300,C428,'04'!$H$3:$H$300,"&lt;0")+COUNTIFS('05'!$C$3:$C$300,C428,'05'!$H$3:$H$300,"&lt;0")+COUNTIFS('05'!$D$3:$D$300,C428,'05'!$H$3:$H$300,"&lt;0")+COUNTIFS('06'!$C$3:$C$300,C428,'06'!$H$3:$H$300,"&lt;0")+COUNTIFS('06'!$D$3:$D$300,C428,'06'!$H$3:$H$300,"&lt;0")+COUNTIFS('07'!$C$3:$C$300,C428,'07'!$H$3:$H$300,"&lt;0")+COUNTIFS('07'!$D$3:$D$300,C428,'07'!$H$3:$H$300,"&lt;0")+COUNTIFS('08'!$C$3:$C$300,C428,'08'!$H$3:$H$300,"&lt;0")+COUNTIFS('08'!$D$3:$D$300,C428,'08'!$H$3:$H$300,"&lt;0")+COUNTIFS('09'!$C$3:$C$300,C428,'09'!$H$3:$H$300,"&lt;0")+COUNTIFS('09'!$D$3:$D$300,C428,'09'!$H$3:$H$300,"&lt;0")+COUNTIFS('10'!$C$3:$C$260,C428,'10'!$I$3:$I$260,"&lt;0")+COUNTIFS('10'!$D$3:$D$260,C428,'10'!$I$3:$I$260,"&lt;0")+COUNTIFS('11'!$C$3:$C$300,C428,'11'!$H$3:$H$300,"&lt;0")+COUNTIFS('11'!$D$3:$D$300,C428,'11'!$H$3:$H$300,"&lt;0")+COUNTIFS('12'!$C$3:$C$300,C428,'12'!$H$3:$H$300,"&lt;0")+COUNTIFS('12'!$D$3:$D$300,C428,'12'!$H$3:$H$300,"&lt;0")</f>
        <v>0</v>
      </c>
      <c r="H428" s="19">
        <f>SUMIFS('01'!$H$3:$H$300,'01'!$C$3:$C$300,C428)+SUMIFS('01'!$H$3:$H$300,'01'!$D$3:$D$300,C428)+SUMIFS('02'!$H$3:$H$300,'02'!$C$3:$C$300,C428)+SUMIFS('02'!$H$3:$H$300,'02'!$D$3:$D$300,C428)+SUMIFS('03'!$H$3:$H$300,'03'!$C$3:$C$300,C428)+SUMIFS('03'!$H$3:$H$300,'03'!$D$3:$D$300,C428)+SUMIFS('04'!$H$3:$H$300,'04'!$C$3:$C$300,C428)+SUMIFS('04'!$H$3:$H$300,'04'!$D$3:$D$300,C428)+SUMIFS('05'!$H$3:$H$300,'05'!$C$3:$C$300,C428)+SUMIFS('05'!$H$3:$H$300,'05'!$D$3:$D$300,C428)+SUMIFS('06'!$H$3:$H$300,'06'!$C$3:$C$300,C428)+SUMIFS('06'!$H$3:$H$300,'06'!$D$3:$D$300,C428)+SUMIFS('07'!$H$3:$H$300,'07'!$C$3:$C$300,C428)+SUMIFS('07'!$H$3:$H$300,'07'!$D$3:$D$300,C428)+SUMIFS('08'!$H$3:$H$300,'08'!$C$3:$C$300,C428)+SUMIFS('08'!$H$3:$H$300,'08'!$D$3:$D$300,C428)+SUMIFS('09'!$H$3:$H$300,'09'!$C$3:$C$300,C428)+SUMIFS('09'!$H$3:$H$300,'09'!$D$3:$D$300,C428)+SUMIFS('10'!$I$3:$I$260,'10'!$C$3:$C$260,C428)+SUMIFS('10'!$I$3:$I$260,'10'!$D$3:$D$260,C428)+SUMIFS('11'!$H$3:$H$300,'11'!$C$3:$C$300,C428)+SUMIFS('11'!$H$3:$H$300,'11'!$D$3:$D$300,C428)+SUMIFS('12'!$H$3:$H$300,'12'!$C$3:$C$300,C428)+SUMIFS('12'!$H$3:$H$300,'12'!$D$3:$D$300,C428)</f>
        <v>0</v>
      </c>
      <c r="I428" s="212"/>
      <c r="J428" s="231"/>
      <c r="K428" s="212"/>
      <c r="L428" s="212"/>
    </row>
    <row r="429" spans="1:12" ht="24.75" customHeight="1">
      <c r="A429" s="16">
        <f>Equipes!$H429+(ROW(Equipes!$H429)/100000)</f>
        <v>4.2900000000000004E-3</v>
      </c>
      <c r="B429" s="13">
        <f>RANK(Equipes!$A429,A:A)</f>
        <v>572</v>
      </c>
      <c r="C429" s="28"/>
      <c r="D429" s="18">
        <f>COUNTIF('01'!$C$3:$C$300,C429)+COUNTIF('02'!$C$3:$C$300,C429)+COUNTIF('03'!$C$3:$C$300,C429)+COUNTIF('04'!$C$3:$C$300,C429)+COUNTIF('05'!$C$3:$C$300,C429)+COUNTIF('06'!$C$3:$C$300,C429)+COUNTIF('07'!$C$3:$C$300,C429)+COUNTIF('08'!$C$3:$C$300,C429)+COUNTIF('09'!$C$3:$C$300,C429)+COUNTIF('10'!$C$3:$C$260,C429)+COUNTIF('11'!$C$3:$C$300,C429)+COUNTIF('12'!$C$3:$C$300,C429)</f>
        <v>0</v>
      </c>
      <c r="E429" s="18">
        <f>COUNTIF('01'!$D$3:$D$300,C429)+COUNTIF('02'!$D$3:$D$300,C429)+COUNTIF('03'!$D$3:$D$300,C429)+COUNTIF('04'!$D$3:$D$300,C429)+COUNTIF('05'!$D$3:$D$300,C429)+COUNTIF('06'!$D$3:$D$300,C429)+COUNTIF('07'!$D$3:$D$300,C429)+COUNTIF('08'!$D$3:$D$300,C429)+COUNTIF('09'!$D$3:$D$300,C429)+COUNTIF('10'!$D$3:$D$260,C429)+COUNTIF('11'!$D$3:$D$300,C429)+COUNTIF('12'!$D$3:$D$300,C429)</f>
        <v>0</v>
      </c>
      <c r="F429" s="18">
        <f>COUNTIFS('01'!$C$3:$C$300,C429,'01'!$H$3:$H$300,"&gt;0")+COUNTIFS('01'!$D$3:$D$300,C429,'01'!$H$3:$H$300,"&gt;0")+COUNTIFS('02'!$C$3:$C$300,C429,'02'!$H$3:$H$300,"&gt;0")+COUNTIFS('02'!$D$3:$D$300,C429,'02'!$H$3:$H$300,"&gt;0")+COUNTIFS('03'!$C$3:$C$300,C429,'03'!$H$3:$H$300,"&gt;0")+COUNTIFS('03'!$D$3:$D$300,C429,'03'!$H$3:$H$300,"&gt;0")+COUNTIFS('04'!$C$3:$C$300,C429,'04'!$H$3:$H$300,"&gt;0")+COUNTIFS('04'!$D$3:$D$300,C429,'04'!$H$3:$H$300,"&gt;0")+COUNTIFS('05'!$C$3:$C$300,C429,'05'!$H$3:$H$300,"&gt;0")+COUNTIFS('05'!$D$3:$D$300,C429,'05'!$H$3:$H$300,"&gt;0")+COUNTIFS('06'!$C$3:$C$300,C429,'06'!$H$3:$H$300,"&gt;0")+COUNTIFS('06'!$D$3:$D$300,C429,'06'!$H$3:$H$300,"&gt;0")+COUNTIFS('07'!$C$3:$C$300,C429,'07'!$H$3:$H$300,"&gt;0")+COUNTIFS('07'!$D$3:$D$300,C429,'07'!$H$3:$H$300,"&gt;0")+COUNTIFS('08'!$C$3:$C$300,C429,'08'!$H$3:$H$300,"&gt;0")+COUNTIFS('08'!$D$3:$D$300,C429,'08'!$H$3:$H$300,"&gt;0")+COUNTIFS('09'!$C$3:$C$300,C429,'09'!$H$3:$H$300,"&gt;0")+COUNTIFS('09'!$D$3:$D$300,C429,'09'!$H$3:$H$300,"&gt;0")+COUNTIFS('10'!$C$3:$C$260,C429,'10'!$I$3:$I$260,"&gt;0")+COUNTIFS('10'!$D$3:$D$260,C429,'10'!$I$3:$I$260,"&gt;0")+COUNTIFS('11'!$C$3:$C$300,C429,'11'!$H$3:$H$300,"&gt;0")+COUNTIFS('11'!$D$3:$D$300,C429,'11'!$H$3:$H$300,"&gt;0")+COUNTIFS('12'!$C$3:$C$300,C429,'12'!$H$3:$H$300,"&gt;0")+COUNTIFS('12'!$D$3:$D$300,C429,'12'!$H$3:$H$300,"&gt;0")</f>
        <v>0</v>
      </c>
      <c r="G429" s="18">
        <f>COUNTIFS('01'!$C$3:$C$300,C429,'01'!$H$3:$H$300,"&lt;0")+COUNTIFS('01'!$D$3:$D$300,C429,'01'!$H$3:$H$300,"&lt;0")+COUNTIFS('02'!$C$3:$C$300,C429,'02'!$H$3:$H$300,"&lt;0")+COUNTIFS('02'!$D$3:$D$300,C429,'02'!$H$3:$H$300,"&lt;0")+COUNTIFS('03'!$C$3:$C$300,C429,'03'!$H$3:$H$300,"&lt;0")+COUNTIFS('03'!$D$3:$D$300,C429,'03'!$H$3:$H$300,"&lt;0")+COUNTIFS('04'!$C$3:$C$300,C429,'04'!$H$3:$H$300,"&lt;0")+COUNTIFS('04'!$D$3:$D$300,C429,'04'!$H$3:$H$300,"&lt;0")+COUNTIFS('05'!$C$3:$C$300,C429,'05'!$H$3:$H$300,"&lt;0")+COUNTIFS('05'!$D$3:$D$300,C429,'05'!$H$3:$H$300,"&lt;0")+COUNTIFS('06'!$C$3:$C$300,C429,'06'!$H$3:$H$300,"&lt;0")+COUNTIFS('06'!$D$3:$D$300,C429,'06'!$H$3:$H$300,"&lt;0")+COUNTIFS('07'!$C$3:$C$300,C429,'07'!$H$3:$H$300,"&lt;0")+COUNTIFS('07'!$D$3:$D$300,C429,'07'!$H$3:$H$300,"&lt;0")+COUNTIFS('08'!$C$3:$C$300,C429,'08'!$H$3:$H$300,"&lt;0")+COUNTIFS('08'!$D$3:$D$300,C429,'08'!$H$3:$H$300,"&lt;0")+COUNTIFS('09'!$C$3:$C$300,C429,'09'!$H$3:$H$300,"&lt;0")+COUNTIFS('09'!$D$3:$D$300,C429,'09'!$H$3:$H$300,"&lt;0")+COUNTIFS('10'!$C$3:$C$260,C429,'10'!$I$3:$I$260,"&lt;0")+COUNTIFS('10'!$D$3:$D$260,C429,'10'!$I$3:$I$260,"&lt;0")+COUNTIFS('11'!$C$3:$C$300,C429,'11'!$H$3:$H$300,"&lt;0")+COUNTIFS('11'!$D$3:$D$300,C429,'11'!$H$3:$H$300,"&lt;0")+COUNTIFS('12'!$C$3:$C$300,C429,'12'!$H$3:$H$300,"&lt;0")+COUNTIFS('12'!$D$3:$D$300,C429,'12'!$H$3:$H$300,"&lt;0")</f>
        <v>0</v>
      </c>
      <c r="H429" s="19">
        <f>SUMIFS('01'!$H$3:$H$300,'01'!$C$3:$C$300,C429)+SUMIFS('01'!$H$3:$H$300,'01'!$D$3:$D$300,C429)+SUMIFS('02'!$H$3:$H$300,'02'!$C$3:$C$300,C429)+SUMIFS('02'!$H$3:$H$300,'02'!$D$3:$D$300,C429)+SUMIFS('03'!$H$3:$H$300,'03'!$C$3:$C$300,C429)+SUMIFS('03'!$H$3:$H$300,'03'!$D$3:$D$300,C429)+SUMIFS('04'!$H$3:$H$300,'04'!$C$3:$C$300,C429)+SUMIFS('04'!$H$3:$H$300,'04'!$D$3:$D$300,C429)+SUMIFS('05'!$H$3:$H$300,'05'!$C$3:$C$300,C429)+SUMIFS('05'!$H$3:$H$300,'05'!$D$3:$D$300,C429)+SUMIFS('06'!$H$3:$H$300,'06'!$C$3:$C$300,C429)+SUMIFS('06'!$H$3:$H$300,'06'!$D$3:$D$300,C429)+SUMIFS('07'!$H$3:$H$300,'07'!$C$3:$C$300,C429)+SUMIFS('07'!$H$3:$H$300,'07'!$D$3:$D$300,C429)+SUMIFS('08'!$H$3:$H$300,'08'!$C$3:$C$300,C429)+SUMIFS('08'!$H$3:$H$300,'08'!$D$3:$D$300,C429)+SUMIFS('09'!$H$3:$H$300,'09'!$C$3:$C$300,C429)+SUMIFS('09'!$H$3:$H$300,'09'!$D$3:$D$300,C429)+SUMIFS('10'!$I$3:$I$260,'10'!$C$3:$C$260,C429)+SUMIFS('10'!$I$3:$I$260,'10'!$D$3:$D$260,C429)+SUMIFS('11'!$H$3:$H$300,'11'!$C$3:$C$300,C429)+SUMIFS('11'!$H$3:$H$300,'11'!$D$3:$D$300,C429)+SUMIFS('12'!$H$3:$H$300,'12'!$C$3:$C$300,C429)+SUMIFS('12'!$H$3:$H$300,'12'!$D$3:$D$300,C429)</f>
        <v>0</v>
      </c>
      <c r="I429" s="212"/>
      <c r="J429" s="231"/>
      <c r="K429" s="212"/>
      <c r="L429" s="212"/>
    </row>
    <row r="430" spans="1:12" ht="24.75" customHeight="1">
      <c r="A430" s="16">
        <f>Equipes!$H430+(ROW(Equipes!$H430)/100000)</f>
        <v>4.3E-3</v>
      </c>
      <c r="B430" s="13">
        <f>RANK(Equipes!$A430,A:A)</f>
        <v>571</v>
      </c>
      <c r="C430" s="28"/>
      <c r="D430" s="18">
        <f>COUNTIF('01'!$C$3:$C$300,C430)+COUNTIF('02'!$C$3:$C$300,C430)+COUNTIF('03'!$C$3:$C$300,C430)+COUNTIF('04'!$C$3:$C$300,C430)+COUNTIF('05'!$C$3:$C$300,C430)+COUNTIF('06'!$C$3:$C$300,C430)+COUNTIF('07'!$C$3:$C$300,C430)+COUNTIF('08'!$C$3:$C$300,C430)+COUNTIF('09'!$C$3:$C$300,C430)+COUNTIF('10'!$C$3:$C$260,C430)+COUNTIF('11'!$C$3:$C$300,C430)+COUNTIF('12'!$C$3:$C$300,C430)</f>
        <v>0</v>
      </c>
      <c r="E430" s="18">
        <f>COUNTIF('01'!$D$3:$D$300,C430)+COUNTIF('02'!$D$3:$D$300,C430)+COUNTIF('03'!$D$3:$D$300,C430)+COUNTIF('04'!$D$3:$D$300,C430)+COUNTIF('05'!$D$3:$D$300,C430)+COUNTIF('06'!$D$3:$D$300,C430)+COUNTIF('07'!$D$3:$D$300,C430)+COUNTIF('08'!$D$3:$D$300,C430)+COUNTIF('09'!$D$3:$D$300,C430)+COUNTIF('10'!$D$3:$D$260,C430)+COUNTIF('11'!$D$3:$D$300,C430)+COUNTIF('12'!$D$3:$D$300,C430)</f>
        <v>0</v>
      </c>
      <c r="F430" s="18">
        <f>COUNTIFS('01'!$C$3:$C$300,C430,'01'!$H$3:$H$300,"&gt;0")+COUNTIFS('01'!$D$3:$D$300,C430,'01'!$H$3:$H$300,"&gt;0")+COUNTIFS('02'!$C$3:$C$300,C430,'02'!$H$3:$H$300,"&gt;0")+COUNTIFS('02'!$D$3:$D$300,C430,'02'!$H$3:$H$300,"&gt;0")+COUNTIFS('03'!$C$3:$C$300,C430,'03'!$H$3:$H$300,"&gt;0")+COUNTIFS('03'!$D$3:$D$300,C430,'03'!$H$3:$H$300,"&gt;0")+COUNTIFS('04'!$C$3:$C$300,C430,'04'!$H$3:$H$300,"&gt;0")+COUNTIFS('04'!$D$3:$D$300,C430,'04'!$H$3:$H$300,"&gt;0")+COUNTIFS('05'!$C$3:$C$300,C430,'05'!$H$3:$H$300,"&gt;0")+COUNTIFS('05'!$D$3:$D$300,C430,'05'!$H$3:$H$300,"&gt;0")+COUNTIFS('06'!$C$3:$C$300,C430,'06'!$H$3:$H$300,"&gt;0")+COUNTIFS('06'!$D$3:$D$300,C430,'06'!$H$3:$H$300,"&gt;0")+COUNTIFS('07'!$C$3:$C$300,C430,'07'!$H$3:$H$300,"&gt;0")+COUNTIFS('07'!$D$3:$D$300,C430,'07'!$H$3:$H$300,"&gt;0")+COUNTIFS('08'!$C$3:$C$300,C430,'08'!$H$3:$H$300,"&gt;0")+COUNTIFS('08'!$D$3:$D$300,C430,'08'!$H$3:$H$300,"&gt;0")+COUNTIFS('09'!$C$3:$C$300,C430,'09'!$H$3:$H$300,"&gt;0")+COUNTIFS('09'!$D$3:$D$300,C430,'09'!$H$3:$H$300,"&gt;0")+COUNTIFS('10'!$C$3:$C$260,C430,'10'!$I$3:$I$260,"&gt;0")+COUNTIFS('10'!$D$3:$D$260,C430,'10'!$I$3:$I$260,"&gt;0")+COUNTIFS('11'!$C$3:$C$300,C430,'11'!$H$3:$H$300,"&gt;0")+COUNTIFS('11'!$D$3:$D$300,C430,'11'!$H$3:$H$300,"&gt;0")+COUNTIFS('12'!$C$3:$C$300,C430,'12'!$H$3:$H$300,"&gt;0")+COUNTIFS('12'!$D$3:$D$300,C430,'12'!$H$3:$H$300,"&gt;0")</f>
        <v>0</v>
      </c>
      <c r="G430" s="18">
        <f>COUNTIFS('01'!$C$3:$C$300,C430,'01'!$H$3:$H$300,"&lt;0")+COUNTIFS('01'!$D$3:$D$300,C430,'01'!$H$3:$H$300,"&lt;0")+COUNTIFS('02'!$C$3:$C$300,C430,'02'!$H$3:$H$300,"&lt;0")+COUNTIFS('02'!$D$3:$D$300,C430,'02'!$H$3:$H$300,"&lt;0")+COUNTIFS('03'!$C$3:$C$300,C430,'03'!$H$3:$H$300,"&lt;0")+COUNTIFS('03'!$D$3:$D$300,C430,'03'!$H$3:$H$300,"&lt;0")+COUNTIFS('04'!$C$3:$C$300,C430,'04'!$H$3:$H$300,"&lt;0")+COUNTIFS('04'!$D$3:$D$300,C430,'04'!$H$3:$H$300,"&lt;0")+COUNTIFS('05'!$C$3:$C$300,C430,'05'!$H$3:$H$300,"&lt;0")+COUNTIFS('05'!$D$3:$D$300,C430,'05'!$H$3:$H$300,"&lt;0")+COUNTIFS('06'!$C$3:$C$300,C430,'06'!$H$3:$H$300,"&lt;0")+COUNTIFS('06'!$D$3:$D$300,C430,'06'!$H$3:$H$300,"&lt;0")+COUNTIFS('07'!$C$3:$C$300,C430,'07'!$H$3:$H$300,"&lt;0")+COUNTIFS('07'!$D$3:$D$300,C430,'07'!$H$3:$H$300,"&lt;0")+COUNTIFS('08'!$C$3:$C$300,C430,'08'!$H$3:$H$300,"&lt;0")+COUNTIFS('08'!$D$3:$D$300,C430,'08'!$H$3:$H$300,"&lt;0")+COUNTIFS('09'!$C$3:$C$300,C430,'09'!$H$3:$H$300,"&lt;0")+COUNTIFS('09'!$D$3:$D$300,C430,'09'!$H$3:$H$300,"&lt;0")+COUNTIFS('10'!$C$3:$C$260,C430,'10'!$I$3:$I$260,"&lt;0")+COUNTIFS('10'!$D$3:$D$260,C430,'10'!$I$3:$I$260,"&lt;0")+COUNTIFS('11'!$C$3:$C$300,C430,'11'!$H$3:$H$300,"&lt;0")+COUNTIFS('11'!$D$3:$D$300,C430,'11'!$H$3:$H$300,"&lt;0")+COUNTIFS('12'!$C$3:$C$300,C430,'12'!$H$3:$H$300,"&lt;0")+COUNTIFS('12'!$D$3:$D$300,C430,'12'!$H$3:$H$300,"&lt;0")</f>
        <v>0</v>
      </c>
      <c r="H430" s="19">
        <f>SUMIFS('01'!$H$3:$H$300,'01'!$C$3:$C$300,C430)+SUMIFS('01'!$H$3:$H$300,'01'!$D$3:$D$300,C430)+SUMIFS('02'!$H$3:$H$300,'02'!$C$3:$C$300,C430)+SUMIFS('02'!$H$3:$H$300,'02'!$D$3:$D$300,C430)+SUMIFS('03'!$H$3:$H$300,'03'!$C$3:$C$300,C430)+SUMIFS('03'!$H$3:$H$300,'03'!$D$3:$D$300,C430)+SUMIFS('04'!$H$3:$H$300,'04'!$C$3:$C$300,C430)+SUMIFS('04'!$H$3:$H$300,'04'!$D$3:$D$300,C430)+SUMIFS('05'!$H$3:$H$300,'05'!$C$3:$C$300,C430)+SUMIFS('05'!$H$3:$H$300,'05'!$D$3:$D$300,C430)+SUMIFS('06'!$H$3:$H$300,'06'!$C$3:$C$300,C430)+SUMIFS('06'!$H$3:$H$300,'06'!$D$3:$D$300,C430)+SUMIFS('07'!$H$3:$H$300,'07'!$C$3:$C$300,C430)+SUMIFS('07'!$H$3:$H$300,'07'!$D$3:$D$300,C430)+SUMIFS('08'!$H$3:$H$300,'08'!$C$3:$C$300,C430)+SUMIFS('08'!$H$3:$H$300,'08'!$D$3:$D$300,C430)+SUMIFS('09'!$H$3:$H$300,'09'!$C$3:$C$300,C430)+SUMIFS('09'!$H$3:$H$300,'09'!$D$3:$D$300,C430)+SUMIFS('10'!$I$3:$I$260,'10'!$C$3:$C$260,C430)+SUMIFS('10'!$I$3:$I$260,'10'!$D$3:$D$260,C430)+SUMIFS('11'!$H$3:$H$300,'11'!$C$3:$C$300,C430)+SUMIFS('11'!$H$3:$H$300,'11'!$D$3:$D$300,C430)+SUMIFS('12'!$H$3:$H$300,'12'!$C$3:$C$300,C430)+SUMIFS('12'!$H$3:$H$300,'12'!$D$3:$D$300,C430)</f>
        <v>0</v>
      </c>
      <c r="I430" s="212"/>
      <c r="J430" s="231"/>
      <c r="K430" s="212"/>
      <c r="L430" s="212"/>
    </row>
    <row r="431" spans="1:12" ht="24.75" customHeight="1">
      <c r="A431" s="16">
        <f>Equipes!$H431+(ROW(Equipes!$H431)/100000)</f>
        <v>4.3099999999999996E-3</v>
      </c>
      <c r="B431" s="13">
        <f>RANK(Equipes!$A431,A:A)</f>
        <v>570</v>
      </c>
      <c r="C431" s="28"/>
      <c r="D431" s="18">
        <f>COUNTIF('01'!$C$3:$C$300,C431)+COUNTIF('02'!$C$3:$C$300,C431)+COUNTIF('03'!$C$3:$C$300,C431)+COUNTIF('04'!$C$3:$C$300,C431)+COUNTIF('05'!$C$3:$C$300,C431)+COUNTIF('06'!$C$3:$C$300,C431)+COUNTIF('07'!$C$3:$C$300,C431)+COUNTIF('08'!$C$3:$C$300,C431)+COUNTIF('09'!$C$3:$C$300,C431)+COUNTIF('10'!$C$3:$C$260,C431)+COUNTIF('11'!$C$3:$C$300,C431)+COUNTIF('12'!$C$3:$C$300,C431)</f>
        <v>0</v>
      </c>
      <c r="E431" s="18">
        <f>COUNTIF('01'!$D$3:$D$300,C431)+COUNTIF('02'!$D$3:$D$300,C431)+COUNTIF('03'!$D$3:$D$300,C431)+COUNTIF('04'!$D$3:$D$300,C431)+COUNTIF('05'!$D$3:$D$300,C431)+COUNTIF('06'!$D$3:$D$300,C431)+COUNTIF('07'!$D$3:$D$300,C431)+COUNTIF('08'!$D$3:$D$300,C431)+COUNTIF('09'!$D$3:$D$300,C431)+COUNTIF('10'!$D$3:$D$260,C431)+COUNTIF('11'!$D$3:$D$300,C431)+COUNTIF('12'!$D$3:$D$300,C431)</f>
        <v>0</v>
      </c>
      <c r="F431" s="18">
        <f>COUNTIFS('01'!$C$3:$C$300,C431,'01'!$H$3:$H$300,"&gt;0")+COUNTIFS('01'!$D$3:$D$300,C431,'01'!$H$3:$H$300,"&gt;0")+COUNTIFS('02'!$C$3:$C$300,C431,'02'!$H$3:$H$300,"&gt;0")+COUNTIFS('02'!$D$3:$D$300,C431,'02'!$H$3:$H$300,"&gt;0")+COUNTIFS('03'!$C$3:$C$300,C431,'03'!$H$3:$H$300,"&gt;0")+COUNTIFS('03'!$D$3:$D$300,C431,'03'!$H$3:$H$300,"&gt;0")+COUNTIFS('04'!$C$3:$C$300,C431,'04'!$H$3:$H$300,"&gt;0")+COUNTIFS('04'!$D$3:$D$300,C431,'04'!$H$3:$H$300,"&gt;0")+COUNTIFS('05'!$C$3:$C$300,C431,'05'!$H$3:$H$300,"&gt;0")+COUNTIFS('05'!$D$3:$D$300,C431,'05'!$H$3:$H$300,"&gt;0")+COUNTIFS('06'!$C$3:$C$300,C431,'06'!$H$3:$H$300,"&gt;0")+COUNTIFS('06'!$D$3:$D$300,C431,'06'!$H$3:$H$300,"&gt;0")+COUNTIFS('07'!$C$3:$C$300,C431,'07'!$H$3:$H$300,"&gt;0")+COUNTIFS('07'!$D$3:$D$300,C431,'07'!$H$3:$H$300,"&gt;0")+COUNTIFS('08'!$C$3:$C$300,C431,'08'!$H$3:$H$300,"&gt;0")+COUNTIFS('08'!$D$3:$D$300,C431,'08'!$H$3:$H$300,"&gt;0")+COUNTIFS('09'!$C$3:$C$300,C431,'09'!$H$3:$H$300,"&gt;0")+COUNTIFS('09'!$D$3:$D$300,C431,'09'!$H$3:$H$300,"&gt;0")+COUNTIFS('10'!$C$3:$C$260,C431,'10'!$I$3:$I$260,"&gt;0")+COUNTIFS('10'!$D$3:$D$260,C431,'10'!$I$3:$I$260,"&gt;0")+COUNTIFS('11'!$C$3:$C$300,C431,'11'!$H$3:$H$300,"&gt;0")+COUNTIFS('11'!$D$3:$D$300,C431,'11'!$H$3:$H$300,"&gt;0")+COUNTIFS('12'!$C$3:$C$300,C431,'12'!$H$3:$H$300,"&gt;0")+COUNTIFS('12'!$D$3:$D$300,C431,'12'!$H$3:$H$300,"&gt;0")</f>
        <v>0</v>
      </c>
      <c r="G431" s="18">
        <f>COUNTIFS('01'!$C$3:$C$300,C431,'01'!$H$3:$H$300,"&lt;0")+COUNTIFS('01'!$D$3:$D$300,C431,'01'!$H$3:$H$300,"&lt;0")+COUNTIFS('02'!$C$3:$C$300,C431,'02'!$H$3:$H$300,"&lt;0")+COUNTIFS('02'!$D$3:$D$300,C431,'02'!$H$3:$H$300,"&lt;0")+COUNTIFS('03'!$C$3:$C$300,C431,'03'!$H$3:$H$300,"&lt;0")+COUNTIFS('03'!$D$3:$D$300,C431,'03'!$H$3:$H$300,"&lt;0")+COUNTIFS('04'!$C$3:$C$300,C431,'04'!$H$3:$H$300,"&lt;0")+COUNTIFS('04'!$D$3:$D$300,C431,'04'!$H$3:$H$300,"&lt;0")+COUNTIFS('05'!$C$3:$C$300,C431,'05'!$H$3:$H$300,"&lt;0")+COUNTIFS('05'!$D$3:$D$300,C431,'05'!$H$3:$H$300,"&lt;0")+COUNTIFS('06'!$C$3:$C$300,C431,'06'!$H$3:$H$300,"&lt;0")+COUNTIFS('06'!$D$3:$D$300,C431,'06'!$H$3:$H$300,"&lt;0")+COUNTIFS('07'!$C$3:$C$300,C431,'07'!$H$3:$H$300,"&lt;0")+COUNTIFS('07'!$D$3:$D$300,C431,'07'!$H$3:$H$300,"&lt;0")+COUNTIFS('08'!$C$3:$C$300,C431,'08'!$H$3:$H$300,"&lt;0")+COUNTIFS('08'!$D$3:$D$300,C431,'08'!$H$3:$H$300,"&lt;0")+COUNTIFS('09'!$C$3:$C$300,C431,'09'!$H$3:$H$300,"&lt;0")+COUNTIFS('09'!$D$3:$D$300,C431,'09'!$H$3:$H$300,"&lt;0")+COUNTIFS('10'!$C$3:$C$260,C431,'10'!$I$3:$I$260,"&lt;0")+COUNTIFS('10'!$D$3:$D$260,C431,'10'!$I$3:$I$260,"&lt;0")+COUNTIFS('11'!$C$3:$C$300,C431,'11'!$H$3:$H$300,"&lt;0")+COUNTIFS('11'!$D$3:$D$300,C431,'11'!$H$3:$H$300,"&lt;0")+COUNTIFS('12'!$C$3:$C$300,C431,'12'!$H$3:$H$300,"&lt;0")+COUNTIFS('12'!$D$3:$D$300,C431,'12'!$H$3:$H$300,"&lt;0")</f>
        <v>0</v>
      </c>
      <c r="H431" s="19">
        <f>SUMIFS('01'!$H$3:$H$300,'01'!$C$3:$C$300,C431)+SUMIFS('01'!$H$3:$H$300,'01'!$D$3:$D$300,C431)+SUMIFS('02'!$H$3:$H$300,'02'!$C$3:$C$300,C431)+SUMIFS('02'!$H$3:$H$300,'02'!$D$3:$D$300,C431)+SUMIFS('03'!$H$3:$H$300,'03'!$C$3:$C$300,C431)+SUMIFS('03'!$H$3:$H$300,'03'!$D$3:$D$300,C431)+SUMIFS('04'!$H$3:$H$300,'04'!$C$3:$C$300,C431)+SUMIFS('04'!$H$3:$H$300,'04'!$D$3:$D$300,C431)+SUMIFS('05'!$H$3:$H$300,'05'!$C$3:$C$300,C431)+SUMIFS('05'!$H$3:$H$300,'05'!$D$3:$D$300,C431)+SUMIFS('06'!$H$3:$H$300,'06'!$C$3:$C$300,C431)+SUMIFS('06'!$H$3:$H$300,'06'!$D$3:$D$300,C431)+SUMIFS('07'!$H$3:$H$300,'07'!$C$3:$C$300,C431)+SUMIFS('07'!$H$3:$H$300,'07'!$D$3:$D$300,C431)+SUMIFS('08'!$H$3:$H$300,'08'!$C$3:$C$300,C431)+SUMIFS('08'!$H$3:$H$300,'08'!$D$3:$D$300,C431)+SUMIFS('09'!$H$3:$H$300,'09'!$C$3:$C$300,C431)+SUMIFS('09'!$H$3:$H$300,'09'!$D$3:$D$300,C431)+SUMIFS('10'!$I$3:$I$260,'10'!$C$3:$C$260,C431)+SUMIFS('10'!$I$3:$I$260,'10'!$D$3:$D$260,C431)+SUMIFS('11'!$H$3:$H$300,'11'!$C$3:$C$300,C431)+SUMIFS('11'!$H$3:$H$300,'11'!$D$3:$D$300,C431)+SUMIFS('12'!$H$3:$H$300,'12'!$C$3:$C$300,C431)+SUMIFS('12'!$H$3:$H$300,'12'!$D$3:$D$300,C431)</f>
        <v>0</v>
      </c>
      <c r="I431" s="212"/>
      <c r="J431" s="231"/>
      <c r="K431" s="212"/>
      <c r="L431" s="212"/>
    </row>
    <row r="432" spans="1:12" ht="24.75" customHeight="1">
      <c r="A432" s="16">
        <f>Equipes!$H432+(ROW(Equipes!$H432)/100000)</f>
        <v>4.3200000000000001E-3</v>
      </c>
      <c r="B432" s="13">
        <f>RANK(Equipes!$A432,A:A)</f>
        <v>569</v>
      </c>
      <c r="C432" s="28"/>
      <c r="D432" s="18">
        <f>COUNTIF('01'!$C$3:$C$300,C432)+COUNTIF('02'!$C$3:$C$300,C432)+COUNTIF('03'!$C$3:$C$300,C432)+COUNTIF('04'!$C$3:$C$300,C432)+COUNTIF('05'!$C$3:$C$300,C432)+COUNTIF('06'!$C$3:$C$300,C432)+COUNTIF('07'!$C$3:$C$300,C432)+COUNTIF('08'!$C$3:$C$300,C432)+COUNTIF('09'!$C$3:$C$300,C432)+COUNTIF('10'!$C$3:$C$260,C432)+COUNTIF('11'!$C$3:$C$300,C432)+COUNTIF('12'!$C$3:$C$300,C432)</f>
        <v>0</v>
      </c>
      <c r="E432" s="18">
        <f>COUNTIF('01'!$D$3:$D$300,C432)+COUNTIF('02'!$D$3:$D$300,C432)+COUNTIF('03'!$D$3:$D$300,C432)+COUNTIF('04'!$D$3:$D$300,C432)+COUNTIF('05'!$D$3:$D$300,C432)+COUNTIF('06'!$D$3:$D$300,C432)+COUNTIF('07'!$D$3:$D$300,C432)+COUNTIF('08'!$D$3:$D$300,C432)+COUNTIF('09'!$D$3:$D$300,C432)+COUNTIF('10'!$D$3:$D$260,C432)+COUNTIF('11'!$D$3:$D$300,C432)+COUNTIF('12'!$D$3:$D$300,C432)</f>
        <v>0</v>
      </c>
      <c r="F432" s="18">
        <f>COUNTIFS('01'!$C$3:$C$300,C432,'01'!$H$3:$H$300,"&gt;0")+COUNTIFS('01'!$D$3:$D$300,C432,'01'!$H$3:$H$300,"&gt;0")+COUNTIFS('02'!$C$3:$C$300,C432,'02'!$H$3:$H$300,"&gt;0")+COUNTIFS('02'!$D$3:$D$300,C432,'02'!$H$3:$H$300,"&gt;0")+COUNTIFS('03'!$C$3:$C$300,C432,'03'!$H$3:$H$300,"&gt;0")+COUNTIFS('03'!$D$3:$D$300,C432,'03'!$H$3:$H$300,"&gt;0")+COUNTIFS('04'!$C$3:$C$300,C432,'04'!$H$3:$H$300,"&gt;0")+COUNTIFS('04'!$D$3:$D$300,C432,'04'!$H$3:$H$300,"&gt;0")+COUNTIFS('05'!$C$3:$C$300,C432,'05'!$H$3:$H$300,"&gt;0")+COUNTIFS('05'!$D$3:$D$300,C432,'05'!$H$3:$H$300,"&gt;0")+COUNTIFS('06'!$C$3:$C$300,C432,'06'!$H$3:$H$300,"&gt;0")+COUNTIFS('06'!$D$3:$D$300,C432,'06'!$H$3:$H$300,"&gt;0")+COUNTIFS('07'!$C$3:$C$300,C432,'07'!$H$3:$H$300,"&gt;0")+COUNTIFS('07'!$D$3:$D$300,C432,'07'!$H$3:$H$300,"&gt;0")+COUNTIFS('08'!$C$3:$C$300,C432,'08'!$H$3:$H$300,"&gt;0")+COUNTIFS('08'!$D$3:$D$300,C432,'08'!$H$3:$H$300,"&gt;0")+COUNTIFS('09'!$C$3:$C$300,C432,'09'!$H$3:$H$300,"&gt;0")+COUNTIFS('09'!$D$3:$D$300,C432,'09'!$H$3:$H$300,"&gt;0")+COUNTIFS('10'!$C$3:$C$260,C432,'10'!$I$3:$I$260,"&gt;0")+COUNTIFS('10'!$D$3:$D$260,C432,'10'!$I$3:$I$260,"&gt;0")+COUNTIFS('11'!$C$3:$C$300,C432,'11'!$H$3:$H$300,"&gt;0")+COUNTIFS('11'!$D$3:$D$300,C432,'11'!$H$3:$H$300,"&gt;0")+COUNTIFS('12'!$C$3:$C$300,C432,'12'!$H$3:$H$300,"&gt;0")+COUNTIFS('12'!$D$3:$D$300,C432,'12'!$H$3:$H$300,"&gt;0")</f>
        <v>0</v>
      </c>
      <c r="G432" s="18">
        <f>COUNTIFS('01'!$C$3:$C$300,C432,'01'!$H$3:$H$300,"&lt;0")+COUNTIFS('01'!$D$3:$D$300,C432,'01'!$H$3:$H$300,"&lt;0")+COUNTIFS('02'!$C$3:$C$300,C432,'02'!$H$3:$H$300,"&lt;0")+COUNTIFS('02'!$D$3:$D$300,C432,'02'!$H$3:$H$300,"&lt;0")+COUNTIFS('03'!$C$3:$C$300,C432,'03'!$H$3:$H$300,"&lt;0")+COUNTIFS('03'!$D$3:$D$300,C432,'03'!$H$3:$H$300,"&lt;0")+COUNTIFS('04'!$C$3:$C$300,C432,'04'!$H$3:$H$300,"&lt;0")+COUNTIFS('04'!$D$3:$D$300,C432,'04'!$H$3:$H$300,"&lt;0")+COUNTIFS('05'!$C$3:$C$300,C432,'05'!$H$3:$H$300,"&lt;0")+COUNTIFS('05'!$D$3:$D$300,C432,'05'!$H$3:$H$300,"&lt;0")+COUNTIFS('06'!$C$3:$C$300,C432,'06'!$H$3:$H$300,"&lt;0")+COUNTIFS('06'!$D$3:$D$300,C432,'06'!$H$3:$H$300,"&lt;0")+COUNTIFS('07'!$C$3:$C$300,C432,'07'!$H$3:$H$300,"&lt;0")+COUNTIFS('07'!$D$3:$D$300,C432,'07'!$H$3:$H$300,"&lt;0")+COUNTIFS('08'!$C$3:$C$300,C432,'08'!$H$3:$H$300,"&lt;0")+COUNTIFS('08'!$D$3:$D$300,C432,'08'!$H$3:$H$300,"&lt;0")+COUNTIFS('09'!$C$3:$C$300,C432,'09'!$H$3:$H$300,"&lt;0")+COUNTIFS('09'!$D$3:$D$300,C432,'09'!$H$3:$H$300,"&lt;0")+COUNTIFS('10'!$C$3:$C$260,C432,'10'!$I$3:$I$260,"&lt;0")+COUNTIFS('10'!$D$3:$D$260,C432,'10'!$I$3:$I$260,"&lt;0")+COUNTIFS('11'!$C$3:$C$300,C432,'11'!$H$3:$H$300,"&lt;0")+COUNTIFS('11'!$D$3:$D$300,C432,'11'!$H$3:$H$300,"&lt;0")+COUNTIFS('12'!$C$3:$C$300,C432,'12'!$H$3:$H$300,"&lt;0")+COUNTIFS('12'!$D$3:$D$300,C432,'12'!$H$3:$H$300,"&lt;0")</f>
        <v>0</v>
      </c>
      <c r="H432" s="19">
        <f>SUMIFS('01'!$H$3:$H$300,'01'!$C$3:$C$300,C432)+SUMIFS('01'!$H$3:$H$300,'01'!$D$3:$D$300,C432)+SUMIFS('02'!$H$3:$H$300,'02'!$C$3:$C$300,C432)+SUMIFS('02'!$H$3:$H$300,'02'!$D$3:$D$300,C432)+SUMIFS('03'!$H$3:$H$300,'03'!$C$3:$C$300,C432)+SUMIFS('03'!$H$3:$H$300,'03'!$D$3:$D$300,C432)+SUMIFS('04'!$H$3:$H$300,'04'!$C$3:$C$300,C432)+SUMIFS('04'!$H$3:$H$300,'04'!$D$3:$D$300,C432)+SUMIFS('05'!$H$3:$H$300,'05'!$C$3:$C$300,C432)+SUMIFS('05'!$H$3:$H$300,'05'!$D$3:$D$300,C432)+SUMIFS('06'!$H$3:$H$300,'06'!$C$3:$C$300,C432)+SUMIFS('06'!$H$3:$H$300,'06'!$D$3:$D$300,C432)+SUMIFS('07'!$H$3:$H$300,'07'!$C$3:$C$300,C432)+SUMIFS('07'!$H$3:$H$300,'07'!$D$3:$D$300,C432)+SUMIFS('08'!$H$3:$H$300,'08'!$C$3:$C$300,C432)+SUMIFS('08'!$H$3:$H$300,'08'!$D$3:$D$300,C432)+SUMIFS('09'!$H$3:$H$300,'09'!$C$3:$C$300,C432)+SUMIFS('09'!$H$3:$H$300,'09'!$D$3:$D$300,C432)+SUMIFS('10'!$I$3:$I$260,'10'!$C$3:$C$260,C432)+SUMIFS('10'!$I$3:$I$260,'10'!$D$3:$D$260,C432)+SUMIFS('11'!$H$3:$H$300,'11'!$C$3:$C$300,C432)+SUMIFS('11'!$H$3:$H$300,'11'!$D$3:$D$300,C432)+SUMIFS('12'!$H$3:$H$300,'12'!$C$3:$C$300,C432)+SUMIFS('12'!$H$3:$H$300,'12'!$D$3:$D$300,C432)</f>
        <v>0</v>
      </c>
      <c r="I432" s="212"/>
      <c r="J432" s="231"/>
      <c r="K432" s="212"/>
      <c r="L432" s="212"/>
    </row>
    <row r="433" spans="1:12" ht="24.75" customHeight="1">
      <c r="A433" s="16">
        <f>Equipes!$H433+(ROW(Equipes!$H433)/100000)</f>
        <v>4.3299999999999996E-3</v>
      </c>
      <c r="B433" s="13">
        <f>RANK(Equipes!$A433,A:A)</f>
        <v>568</v>
      </c>
      <c r="C433" s="28"/>
      <c r="D433" s="18">
        <f>COUNTIF('01'!$C$3:$C$300,C433)+COUNTIF('02'!$C$3:$C$300,C433)+COUNTIF('03'!$C$3:$C$300,C433)+COUNTIF('04'!$C$3:$C$300,C433)+COUNTIF('05'!$C$3:$C$300,C433)+COUNTIF('06'!$C$3:$C$300,C433)+COUNTIF('07'!$C$3:$C$300,C433)+COUNTIF('08'!$C$3:$C$300,C433)+COUNTIF('09'!$C$3:$C$300,C433)+COUNTIF('10'!$C$3:$C$260,C433)+COUNTIF('11'!$C$3:$C$300,C433)+COUNTIF('12'!$C$3:$C$300,C433)</f>
        <v>0</v>
      </c>
      <c r="E433" s="18">
        <f>COUNTIF('01'!$D$3:$D$300,C433)+COUNTIF('02'!$D$3:$D$300,C433)+COUNTIF('03'!$D$3:$D$300,C433)+COUNTIF('04'!$D$3:$D$300,C433)+COUNTIF('05'!$D$3:$D$300,C433)+COUNTIF('06'!$D$3:$D$300,C433)+COUNTIF('07'!$D$3:$D$300,C433)+COUNTIF('08'!$D$3:$D$300,C433)+COUNTIF('09'!$D$3:$D$300,C433)+COUNTIF('10'!$D$3:$D$260,C433)+COUNTIF('11'!$D$3:$D$300,C433)+COUNTIF('12'!$D$3:$D$300,C433)</f>
        <v>0</v>
      </c>
      <c r="F433" s="18">
        <f>COUNTIFS('01'!$C$3:$C$300,C433,'01'!$H$3:$H$300,"&gt;0")+COUNTIFS('01'!$D$3:$D$300,C433,'01'!$H$3:$H$300,"&gt;0")+COUNTIFS('02'!$C$3:$C$300,C433,'02'!$H$3:$H$300,"&gt;0")+COUNTIFS('02'!$D$3:$D$300,C433,'02'!$H$3:$H$300,"&gt;0")+COUNTIFS('03'!$C$3:$C$300,C433,'03'!$H$3:$H$300,"&gt;0")+COUNTIFS('03'!$D$3:$D$300,C433,'03'!$H$3:$H$300,"&gt;0")+COUNTIFS('04'!$C$3:$C$300,C433,'04'!$H$3:$H$300,"&gt;0")+COUNTIFS('04'!$D$3:$D$300,C433,'04'!$H$3:$H$300,"&gt;0")+COUNTIFS('05'!$C$3:$C$300,C433,'05'!$H$3:$H$300,"&gt;0")+COUNTIFS('05'!$D$3:$D$300,C433,'05'!$H$3:$H$300,"&gt;0")+COUNTIFS('06'!$C$3:$C$300,C433,'06'!$H$3:$H$300,"&gt;0")+COUNTIFS('06'!$D$3:$D$300,C433,'06'!$H$3:$H$300,"&gt;0")+COUNTIFS('07'!$C$3:$C$300,C433,'07'!$H$3:$H$300,"&gt;0")+COUNTIFS('07'!$D$3:$D$300,C433,'07'!$H$3:$H$300,"&gt;0")+COUNTIFS('08'!$C$3:$C$300,C433,'08'!$H$3:$H$300,"&gt;0")+COUNTIFS('08'!$D$3:$D$300,C433,'08'!$H$3:$H$300,"&gt;0")+COUNTIFS('09'!$C$3:$C$300,C433,'09'!$H$3:$H$300,"&gt;0")+COUNTIFS('09'!$D$3:$D$300,C433,'09'!$H$3:$H$300,"&gt;0")+COUNTIFS('10'!$C$3:$C$260,C433,'10'!$I$3:$I$260,"&gt;0")+COUNTIFS('10'!$D$3:$D$260,C433,'10'!$I$3:$I$260,"&gt;0")+COUNTIFS('11'!$C$3:$C$300,C433,'11'!$H$3:$H$300,"&gt;0")+COUNTIFS('11'!$D$3:$D$300,C433,'11'!$H$3:$H$300,"&gt;0")+COUNTIFS('12'!$C$3:$C$300,C433,'12'!$H$3:$H$300,"&gt;0")+COUNTIFS('12'!$D$3:$D$300,C433,'12'!$H$3:$H$300,"&gt;0")</f>
        <v>0</v>
      </c>
      <c r="G433" s="18">
        <f>COUNTIFS('01'!$C$3:$C$300,C433,'01'!$H$3:$H$300,"&lt;0")+COUNTIFS('01'!$D$3:$D$300,C433,'01'!$H$3:$H$300,"&lt;0")+COUNTIFS('02'!$C$3:$C$300,C433,'02'!$H$3:$H$300,"&lt;0")+COUNTIFS('02'!$D$3:$D$300,C433,'02'!$H$3:$H$300,"&lt;0")+COUNTIFS('03'!$C$3:$C$300,C433,'03'!$H$3:$H$300,"&lt;0")+COUNTIFS('03'!$D$3:$D$300,C433,'03'!$H$3:$H$300,"&lt;0")+COUNTIFS('04'!$C$3:$C$300,C433,'04'!$H$3:$H$300,"&lt;0")+COUNTIFS('04'!$D$3:$D$300,C433,'04'!$H$3:$H$300,"&lt;0")+COUNTIFS('05'!$C$3:$C$300,C433,'05'!$H$3:$H$300,"&lt;0")+COUNTIFS('05'!$D$3:$D$300,C433,'05'!$H$3:$H$300,"&lt;0")+COUNTIFS('06'!$C$3:$C$300,C433,'06'!$H$3:$H$300,"&lt;0")+COUNTIFS('06'!$D$3:$D$300,C433,'06'!$H$3:$H$300,"&lt;0")+COUNTIFS('07'!$C$3:$C$300,C433,'07'!$H$3:$H$300,"&lt;0")+COUNTIFS('07'!$D$3:$D$300,C433,'07'!$H$3:$H$300,"&lt;0")+COUNTIFS('08'!$C$3:$C$300,C433,'08'!$H$3:$H$300,"&lt;0")+COUNTIFS('08'!$D$3:$D$300,C433,'08'!$H$3:$H$300,"&lt;0")+COUNTIFS('09'!$C$3:$C$300,C433,'09'!$H$3:$H$300,"&lt;0")+COUNTIFS('09'!$D$3:$D$300,C433,'09'!$H$3:$H$300,"&lt;0")+COUNTIFS('10'!$C$3:$C$260,C433,'10'!$I$3:$I$260,"&lt;0")+COUNTIFS('10'!$D$3:$D$260,C433,'10'!$I$3:$I$260,"&lt;0")+COUNTIFS('11'!$C$3:$C$300,C433,'11'!$H$3:$H$300,"&lt;0")+COUNTIFS('11'!$D$3:$D$300,C433,'11'!$H$3:$H$300,"&lt;0")+COUNTIFS('12'!$C$3:$C$300,C433,'12'!$H$3:$H$300,"&lt;0")+COUNTIFS('12'!$D$3:$D$300,C433,'12'!$H$3:$H$300,"&lt;0")</f>
        <v>0</v>
      </c>
      <c r="H433" s="19">
        <f>SUMIFS('01'!$H$3:$H$300,'01'!$C$3:$C$300,C433)+SUMIFS('01'!$H$3:$H$300,'01'!$D$3:$D$300,C433)+SUMIFS('02'!$H$3:$H$300,'02'!$C$3:$C$300,C433)+SUMIFS('02'!$H$3:$H$300,'02'!$D$3:$D$300,C433)+SUMIFS('03'!$H$3:$H$300,'03'!$C$3:$C$300,C433)+SUMIFS('03'!$H$3:$H$300,'03'!$D$3:$D$300,C433)+SUMIFS('04'!$H$3:$H$300,'04'!$C$3:$C$300,C433)+SUMIFS('04'!$H$3:$H$300,'04'!$D$3:$D$300,C433)+SUMIFS('05'!$H$3:$H$300,'05'!$C$3:$C$300,C433)+SUMIFS('05'!$H$3:$H$300,'05'!$D$3:$D$300,C433)+SUMIFS('06'!$H$3:$H$300,'06'!$C$3:$C$300,C433)+SUMIFS('06'!$H$3:$H$300,'06'!$D$3:$D$300,C433)+SUMIFS('07'!$H$3:$H$300,'07'!$C$3:$C$300,C433)+SUMIFS('07'!$H$3:$H$300,'07'!$D$3:$D$300,C433)+SUMIFS('08'!$H$3:$H$300,'08'!$C$3:$C$300,C433)+SUMIFS('08'!$H$3:$H$300,'08'!$D$3:$D$300,C433)+SUMIFS('09'!$H$3:$H$300,'09'!$C$3:$C$300,C433)+SUMIFS('09'!$H$3:$H$300,'09'!$D$3:$D$300,C433)+SUMIFS('10'!$I$3:$I$260,'10'!$C$3:$C$260,C433)+SUMIFS('10'!$I$3:$I$260,'10'!$D$3:$D$260,C433)+SUMIFS('11'!$H$3:$H$300,'11'!$C$3:$C$300,C433)+SUMIFS('11'!$H$3:$H$300,'11'!$D$3:$D$300,C433)+SUMIFS('12'!$H$3:$H$300,'12'!$C$3:$C$300,C433)+SUMIFS('12'!$H$3:$H$300,'12'!$D$3:$D$300,C433)</f>
        <v>0</v>
      </c>
      <c r="I433" s="212"/>
      <c r="J433" s="231"/>
      <c r="K433" s="212"/>
      <c r="L433" s="212"/>
    </row>
    <row r="434" spans="1:12" ht="24.75" customHeight="1">
      <c r="A434" s="16">
        <f>Equipes!$H434+(ROW(Equipes!$H434)/100000)</f>
        <v>4.3400000000000001E-3</v>
      </c>
      <c r="B434" s="13">
        <f>RANK(Equipes!$A434,A:A)</f>
        <v>567</v>
      </c>
      <c r="C434" s="28"/>
      <c r="D434" s="18">
        <f>COUNTIF('01'!$C$3:$C$300,C434)+COUNTIF('02'!$C$3:$C$300,C434)+COUNTIF('03'!$C$3:$C$300,C434)+COUNTIF('04'!$C$3:$C$300,C434)+COUNTIF('05'!$C$3:$C$300,C434)+COUNTIF('06'!$C$3:$C$300,C434)+COUNTIF('07'!$C$3:$C$300,C434)+COUNTIF('08'!$C$3:$C$300,C434)+COUNTIF('09'!$C$3:$C$300,C434)+COUNTIF('10'!$C$3:$C$260,C434)+COUNTIF('11'!$C$3:$C$300,C434)+COUNTIF('12'!$C$3:$C$300,C434)</f>
        <v>0</v>
      </c>
      <c r="E434" s="18">
        <f>COUNTIF('01'!$D$3:$D$300,C434)+COUNTIF('02'!$D$3:$D$300,C434)+COUNTIF('03'!$D$3:$D$300,C434)+COUNTIF('04'!$D$3:$D$300,C434)+COUNTIF('05'!$D$3:$D$300,C434)+COUNTIF('06'!$D$3:$D$300,C434)+COUNTIF('07'!$D$3:$D$300,C434)+COUNTIF('08'!$D$3:$D$300,C434)+COUNTIF('09'!$D$3:$D$300,C434)+COUNTIF('10'!$D$3:$D$260,C434)+COUNTIF('11'!$D$3:$D$300,C434)+COUNTIF('12'!$D$3:$D$300,C434)</f>
        <v>0</v>
      </c>
      <c r="F434" s="18">
        <f>COUNTIFS('01'!$C$3:$C$300,C434,'01'!$H$3:$H$300,"&gt;0")+COUNTIFS('01'!$D$3:$D$300,C434,'01'!$H$3:$H$300,"&gt;0")+COUNTIFS('02'!$C$3:$C$300,C434,'02'!$H$3:$H$300,"&gt;0")+COUNTIFS('02'!$D$3:$D$300,C434,'02'!$H$3:$H$300,"&gt;0")+COUNTIFS('03'!$C$3:$C$300,C434,'03'!$H$3:$H$300,"&gt;0")+COUNTIFS('03'!$D$3:$D$300,C434,'03'!$H$3:$H$300,"&gt;0")+COUNTIFS('04'!$C$3:$C$300,C434,'04'!$H$3:$H$300,"&gt;0")+COUNTIFS('04'!$D$3:$D$300,C434,'04'!$H$3:$H$300,"&gt;0")+COUNTIFS('05'!$C$3:$C$300,C434,'05'!$H$3:$H$300,"&gt;0")+COUNTIFS('05'!$D$3:$D$300,C434,'05'!$H$3:$H$300,"&gt;0")+COUNTIFS('06'!$C$3:$C$300,C434,'06'!$H$3:$H$300,"&gt;0")+COUNTIFS('06'!$D$3:$D$300,C434,'06'!$H$3:$H$300,"&gt;0")+COUNTIFS('07'!$C$3:$C$300,C434,'07'!$H$3:$H$300,"&gt;0")+COUNTIFS('07'!$D$3:$D$300,C434,'07'!$H$3:$H$300,"&gt;0")+COUNTIFS('08'!$C$3:$C$300,C434,'08'!$H$3:$H$300,"&gt;0")+COUNTIFS('08'!$D$3:$D$300,C434,'08'!$H$3:$H$300,"&gt;0")+COUNTIFS('09'!$C$3:$C$300,C434,'09'!$H$3:$H$300,"&gt;0")+COUNTIFS('09'!$D$3:$D$300,C434,'09'!$H$3:$H$300,"&gt;0")+COUNTIFS('10'!$C$3:$C$260,C434,'10'!$I$3:$I$260,"&gt;0")+COUNTIFS('10'!$D$3:$D$260,C434,'10'!$I$3:$I$260,"&gt;0")+COUNTIFS('11'!$C$3:$C$300,C434,'11'!$H$3:$H$300,"&gt;0")+COUNTIFS('11'!$D$3:$D$300,C434,'11'!$H$3:$H$300,"&gt;0")+COUNTIFS('12'!$C$3:$C$300,C434,'12'!$H$3:$H$300,"&gt;0")+COUNTIFS('12'!$D$3:$D$300,C434,'12'!$H$3:$H$300,"&gt;0")</f>
        <v>0</v>
      </c>
      <c r="G434" s="18">
        <f>COUNTIFS('01'!$C$3:$C$300,C434,'01'!$H$3:$H$300,"&lt;0")+COUNTIFS('01'!$D$3:$D$300,C434,'01'!$H$3:$H$300,"&lt;0")+COUNTIFS('02'!$C$3:$C$300,C434,'02'!$H$3:$H$300,"&lt;0")+COUNTIFS('02'!$D$3:$D$300,C434,'02'!$H$3:$H$300,"&lt;0")+COUNTIFS('03'!$C$3:$C$300,C434,'03'!$H$3:$H$300,"&lt;0")+COUNTIFS('03'!$D$3:$D$300,C434,'03'!$H$3:$H$300,"&lt;0")+COUNTIFS('04'!$C$3:$C$300,C434,'04'!$H$3:$H$300,"&lt;0")+COUNTIFS('04'!$D$3:$D$300,C434,'04'!$H$3:$H$300,"&lt;0")+COUNTIFS('05'!$C$3:$C$300,C434,'05'!$H$3:$H$300,"&lt;0")+COUNTIFS('05'!$D$3:$D$300,C434,'05'!$H$3:$H$300,"&lt;0")+COUNTIFS('06'!$C$3:$C$300,C434,'06'!$H$3:$H$300,"&lt;0")+COUNTIFS('06'!$D$3:$D$300,C434,'06'!$H$3:$H$300,"&lt;0")+COUNTIFS('07'!$C$3:$C$300,C434,'07'!$H$3:$H$300,"&lt;0")+COUNTIFS('07'!$D$3:$D$300,C434,'07'!$H$3:$H$300,"&lt;0")+COUNTIFS('08'!$C$3:$C$300,C434,'08'!$H$3:$H$300,"&lt;0")+COUNTIFS('08'!$D$3:$D$300,C434,'08'!$H$3:$H$300,"&lt;0")+COUNTIFS('09'!$C$3:$C$300,C434,'09'!$H$3:$H$300,"&lt;0")+COUNTIFS('09'!$D$3:$D$300,C434,'09'!$H$3:$H$300,"&lt;0")+COUNTIFS('10'!$C$3:$C$260,C434,'10'!$I$3:$I$260,"&lt;0")+COUNTIFS('10'!$D$3:$D$260,C434,'10'!$I$3:$I$260,"&lt;0")+COUNTIFS('11'!$C$3:$C$300,C434,'11'!$H$3:$H$300,"&lt;0")+COUNTIFS('11'!$D$3:$D$300,C434,'11'!$H$3:$H$300,"&lt;0")+COUNTIFS('12'!$C$3:$C$300,C434,'12'!$H$3:$H$300,"&lt;0")+COUNTIFS('12'!$D$3:$D$300,C434,'12'!$H$3:$H$300,"&lt;0")</f>
        <v>0</v>
      </c>
      <c r="H434" s="19">
        <f>SUMIFS('01'!$H$3:$H$300,'01'!$C$3:$C$300,C434)+SUMIFS('01'!$H$3:$H$300,'01'!$D$3:$D$300,C434)+SUMIFS('02'!$H$3:$H$300,'02'!$C$3:$C$300,C434)+SUMIFS('02'!$H$3:$H$300,'02'!$D$3:$D$300,C434)+SUMIFS('03'!$H$3:$H$300,'03'!$C$3:$C$300,C434)+SUMIFS('03'!$H$3:$H$300,'03'!$D$3:$D$300,C434)+SUMIFS('04'!$H$3:$H$300,'04'!$C$3:$C$300,C434)+SUMIFS('04'!$H$3:$H$300,'04'!$D$3:$D$300,C434)+SUMIFS('05'!$H$3:$H$300,'05'!$C$3:$C$300,C434)+SUMIFS('05'!$H$3:$H$300,'05'!$D$3:$D$300,C434)+SUMIFS('06'!$H$3:$H$300,'06'!$C$3:$C$300,C434)+SUMIFS('06'!$H$3:$H$300,'06'!$D$3:$D$300,C434)+SUMIFS('07'!$H$3:$H$300,'07'!$C$3:$C$300,C434)+SUMIFS('07'!$H$3:$H$300,'07'!$D$3:$D$300,C434)+SUMIFS('08'!$H$3:$H$300,'08'!$C$3:$C$300,C434)+SUMIFS('08'!$H$3:$H$300,'08'!$D$3:$D$300,C434)+SUMIFS('09'!$H$3:$H$300,'09'!$C$3:$C$300,C434)+SUMIFS('09'!$H$3:$H$300,'09'!$D$3:$D$300,C434)+SUMIFS('10'!$I$3:$I$260,'10'!$C$3:$C$260,C434)+SUMIFS('10'!$I$3:$I$260,'10'!$D$3:$D$260,C434)+SUMIFS('11'!$H$3:$H$300,'11'!$C$3:$C$300,C434)+SUMIFS('11'!$H$3:$H$300,'11'!$D$3:$D$300,C434)+SUMIFS('12'!$H$3:$H$300,'12'!$C$3:$C$300,C434)+SUMIFS('12'!$H$3:$H$300,'12'!$D$3:$D$300,C434)</f>
        <v>0</v>
      </c>
      <c r="I434" s="212"/>
      <c r="J434" s="231"/>
      <c r="K434" s="212"/>
      <c r="L434" s="212"/>
    </row>
    <row r="435" spans="1:12" ht="24.75" customHeight="1">
      <c r="A435" s="16">
        <f>Equipes!$H435+(ROW(Equipes!$H435)/100000)</f>
        <v>4.3499999999999997E-3</v>
      </c>
      <c r="B435" s="13">
        <f>RANK(Equipes!$A435,A:A)</f>
        <v>566</v>
      </c>
      <c r="C435" s="28"/>
      <c r="D435" s="18">
        <f>COUNTIF('01'!$C$3:$C$300,C435)+COUNTIF('02'!$C$3:$C$300,C435)+COUNTIF('03'!$C$3:$C$300,C435)+COUNTIF('04'!$C$3:$C$300,C435)+COUNTIF('05'!$C$3:$C$300,C435)+COUNTIF('06'!$C$3:$C$300,C435)+COUNTIF('07'!$C$3:$C$300,C435)+COUNTIF('08'!$C$3:$C$300,C435)+COUNTIF('09'!$C$3:$C$300,C435)+COUNTIF('10'!$C$3:$C$260,C435)+COUNTIF('11'!$C$3:$C$300,C435)+COUNTIF('12'!$C$3:$C$300,C435)</f>
        <v>0</v>
      </c>
      <c r="E435" s="18">
        <f>COUNTIF('01'!$D$3:$D$300,C435)+COUNTIF('02'!$D$3:$D$300,C435)+COUNTIF('03'!$D$3:$D$300,C435)+COUNTIF('04'!$D$3:$D$300,C435)+COUNTIF('05'!$D$3:$D$300,C435)+COUNTIF('06'!$D$3:$D$300,C435)+COUNTIF('07'!$D$3:$D$300,C435)+COUNTIF('08'!$D$3:$D$300,C435)+COUNTIF('09'!$D$3:$D$300,C435)+COUNTIF('10'!$D$3:$D$260,C435)+COUNTIF('11'!$D$3:$D$300,C435)+COUNTIF('12'!$D$3:$D$300,C435)</f>
        <v>0</v>
      </c>
      <c r="F435" s="18">
        <f>COUNTIFS('01'!$C$3:$C$300,C435,'01'!$H$3:$H$300,"&gt;0")+COUNTIFS('01'!$D$3:$D$300,C435,'01'!$H$3:$H$300,"&gt;0")+COUNTIFS('02'!$C$3:$C$300,C435,'02'!$H$3:$H$300,"&gt;0")+COUNTIFS('02'!$D$3:$D$300,C435,'02'!$H$3:$H$300,"&gt;0")+COUNTIFS('03'!$C$3:$C$300,C435,'03'!$H$3:$H$300,"&gt;0")+COUNTIFS('03'!$D$3:$D$300,C435,'03'!$H$3:$H$300,"&gt;0")+COUNTIFS('04'!$C$3:$C$300,C435,'04'!$H$3:$H$300,"&gt;0")+COUNTIFS('04'!$D$3:$D$300,C435,'04'!$H$3:$H$300,"&gt;0")+COUNTIFS('05'!$C$3:$C$300,C435,'05'!$H$3:$H$300,"&gt;0")+COUNTIFS('05'!$D$3:$D$300,C435,'05'!$H$3:$H$300,"&gt;0")+COUNTIFS('06'!$C$3:$C$300,C435,'06'!$H$3:$H$300,"&gt;0")+COUNTIFS('06'!$D$3:$D$300,C435,'06'!$H$3:$H$300,"&gt;0")+COUNTIFS('07'!$C$3:$C$300,C435,'07'!$H$3:$H$300,"&gt;0")+COUNTIFS('07'!$D$3:$D$300,C435,'07'!$H$3:$H$300,"&gt;0")+COUNTIFS('08'!$C$3:$C$300,C435,'08'!$H$3:$H$300,"&gt;0")+COUNTIFS('08'!$D$3:$D$300,C435,'08'!$H$3:$H$300,"&gt;0")+COUNTIFS('09'!$C$3:$C$300,C435,'09'!$H$3:$H$300,"&gt;0")+COUNTIFS('09'!$D$3:$D$300,C435,'09'!$H$3:$H$300,"&gt;0")+COUNTIFS('10'!$C$3:$C$260,C435,'10'!$I$3:$I$260,"&gt;0")+COUNTIFS('10'!$D$3:$D$260,C435,'10'!$I$3:$I$260,"&gt;0")+COUNTIFS('11'!$C$3:$C$300,C435,'11'!$H$3:$H$300,"&gt;0")+COUNTIFS('11'!$D$3:$D$300,C435,'11'!$H$3:$H$300,"&gt;0")+COUNTIFS('12'!$C$3:$C$300,C435,'12'!$H$3:$H$300,"&gt;0")+COUNTIFS('12'!$D$3:$D$300,C435,'12'!$H$3:$H$300,"&gt;0")</f>
        <v>0</v>
      </c>
      <c r="G435" s="18">
        <f>COUNTIFS('01'!$C$3:$C$300,C435,'01'!$H$3:$H$300,"&lt;0")+COUNTIFS('01'!$D$3:$D$300,C435,'01'!$H$3:$H$300,"&lt;0")+COUNTIFS('02'!$C$3:$C$300,C435,'02'!$H$3:$H$300,"&lt;0")+COUNTIFS('02'!$D$3:$D$300,C435,'02'!$H$3:$H$300,"&lt;0")+COUNTIFS('03'!$C$3:$C$300,C435,'03'!$H$3:$H$300,"&lt;0")+COUNTIFS('03'!$D$3:$D$300,C435,'03'!$H$3:$H$300,"&lt;0")+COUNTIFS('04'!$C$3:$C$300,C435,'04'!$H$3:$H$300,"&lt;0")+COUNTIFS('04'!$D$3:$D$300,C435,'04'!$H$3:$H$300,"&lt;0")+COUNTIFS('05'!$C$3:$C$300,C435,'05'!$H$3:$H$300,"&lt;0")+COUNTIFS('05'!$D$3:$D$300,C435,'05'!$H$3:$H$300,"&lt;0")+COUNTIFS('06'!$C$3:$C$300,C435,'06'!$H$3:$H$300,"&lt;0")+COUNTIFS('06'!$D$3:$D$300,C435,'06'!$H$3:$H$300,"&lt;0")+COUNTIFS('07'!$C$3:$C$300,C435,'07'!$H$3:$H$300,"&lt;0")+COUNTIFS('07'!$D$3:$D$300,C435,'07'!$H$3:$H$300,"&lt;0")+COUNTIFS('08'!$C$3:$C$300,C435,'08'!$H$3:$H$300,"&lt;0")+COUNTIFS('08'!$D$3:$D$300,C435,'08'!$H$3:$H$300,"&lt;0")+COUNTIFS('09'!$C$3:$C$300,C435,'09'!$H$3:$H$300,"&lt;0")+COUNTIFS('09'!$D$3:$D$300,C435,'09'!$H$3:$H$300,"&lt;0")+COUNTIFS('10'!$C$3:$C$260,C435,'10'!$I$3:$I$260,"&lt;0")+COUNTIFS('10'!$D$3:$D$260,C435,'10'!$I$3:$I$260,"&lt;0")+COUNTIFS('11'!$C$3:$C$300,C435,'11'!$H$3:$H$300,"&lt;0")+COUNTIFS('11'!$D$3:$D$300,C435,'11'!$H$3:$H$300,"&lt;0")+COUNTIFS('12'!$C$3:$C$300,C435,'12'!$H$3:$H$300,"&lt;0")+COUNTIFS('12'!$D$3:$D$300,C435,'12'!$H$3:$H$300,"&lt;0")</f>
        <v>0</v>
      </c>
      <c r="H435" s="19">
        <f>SUMIFS('01'!$H$3:$H$300,'01'!$C$3:$C$300,C435)+SUMIFS('01'!$H$3:$H$300,'01'!$D$3:$D$300,C435)+SUMIFS('02'!$H$3:$H$300,'02'!$C$3:$C$300,C435)+SUMIFS('02'!$H$3:$H$300,'02'!$D$3:$D$300,C435)+SUMIFS('03'!$H$3:$H$300,'03'!$C$3:$C$300,C435)+SUMIFS('03'!$H$3:$H$300,'03'!$D$3:$D$300,C435)+SUMIFS('04'!$H$3:$H$300,'04'!$C$3:$C$300,C435)+SUMIFS('04'!$H$3:$H$300,'04'!$D$3:$D$300,C435)+SUMIFS('05'!$H$3:$H$300,'05'!$C$3:$C$300,C435)+SUMIFS('05'!$H$3:$H$300,'05'!$D$3:$D$300,C435)+SUMIFS('06'!$H$3:$H$300,'06'!$C$3:$C$300,C435)+SUMIFS('06'!$H$3:$H$300,'06'!$D$3:$D$300,C435)+SUMIFS('07'!$H$3:$H$300,'07'!$C$3:$C$300,C435)+SUMIFS('07'!$H$3:$H$300,'07'!$D$3:$D$300,C435)+SUMIFS('08'!$H$3:$H$300,'08'!$C$3:$C$300,C435)+SUMIFS('08'!$H$3:$H$300,'08'!$D$3:$D$300,C435)+SUMIFS('09'!$H$3:$H$300,'09'!$C$3:$C$300,C435)+SUMIFS('09'!$H$3:$H$300,'09'!$D$3:$D$300,C435)+SUMIFS('10'!$I$3:$I$260,'10'!$C$3:$C$260,C435)+SUMIFS('10'!$I$3:$I$260,'10'!$D$3:$D$260,C435)+SUMIFS('11'!$H$3:$H$300,'11'!$C$3:$C$300,C435)+SUMIFS('11'!$H$3:$H$300,'11'!$D$3:$D$300,C435)+SUMIFS('12'!$H$3:$H$300,'12'!$C$3:$C$300,C435)+SUMIFS('12'!$H$3:$H$300,'12'!$D$3:$D$300,C435)</f>
        <v>0</v>
      </c>
      <c r="I435" s="212"/>
      <c r="J435" s="231"/>
      <c r="K435" s="212"/>
      <c r="L435" s="212"/>
    </row>
    <row r="436" spans="1:12" ht="24.75" customHeight="1">
      <c r="A436" s="16">
        <f>Equipes!$H436+(ROW(Equipes!$H436)/100000)</f>
        <v>4.3600000000000002E-3</v>
      </c>
      <c r="B436" s="13">
        <f>RANK(Equipes!$A436,A:A)</f>
        <v>565</v>
      </c>
      <c r="C436" s="28"/>
      <c r="D436" s="18">
        <f>COUNTIF('01'!$C$3:$C$300,C436)+COUNTIF('02'!$C$3:$C$300,C436)+COUNTIF('03'!$C$3:$C$300,C436)+COUNTIF('04'!$C$3:$C$300,C436)+COUNTIF('05'!$C$3:$C$300,C436)+COUNTIF('06'!$C$3:$C$300,C436)+COUNTIF('07'!$C$3:$C$300,C436)+COUNTIF('08'!$C$3:$C$300,C436)+COUNTIF('09'!$C$3:$C$300,C436)+COUNTIF('10'!$C$3:$C$260,C436)+COUNTIF('11'!$C$3:$C$300,C436)+COUNTIF('12'!$C$3:$C$300,C436)</f>
        <v>0</v>
      </c>
      <c r="E436" s="18">
        <f>COUNTIF('01'!$D$3:$D$300,C436)+COUNTIF('02'!$D$3:$D$300,C436)+COUNTIF('03'!$D$3:$D$300,C436)+COUNTIF('04'!$D$3:$D$300,C436)+COUNTIF('05'!$D$3:$D$300,C436)+COUNTIF('06'!$D$3:$D$300,C436)+COUNTIF('07'!$D$3:$D$300,C436)+COUNTIF('08'!$D$3:$D$300,C436)+COUNTIF('09'!$D$3:$D$300,C436)+COUNTIF('10'!$D$3:$D$260,C436)+COUNTIF('11'!$D$3:$D$300,C436)+COUNTIF('12'!$D$3:$D$300,C436)</f>
        <v>0</v>
      </c>
      <c r="F436" s="18">
        <f>COUNTIFS('01'!$C$3:$C$300,C436,'01'!$H$3:$H$300,"&gt;0")+COUNTIFS('01'!$D$3:$D$300,C436,'01'!$H$3:$H$300,"&gt;0")+COUNTIFS('02'!$C$3:$C$300,C436,'02'!$H$3:$H$300,"&gt;0")+COUNTIFS('02'!$D$3:$D$300,C436,'02'!$H$3:$H$300,"&gt;0")+COUNTIFS('03'!$C$3:$C$300,C436,'03'!$H$3:$H$300,"&gt;0")+COUNTIFS('03'!$D$3:$D$300,C436,'03'!$H$3:$H$300,"&gt;0")+COUNTIFS('04'!$C$3:$C$300,C436,'04'!$H$3:$H$300,"&gt;0")+COUNTIFS('04'!$D$3:$D$300,C436,'04'!$H$3:$H$300,"&gt;0")+COUNTIFS('05'!$C$3:$C$300,C436,'05'!$H$3:$H$300,"&gt;0")+COUNTIFS('05'!$D$3:$D$300,C436,'05'!$H$3:$H$300,"&gt;0")+COUNTIFS('06'!$C$3:$C$300,C436,'06'!$H$3:$H$300,"&gt;0")+COUNTIFS('06'!$D$3:$D$300,C436,'06'!$H$3:$H$300,"&gt;0")+COUNTIFS('07'!$C$3:$C$300,C436,'07'!$H$3:$H$300,"&gt;0")+COUNTIFS('07'!$D$3:$D$300,C436,'07'!$H$3:$H$300,"&gt;0")+COUNTIFS('08'!$C$3:$C$300,C436,'08'!$H$3:$H$300,"&gt;0")+COUNTIFS('08'!$D$3:$D$300,C436,'08'!$H$3:$H$300,"&gt;0")+COUNTIFS('09'!$C$3:$C$300,C436,'09'!$H$3:$H$300,"&gt;0")+COUNTIFS('09'!$D$3:$D$300,C436,'09'!$H$3:$H$300,"&gt;0")+COUNTIFS('10'!$C$3:$C$260,C436,'10'!$I$3:$I$260,"&gt;0")+COUNTIFS('10'!$D$3:$D$260,C436,'10'!$I$3:$I$260,"&gt;0")+COUNTIFS('11'!$C$3:$C$300,C436,'11'!$H$3:$H$300,"&gt;0")+COUNTIFS('11'!$D$3:$D$300,C436,'11'!$H$3:$H$300,"&gt;0")+COUNTIFS('12'!$C$3:$C$300,C436,'12'!$H$3:$H$300,"&gt;0")+COUNTIFS('12'!$D$3:$D$300,C436,'12'!$H$3:$H$300,"&gt;0")</f>
        <v>0</v>
      </c>
      <c r="G436" s="18">
        <f>COUNTIFS('01'!$C$3:$C$300,C436,'01'!$H$3:$H$300,"&lt;0")+COUNTIFS('01'!$D$3:$D$300,C436,'01'!$H$3:$H$300,"&lt;0")+COUNTIFS('02'!$C$3:$C$300,C436,'02'!$H$3:$H$300,"&lt;0")+COUNTIFS('02'!$D$3:$D$300,C436,'02'!$H$3:$H$300,"&lt;0")+COUNTIFS('03'!$C$3:$C$300,C436,'03'!$H$3:$H$300,"&lt;0")+COUNTIFS('03'!$D$3:$D$300,C436,'03'!$H$3:$H$300,"&lt;0")+COUNTIFS('04'!$C$3:$C$300,C436,'04'!$H$3:$H$300,"&lt;0")+COUNTIFS('04'!$D$3:$D$300,C436,'04'!$H$3:$H$300,"&lt;0")+COUNTIFS('05'!$C$3:$C$300,C436,'05'!$H$3:$H$300,"&lt;0")+COUNTIFS('05'!$D$3:$D$300,C436,'05'!$H$3:$H$300,"&lt;0")+COUNTIFS('06'!$C$3:$C$300,C436,'06'!$H$3:$H$300,"&lt;0")+COUNTIFS('06'!$D$3:$D$300,C436,'06'!$H$3:$H$300,"&lt;0")+COUNTIFS('07'!$C$3:$C$300,C436,'07'!$H$3:$H$300,"&lt;0")+COUNTIFS('07'!$D$3:$D$300,C436,'07'!$H$3:$H$300,"&lt;0")+COUNTIFS('08'!$C$3:$C$300,C436,'08'!$H$3:$H$300,"&lt;0")+COUNTIFS('08'!$D$3:$D$300,C436,'08'!$H$3:$H$300,"&lt;0")+COUNTIFS('09'!$C$3:$C$300,C436,'09'!$H$3:$H$300,"&lt;0")+COUNTIFS('09'!$D$3:$D$300,C436,'09'!$H$3:$H$300,"&lt;0")+COUNTIFS('10'!$C$3:$C$260,C436,'10'!$I$3:$I$260,"&lt;0")+COUNTIFS('10'!$D$3:$D$260,C436,'10'!$I$3:$I$260,"&lt;0")+COUNTIFS('11'!$C$3:$C$300,C436,'11'!$H$3:$H$300,"&lt;0")+COUNTIFS('11'!$D$3:$D$300,C436,'11'!$H$3:$H$300,"&lt;0")+COUNTIFS('12'!$C$3:$C$300,C436,'12'!$H$3:$H$300,"&lt;0")+COUNTIFS('12'!$D$3:$D$300,C436,'12'!$H$3:$H$300,"&lt;0")</f>
        <v>0</v>
      </c>
      <c r="H436" s="19">
        <f>SUMIFS('01'!$H$3:$H$300,'01'!$C$3:$C$300,C436)+SUMIFS('01'!$H$3:$H$300,'01'!$D$3:$D$300,C436)+SUMIFS('02'!$H$3:$H$300,'02'!$C$3:$C$300,C436)+SUMIFS('02'!$H$3:$H$300,'02'!$D$3:$D$300,C436)+SUMIFS('03'!$H$3:$H$300,'03'!$C$3:$C$300,C436)+SUMIFS('03'!$H$3:$H$300,'03'!$D$3:$D$300,C436)+SUMIFS('04'!$H$3:$H$300,'04'!$C$3:$C$300,C436)+SUMIFS('04'!$H$3:$H$300,'04'!$D$3:$D$300,C436)+SUMIFS('05'!$H$3:$H$300,'05'!$C$3:$C$300,C436)+SUMIFS('05'!$H$3:$H$300,'05'!$D$3:$D$300,C436)+SUMIFS('06'!$H$3:$H$300,'06'!$C$3:$C$300,C436)+SUMIFS('06'!$H$3:$H$300,'06'!$D$3:$D$300,C436)+SUMIFS('07'!$H$3:$H$300,'07'!$C$3:$C$300,C436)+SUMIFS('07'!$H$3:$H$300,'07'!$D$3:$D$300,C436)+SUMIFS('08'!$H$3:$H$300,'08'!$C$3:$C$300,C436)+SUMIFS('08'!$H$3:$H$300,'08'!$D$3:$D$300,C436)+SUMIFS('09'!$H$3:$H$300,'09'!$C$3:$C$300,C436)+SUMIFS('09'!$H$3:$H$300,'09'!$D$3:$D$300,C436)+SUMIFS('10'!$I$3:$I$260,'10'!$C$3:$C$260,C436)+SUMIFS('10'!$I$3:$I$260,'10'!$D$3:$D$260,C436)+SUMIFS('11'!$H$3:$H$300,'11'!$C$3:$C$300,C436)+SUMIFS('11'!$H$3:$H$300,'11'!$D$3:$D$300,C436)+SUMIFS('12'!$H$3:$H$300,'12'!$C$3:$C$300,C436)+SUMIFS('12'!$H$3:$H$300,'12'!$D$3:$D$300,C436)</f>
        <v>0</v>
      </c>
      <c r="I436" s="212"/>
      <c r="J436" s="231"/>
      <c r="K436" s="212"/>
      <c r="L436" s="212"/>
    </row>
    <row r="437" spans="1:12" ht="24.75" customHeight="1">
      <c r="A437" s="16">
        <f>Equipes!$H437+(ROW(Equipes!$H437)/100000)</f>
        <v>4.3699999999999998E-3</v>
      </c>
      <c r="B437" s="13">
        <f>RANK(Equipes!$A437,A:A)</f>
        <v>564</v>
      </c>
      <c r="C437" s="28"/>
      <c r="D437" s="18">
        <f>COUNTIF('01'!$C$3:$C$300,C437)+COUNTIF('02'!$C$3:$C$300,C437)+COUNTIF('03'!$C$3:$C$300,C437)+COUNTIF('04'!$C$3:$C$300,C437)+COUNTIF('05'!$C$3:$C$300,C437)+COUNTIF('06'!$C$3:$C$300,C437)+COUNTIF('07'!$C$3:$C$300,C437)+COUNTIF('08'!$C$3:$C$300,C437)+COUNTIF('09'!$C$3:$C$300,C437)+COUNTIF('10'!$C$3:$C$260,C437)+COUNTIF('11'!$C$3:$C$300,C437)+COUNTIF('12'!$C$3:$C$300,C437)</f>
        <v>0</v>
      </c>
      <c r="E437" s="18">
        <f>COUNTIF('01'!$D$3:$D$300,C437)+COUNTIF('02'!$D$3:$D$300,C437)+COUNTIF('03'!$D$3:$D$300,C437)+COUNTIF('04'!$D$3:$D$300,C437)+COUNTIF('05'!$D$3:$D$300,C437)+COUNTIF('06'!$D$3:$D$300,C437)+COUNTIF('07'!$D$3:$D$300,C437)+COUNTIF('08'!$D$3:$D$300,C437)+COUNTIF('09'!$D$3:$D$300,C437)+COUNTIF('10'!$D$3:$D$260,C437)+COUNTIF('11'!$D$3:$D$300,C437)+COUNTIF('12'!$D$3:$D$300,C437)</f>
        <v>0</v>
      </c>
      <c r="F437" s="18">
        <f>COUNTIFS('01'!$C$3:$C$300,C437,'01'!$H$3:$H$300,"&gt;0")+COUNTIFS('01'!$D$3:$D$300,C437,'01'!$H$3:$H$300,"&gt;0")+COUNTIFS('02'!$C$3:$C$300,C437,'02'!$H$3:$H$300,"&gt;0")+COUNTIFS('02'!$D$3:$D$300,C437,'02'!$H$3:$H$300,"&gt;0")+COUNTIFS('03'!$C$3:$C$300,C437,'03'!$H$3:$H$300,"&gt;0")+COUNTIFS('03'!$D$3:$D$300,C437,'03'!$H$3:$H$300,"&gt;0")+COUNTIFS('04'!$C$3:$C$300,C437,'04'!$H$3:$H$300,"&gt;0")+COUNTIFS('04'!$D$3:$D$300,C437,'04'!$H$3:$H$300,"&gt;0")+COUNTIFS('05'!$C$3:$C$300,C437,'05'!$H$3:$H$300,"&gt;0")+COUNTIFS('05'!$D$3:$D$300,C437,'05'!$H$3:$H$300,"&gt;0")+COUNTIFS('06'!$C$3:$C$300,C437,'06'!$H$3:$H$300,"&gt;0")+COUNTIFS('06'!$D$3:$D$300,C437,'06'!$H$3:$H$300,"&gt;0")+COUNTIFS('07'!$C$3:$C$300,C437,'07'!$H$3:$H$300,"&gt;0")+COUNTIFS('07'!$D$3:$D$300,C437,'07'!$H$3:$H$300,"&gt;0")+COUNTIFS('08'!$C$3:$C$300,C437,'08'!$H$3:$H$300,"&gt;0")+COUNTIFS('08'!$D$3:$D$300,C437,'08'!$H$3:$H$300,"&gt;0")+COUNTIFS('09'!$C$3:$C$300,C437,'09'!$H$3:$H$300,"&gt;0")+COUNTIFS('09'!$D$3:$D$300,C437,'09'!$H$3:$H$300,"&gt;0")+COUNTIFS('10'!$C$3:$C$260,C437,'10'!$I$3:$I$260,"&gt;0")+COUNTIFS('10'!$D$3:$D$260,C437,'10'!$I$3:$I$260,"&gt;0")+COUNTIFS('11'!$C$3:$C$300,C437,'11'!$H$3:$H$300,"&gt;0")+COUNTIFS('11'!$D$3:$D$300,C437,'11'!$H$3:$H$300,"&gt;0")+COUNTIFS('12'!$C$3:$C$300,C437,'12'!$H$3:$H$300,"&gt;0")+COUNTIFS('12'!$D$3:$D$300,C437,'12'!$H$3:$H$300,"&gt;0")</f>
        <v>0</v>
      </c>
      <c r="G437" s="18">
        <f>COUNTIFS('01'!$C$3:$C$300,C437,'01'!$H$3:$H$300,"&lt;0")+COUNTIFS('01'!$D$3:$D$300,C437,'01'!$H$3:$H$300,"&lt;0")+COUNTIFS('02'!$C$3:$C$300,C437,'02'!$H$3:$H$300,"&lt;0")+COUNTIFS('02'!$D$3:$D$300,C437,'02'!$H$3:$H$300,"&lt;0")+COUNTIFS('03'!$C$3:$C$300,C437,'03'!$H$3:$H$300,"&lt;0")+COUNTIFS('03'!$D$3:$D$300,C437,'03'!$H$3:$H$300,"&lt;0")+COUNTIFS('04'!$C$3:$C$300,C437,'04'!$H$3:$H$300,"&lt;0")+COUNTIFS('04'!$D$3:$D$300,C437,'04'!$H$3:$H$300,"&lt;0")+COUNTIFS('05'!$C$3:$C$300,C437,'05'!$H$3:$H$300,"&lt;0")+COUNTIFS('05'!$D$3:$D$300,C437,'05'!$H$3:$H$300,"&lt;0")+COUNTIFS('06'!$C$3:$C$300,C437,'06'!$H$3:$H$300,"&lt;0")+COUNTIFS('06'!$D$3:$D$300,C437,'06'!$H$3:$H$300,"&lt;0")+COUNTIFS('07'!$C$3:$C$300,C437,'07'!$H$3:$H$300,"&lt;0")+COUNTIFS('07'!$D$3:$D$300,C437,'07'!$H$3:$H$300,"&lt;0")+COUNTIFS('08'!$C$3:$C$300,C437,'08'!$H$3:$H$300,"&lt;0")+COUNTIFS('08'!$D$3:$D$300,C437,'08'!$H$3:$H$300,"&lt;0")+COUNTIFS('09'!$C$3:$C$300,C437,'09'!$H$3:$H$300,"&lt;0")+COUNTIFS('09'!$D$3:$D$300,C437,'09'!$H$3:$H$300,"&lt;0")+COUNTIFS('10'!$C$3:$C$260,C437,'10'!$I$3:$I$260,"&lt;0")+COUNTIFS('10'!$D$3:$D$260,C437,'10'!$I$3:$I$260,"&lt;0")+COUNTIFS('11'!$C$3:$C$300,C437,'11'!$H$3:$H$300,"&lt;0")+COUNTIFS('11'!$D$3:$D$300,C437,'11'!$H$3:$H$300,"&lt;0")+COUNTIFS('12'!$C$3:$C$300,C437,'12'!$H$3:$H$300,"&lt;0")+COUNTIFS('12'!$D$3:$D$300,C437,'12'!$H$3:$H$300,"&lt;0")</f>
        <v>0</v>
      </c>
      <c r="H437" s="19">
        <f>SUMIFS('01'!$H$3:$H$300,'01'!$C$3:$C$300,C437)+SUMIFS('01'!$H$3:$H$300,'01'!$D$3:$D$300,C437)+SUMIFS('02'!$H$3:$H$300,'02'!$C$3:$C$300,C437)+SUMIFS('02'!$H$3:$H$300,'02'!$D$3:$D$300,C437)+SUMIFS('03'!$H$3:$H$300,'03'!$C$3:$C$300,C437)+SUMIFS('03'!$H$3:$H$300,'03'!$D$3:$D$300,C437)+SUMIFS('04'!$H$3:$H$300,'04'!$C$3:$C$300,C437)+SUMIFS('04'!$H$3:$H$300,'04'!$D$3:$D$300,C437)+SUMIFS('05'!$H$3:$H$300,'05'!$C$3:$C$300,C437)+SUMIFS('05'!$H$3:$H$300,'05'!$D$3:$D$300,C437)+SUMIFS('06'!$H$3:$H$300,'06'!$C$3:$C$300,C437)+SUMIFS('06'!$H$3:$H$300,'06'!$D$3:$D$300,C437)+SUMIFS('07'!$H$3:$H$300,'07'!$C$3:$C$300,C437)+SUMIFS('07'!$H$3:$H$300,'07'!$D$3:$D$300,C437)+SUMIFS('08'!$H$3:$H$300,'08'!$C$3:$C$300,C437)+SUMIFS('08'!$H$3:$H$300,'08'!$D$3:$D$300,C437)+SUMIFS('09'!$H$3:$H$300,'09'!$C$3:$C$300,C437)+SUMIFS('09'!$H$3:$H$300,'09'!$D$3:$D$300,C437)+SUMIFS('10'!$I$3:$I$260,'10'!$C$3:$C$260,C437)+SUMIFS('10'!$I$3:$I$260,'10'!$D$3:$D$260,C437)+SUMIFS('11'!$H$3:$H$300,'11'!$C$3:$C$300,C437)+SUMIFS('11'!$H$3:$H$300,'11'!$D$3:$D$300,C437)+SUMIFS('12'!$H$3:$H$300,'12'!$C$3:$C$300,C437)+SUMIFS('12'!$H$3:$H$300,'12'!$D$3:$D$300,C437)</f>
        <v>0</v>
      </c>
      <c r="I437" s="212"/>
      <c r="J437" s="231"/>
      <c r="K437" s="212"/>
      <c r="L437" s="212"/>
    </row>
    <row r="438" spans="1:12" ht="24.75" customHeight="1">
      <c r="A438" s="16">
        <f>Equipes!$H438+(ROW(Equipes!$H438)/100000)</f>
        <v>4.3800000000000002E-3</v>
      </c>
      <c r="B438" s="13">
        <f>RANK(Equipes!$A438,A:A)</f>
        <v>563</v>
      </c>
      <c r="C438" s="28"/>
      <c r="D438" s="18">
        <f>COUNTIF('01'!$C$3:$C$300,C438)+COUNTIF('02'!$C$3:$C$300,C438)+COUNTIF('03'!$C$3:$C$300,C438)+COUNTIF('04'!$C$3:$C$300,C438)+COUNTIF('05'!$C$3:$C$300,C438)+COUNTIF('06'!$C$3:$C$300,C438)+COUNTIF('07'!$C$3:$C$300,C438)+COUNTIF('08'!$C$3:$C$300,C438)+COUNTIF('09'!$C$3:$C$300,C438)+COUNTIF('10'!$C$3:$C$260,C438)+COUNTIF('11'!$C$3:$C$300,C438)+COUNTIF('12'!$C$3:$C$300,C438)</f>
        <v>0</v>
      </c>
      <c r="E438" s="18">
        <f>COUNTIF('01'!$D$3:$D$300,C438)+COUNTIF('02'!$D$3:$D$300,C438)+COUNTIF('03'!$D$3:$D$300,C438)+COUNTIF('04'!$D$3:$D$300,C438)+COUNTIF('05'!$D$3:$D$300,C438)+COUNTIF('06'!$D$3:$D$300,C438)+COUNTIF('07'!$D$3:$D$300,C438)+COUNTIF('08'!$D$3:$D$300,C438)+COUNTIF('09'!$D$3:$D$300,C438)+COUNTIF('10'!$D$3:$D$260,C438)+COUNTIF('11'!$D$3:$D$300,C438)+COUNTIF('12'!$D$3:$D$300,C438)</f>
        <v>0</v>
      </c>
      <c r="F438" s="18">
        <f>COUNTIFS('01'!$C$3:$C$300,C438,'01'!$H$3:$H$300,"&gt;0")+COUNTIFS('01'!$D$3:$D$300,C438,'01'!$H$3:$H$300,"&gt;0")+COUNTIFS('02'!$C$3:$C$300,C438,'02'!$H$3:$H$300,"&gt;0")+COUNTIFS('02'!$D$3:$D$300,C438,'02'!$H$3:$H$300,"&gt;0")+COUNTIFS('03'!$C$3:$C$300,C438,'03'!$H$3:$H$300,"&gt;0")+COUNTIFS('03'!$D$3:$D$300,C438,'03'!$H$3:$H$300,"&gt;0")+COUNTIFS('04'!$C$3:$C$300,C438,'04'!$H$3:$H$300,"&gt;0")+COUNTIFS('04'!$D$3:$D$300,C438,'04'!$H$3:$H$300,"&gt;0")+COUNTIFS('05'!$C$3:$C$300,C438,'05'!$H$3:$H$300,"&gt;0")+COUNTIFS('05'!$D$3:$D$300,C438,'05'!$H$3:$H$300,"&gt;0")+COUNTIFS('06'!$C$3:$C$300,C438,'06'!$H$3:$H$300,"&gt;0")+COUNTIFS('06'!$D$3:$D$300,C438,'06'!$H$3:$H$300,"&gt;0")+COUNTIFS('07'!$C$3:$C$300,C438,'07'!$H$3:$H$300,"&gt;0")+COUNTIFS('07'!$D$3:$D$300,C438,'07'!$H$3:$H$300,"&gt;0")+COUNTIFS('08'!$C$3:$C$300,C438,'08'!$H$3:$H$300,"&gt;0")+COUNTIFS('08'!$D$3:$D$300,C438,'08'!$H$3:$H$300,"&gt;0")+COUNTIFS('09'!$C$3:$C$300,C438,'09'!$H$3:$H$300,"&gt;0")+COUNTIFS('09'!$D$3:$D$300,C438,'09'!$H$3:$H$300,"&gt;0")+COUNTIFS('10'!$C$3:$C$260,C438,'10'!$I$3:$I$260,"&gt;0")+COUNTIFS('10'!$D$3:$D$260,C438,'10'!$I$3:$I$260,"&gt;0")+COUNTIFS('11'!$C$3:$C$300,C438,'11'!$H$3:$H$300,"&gt;0")+COUNTIFS('11'!$D$3:$D$300,C438,'11'!$H$3:$H$300,"&gt;0")+COUNTIFS('12'!$C$3:$C$300,C438,'12'!$H$3:$H$300,"&gt;0")+COUNTIFS('12'!$D$3:$D$300,C438,'12'!$H$3:$H$300,"&gt;0")</f>
        <v>0</v>
      </c>
      <c r="G438" s="18">
        <f>COUNTIFS('01'!$C$3:$C$300,C438,'01'!$H$3:$H$300,"&lt;0")+COUNTIFS('01'!$D$3:$D$300,C438,'01'!$H$3:$H$300,"&lt;0")+COUNTIFS('02'!$C$3:$C$300,C438,'02'!$H$3:$H$300,"&lt;0")+COUNTIFS('02'!$D$3:$D$300,C438,'02'!$H$3:$H$300,"&lt;0")+COUNTIFS('03'!$C$3:$C$300,C438,'03'!$H$3:$H$300,"&lt;0")+COUNTIFS('03'!$D$3:$D$300,C438,'03'!$H$3:$H$300,"&lt;0")+COUNTIFS('04'!$C$3:$C$300,C438,'04'!$H$3:$H$300,"&lt;0")+COUNTIFS('04'!$D$3:$D$300,C438,'04'!$H$3:$H$300,"&lt;0")+COUNTIFS('05'!$C$3:$C$300,C438,'05'!$H$3:$H$300,"&lt;0")+COUNTIFS('05'!$D$3:$D$300,C438,'05'!$H$3:$H$300,"&lt;0")+COUNTIFS('06'!$C$3:$C$300,C438,'06'!$H$3:$H$300,"&lt;0")+COUNTIFS('06'!$D$3:$D$300,C438,'06'!$H$3:$H$300,"&lt;0")+COUNTIFS('07'!$C$3:$C$300,C438,'07'!$H$3:$H$300,"&lt;0")+COUNTIFS('07'!$D$3:$D$300,C438,'07'!$H$3:$H$300,"&lt;0")+COUNTIFS('08'!$C$3:$C$300,C438,'08'!$H$3:$H$300,"&lt;0")+COUNTIFS('08'!$D$3:$D$300,C438,'08'!$H$3:$H$300,"&lt;0")+COUNTIFS('09'!$C$3:$C$300,C438,'09'!$H$3:$H$300,"&lt;0")+COUNTIFS('09'!$D$3:$D$300,C438,'09'!$H$3:$H$300,"&lt;0")+COUNTIFS('10'!$C$3:$C$260,C438,'10'!$I$3:$I$260,"&lt;0")+COUNTIFS('10'!$D$3:$D$260,C438,'10'!$I$3:$I$260,"&lt;0")+COUNTIFS('11'!$C$3:$C$300,C438,'11'!$H$3:$H$300,"&lt;0")+COUNTIFS('11'!$D$3:$D$300,C438,'11'!$H$3:$H$300,"&lt;0")+COUNTIFS('12'!$C$3:$C$300,C438,'12'!$H$3:$H$300,"&lt;0")+COUNTIFS('12'!$D$3:$D$300,C438,'12'!$H$3:$H$300,"&lt;0")</f>
        <v>0</v>
      </c>
      <c r="H438" s="19">
        <f>SUMIFS('01'!$H$3:$H$300,'01'!$C$3:$C$300,C438)+SUMIFS('01'!$H$3:$H$300,'01'!$D$3:$D$300,C438)+SUMIFS('02'!$H$3:$H$300,'02'!$C$3:$C$300,C438)+SUMIFS('02'!$H$3:$H$300,'02'!$D$3:$D$300,C438)+SUMIFS('03'!$H$3:$H$300,'03'!$C$3:$C$300,C438)+SUMIFS('03'!$H$3:$H$300,'03'!$D$3:$D$300,C438)+SUMIFS('04'!$H$3:$H$300,'04'!$C$3:$C$300,C438)+SUMIFS('04'!$H$3:$H$300,'04'!$D$3:$D$300,C438)+SUMIFS('05'!$H$3:$H$300,'05'!$C$3:$C$300,C438)+SUMIFS('05'!$H$3:$H$300,'05'!$D$3:$D$300,C438)+SUMIFS('06'!$H$3:$H$300,'06'!$C$3:$C$300,C438)+SUMIFS('06'!$H$3:$H$300,'06'!$D$3:$D$300,C438)+SUMIFS('07'!$H$3:$H$300,'07'!$C$3:$C$300,C438)+SUMIFS('07'!$H$3:$H$300,'07'!$D$3:$D$300,C438)+SUMIFS('08'!$H$3:$H$300,'08'!$C$3:$C$300,C438)+SUMIFS('08'!$H$3:$H$300,'08'!$D$3:$D$300,C438)+SUMIFS('09'!$H$3:$H$300,'09'!$C$3:$C$300,C438)+SUMIFS('09'!$H$3:$H$300,'09'!$D$3:$D$300,C438)+SUMIFS('10'!$I$3:$I$260,'10'!$C$3:$C$260,C438)+SUMIFS('10'!$I$3:$I$260,'10'!$D$3:$D$260,C438)+SUMIFS('11'!$H$3:$H$300,'11'!$C$3:$C$300,C438)+SUMIFS('11'!$H$3:$H$300,'11'!$D$3:$D$300,C438)+SUMIFS('12'!$H$3:$H$300,'12'!$C$3:$C$300,C438)+SUMIFS('12'!$H$3:$H$300,'12'!$D$3:$D$300,C438)</f>
        <v>0</v>
      </c>
      <c r="I438" s="212"/>
      <c r="J438" s="231"/>
      <c r="K438" s="212"/>
      <c r="L438" s="212"/>
    </row>
    <row r="439" spans="1:12" ht="24.75" customHeight="1">
      <c r="A439" s="16">
        <f>Equipes!$H439+(ROW(Equipes!$H439)/100000)</f>
        <v>4.3899999999999998E-3</v>
      </c>
      <c r="B439" s="13">
        <f>RANK(Equipes!$A439,A:A)</f>
        <v>562</v>
      </c>
      <c r="C439" s="28"/>
      <c r="D439" s="18">
        <f>COUNTIF('01'!$C$3:$C$300,C439)+COUNTIF('02'!$C$3:$C$300,C439)+COUNTIF('03'!$C$3:$C$300,C439)+COUNTIF('04'!$C$3:$C$300,C439)+COUNTIF('05'!$C$3:$C$300,C439)+COUNTIF('06'!$C$3:$C$300,C439)+COUNTIF('07'!$C$3:$C$300,C439)+COUNTIF('08'!$C$3:$C$300,C439)+COUNTIF('09'!$C$3:$C$300,C439)+COUNTIF('10'!$C$3:$C$260,C439)+COUNTIF('11'!$C$3:$C$300,C439)+COUNTIF('12'!$C$3:$C$300,C439)</f>
        <v>0</v>
      </c>
      <c r="E439" s="18">
        <f>COUNTIF('01'!$D$3:$D$300,C439)+COUNTIF('02'!$D$3:$D$300,C439)+COUNTIF('03'!$D$3:$D$300,C439)+COUNTIF('04'!$D$3:$D$300,C439)+COUNTIF('05'!$D$3:$D$300,C439)+COUNTIF('06'!$D$3:$D$300,C439)+COUNTIF('07'!$D$3:$D$300,C439)+COUNTIF('08'!$D$3:$D$300,C439)+COUNTIF('09'!$D$3:$D$300,C439)+COUNTIF('10'!$D$3:$D$260,C439)+COUNTIF('11'!$D$3:$D$300,C439)+COUNTIF('12'!$D$3:$D$300,C439)</f>
        <v>0</v>
      </c>
      <c r="F439" s="18">
        <f>COUNTIFS('01'!$C$3:$C$300,C439,'01'!$H$3:$H$300,"&gt;0")+COUNTIFS('01'!$D$3:$D$300,C439,'01'!$H$3:$H$300,"&gt;0")+COUNTIFS('02'!$C$3:$C$300,C439,'02'!$H$3:$H$300,"&gt;0")+COUNTIFS('02'!$D$3:$D$300,C439,'02'!$H$3:$H$300,"&gt;0")+COUNTIFS('03'!$C$3:$C$300,C439,'03'!$H$3:$H$300,"&gt;0")+COUNTIFS('03'!$D$3:$D$300,C439,'03'!$H$3:$H$300,"&gt;0")+COUNTIFS('04'!$C$3:$C$300,C439,'04'!$H$3:$H$300,"&gt;0")+COUNTIFS('04'!$D$3:$D$300,C439,'04'!$H$3:$H$300,"&gt;0")+COUNTIFS('05'!$C$3:$C$300,C439,'05'!$H$3:$H$300,"&gt;0")+COUNTIFS('05'!$D$3:$D$300,C439,'05'!$H$3:$H$300,"&gt;0")+COUNTIFS('06'!$C$3:$C$300,C439,'06'!$H$3:$H$300,"&gt;0")+COUNTIFS('06'!$D$3:$D$300,C439,'06'!$H$3:$H$300,"&gt;0")+COUNTIFS('07'!$C$3:$C$300,C439,'07'!$H$3:$H$300,"&gt;0")+COUNTIFS('07'!$D$3:$D$300,C439,'07'!$H$3:$H$300,"&gt;0")+COUNTIFS('08'!$C$3:$C$300,C439,'08'!$H$3:$H$300,"&gt;0")+COUNTIFS('08'!$D$3:$D$300,C439,'08'!$H$3:$H$300,"&gt;0")+COUNTIFS('09'!$C$3:$C$300,C439,'09'!$H$3:$H$300,"&gt;0")+COUNTIFS('09'!$D$3:$D$300,C439,'09'!$H$3:$H$300,"&gt;0")+COUNTIFS('10'!$C$3:$C$260,C439,'10'!$I$3:$I$260,"&gt;0")+COUNTIFS('10'!$D$3:$D$260,C439,'10'!$I$3:$I$260,"&gt;0")+COUNTIFS('11'!$C$3:$C$300,C439,'11'!$H$3:$H$300,"&gt;0")+COUNTIFS('11'!$D$3:$D$300,C439,'11'!$H$3:$H$300,"&gt;0")+COUNTIFS('12'!$C$3:$C$300,C439,'12'!$H$3:$H$300,"&gt;0")+COUNTIFS('12'!$D$3:$D$300,C439,'12'!$H$3:$H$300,"&gt;0")</f>
        <v>0</v>
      </c>
      <c r="G439" s="18">
        <f>COUNTIFS('01'!$C$3:$C$300,C439,'01'!$H$3:$H$300,"&lt;0")+COUNTIFS('01'!$D$3:$D$300,C439,'01'!$H$3:$H$300,"&lt;0")+COUNTIFS('02'!$C$3:$C$300,C439,'02'!$H$3:$H$300,"&lt;0")+COUNTIFS('02'!$D$3:$D$300,C439,'02'!$H$3:$H$300,"&lt;0")+COUNTIFS('03'!$C$3:$C$300,C439,'03'!$H$3:$H$300,"&lt;0")+COUNTIFS('03'!$D$3:$D$300,C439,'03'!$H$3:$H$300,"&lt;0")+COUNTIFS('04'!$C$3:$C$300,C439,'04'!$H$3:$H$300,"&lt;0")+COUNTIFS('04'!$D$3:$D$300,C439,'04'!$H$3:$H$300,"&lt;0")+COUNTIFS('05'!$C$3:$C$300,C439,'05'!$H$3:$H$300,"&lt;0")+COUNTIFS('05'!$D$3:$D$300,C439,'05'!$H$3:$H$300,"&lt;0")+COUNTIFS('06'!$C$3:$C$300,C439,'06'!$H$3:$H$300,"&lt;0")+COUNTIFS('06'!$D$3:$D$300,C439,'06'!$H$3:$H$300,"&lt;0")+COUNTIFS('07'!$C$3:$C$300,C439,'07'!$H$3:$H$300,"&lt;0")+COUNTIFS('07'!$D$3:$D$300,C439,'07'!$H$3:$H$300,"&lt;0")+COUNTIFS('08'!$C$3:$C$300,C439,'08'!$H$3:$H$300,"&lt;0")+COUNTIFS('08'!$D$3:$D$300,C439,'08'!$H$3:$H$300,"&lt;0")+COUNTIFS('09'!$C$3:$C$300,C439,'09'!$H$3:$H$300,"&lt;0")+COUNTIFS('09'!$D$3:$D$300,C439,'09'!$H$3:$H$300,"&lt;0")+COUNTIFS('10'!$C$3:$C$260,C439,'10'!$I$3:$I$260,"&lt;0")+COUNTIFS('10'!$D$3:$D$260,C439,'10'!$I$3:$I$260,"&lt;0")+COUNTIFS('11'!$C$3:$C$300,C439,'11'!$H$3:$H$300,"&lt;0")+COUNTIFS('11'!$D$3:$D$300,C439,'11'!$H$3:$H$300,"&lt;0")+COUNTIFS('12'!$C$3:$C$300,C439,'12'!$H$3:$H$300,"&lt;0")+COUNTIFS('12'!$D$3:$D$300,C439,'12'!$H$3:$H$300,"&lt;0")</f>
        <v>0</v>
      </c>
      <c r="H439" s="19">
        <f>SUMIFS('01'!$H$3:$H$300,'01'!$C$3:$C$300,C439)+SUMIFS('01'!$H$3:$H$300,'01'!$D$3:$D$300,C439)+SUMIFS('02'!$H$3:$H$300,'02'!$C$3:$C$300,C439)+SUMIFS('02'!$H$3:$H$300,'02'!$D$3:$D$300,C439)+SUMIFS('03'!$H$3:$H$300,'03'!$C$3:$C$300,C439)+SUMIFS('03'!$H$3:$H$300,'03'!$D$3:$D$300,C439)+SUMIFS('04'!$H$3:$H$300,'04'!$C$3:$C$300,C439)+SUMIFS('04'!$H$3:$H$300,'04'!$D$3:$D$300,C439)+SUMIFS('05'!$H$3:$H$300,'05'!$C$3:$C$300,C439)+SUMIFS('05'!$H$3:$H$300,'05'!$D$3:$D$300,C439)+SUMIFS('06'!$H$3:$H$300,'06'!$C$3:$C$300,C439)+SUMIFS('06'!$H$3:$H$300,'06'!$D$3:$D$300,C439)+SUMIFS('07'!$H$3:$H$300,'07'!$C$3:$C$300,C439)+SUMIFS('07'!$H$3:$H$300,'07'!$D$3:$D$300,C439)+SUMIFS('08'!$H$3:$H$300,'08'!$C$3:$C$300,C439)+SUMIFS('08'!$H$3:$H$300,'08'!$D$3:$D$300,C439)+SUMIFS('09'!$H$3:$H$300,'09'!$C$3:$C$300,C439)+SUMIFS('09'!$H$3:$H$300,'09'!$D$3:$D$300,C439)+SUMIFS('10'!$I$3:$I$260,'10'!$C$3:$C$260,C439)+SUMIFS('10'!$I$3:$I$260,'10'!$D$3:$D$260,C439)+SUMIFS('11'!$H$3:$H$300,'11'!$C$3:$C$300,C439)+SUMIFS('11'!$H$3:$H$300,'11'!$D$3:$D$300,C439)+SUMIFS('12'!$H$3:$H$300,'12'!$C$3:$C$300,C439)+SUMIFS('12'!$H$3:$H$300,'12'!$D$3:$D$300,C439)</f>
        <v>0</v>
      </c>
      <c r="I439" s="212"/>
      <c r="J439" s="231"/>
      <c r="K439" s="212"/>
      <c r="L439" s="212"/>
    </row>
    <row r="440" spans="1:12" ht="24.75" customHeight="1">
      <c r="A440" s="16">
        <f>Equipes!$H440+(ROW(Equipes!$H440)/100000)</f>
        <v>4.4000000000000003E-3</v>
      </c>
      <c r="B440" s="13">
        <f>RANK(Equipes!$A440,A:A)</f>
        <v>561</v>
      </c>
      <c r="C440" s="28"/>
      <c r="D440" s="18">
        <f>COUNTIF('01'!$C$3:$C$300,C440)+COUNTIF('02'!$C$3:$C$300,C440)+COUNTIF('03'!$C$3:$C$300,C440)+COUNTIF('04'!$C$3:$C$300,C440)+COUNTIF('05'!$C$3:$C$300,C440)+COUNTIF('06'!$C$3:$C$300,C440)+COUNTIF('07'!$C$3:$C$300,C440)+COUNTIF('08'!$C$3:$C$300,C440)+COUNTIF('09'!$C$3:$C$300,C440)+COUNTIF('10'!$C$3:$C$260,C440)+COUNTIF('11'!$C$3:$C$300,C440)+COUNTIF('12'!$C$3:$C$300,C440)</f>
        <v>0</v>
      </c>
      <c r="E440" s="18">
        <f>COUNTIF('01'!$D$3:$D$300,C440)+COUNTIF('02'!$D$3:$D$300,C440)+COUNTIF('03'!$D$3:$D$300,C440)+COUNTIF('04'!$D$3:$D$300,C440)+COUNTIF('05'!$D$3:$D$300,C440)+COUNTIF('06'!$D$3:$D$300,C440)+COUNTIF('07'!$D$3:$D$300,C440)+COUNTIF('08'!$D$3:$D$300,C440)+COUNTIF('09'!$D$3:$D$300,C440)+COUNTIF('10'!$D$3:$D$260,C440)+COUNTIF('11'!$D$3:$D$300,C440)+COUNTIF('12'!$D$3:$D$300,C440)</f>
        <v>0</v>
      </c>
      <c r="F440" s="18">
        <f>COUNTIFS('01'!$C$3:$C$300,C440,'01'!$H$3:$H$300,"&gt;0")+COUNTIFS('01'!$D$3:$D$300,C440,'01'!$H$3:$H$300,"&gt;0")+COUNTIFS('02'!$C$3:$C$300,C440,'02'!$H$3:$H$300,"&gt;0")+COUNTIFS('02'!$D$3:$D$300,C440,'02'!$H$3:$H$300,"&gt;0")+COUNTIFS('03'!$C$3:$C$300,C440,'03'!$H$3:$H$300,"&gt;0")+COUNTIFS('03'!$D$3:$D$300,C440,'03'!$H$3:$H$300,"&gt;0")+COUNTIFS('04'!$C$3:$C$300,C440,'04'!$H$3:$H$300,"&gt;0")+COUNTIFS('04'!$D$3:$D$300,C440,'04'!$H$3:$H$300,"&gt;0")+COUNTIFS('05'!$C$3:$C$300,C440,'05'!$H$3:$H$300,"&gt;0")+COUNTIFS('05'!$D$3:$D$300,C440,'05'!$H$3:$H$300,"&gt;0")+COUNTIFS('06'!$C$3:$C$300,C440,'06'!$H$3:$H$300,"&gt;0")+COUNTIFS('06'!$D$3:$D$300,C440,'06'!$H$3:$H$300,"&gt;0")+COUNTIFS('07'!$C$3:$C$300,C440,'07'!$H$3:$H$300,"&gt;0")+COUNTIFS('07'!$D$3:$D$300,C440,'07'!$H$3:$H$300,"&gt;0")+COUNTIFS('08'!$C$3:$C$300,C440,'08'!$H$3:$H$300,"&gt;0")+COUNTIFS('08'!$D$3:$D$300,C440,'08'!$H$3:$H$300,"&gt;0")+COUNTIFS('09'!$C$3:$C$300,C440,'09'!$H$3:$H$300,"&gt;0")+COUNTIFS('09'!$D$3:$D$300,C440,'09'!$H$3:$H$300,"&gt;0")+COUNTIFS('10'!$C$3:$C$260,C440,'10'!$I$3:$I$260,"&gt;0")+COUNTIFS('10'!$D$3:$D$260,C440,'10'!$I$3:$I$260,"&gt;0")+COUNTIFS('11'!$C$3:$C$300,C440,'11'!$H$3:$H$300,"&gt;0")+COUNTIFS('11'!$D$3:$D$300,C440,'11'!$H$3:$H$300,"&gt;0")+COUNTIFS('12'!$C$3:$C$300,C440,'12'!$H$3:$H$300,"&gt;0")+COUNTIFS('12'!$D$3:$D$300,C440,'12'!$H$3:$H$300,"&gt;0")</f>
        <v>0</v>
      </c>
      <c r="G440" s="18">
        <f>COUNTIFS('01'!$C$3:$C$300,C440,'01'!$H$3:$H$300,"&lt;0")+COUNTIFS('01'!$D$3:$D$300,C440,'01'!$H$3:$H$300,"&lt;0")+COUNTIFS('02'!$C$3:$C$300,C440,'02'!$H$3:$H$300,"&lt;0")+COUNTIFS('02'!$D$3:$D$300,C440,'02'!$H$3:$H$300,"&lt;0")+COUNTIFS('03'!$C$3:$C$300,C440,'03'!$H$3:$H$300,"&lt;0")+COUNTIFS('03'!$D$3:$D$300,C440,'03'!$H$3:$H$300,"&lt;0")+COUNTIFS('04'!$C$3:$C$300,C440,'04'!$H$3:$H$300,"&lt;0")+COUNTIFS('04'!$D$3:$D$300,C440,'04'!$H$3:$H$300,"&lt;0")+COUNTIFS('05'!$C$3:$C$300,C440,'05'!$H$3:$H$300,"&lt;0")+COUNTIFS('05'!$D$3:$D$300,C440,'05'!$H$3:$H$300,"&lt;0")+COUNTIFS('06'!$C$3:$C$300,C440,'06'!$H$3:$H$300,"&lt;0")+COUNTIFS('06'!$D$3:$D$300,C440,'06'!$H$3:$H$300,"&lt;0")+COUNTIFS('07'!$C$3:$C$300,C440,'07'!$H$3:$H$300,"&lt;0")+COUNTIFS('07'!$D$3:$D$300,C440,'07'!$H$3:$H$300,"&lt;0")+COUNTIFS('08'!$C$3:$C$300,C440,'08'!$H$3:$H$300,"&lt;0")+COUNTIFS('08'!$D$3:$D$300,C440,'08'!$H$3:$H$300,"&lt;0")+COUNTIFS('09'!$C$3:$C$300,C440,'09'!$H$3:$H$300,"&lt;0")+COUNTIFS('09'!$D$3:$D$300,C440,'09'!$H$3:$H$300,"&lt;0")+COUNTIFS('10'!$C$3:$C$260,C440,'10'!$I$3:$I$260,"&lt;0")+COUNTIFS('10'!$D$3:$D$260,C440,'10'!$I$3:$I$260,"&lt;0")+COUNTIFS('11'!$C$3:$C$300,C440,'11'!$H$3:$H$300,"&lt;0")+COUNTIFS('11'!$D$3:$D$300,C440,'11'!$H$3:$H$300,"&lt;0")+COUNTIFS('12'!$C$3:$C$300,C440,'12'!$H$3:$H$300,"&lt;0")+COUNTIFS('12'!$D$3:$D$300,C440,'12'!$H$3:$H$300,"&lt;0")</f>
        <v>0</v>
      </c>
      <c r="H440" s="19">
        <f>SUMIFS('01'!$H$3:$H$300,'01'!$C$3:$C$300,C440)+SUMIFS('01'!$H$3:$H$300,'01'!$D$3:$D$300,C440)+SUMIFS('02'!$H$3:$H$300,'02'!$C$3:$C$300,C440)+SUMIFS('02'!$H$3:$H$300,'02'!$D$3:$D$300,C440)+SUMIFS('03'!$H$3:$H$300,'03'!$C$3:$C$300,C440)+SUMIFS('03'!$H$3:$H$300,'03'!$D$3:$D$300,C440)+SUMIFS('04'!$H$3:$H$300,'04'!$C$3:$C$300,C440)+SUMIFS('04'!$H$3:$H$300,'04'!$D$3:$D$300,C440)+SUMIFS('05'!$H$3:$H$300,'05'!$C$3:$C$300,C440)+SUMIFS('05'!$H$3:$H$300,'05'!$D$3:$D$300,C440)+SUMIFS('06'!$H$3:$H$300,'06'!$C$3:$C$300,C440)+SUMIFS('06'!$H$3:$H$300,'06'!$D$3:$D$300,C440)+SUMIFS('07'!$H$3:$H$300,'07'!$C$3:$C$300,C440)+SUMIFS('07'!$H$3:$H$300,'07'!$D$3:$D$300,C440)+SUMIFS('08'!$H$3:$H$300,'08'!$C$3:$C$300,C440)+SUMIFS('08'!$H$3:$H$300,'08'!$D$3:$D$300,C440)+SUMIFS('09'!$H$3:$H$300,'09'!$C$3:$C$300,C440)+SUMIFS('09'!$H$3:$H$300,'09'!$D$3:$D$300,C440)+SUMIFS('10'!$I$3:$I$260,'10'!$C$3:$C$260,C440)+SUMIFS('10'!$I$3:$I$260,'10'!$D$3:$D$260,C440)+SUMIFS('11'!$H$3:$H$300,'11'!$C$3:$C$300,C440)+SUMIFS('11'!$H$3:$H$300,'11'!$D$3:$D$300,C440)+SUMIFS('12'!$H$3:$H$300,'12'!$C$3:$C$300,C440)+SUMIFS('12'!$H$3:$H$300,'12'!$D$3:$D$300,C440)</f>
        <v>0</v>
      </c>
      <c r="I440" s="212"/>
      <c r="J440" s="231"/>
      <c r="K440" s="212"/>
      <c r="L440" s="212"/>
    </row>
    <row r="441" spans="1:12" ht="24.75" customHeight="1">
      <c r="A441" s="16">
        <f>Equipes!$H441+(ROW(Equipes!$H441)/100000)</f>
        <v>4.4099999999999999E-3</v>
      </c>
      <c r="B441" s="13">
        <f>RANK(Equipes!$A441,A:A)</f>
        <v>560</v>
      </c>
      <c r="C441" s="28"/>
      <c r="D441" s="18">
        <f>COUNTIF('01'!$C$3:$C$300,C441)+COUNTIF('02'!$C$3:$C$300,C441)+COUNTIF('03'!$C$3:$C$300,C441)+COUNTIF('04'!$C$3:$C$300,C441)+COUNTIF('05'!$C$3:$C$300,C441)+COUNTIF('06'!$C$3:$C$300,C441)+COUNTIF('07'!$C$3:$C$300,C441)+COUNTIF('08'!$C$3:$C$300,C441)+COUNTIF('09'!$C$3:$C$300,C441)+COUNTIF('10'!$C$3:$C$260,C441)+COUNTIF('11'!$C$3:$C$300,C441)+COUNTIF('12'!$C$3:$C$300,C441)</f>
        <v>0</v>
      </c>
      <c r="E441" s="18">
        <f>COUNTIF('01'!$D$3:$D$300,C441)+COUNTIF('02'!$D$3:$D$300,C441)+COUNTIF('03'!$D$3:$D$300,C441)+COUNTIF('04'!$D$3:$D$300,C441)+COUNTIF('05'!$D$3:$D$300,C441)+COUNTIF('06'!$D$3:$D$300,C441)+COUNTIF('07'!$D$3:$D$300,C441)+COUNTIF('08'!$D$3:$D$300,C441)+COUNTIF('09'!$D$3:$D$300,C441)+COUNTIF('10'!$D$3:$D$260,C441)+COUNTIF('11'!$D$3:$D$300,C441)+COUNTIF('12'!$D$3:$D$300,C441)</f>
        <v>0</v>
      </c>
      <c r="F441" s="18">
        <f>COUNTIFS('01'!$C$3:$C$300,C441,'01'!$H$3:$H$300,"&gt;0")+COUNTIFS('01'!$D$3:$D$300,C441,'01'!$H$3:$H$300,"&gt;0")+COUNTIFS('02'!$C$3:$C$300,C441,'02'!$H$3:$H$300,"&gt;0")+COUNTIFS('02'!$D$3:$D$300,C441,'02'!$H$3:$H$300,"&gt;0")+COUNTIFS('03'!$C$3:$C$300,C441,'03'!$H$3:$H$300,"&gt;0")+COUNTIFS('03'!$D$3:$D$300,C441,'03'!$H$3:$H$300,"&gt;0")+COUNTIFS('04'!$C$3:$C$300,C441,'04'!$H$3:$H$300,"&gt;0")+COUNTIFS('04'!$D$3:$D$300,C441,'04'!$H$3:$H$300,"&gt;0")+COUNTIFS('05'!$C$3:$C$300,C441,'05'!$H$3:$H$300,"&gt;0")+COUNTIFS('05'!$D$3:$D$300,C441,'05'!$H$3:$H$300,"&gt;0")+COUNTIFS('06'!$C$3:$C$300,C441,'06'!$H$3:$H$300,"&gt;0")+COUNTIFS('06'!$D$3:$D$300,C441,'06'!$H$3:$H$300,"&gt;0")+COUNTIFS('07'!$C$3:$C$300,C441,'07'!$H$3:$H$300,"&gt;0")+COUNTIFS('07'!$D$3:$D$300,C441,'07'!$H$3:$H$300,"&gt;0")+COUNTIFS('08'!$C$3:$C$300,C441,'08'!$H$3:$H$300,"&gt;0")+COUNTIFS('08'!$D$3:$D$300,C441,'08'!$H$3:$H$300,"&gt;0")+COUNTIFS('09'!$C$3:$C$300,C441,'09'!$H$3:$H$300,"&gt;0")+COUNTIFS('09'!$D$3:$D$300,C441,'09'!$H$3:$H$300,"&gt;0")+COUNTIFS('10'!$C$3:$C$260,C441,'10'!$I$3:$I$260,"&gt;0")+COUNTIFS('10'!$D$3:$D$260,C441,'10'!$I$3:$I$260,"&gt;0")+COUNTIFS('11'!$C$3:$C$300,C441,'11'!$H$3:$H$300,"&gt;0")+COUNTIFS('11'!$D$3:$D$300,C441,'11'!$H$3:$H$300,"&gt;0")+COUNTIFS('12'!$C$3:$C$300,C441,'12'!$H$3:$H$300,"&gt;0")+COUNTIFS('12'!$D$3:$D$300,C441,'12'!$H$3:$H$300,"&gt;0")</f>
        <v>0</v>
      </c>
      <c r="G441" s="18">
        <f>COUNTIFS('01'!$C$3:$C$300,C441,'01'!$H$3:$H$300,"&lt;0")+COUNTIFS('01'!$D$3:$D$300,C441,'01'!$H$3:$H$300,"&lt;0")+COUNTIFS('02'!$C$3:$C$300,C441,'02'!$H$3:$H$300,"&lt;0")+COUNTIFS('02'!$D$3:$D$300,C441,'02'!$H$3:$H$300,"&lt;0")+COUNTIFS('03'!$C$3:$C$300,C441,'03'!$H$3:$H$300,"&lt;0")+COUNTIFS('03'!$D$3:$D$300,C441,'03'!$H$3:$H$300,"&lt;0")+COUNTIFS('04'!$C$3:$C$300,C441,'04'!$H$3:$H$300,"&lt;0")+COUNTIFS('04'!$D$3:$D$300,C441,'04'!$H$3:$H$300,"&lt;0")+COUNTIFS('05'!$C$3:$C$300,C441,'05'!$H$3:$H$300,"&lt;0")+COUNTIFS('05'!$D$3:$D$300,C441,'05'!$H$3:$H$300,"&lt;0")+COUNTIFS('06'!$C$3:$C$300,C441,'06'!$H$3:$H$300,"&lt;0")+COUNTIFS('06'!$D$3:$D$300,C441,'06'!$H$3:$H$300,"&lt;0")+COUNTIFS('07'!$C$3:$C$300,C441,'07'!$H$3:$H$300,"&lt;0")+COUNTIFS('07'!$D$3:$D$300,C441,'07'!$H$3:$H$300,"&lt;0")+COUNTIFS('08'!$C$3:$C$300,C441,'08'!$H$3:$H$300,"&lt;0")+COUNTIFS('08'!$D$3:$D$300,C441,'08'!$H$3:$H$300,"&lt;0")+COUNTIFS('09'!$C$3:$C$300,C441,'09'!$H$3:$H$300,"&lt;0")+COUNTIFS('09'!$D$3:$D$300,C441,'09'!$H$3:$H$300,"&lt;0")+COUNTIFS('10'!$C$3:$C$260,C441,'10'!$I$3:$I$260,"&lt;0")+COUNTIFS('10'!$D$3:$D$260,C441,'10'!$I$3:$I$260,"&lt;0")+COUNTIFS('11'!$C$3:$C$300,C441,'11'!$H$3:$H$300,"&lt;0")+COUNTIFS('11'!$D$3:$D$300,C441,'11'!$H$3:$H$300,"&lt;0")+COUNTIFS('12'!$C$3:$C$300,C441,'12'!$H$3:$H$300,"&lt;0")+COUNTIFS('12'!$D$3:$D$300,C441,'12'!$H$3:$H$300,"&lt;0")</f>
        <v>0</v>
      </c>
      <c r="H441" s="19">
        <f>SUMIFS('01'!$H$3:$H$300,'01'!$C$3:$C$300,C441)+SUMIFS('01'!$H$3:$H$300,'01'!$D$3:$D$300,C441)+SUMIFS('02'!$H$3:$H$300,'02'!$C$3:$C$300,C441)+SUMIFS('02'!$H$3:$H$300,'02'!$D$3:$D$300,C441)+SUMIFS('03'!$H$3:$H$300,'03'!$C$3:$C$300,C441)+SUMIFS('03'!$H$3:$H$300,'03'!$D$3:$D$300,C441)+SUMIFS('04'!$H$3:$H$300,'04'!$C$3:$C$300,C441)+SUMIFS('04'!$H$3:$H$300,'04'!$D$3:$D$300,C441)+SUMIFS('05'!$H$3:$H$300,'05'!$C$3:$C$300,C441)+SUMIFS('05'!$H$3:$H$300,'05'!$D$3:$D$300,C441)+SUMIFS('06'!$H$3:$H$300,'06'!$C$3:$C$300,C441)+SUMIFS('06'!$H$3:$H$300,'06'!$D$3:$D$300,C441)+SUMIFS('07'!$H$3:$H$300,'07'!$C$3:$C$300,C441)+SUMIFS('07'!$H$3:$H$300,'07'!$D$3:$D$300,C441)+SUMIFS('08'!$H$3:$H$300,'08'!$C$3:$C$300,C441)+SUMIFS('08'!$H$3:$H$300,'08'!$D$3:$D$300,C441)+SUMIFS('09'!$H$3:$H$300,'09'!$C$3:$C$300,C441)+SUMIFS('09'!$H$3:$H$300,'09'!$D$3:$D$300,C441)+SUMIFS('10'!$I$3:$I$260,'10'!$C$3:$C$260,C441)+SUMIFS('10'!$I$3:$I$260,'10'!$D$3:$D$260,C441)+SUMIFS('11'!$H$3:$H$300,'11'!$C$3:$C$300,C441)+SUMIFS('11'!$H$3:$H$300,'11'!$D$3:$D$300,C441)+SUMIFS('12'!$H$3:$H$300,'12'!$C$3:$C$300,C441)+SUMIFS('12'!$H$3:$H$300,'12'!$D$3:$D$300,C441)</f>
        <v>0</v>
      </c>
      <c r="I441" s="212"/>
      <c r="J441" s="231"/>
      <c r="K441" s="212"/>
      <c r="L441" s="212"/>
    </row>
    <row r="442" spans="1:12" ht="24.75" customHeight="1">
      <c r="A442" s="16">
        <f>Equipes!$H442+(ROW(Equipes!$H442)/100000)</f>
        <v>4.4200000000000003E-3</v>
      </c>
      <c r="B442" s="13">
        <f>RANK(Equipes!$A442,A:A)</f>
        <v>559</v>
      </c>
      <c r="C442" s="28"/>
      <c r="D442" s="18">
        <f>COUNTIF('01'!$C$3:$C$300,C442)+COUNTIF('02'!$C$3:$C$300,C442)+COUNTIF('03'!$C$3:$C$300,C442)+COUNTIF('04'!$C$3:$C$300,C442)+COUNTIF('05'!$C$3:$C$300,C442)+COUNTIF('06'!$C$3:$C$300,C442)+COUNTIF('07'!$C$3:$C$300,C442)+COUNTIF('08'!$C$3:$C$300,C442)+COUNTIF('09'!$C$3:$C$300,C442)+COUNTIF('10'!$C$3:$C$260,C442)+COUNTIF('11'!$C$3:$C$300,C442)+COUNTIF('12'!$C$3:$C$300,C442)</f>
        <v>0</v>
      </c>
      <c r="E442" s="18">
        <f>COUNTIF('01'!$D$3:$D$300,C442)+COUNTIF('02'!$D$3:$D$300,C442)+COUNTIF('03'!$D$3:$D$300,C442)+COUNTIF('04'!$D$3:$D$300,C442)+COUNTIF('05'!$D$3:$D$300,C442)+COUNTIF('06'!$D$3:$D$300,C442)+COUNTIF('07'!$D$3:$D$300,C442)+COUNTIF('08'!$D$3:$D$300,C442)+COUNTIF('09'!$D$3:$D$300,C442)+COUNTIF('10'!$D$3:$D$260,C442)+COUNTIF('11'!$D$3:$D$300,C442)+COUNTIF('12'!$D$3:$D$300,C442)</f>
        <v>0</v>
      </c>
      <c r="F442" s="18">
        <f>COUNTIFS('01'!$C$3:$C$300,C442,'01'!$H$3:$H$300,"&gt;0")+COUNTIFS('01'!$D$3:$D$300,C442,'01'!$H$3:$H$300,"&gt;0")+COUNTIFS('02'!$C$3:$C$300,C442,'02'!$H$3:$H$300,"&gt;0")+COUNTIFS('02'!$D$3:$D$300,C442,'02'!$H$3:$H$300,"&gt;0")+COUNTIFS('03'!$C$3:$C$300,C442,'03'!$H$3:$H$300,"&gt;0")+COUNTIFS('03'!$D$3:$D$300,C442,'03'!$H$3:$H$300,"&gt;0")+COUNTIFS('04'!$C$3:$C$300,C442,'04'!$H$3:$H$300,"&gt;0")+COUNTIFS('04'!$D$3:$D$300,C442,'04'!$H$3:$H$300,"&gt;0")+COUNTIFS('05'!$C$3:$C$300,C442,'05'!$H$3:$H$300,"&gt;0")+COUNTIFS('05'!$D$3:$D$300,C442,'05'!$H$3:$H$300,"&gt;0")+COUNTIFS('06'!$C$3:$C$300,C442,'06'!$H$3:$H$300,"&gt;0")+COUNTIFS('06'!$D$3:$D$300,C442,'06'!$H$3:$H$300,"&gt;0")+COUNTIFS('07'!$C$3:$C$300,C442,'07'!$H$3:$H$300,"&gt;0")+COUNTIFS('07'!$D$3:$D$300,C442,'07'!$H$3:$H$300,"&gt;0")+COUNTIFS('08'!$C$3:$C$300,C442,'08'!$H$3:$H$300,"&gt;0")+COUNTIFS('08'!$D$3:$D$300,C442,'08'!$H$3:$H$300,"&gt;0")+COUNTIFS('09'!$C$3:$C$300,C442,'09'!$H$3:$H$300,"&gt;0")+COUNTIFS('09'!$D$3:$D$300,C442,'09'!$H$3:$H$300,"&gt;0")+COUNTIFS('10'!$C$3:$C$260,C442,'10'!$I$3:$I$260,"&gt;0")+COUNTIFS('10'!$D$3:$D$260,C442,'10'!$I$3:$I$260,"&gt;0")+COUNTIFS('11'!$C$3:$C$300,C442,'11'!$H$3:$H$300,"&gt;0")+COUNTIFS('11'!$D$3:$D$300,C442,'11'!$H$3:$H$300,"&gt;0")+COUNTIFS('12'!$C$3:$C$300,C442,'12'!$H$3:$H$300,"&gt;0")+COUNTIFS('12'!$D$3:$D$300,C442,'12'!$H$3:$H$300,"&gt;0")</f>
        <v>0</v>
      </c>
      <c r="G442" s="18">
        <f>COUNTIFS('01'!$C$3:$C$300,C442,'01'!$H$3:$H$300,"&lt;0")+COUNTIFS('01'!$D$3:$D$300,C442,'01'!$H$3:$H$300,"&lt;0")+COUNTIFS('02'!$C$3:$C$300,C442,'02'!$H$3:$H$300,"&lt;0")+COUNTIFS('02'!$D$3:$D$300,C442,'02'!$H$3:$H$300,"&lt;0")+COUNTIFS('03'!$C$3:$C$300,C442,'03'!$H$3:$H$300,"&lt;0")+COUNTIFS('03'!$D$3:$D$300,C442,'03'!$H$3:$H$300,"&lt;0")+COUNTIFS('04'!$C$3:$C$300,C442,'04'!$H$3:$H$300,"&lt;0")+COUNTIFS('04'!$D$3:$D$300,C442,'04'!$H$3:$H$300,"&lt;0")+COUNTIFS('05'!$C$3:$C$300,C442,'05'!$H$3:$H$300,"&lt;0")+COUNTIFS('05'!$D$3:$D$300,C442,'05'!$H$3:$H$300,"&lt;0")+COUNTIFS('06'!$C$3:$C$300,C442,'06'!$H$3:$H$300,"&lt;0")+COUNTIFS('06'!$D$3:$D$300,C442,'06'!$H$3:$H$300,"&lt;0")+COUNTIFS('07'!$C$3:$C$300,C442,'07'!$H$3:$H$300,"&lt;0")+COUNTIFS('07'!$D$3:$D$300,C442,'07'!$H$3:$H$300,"&lt;0")+COUNTIFS('08'!$C$3:$C$300,C442,'08'!$H$3:$H$300,"&lt;0")+COUNTIFS('08'!$D$3:$D$300,C442,'08'!$H$3:$H$300,"&lt;0")+COUNTIFS('09'!$C$3:$C$300,C442,'09'!$H$3:$H$300,"&lt;0")+COUNTIFS('09'!$D$3:$D$300,C442,'09'!$H$3:$H$300,"&lt;0")+COUNTIFS('10'!$C$3:$C$260,C442,'10'!$I$3:$I$260,"&lt;0")+COUNTIFS('10'!$D$3:$D$260,C442,'10'!$I$3:$I$260,"&lt;0")+COUNTIFS('11'!$C$3:$C$300,C442,'11'!$H$3:$H$300,"&lt;0")+COUNTIFS('11'!$D$3:$D$300,C442,'11'!$H$3:$H$300,"&lt;0")+COUNTIFS('12'!$C$3:$C$300,C442,'12'!$H$3:$H$300,"&lt;0")+COUNTIFS('12'!$D$3:$D$300,C442,'12'!$H$3:$H$300,"&lt;0")</f>
        <v>0</v>
      </c>
      <c r="H442" s="19">
        <f>SUMIFS('01'!$H$3:$H$300,'01'!$C$3:$C$300,C442)+SUMIFS('01'!$H$3:$H$300,'01'!$D$3:$D$300,C442)+SUMIFS('02'!$H$3:$H$300,'02'!$C$3:$C$300,C442)+SUMIFS('02'!$H$3:$H$300,'02'!$D$3:$D$300,C442)+SUMIFS('03'!$H$3:$H$300,'03'!$C$3:$C$300,C442)+SUMIFS('03'!$H$3:$H$300,'03'!$D$3:$D$300,C442)+SUMIFS('04'!$H$3:$H$300,'04'!$C$3:$C$300,C442)+SUMIFS('04'!$H$3:$H$300,'04'!$D$3:$D$300,C442)+SUMIFS('05'!$H$3:$H$300,'05'!$C$3:$C$300,C442)+SUMIFS('05'!$H$3:$H$300,'05'!$D$3:$D$300,C442)+SUMIFS('06'!$H$3:$H$300,'06'!$C$3:$C$300,C442)+SUMIFS('06'!$H$3:$H$300,'06'!$D$3:$D$300,C442)+SUMIFS('07'!$H$3:$H$300,'07'!$C$3:$C$300,C442)+SUMIFS('07'!$H$3:$H$300,'07'!$D$3:$D$300,C442)+SUMIFS('08'!$H$3:$H$300,'08'!$C$3:$C$300,C442)+SUMIFS('08'!$H$3:$H$300,'08'!$D$3:$D$300,C442)+SUMIFS('09'!$H$3:$H$300,'09'!$C$3:$C$300,C442)+SUMIFS('09'!$H$3:$H$300,'09'!$D$3:$D$300,C442)+SUMIFS('10'!$I$3:$I$260,'10'!$C$3:$C$260,C442)+SUMIFS('10'!$I$3:$I$260,'10'!$D$3:$D$260,C442)+SUMIFS('11'!$H$3:$H$300,'11'!$C$3:$C$300,C442)+SUMIFS('11'!$H$3:$H$300,'11'!$D$3:$D$300,C442)+SUMIFS('12'!$H$3:$H$300,'12'!$C$3:$C$300,C442)+SUMIFS('12'!$H$3:$H$300,'12'!$D$3:$D$300,C442)</f>
        <v>0</v>
      </c>
      <c r="I442" s="212"/>
      <c r="J442" s="231"/>
      <c r="K442" s="212"/>
      <c r="L442" s="212"/>
    </row>
    <row r="443" spans="1:12" ht="24.75" customHeight="1">
      <c r="A443" s="16">
        <f>Equipes!$H443+(ROW(Equipes!$H443)/100000)</f>
        <v>4.4299999999999999E-3</v>
      </c>
      <c r="B443" s="13">
        <f>RANK(Equipes!$A443,A:A)</f>
        <v>558</v>
      </c>
      <c r="C443" s="28"/>
      <c r="D443" s="18">
        <f>COUNTIF('01'!$C$3:$C$300,C443)+COUNTIF('02'!$C$3:$C$300,C443)+COUNTIF('03'!$C$3:$C$300,C443)+COUNTIF('04'!$C$3:$C$300,C443)+COUNTIF('05'!$C$3:$C$300,C443)+COUNTIF('06'!$C$3:$C$300,C443)+COUNTIF('07'!$C$3:$C$300,C443)+COUNTIF('08'!$C$3:$C$300,C443)+COUNTIF('09'!$C$3:$C$300,C443)+COUNTIF('10'!$C$3:$C$260,C443)+COUNTIF('11'!$C$3:$C$300,C443)+COUNTIF('12'!$C$3:$C$300,C443)</f>
        <v>0</v>
      </c>
      <c r="E443" s="18">
        <f>COUNTIF('01'!$D$3:$D$300,C443)+COUNTIF('02'!$D$3:$D$300,C443)+COUNTIF('03'!$D$3:$D$300,C443)+COUNTIF('04'!$D$3:$D$300,C443)+COUNTIF('05'!$D$3:$D$300,C443)+COUNTIF('06'!$D$3:$D$300,C443)+COUNTIF('07'!$D$3:$D$300,C443)+COUNTIF('08'!$D$3:$D$300,C443)+COUNTIF('09'!$D$3:$D$300,C443)+COUNTIF('10'!$D$3:$D$260,C443)+COUNTIF('11'!$D$3:$D$300,C443)+COUNTIF('12'!$D$3:$D$300,C443)</f>
        <v>0</v>
      </c>
      <c r="F443" s="18">
        <f>COUNTIFS('01'!$C$3:$C$300,C443,'01'!$H$3:$H$300,"&gt;0")+COUNTIFS('01'!$D$3:$D$300,C443,'01'!$H$3:$H$300,"&gt;0")+COUNTIFS('02'!$C$3:$C$300,C443,'02'!$H$3:$H$300,"&gt;0")+COUNTIFS('02'!$D$3:$D$300,C443,'02'!$H$3:$H$300,"&gt;0")+COUNTIFS('03'!$C$3:$C$300,C443,'03'!$H$3:$H$300,"&gt;0")+COUNTIFS('03'!$D$3:$D$300,C443,'03'!$H$3:$H$300,"&gt;0")+COUNTIFS('04'!$C$3:$C$300,C443,'04'!$H$3:$H$300,"&gt;0")+COUNTIFS('04'!$D$3:$D$300,C443,'04'!$H$3:$H$300,"&gt;0")+COUNTIFS('05'!$C$3:$C$300,C443,'05'!$H$3:$H$300,"&gt;0")+COUNTIFS('05'!$D$3:$D$300,C443,'05'!$H$3:$H$300,"&gt;0")+COUNTIFS('06'!$C$3:$C$300,C443,'06'!$H$3:$H$300,"&gt;0")+COUNTIFS('06'!$D$3:$D$300,C443,'06'!$H$3:$H$300,"&gt;0")+COUNTIFS('07'!$C$3:$C$300,C443,'07'!$H$3:$H$300,"&gt;0")+COUNTIFS('07'!$D$3:$D$300,C443,'07'!$H$3:$H$300,"&gt;0")+COUNTIFS('08'!$C$3:$C$300,C443,'08'!$H$3:$H$300,"&gt;0")+COUNTIFS('08'!$D$3:$D$300,C443,'08'!$H$3:$H$300,"&gt;0")+COUNTIFS('09'!$C$3:$C$300,C443,'09'!$H$3:$H$300,"&gt;0")+COUNTIFS('09'!$D$3:$D$300,C443,'09'!$H$3:$H$300,"&gt;0")+COUNTIFS('10'!$C$3:$C$260,C443,'10'!$I$3:$I$260,"&gt;0")+COUNTIFS('10'!$D$3:$D$260,C443,'10'!$I$3:$I$260,"&gt;0")+COUNTIFS('11'!$C$3:$C$300,C443,'11'!$H$3:$H$300,"&gt;0")+COUNTIFS('11'!$D$3:$D$300,C443,'11'!$H$3:$H$300,"&gt;0")+COUNTIFS('12'!$C$3:$C$300,C443,'12'!$H$3:$H$300,"&gt;0")+COUNTIFS('12'!$D$3:$D$300,C443,'12'!$H$3:$H$300,"&gt;0")</f>
        <v>0</v>
      </c>
      <c r="G443" s="18">
        <f>COUNTIFS('01'!$C$3:$C$300,C443,'01'!$H$3:$H$300,"&lt;0")+COUNTIFS('01'!$D$3:$D$300,C443,'01'!$H$3:$H$300,"&lt;0")+COUNTIFS('02'!$C$3:$C$300,C443,'02'!$H$3:$H$300,"&lt;0")+COUNTIFS('02'!$D$3:$D$300,C443,'02'!$H$3:$H$300,"&lt;0")+COUNTIFS('03'!$C$3:$C$300,C443,'03'!$H$3:$H$300,"&lt;0")+COUNTIFS('03'!$D$3:$D$300,C443,'03'!$H$3:$H$300,"&lt;0")+COUNTIFS('04'!$C$3:$C$300,C443,'04'!$H$3:$H$300,"&lt;0")+COUNTIFS('04'!$D$3:$D$300,C443,'04'!$H$3:$H$300,"&lt;0")+COUNTIFS('05'!$C$3:$C$300,C443,'05'!$H$3:$H$300,"&lt;0")+COUNTIFS('05'!$D$3:$D$300,C443,'05'!$H$3:$H$300,"&lt;0")+COUNTIFS('06'!$C$3:$C$300,C443,'06'!$H$3:$H$300,"&lt;0")+COUNTIFS('06'!$D$3:$D$300,C443,'06'!$H$3:$H$300,"&lt;0")+COUNTIFS('07'!$C$3:$C$300,C443,'07'!$H$3:$H$300,"&lt;0")+COUNTIFS('07'!$D$3:$D$300,C443,'07'!$H$3:$H$300,"&lt;0")+COUNTIFS('08'!$C$3:$C$300,C443,'08'!$H$3:$H$300,"&lt;0")+COUNTIFS('08'!$D$3:$D$300,C443,'08'!$H$3:$H$300,"&lt;0")+COUNTIFS('09'!$C$3:$C$300,C443,'09'!$H$3:$H$300,"&lt;0")+COUNTIFS('09'!$D$3:$D$300,C443,'09'!$H$3:$H$300,"&lt;0")+COUNTIFS('10'!$C$3:$C$260,C443,'10'!$I$3:$I$260,"&lt;0")+COUNTIFS('10'!$D$3:$D$260,C443,'10'!$I$3:$I$260,"&lt;0")+COUNTIFS('11'!$C$3:$C$300,C443,'11'!$H$3:$H$300,"&lt;0")+COUNTIFS('11'!$D$3:$D$300,C443,'11'!$H$3:$H$300,"&lt;0")+COUNTIFS('12'!$C$3:$C$300,C443,'12'!$H$3:$H$300,"&lt;0")+COUNTIFS('12'!$D$3:$D$300,C443,'12'!$H$3:$H$300,"&lt;0")</f>
        <v>0</v>
      </c>
      <c r="H443" s="19">
        <f>SUMIFS('01'!$H$3:$H$300,'01'!$C$3:$C$300,C443)+SUMIFS('01'!$H$3:$H$300,'01'!$D$3:$D$300,C443)+SUMIFS('02'!$H$3:$H$300,'02'!$C$3:$C$300,C443)+SUMIFS('02'!$H$3:$H$300,'02'!$D$3:$D$300,C443)+SUMIFS('03'!$H$3:$H$300,'03'!$C$3:$C$300,C443)+SUMIFS('03'!$H$3:$H$300,'03'!$D$3:$D$300,C443)+SUMIFS('04'!$H$3:$H$300,'04'!$C$3:$C$300,C443)+SUMIFS('04'!$H$3:$H$300,'04'!$D$3:$D$300,C443)+SUMIFS('05'!$H$3:$H$300,'05'!$C$3:$C$300,C443)+SUMIFS('05'!$H$3:$H$300,'05'!$D$3:$D$300,C443)+SUMIFS('06'!$H$3:$H$300,'06'!$C$3:$C$300,C443)+SUMIFS('06'!$H$3:$H$300,'06'!$D$3:$D$300,C443)+SUMIFS('07'!$H$3:$H$300,'07'!$C$3:$C$300,C443)+SUMIFS('07'!$H$3:$H$300,'07'!$D$3:$D$300,C443)+SUMIFS('08'!$H$3:$H$300,'08'!$C$3:$C$300,C443)+SUMIFS('08'!$H$3:$H$300,'08'!$D$3:$D$300,C443)+SUMIFS('09'!$H$3:$H$300,'09'!$C$3:$C$300,C443)+SUMIFS('09'!$H$3:$H$300,'09'!$D$3:$D$300,C443)+SUMIFS('10'!$I$3:$I$260,'10'!$C$3:$C$260,C443)+SUMIFS('10'!$I$3:$I$260,'10'!$D$3:$D$260,C443)+SUMIFS('11'!$H$3:$H$300,'11'!$C$3:$C$300,C443)+SUMIFS('11'!$H$3:$H$300,'11'!$D$3:$D$300,C443)+SUMIFS('12'!$H$3:$H$300,'12'!$C$3:$C$300,C443)+SUMIFS('12'!$H$3:$H$300,'12'!$D$3:$D$300,C443)</f>
        <v>0</v>
      </c>
      <c r="I443" s="212"/>
      <c r="J443" s="231"/>
      <c r="K443" s="212"/>
      <c r="L443" s="212"/>
    </row>
    <row r="444" spans="1:12" ht="24.75" customHeight="1">
      <c r="A444" s="16">
        <f>Equipes!$H444+(ROW(Equipes!$H444)/100000)</f>
        <v>4.4400000000000004E-3</v>
      </c>
      <c r="B444" s="13">
        <f>RANK(Equipes!$A444,A:A)</f>
        <v>557</v>
      </c>
      <c r="C444" s="28"/>
      <c r="D444" s="18">
        <f>COUNTIF('01'!$C$3:$C$300,C444)+COUNTIF('02'!$C$3:$C$300,C444)+COUNTIF('03'!$C$3:$C$300,C444)+COUNTIF('04'!$C$3:$C$300,C444)+COUNTIF('05'!$C$3:$C$300,C444)+COUNTIF('06'!$C$3:$C$300,C444)+COUNTIF('07'!$C$3:$C$300,C444)+COUNTIF('08'!$C$3:$C$300,C444)+COUNTIF('09'!$C$3:$C$300,C444)+COUNTIF('10'!$C$3:$C$260,C444)+COUNTIF('11'!$C$3:$C$300,C444)+COUNTIF('12'!$C$3:$C$300,C444)</f>
        <v>0</v>
      </c>
      <c r="E444" s="18">
        <f>COUNTIF('01'!$D$3:$D$300,C444)+COUNTIF('02'!$D$3:$D$300,C444)+COUNTIF('03'!$D$3:$D$300,C444)+COUNTIF('04'!$D$3:$D$300,C444)+COUNTIF('05'!$D$3:$D$300,C444)+COUNTIF('06'!$D$3:$D$300,C444)+COUNTIF('07'!$D$3:$D$300,C444)+COUNTIF('08'!$D$3:$D$300,C444)+COUNTIF('09'!$D$3:$D$300,C444)+COUNTIF('10'!$D$3:$D$260,C444)+COUNTIF('11'!$D$3:$D$300,C444)+COUNTIF('12'!$D$3:$D$300,C444)</f>
        <v>0</v>
      </c>
      <c r="F444" s="18">
        <f>COUNTIFS('01'!$C$3:$C$300,C444,'01'!$H$3:$H$300,"&gt;0")+COUNTIFS('01'!$D$3:$D$300,C444,'01'!$H$3:$H$300,"&gt;0")+COUNTIFS('02'!$C$3:$C$300,C444,'02'!$H$3:$H$300,"&gt;0")+COUNTIFS('02'!$D$3:$D$300,C444,'02'!$H$3:$H$300,"&gt;0")+COUNTIFS('03'!$C$3:$C$300,C444,'03'!$H$3:$H$300,"&gt;0")+COUNTIFS('03'!$D$3:$D$300,C444,'03'!$H$3:$H$300,"&gt;0")+COUNTIFS('04'!$C$3:$C$300,C444,'04'!$H$3:$H$300,"&gt;0")+COUNTIFS('04'!$D$3:$D$300,C444,'04'!$H$3:$H$300,"&gt;0")+COUNTIFS('05'!$C$3:$C$300,C444,'05'!$H$3:$H$300,"&gt;0")+COUNTIFS('05'!$D$3:$D$300,C444,'05'!$H$3:$H$300,"&gt;0")+COUNTIFS('06'!$C$3:$C$300,C444,'06'!$H$3:$H$300,"&gt;0")+COUNTIFS('06'!$D$3:$D$300,C444,'06'!$H$3:$H$300,"&gt;0")+COUNTIFS('07'!$C$3:$C$300,C444,'07'!$H$3:$H$300,"&gt;0")+COUNTIFS('07'!$D$3:$D$300,C444,'07'!$H$3:$H$300,"&gt;0")+COUNTIFS('08'!$C$3:$C$300,C444,'08'!$H$3:$H$300,"&gt;0")+COUNTIFS('08'!$D$3:$D$300,C444,'08'!$H$3:$H$300,"&gt;0")+COUNTIFS('09'!$C$3:$C$300,C444,'09'!$H$3:$H$300,"&gt;0")+COUNTIFS('09'!$D$3:$D$300,C444,'09'!$H$3:$H$300,"&gt;0")+COUNTIFS('10'!$C$3:$C$260,C444,'10'!$I$3:$I$260,"&gt;0")+COUNTIFS('10'!$D$3:$D$260,C444,'10'!$I$3:$I$260,"&gt;0")+COUNTIFS('11'!$C$3:$C$300,C444,'11'!$H$3:$H$300,"&gt;0")+COUNTIFS('11'!$D$3:$D$300,C444,'11'!$H$3:$H$300,"&gt;0")+COUNTIFS('12'!$C$3:$C$300,C444,'12'!$H$3:$H$300,"&gt;0")+COUNTIFS('12'!$D$3:$D$300,C444,'12'!$H$3:$H$300,"&gt;0")</f>
        <v>0</v>
      </c>
      <c r="G444" s="18">
        <f>COUNTIFS('01'!$C$3:$C$300,C444,'01'!$H$3:$H$300,"&lt;0")+COUNTIFS('01'!$D$3:$D$300,C444,'01'!$H$3:$H$300,"&lt;0")+COUNTIFS('02'!$C$3:$C$300,C444,'02'!$H$3:$H$300,"&lt;0")+COUNTIFS('02'!$D$3:$D$300,C444,'02'!$H$3:$H$300,"&lt;0")+COUNTIFS('03'!$C$3:$C$300,C444,'03'!$H$3:$H$300,"&lt;0")+COUNTIFS('03'!$D$3:$D$300,C444,'03'!$H$3:$H$300,"&lt;0")+COUNTIFS('04'!$C$3:$C$300,C444,'04'!$H$3:$H$300,"&lt;0")+COUNTIFS('04'!$D$3:$D$300,C444,'04'!$H$3:$H$300,"&lt;0")+COUNTIFS('05'!$C$3:$C$300,C444,'05'!$H$3:$H$300,"&lt;0")+COUNTIFS('05'!$D$3:$D$300,C444,'05'!$H$3:$H$300,"&lt;0")+COUNTIFS('06'!$C$3:$C$300,C444,'06'!$H$3:$H$300,"&lt;0")+COUNTIFS('06'!$D$3:$D$300,C444,'06'!$H$3:$H$300,"&lt;0")+COUNTIFS('07'!$C$3:$C$300,C444,'07'!$H$3:$H$300,"&lt;0")+COUNTIFS('07'!$D$3:$D$300,C444,'07'!$H$3:$H$300,"&lt;0")+COUNTIFS('08'!$C$3:$C$300,C444,'08'!$H$3:$H$300,"&lt;0")+COUNTIFS('08'!$D$3:$D$300,C444,'08'!$H$3:$H$300,"&lt;0")+COUNTIFS('09'!$C$3:$C$300,C444,'09'!$H$3:$H$300,"&lt;0")+COUNTIFS('09'!$D$3:$D$300,C444,'09'!$H$3:$H$300,"&lt;0")+COUNTIFS('10'!$C$3:$C$260,C444,'10'!$I$3:$I$260,"&lt;0")+COUNTIFS('10'!$D$3:$D$260,C444,'10'!$I$3:$I$260,"&lt;0")+COUNTIFS('11'!$C$3:$C$300,C444,'11'!$H$3:$H$300,"&lt;0")+COUNTIFS('11'!$D$3:$D$300,C444,'11'!$H$3:$H$300,"&lt;0")+COUNTIFS('12'!$C$3:$C$300,C444,'12'!$H$3:$H$300,"&lt;0")+COUNTIFS('12'!$D$3:$D$300,C444,'12'!$H$3:$H$300,"&lt;0")</f>
        <v>0</v>
      </c>
      <c r="H444" s="19">
        <f>SUMIFS('01'!$H$3:$H$300,'01'!$C$3:$C$300,C444)+SUMIFS('01'!$H$3:$H$300,'01'!$D$3:$D$300,C444)+SUMIFS('02'!$H$3:$H$300,'02'!$C$3:$C$300,C444)+SUMIFS('02'!$H$3:$H$300,'02'!$D$3:$D$300,C444)+SUMIFS('03'!$H$3:$H$300,'03'!$C$3:$C$300,C444)+SUMIFS('03'!$H$3:$H$300,'03'!$D$3:$D$300,C444)+SUMIFS('04'!$H$3:$H$300,'04'!$C$3:$C$300,C444)+SUMIFS('04'!$H$3:$H$300,'04'!$D$3:$D$300,C444)+SUMIFS('05'!$H$3:$H$300,'05'!$C$3:$C$300,C444)+SUMIFS('05'!$H$3:$H$300,'05'!$D$3:$D$300,C444)+SUMIFS('06'!$H$3:$H$300,'06'!$C$3:$C$300,C444)+SUMIFS('06'!$H$3:$H$300,'06'!$D$3:$D$300,C444)+SUMIFS('07'!$H$3:$H$300,'07'!$C$3:$C$300,C444)+SUMIFS('07'!$H$3:$H$300,'07'!$D$3:$D$300,C444)+SUMIFS('08'!$H$3:$H$300,'08'!$C$3:$C$300,C444)+SUMIFS('08'!$H$3:$H$300,'08'!$D$3:$D$300,C444)+SUMIFS('09'!$H$3:$H$300,'09'!$C$3:$C$300,C444)+SUMIFS('09'!$H$3:$H$300,'09'!$D$3:$D$300,C444)+SUMIFS('10'!$I$3:$I$260,'10'!$C$3:$C$260,C444)+SUMIFS('10'!$I$3:$I$260,'10'!$D$3:$D$260,C444)+SUMIFS('11'!$H$3:$H$300,'11'!$C$3:$C$300,C444)+SUMIFS('11'!$H$3:$H$300,'11'!$D$3:$D$300,C444)+SUMIFS('12'!$H$3:$H$300,'12'!$C$3:$C$300,C444)+SUMIFS('12'!$H$3:$H$300,'12'!$D$3:$D$300,C444)</f>
        <v>0</v>
      </c>
      <c r="I444" s="212"/>
      <c r="J444" s="231"/>
      <c r="K444" s="212"/>
      <c r="L444" s="212"/>
    </row>
    <row r="445" spans="1:12" ht="24.75" customHeight="1">
      <c r="A445" s="16">
        <f>Equipes!$H445+(ROW(Equipes!$H445)/100000)</f>
        <v>4.45E-3</v>
      </c>
      <c r="B445" s="13">
        <f>RANK(Equipes!$A445,A:A)</f>
        <v>556</v>
      </c>
      <c r="C445" s="28"/>
      <c r="D445" s="18">
        <f>COUNTIF('01'!$C$3:$C$300,C445)+COUNTIF('02'!$C$3:$C$300,C445)+COUNTIF('03'!$C$3:$C$300,C445)+COUNTIF('04'!$C$3:$C$300,C445)+COUNTIF('05'!$C$3:$C$300,C445)+COUNTIF('06'!$C$3:$C$300,C445)+COUNTIF('07'!$C$3:$C$300,C445)+COUNTIF('08'!$C$3:$C$300,C445)+COUNTIF('09'!$C$3:$C$300,C445)+COUNTIF('10'!$C$3:$C$260,C445)+COUNTIF('11'!$C$3:$C$300,C445)+COUNTIF('12'!$C$3:$C$300,C445)</f>
        <v>0</v>
      </c>
      <c r="E445" s="18">
        <f>COUNTIF('01'!$D$3:$D$300,C445)+COUNTIF('02'!$D$3:$D$300,C445)+COUNTIF('03'!$D$3:$D$300,C445)+COUNTIF('04'!$D$3:$D$300,C445)+COUNTIF('05'!$D$3:$D$300,C445)+COUNTIF('06'!$D$3:$D$300,C445)+COUNTIF('07'!$D$3:$D$300,C445)+COUNTIF('08'!$D$3:$D$300,C445)+COUNTIF('09'!$D$3:$D$300,C445)+COUNTIF('10'!$D$3:$D$260,C445)+COUNTIF('11'!$D$3:$D$300,C445)+COUNTIF('12'!$D$3:$D$300,C445)</f>
        <v>0</v>
      </c>
      <c r="F445" s="18">
        <f>COUNTIFS('01'!$C$3:$C$300,C445,'01'!$H$3:$H$300,"&gt;0")+COUNTIFS('01'!$D$3:$D$300,C445,'01'!$H$3:$H$300,"&gt;0")+COUNTIFS('02'!$C$3:$C$300,C445,'02'!$H$3:$H$300,"&gt;0")+COUNTIFS('02'!$D$3:$D$300,C445,'02'!$H$3:$H$300,"&gt;0")+COUNTIFS('03'!$C$3:$C$300,C445,'03'!$H$3:$H$300,"&gt;0")+COUNTIFS('03'!$D$3:$D$300,C445,'03'!$H$3:$H$300,"&gt;0")+COUNTIFS('04'!$C$3:$C$300,C445,'04'!$H$3:$H$300,"&gt;0")+COUNTIFS('04'!$D$3:$D$300,C445,'04'!$H$3:$H$300,"&gt;0")+COUNTIFS('05'!$C$3:$C$300,C445,'05'!$H$3:$H$300,"&gt;0")+COUNTIFS('05'!$D$3:$D$300,C445,'05'!$H$3:$H$300,"&gt;0")+COUNTIFS('06'!$C$3:$C$300,C445,'06'!$H$3:$H$300,"&gt;0")+COUNTIFS('06'!$D$3:$D$300,C445,'06'!$H$3:$H$300,"&gt;0")+COUNTIFS('07'!$C$3:$C$300,C445,'07'!$H$3:$H$300,"&gt;0")+COUNTIFS('07'!$D$3:$D$300,C445,'07'!$H$3:$H$300,"&gt;0")+COUNTIFS('08'!$C$3:$C$300,C445,'08'!$H$3:$H$300,"&gt;0")+COUNTIFS('08'!$D$3:$D$300,C445,'08'!$H$3:$H$300,"&gt;0")+COUNTIFS('09'!$C$3:$C$300,C445,'09'!$H$3:$H$300,"&gt;0")+COUNTIFS('09'!$D$3:$D$300,C445,'09'!$H$3:$H$300,"&gt;0")+COUNTIFS('10'!$C$3:$C$260,C445,'10'!$I$3:$I$260,"&gt;0")+COUNTIFS('10'!$D$3:$D$260,C445,'10'!$I$3:$I$260,"&gt;0")+COUNTIFS('11'!$C$3:$C$300,C445,'11'!$H$3:$H$300,"&gt;0")+COUNTIFS('11'!$D$3:$D$300,C445,'11'!$H$3:$H$300,"&gt;0")+COUNTIFS('12'!$C$3:$C$300,C445,'12'!$H$3:$H$300,"&gt;0")+COUNTIFS('12'!$D$3:$D$300,C445,'12'!$H$3:$H$300,"&gt;0")</f>
        <v>0</v>
      </c>
      <c r="G445" s="18">
        <f>COUNTIFS('01'!$C$3:$C$300,C445,'01'!$H$3:$H$300,"&lt;0")+COUNTIFS('01'!$D$3:$D$300,C445,'01'!$H$3:$H$300,"&lt;0")+COUNTIFS('02'!$C$3:$C$300,C445,'02'!$H$3:$H$300,"&lt;0")+COUNTIFS('02'!$D$3:$D$300,C445,'02'!$H$3:$H$300,"&lt;0")+COUNTIFS('03'!$C$3:$C$300,C445,'03'!$H$3:$H$300,"&lt;0")+COUNTIFS('03'!$D$3:$D$300,C445,'03'!$H$3:$H$300,"&lt;0")+COUNTIFS('04'!$C$3:$C$300,C445,'04'!$H$3:$H$300,"&lt;0")+COUNTIFS('04'!$D$3:$D$300,C445,'04'!$H$3:$H$300,"&lt;0")+COUNTIFS('05'!$C$3:$C$300,C445,'05'!$H$3:$H$300,"&lt;0")+COUNTIFS('05'!$D$3:$D$300,C445,'05'!$H$3:$H$300,"&lt;0")+COUNTIFS('06'!$C$3:$C$300,C445,'06'!$H$3:$H$300,"&lt;0")+COUNTIFS('06'!$D$3:$D$300,C445,'06'!$H$3:$H$300,"&lt;0")+COUNTIFS('07'!$C$3:$C$300,C445,'07'!$H$3:$H$300,"&lt;0")+COUNTIFS('07'!$D$3:$D$300,C445,'07'!$H$3:$H$300,"&lt;0")+COUNTIFS('08'!$C$3:$C$300,C445,'08'!$H$3:$H$300,"&lt;0")+COUNTIFS('08'!$D$3:$D$300,C445,'08'!$H$3:$H$300,"&lt;0")+COUNTIFS('09'!$C$3:$C$300,C445,'09'!$H$3:$H$300,"&lt;0")+COUNTIFS('09'!$D$3:$D$300,C445,'09'!$H$3:$H$300,"&lt;0")+COUNTIFS('10'!$C$3:$C$260,C445,'10'!$I$3:$I$260,"&lt;0")+COUNTIFS('10'!$D$3:$D$260,C445,'10'!$I$3:$I$260,"&lt;0")+COUNTIFS('11'!$C$3:$C$300,C445,'11'!$H$3:$H$300,"&lt;0")+COUNTIFS('11'!$D$3:$D$300,C445,'11'!$H$3:$H$300,"&lt;0")+COUNTIFS('12'!$C$3:$C$300,C445,'12'!$H$3:$H$300,"&lt;0")+COUNTIFS('12'!$D$3:$D$300,C445,'12'!$H$3:$H$300,"&lt;0")</f>
        <v>0</v>
      </c>
      <c r="H445" s="19">
        <f>SUMIFS('01'!$H$3:$H$300,'01'!$C$3:$C$300,C445)+SUMIFS('01'!$H$3:$H$300,'01'!$D$3:$D$300,C445)+SUMIFS('02'!$H$3:$H$300,'02'!$C$3:$C$300,C445)+SUMIFS('02'!$H$3:$H$300,'02'!$D$3:$D$300,C445)+SUMIFS('03'!$H$3:$H$300,'03'!$C$3:$C$300,C445)+SUMIFS('03'!$H$3:$H$300,'03'!$D$3:$D$300,C445)+SUMIFS('04'!$H$3:$H$300,'04'!$C$3:$C$300,C445)+SUMIFS('04'!$H$3:$H$300,'04'!$D$3:$D$300,C445)+SUMIFS('05'!$H$3:$H$300,'05'!$C$3:$C$300,C445)+SUMIFS('05'!$H$3:$H$300,'05'!$D$3:$D$300,C445)+SUMIFS('06'!$H$3:$H$300,'06'!$C$3:$C$300,C445)+SUMIFS('06'!$H$3:$H$300,'06'!$D$3:$D$300,C445)+SUMIFS('07'!$H$3:$H$300,'07'!$C$3:$C$300,C445)+SUMIFS('07'!$H$3:$H$300,'07'!$D$3:$D$300,C445)+SUMIFS('08'!$H$3:$H$300,'08'!$C$3:$C$300,C445)+SUMIFS('08'!$H$3:$H$300,'08'!$D$3:$D$300,C445)+SUMIFS('09'!$H$3:$H$300,'09'!$C$3:$C$300,C445)+SUMIFS('09'!$H$3:$H$300,'09'!$D$3:$D$300,C445)+SUMIFS('10'!$I$3:$I$260,'10'!$C$3:$C$260,C445)+SUMIFS('10'!$I$3:$I$260,'10'!$D$3:$D$260,C445)+SUMIFS('11'!$H$3:$H$300,'11'!$C$3:$C$300,C445)+SUMIFS('11'!$H$3:$H$300,'11'!$D$3:$D$300,C445)+SUMIFS('12'!$H$3:$H$300,'12'!$C$3:$C$300,C445)+SUMIFS('12'!$H$3:$H$300,'12'!$D$3:$D$300,C445)</f>
        <v>0</v>
      </c>
      <c r="I445" s="212"/>
      <c r="J445" s="231"/>
      <c r="K445" s="212"/>
      <c r="L445" s="212"/>
    </row>
    <row r="446" spans="1:12" ht="24.75" customHeight="1">
      <c r="A446" s="16">
        <f>Equipes!$H446+(ROW(Equipes!$H446)/100000)</f>
        <v>4.4600000000000004E-3</v>
      </c>
      <c r="B446" s="13">
        <f>RANK(Equipes!$A446,A:A)</f>
        <v>555</v>
      </c>
      <c r="C446" s="28"/>
      <c r="D446" s="18">
        <f>COUNTIF('01'!$C$3:$C$300,C446)+COUNTIF('02'!$C$3:$C$300,C446)+COUNTIF('03'!$C$3:$C$300,C446)+COUNTIF('04'!$C$3:$C$300,C446)+COUNTIF('05'!$C$3:$C$300,C446)+COUNTIF('06'!$C$3:$C$300,C446)+COUNTIF('07'!$C$3:$C$300,C446)+COUNTIF('08'!$C$3:$C$300,C446)+COUNTIF('09'!$C$3:$C$300,C446)+COUNTIF('10'!$C$3:$C$260,C446)+COUNTIF('11'!$C$3:$C$300,C446)+COUNTIF('12'!$C$3:$C$300,C446)</f>
        <v>0</v>
      </c>
      <c r="E446" s="18">
        <f>COUNTIF('01'!$D$3:$D$300,C446)+COUNTIF('02'!$D$3:$D$300,C446)+COUNTIF('03'!$D$3:$D$300,C446)+COUNTIF('04'!$D$3:$D$300,C446)+COUNTIF('05'!$D$3:$D$300,C446)+COUNTIF('06'!$D$3:$D$300,C446)+COUNTIF('07'!$D$3:$D$300,C446)+COUNTIF('08'!$D$3:$D$300,C446)+COUNTIF('09'!$D$3:$D$300,C446)+COUNTIF('10'!$D$3:$D$260,C446)+COUNTIF('11'!$D$3:$D$300,C446)+COUNTIF('12'!$D$3:$D$300,C446)</f>
        <v>0</v>
      </c>
      <c r="F446" s="18">
        <f>COUNTIFS('01'!$C$3:$C$300,C446,'01'!$H$3:$H$300,"&gt;0")+COUNTIFS('01'!$D$3:$D$300,C446,'01'!$H$3:$H$300,"&gt;0")+COUNTIFS('02'!$C$3:$C$300,C446,'02'!$H$3:$H$300,"&gt;0")+COUNTIFS('02'!$D$3:$D$300,C446,'02'!$H$3:$H$300,"&gt;0")+COUNTIFS('03'!$C$3:$C$300,C446,'03'!$H$3:$H$300,"&gt;0")+COUNTIFS('03'!$D$3:$D$300,C446,'03'!$H$3:$H$300,"&gt;0")+COUNTIFS('04'!$C$3:$C$300,C446,'04'!$H$3:$H$300,"&gt;0")+COUNTIFS('04'!$D$3:$D$300,C446,'04'!$H$3:$H$300,"&gt;0")+COUNTIFS('05'!$C$3:$C$300,C446,'05'!$H$3:$H$300,"&gt;0")+COUNTIFS('05'!$D$3:$D$300,C446,'05'!$H$3:$H$300,"&gt;0")+COUNTIFS('06'!$C$3:$C$300,C446,'06'!$H$3:$H$300,"&gt;0")+COUNTIFS('06'!$D$3:$D$300,C446,'06'!$H$3:$H$300,"&gt;0")+COUNTIFS('07'!$C$3:$C$300,C446,'07'!$H$3:$H$300,"&gt;0")+COUNTIFS('07'!$D$3:$D$300,C446,'07'!$H$3:$H$300,"&gt;0")+COUNTIFS('08'!$C$3:$C$300,C446,'08'!$H$3:$H$300,"&gt;0")+COUNTIFS('08'!$D$3:$D$300,C446,'08'!$H$3:$H$300,"&gt;0")+COUNTIFS('09'!$C$3:$C$300,C446,'09'!$H$3:$H$300,"&gt;0")+COUNTIFS('09'!$D$3:$D$300,C446,'09'!$H$3:$H$300,"&gt;0")+COUNTIFS('10'!$C$3:$C$260,C446,'10'!$I$3:$I$260,"&gt;0")+COUNTIFS('10'!$D$3:$D$260,C446,'10'!$I$3:$I$260,"&gt;0")+COUNTIFS('11'!$C$3:$C$300,C446,'11'!$H$3:$H$300,"&gt;0")+COUNTIFS('11'!$D$3:$D$300,C446,'11'!$H$3:$H$300,"&gt;0")+COUNTIFS('12'!$C$3:$C$300,C446,'12'!$H$3:$H$300,"&gt;0")+COUNTIFS('12'!$D$3:$D$300,C446,'12'!$H$3:$H$300,"&gt;0")</f>
        <v>0</v>
      </c>
      <c r="G446" s="18">
        <f>COUNTIFS('01'!$C$3:$C$300,C446,'01'!$H$3:$H$300,"&lt;0")+COUNTIFS('01'!$D$3:$D$300,C446,'01'!$H$3:$H$300,"&lt;0")+COUNTIFS('02'!$C$3:$C$300,C446,'02'!$H$3:$H$300,"&lt;0")+COUNTIFS('02'!$D$3:$D$300,C446,'02'!$H$3:$H$300,"&lt;0")+COUNTIFS('03'!$C$3:$C$300,C446,'03'!$H$3:$H$300,"&lt;0")+COUNTIFS('03'!$D$3:$D$300,C446,'03'!$H$3:$H$300,"&lt;0")+COUNTIFS('04'!$C$3:$C$300,C446,'04'!$H$3:$H$300,"&lt;0")+COUNTIFS('04'!$D$3:$D$300,C446,'04'!$H$3:$H$300,"&lt;0")+COUNTIFS('05'!$C$3:$C$300,C446,'05'!$H$3:$H$300,"&lt;0")+COUNTIFS('05'!$D$3:$D$300,C446,'05'!$H$3:$H$300,"&lt;0")+COUNTIFS('06'!$C$3:$C$300,C446,'06'!$H$3:$H$300,"&lt;0")+COUNTIFS('06'!$D$3:$D$300,C446,'06'!$H$3:$H$300,"&lt;0")+COUNTIFS('07'!$C$3:$C$300,C446,'07'!$H$3:$H$300,"&lt;0")+COUNTIFS('07'!$D$3:$D$300,C446,'07'!$H$3:$H$300,"&lt;0")+COUNTIFS('08'!$C$3:$C$300,C446,'08'!$H$3:$H$300,"&lt;0")+COUNTIFS('08'!$D$3:$D$300,C446,'08'!$H$3:$H$300,"&lt;0")+COUNTIFS('09'!$C$3:$C$300,C446,'09'!$H$3:$H$300,"&lt;0")+COUNTIFS('09'!$D$3:$D$300,C446,'09'!$H$3:$H$300,"&lt;0")+COUNTIFS('10'!$C$3:$C$260,C446,'10'!$I$3:$I$260,"&lt;0")+COUNTIFS('10'!$D$3:$D$260,C446,'10'!$I$3:$I$260,"&lt;0")+COUNTIFS('11'!$C$3:$C$300,C446,'11'!$H$3:$H$300,"&lt;0")+COUNTIFS('11'!$D$3:$D$300,C446,'11'!$H$3:$H$300,"&lt;0")+COUNTIFS('12'!$C$3:$C$300,C446,'12'!$H$3:$H$300,"&lt;0")+COUNTIFS('12'!$D$3:$D$300,C446,'12'!$H$3:$H$300,"&lt;0")</f>
        <v>0</v>
      </c>
      <c r="H446" s="19">
        <f>SUMIFS('01'!$H$3:$H$300,'01'!$C$3:$C$300,C446)+SUMIFS('01'!$H$3:$H$300,'01'!$D$3:$D$300,C446)+SUMIFS('02'!$H$3:$H$300,'02'!$C$3:$C$300,C446)+SUMIFS('02'!$H$3:$H$300,'02'!$D$3:$D$300,C446)+SUMIFS('03'!$H$3:$H$300,'03'!$C$3:$C$300,C446)+SUMIFS('03'!$H$3:$H$300,'03'!$D$3:$D$300,C446)+SUMIFS('04'!$H$3:$H$300,'04'!$C$3:$C$300,C446)+SUMIFS('04'!$H$3:$H$300,'04'!$D$3:$D$300,C446)+SUMIFS('05'!$H$3:$H$300,'05'!$C$3:$C$300,C446)+SUMIFS('05'!$H$3:$H$300,'05'!$D$3:$D$300,C446)+SUMIFS('06'!$H$3:$H$300,'06'!$C$3:$C$300,C446)+SUMIFS('06'!$H$3:$H$300,'06'!$D$3:$D$300,C446)+SUMIFS('07'!$H$3:$H$300,'07'!$C$3:$C$300,C446)+SUMIFS('07'!$H$3:$H$300,'07'!$D$3:$D$300,C446)+SUMIFS('08'!$H$3:$H$300,'08'!$C$3:$C$300,C446)+SUMIFS('08'!$H$3:$H$300,'08'!$D$3:$D$300,C446)+SUMIFS('09'!$H$3:$H$300,'09'!$C$3:$C$300,C446)+SUMIFS('09'!$H$3:$H$300,'09'!$D$3:$D$300,C446)+SUMIFS('10'!$I$3:$I$260,'10'!$C$3:$C$260,C446)+SUMIFS('10'!$I$3:$I$260,'10'!$D$3:$D$260,C446)+SUMIFS('11'!$H$3:$H$300,'11'!$C$3:$C$300,C446)+SUMIFS('11'!$H$3:$H$300,'11'!$D$3:$D$300,C446)+SUMIFS('12'!$H$3:$H$300,'12'!$C$3:$C$300,C446)+SUMIFS('12'!$H$3:$H$300,'12'!$D$3:$D$300,C446)</f>
        <v>0</v>
      </c>
      <c r="I446" s="212"/>
      <c r="J446" s="231"/>
      <c r="K446" s="212"/>
      <c r="L446" s="212"/>
    </row>
    <row r="447" spans="1:12" ht="24.75" customHeight="1">
      <c r="A447" s="16">
        <f>Equipes!$H447+(ROW(Equipes!$H447)/100000)</f>
        <v>4.47E-3</v>
      </c>
      <c r="B447" s="13">
        <f>RANK(Equipes!$A447,A:A)</f>
        <v>554</v>
      </c>
      <c r="C447" s="28"/>
      <c r="D447" s="18">
        <f>COUNTIF('01'!$C$3:$C$300,C447)+COUNTIF('02'!$C$3:$C$300,C447)+COUNTIF('03'!$C$3:$C$300,C447)+COUNTIF('04'!$C$3:$C$300,C447)+COUNTIF('05'!$C$3:$C$300,C447)+COUNTIF('06'!$C$3:$C$300,C447)+COUNTIF('07'!$C$3:$C$300,C447)+COUNTIF('08'!$C$3:$C$300,C447)+COUNTIF('09'!$C$3:$C$300,C447)+COUNTIF('10'!$C$3:$C$260,C447)+COUNTIF('11'!$C$3:$C$300,C447)+COUNTIF('12'!$C$3:$C$300,C447)</f>
        <v>0</v>
      </c>
      <c r="E447" s="18">
        <f>COUNTIF('01'!$D$3:$D$300,C447)+COUNTIF('02'!$D$3:$D$300,C447)+COUNTIF('03'!$D$3:$D$300,C447)+COUNTIF('04'!$D$3:$D$300,C447)+COUNTIF('05'!$D$3:$D$300,C447)+COUNTIF('06'!$D$3:$D$300,C447)+COUNTIF('07'!$D$3:$D$300,C447)+COUNTIF('08'!$D$3:$D$300,C447)+COUNTIF('09'!$D$3:$D$300,C447)+COUNTIF('10'!$D$3:$D$260,C447)+COUNTIF('11'!$D$3:$D$300,C447)+COUNTIF('12'!$D$3:$D$300,C447)</f>
        <v>0</v>
      </c>
      <c r="F447" s="18">
        <f>COUNTIFS('01'!$C$3:$C$300,C447,'01'!$H$3:$H$300,"&gt;0")+COUNTIFS('01'!$D$3:$D$300,C447,'01'!$H$3:$H$300,"&gt;0")+COUNTIFS('02'!$C$3:$C$300,C447,'02'!$H$3:$H$300,"&gt;0")+COUNTIFS('02'!$D$3:$D$300,C447,'02'!$H$3:$H$300,"&gt;0")+COUNTIFS('03'!$C$3:$C$300,C447,'03'!$H$3:$H$300,"&gt;0")+COUNTIFS('03'!$D$3:$D$300,C447,'03'!$H$3:$H$300,"&gt;0")+COUNTIFS('04'!$C$3:$C$300,C447,'04'!$H$3:$H$300,"&gt;0")+COUNTIFS('04'!$D$3:$D$300,C447,'04'!$H$3:$H$300,"&gt;0")+COUNTIFS('05'!$C$3:$C$300,C447,'05'!$H$3:$H$300,"&gt;0")+COUNTIFS('05'!$D$3:$D$300,C447,'05'!$H$3:$H$300,"&gt;0")+COUNTIFS('06'!$C$3:$C$300,C447,'06'!$H$3:$H$300,"&gt;0")+COUNTIFS('06'!$D$3:$D$300,C447,'06'!$H$3:$H$300,"&gt;0")+COUNTIFS('07'!$C$3:$C$300,C447,'07'!$H$3:$H$300,"&gt;0")+COUNTIFS('07'!$D$3:$D$300,C447,'07'!$H$3:$H$300,"&gt;0")+COUNTIFS('08'!$C$3:$C$300,C447,'08'!$H$3:$H$300,"&gt;0")+COUNTIFS('08'!$D$3:$D$300,C447,'08'!$H$3:$H$300,"&gt;0")+COUNTIFS('09'!$C$3:$C$300,C447,'09'!$H$3:$H$300,"&gt;0")+COUNTIFS('09'!$D$3:$D$300,C447,'09'!$H$3:$H$300,"&gt;0")+COUNTIFS('10'!$C$3:$C$260,C447,'10'!$I$3:$I$260,"&gt;0")+COUNTIFS('10'!$D$3:$D$260,C447,'10'!$I$3:$I$260,"&gt;0")+COUNTIFS('11'!$C$3:$C$300,C447,'11'!$H$3:$H$300,"&gt;0")+COUNTIFS('11'!$D$3:$D$300,C447,'11'!$H$3:$H$300,"&gt;0")+COUNTIFS('12'!$C$3:$C$300,C447,'12'!$H$3:$H$300,"&gt;0")+COUNTIFS('12'!$D$3:$D$300,C447,'12'!$H$3:$H$300,"&gt;0")</f>
        <v>0</v>
      </c>
      <c r="G447" s="18">
        <f>COUNTIFS('01'!$C$3:$C$300,C447,'01'!$H$3:$H$300,"&lt;0")+COUNTIFS('01'!$D$3:$D$300,C447,'01'!$H$3:$H$300,"&lt;0")+COUNTIFS('02'!$C$3:$C$300,C447,'02'!$H$3:$H$300,"&lt;0")+COUNTIFS('02'!$D$3:$D$300,C447,'02'!$H$3:$H$300,"&lt;0")+COUNTIFS('03'!$C$3:$C$300,C447,'03'!$H$3:$H$300,"&lt;0")+COUNTIFS('03'!$D$3:$D$300,C447,'03'!$H$3:$H$300,"&lt;0")+COUNTIFS('04'!$C$3:$C$300,C447,'04'!$H$3:$H$300,"&lt;0")+COUNTIFS('04'!$D$3:$D$300,C447,'04'!$H$3:$H$300,"&lt;0")+COUNTIFS('05'!$C$3:$C$300,C447,'05'!$H$3:$H$300,"&lt;0")+COUNTIFS('05'!$D$3:$D$300,C447,'05'!$H$3:$H$300,"&lt;0")+COUNTIFS('06'!$C$3:$C$300,C447,'06'!$H$3:$H$300,"&lt;0")+COUNTIFS('06'!$D$3:$D$300,C447,'06'!$H$3:$H$300,"&lt;0")+COUNTIFS('07'!$C$3:$C$300,C447,'07'!$H$3:$H$300,"&lt;0")+COUNTIFS('07'!$D$3:$D$300,C447,'07'!$H$3:$H$300,"&lt;0")+COUNTIFS('08'!$C$3:$C$300,C447,'08'!$H$3:$H$300,"&lt;0")+COUNTIFS('08'!$D$3:$D$300,C447,'08'!$H$3:$H$300,"&lt;0")+COUNTIFS('09'!$C$3:$C$300,C447,'09'!$H$3:$H$300,"&lt;0")+COUNTIFS('09'!$D$3:$D$300,C447,'09'!$H$3:$H$300,"&lt;0")+COUNTIFS('10'!$C$3:$C$260,C447,'10'!$I$3:$I$260,"&lt;0")+COUNTIFS('10'!$D$3:$D$260,C447,'10'!$I$3:$I$260,"&lt;0")+COUNTIFS('11'!$C$3:$C$300,C447,'11'!$H$3:$H$300,"&lt;0")+COUNTIFS('11'!$D$3:$D$300,C447,'11'!$H$3:$H$300,"&lt;0")+COUNTIFS('12'!$C$3:$C$300,C447,'12'!$H$3:$H$300,"&lt;0")+COUNTIFS('12'!$D$3:$D$300,C447,'12'!$H$3:$H$300,"&lt;0")</f>
        <v>0</v>
      </c>
      <c r="H447" s="19">
        <f>SUMIFS('01'!$H$3:$H$300,'01'!$C$3:$C$300,C447)+SUMIFS('01'!$H$3:$H$300,'01'!$D$3:$D$300,C447)+SUMIFS('02'!$H$3:$H$300,'02'!$C$3:$C$300,C447)+SUMIFS('02'!$H$3:$H$300,'02'!$D$3:$D$300,C447)+SUMIFS('03'!$H$3:$H$300,'03'!$C$3:$C$300,C447)+SUMIFS('03'!$H$3:$H$300,'03'!$D$3:$D$300,C447)+SUMIFS('04'!$H$3:$H$300,'04'!$C$3:$C$300,C447)+SUMIFS('04'!$H$3:$H$300,'04'!$D$3:$D$300,C447)+SUMIFS('05'!$H$3:$H$300,'05'!$C$3:$C$300,C447)+SUMIFS('05'!$H$3:$H$300,'05'!$D$3:$D$300,C447)+SUMIFS('06'!$H$3:$H$300,'06'!$C$3:$C$300,C447)+SUMIFS('06'!$H$3:$H$300,'06'!$D$3:$D$300,C447)+SUMIFS('07'!$H$3:$H$300,'07'!$C$3:$C$300,C447)+SUMIFS('07'!$H$3:$H$300,'07'!$D$3:$D$300,C447)+SUMIFS('08'!$H$3:$H$300,'08'!$C$3:$C$300,C447)+SUMIFS('08'!$H$3:$H$300,'08'!$D$3:$D$300,C447)+SUMIFS('09'!$H$3:$H$300,'09'!$C$3:$C$300,C447)+SUMIFS('09'!$H$3:$H$300,'09'!$D$3:$D$300,C447)+SUMIFS('10'!$I$3:$I$260,'10'!$C$3:$C$260,C447)+SUMIFS('10'!$I$3:$I$260,'10'!$D$3:$D$260,C447)+SUMIFS('11'!$H$3:$H$300,'11'!$C$3:$C$300,C447)+SUMIFS('11'!$H$3:$H$300,'11'!$D$3:$D$300,C447)+SUMIFS('12'!$H$3:$H$300,'12'!$C$3:$C$300,C447)+SUMIFS('12'!$H$3:$H$300,'12'!$D$3:$D$300,C447)</f>
        <v>0</v>
      </c>
      <c r="I447" s="212"/>
      <c r="J447" s="231"/>
      <c r="K447" s="212"/>
      <c r="L447" s="212"/>
    </row>
    <row r="448" spans="1:12" ht="24.75" customHeight="1">
      <c r="A448" s="16">
        <f>Equipes!$H448+(ROW(Equipes!$H448)/100000)</f>
        <v>4.4799999999999996E-3</v>
      </c>
      <c r="B448" s="13">
        <f>RANK(Equipes!$A448,A:A)</f>
        <v>553</v>
      </c>
      <c r="C448" s="28"/>
      <c r="D448" s="18">
        <f>COUNTIF('01'!$C$3:$C$300,C448)+COUNTIF('02'!$C$3:$C$300,C448)+COUNTIF('03'!$C$3:$C$300,C448)+COUNTIF('04'!$C$3:$C$300,C448)+COUNTIF('05'!$C$3:$C$300,C448)+COUNTIF('06'!$C$3:$C$300,C448)+COUNTIF('07'!$C$3:$C$300,C448)+COUNTIF('08'!$C$3:$C$300,C448)+COUNTIF('09'!$C$3:$C$300,C448)+COUNTIF('10'!$C$3:$C$260,C448)+COUNTIF('11'!$C$3:$C$300,C448)+COUNTIF('12'!$C$3:$C$300,C448)</f>
        <v>0</v>
      </c>
      <c r="E448" s="18">
        <f>COUNTIF('01'!$D$3:$D$300,C448)+COUNTIF('02'!$D$3:$D$300,C448)+COUNTIF('03'!$D$3:$D$300,C448)+COUNTIF('04'!$D$3:$D$300,C448)+COUNTIF('05'!$D$3:$D$300,C448)+COUNTIF('06'!$D$3:$D$300,C448)+COUNTIF('07'!$D$3:$D$300,C448)+COUNTIF('08'!$D$3:$D$300,C448)+COUNTIF('09'!$D$3:$D$300,C448)+COUNTIF('10'!$D$3:$D$260,C448)+COUNTIF('11'!$D$3:$D$300,C448)+COUNTIF('12'!$D$3:$D$300,C448)</f>
        <v>0</v>
      </c>
      <c r="F448" s="18">
        <f>COUNTIFS('01'!$C$3:$C$300,C448,'01'!$H$3:$H$300,"&gt;0")+COUNTIFS('01'!$D$3:$D$300,C448,'01'!$H$3:$H$300,"&gt;0")+COUNTIFS('02'!$C$3:$C$300,C448,'02'!$H$3:$H$300,"&gt;0")+COUNTIFS('02'!$D$3:$D$300,C448,'02'!$H$3:$H$300,"&gt;0")+COUNTIFS('03'!$C$3:$C$300,C448,'03'!$H$3:$H$300,"&gt;0")+COUNTIFS('03'!$D$3:$D$300,C448,'03'!$H$3:$H$300,"&gt;0")+COUNTIFS('04'!$C$3:$C$300,C448,'04'!$H$3:$H$300,"&gt;0")+COUNTIFS('04'!$D$3:$D$300,C448,'04'!$H$3:$H$300,"&gt;0")+COUNTIFS('05'!$C$3:$C$300,C448,'05'!$H$3:$H$300,"&gt;0")+COUNTIFS('05'!$D$3:$D$300,C448,'05'!$H$3:$H$300,"&gt;0")+COUNTIFS('06'!$C$3:$C$300,C448,'06'!$H$3:$H$300,"&gt;0")+COUNTIFS('06'!$D$3:$D$300,C448,'06'!$H$3:$H$300,"&gt;0")+COUNTIFS('07'!$C$3:$C$300,C448,'07'!$H$3:$H$300,"&gt;0")+COUNTIFS('07'!$D$3:$D$300,C448,'07'!$H$3:$H$300,"&gt;0")+COUNTIFS('08'!$C$3:$C$300,C448,'08'!$H$3:$H$300,"&gt;0")+COUNTIFS('08'!$D$3:$D$300,C448,'08'!$H$3:$H$300,"&gt;0")+COUNTIFS('09'!$C$3:$C$300,C448,'09'!$H$3:$H$300,"&gt;0")+COUNTIFS('09'!$D$3:$D$300,C448,'09'!$H$3:$H$300,"&gt;0")+COUNTIFS('10'!$C$3:$C$260,C448,'10'!$I$3:$I$260,"&gt;0")+COUNTIFS('10'!$D$3:$D$260,C448,'10'!$I$3:$I$260,"&gt;0")+COUNTIFS('11'!$C$3:$C$300,C448,'11'!$H$3:$H$300,"&gt;0")+COUNTIFS('11'!$D$3:$D$300,C448,'11'!$H$3:$H$300,"&gt;0")+COUNTIFS('12'!$C$3:$C$300,C448,'12'!$H$3:$H$300,"&gt;0")+COUNTIFS('12'!$D$3:$D$300,C448,'12'!$H$3:$H$300,"&gt;0")</f>
        <v>0</v>
      </c>
      <c r="G448" s="18">
        <f>COUNTIFS('01'!$C$3:$C$300,C448,'01'!$H$3:$H$300,"&lt;0")+COUNTIFS('01'!$D$3:$D$300,C448,'01'!$H$3:$H$300,"&lt;0")+COUNTIFS('02'!$C$3:$C$300,C448,'02'!$H$3:$H$300,"&lt;0")+COUNTIFS('02'!$D$3:$D$300,C448,'02'!$H$3:$H$300,"&lt;0")+COUNTIFS('03'!$C$3:$C$300,C448,'03'!$H$3:$H$300,"&lt;0")+COUNTIFS('03'!$D$3:$D$300,C448,'03'!$H$3:$H$300,"&lt;0")+COUNTIFS('04'!$C$3:$C$300,C448,'04'!$H$3:$H$300,"&lt;0")+COUNTIFS('04'!$D$3:$D$300,C448,'04'!$H$3:$H$300,"&lt;0")+COUNTIFS('05'!$C$3:$C$300,C448,'05'!$H$3:$H$300,"&lt;0")+COUNTIFS('05'!$D$3:$D$300,C448,'05'!$H$3:$H$300,"&lt;0")+COUNTIFS('06'!$C$3:$C$300,C448,'06'!$H$3:$H$300,"&lt;0")+COUNTIFS('06'!$D$3:$D$300,C448,'06'!$H$3:$H$300,"&lt;0")+COUNTIFS('07'!$C$3:$C$300,C448,'07'!$H$3:$H$300,"&lt;0")+COUNTIFS('07'!$D$3:$D$300,C448,'07'!$H$3:$H$300,"&lt;0")+COUNTIFS('08'!$C$3:$C$300,C448,'08'!$H$3:$H$300,"&lt;0")+COUNTIFS('08'!$D$3:$D$300,C448,'08'!$H$3:$H$300,"&lt;0")+COUNTIFS('09'!$C$3:$C$300,C448,'09'!$H$3:$H$300,"&lt;0")+COUNTIFS('09'!$D$3:$D$300,C448,'09'!$H$3:$H$300,"&lt;0")+COUNTIFS('10'!$C$3:$C$260,C448,'10'!$I$3:$I$260,"&lt;0")+COUNTIFS('10'!$D$3:$D$260,C448,'10'!$I$3:$I$260,"&lt;0")+COUNTIFS('11'!$C$3:$C$300,C448,'11'!$H$3:$H$300,"&lt;0")+COUNTIFS('11'!$D$3:$D$300,C448,'11'!$H$3:$H$300,"&lt;0")+COUNTIFS('12'!$C$3:$C$300,C448,'12'!$H$3:$H$300,"&lt;0")+COUNTIFS('12'!$D$3:$D$300,C448,'12'!$H$3:$H$300,"&lt;0")</f>
        <v>0</v>
      </c>
      <c r="H448" s="19">
        <f>SUMIFS('01'!$H$3:$H$300,'01'!$C$3:$C$300,C448)+SUMIFS('01'!$H$3:$H$300,'01'!$D$3:$D$300,C448)+SUMIFS('02'!$H$3:$H$300,'02'!$C$3:$C$300,C448)+SUMIFS('02'!$H$3:$H$300,'02'!$D$3:$D$300,C448)+SUMIFS('03'!$H$3:$H$300,'03'!$C$3:$C$300,C448)+SUMIFS('03'!$H$3:$H$300,'03'!$D$3:$D$300,C448)+SUMIFS('04'!$H$3:$H$300,'04'!$C$3:$C$300,C448)+SUMIFS('04'!$H$3:$H$300,'04'!$D$3:$D$300,C448)+SUMIFS('05'!$H$3:$H$300,'05'!$C$3:$C$300,C448)+SUMIFS('05'!$H$3:$H$300,'05'!$D$3:$D$300,C448)+SUMIFS('06'!$H$3:$H$300,'06'!$C$3:$C$300,C448)+SUMIFS('06'!$H$3:$H$300,'06'!$D$3:$D$300,C448)+SUMIFS('07'!$H$3:$H$300,'07'!$C$3:$C$300,C448)+SUMIFS('07'!$H$3:$H$300,'07'!$D$3:$D$300,C448)+SUMIFS('08'!$H$3:$H$300,'08'!$C$3:$C$300,C448)+SUMIFS('08'!$H$3:$H$300,'08'!$D$3:$D$300,C448)+SUMIFS('09'!$H$3:$H$300,'09'!$C$3:$C$300,C448)+SUMIFS('09'!$H$3:$H$300,'09'!$D$3:$D$300,C448)+SUMIFS('10'!$I$3:$I$260,'10'!$C$3:$C$260,C448)+SUMIFS('10'!$I$3:$I$260,'10'!$D$3:$D$260,C448)+SUMIFS('11'!$H$3:$H$300,'11'!$C$3:$C$300,C448)+SUMIFS('11'!$H$3:$H$300,'11'!$D$3:$D$300,C448)+SUMIFS('12'!$H$3:$H$300,'12'!$C$3:$C$300,C448)+SUMIFS('12'!$H$3:$H$300,'12'!$D$3:$D$300,C448)</f>
        <v>0</v>
      </c>
      <c r="I448" s="212"/>
      <c r="J448" s="231"/>
      <c r="K448" s="212"/>
      <c r="L448" s="212"/>
    </row>
    <row r="449" spans="1:12" ht="24.75" customHeight="1">
      <c r="A449" s="16">
        <f>Equipes!$H449+(ROW(Equipes!$H449)/100000)</f>
        <v>4.4900000000000001E-3</v>
      </c>
      <c r="B449" s="13">
        <f>RANK(Equipes!$A449,A:A)</f>
        <v>552</v>
      </c>
      <c r="C449" s="28"/>
      <c r="D449" s="18">
        <f>COUNTIF('01'!$C$3:$C$300,C449)+COUNTIF('02'!$C$3:$C$300,C449)+COUNTIF('03'!$C$3:$C$300,C449)+COUNTIF('04'!$C$3:$C$300,C449)+COUNTIF('05'!$C$3:$C$300,C449)+COUNTIF('06'!$C$3:$C$300,C449)+COUNTIF('07'!$C$3:$C$300,C449)+COUNTIF('08'!$C$3:$C$300,C449)+COUNTIF('09'!$C$3:$C$300,C449)+COUNTIF('10'!$C$3:$C$260,C449)+COUNTIF('11'!$C$3:$C$300,C449)+COUNTIF('12'!$C$3:$C$300,C449)</f>
        <v>0</v>
      </c>
      <c r="E449" s="18">
        <f>COUNTIF('01'!$D$3:$D$300,C449)+COUNTIF('02'!$D$3:$D$300,C449)+COUNTIF('03'!$D$3:$D$300,C449)+COUNTIF('04'!$D$3:$D$300,C449)+COUNTIF('05'!$D$3:$D$300,C449)+COUNTIF('06'!$D$3:$D$300,C449)+COUNTIF('07'!$D$3:$D$300,C449)+COUNTIF('08'!$D$3:$D$300,C449)+COUNTIF('09'!$D$3:$D$300,C449)+COUNTIF('10'!$D$3:$D$260,C449)+COUNTIF('11'!$D$3:$D$300,C449)+COUNTIF('12'!$D$3:$D$300,C449)</f>
        <v>0</v>
      </c>
      <c r="F449" s="18">
        <f>COUNTIFS('01'!$C$3:$C$300,C449,'01'!$H$3:$H$300,"&gt;0")+COUNTIFS('01'!$D$3:$D$300,C449,'01'!$H$3:$H$300,"&gt;0")+COUNTIFS('02'!$C$3:$C$300,C449,'02'!$H$3:$H$300,"&gt;0")+COUNTIFS('02'!$D$3:$D$300,C449,'02'!$H$3:$H$300,"&gt;0")+COUNTIFS('03'!$C$3:$C$300,C449,'03'!$H$3:$H$300,"&gt;0")+COUNTIFS('03'!$D$3:$D$300,C449,'03'!$H$3:$H$300,"&gt;0")+COUNTIFS('04'!$C$3:$C$300,C449,'04'!$H$3:$H$300,"&gt;0")+COUNTIFS('04'!$D$3:$D$300,C449,'04'!$H$3:$H$300,"&gt;0")+COUNTIFS('05'!$C$3:$C$300,C449,'05'!$H$3:$H$300,"&gt;0")+COUNTIFS('05'!$D$3:$D$300,C449,'05'!$H$3:$H$300,"&gt;0")+COUNTIFS('06'!$C$3:$C$300,C449,'06'!$H$3:$H$300,"&gt;0")+COUNTIFS('06'!$D$3:$D$300,C449,'06'!$H$3:$H$300,"&gt;0")+COUNTIFS('07'!$C$3:$C$300,C449,'07'!$H$3:$H$300,"&gt;0")+COUNTIFS('07'!$D$3:$D$300,C449,'07'!$H$3:$H$300,"&gt;0")+COUNTIFS('08'!$C$3:$C$300,C449,'08'!$H$3:$H$300,"&gt;0")+COUNTIFS('08'!$D$3:$D$300,C449,'08'!$H$3:$H$300,"&gt;0")+COUNTIFS('09'!$C$3:$C$300,C449,'09'!$H$3:$H$300,"&gt;0")+COUNTIFS('09'!$D$3:$D$300,C449,'09'!$H$3:$H$300,"&gt;0")+COUNTIFS('10'!$C$3:$C$260,C449,'10'!$I$3:$I$260,"&gt;0")+COUNTIFS('10'!$D$3:$D$260,C449,'10'!$I$3:$I$260,"&gt;0")+COUNTIFS('11'!$C$3:$C$300,C449,'11'!$H$3:$H$300,"&gt;0")+COUNTIFS('11'!$D$3:$D$300,C449,'11'!$H$3:$H$300,"&gt;0")+COUNTIFS('12'!$C$3:$C$300,C449,'12'!$H$3:$H$300,"&gt;0")+COUNTIFS('12'!$D$3:$D$300,C449,'12'!$H$3:$H$300,"&gt;0")</f>
        <v>0</v>
      </c>
      <c r="G449" s="18">
        <f>COUNTIFS('01'!$C$3:$C$300,C449,'01'!$H$3:$H$300,"&lt;0")+COUNTIFS('01'!$D$3:$D$300,C449,'01'!$H$3:$H$300,"&lt;0")+COUNTIFS('02'!$C$3:$C$300,C449,'02'!$H$3:$H$300,"&lt;0")+COUNTIFS('02'!$D$3:$D$300,C449,'02'!$H$3:$H$300,"&lt;0")+COUNTIFS('03'!$C$3:$C$300,C449,'03'!$H$3:$H$300,"&lt;0")+COUNTIFS('03'!$D$3:$D$300,C449,'03'!$H$3:$H$300,"&lt;0")+COUNTIFS('04'!$C$3:$C$300,C449,'04'!$H$3:$H$300,"&lt;0")+COUNTIFS('04'!$D$3:$D$300,C449,'04'!$H$3:$H$300,"&lt;0")+COUNTIFS('05'!$C$3:$C$300,C449,'05'!$H$3:$H$300,"&lt;0")+COUNTIFS('05'!$D$3:$D$300,C449,'05'!$H$3:$H$300,"&lt;0")+COUNTIFS('06'!$C$3:$C$300,C449,'06'!$H$3:$H$300,"&lt;0")+COUNTIFS('06'!$D$3:$D$300,C449,'06'!$H$3:$H$300,"&lt;0")+COUNTIFS('07'!$C$3:$C$300,C449,'07'!$H$3:$H$300,"&lt;0")+COUNTIFS('07'!$D$3:$D$300,C449,'07'!$H$3:$H$300,"&lt;0")+COUNTIFS('08'!$C$3:$C$300,C449,'08'!$H$3:$H$300,"&lt;0")+COUNTIFS('08'!$D$3:$D$300,C449,'08'!$H$3:$H$300,"&lt;0")+COUNTIFS('09'!$C$3:$C$300,C449,'09'!$H$3:$H$300,"&lt;0")+COUNTIFS('09'!$D$3:$D$300,C449,'09'!$H$3:$H$300,"&lt;0")+COUNTIFS('10'!$C$3:$C$260,C449,'10'!$I$3:$I$260,"&lt;0")+COUNTIFS('10'!$D$3:$D$260,C449,'10'!$I$3:$I$260,"&lt;0")+COUNTIFS('11'!$C$3:$C$300,C449,'11'!$H$3:$H$300,"&lt;0")+COUNTIFS('11'!$D$3:$D$300,C449,'11'!$H$3:$H$300,"&lt;0")+COUNTIFS('12'!$C$3:$C$300,C449,'12'!$H$3:$H$300,"&lt;0")+COUNTIFS('12'!$D$3:$D$300,C449,'12'!$H$3:$H$300,"&lt;0")</f>
        <v>0</v>
      </c>
      <c r="H449" s="19">
        <f>SUMIFS('01'!$H$3:$H$300,'01'!$C$3:$C$300,C449)+SUMIFS('01'!$H$3:$H$300,'01'!$D$3:$D$300,C449)+SUMIFS('02'!$H$3:$H$300,'02'!$C$3:$C$300,C449)+SUMIFS('02'!$H$3:$H$300,'02'!$D$3:$D$300,C449)+SUMIFS('03'!$H$3:$H$300,'03'!$C$3:$C$300,C449)+SUMIFS('03'!$H$3:$H$300,'03'!$D$3:$D$300,C449)+SUMIFS('04'!$H$3:$H$300,'04'!$C$3:$C$300,C449)+SUMIFS('04'!$H$3:$H$300,'04'!$D$3:$D$300,C449)+SUMIFS('05'!$H$3:$H$300,'05'!$C$3:$C$300,C449)+SUMIFS('05'!$H$3:$H$300,'05'!$D$3:$D$300,C449)+SUMIFS('06'!$H$3:$H$300,'06'!$C$3:$C$300,C449)+SUMIFS('06'!$H$3:$H$300,'06'!$D$3:$D$300,C449)+SUMIFS('07'!$H$3:$H$300,'07'!$C$3:$C$300,C449)+SUMIFS('07'!$H$3:$H$300,'07'!$D$3:$D$300,C449)+SUMIFS('08'!$H$3:$H$300,'08'!$C$3:$C$300,C449)+SUMIFS('08'!$H$3:$H$300,'08'!$D$3:$D$300,C449)+SUMIFS('09'!$H$3:$H$300,'09'!$C$3:$C$300,C449)+SUMIFS('09'!$H$3:$H$300,'09'!$D$3:$D$300,C449)+SUMIFS('10'!$I$3:$I$260,'10'!$C$3:$C$260,C449)+SUMIFS('10'!$I$3:$I$260,'10'!$D$3:$D$260,C449)+SUMIFS('11'!$H$3:$H$300,'11'!$C$3:$C$300,C449)+SUMIFS('11'!$H$3:$H$300,'11'!$D$3:$D$300,C449)+SUMIFS('12'!$H$3:$H$300,'12'!$C$3:$C$300,C449)+SUMIFS('12'!$H$3:$H$300,'12'!$D$3:$D$300,C449)</f>
        <v>0</v>
      </c>
      <c r="I449" s="212"/>
      <c r="J449" s="231"/>
      <c r="K449" s="212"/>
      <c r="L449" s="212"/>
    </row>
    <row r="450" spans="1:12" ht="24.75" customHeight="1">
      <c r="A450" s="16">
        <f>Equipes!$H450+(ROW(Equipes!$H450)/100000)</f>
        <v>4.4999999999999997E-3</v>
      </c>
      <c r="B450" s="13">
        <f>RANK(Equipes!$A450,A:A)</f>
        <v>551</v>
      </c>
      <c r="C450" s="28"/>
      <c r="D450" s="18">
        <f>COUNTIF('01'!$C$3:$C$300,C450)+COUNTIF('02'!$C$3:$C$300,C450)+COUNTIF('03'!$C$3:$C$300,C450)+COUNTIF('04'!$C$3:$C$300,C450)+COUNTIF('05'!$C$3:$C$300,C450)+COUNTIF('06'!$C$3:$C$300,C450)+COUNTIF('07'!$C$3:$C$300,C450)+COUNTIF('08'!$C$3:$C$300,C450)+COUNTIF('09'!$C$3:$C$300,C450)+COUNTIF('10'!$C$3:$C$260,C450)+COUNTIF('11'!$C$3:$C$300,C450)+COUNTIF('12'!$C$3:$C$300,C450)</f>
        <v>0</v>
      </c>
      <c r="E450" s="18">
        <f>COUNTIF('01'!$D$3:$D$300,C450)+COUNTIF('02'!$D$3:$D$300,C450)+COUNTIF('03'!$D$3:$D$300,C450)+COUNTIF('04'!$D$3:$D$300,C450)+COUNTIF('05'!$D$3:$D$300,C450)+COUNTIF('06'!$D$3:$D$300,C450)+COUNTIF('07'!$D$3:$D$300,C450)+COUNTIF('08'!$D$3:$D$300,C450)+COUNTIF('09'!$D$3:$D$300,C450)+COUNTIF('10'!$D$3:$D$260,C450)+COUNTIF('11'!$D$3:$D$300,C450)+COUNTIF('12'!$D$3:$D$300,C450)</f>
        <v>0</v>
      </c>
      <c r="F450" s="18">
        <f>COUNTIFS('01'!$C$3:$C$300,C450,'01'!$H$3:$H$300,"&gt;0")+COUNTIFS('01'!$D$3:$D$300,C450,'01'!$H$3:$H$300,"&gt;0")+COUNTIFS('02'!$C$3:$C$300,C450,'02'!$H$3:$H$300,"&gt;0")+COUNTIFS('02'!$D$3:$D$300,C450,'02'!$H$3:$H$300,"&gt;0")+COUNTIFS('03'!$C$3:$C$300,C450,'03'!$H$3:$H$300,"&gt;0")+COUNTIFS('03'!$D$3:$D$300,C450,'03'!$H$3:$H$300,"&gt;0")+COUNTIFS('04'!$C$3:$C$300,C450,'04'!$H$3:$H$300,"&gt;0")+COUNTIFS('04'!$D$3:$D$300,C450,'04'!$H$3:$H$300,"&gt;0")+COUNTIFS('05'!$C$3:$C$300,C450,'05'!$H$3:$H$300,"&gt;0")+COUNTIFS('05'!$D$3:$D$300,C450,'05'!$H$3:$H$300,"&gt;0")+COUNTIFS('06'!$C$3:$C$300,C450,'06'!$H$3:$H$300,"&gt;0")+COUNTIFS('06'!$D$3:$D$300,C450,'06'!$H$3:$H$300,"&gt;0")+COUNTIFS('07'!$C$3:$C$300,C450,'07'!$H$3:$H$300,"&gt;0")+COUNTIFS('07'!$D$3:$D$300,C450,'07'!$H$3:$H$300,"&gt;0")+COUNTIFS('08'!$C$3:$C$300,C450,'08'!$H$3:$H$300,"&gt;0")+COUNTIFS('08'!$D$3:$D$300,C450,'08'!$H$3:$H$300,"&gt;0")+COUNTIFS('09'!$C$3:$C$300,C450,'09'!$H$3:$H$300,"&gt;0")+COUNTIFS('09'!$D$3:$D$300,C450,'09'!$H$3:$H$300,"&gt;0")+COUNTIFS('10'!$C$3:$C$260,C450,'10'!$I$3:$I$260,"&gt;0")+COUNTIFS('10'!$D$3:$D$260,C450,'10'!$I$3:$I$260,"&gt;0")+COUNTIFS('11'!$C$3:$C$300,C450,'11'!$H$3:$H$300,"&gt;0")+COUNTIFS('11'!$D$3:$D$300,C450,'11'!$H$3:$H$300,"&gt;0")+COUNTIFS('12'!$C$3:$C$300,C450,'12'!$H$3:$H$300,"&gt;0")+COUNTIFS('12'!$D$3:$D$300,C450,'12'!$H$3:$H$300,"&gt;0")</f>
        <v>0</v>
      </c>
      <c r="G450" s="18">
        <f>COUNTIFS('01'!$C$3:$C$300,C450,'01'!$H$3:$H$300,"&lt;0")+COUNTIFS('01'!$D$3:$D$300,C450,'01'!$H$3:$H$300,"&lt;0")+COUNTIFS('02'!$C$3:$C$300,C450,'02'!$H$3:$H$300,"&lt;0")+COUNTIFS('02'!$D$3:$D$300,C450,'02'!$H$3:$H$300,"&lt;0")+COUNTIFS('03'!$C$3:$C$300,C450,'03'!$H$3:$H$300,"&lt;0")+COUNTIFS('03'!$D$3:$D$300,C450,'03'!$H$3:$H$300,"&lt;0")+COUNTIFS('04'!$C$3:$C$300,C450,'04'!$H$3:$H$300,"&lt;0")+COUNTIFS('04'!$D$3:$D$300,C450,'04'!$H$3:$H$300,"&lt;0")+COUNTIFS('05'!$C$3:$C$300,C450,'05'!$H$3:$H$300,"&lt;0")+COUNTIFS('05'!$D$3:$D$300,C450,'05'!$H$3:$H$300,"&lt;0")+COUNTIFS('06'!$C$3:$C$300,C450,'06'!$H$3:$H$300,"&lt;0")+COUNTIFS('06'!$D$3:$D$300,C450,'06'!$H$3:$H$300,"&lt;0")+COUNTIFS('07'!$C$3:$C$300,C450,'07'!$H$3:$H$300,"&lt;0")+COUNTIFS('07'!$D$3:$D$300,C450,'07'!$H$3:$H$300,"&lt;0")+COUNTIFS('08'!$C$3:$C$300,C450,'08'!$H$3:$H$300,"&lt;0")+COUNTIFS('08'!$D$3:$D$300,C450,'08'!$H$3:$H$300,"&lt;0")+COUNTIFS('09'!$C$3:$C$300,C450,'09'!$H$3:$H$300,"&lt;0")+COUNTIFS('09'!$D$3:$D$300,C450,'09'!$H$3:$H$300,"&lt;0")+COUNTIFS('10'!$C$3:$C$260,C450,'10'!$I$3:$I$260,"&lt;0")+COUNTIFS('10'!$D$3:$D$260,C450,'10'!$I$3:$I$260,"&lt;0")+COUNTIFS('11'!$C$3:$C$300,C450,'11'!$H$3:$H$300,"&lt;0")+COUNTIFS('11'!$D$3:$D$300,C450,'11'!$H$3:$H$300,"&lt;0")+COUNTIFS('12'!$C$3:$C$300,C450,'12'!$H$3:$H$300,"&lt;0")+COUNTIFS('12'!$D$3:$D$300,C450,'12'!$H$3:$H$300,"&lt;0")</f>
        <v>0</v>
      </c>
      <c r="H450" s="19">
        <f>SUMIFS('01'!$H$3:$H$300,'01'!$C$3:$C$300,C450)+SUMIFS('01'!$H$3:$H$300,'01'!$D$3:$D$300,C450)+SUMIFS('02'!$H$3:$H$300,'02'!$C$3:$C$300,C450)+SUMIFS('02'!$H$3:$H$300,'02'!$D$3:$D$300,C450)+SUMIFS('03'!$H$3:$H$300,'03'!$C$3:$C$300,C450)+SUMIFS('03'!$H$3:$H$300,'03'!$D$3:$D$300,C450)+SUMIFS('04'!$H$3:$H$300,'04'!$C$3:$C$300,C450)+SUMIFS('04'!$H$3:$H$300,'04'!$D$3:$D$300,C450)+SUMIFS('05'!$H$3:$H$300,'05'!$C$3:$C$300,C450)+SUMIFS('05'!$H$3:$H$300,'05'!$D$3:$D$300,C450)+SUMIFS('06'!$H$3:$H$300,'06'!$C$3:$C$300,C450)+SUMIFS('06'!$H$3:$H$300,'06'!$D$3:$D$300,C450)+SUMIFS('07'!$H$3:$H$300,'07'!$C$3:$C$300,C450)+SUMIFS('07'!$H$3:$H$300,'07'!$D$3:$D$300,C450)+SUMIFS('08'!$H$3:$H$300,'08'!$C$3:$C$300,C450)+SUMIFS('08'!$H$3:$H$300,'08'!$D$3:$D$300,C450)+SUMIFS('09'!$H$3:$H$300,'09'!$C$3:$C$300,C450)+SUMIFS('09'!$H$3:$H$300,'09'!$D$3:$D$300,C450)+SUMIFS('10'!$I$3:$I$260,'10'!$C$3:$C$260,C450)+SUMIFS('10'!$I$3:$I$260,'10'!$D$3:$D$260,C450)+SUMIFS('11'!$H$3:$H$300,'11'!$C$3:$C$300,C450)+SUMIFS('11'!$H$3:$H$300,'11'!$D$3:$D$300,C450)+SUMIFS('12'!$H$3:$H$300,'12'!$C$3:$C$300,C450)+SUMIFS('12'!$H$3:$H$300,'12'!$D$3:$D$300,C450)</f>
        <v>0</v>
      </c>
      <c r="I450" s="212"/>
      <c r="J450" s="231"/>
      <c r="K450" s="212"/>
      <c r="L450" s="212"/>
    </row>
    <row r="451" spans="1:12" ht="24.75" customHeight="1">
      <c r="A451" s="16">
        <f>Equipes!$H451+(ROW(Equipes!$H451)/100000)</f>
        <v>4.5100000000000001E-3</v>
      </c>
      <c r="B451" s="13">
        <f>RANK(Equipes!$A451,A:A)</f>
        <v>550</v>
      </c>
      <c r="C451" s="28"/>
      <c r="D451" s="18">
        <f>COUNTIF('01'!$C$3:$C$300,C451)+COUNTIF('02'!$C$3:$C$300,C451)+COUNTIF('03'!$C$3:$C$300,C451)+COUNTIF('04'!$C$3:$C$300,C451)+COUNTIF('05'!$C$3:$C$300,C451)+COUNTIF('06'!$C$3:$C$300,C451)+COUNTIF('07'!$C$3:$C$300,C451)+COUNTIF('08'!$C$3:$C$300,C451)+COUNTIF('09'!$C$3:$C$300,C451)+COUNTIF('10'!$C$3:$C$260,C451)+COUNTIF('11'!$C$3:$C$300,C451)+COUNTIF('12'!$C$3:$C$300,C451)</f>
        <v>0</v>
      </c>
      <c r="E451" s="18">
        <f>COUNTIF('01'!$D$3:$D$300,C451)+COUNTIF('02'!$D$3:$D$300,C451)+COUNTIF('03'!$D$3:$D$300,C451)+COUNTIF('04'!$D$3:$D$300,C451)+COUNTIF('05'!$D$3:$D$300,C451)+COUNTIF('06'!$D$3:$D$300,C451)+COUNTIF('07'!$D$3:$D$300,C451)+COUNTIF('08'!$D$3:$D$300,C451)+COUNTIF('09'!$D$3:$D$300,C451)+COUNTIF('10'!$D$3:$D$260,C451)+COUNTIF('11'!$D$3:$D$300,C451)+COUNTIF('12'!$D$3:$D$300,C451)</f>
        <v>0</v>
      </c>
      <c r="F451" s="18">
        <f>COUNTIFS('01'!$C$3:$C$300,C451,'01'!$H$3:$H$300,"&gt;0")+COUNTIFS('01'!$D$3:$D$300,C451,'01'!$H$3:$H$300,"&gt;0")+COUNTIFS('02'!$C$3:$C$300,C451,'02'!$H$3:$H$300,"&gt;0")+COUNTIFS('02'!$D$3:$D$300,C451,'02'!$H$3:$H$300,"&gt;0")+COUNTIFS('03'!$C$3:$C$300,C451,'03'!$H$3:$H$300,"&gt;0")+COUNTIFS('03'!$D$3:$D$300,C451,'03'!$H$3:$H$300,"&gt;0")+COUNTIFS('04'!$C$3:$C$300,C451,'04'!$H$3:$H$300,"&gt;0")+COUNTIFS('04'!$D$3:$D$300,C451,'04'!$H$3:$H$300,"&gt;0")+COUNTIFS('05'!$C$3:$C$300,C451,'05'!$H$3:$H$300,"&gt;0")+COUNTIFS('05'!$D$3:$D$300,C451,'05'!$H$3:$H$300,"&gt;0")+COUNTIFS('06'!$C$3:$C$300,C451,'06'!$H$3:$H$300,"&gt;0")+COUNTIFS('06'!$D$3:$D$300,C451,'06'!$H$3:$H$300,"&gt;0")+COUNTIFS('07'!$C$3:$C$300,C451,'07'!$H$3:$H$300,"&gt;0")+COUNTIFS('07'!$D$3:$D$300,C451,'07'!$H$3:$H$300,"&gt;0")+COUNTIFS('08'!$C$3:$C$300,C451,'08'!$H$3:$H$300,"&gt;0")+COUNTIFS('08'!$D$3:$D$300,C451,'08'!$H$3:$H$300,"&gt;0")+COUNTIFS('09'!$C$3:$C$300,C451,'09'!$H$3:$H$300,"&gt;0")+COUNTIFS('09'!$D$3:$D$300,C451,'09'!$H$3:$H$300,"&gt;0")+COUNTIFS('10'!$C$3:$C$260,C451,'10'!$I$3:$I$260,"&gt;0")+COUNTIFS('10'!$D$3:$D$260,C451,'10'!$I$3:$I$260,"&gt;0")+COUNTIFS('11'!$C$3:$C$300,C451,'11'!$H$3:$H$300,"&gt;0")+COUNTIFS('11'!$D$3:$D$300,C451,'11'!$H$3:$H$300,"&gt;0")+COUNTIFS('12'!$C$3:$C$300,C451,'12'!$H$3:$H$300,"&gt;0")+COUNTIFS('12'!$D$3:$D$300,C451,'12'!$H$3:$H$300,"&gt;0")</f>
        <v>0</v>
      </c>
      <c r="G451" s="18">
        <f>COUNTIFS('01'!$C$3:$C$300,C451,'01'!$H$3:$H$300,"&lt;0")+COUNTIFS('01'!$D$3:$D$300,C451,'01'!$H$3:$H$300,"&lt;0")+COUNTIFS('02'!$C$3:$C$300,C451,'02'!$H$3:$H$300,"&lt;0")+COUNTIFS('02'!$D$3:$D$300,C451,'02'!$H$3:$H$300,"&lt;0")+COUNTIFS('03'!$C$3:$C$300,C451,'03'!$H$3:$H$300,"&lt;0")+COUNTIFS('03'!$D$3:$D$300,C451,'03'!$H$3:$H$300,"&lt;0")+COUNTIFS('04'!$C$3:$C$300,C451,'04'!$H$3:$H$300,"&lt;0")+COUNTIFS('04'!$D$3:$D$300,C451,'04'!$H$3:$H$300,"&lt;0")+COUNTIFS('05'!$C$3:$C$300,C451,'05'!$H$3:$H$300,"&lt;0")+COUNTIFS('05'!$D$3:$D$300,C451,'05'!$H$3:$H$300,"&lt;0")+COUNTIFS('06'!$C$3:$C$300,C451,'06'!$H$3:$H$300,"&lt;0")+COUNTIFS('06'!$D$3:$D$300,C451,'06'!$H$3:$H$300,"&lt;0")+COUNTIFS('07'!$C$3:$C$300,C451,'07'!$H$3:$H$300,"&lt;0")+COUNTIFS('07'!$D$3:$D$300,C451,'07'!$H$3:$H$300,"&lt;0")+COUNTIFS('08'!$C$3:$C$300,C451,'08'!$H$3:$H$300,"&lt;0")+COUNTIFS('08'!$D$3:$D$300,C451,'08'!$H$3:$H$300,"&lt;0")+COUNTIFS('09'!$C$3:$C$300,C451,'09'!$H$3:$H$300,"&lt;0")+COUNTIFS('09'!$D$3:$D$300,C451,'09'!$H$3:$H$300,"&lt;0")+COUNTIFS('10'!$C$3:$C$260,C451,'10'!$I$3:$I$260,"&lt;0")+COUNTIFS('10'!$D$3:$D$260,C451,'10'!$I$3:$I$260,"&lt;0")+COUNTIFS('11'!$C$3:$C$300,C451,'11'!$H$3:$H$300,"&lt;0")+COUNTIFS('11'!$D$3:$D$300,C451,'11'!$H$3:$H$300,"&lt;0")+COUNTIFS('12'!$C$3:$C$300,C451,'12'!$H$3:$H$300,"&lt;0")+COUNTIFS('12'!$D$3:$D$300,C451,'12'!$H$3:$H$300,"&lt;0")</f>
        <v>0</v>
      </c>
      <c r="H451" s="19">
        <f>SUMIFS('01'!$H$3:$H$300,'01'!$C$3:$C$300,C451)+SUMIFS('01'!$H$3:$H$300,'01'!$D$3:$D$300,C451)+SUMIFS('02'!$H$3:$H$300,'02'!$C$3:$C$300,C451)+SUMIFS('02'!$H$3:$H$300,'02'!$D$3:$D$300,C451)+SUMIFS('03'!$H$3:$H$300,'03'!$C$3:$C$300,C451)+SUMIFS('03'!$H$3:$H$300,'03'!$D$3:$D$300,C451)+SUMIFS('04'!$H$3:$H$300,'04'!$C$3:$C$300,C451)+SUMIFS('04'!$H$3:$H$300,'04'!$D$3:$D$300,C451)+SUMIFS('05'!$H$3:$H$300,'05'!$C$3:$C$300,C451)+SUMIFS('05'!$H$3:$H$300,'05'!$D$3:$D$300,C451)+SUMIFS('06'!$H$3:$H$300,'06'!$C$3:$C$300,C451)+SUMIFS('06'!$H$3:$H$300,'06'!$D$3:$D$300,C451)+SUMIFS('07'!$H$3:$H$300,'07'!$C$3:$C$300,C451)+SUMIFS('07'!$H$3:$H$300,'07'!$D$3:$D$300,C451)+SUMIFS('08'!$H$3:$H$300,'08'!$C$3:$C$300,C451)+SUMIFS('08'!$H$3:$H$300,'08'!$D$3:$D$300,C451)+SUMIFS('09'!$H$3:$H$300,'09'!$C$3:$C$300,C451)+SUMIFS('09'!$H$3:$H$300,'09'!$D$3:$D$300,C451)+SUMIFS('10'!$I$3:$I$260,'10'!$C$3:$C$260,C451)+SUMIFS('10'!$I$3:$I$260,'10'!$D$3:$D$260,C451)+SUMIFS('11'!$H$3:$H$300,'11'!$C$3:$C$300,C451)+SUMIFS('11'!$H$3:$H$300,'11'!$D$3:$D$300,C451)+SUMIFS('12'!$H$3:$H$300,'12'!$C$3:$C$300,C451)+SUMIFS('12'!$H$3:$H$300,'12'!$D$3:$D$300,C451)</f>
        <v>0</v>
      </c>
      <c r="I451" s="212"/>
      <c r="J451" s="231"/>
      <c r="K451" s="212"/>
      <c r="L451" s="212"/>
    </row>
    <row r="452" spans="1:12" ht="24.75" customHeight="1">
      <c r="A452" s="16">
        <f>Equipes!$H452+(ROW(Equipes!$H452)/100000)</f>
        <v>4.5199999999999997E-3</v>
      </c>
      <c r="B452" s="13">
        <f>RANK(Equipes!$A452,A:A)</f>
        <v>549</v>
      </c>
      <c r="C452" s="28"/>
      <c r="D452" s="18">
        <f>COUNTIF('01'!$C$3:$C$300,C452)+COUNTIF('02'!$C$3:$C$300,C452)+COUNTIF('03'!$C$3:$C$300,C452)+COUNTIF('04'!$C$3:$C$300,C452)+COUNTIF('05'!$C$3:$C$300,C452)+COUNTIF('06'!$C$3:$C$300,C452)+COUNTIF('07'!$C$3:$C$300,C452)+COUNTIF('08'!$C$3:$C$300,C452)+COUNTIF('09'!$C$3:$C$300,C452)+COUNTIF('10'!$C$3:$C$260,C452)+COUNTIF('11'!$C$3:$C$300,C452)+COUNTIF('12'!$C$3:$C$300,C452)</f>
        <v>0</v>
      </c>
      <c r="E452" s="18">
        <f>COUNTIF('01'!$D$3:$D$300,C452)+COUNTIF('02'!$D$3:$D$300,C452)+COUNTIF('03'!$D$3:$D$300,C452)+COUNTIF('04'!$D$3:$D$300,C452)+COUNTIF('05'!$D$3:$D$300,C452)+COUNTIF('06'!$D$3:$D$300,C452)+COUNTIF('07'!$D$3:$D$300,C452)+COUNTIF('08'!$D$3:$D$300,C452)+COUNTIF('09'!$D$3:$D$300,C452)+COUNTIF('10'!$D$3:$D$260,C452)+COUNTIF('11'!$D$3:$D$300,C452)+COUNTIF('12'!$D$3:$D$300,C452)</f>
        <v>0</v>
      </c>
      <c r="F452" s="18">
        <f>COUNTIFS('01'!$C$3:$C$300,C452,'01'!$H$3:$H$300,"&gt;0")+COUNTIFS('01'!$D$3:$D$300,C452,'01'!$H$3:$H$300,"&gt;0")+COUNTIFS('02'!$C$3:$C$300,C452,'02'!$H$3:$H$300,"&gt;0")+COUNTIFS('02'!$D$3:$D$300,C452,'02'!$H$3:$H$300,"&gt;0")+COUNTIFS('03'!$C$3:$C$300,C452,'03'!$H$3:$H$300,"&gt;0")+COUNTIFS('03'!$D$3:$D$300,C452,'03'!$H$3:$H$300,"&gt;0")+COUNTIFS('04'!$C$3:$C$300,C452,'04'!$H$3:$H$300,"&gt;0")+COUNTIFS('04'!$D$3:$D$300,C452,'04'!$H$3:$H$300,"&gt;0")+COUNTIFS('05'!$C$3:$C$300,C452,'05'!$H$3:$H$300,"&gt;0")+COUNTIFS('05'!$D$3:$D$300,C452,'05'!$H$3:$H$300,"&gt;0")+COUNTIFS('06'!$C$3:$C$300,C452,'06'!$H$3:$H$300,"&gt;0")+COUNTIFS('06'!$D$3:$D$300,C452,'06'!$H$3:$H$300,"&gt;0")+COUNTIFS('07'!$C$3:$C$300,C452,'07'!$H$3:$H$300,"&gt;0")+COUNTIFS('07'!$D$3:$D$300,C452,'07'!$H$3:$H$300,"&gt;0")+COUNTIFS('08'!$C$3:$C$300,C452,'08'!$H$3:$H$300,"&gt;0")+COUNTIFS('08'!$D$3:$D$300,C452,'08'!$H$3:$H$300,"&gt;0")+COUNTIFS('09'!$C$3:$C$300,C452,'09'!$H$3:$H$300,"&gt;0")+COUNTIFS('09'!$D$3:$D$300,C452,'09'!$H$3:$H$300,"&gt;0")+COUNTIFS('10'!$C$3:$C$260,C452,'10'!$I$3:$I$260,"&gt;0")+COUNTIFS('10'!$D$3:$D$260,C452,'10'!$I$3:$I$260,"&gt;0")+COUNTIFS('11'!$C$3:$C$300,C452,'11'!$H$3:$H$300,"&gt;0")+COUNTIFS('11'!$D$3:$D$300,C452,'11'!$H$3:$H$300,"&gt;0")+COUNTIFS('12'!$C$3:$C$300,C452,'12'!$H$3:$H$300,"&gt;0")+COUNTIFS('12'!$D$3:$D$300,C452,'12'!$H$3:$H$300,"&gt;0")</f>
        <v>0</v>
      </c>
      <c r="G452" s="18">
        <f>COUNTIFS('01'!$C$3:$C$300,C452,'01'!$H$3:$H$300,"&lt;0")+COUNTIFS('01'!$D$3:$D$300,C452,'01'!$H$3:$H$300,"&lt;0")+COUNTIFS('02'!$C$3:$C$300,C452,'02'!$H$3:$H$300,"&lt;0")+COUNTIFS('02'!$D$3:$D$300,C452,'02'!$H$3:$H$300,"&lt;0")+COUNTIFS('03'!$C$3:$C$300,C452,'03'!$H$3:$H$300,"&lt;0")+COUNTIFS('03'!$D$3:$D$300,C452,'03'!$H$3:$H$300,"&lt;0")+COUNTIFS('04'!$C$3:$C$300,C452,'04'!$H$3:$H$300,"&lt;0")+COUNTIFS('04'!$D$3:$D$300,C452,'04'!$H$3:$H$300,"&lt;0")+COUNTIFS('05'!$C$3:$C$300,C452,'05'!$H$3:$H$300,"&lt;0")+COUNTIFS('05'!$D$3:$D$300,C452,'05'!$H$3:$H$300,"&lt;0")+COUNTIFS('06'!$C$3:$C$300,C452,'06'!$H$3:$H$300,"&lt;0")+COUNTIFS('06'!$D$3:$D$300,C452,'06'!$H$3:$H$300,"&lt;0")+COUNTIFS('07'!$C$3:$C$300,C452,'07'!$H$3:$H$300,"&lt;0")+COUNTIFS('07'!$D$3:$D$300,C452,'07'!$H$3:$H$300,"&lt;0")+COUNTIFS('08'!$C$3:$C$300,C452,'08'!$H$3:$H$300,"&lt;0")+COUNTIFS('08'!$D$3:$D$300,C452,'08'!$H$3:$H$300,"&lt;0")+COUNTIFS('09'!$C$3:$C$300,C452,'09'!$H$3:$H$300,"&lt;0")+COUNTIFS('09'!$D$3:$D$300,C452,'09'!$H$3:$H$300,"&lt;0")+COUNTIFS('10'!$C$3:$C$260,C452,'10'!$I$3:$I$260,"&lt;0")+COUNTIFS('10'!$D$3:$D$260,C452,'10'!$I$3:$I$260,"&lt;0")+COUNTIFS('11'!$C$3:$C$300,C452,'11'!$H$3:$H$300,"&lt;0")+COUNTIFS('11'!$D$3:$D$300,C452,'11'!$H$3:$H$300,"&lt;0")+COUNTIFS('12'!$C$3:$C$300,C452,'12'!$H$3:$H$300,"&lt;0")+COUNTIFS('12'!$D$3:$D$300,C452,'12'!$H$3:$H$300,"&lt;0")</f>
        <v>0</v>
      </c>
      <c r="H452" s="19">
        <f>SUMIFS('01'!$H$3:$H$300,'01'!$C$3:$C$300,C452)+SUMIFS('01'!$H$3:$H$300,'01'!$D$3:$D$300,C452)+SUMIFS('02'!$H$3:$H$300,'02'!$C$3:$C$300,C452)+SUMIFS('02'!$H$3:$H$300,'02'!$D$3:$D$300,C452)+SUMIFS('03'!$H$3:$H$300,'03'!$C$3:$C$300,C452)+SUMIFS('03'!$H$3:$H$300,'03'!$D$3:$D$300,C452)+SUMIFS('04'!$H$3:$H$300,'04'!$C$3:$C$300,C452)+SUMIFS('04'!$H$3:$H$300,'04'!$D$3:$D$300,C452)+SUMIFS('05'!$H$3:$H$300,'05'!$C$3:$C$300,C452)+SUMIFS('05'!$H$3:$H$300,'05'!$D$3:$D$300,C452)+SUMIFS('06'!$H$3:$H$300,'06'!$C$3:$C$300,C452)+SUMIFS('06'!$H$3:$H$300,'06'!$D$3:$D$300,C452)+SUMIFS('07'!$H$3:$H$300,'07'!$C$3:$C$300,C452)+SUMIFS('07'!$H$3:$H$300,'07'!$D$3:$D$300,C452)+SUMIFS('08'!$H$3:$H$300,'08'!$C$3:$C$300,C452)+SUMIFS('08'!$H$3:$H$300,'08'!$D$3:$D$300,C452)+SUMIFS('09'!$H$3:$H$300,'09'!$C$3:$C$300,C452)+SUMIFS('09'!$H$3:$H$300,'09'!$D$3:$D$300,C452)+SUMIFS('10'!$I$3:$I$260,'10'!$C$3:$C$260,C452)+SUMIFS('10'!$I$3:$I$260,'10'!$D$3:$D$260,C452)+SUMIFS('11'!$H$3:$H$300,'11'!$C$3:$C$300,C452)+SUMIFS('11'!$H$3:$H$300,'11'!$D$3:$D$300,C452)+SUMIFS('12'!$H$3:$H$300,'12'!$C$3:$C$300,C452)+SUMIFS('12'!$H$3:$H$300,'12'!$D$3:$D$300,C452)</f>
        <v>0</v>
      </c>
      <c r="I452" s="212"/>
      <c r="J452" s="231"/>
      <c r="K452" s="212"/>
      <c r="L452" s="212"/>
    </row>
    <row r="453" spans="1:12" ht="24.75" customHeight="1">
      <c r="A453" s="16">
        <f>Equipes!$H453+(ROW(Equipes!$H453)/100000)</f>
        <v>4.5300000000000002E-3</v>
      </c>
      <c r="B453" s="13">
        <f>RANK(Equipes!$A453,A:A)</f>
        <v>548</v>
      </c>
      <c r="C453" s="28"/>
      <c r="D453" s="18">
        <f>COUNTIF('01'!$C$3:$C$300,C453)+COUNTIF('02'!$C$3:$C$300,C453)+COUNTIF('03'!$C$3:$C$300,C453)+COUNTIF('04'!$C$3:$C$300,C453)+COUNTIF('05'!$C$3:$C$300,C453)+COUNTIF('06'!$C$3:$C$300,C453)+COUNTIF('07'!$C$3:$C$300,C453)+COUNTIF('08'!$C$3:$C$300,C453)+COUNTIF('09'!$C$3:$C$300,C453)+COUNTIF('10'!$C$3:$C$260,C453)+COUNTIF('11'!$C$3:$C$300,C453)+COUNTIF('12'!$C$3:$C$300,C453)</f>
        <v>0</v>
      </c>
      <c r="E453" s="18">
        <f>COUNTIF('01'!$D$3:$D$300,C453)+COUNTIF('02'!$D$3:$D$300,C453)+COUNTIF('03'!$D$3:$D$300,C453)+COUNTIF('04'!$D$3:$D$300,C453)+COUNTIF('05'!$D$3:$D$300,C453)+COUNTIF('06'!$D$3:$D$300,C453)+COUNTIF('07'!$D$3:$D$300,C453)+COUNTIF('08'!$D$3:$D$300,C453)+COUNTIF('09'!$D$3:$D$300,C453)+COUNTIF('10'!$D$3:$D$260,C453)+COUNTIF('11'!$D$3:$D$300,C453)+COUNTIF('12'!$D$3:$D$300,C453)</f>
        <v>0</v>
      </c>
      <c r="F453" s="18">
        <f>COUNTIFS('01'!$C$3:$C$300,C453,'01'!$H$3:$H$300,"&gt;0")+COUNTIFS('01'!$D$3:$D$300,C453,'01'!$H$3:$H$300,"&gt;0")+COUNTIFS('02'!$C$3:$C$300,C453,'02'!$H$3:$H$300,"&gt;0")+COUNTIFS('02'!$D$3:$D$300,C453,'02'!$H$3:$H$300,"&gt;0")+COUNTIFS('03'!$C$3:$C$300,C453,'03'!$H$3:$H$300,"&gt;0")+COUNTIFS('03'!$D$3:$D$300,C453,'03'!$H$3:$H$300,"&gt;0")+COUNTIFS('04'!$C$3:$C$300,C453,'04'!$H$3:$H$300,"&gt;0")+COUNTIFS('04'!$D$3:$D$300,C453,'04'!$H$3:$H$300,"&gt;0")+COUNTIFS('05'!$C$3:$C$300,C453,'05'!$H$3:$H$300,"&gt;0")+COUNTIFS('05'!$D$3:$D$300,C453,'05'!$H$3:$H$300,"&gt;0")+COUNTIFS('06'!$C$3:$C$300,C453,'06'!$H$3:$H$300,"&gt;0")+COUNTIFS('06'!$D$3:$D$300,C453,'06'!$H$3:$H$300,"&gt;0")+COUNTIFS('07'!$C$3:$C$300,C453,'07'!$H$3:$H$300,"&gt;0")+COUNTIFS('07'!$D$3:$D$300,C453,'07'!$H$3:$H$300,"&gt;0")+COUNTIFS('08'!$C$3:$C$300,C453,'08'!$H$3:$H$300,"&gt;0")+COUNTIFS('08'!$D$3:$D$300,C453,'08'!$H$3:$H$300,"&gt;0")+COUNTIFS('09'!$C$3:$C$300,C453,'09'!$H$3:$H$300,"&gt;0")+COUNTIFS('09'!$D$3:$D$300,C453,'09'!$H$3:$H$300,"&gt;0")+COUNTIFS('10'!$C$3:$C$260,C453,'10'!$I$3:$I$260,"&gt;0")+COUNTIFS('10'!$D$3:$D$260,C453,'10'!$I$3:$I$260,"&gt;0")+COUNTIFS('11'!$C$3:$C$300,C453,'11'!$H$3:$H$300,"&gt;0")+COUNTIFS('11'!$D$3:$D$300,C453,'11'!$H$3:$H$300,"&gt;0")+COUNTIFS('12'!$C$3:$C$300,C453,'12'!$H$3:$H$300,"&gt;0")+COUNTIFS('12'!$D$3:$D$300,C453,'12'!$H$3:$H$300,"&gt;0")</f>
        <v>0</v>
      </c>
      <c r="G453" s="18">
        <f>COUNTIFS('01'!$C$3:$C$300,C453,'01'!$H$3:$H$300,"&lt;0")+COUNTIFS('01'!$D$3:$D$300,C453,'01'!$H$3:$H$300,"&lt;0")+COUNTIFS('02'!$C$3:$C$300,C453,'02'!$H$3:$H$300,"&lt;0")+COUNTIFS('02'!$D$3:$D$300,C453,'02'!$H$3:$H$300,"&lt;0")+COUNTIFS('03'!$C$3:$C$300,C453,'03'!$H$3:$H$300,"&lt;0")+COUNTIFS('03'!$D$3:$D$300,C453,'03'!$H$3:$H$300,"&lt;0")+COUNTIFS('04'!$C$3:$C$300,C453,'04'!$H$3:$H$300,"&lt;0")+COUNTIFS('04'!$D$3:$D$300,C453,'04'!$H$3:$H$300,"&lt;0")+COUNTIFS('05'!$C$3:$C$300,C453,'05'!$H$3:$H$300,"&lt;0")+COUNTIFS('05'!$D$3:$D$300,C453,'05'!$H$3:$H$300,"&lt;0")+COUNTIFS('06'!$C$3:$C$300,C453,'06'!$H$3:$H$300,"&lt;0")+COUNTIFS('06'!$D$3:$D$300,C453,'06'!$H$3:$H$300,"&lt;0")+COUNTIFS('07'!$C$3:$C$300,C453,'07'!$H$3:$H$300,"&lt;0")+COUNTIFS('07'!$D$3:$D$300,C453,'07'!$H$3:$H$300,"&lt;0")+COUNTIFS('08'!$C$3:$C$300,C453,'08'!$H$3:$H$300,"&lt;0")+COUNTIFS('08'!$D$3:$D$300,C453,'08'!$H$3:$H$300,"&lt;0")+COUNTIFS('09'!$C$3:$C$300,C453,'09'!$H$3:$H$300,"&lt;0")+COUNTIFS('09'!$D$3:$D$300,C453,'09'!$H$3:$H$300,"&lt;0")+COUNTIFS('10'!$C$3:$C$260,C453,'10'!$I$3:$I$260,"&lt;0")+COUNTIFS('10'!$D$3:$D$260,C453,'10'!$I$3:$I$260,"&lt;0")+COUNTIFS('11'!$C$3:$C$300,C453,'11'!$H$3:$H$300,"&lt;0")+COUNTIFS('11'!$D$3:$D$300,C453,'11'!$H$3:$H$300,"&lt;0")+COUNTIFS('12'!$C$3:$C$300,C453,'12'!$H$3:$H$300,"&lt;0")+COUNTIFS('12'!$D$3:$D$300,C453,'12'!$H$3:$H$300,"&lt;0")</f>
        <v>0</v>
      </c>
      <c r="H453" s="19">
        <f>SUMIFS('01'!$H$3:$H$300,'01'!$C$3:$C$300,C453)+SUMIFS('01'!$H$3:$H$300,'01'!$D$3:$D$300,C453)+SUMIFS('02'!$H$3:$H$300,'02'!$C$3:$C$300,C453)+SUMIFS('02'!$H$3:$H$300,'02'!$D$3:$D$300,C453)+SUMIFS('03'!$H$3:$H$300,'03'!$C$3:$C$300,C453)+SUMIFS('03'!$H$3:$H$300,'03'!$D$3:$D$300,C453)+SUMIFS('04'!$H$3:$H$300,'04'!$C$3:$C$300,C453)+SUMIFS('04'!$H$3:$H$300,'04'!$D$3:$D$300,C453)+SUMIFS('05'!$H$3:$H$300,'05'!$C$3:$C$300,C453)+SUMIFS('05'!$H$3:$H$300,'05'!$D$3:$D$300,C453)+SUMIFS('06'!$H$3:$H$300,'06'!$C$3:$C$300,C453)+SUMIFS('06'!$H$3:$H$300,'06'!$D$3:$D$300,C453)+SUMIFS('07'!$H$3:$H$300,'07'!$C$3:$C$300,C453)+SUMIFS('07'!$H$3:$H$300,'07'!$D$3:$D$300,C453)+SUMIFS('08'!$H$3:$H$300,'08'!$C$3:$C$300,C453)+SUMIFS('08'!$H$3:$H$300,'08'!$D$3:$D$300,C453)+SUMIFS('09'!$H$3:$H$300,'09'!$C$3:$C$300,C453)+SUMIFS('09'!$H$3:$H$300,'09'!$D$3:$D$300,C453)+SUMIFS('10'!$I$3:$I$260,'10'!$C$3:$C$260,C453)+SUMIFS('10'!$I$3:$I$260,'10'!$D$3:$D$260,C453)+SUMIFS('11'!$H$3:$H$300,'11'!$C$3:$C$300,C453)+SUMIFS('11'!$H$3:$H$300,'11'!$D$3:$D$300,C453)+SUMIFS('12'!$H$3:$H$300,'12'!$C$3:$C$300,C453)+SUMIFS('12'!$H$3:$H$300,'12'!$D$3:$D$300,C453)</f>
        <v>0</v>
      </c>
      <c r="I453" s="212"/>
      <c r="J453" s="231"/>
      <c r="K453" s="212"/>
      <c r="L453" s="212"/>
    </row>
    <row r="454" spans="1:12" ht="24.75" customHeight="1">
      <c r="A454" s="16">
        <f>Equipes!$H454+(ROW(Equipes!$H454)/100000)</f>
        <v>4.5399999999999998E-3</v>
      </c>
      <c r="B454" s="13">
        <f>RANK(Equipes!$A454,A:A)</f>
        <v>547</v>
      </c>
      <c r="C454" s="28"/>
      <c r="D454" s="18">
        <f>COUNTIF('01'!$C$3:$C$300,C454)+COUNTIF('02'!$C$3:$C$300,C454)+COUNTIF('03'!$C$3:$C$300,C454)+COUNTIF('04'!$C$3:$C$300,C454)+COUNTIF('05'!$C$3:$C$300,C454)+COUNTIF('06'!$C$3:$C$300,C454)+COUNTIF('07'!$C$3:$C$300,C454)+COUNTIF('08'!$C$3:$C$300,C454)+COUNTIF('09'!$C$3:$C$300,C454)+COUNTIF('10'!$C$3:$C$260,C454)+COUNTIF('11'!$C$3:$C$300,C454)+COUNTIF('12'!$C$3:$C$300,C454)</f>
        <v>0</v>
      </c>
      <c r="E454" s="18">
        <f>COUNTIF('01'!$D$3:$D$300,C454)+COUNTIF('02'!$D$3:$D$300,C454)+COUNTIF('03'!$D$3:$D$300,C454)+COUNTIF('04'!$D$3:$D$300,C454)+COUNTIF('05'!$D$3:$D$300,C454)+COUNTIF('06'!$D$3:$D$300,C454)+COUNTIF('07'!$D$3:$D$300,C454)+COUNTIF('08'!$D$3:$D$300,C454)+COUNTIF('09'!$D$3:$D$300,C454)+COUNTIF('10'!$D$3:$D$260,C454)+COUNTIF('11'!$D$3:$D$300,C454)+COUNTIF('12'!$D$3:$D$300,C454)</f>
        <v>0</v>
      </c>
      <c r="F454" s="18">
        <f>COUNTIFS('01'!$C$3:$C$300,C454,'01'!$H$3:$H$300,"&gt;0")+COUNTIFS('01'!$D$3:$D$300,C454,'01'!$H$3:$H$300,"&gt;0")+COUNTIFS('02'!$C$3:$C$300,C454,'02'!$H$3:$H$300,"&gt;0")+COUNTIFS('02'!$D$3:$D$300,C454,'02'!$H$3:$H$300,"&gt;0")+COUNTIFS('03'!$C$3:$C$300,C454,'03'!$H$3:$H$300,"&gt;0")+COUNTIFS('03'!$D$3:$D$300,C454,'03'!$H$3:$H$300,"&gt;0")+COUNTIFS('04'!$C$3:$C$300,C454,'04'!$H$3:$H$300,"&gt;0")+COUNTIFS('04'!$D$3:$D$300,C454,'04'!$H$3:$H$300,"&gt;0")+COUNTIFS('05'!$C$3:$C$300,C454,'05'!$H$3:$H$300,"&gt;0")+COUNTIFS('05'!$D$3:$D$300,C454,'05'!$H$3:$H$300,"&gt;0")+COUNTIFS('06'!$C$3:$C$300,C454,'06'!$H$3:$H$300,"&gt;0")+COUNTIFS('06'!$D$3:$D$300,C454,'06'!$H$3:$H$300,"&gt;0")+COUNTIFS('07'!$C$3:$C$300,C454,'07'!$H$3:$H$300,"&gt;0")+COUNTIFS('07'!$D$3:$D$300,C454,'07'!$H$3:$H$300,"&gt;0")+COUNTIFS('08'!$C$3:$C$300,C454,'08'!$H$3:$H$300,"&gt;0")+COUNTIFS('08'!$D$3:$D$300,C454,'08'!$H$3:$H$300,"&gt;0")+COUNTIFS('09'!$C$3:$C$300,C454,'09'!$H$3:$H$300,"&gt;0")+COUNTIFS('09'!$D$3:$D$300,C454,'09'!$H$3:$H$300,"&gt;0")+COUNTIFS('10'!$C$3:$C$260,C454,'10'!$I$3:$I$260,"&gt;0")+COUNTIFS('10'!$D$3:$D$260,C454,'10'!$I$3:$I$260,"&gt;0")+COUNTIFS('11'!$C$3:$C$300,C454,'11'!$H$3:$H$300,"&gt;0")+COUNTIFS('11'!$D$3:$D$300,C454,'11'!$H$3:$H$300,"&gt;0")+COUNTIFS('12'!$C$3:$C$300,C454,'12'!$H$3:$H$300,"&gt;0")+COUNTIFS('12'!$D$3:$D$300,C454,'12'!$H$3:$H$300,"&gt;0")</f>
        <v>0</v>
      </c>
      <c r="G454" s="18">
        <f>COUNTIFS('01'!$C$3:$C$300,C454,'01'!$H$3:$H$300,"&lt;0")+COUNTIFS('01'!$D$3:$D$300,C454,'01'!$H$3:$H$300,"&lt;0")+COUNTIFS('02'!$C$3:$C$300,C454,'02'!$H$3:$H$300,"&lt;0")+COUNTIFS('02'!$D$3:$D$300,C454,'02'!$H$3:$H$300,"&lt;0")+COUNTIFS('03'!$C$3:$C$300,C454,'03'!$H$3:$H$300,"&lt;0")+COUNTIFS('03'!$D$3:$D$300,C454,'03'!$H$3:$H$300,"&lt;0")+COUNTIFS('04'!$C$3:$C$300,C454,'04'!$H$3:$H$300,"&lt;0")+COUNTIFS('04'!$D$3:$D$300,C454,'04'!$H$3:$H$300,"&lt;0")+COUNTIFS('05'!$C$3:$C$300,C454,'05'!$H$3:$H$300,"&lt;0")+COUNTIFS('05'!$D$3:$D$300,C454,'05'!$H$3:$H$300,"&lt;0")+COUNTIFS('06'!$C$3:$C$300,C454,'06'!$H$3:$H$300,"&lt;0")+COUNTIFS('06'!$D$3:$D$300,C454,'06'!$H$3:$H$300,"&lt;0")+COUNTIFS('07'!$C$3:$C$300,C454,'07'!$H$3:$H$300,"&lt;0")+COUNTIFS('07'!$D$3:$D$300,C454,'07'!$H$3:$H$300,"&lt;0")+COUNTIFS('08'!$C$3:$C$300,C454,'08'!$H$3:$H$300,"&lt;0")+COUNTIFS('08'!$D$3:$D$300,C454,'08'!$H$3:$H$300,"&lt;0")+COUNTIFS('09'!$C$3:$C$300,C454,'09'!$H$3:$H$300,"&lt;0")+COUNTIFS('09'!$D$3:$D$300,C454,'09'!$H$3:$H$300,"&lt;0")+COUNTIFS('10'!$C$3:$C$260,C454,'10'!$I$3:$I$260,"&lt;0")+COUNTIFS('10'!$D$3:$D$260,C454,'10'!$I$3:$I$260,"&lt;0")+COUNTIFS('11'!$C$3:$C$300,C454,'11'!$H$3:$H$300,"&lt;0")+COUNTIFS('11'!$D$3:$D$300,C454,'11'!$H$3:$H$300,"&lt;0")+COUNTIFS('12'!$C$3:$C$300,C454,'12'!$H$3:$H$300,"&lt;0")+COUNTIFS('12'!$D$3:$D$300,C454,'12'!$H$3:$H$300,"&lt;0")</f>
        <v>0</v>
      </c>
      <c r="H454" s="19">
        <f>SUMIFS('01'!$H$3:$H$300,'01'!$C$3:$C$300,C454)+SUMIFS('01'!$H$3:$H$300,'01'!$D$3:$D$300,C454)+SUMIFS('02'!$H$3:$H$300,'02'!$C$3:$C$300,C454)+SUMIFS('02'!$H$3:$H$300,'02'!$D$3:$D$300,C454)+SUMIFS('03'!$H$3:$H$300,'03'!$C$3:$C$300,C454)+SUMIFS('03'!$H$3:$H$300,'03'!$D$3:$D$300,C454)+SUMIFS('04'!$H$3:$H$300,'04'!$C$3:$C$300,C454)+SUMIFS('04'!$H$3:$H$300,'04'!$D$3:$D$300,C454)+SUMIFS('05'!$H$3:$H$300,'05'!$C$3:$C$300,C454)+SUMIFS('05'!$H$3:$H$300,'05'!$D$3:$D$300,C454)+SUMIFS('06'!$H$3:$H$300,'06'!$C$3:$C$300,C454)+SUMIFS('06'!$H$3:$H$300,'06'!$D$3:$D$300,C454)+SUMIFS('07'!$H$3:$H$300,'07'!$C$3:$C$300,C454)+SUMIFS('07'!$H$3:$H$300,'07'!$D$3:$D$300,C454)+SUMIFS('08'!$H$3:$H$300,'08'!$C$3:$C$300,C454)+SUMIFS('08'!$H$3:$H$300,'08'!$D$3:$D$300,C454)+SUMIFS('09'!$H$3:$H$300,'09'!$C$3:$C$300,C454)+SUMIFS('09'!$H$3:$H$300,'09'!$D$3:$D$300,C454)+SUMIFS('10'!$I$3:$I$260,'10'!$C$3:$C$260,C454)+SUMIFS('10'!$I$3:$I$260,'10'!$D$3:$D$260,C454)+SUMIFS('11'!$H$3:$H$300,'11'!$C$3:$C$300,C454)+SUMIFS('11'!$H$3:$H$300,'11'!$D$3:$D$300,C454)+SUMIFS('12'!$H$3:$H$300,'12'!$C$3:$C$300,C454)+SUMIFS('12'!$H$3:$H$300,'12'!$D$3:$D$300,C454)</f>
        <v>0</v>
      </c>
      <c r="I454" s="212"/>
      <c r="J454" s="231"/>
      <c r="K454" s="212"/>
      <c r="L454" s="212"/>
    </row>
    <row r="455" spans="1:12" ht="24.75" customHeight="1">
      <c r="A455" s="16">
        <f>Equipes!$H455+(ROW(Equipes!$H455)/100000)</f>
        <v>4.5500000000000002E-3</v>
      </c>
      <c r="B455" s="13">
        <f>RANK(Equipes!$A455,A:A)</f>
        <v>546</v>
      </c>
      <c r="C455" s="28"/>
      <c r="D455" s="18">
        <f>COUNTIF('01'!$C$3:$C$300,C455)+COUNTIF('02'!$C$3:$C$300,C455)+COUNTIF('03'!$C$3:$C$300,C455)+COUNTIF('04'!$C$3:$C$300,C455)+COUNTIF('05'!$C$3:$C$300,C455)+COUNTIF('06'!$C$3:$C$300,C455)+COUNTIF('07'!$C$3:$C$300,C455)+COUNTIF('08'!$C$3:$C$300,C455)+COUNTIF('09'!$C$3:$C$300,C455)+COUNTIF('10'!$C$3:$C$260,C455)+COUNTIF('11'!$C$3:$C$300,C455)+COUNTIF('12'!$C$3:$C$300,C455)</f>
        <v>0</v>
      </c>
      <c r="E455" s="18">
        <f>COUNTIF('01'!$D$3:$D$300,C455)+COUNTIF('02'!$D$3:$D$300,C455)+COUNTIF('03'!$D$3:$D$300,C455)+COUNTIF('04'!$D$3:$D$300,C455)+COUNTIF('05'!$D$3:$D$300,C455)+COUNTIF('06'!$D$3:$D$300,C455)+COUNTIF('07'!$D$3:$D$300,C455)+COUNTIF('08'!$D$3:$D$300,C455)+COUNTIF('09'!$D$3:$D$300,C455)+COUNTIF('10'!$D$3:$D$260,C455)+COUNTIF('11'!$D$3:$D$300,C455)+COUNTIF('12'!$D$3:$D$300,C455)</f>
        <v>0</v>
      </c>
      <c r="F455" s="18">
        <f>COUNTIFS('01'!$C$3:$C$300,C455,'01'!$H$3:$H$300,"&gt;0")+COUNTIFS('01'!$D$3:$D$300,C455,'01'!$H$3:$H$300,"&gt;0")+COUNTIFS('02'!$C$3:$C$300,C455,'02'!$H$3:$H$300,"&gt;0")+COUNTIFS('02'!$D$3:$D$300,C455,'02'!$H$3:$H$300,"&gt;0")+COUNTIFS('03'!$C$3:$C$300,C455,'03'!$H$3:$H$300,"&gt;0")+COUNTIFS('03'!$D$3:$D$300,C455,'03'!$H$3:$H$300,"&gt;0")+COUNTIFS('04'!$C$3:$C$300,C455,'04'!$H$3:$H$300,"&gt;0")+COUNTIFS('04'!$D$3:$D$300,C455,'04'!$H$3:$H$300,"&gt;0")+COUNTIFS('05'!$C$3:$C$300,C455,'05'!$H$3:$H$300,"&gt;0")+COUNTIFS('05'!$D$3:$D$300,C455,'05'!$H$3:$H$300,"&gt;0")+COUNTIFS('06'!$C$3:$C$300,C455,'06'!$H$3:$H$300,"&gt;0")+COUNTIFS('06'!$D$3:$D$300,C455,'06'!$H$3:$H$300,"&gt;0")+COUNTIFS('07'!$C$3:$C$300,C455,'07'!$H$3:$H$300,"&gt;0")+COUNTIFS('07'!$D$3:$D$300,C455,'07'!$H$3:$H$300,"&gt;0")+COUNTIFS('08'!$C$3:$C$300,C455,'08'!$H$3:$H$300,"&gt;0")+COUNTIFS('08'!$D$3:$D$300,C455,'08'!$H$3:$H$300,"&gt;0")+COUNTIFS('09'!$C$3:$C$300,C455,'09'!$H$3:$H$300,"&gt;0")+COUNTIFS('09'!$D$3:$D$300,C455,'09'!$H$3:$H$300,"&gt;0")+COUNTIFS('10'!$C$3:$C$260,C455,'10'!$I$3:$I$260,"&gt;0")+COUNTIFS('10'!$D$3:$D$260,C455,'10'!$I$3:$I$260,"&gt;0")+COUNTIFS('11'!$C$3:$C$300,C455,'11'!$H$3:$H$300,"&gt;0")+COUNTIFS('11'!$D$3:$D$300,C455,'11'!$H$3:$H$300,"&gt;0")+COUNTIFS('12'!$C$3:$C$300,C455,'12'!$H$3:$H$300,"&gt;0")+COUNTIFS('12'!$D$3:$D$300,C455,'12'!$H$3:$H$300,"&gt;0")</f>
        <v>0</v>
      </c>
      <c r="G455" s="18">
        <f>COUNTIFS('01'!$C$3:$C$300,C455,'01'!$H$3:$H$300,"&lt;0")+COUNTIFS('01'!$D$3:$D$300,C455,'01'!$H$3:$H$300,"&lt;0")+COUNTIFS('02'!$C$3:$C$300,C455,'02'!$H$3:$H$300,"&lt;0")+COUNTIFS('02'!$D$3:$D$300,C455,'02'!$H$3:$H$300,"&lt;0")+COUNTIFS('03'!$C$3:$C$300,C455,'03'!$H$3:$H$300,"&lt;0")+COUNTIFS('03'!$D$3:$D$300,C455,'03'!$H$3:$H$300,"&lt;0")+COUNTIFS('04'!$C$3:$C$300,C455,'04'!$H$3:$H$300,"&lt;0")+COUNTIFS('04'!$D$3:$D$300,C455,'04'!$H$3:$H$300,"&lt;0")+COUNTIFS('05'!$C$3:$C$300,C455,'05'!$H$3:$H$300,"&lt;0")+COUNTIFS('05'!$D$3:$D$300,C455,'05'!$H$3:$H$300,"&lt;0")+COUNTIFS('06'!$C$3:$C$300,C455,'06'!$H$3:$H$300,"&lt;0")+COUNTIFS('06'!$D$3:$D$300,C455,'06'!$H$3:$H$300,"&lt;0")+COUNTIFS('07'!$C$3:$C$300,C455,'07'!$H$3:$H$300,"&lt;0")+COUNTIFS('07'!$D$3:$D$300,C455,'07'!$H$3:$H$300,"&lt;0")+COUNTIFS('08'!$C$3:$C$300,C455,'08'!$H$3:$H$300,"&lt;0")+COUNTIFS('08'!$D$3:$D$300,C455,'08'!$H$3:$H$300,"&lt;0")+COUNTIFS('09'!$C$3:$C$300,C455,'09'!$H$3:$H$300,"&lt;0")+COUNTIFS('09'!$D$3:$D$300,C455,'09'!$H$3:$H$300,"&lt;0")+COUNTIFS('10'!$C$3:$C$260,C455,'10'!$I$3:$I$260,"&lt;0")+COUNTIFS('10'!$D$3:$D$260,C455,'10'!$I$3:$I$260,"&lt;0")+COUNTIFS('11'!$C$3:$C$300,C455,'11'!$H$3:$H$300,"&lt;0")+COUNTIFS('11'!$D$3:$D$300,C455,'11'!$H$3:$H$300,"&lt;0")+COUNTIFS('12'!$C$3:$C$300,C455,'12'!$H$3:$H$300,"&lt;0")+COUNTIFS('12'!$D$3:$D$300,C455,'12'!$H$3:$H$300,"&lt;0")</f>
        <v>0</v>
      </c>
      <c r="H455" s="19">
        <f>SUMIFS('01'!$H$3:$H$300,'01'!$C$3:$C$300,C455)+SUMIFS('01'!$H$3:$H$300,'01'!$D$3:$D$300,C455)+SUMIFS('02'!$H$3:$H$300,'02'!$C$3:$C$300,C455)+SUMIFS('02'!$H$3:$H$300,'02'!$D$3:$D$300,C455)+SUMIFS('03'!$H$3:$H$300,'03'!$C$3:$C$300,C455)+SUMIFS('03'!$H$3:$H$300,'03'!$D$3:$D$300,C455)+SUMIFS('04'!$H$3:$H$300,'04'!$C$3:$C$300,C455)+SUMIFS('04'!$H$3:$H$300,'04'!$D$3:$D$300,C455)+SUMIFS('05'!$H$3:$H$300,'05'!$C$3:$C$300,C455)+SUMIFS('05'!$H$3:$H$300,'05'!$D$3:$D$300,C455)+SUMIFS('06'!$H$3:$H$300,'06'!$C$3:$C$300,C455)+SUMIFS('06'!$H$3:$H$300,'06'!$D$3:$D$300,C455)+SUMIFS('07'!$H$3:$H$300,'07'!$C$3:$C$300,C455)+SUMIFS('07'!$H$3:$H$300,'07'!$D$3:$D$300,C455)+SUMIFS('08'!$H$3:$H$300,'08'!$C$3:$C$300,C455)+SUMIFS('08'!$H$3:$H$300,'08'!$D$3:$D$300,C455)+SUMIFS('09'!$H$3:$H$300,'09'!$C$3:$C$300,C455)+SUMIFS('09'!$H$3:$H$300,'09'!$D$3:$D$300,C455)+SUMIFS('10'!$I$3:$I$260,'10'!$C$3:$C$260,C455)+SUMIFS('10'!$I$3:$I$260,'10'!$D$3:$D$260,C455)+SUMIFS('11'!$H$3:$H$300,'11'!$C$3:$C$300,C455)+SUMIFS('11'!$H$3:$H$300,'11'!$D$3:$D$300,C455)+SUMIFS('12'!$H$3:$H$300,'12'!$C$3:$C$300,C455)+SUMIFS('12'!$H$3:$H$300,'12'!$D$3:$D$300,C455)</f>
        <v>0</v>
      </c>
      <c r="I455" s="212"/>
      <c r="J455" s="231"/>
      <c r="K455" s="212"/>
      <c r="L455" s="212"/>
    </row>
    <row r="456" spans="1:12" ht="24.75" customHeight="1">
      <c r="A456" s="16">
        <f>Equipes!$H456+(ROW(Equipes!$H456)/100000)</f>
        <v>4.5599999999999998E-3</v>
      </c>
      <c r="B456" s="13">
        <f>RANK(Equipes!$A456,A:A)</f>
        <v>545</v>
      </c>
      <c r="C456" s="28"/>
      <c r="D456" s="18">
        <f>COUNTIF('01'!$C$3:$C$300,C456)+COUNTIF('02'!$C$3:$C$300,C456)+COUNTIF('03'!$C$3:$C$300,C456)+COUNTIF('04'!$C$3:$C$300,C456)+COUNTIF('05'!$C$3:$C$300,C456)+COUNTIF('06'!$C$3:$C$300,C456)+COUNTIF('07'!$C$3:$C$300,C456)+COUNTIF('08'!$C$3:$C$300,C456)+COUNTIF('09'!$C$3:$C$300,C456)+COUNTIF('10'!$C$3:$C$260,C456)+COUNTIF('11'!$C$3:$C$300,C456)+COUNTIF('12'!$C$3:$C$300,C456)</f>
        <v>0</v>
      </c>
      <c r="E456" s="18">
        <f>COUNTIF('01'!$D$3:$D$300,C456)+COUNTIF('02'!$D$3:$D$300,C456)+COUNTIF('03'!$D$3:$D$300,C456)+COUNTIF('04'!$D$3:$D$300,C456)+COUNTIF('05'!$D$3:$D$300,C456)+COUNTIF('06'!$D$3:$D$300,C456)+COUNTIF('07'!$D$3:$D$300,C456)+COUNTIF('08'!$D$3:$D$300,C456)+COUNTIF('09'!$D$3:$D$300,C456)+COUNTIF('10'!$D$3:$D$260,C456)+COUNTIF('11'!$D$3:$D$300,C456)+COUNTIF('12'!$D$3:$D$300,C456)</f>
        <v>0</v>
      </c>
      <c r="F456" s="18">
        <f>COUNTIFS('01'!$C$3:$C$300,C456,'01'!$H$3:$H$300,"&gt;0")+COUNTIFS('01'!$D$3:$D$300,C456,'01'!$H$3:$H$300,"&gt;0")+COUNTIFS('02'!$C$3:$C$300,C456,'02'!$H$3:$H$300,"&gt;0")+COUNTIFS('02'!$D$3:$D$300,C456,'02'!$H$3:$H$300,"&gt;0")+COUNTIFS('03'!$C$3:$C$300,C456,'03'!$H$3:$H$300,"&gt;0")+COUNTIFS('03'!$D$3:$D$300,C456,'03'!$H$3:$H$300,"&gt;0")+COUNTIFS('04'!$C$3:$C$300,C456,'04'!$H$3:$H$300,"&gt;0")+COUNTIFS('04'!$D$3:$D$300,C456,'04'!$H$3:$H$300,"&gt;0")+COUNTIFS('05'!$C$3:$C$300,C456,'05'!$H$3:$H$300,"&gt;0")+COUNTIFS('05'!$D$3:$D$300,C456,'05'!$H$3:$H$300,"&gt;0")+COUNTIFS('06'!$C$3:$C$300,C456,'06'!$H$3:$H$300,"&gt;0")+COUNTIFS('06'!$D$3:$D$300,C456,'06'!$H$3:$H$300,"&gt;0")+COUNTIFS('07'!$C$3:$C$300,C456,'07'!$H$3:$H$300,"&gt;0")+COUNTIFS('07'!$D$3:$D$300,C456,'07'!$H$3:$H$300,"&gt;0")+COUNTIFS('08'!$C$3:$C$300,C456,'08'!$H$3:$H$300,"&gt;0")+COUNTIFS('08'!$D$3:$D$300,C456,'08'!$H$3:$H$300,"&gt;0")+COUNTIFS('09'!$C$3:$C$300,C456,'09'!$H$3:$H$300,"&gt;0")+COUNTIFS('09'!$D$3:$D$300,C456,'09'!$H$3:$H$300,"&gt;0")+COUNTIFS('10'!$C$3:$C$260,C456,'10'!$I$3:$I$260,"&gt;0")+COUNTIFS('10'!$D$3:$D$260,C456,'10'!$I$3:$I$260,"&gt;0")+COUNTIFS('11'!$C$3:$C$300,C456,'11'!$H$3:$H$300,"&gt;0")+COUNTIFS('11'!$D$3:$D$300,C456,'11'!$H$3:$H$300,"&gt;0")+COUNTIFS('12'!$C$3:$C$300,C456,'12'!$H$3:$H$300,"&gt;0")+COUNTIFS('12'!$D$3:$D$300,C456,'12'!$H$3:$H$300,"&gt;0")</f>
        <v>0</v>
      </c>
      <c r="G456" s="18">
        <f>COUNTIFS('01'!$C$3:$C$300,C456,'01'!$H$3:$H$300,"&lt;0")+COUNTIFS('01'!$D$3:$D$300,C456,'01'!$H$3:$H$300,"&lt;0")+COUNTIFS('02'!$C$3:$C$300,C456,'02'!$H$3:$H$300,"&lt;0")+COUNTIFS('02'!$D$3:$D$300,C456,'02'!$H$3:$H$300,"&lt;0")+COUNTIFS('03'!$C$3:$C$300,C456,'03'!$H$3:$H$300,"&lt;0")+COUNTIFS('03'!$D$3:$D$300,C456,'03'!$H$3:$H$300,"&lt;0")+COUNTIFS('04'!$C$3:$C$300,C456,'04'!$H$3:$H$300,"&lt;0")+COUNTIFS('04'!$D$3:$D$300,C456,'04'!$H$3:$H$300,"&lt;0")+COUNTIFS('05'!$C$3:$C$300,C456,'05'!$H$3:$H$300,"&lt;0")+COUNTIFS('05'!$D$3:$D$300,C456,'05'!$H$3:$H$300,"&lt;0")+COUNTIFS('06'!$C$3:$C$300,C456,'06'!$H$3:$H$300,"&lt;0")+COUNTIFS('06'!$D$3:$D$300,C456,'06'!$H$3:$H$300,"&lt;0")+COUNTIFS('07'!$C$3:$C$300,C456,'07'!$H$3:$H$300,"&lt;0")+COUNTIFS('07'!$D$3:$D$300,C456,'07'!$H$3:$H$300,"&lt;0")+COUNTIFS('08'!$C$3:$C$300,C456,'08'!$H$3:$H$300,"&lt;0")+COUNTIFS('08'!$D$3:$D$300,C456,'08'!$H$3:$H$300,"&lt;0")+COUNTIFS('09'!$C$3:$C$300,C456,'09'!$H$3:$H$300,"&lt;0")+COUNTIFS('09'!$D$3:$D$300,C456,'09'!$H$3:$H$300,"&lt;0")+COUNTIFS('10'!$C$3:$C$260,C456,'10'!$I$3:$I$260,"&lt;0")+COUNTIFS('10'!$D$3:$D$260,C456,'10'!$I$3:$I$260,"&lt;0")+COUNTIFS('11'!$C$3:$C$300,C456,'11'!$H$3:$H$300,"&lt;0")+COUNTIFS('11'!$D$3:$D$300,C456,'11'!$H$3:$H$300,"&lt;0")+COUNTIFS('12'!$C$3:$C$300,C456,'12'!$H$3:$H$300,"&lt;0")+COUNTIFS('12'!$D$3:$D$300,C456,'12'!$H$3:$H$300,"&lt;0")</f>
        <v>0</v>
      </c>
      <c r="H456" s="19">
        <f>SUMIFS('01'!$H$3:$H$300,'01'!$C$3:$C$300,C456)+SUMIFS('01'!$H$3:$H$300,'01'!$D$3:$D$300,C456)+SUMIFS('02'!$H$3:$H$300,'02'!$C$3:$C$300,C456)+SUMIFS('02'!$H$3:$H$300,'02'!$D$3:$D$300,C456)+SUMIFS('03'!$H$3:$H$300,'03'!$C$3:$C$300,C456)+SUMIFS('03'!$H$3:$H$300,'03'!$D$3:$D$300,C456)+SUMIFS('04'!$H$3:$H$300,'04'!$C$3:$C$300,C456)+SUMIFS('04'!$H$3:$H$300,'04'!$D$3:$D$300,C456)+SUMIFS('05'!$H$3:$H$300,'05'!$C$3:$C$300,C456)+SUMIFS('05'!$H$3:$H$300,'05'!$D$3:$D$300,C456)+SUMIFS('06'!$H$3:$H$300,'06'!$C$3:$C$300,C456)+SUMIFS('06'!$H$3:$H$300,'06'!$D$3:$D$300,C456)+SUMIFS('07'!$H$3:$H$300,'07'!$C$3:$C$300,C456)+SUMIFS('07'!$H$3:$H$300,'07'!$D$3:$D$300,C456)+SUMIFS('08'!$H$3:$H$300,'08'!$C$3:$C$300,C456)+SUMIFS('08'!$H$3:$H$300,'08'!$D$3:$D$300,C456)+SUMIFS('09'!$H$3:$H$300,'09'!$C$3:$C$300,C456)+SUMIFS('09'!$H$3:$H$300,'09'!$D$3:$D$300,C456)+SUMIFS('10'!$I$3:$I$260,'10'!$C$3:$C$260,C456)+SUMIFS('10'!$I$3:$I$260,'10'!$D$3:$D$260,C456)+SUMIFS('11'!$H$3:$H$300,'11'!$C$3:$C$300,C456)+SUMIFS('11'!$H$3:$H$300,'11'!$D$3:$D$300,C456)+SUMIFS('12'!$H$3:$H$300,'12'!$C$3:$C$300,C456)+SUMIFS('12'!$H$3:$H$300,'12'!$D$3:$D$300,C456)</f>
        <v>0</v>
      </c>
      <c r="I456" s="212"/>
      <c r="J456" s="231"/>
      <c r="K456" s="212"/>
      <c r="L456" s="212"/>
    </row>
    <row r="457" spans="1:12" ht="24.75" customHeight="1">
      <c r="A457" s="16">
        <f>Equipes!$H457+(ROW(Equipes!$H457)/100000)</f>
        <v>4.5700000000000003E-3</v>
      </c>
      <c r="B457" s="13">
        <f>RANK(Equipes!$A457,A:A)</f>
        <v>544</v>
      </c>
      <c r="C457" s="28"/>
      <c r="D457" s="18">
        <f>COUNTIF('01'!$C$3:$C$300,C457)+COUNTIF('02'!$C$3:$C$300,C457)+COUNTIF('03'!$C$3:$C$300,C457)+COUNTIF('04'!$C$3:$C$300,C457)+COUNTIF('05'!$C$3:$C$300,C457)+COUNTIF('06'!$C$3:$C$300,C457)+COUNTIF('07'!$C$3:$C$300,C457)+COUNTIF('08'!$C$3:$C$300,C457)+COUNTIF('09'!$C$3:$C$300,C457)+COUNTIF('10'!$C$3:$C$260,C457)+COUNTIF('11'!$C$3:$C$300,C457)+COUNTIF('12'!$C$3:$C$300,C457)</f>
        <v>0</v>
      </c>
      <c r="E457" s="18">
        <f>COUNTIF('01'!$D$3:$D$300,C457)+COUNTIF('02'!$D$3:$D$300,C457)+COUNTIF('03'!$D$3:$D$300,C457)+COUNTIF('04'!$D$3:$D$300,C457)+COUNTIF('05'!$D$3:$D$300,C457)+COUNTIF('06'!$D$3:$D$300,C457)+COUNTIF('07'!$D$3:$D$300,C457)+COUNTIF('08'!$D$3:$D$300,C457)+COUNTIF('09'!$D$3:$D$300,C457)+COUNTIF('10'!$D$3:$D$260,C457)+COUNTIF('11'!$D$3:$D$300,C457)+COUNTIF('12'!$D$3:$D$300,C457)</f>
        <v>0</v>
      </c>
      <c r="F457" s="18">
        <f>COUNTIFS('01'!$C$3:$C$300,C457,'01'!$H$3:$H$300,"&gt;0")+COUNTIFS('01'!$D$3:$D$300,C457,'01'!$H$3:$H$300,"&gt;0")+COUNTIFS('02'!$C$3:$C$300,C457,'02'!$H$3:$H$300,"&gt;0")+COUNTIFS('02'!$D$3:$D$300,C457,'02'!$H$3:$H$300,"&gt;0")+COUNTIFS('03'!$C$3:$C$300,C457,'03'!$H$3:$H$300,"&gt;0")+COUNTIFS('03'!$D$3:$D$300,C457,'03'!$H$3:$H$300,"&gt;0")+COUNTIFS('04'!$C$3:$C$300,C457,'04'!$H$3:$H$300,"&gt;0")+COUNTIFS('04'!$D$3:$D$300,C457,'04'!$H$3:$H$300,"&gt;0")+COUNTIFS('05'!$C$3:$C$300,C457,'05'!$H$3:$H$300,"&gt;0")+COUNTIFS('05'!$D$3:$D$300,C457,'05'!$H$3:$H$300,"&gt;0")+COUNTIFS('06'!$C$3:$C$300,C457,'06'!$H$3:$H$300,"&gt;0")+COUNTIFS('06'!$D$3:$D$300,C457,'06'!$H$3:$H$300,"&gt;0")+COUNTIFS('07'!$C$3:$C$300,C457,'07'!$H$3:$H$300,"&gt;0")+COUNTIFS('07'!$D$3:$D$300,C457,'07'!$H$3:$H$300,"&gt;0")+COUNTIFS('08'!$C$3:$C$300,C457,'08'!$H$3:$H$300,"&gt;0")+COUNTIFS('08'!$D$3:$D$300,C457,'08'!$H$3:$H$300,"&gt;0")+COUNTIFS('09'!$C$3:$C$300,C457,'09'!$H$3:$H$300,"&gt;0")+COUNTIFS('09'!$D$3:$D$300,C457,'09'!$H$3:$H$300,"&gt;0")+COUNTIFS('10'!$C$3:$C$260,C457,'10'!$I$3:$I$260,"&gt;0")+COUNTIFS('10'!$D$3:$D$260,C457,'10'!$I$3:$I$260,"&gt;0")+COUNTIFS('11'!$C$3:$C$300,C457,'11'!$H$3:$H$300,"&gt;0")+COUNTIFS('11'!$D$3:$D$300,C457,'11'!$H$3:$H$300,"&gt;0")+COUNTIFS('12'!$C$3:$C$300,C457,'12'!$H$3:$H$300,"&gt;0")+COUNTIFS('12'!$D$3:$D$300,C457,'12'!$H$3:$H$300,"&gt;0")</f>
        <v>0</v>
      </c>
      <c r="G457" s="18">
        <f>COUNTIFS('01'!$C$3:$C$300,C457,'01'!$H$3:$H$300,"&lt;0")+COUNTIFS('01'!$D$3:$D$300,C457,'01'!$H$3:$H$300,"&lt;0")+COUNTIFS('02'!$C$3:$C$300,C457,'02'!$H$3:$H$300,"&lt;0")+COUNTIFS('02'!$D$3:$D$300,C457,'02'!$H$3:$H$300,"&lt;0")+COUNTIFS('03'!$C$3:$C$300,C457,'03'!$H$3:$H$300,"&lt;0")+COUNTIFS('03'!$D$3:$D$300,C457,'03'!$H$3:$H$300,"&lt;0")+COUNTIFS('04'!$C$3:$C$300,C457,'04'!$H$3:$H$300,"&lt;0")+COUNTIFS('04'!$D$3:$D$300,C457,'04'!$H$3:$H$300,"&lt;0")+COUNTIFS('05'!$C$3:$C$300,C457,'05'!$H$3:$H$300,"&lt;0")+COUNTIFS('05'!$D$3:$D$300,C457,'05'!$H$3:$H$300,"&lt;0")+COUNTIFS('06'!$C$3:$C$300,C457,'06'!$H$3:$H$300,"&lt;0")+COUNTIFS('06'!$D$3:$D$300,C457,'06'!$H$3:$H$300,"&lt;0")+COUNTIFS('07'!$C$3:$C$300,C457,'07'!$H$3:$H$300,"&lt;0")+COUNTIFS('07'!$D$3:$D$300,C457,'07'!$H$3:$H$300,"&lt;0")+COUNTIFS('08'!$C$3:$C$300,C457,'08'!$H$3:$H$300,"&lt;0")+COUNTIFS('08'!$D$3:$D$300,C457,'08'!$H$3:$H$300,"&lt;0")+COUNTIFS('09'!$C$3:$C$300,C457,'09'!$H$3:$H$300,"&lt;0")+COUNTIFS('09'!$D$3:$D$300,C457,'09'!$H$3:$H$300,"&lt;0")+COUNTIFS('10'!$C$3:$C$260,C457,'10'!$I$3:$I$260,"&lt;0")+COUNTIFS('10'!$D$3:$D$260,C457,'10'!$I$3:$I$260,"&lt;0")+COUNTIFS('11'!$C$3:$C$300,C457,'11'!$H$3:$H$300,"&lt;0")+COUNTIFS('11'!$D$3:$D$300,C457,'11'!$H$3:$H$300,"&lt;0")+COUNTIFS('12'!$C$3:$C$300,C457,'12'!$H$3:$H$300,"&lt;0")+COUNTIFS('12'!$D$3:$D$300,C457,'12'!$H$3:$H$300,"&lt;0")</f>
        <v>0</v>
      </c>
      <c r="H457" s="19">
        <f>SUMIFS('01'!$H$3:$H$300,'01'!$C$3:$C$300,C457)+SUMIFS('01'!$H$3:$H$300,'01'!$D$3:$D$300,C457)+SUMIFS('02'!$H$3:$H$300,'02'!$C$3:$C$300,C457)+SUMIFS('02'!$H$3:$H$300,'02'!$D$3:$D$300,C457)+SUMIFS('03'!$H$3:$H$300,'03'!$C$3:$C$300,C457)+SUMIFS('03'!$H$3:$H$300,'03'!$D$3:$D$300,C457)+SUMIFS('04'!$H$3:$H$300,'04'!$C$3:$C$300,C457)+SUMIFS('04'!$H$3:$H$300,'04'!$D$3:$D$300,C457)+SUMIFS('05'!$H$3:$H$300,'05'!$C$3:$C$300,C457)+SUMIFS('05'!$H$3:$H$300,'05'!$D$3:$D$300,C457)+SUMIFS('06'!$H$3:$H$300,'06'!$C$3:$C$300,C457)+SUMIFS('06'!$H$3:$H$300,'06'!$D$3:$D$300,C457)+SUMIFS('07'!$H$3:$H$300,'07'!$C$3:$C$300,C457)+SUMIFS('07'!$H$3:$H$300,'07'!$D$3:$D$300,C457)+SUMIFS('08'!$H$3:$H$300,'08'!$C$3:$C$300,C457)+SUMIFS('08'!$H$3:$H$300,'08'!$D$3:$D$300,C457)+SUMIFS('09'!$H$3:$H$300,'09'!$C$3:$C$300,C457)+SUMIFS('09'!$H$3:$H$300,'09'!$D$3:$D$300,C457)+SUMIFS('10'!$I$3:$I$260,'10'!$C$3:$C$260,C457)+SUMIFS('10'!$I$3:$I$260,'10'!$D$3:$D$260,C457)+SUMIFS('11'!$H$3:$H$300,'11'!$C$3:$C$300,C457)+SUMIFS('11'!$H$3:$H$300,'11'!$D$3:$D$300,C457)+SUMIFS('12'!$H$3:$H$300,'12'!$C$3:$C$300,C457)+SUMIFS('12'!$H$3:$H$300,'12'!$D$3:$D$300,C457)</f>
        <v>0</v>
      </c>
      <c r="I457" s="212"/>
      <c r="J457" s="231"/>
      <c r="K457" s="212"/>
      <c r="L457" s="212"/>
    </row>
    <row r="458" spans="1:12" ht="24.75" customHeight="1">
      <c r="A458" s="16">
        <f>Equipes!$H458+(ROW(Equipes!$H458)/100000)</f>
        <v>4.5799999999999999E-3</v>
      </c>
      <c r="B458" s="13">
        <f>RANK(Equipes!$A458,A:A)</f>
        <v>543</v>
      </c>
      <c r="C458" s="28"/>
      <c r="D458" s="18">
        <f>COUNTIF('01'!$C$3:$C$300,C458)+COUNTIF('02'!$C$3:$C$300,C458)+COUNTIF('03'!$C$3:$C$300,C458)+COUNTIF('04'!$C$3:$C$300,C458)+COUNTIF('05'!$C$3:$C$300,C458)+COUNTIF('06'!$C$3:$C$300,C458)+COUNTIF('07'!$C$3:$C$300,C458)+COUNTIF('08'!$C$3:$C$300,C458)+COUNTIF('09'!$C$3:$C$300,C458)+COUNTIF('10'!$C$3:$C$260,C458)+COUNTIF('11'!$C$3:$C$300,C458)+COUNTIF('12'!$C$3:$C$300,C458)</f>
        <v>0</v>
      </c>
      <c r="E458" s="18">
        <f>COUNTIF('01'!$D$3:$D$300,C458)+COUNTIF('02'!$D$3:$D$300,C458)+COUNTIF('03'!$D$3:$D$300,C458)+COUNTIF('04'!$D$3:$D$300,C458)+COUNTIF('05'!$D$3:$D$300,C458)+COUNTIF('06'!$D$3:$D$300,C458)+COUNTIF('07'!$D$3:$D$300,C458)+COUNTIF('08'!$D$3:$D$300,C458)+COUNTIF('09'!$D$3:$D$300,C458)+COUNTIF('10'!$D$3:$D$260,C458)+COUNTIF('11'!$D$3:$D$300,C458)+COUNTIF('12'!$D$3:$D$300,C458)</f>
        <v>0</v>
      </c>
      <c r="F458" s="18">
        <f>COUNTIFS('01'!$C$3:$C$300,C458,'01'!$H$3:$H$300,"&gt;0")+COUNTIFS('01'!$D$3:$D$300,C458,'01'!$H$3:$H$300,"&gt;0")+COUNTIFS('02'!$C$3:$C$300,C458,'02'!$H$3:$H$300,"&gt;0")+COUNTIFS('02'!$D$3:$D$300,C458,'02'!$H$3:$H$300,"&gt;0")+COUNTIFS('03'!$C$3:$C$300,C458,'03'!$H$3:$H$300,"&gt;0")+COUNTIFS('03'!$D$3:$D$300,C458,'03'!$H$3:$H$300,"&gt;0")+COUNTIFS('04'!$C$3:$C$300,C458,'04'!$H$3:$H$300,"&gt;0")+COUNTIFS('04'!$D$3:$D$300,C458,'04'!$H$3:$H$300,"&gt;0")+COUNTIFS('05'!$C$3:$C$300,C458,'05'!$H$3:$H$300,"&gt;0")+COUNTIFS('05'!$D$3:$D$300,C458,'05'!$H$3:$H$300,"&gt;0")+COUNTIFS('06'!$C$3:$C$300,C458,'06'!$H$3:$H$300,"&gt;0")+COUNTIFS('06'!$D$3:$D$300,C458,'06'!$H$3:$H$300,"&gt;0")+COUNTIFS('07'!$C$3:$C$300,C458,'07'!$H$3:$H$300,"&gt;0")+COUNTIFS('07'!$D$3:$D$300,C458,'07'!$H$3:$H$300,"&gt;0")+COUNTIFS('08'!$C$3:$C$300,C458,'08'!$H$3:$H$300,"&gt;0")+COUNTIFS('08'!$D$3:$D$300,C458,'08'!$H$3:$H$300,"&gt;0")+COUNTIFS('09'!$C$3:$C$300,C458,'09'!$H$3:$H$300,"&gt;0")+COUNTIFS('09'!$D$3:$D$300,C458,'09'!$H$3:$H$300,"&gt;0")+COUNTIFS('10'!$C$3:$C$260,C458,'10'!$I$3:$I$260,"&gt;0")+COUNTIFS('10'!$D$3:$D$260,C458,'10'!$I$3:$I$260,"&gt;0")+COUNTIFS('11'!$C$3:$C$300,C458,'11'!$H$3:$H$300,"&gt;0")+COUNTIFS('11'!$D$3:$D$300,C458,'11'!$H$3:$H$300,"&gt;0")+COUNTIFS('12'!$C$3:$C$300,C458,'12'!$H$3:$H$300,"&gt;0")+COUNTIFS('12'!$D$3:$D$300,C458,'12'!$H$3:$H$300,"&gt;0")</f>
        <v>0</v>
      </c>
      <c r="G458" s="18">
        <f>COUNTIFS('01'!$C$3:$C$300,C458,'01'!$H$3:$H$300,"&lt;0")+COUNTIFS('01'!$D$3:$D$300,C458,'01'!$H$3:$H$300,"&lt;0")+COUNTIFS('02'!$C$3:$C$300,C458,'02'!$H$3:$H$300,"&lt;0")+COUNTIFS('02'!$D$3:$D$300,C458,'02'!$H$3:$H$300,"&lt;0")+COUNTIFS('03'!$C$3:$C$300,C458,'03'!$H$3:$H$300,"&lt;0")+COUNTIFS('03'!$D$3:$D$300,C458,'03'!$H$3:$H$300,"&lt;0")+COUNTIFS('04'!$C$3:$C$300,C458,'04'!$H$3:$H$300,"&lt;0")+COUNTIFS('04'!$D$3:$D$300,C458,'04'!$H$3:$H$300,"&lt;0")+COUNTIFS('05'!$C$3:$C$300,C458,'05'!$H$3:$H$300,"&lt;0")+COUNTIFS('05'!$D$3:$D$300,C458,'05'!$H$3:$H$300,"&lt;0")+COUNTIFS('06'!$C$3:$C$300,C458,'06'!$H$3:$H$300,"&lt;0")+COUNTIFS('06'!$D$3:$D$300,C458,'06'!$H$3:$H$300,"&lt;0")+COUNTIFS('07'!$C$3:$C$300,C458,'07'!$H$3:$H$300,"&lt;0")+COUNTIFS('07'!$D$3:$D$300,C458,'07'!$H$3:$H$300,"&lt;0")+COUNTIFS('08'!$C$3:$C$300,C458,'08'!$H$3:$H$300,"&lt;0")+COUNTIFS('08'!$D$3:$D$300,C458,'08'!$H$3:$H$300,"&lt;0")+COUNTIFS('09'!$C$3:$C$300,C458,'09'!$H$3:$H$300,"&lt;0")+COUNTIFS('09'!$D$3:$D$300,C458,'09'!$H$3:$H$300,"&lt;0")+COUNTIFS('10'!$C$3:$C$260,C458,'10'!$I$3:$I$260,"&lt;0")+COUNTIFS('10'!$D$3:$D$260,C458,'10'!$I$3:$I$260,"&lt;0")+COUNTIFS('11'!$C$3:$C$300,C458,'11'!$H$3:$H$300,"&lt;0")+COUNTIFS('11'!$D$3:$D$300,C458,'11'!$H$3:$H$300,"&lt;0")+COUNTIFS('12'!$C$3:$C$300,C458,'12'!$H$3:$H$300,"&lt;0")+COUNTIFS('12'!$D$3:$D$300,C458,'12'!$H$3:$H$300,"&lt;0")</f>
        <v>0</v>
      </c>
      <c r="H458" s="19">
        <f>SUMIFS('01'!$H$3:$H$300,'01'!$C$3:$C$300,C458)+SUMIFS('01'!$H$3:$H$300,'01'!$D$3:$D$300,C458)+SUMIFS('02'!$H$3:$H$300,'02'!$C$3:$C$300,C458)+SUMIFS('02'!$H$3:$H$300,'02'!$D$3:$D$300,C458)+SUMIFS('03'!$H$3:$H$300,'03'!$C$3:$C$300,C458)+SUMIFS('03'!$H$3:$H$300,'03'!$D$3:$D$300,C458)+SUMIFS('04'!$H$3:$H$300,'04'!$C$3:$C$300,C458)+SUMIFS('04'!$H$3:$H$300,'04'!$D$3:$D$300,C458)+SUMIFS('05'!$H$3:$H$300,'05'!$C$3:$C$300,C458)+SUMIFS('05'!$H$3:$H$300,'05'!$D$3:$D$300,C458)+SUMIFS('06'!$H$3:$H$300,'06'!$C$3:$C$300,C458)+SUMIFS('06'!$H$3:$H$300,'06'!$D$3:$D$300,C458)+SUMIFS('07'!$H$3:$H$300,'07'!$C$3:$C$300,C458)+SUMIFS('07'!$H$3:$H$300,'07'!$D$3:$D$300,C458)+SUMIFS('08'!$H$3:$H$300,'08'!$C$3:$C$300,C458)+SUMIFS('08'!$H$3:$H$300,'08'!$D$3:$D$300,C458)+SUMIFS('09'!$H$3:$H$300,'09'!$C$3:$C$300,C458)+SUMIFS('09'!$H$3:$H$300,'09'!$D$3:$D$300,C458)+SUMIFS('10'!$I$3:$I$260,'10'!$C$3:$C$260,C458)+SUMIFS('10'!$I$3:$I$260,'10'!$D$3:$D$260,C458)+SUMIFS('11'!$H$3:$H$300,'11'!$C$3:$C$300,C458)+SUMIFS('11'!$H$3:$H$300,'11'!$D$3:$D$300,C458)+SUMIFS('12'!$H$3:$H$300,'12'!$C$3:$C$300,C458)+SUMIFS('12'!$H$3:$H$300,'12'!$D$3:$D$300,C458)</f>
        <v>0</v>
      </c>
      <c r="I458" s="212"/>
      <c r="J458" s="231"/>
      <c r="K458" s="212"/>
      <c r="L458" s="212"/>
    </row>
    <row r="459" spans="1:12" ht="24.75" customHeight="1">
      <c r="A459" s="16">
        <f>Equipes!$H459+(ROW(Equipes!$H459)/100000)</f>
        <v>4.5900000000000003E-3</v>
      </c>
      <c r="B459" s="13">
        <f>RANK(Equipes!$A459,A:A)</f>
        <v>542</v>
      </c>
      <c r="C459" s="28"/>
      <c r="D459" s="18">
        <f>COUNTIF('01'!$C$3:$C$300,C459)+COUNTIF('02'!$C$3:$C$300,C459)+COUNTIF('03'!$C$3:$C$300,C459)+COUNTIF('04'!$C$3:$C$300,C459)+COUNTIF('05'!$C$3:$C$300,C459)+COUNTIF('06'!$C$3:$C$300,C459)+COUNTIF('07'!$C$3:$C$300,C459)+COUNTIF('08'!$C$3:$C$300,C459)+COUNTIF('09'!$C$3:$C$300,C459)+COUNTIF('10'!$C$3:$C$260,C459)+COUNTIF('11'!$C$3:$C$300,C459)+COUNTIF('12'!$C$3:$C$300,C459)</f>
        <v>0</v>
      </c>
      <c r="E459" s="18">
        <f>COUNTIF('01'!$D$3:$D$300,C459)+COUNTIF('02'!$D$3:$D$300,C459)+COUNTIF('03'!$D$3:$D$300,C459)+COUNTIF('04'!$D$3:$D$300,C459)+COUNTIF('05'!$D$3:$D$300,C459)+COUNTIF('06'!$D$3:$D$300,C459)+COUNTIF('07'!$D$3:$D$300,C459)+COUNTIF('08'!$D$3:$D$300,C459)+COUNTIF('09'!$D$3:$D$300,C459)+COUNTIF('10'!$D$3:$D$260,C459)+COUNTIF('11'!$D$3:$D$300,C459)+COUNTIF('12'!$D$3:$D$300,C459)</f>
        <v>0</v>
      </c>
      <c r="F459" s="18">
        <f>COUNTIFS('01'!$C$3:$C$300,C459,'01'!$H$3:$H$300,"&gt;0")+COUNTIFS('01'!$D$3:$D$300,C459,'01'!$H$3:$H$300,"&gt;0")+COUNTIFS('02'!$C$3:$C$300,C459,'02'!$H$3:$H$300,"&gt;0")+COUNTIFS('02'!$D$3:$D$300,C459,'02'!$H$3:$H$300,"&gt;0")+COUNTIFS('03'!$C$3:$C$300,C459,'03'!$H$3:$H$300,"&gt;0")+COUNTIFS('03'!$D$3:$D$300,C459,'03'!$H$3:$H$300,"&gt;0")+COUNTIFS('04'!$C$3:$C$300,C459,'04'!$H$3:$H$300,"&gt;0")+COUNTIFS('04'!$D$3:$D$300,C459,'04'!$H$3:$H$300,"&gt;0")+COUNTIFS('05'!$C$3:$C$300,C459,'05'!$H$3:$H$300,"&gt;0")+COUNTIFS('05'!$D$3:$D$300,C459,'05'!$H$3:$H$300,"&gt;0")+COUNTIFS('06'!$C$3:$C$300,C459,'06'!$H$3:$H$300,"&gt;0")+COUNTIFS('06'!$D$3:$D$300,C459,'06'!$H$3:$H$300,"&gt;0")+COUNTIFS('07'!$C$3:$C$300,C459,'07'!$H$3:$H$300,"&gt;0")+COUNTIFS('07'!$D$3:$D$300,C459,'07'!$H$3:$H$300,"&gt;0")+COUNTIFS('08'!$C$3:$C$300,C459,'08'!$H$3:$H$300,"&gt;0")+COUNTIFS('08'!$D$3:$D$300,C459,'08'!$H$3:$H$300,"&gt;0")+COUNTIFS('09'!$C$3:$C$300,C459,'09'!$H$3:$H$300,"&gt;0")+COUNTIFS('09'!$D$3:$D$300,C459,'09'!$H$3:$H$300,"&gt;0")+COUNTIFS('10'!$C$3:$C$260,C459,'10'!$I$3:$I$260,"&gt;0")+COUNTIFS('10'!$D$3:$D$260,C459,'10'!$I$3:$I$260,"&gt;0")+COUNTIFS('11'!$C$3:$C$300,C459,'11'!$H$3:$H$300,"&gt;0")+COUNTIFS('11'!$D$3:$D$300,C459,'11'!$H$3:$H$300,"&gt;0")+COUNTIFS('12'!$C$3:$C$300,C459,'12'!$H$3:$H$300,"&gt;0")+COUNTIFS('12'!$D$3:$D$300,C459,'12'!$H$3:$H$300,"&gt;0")</f>
        <v>0</v>
      </c>
      <c r="G459" s="18">
        <f>COUNTIFS('01'!$C$3:$C$300,C459,'01'!$H$3:$H$300,"&lt;0")+COUNTIFS('01'!$D$3:$D$300,C459,'01'!$H$3:$H$300,"&lt;0")+COUNTIFS('02'!$C$3:$C$300,C459,'02'!$H$3:$H$300,"&lt;0")+COUNTIFS('02'!$D$3:$D$300,C459,'02'!$H$3:$H$300,"&lt;0")+COUNTIFS('03'!$C$3:$C$300,C459,'03'!$H$3:$H$300,"&lt;0")+COUNTIFS('03'!$D$3:$D$300,C459,'03'!$H$3:$H$300,"&lt;0")+COUNTIFS('04'!$C$3:$C$300,C459,'04'!$H$3:$H$300,"&lt;0")+COUNTIFS('04'!$D$3:$D$300,C459,'04'!$H$3:$H$300,"&lt;0")+COUNTIFS('05'!$C$3:$C$300,C459,'05'!$H$3:$H$300,"&lt;0")+COUNTIFS('05'!$D$3:$D$300,C459,'05'!$H$3:$H$300,"&lt;0")+COUNTIFS('06'!$C$3:$C$300,C459,'06'!$H$3:$H$300,"&lt;0")+COUNTIFS('06'!$D$3:$D$300,C459,'06'!$H$3:$H$300,"&lt;0")+COUNTIFS('07'!$C$3:$C$300,C459,'07'!$H$3:$H$300,"&lt;0")+COUNTIFS('07'!$D$3:$D$300,C459,'07'!$H$3:$H$300,"&lt;0")+COUNTIFS('08'!$C$3:$C$300,C459,'08'!$H$3:$H$300,"&lt;0")+COUNTIFS('08'!$D$3:$D$300,C459,'08'!$H$3:$H$300,"&lt;0")+COUNTIFS('09'!$C$3:$C$300,C459,'09'!$H$3:$H$300,"&lt;0")+COUNTIFS('09'!$D$3:$D$300,C459,'09'!$H$3:$H$300,"&lt;0")+COUNTIFS('10'!$C$3:$C$260,C459,'10'!$I$3:$I$260,"&lt;0")+COUNTIFS('10'!$D$3:$D$260,C459,'10'!$I$3:$I$260,"&lt;0")+COUNTIFS('11'!$C$3:$C$300,C459,'11'!$H$3:$H$300,"&lt;0")+COUNTIFS('11'!$D$3:$D$300,C459,'11'!$H$3:$H$300,"&lt;0")+COUNTIFS('12'!$C$3:$C$300,C459,'12'!$H$3:$H$300,"&lt;0")+COUNTIFS('12'!$D$3:$D$300,C459,'12'!$H$3:$H$300,"&lt;0")</f>
        <v>0</v>
      </c>
      <c r="H459" s="19">
        <f>SUMIFS('01'!$H$3:$H$300,'01'!$C$3:$C$300,C459)+SUMIFS('01'!$H$3:$H$300,'01'!$D$3:$D$300,C459)+SUMIFS('02'!$H$3:$H$300,'02'!$C$3:$C$300,C459)+SUMIFS('02'!$H$3:$H$300,'02'!$D$3:$D$300,C459)+SUMIFS('03'!$H$3:$H$300,'03'!$C$3:$C$300,C459)+SUMIFS('03'!$H$3:$H$300,'03'!$D$3:$D$300,C459)+SUMIFS('04'!$H$3:$H$300,'04'!$C$3:$C$300,C459)+SUMIFS('04'!$H$3:$H$300,'04'!$D$3:$D$300,C459)+SUMIFS('05'!$H$3:$H$300,'05'!$C$3:$C$300,C459)+SUMIFS('05'!$H$3:$H$300,'05'!$D$3:$D$300,C459)+SUMIFS('06'!$H$3:$H$300,'06'!$C$3:$C$300,C459)+SUMIFS('06'!$H$3:$H$300,'06'!$D$3:$D$300,C459)+SUMIFS('07'!$H$3:$H$300,'07'!$C$3:$C$300,C459)+SUMIFS('07'!$H$3:$H$300,'07'!$D$3:$D$300,C459)+SUMIFS('08'!$H$3:$H$300,'08'!$C$3:$C$300,C459)+SUMIFS('08'!$H$3:$H$300,'08'!$D$3:$D$300,C459)+SUMIFS('09'!$H$3:$H$300,'09'!$C$3:$C$300,C459)+SUMIFS('09'!$H$3:$H$300,'09'!$D$3:$D$300,C459)+SUMIFS('10'!$I$3:$I$260,'10'!$C$3:$C$260,C459)+SUMIFS('10'!$I$3:$I$260,'10'!$D$3:$D$260,C459)+SUMIFS('11'!$H$3:$H$300,'11'!$C$3:$C$300,C459)+SUMIFS('11'!$H$3:$H$300,'11'!$D$3:$D$300,C459)+SUMIFS('12'!$H$3:$H$300,'12'!$C$3:$C$300,C459)+SUMIFS('12'!$H$3:$H$300,'12'!$D$3:$D$300,C459)</f>
        <v>0</v>
      </c>
      <c r="I459" s="212"/>
      <c r="J459" s="231"/>
      <c r="K459" s="212"/>
      <c r="L459" s="212"/>
    </row>
    <row r="460" spans="1:12" ht="24.75" customHeight="1">
      <c r="A460" s="16">
        <f>Equipes!$H460+(ROW(Equipes!$H460)/100000)</f>
        <v>4.5999999999999999E-3</v>
      </c>
      <c r="B460" s="13">
        <f>RANK(Equipes!$A460,A:A)</f>
        <v>541</v>
      </c>
      <c r="C460" s="28"/>
      <c r="D460" s="18">
        <f>COUNTIF('01'!$C$3:$C$300,C460)+COUNTIF('02'!$C$3:$C$300,C460)+COUNTIF('03'!$C$3:$C$300,C460)+COUNTIF('04'!$C$3:$C$300,C460)+COUNTIF('05'!$C$3:$C$300,C460)+COUNTIF('06'!$C$3:$C$300,C460)+COUNTIF('07'!$C$3:$C$300,C460)+COUNTIF('08'!$C$3:$C$300,C460)+COUNTIF('09'!$C$3:$C$300,C460)+COUNTIF('10'!$C$3:$C$260,C460)+COUNTIF('11'!$C$3:$C$300,C460)+COUNTIF('12'!$C$3:$C$300,C460)</f>
        <v>0</v>
      </c>
      <c r="E460" s="18">
        <f>COUNTIF('01'!$D$3:$D$300,C460)+COUNTIF('02'!$D$3:$D$300,C460)+COUNTIF('03'!$D$3:$D$300,C460)+COUNTIF('04'!$D$3:$D$300,C460)+COUNTIF('05'!$D$3:$D$300,C460)+COUNTIF('06'!$D$3:$D$300,C460)+COUNTIF('07'!$D$3:$D$300,C460)+COUNTIF('08'!$D$3:$D$300,C460)+COUNTIF('09'!$D$3:$D$300,C460)+COUNTIF('10'!$D$3:$D$260,C460)+COUNTIF('11'!$D$3:$D$300,C460)+COUNTIF('12'!$D$3:$D$300,C460)</f>
        <v>0</v>
      </c>
      <c r="F460" s="18">
        <f>COUNTIFS('01'!$C$3:$C$300,C460,'01'!$H$3:$H$300,"&gt;0")+COUNTIFS('01'!$D$3:$D$300,C460,'01'!$H$3:$H$300,"&gt;0")+COUNTIFS('02'!$C$3:$C$300,C460,'02'!$H$3:$H$300,"&gt;0")+COUNTIFS('02'!$D$3:$D$300,C460,'02'!$H$3:$H$300,"&gt;0")+COUNTIFS('03'!$C$3:$C$300,C460,'03'!$H$3:$H$300,"&gt;0")+COUNTIFS('03'!$D$3:$D$300,C460,'03'!$H$3:$H$300,"&gt;0")+COUNTIFS('04'!$C$3:$C$300,C460,'04'!$H$3:$H$300,"&gt;0")+COUNTIFS('04'!$D$3:$D$300,C460,'04'!$H$3:$H$300,"&gt;0")+COUNTIFS('05'!$C$3:$C$300,C460,'05'!$H$3:$H$300,"&gt;0")+COUNTIFS('05'!$D$3:$D$300,C460,'05'!$H$3:$H$300,"&gt;0")+COUNTIFS('06'!$C$3:$C$300,C460,'06'!$H$3:$H$300,"&gt;0")+COUNTIFS('06'!$D$3:$D$300,C460,'06'!$H$3:$H$300,"&gt;0")+COUNTIFS('07'!$C$3:$C$300,C460,'07'!$H$3:$H$300,"&gt;0")+COUNTIFS('07'!$D$3:$D$300,C460,'07'!$H$3:$H$300,"&gt;0")+COUNTIFS('08'!$C$3:$C$300,C460,'08'!$H$3:$H$300,"&gt;0")+COUNTIFS('08'!$D$3:$D$300,C460,'08'!$H$3:$H$300,"&gt;0")+COUNTIFS('09'!$C$3:$C$300,C460,'09'!$H$3:$H$300,"&gt;0")+COUNTIFS('09'!$D$3:$D$300,C460,'09'!$H$3:$H$300,"&gt;0")+COUNTIFS('10'!$C$3:$C$260,C460,'10'!$I$3:$I$260,"&gt;0")+COUNTIFS('10'!$D$3:$D$260,C460,'10'!$I$3:$I$260,"&gt;0")+COUNTIFS('11'!$C$3:$C$300,C460,'11'!$H$3:$H$300,"&gt;0")+COUNTIFS('11'!$D$3:$D$300,C460,'11'!$H$3:$H$300,"&gt;0")+COUNTIFS('12'!$C$3:$C$300,C460,'12'!$H$3:$H$300,"&gt;0")+COUNTIFS('12'!$D$3:$D$300,C460,'12'!$H$3:$H$300,"&gt;0")</f>
        <v>0</v>
      </c>
      <c r="G460" s="18">
        <f>COUNTIFS('01'!$C$3:$C$300,C460,'01'!$H$3:$H$300,"&lt;0")+COUNTIFS('01'!$D$3:$D$300,C460,'01'!$H$3:$H$300,"&lt;0")+COUNTIFS('02'!$C$3:$C$300,C460,'02'!$H$3:$H$300,"&lt;0")+COUNTIFS('02'!$D$3:$D$300,C460,'02'!$H$3:$H$300,"&lt;0")+COUNTIFS('03'!$C$3:$C$300,C460,'03'!$H$3:$H$300,"&lt;0")+COUNTIFS('03'!$D$3:$D$300,C460,'03'!$H$3:$H$300,"&lt;0")+COUNTIFS('04'!$C$3:$C$300,C460,'04'!$H$3:$H$300,"&lt;0")+COUNTIFS('04'!$D$3:$D$300,C460,'04'!$H$3:$H$300,"&lt;0")+COUNTIFS('05'!$C$3:$C$300,C460,'05'!$H$3:$H$300,"&lt;0")+COUNTIFS('05'!$D$3:$D$300,C460,'05'!$H$3:$H$300,"&lt;0")+COUNTIFS('06'!$C$3:$C$300,C460,'06'!$H$3:$H$300,"&lt;0")+COUNTIFS('06'!$D$3:$D$300,C460,'06'!$H$3:$H$300,"&lt;0")+COUNTIFS('07'!$C$3:$C$300,C460,'07'!$H$3:$H$300,"&lt;0")+COUNTIFS('07'!$D$3:$D$300,C460,'07'!$H$3:$H$300,"&lt;0")+COUNTIFS('08'!$C$3:$C$300,C460,'08'!$H$3:$H$300,"&lt;0")+COUNTIFS('08'!$D$3:$D$300,C460,'08'!$H$3:$H$300,"&lt;0")+COUNTIFS('09'!$C$3:$C$300,C460,'09'!$H$3:$H$300,"&lt;0")+COUNTIFS('09'!$D$3:$D$300,C460,'09'!$H$3:$H$300,"&lt;0")+COUNTIFS('10'!$C$3:$C$260,C460,'10'!$I$3:$I$260,"&lt;0")+COUNTIFS('10'!$D$3:$D$260,C460,'10'!$I$3:$I$260,"&lt;0")+COUNTIFS('11'!$C$3:$C$300,C460,'11'!$H$3:$H$300,"&lt;0")+COUNTIFS('11'!$D$3:$D$300,C460,'11'!$H$3:$H$300,"&lt;0")+COUNTIFS('12'!$C$3:$C$300,C460,'12'!$H$3:$H$300,"&lt;0")+COUNTIFS('12'!$D$3:$D$300,C460,'12'!$H$3:$H$300,"&lt;0")</f>
        <v>0</v>
      </c>
      <c r="H460" s="19">
        <f>SUMIFS('01'!$H$3:$H$300,'01'!$C$3:$C$300,C460)+SUMIFS('01'!$H$3:$H$300,'01'!$D$3:$D$300,C460)+SUMIFS('02'!$H$3:$H$300,'02'!$C$3:$C$300,C460)+SUMIFS('02'!$H$3:$H$300,'02'!$D$3:$D$300,C460)+SUMIFS('03'!$H$3:$H$300,'03'!$C$3:$C$300,C460)+SUMIFS('03'!$H$3:$H$300,'03'!$D$3:$D$300,C460)+SUMIFS('04'!$H$3:$H$300,'04'!$C$3:$C$300,C460)+SUMIFS('04'!$H$3:$H$300,'04'!$D$3:$D$300,C460)+SUMIFS('05'!$H$3:$H$300,'05'!$C$3:$C$300,C460)+SUMIFS('05'!$H$3:$H$300,'05'!$D$3:$D$300,C460)+SUMIFS('06'!$H$3:$H$300,'06'!$C$3:$C$300,C460)+SUMIFS('06'!$H$3:$H$300,'06'!$D$3:$D$300,C460)+SUMIFS('07'!$H$3:$H$300,'07'!$C$3:$C$300,C460)+SUMIFS('07'!$H$3:$H$300,'07'!$D$3:$D$300,C460)+SUMIFS('08'!$H$3:$H$300,'08'!$C$3:$C$300,C460)+SUMIFS('08'!$H$3:$H$300,'08'!$D$3:$D$300,C460)+SUMIFS('09'!$H$3:$H$300,'09'!$C$3:$C$300,C460)+SUMIFS('09'!$H$3:$H$300,'09'!$D$3:$D$300,C460)+SUMIFS('10'!$I$3:$I$260,'10'!$C$3:$C$260,C460)+SUMIFS('10'!$I$3:$I$260,'10'!$D$3:$D$260,C460)+SUMIFS('11'!$H$3:$H$300,'11'!$C$3:$C$300,C460)+SUMIFS('11'!$H$3:$H$300,'11'!$D$3:$D$300,C460)+SUMIFS('12'!$H$3:$H$300,'12'!$C$3:$C$300,C460)+SUMIFS('12'!$H$3:$H$300,'12'!$D$3:$D$300,C460)</f>
        <v>0</v>
      </c>
      <c r="I460" s="212"/>
      <c r="J460" s="231"/>
      <c r="K460" s="212"/>
      <c r="L460" s="212"/>
    </row>
    <row r="461" spans="1:12" ht="24.75" customHeight="1">
      <c r="A461" s="16">
        <f>Equipes!$H461+(ROW(Equipes!$H461)/100000)</f>
        <v>4.6100000000000004E-3</v>
      </c>
      <c r="B461" s="13">
        <f>RANK(Equipes!$A461,A:A)</f>
        <v>540</v>
      </c>
      <c r="C461" s="28"/>
      <c r="D461" s="18">
        <f>COUNTIF('01'!$C$3:$C$300,C461)+COUNTIF('02'!$C$3:$C$300,C461)+COUNTIF('03'!$C$3:$C$300,C461)+COUNTIF('04'!$C$3:$C$300,C461)+COUNTIF('05'!$C$3:$C$300,C461)+COUNTIF('06'!$C$3:$C$300,C461)+COUNTIF('07'!$C$3:$C$300,C461)+COUNTIF('08'!$C$3:$C$300,C461)+COUNTIF('09'!$C$3:$C$300,C461)+COUNTIF('10'!$C$3:$C$260,C461)+COUNTIF('11'!$C$3:$C$300,C461)+COUNTIF('12'!$C$3:$C$300,C461)</f>
        <v>0</v>
      </c>
      <c r="E461" s="18">
        <f>COUNTIF('01'!$D$3:$D$300,C461)+COUNTIF('02'!$D$3:$D$300,C461)+COUNTIF('03'!$D$3:$D$300,C461)+COUNTIF('04'!$D$3:$D$300,C461)+COUNTIF('05'!$D$3:$D$300,C461)+COUNTIF('06'!$D$3:$D$300,C461)+COUNTIF('07'!$D$3:$D$300,C461)+COUNTIF('08'!$D$3:$D$300,C461)+COUNTIF('09'!$D$3:$D$300,C461)+COUNTIF('10'!$D$3:$D$260,C461)+COUNTIF('11'!$D$3:$D$300,C461)+COUNTIF('12'!$D$3:$D$300,C461)</f>
        <v>0</v>
      </c>
      <c r="F461" s="18">
        <f>COUNTIFS('01'!$C$3:$C$300,C461,'01'!$H$3:$H$300,"&gt;0")+COUNTIFS('01'!$D$3:$D$300,C461,'01'!$H$3:$H$300,"&gt;0")+COUNTIFS('02'!$C$3:$C$300,C461,'02'!$H$3:$H$300,"&gt;0")+COUNTIFS('02'!$D$3:$D$300,C461,'02'!$H$3:$H$300,"&gt;0")+COUNTIFS('03'!$C$3:$C$300,C461,'03'!$H$3:$H$300,"&gt;0")+COUNTIFS('03'!$D$3:$D$300,C461,'03'!$H$3:$H$300,"&gt;0")+COUNTIFS('04'!$C$3:$C$300,C461,'04'!$H$3:$H$300,"&gt;0")+COUNTIFS('04'!$D$3:$D$300,C461,'04'!$H$3:$H$300,"&gt;0")+COUNTIFS('05'!$C$3:$C$300,C461,'05'!$H$3:$H$300,"&gt;0")+COUNTIFS('05'!$D$3:$D$300,C461,'05'!$H$3:$H$300,"&gt;0")+COUNTIFS('06'!$C$3:$C$300,C461,'06'!$H$3:$H$300,"&gt;0")+COUNTIFS('06'!$D$3:$D$300,C461,'06'!$H$3:$H$300,"&gt;0")+COUNTIFS('07'!$C$3:$C$300,C461,'07'!$H$3:$H$300,"&gt;0")+COUNTIFS('07'!$D$3:$D$300,C461,'07'!$H$3:$H$300,"&gt;0")+COUNTIFS('08'!$C$3:$C$300,C461,'08'!$H$3:$H$300,"&gt;0")+COUNTIFS('08'!$D$3:$D$300,C461,'08'!$H$3:$H$300,"&gt;0")+COUNTIFS('09'!$C$3:$C$300,C461,'09'!$H$3:$H$300,"&gt;0")+COUNTIFS('09'!$D$3:$D$300,C461,'09'!$H$3:$H$300,"&gt;0")+COUNTIFS('10'!$C$3:$C$260,C461,'10'!$I$3:$I$260,"&gt;0")+COUNTIFS('10'!$D$3:$D$260,C461,'10'!$I$3:$I$260,"&gt;0")+COUNTIFS('11'!$C$3:$C$300,C461,'11'!$H$3:$H$300,"&gt;0")+COUNTIFS('11'!$D$3:$D$300,C461,'11'!$H$3:$H$300,"&gt;0")+COUNTIFS('12'!$C$3:$C$300,C461,'12'!$H$3:$H$300,"&gt;0")+COUNTIFS('12'!$D$3:$D$300,C461,'12'!$H$3:$H$300,"&gt;0")</f>
        <v>0</v>
      </c>
      <c r="G461" s="18">
        <f>COUNTIFS('01'!$C$3:$C$300,C461,'01'!$H$3:$H$300,"&lt;0")+COUNTIFS('01'!$D$3:$D$300,C461,'01'!$H$3:$H$300,"&lt;0")+COUNTIFS('02'!$C$3:$C$300,C461,'02'!$H$3:$H$300,"&lt;0")+COUNTIFS('02'!$D$3:$D$300,C461,'02'!$H$3:$H$300,"&lt;0")+COUNTIFS('03'!$C$3:$C$300,C461,'03'!$H$3:$H$300,"&lt;0")+COUNTIFS('03'!$D$3:$D$300,C461,'03'!$H$3:$H$300,"&lt;0")+COUNTIFS('04'!$C$3:$C$300,C461,'04'!$H$3:$H$300,"&lt;0")+COUNTIFS('04'!$D$3:$D$300,C461,'04'!$H$3:$H$300,"&lt;0")+COUNTIFS('05'!$C$3:$C$300,C461,'05'!$H$3:$H$300,"&lt;0")+COUNTIFS('05'!$D$3:$D$300,C461,'05'!$H$3:$H$300,"&lt;0")+COUNTIFS('06'!$C$3:$C$300,C461,'06'!$H$3:$H$300,"&lt;0")+COUNTIFS('06'!$D$3:$D$300,C461,'06'!$H$3:$H$300,"&lt;0")+COUNTIFS('07'!$C$3:$C$300,C461,'07'!$H$3:$H$300,"&lt;0")+COUNTIFS('07'!$D$3:$D$300,C461,'07'!$H$3:$H$300,"&lt;0")+COUNTIFS('08'!$C$3:$C$300,C461,'08'!$H$3:$H$300,"&lt;0")+COUNTIFS('08'!$D$3:$D$300,C461,'08'!$H$3:$H$300,"&lt;0")+COUNTIFS('09'!$C$3:$C$300,C461,'09'!$H$3:$H$300,"&lt;0")+COUNTIFS('09'!$D$3:$D$300,C461,'09'!$H$3:$H$300,"&lt;0")+COUNTIFS('10'!$C$3:$C$260,C461,'10'!$I$3:$I$260,"&lt;0")+COUNTIFS('10'!$D$3:$D$260,C461,'10'!$I$3:$I$260,"&lt;0")+COUNTIFS('11'!$C$3:$C$300,C461,'11'!$H$3:$H$300,"&lt;0")+COUNTIFS('11'!$D$3:$D$300,C461,'11'!$H$3:$H$300,"&lt;0")+COUNTIFS('12'!$C$3:$C$300,C461,'12'!$H$3:$H$300,"&lt;0")+COUNTIFS('12'!$D$3:$D$300,C461,'12'!$H$3:$H$300,"&lt;0")</f>
        <v>0</v>
      </c>
      <c r="H461" s="19">
        <f>SUMIFS('01'!$H$3:$H$300,'01'!$C$3:$C$300,C461)+SUMIFS('01'!$H$3:$H$300,'01'!$D$3:$D$300,C461)+SUMIFS('02'!$H$3:$H$300,'02'!$C$3:$C$300,C461)+SUMIFS('02'!$H$3:$H$300,'02'!$D$3:$D$300,C461)+SUMIFS('03'!$H$3:$H$300,'03'!$C$3:$C$300,C461)+SUMIFS('03'!$H$3:$H$300,'03'!$D$3:$D$300,C461)+SUMIFS('04'!$H$3:$H$300,'04'!$C$3:$C$300,C461)+SUMIFS('04'!$H$3:$H$300,'04'!$D$3:$D$300,C461)+SUMIFS('05'!$H$3:$H$300,'05'!$C$3:$C$300,C461)+SUMIFS('05'!$H$3:$H$300,'05'!$D$3:$D$300,C461)+SUMIFS('06'!$H$3:$H$300,'06'!$C$3:$C$300,C461)+SUMIFS('06'!$H$3:$H$300,'06'!$D$3:$D$300,C461)+SUMIFS('07'!$H$3:$H$300,'07'!$C$3:$C$300,C461)+SUMIFS('07'!$H$3:$H$300,'07'!$D$3:$D$300,C461)+SUMIFS('08'!$H$3:$H$300,'08'!$C$3:$C$300,C461)+SUMIFS('08'!$H$3:$H$300,'08'!$D$3:$D$300,C461)+SUMIFS('09'!$H$3:$H$300,'09'!$C$3:$C$300,C461)+SUMIFS('09'!$H$3:$H$300,'09'!$D$3:$D$300,C461)+SUMIFS('10'!$I$3:$I$260,'10'!$C$3:$C$260,C461)+SUMIFS('10'!$I$3:$I$260,'10'!$D$3:$D$260,C461)+SUMIFS('11'!$H$3:$H$300,'11'!$C$3:$C$300,C461)+SUMIFS('11'!$H$3:$H$300,'11'!$D$3:$D$300,C461)+SUMIFS('12'!$H$3:$H$300,'12'!$C$3:$C$300,C461)+SUMIFS('12'!$H$3:$H$300,'12'!$D$3:$D$300,C461)</f>
        <v>0</v>
      </c>
      <c r="I461" s="212"/>
      <c r="J461" s="231"/>
      <c r="K461" s="212"/>
      <c r="L461" s="212"/>
    </row>
    <row r="462" spans="1:12" ht="24.75" customHeight="1">
      <c r="A462" s="16">
        <f>Equipes!$H462+(ROW(Equipes!$H462)/100000)</f>
        <v>4.62E-3</v>
      </c>
      <c r="B462" s="13">
        <f>RANK(Equipes!$A462,A:A)</f>
        <v>539</v>
      </c>
      <c r="C462" s="28"/>
      <c r="D462" s="18">
        <f>COUNTIF('01'!$C$3:$C$300,C462)+COUNTIF('02'!$C$3:$C$300,C462)+COUNTIF('03'!$C$3:$C$300,C462)+COUNTIF('04'!$C$3:$C$300,C462)+COUNTIF('05'!$C$3:$C$300,C462)+COUNTIF('06'!$C$3:$C$300,C462)+COUNTIF('07'!$C$3:$C$300,C462)+COUNTIF('08'!$C$3:$C$300,C462)+COUNTIF('09'!$C$3:$C$300,C462)+COUNTIF('10'!$C$3:$C$260,C462)+COUNTIF('11'!$C$3:$C$300,C462)+COUNTIF('12'!$C$3:$C$300,C462)</f>
        <v>0</v>
      </c>
      <c r="E462" s="18">
        <f>COUNTIF('01'!$D$3:$D$300,C462)+COUNTIF('02'!$D$3:$D$300,C462)+COUNTIF('03'!$D$3:$D$300,C462)+COUNTIF('04'!$D$3:$D$300,C462)+COUNTIF('05'!$D$3:$D$300,C462)+COUNTIF('06'!$D$3:$D$300,C462)+COUNTIF('07'!$D$3:$D$300,C462)+COUNTIF('08'!$D$3:$D$300,C462)+COUNTIF('09'!$D$3:$D$300,C462)+COUNTIF('10'!$D$3:$D$260,C462)+COUNTIF('11'!$D$3:$D$300,C462)+COUNTIF('12'!$D$3:$D$300,C462)</f>
        <v>0</v>
      </c>
      <c r="F462" s="18">
        <f>COUNTIFS('01'!$C$3:$C$300,C462,'01'!$H$3:$H$300,"&gt;0")+COUNTIFS('01'!$D$3:$D$300,C462,'01'!$H$3:$H$300,"&gt;0")+COUNTIFS('02'!$C$3:$C$300,C462,'02'!$H$3:$H$300,"&gt;0")+COUNTIFS('02'!$D$3:$D$300,C462,'02'!$H$3:$H$300,"&gt;0")+COUNTIFS('03'!$C$3:$C$300,C462,'03'!$H$3:$H$300,"&gt;0")+COUNTIFS('03'!$D$3:$D$300,C462,'03'!$H$3:$H$300,"&gt;0")+COUNTIFS('04'!$C$3:$C$300,C462,'04'!$H$3:$H$300,"&gt;0")+COUNTIFS('04'!$D$3:$D$300,C462,'04'!$H$3:$H$300,"&gt;0")+COUNTIFS('05'!$C$3:$C$300,C462,'05'!$H$3:$H$300,"&gt;0")+COUNTIFS('05'!$D$3:$D$300,C462,'05'!$H$3:$H$300,"&gt;0")+COUNTIFS('06'!$C$3:$C$300,C462,'06'!$H$3:$H$300,"&gt;0")+COUNTIFS('06'!$D$3:$D$300,C462,'06'!$H$3:$H$300,"&gt;0")+COUNTIFS('07'!$C$3:$C$300,C462,'07'!$H$3:$H$300,"&gt;0")+COUNTIFS('07'!$D$3:$D$300,C462,'07'!$H$3:$H$300,"&gt;0")+COUNTIFS('08'!$C$3:$C$300,C462,'08'!$H$3:$H$300,"&gt;0")+COUNTIFS('08'!$D$3:$D$300,C462,'08'!$H$3:$H$300,"&gt;0")+COUNTIFS('09'!$C$3:$C$300,C462,'09'!$H$3:$H$300,"&gt;0")+COUNTIFS('09'!$D$3:$D$300,C462,'09'!$H$3:$H$300,"&gt;0")+COUNTIFS('10'!$C$3:$C$260,C462,'10'!$I$3:$I$260,"&gt;0")+COUNTIFS('10'!$D$3:$D$260,C462,'10'!$I$3:$I$260,"&gt;0")+COUNTIFS('11'!$C$3:$C$300,C462,'11'!$H$3:$H$300,"&gt;0")+COUNTIFS('11'!$D$3:$D$300,C462,'11'!$H$3:$H$300,"&gt;0")+COUNTIFS('12'!$C$3:$C$300,C462,'12'!$H$3:$H$300,"&gt;0")+COUNTIFS('12'!$D$3:$D$300,C462,'12'!$H$3:$H$300,"&gt;0")</f>
        <v>0</v>
      </c>
      <c r="G462" s="18">
        <f>COUNTIFS('01'!$C$3:$C$300,C462,'01'!$H$3:$H$300,"&lt;0")+COUNTIFS('01'!$D$3:$D$300,C462,'01'!$H$3:$H$300,"&lt;0")+COUNTIFS('02'!$C$3:$C$300,C462,'02'!$H$3:$H$300,"&lt;0")+COUNTIFS('02'!$D$3:$D$300,C462,'02'!$H$3:$H$300,"&lt;0")+COUNTIFS('03'!$C$3:$C$300,C462,'03'!$H$3:$H$300,"&lt;0")+COUNTIFS('03'!$D$3:$D$300,C462,'03'!$H$3:$H$300,"&lt;0")+COUNTIFS('04'!$C$3:$C$300,C462,'04'!$H$3:$H$300,"&lt;0")+COUNTIFS('04'!$D$3:$D$300,C462,'04'!$H$3:$H$300,"&lt;0")+COUNTIFS('05'!$C$3:$C$300,C462,'05'!$H$3:$H$300,"&lt;0")+COUNTIFS('05'!$D$3:$D$300,C462,'05'!$H$3:$H$300,"&lt;0")+COUNTIFS('06'!$C$3:$C$300,C462,'06'!$H$3:$H$300,"&lt;0")+COUNTIFS('06'!$D$3:$D$300,C462,'06'!$H$3:$H$300,"&lt;0")+COUNTIFS('07'!$C$3:$C$300,C462,'07'!$H$3:$H$300,"&lt;0")+COUNTIFS('07'!$D$3:$D$300,C462,'07'!$H$3:$H$300,"&lt;0")+COUNTIFS('08'!$C$3:$C$300,C462,'08'!$H$3:$H$300,"&lt;0")+COUNTIFS('08'!$D$3:$D$300,C462,'08'!$H$3:$H$300,"&lt;0")+COUNTIFS('09'!$C$3:$C$300,C462,'09'!$H$3:$H$300,"&lt;0")+COUNTIFS('09'!$D$3:$D$300,C462,'09'!$H$3:$H$300,"&lt;0")+COUNTIFS('10'!$C$3:$C$260,C462,'10'!$I$3:$I$260,"&lt;0")+COUNTIFS('10'!$D$3:$D$260,C462,'10'!$I$3:$I$260,"&lt;0")+COUNTIFS('11'!$C$3:$C$300,C462,'11'!$H$3:$H$300,"&lt;0")+COUNTIFS('11'!$D$3:$D$300,C462,'11'!$H$3:$H$300,"&lt;0")+COUNTIFS('12'!$C$3:$C$300,C462,'12'!$H$3:$H$300,"&lt;0")+COUNTIFS('12'!$D$3:$D$300,C462,'12'!$H$3:$H$300,"&lt;0")</f>
        <v>0</v>
      </c>
      <c r="H462" s="19">
        <f>SUMIFS('01'!$H$3:$H$300,'01'!$C$3:$C$300,C462)+SUMIFS('01'!$H$3:$H$300,'01'!$D$3:$D$300,C462)+SUMIFS('02'!$H$3:$H$300,'02'!$C$3:$C$300,C462)+SUMIFS('02'!$H$3:$H$300,'02'!$D$3:$D$300,C462)+SUMIFS('03'!$H$3:$H$300,'03'!$C$3:$C$300,C462)+SUMIFS('03'!$H$3:$H$300,'03'!$D$3:$D$300,C462)+SUMIFS('04'!$H$3:$H$300,'04'!$C$3:$C$300,C462)+SUMIFS('04'!$H$3:$H$300,'04'!$D$3:$D$300,C462)+SUMIFS('05'!$H$3:$H$300,'05'!$C$3:$C$300,C462)+SUMIFS('05'!$H$3:$H$300,'05'!$D$3:$D$300,C462)+SUMIFS('06'!$H$3:$H$300,'06'!$C$3:$C$300,C462)+SUMIFS('06'!$H$3:$H$300,'06'!$D$3:$D$300,C462)+SUMIFS('07'!$H$3:$H$300,'07'!$C$3:$C$300,C462)+SUMIFS('07'!$H$3:$H$300,'07'!$D$3:$D$300,C462)+SUMIFS('08'!$H$3:$H$300,'08'!$C$3:$C$300,C462)+SUMIFS('08'!$H$3:$H$300,'08'!$D$3:$D$300,C462)+SUMIFS('09'!$H$3:$H$300,'09'!$C$3:$C$300,C462)+SUMIFS('09'!$H$3:$H$300,'09'!$D$3:$D$300,C462)+SUMIFS('10'!$I$3:$I$260,'10'!$C$3:$C$260,C462)+SUMIFS('10'!$I$3:$I$260,'10'!$D$3:$D$260,C462)+SUMIFS('11'!$H$3:$H$300,'11'!$C$3:$C$300,C462)+SUMIFS('11'!$H$3:$H$300,'11'!$D$3:$D$300,C462)+SUMIFS('12'!$H$3:$H$300,'12'!$C$3:$C$300,C462)+SUMIFS('12'!$H$3:$H$300,'12'!$D$3:$D$300,C462)</f>
        <v>0</v>
      </c>
      <c r="I462" s="212"/>
      <c r="J462" s="231"/>
      <c r="K462" s="212"/>
      <c r="L462" s="212"/>
    </row>
    <row r="463" spans="1:12" ht="24.75" customHeight="1">
      <c r="A463" s="16">
        <f>Equipes!$H463+(ROW(Equipes!$H463)/100000)</f>
        <v>4.6299999999999996E-3</v>
      </c>
      <c r="B463" s="13">
        <f>RANK(Equipes!$A463,A:A)</f>
        <v>538</v>
      </c>
      <c r="C463" s="28"/>
      <c r="D463" s="18">
        <f>COUNTIF('01'!$C$3:$C$300,C463)+COUNTIF('02'!$C$3:$C$300,C463)+COUNTIF('03'!$C$3:$C$300,C463)+COUNTIF('04'!$C$3:$C$300,C463)+COUNTIF('05'!$C$3:$C$300,C463)+COUNTIF('06'!$C$3:$C$300,C463)+COUNTIF('07'!$C$3:$C$300,C463)+COUNTIF('08'!$C$3:$C$300,C463)+COUNTIF('09'!$C$3:$C$300,C463)+COUNTIF('10'!$C$3:$C$260,C463)+COUNTIF('11'!$C$3:$C$300,C463)+COUNTIF('12'!$C$3:$C$300,C463)</f>
        <v>0</v>
      </c>
      <c r="E463" s="18">
        <f>COUNTIF('01'!$D$3:$D$300,C463)+COUNTIF('02'!$D$3:$D$300,C463)+COUNTIF('03'!$D$3:$D$300,C463)+COUNTIF('04'!$D$3:$D$300,C463)+COUNTIF('05'!$D$3:$D$300,C463)+COUNTIF('06'!$D$3:$D$300,C463)+COUNTIF('07'!$D$3:$D$300,C463)+COUNTIF('08'!$D$3:$D$300,C463)+COUNTIF('09'!$D$3:$D$300,C463)+COUNTIF('10'!$D$3:$D$260,C463)+COUNTIF('11'!$D$3:$D$300,C463)+COUNTIF('12'!$D$3:$D$300,C463)</f>
        <v>0</v>
      </c>
      <c r="F463" s="18">
        <f>COUNTIFS('01'!$C$3:$C$300,C463,'01'!$H$3:$H$300,"&gt;0")+COUNTIFS('01'!$D$3:$D$300,C463,'01'!$H$3:$H$300,"&gt;0")+COUNTIFS('02'!$C$3:$C$300,C463,'02'!$H$3:$H$300,"&gt;0")+COUNTIFS('02'!$D$3:$D$300,C463,'02'!$H$3:$H$300,"&gt;0")+COUNTIFS('03'!$C$3:$C$300,C463,'03'!$H$3:$H$300,"&gt;0")+COUNTIFS('03'!$D$3:$D$300,C463,'03'!$H$3:$H$300,"&gt;0")+COUNTIFS('04'!$C$3:$C$300,C463,'04'!$H$3:$H$300,"&gt;0")+COUNTIFS('04'!$D$3:$D$300,C463,'04'!$H$3:$H$300,"&gt;0")+COUNTIFS('05'!$C$3:$C$300,C463,'05'!$H$3:$H$300,"&gt;0")+COUNTIFS('05'!$D$3:$D$300,C463,'05'!$H$3:$H$300,"&gt;0")+COUNTIFS('06'!$C$3:$C$300,C463,'06'!$H$3:$H$300,"&gt;0")+COUNTIFS('06'!$D$3:$D$300,C463,'06'!$H$3:$H$300,"&gt;0")+COUNTIFS('07'!$C$3:$C$300,C463,'07'!$H$3:$H$300,"&gt;0")+COUNTIFS('07'!$D$3:$D$300,C463,'07'!$H$3:$H$300,"&gt;0")+COUNTIFS('08'!$C$3:$C$300,C463,'08'!$H$3:$H$300,"&gt;0")+COUNTIFS('08'!$D$3:$D$300,C463,'08'!$H$3:$H$300,"&gt;0")+COUNTIFS('09'!$C$3:$C$300,C463,'09'!$H$3:$H$300,"&gt;0")+COUNTIFS('09'!$D$3:$D$300,C463,'09'!$H$3:$H$300,"&gt;0")+COUNTIFS('10'!$C$3:$C$260,C463,'10'!$I$3:$I$260,"&gt;0")+COUNTIFS('10'!$D$3:$D$260,C463,'10'!$I$3:$I$260,"&gt;0")+COUNTIFS('11'!$C$3:$C$300,C463,'11'!$H$3:$H$300,"&gt;0")+COUNTIFS('11'!$D$3:$D$300,C463,'11'!$H$3:$H$300,"&gt;0")+COUNTIFS('12'!$C$3:$C$300,C463,'12'!$H$3:$H$300,"&gt;0")+COUNTIFS('12'!$D$3:$D$300,C463,'12'!$H$3:$H$300,"&gt;0")</f>
        <v>0</v>
      </c>
      <c r="G463" s="18">
        <f>COUNTIFS('01'!$C$3:$C$300,C463,'01'!$H$3:$H$300,"&lt;0")+COUNTIFS('01'!$D$3:$D$300,C463,'01'!$H$3:$H$300,"&lt;0")+COUNTIFS('02'!$C$3:$C$300,C463,'02'!$H$3:$H$300,"&lt;0")+COUNTIFS('02'!$D$3:$D$300,C463,'02'!$H$3:$H$300,"&lt;0")+COUNTIFS('03'!$C$3:$C$300,C463,'03'!$H$3:$H$300,"&lt;0")+COUNTIFS('03'!$D$3:$D$300,C463,'03'!$H$3:$H$300,"&lt;0")+COUNTIFS('04'!$C$3:$C$300,C463,'04'!$H$3:$H$300,"&lt;0")+COUNTIFS('04'!$D$3:$D$300,C463,'04'!$H$3:$H$300,"&lt;0")+COUNTIFS('05'!$C$3:$C$300,C463,'05'!$H$3:$H$300,"&lt;0")+COUNTIFS('05'!$D$3:$D$300,C463,'05'!$H$3:$H$300,"&lt;0")+COUNTIFS('06'!$C$3:$C$300,C463,'06'!$H$3:$H$300,"&lt;0")+COUNTIFS('06'!$D$3:$D$300,C463,'06'!$H$3:$H$300,"&lt;0")+COUNTIFS('07'!$C$3:$C$300,C463,'07'!$H$3:$H$300,"&lt;0")+COUNTIFS('07'!$D$3:$D$300,C463,'07'!$H$3:$H$300,"&lt;0")+COUNTIFS('08'!$C$3:$C$300,C463,'08'!$H$3:$H$300,"&lt;0")+COUNTIFS('08'!$D$3:$D$300,C463,'08'!$H$3:$H$300,"&lt;0")+COUNTIFS('09'!$C$3:$C$300,C463,'09'!$H$3:$H$300,"&lt;0")+COUNTIFS('09'!$D$3:$D$300,C463,'09'!$H$3:$H$300,"&lt;0")+COUNTIFS('10'!$C$3:$C$260,C463,'10'!$I$3:$I$260,"&lt;0")+COUNTIFS('10'!$D$3:$D$260,C463,'10'!$I$3:$I$260,"&lt;0")+COUNTIFS('11'!$C$3:$C$300,C463,'11'!$H$3:$H$300,"&lt;0")+COUNTIFS('11'!$D$3:$D$300,C463,'11'!$H$3:$H$300,"&lt;0")+COUNTIFS('12'!$C$3:$C$300,C463,'12'!$H$3:$H$300,"&lt;0")+COUNTIFS('12'!$D$3:$D$300,C463,'12'!$H$3:$H$300,"&lt;0")</f>
        <v>0</v>
      </c>
      <c r="H463" s="19">
        <f>SUMIFS('01'!$H$3:$H$300,'01'!$C$3:$C$300,C463)+SUMIFS('01'!$H$3:$H$300,'01'!$D$3:$D$300,C463)+SUMIFS('02'!$H$3:$H$300,'02'!$C$3:$C$300,C463)+SUMIFS('02'!$H$3:$H$300,'02'!$D$3:$D$300,C463)+SUMIFS('03'!$H$3:$H$300,'03'!$C$3:$C$300,C463)+SUMIFS('03'!$H$3:$H$300,'03'!$D$3:$D$300,C463)+SUMIFS('04'!$H$3:$H$300,'04'!$C$3:$C$300,C463)+SUMIFS('04'!$H$3:$H$300,'04'!$D$3:$D$300,C463)+SUMIFS('05'!$H$3:$H$300,'05'!$C$3:$C$300,C463)+SUMIFS('05'!$H$3:$H$300,'05'!$D$3:$D$300,C463)+SUMIFS('06'!$H$3:$H$300,'06'!$C$3:$C$300,C463)+SUMIFS('06'!$H$3:$H$300,'06'!$D$3:$D$300,C463)+SUMIFS('07'!$H$3:$H$300,'07'!$C$3:$C$300,C463)+SUMIFS('07'!$H$3:$H$300,'07'!$D$3:$D$300,C463)+SUMIFS('08'!$H$3:$H$300,'08'!$C$3:$C$300,C463)+SUMIFS('08'!$H$3:$H$300,'08'!$D$3:$D$300,C463)+SUMIFS('09'!$H$3:$H$300,'09'!$C$3:$C$300,C463)+SUMIFS('09'!$H$3:$H$300,'09'!$D$3:$D$300,C463)+SUMIFS('10'!$I$3:$I$260,'10'!$C$3:$C$260,C463)+SUMIFS('10'!$I$3:$I$260,'10'!$D$3:$D$260,C463)+SUMIFS('11'!$H$3:$H$300,'11'!$C$3:$C$300,C463)+SUMIFS('11'!$H$3:$H$300,'11'!$D$3:$D$300,C463)+SUMIFS('12'!$H$3:$H$300,'12'!$C$3:$C$300,C463)+SUMIFS('12'!$H$3:$H$300,'12'!$D$3:$D$300,C463)</f>
        <v>0</v>
      </c>
      <c r="I463" s="212"/>
      <c r="J463" s="231"/>
      <c r="K463" s="212"/>
      <c r="L463" s="212"/>
    </row>
    <row r="464" spans="1:12" ht="24.75" customHeight="1">
      <c r="A464" s="16">
        <f>Equipes!$H464+(ROW(Equipes!$H464)/100000)</f>
        <v>4.64E-3</v>
      </c>
      <c r="B464" s="13">
        <f>RANK(Equipes!$A464,A:A)</f>
        <v>537</v>
      </c>
      <c r="C464" s="28"/>
      <c r="D464" s="18">
        <f>COUNTIF('01'!$C$3:$C$300,C464)+COUNTIF('02'!$C$3:$C$300,C464)+COUNTIF('03'!$C$3:$C$300,C464)+COUNTIF('04'!$C$3:$C$300,C464)+COUNTIF('05'!$C$3:$C$300,C464)+COUNTIF('06'!$C$3:$C$300,C464)+COUNTIF('07'!$C$3:$C$300,C464)+COUNTIF('08'!$C$3:$C$300,C464)+COUNTIF('09'!$C$3:$C$300,C464)+COUNTIF('10'!$C$3:$C$260,C464)+COUNTIF('11'!$C$3:$C$300,C464)+COUNTIF('12'!$C$3:$C$300,C464)</f>
        <v>0</v>
      </c>
      <c r="E464" s="18">
        <f>COUNTIF('01'!$D$3:$D$300,C464)+COUNTIF('02'!$D$3:$D$300,C464)+COUNTIF('03'!$D$3:$D$300,C464)+COUNTIF('04'!$D$3:$D$300,C464)+COUNTIF('05'!$D$3:$D$300,C464)+COUNTIF('06'!$D$3:$D$300,C464)+COUNTIF('07'!$D$3:$D$300,C464)+COUNTIF('08'!$D$3:$D$300,C464)+COUNTIF('09'!$D$3:$D$300,C464)+COUNTIF('10'!$D$3:$D$260,C464)+COUNTIF('11'!$D$3:$D$300,C464)+COUNTIF('12'!$D$3:$D$300,C464)</f>
        <v>0</v>
      </c>
      <c r="F464" s="18">
        <f>COUNTIFS('01'!$C$3:$C$300,C464,'01'!$H$3:$H$300,"&gt;0")+COUNTIFS('01'!$D$3:$D$300,C464,'01'!$H$3:$H$300,"&gt;0")+COUNTIFS('02'!$C$3:$C$300,C464,'02'!$H$3:$H$300,"&gt;0")+COUNTIFS('02'!$D$3:$D$300,C464,'02'!$H$3:$H$300,"&gt;0")+COUNTIFS('03'!$C$3:$C$300,C464,'03'!$H$3:$H$300,"&gt;0")+COUNTIFS('03'!$D$3:$D$300,C464,'03'!$H$3:$H$300,"&gt;0")+COUNTIFS('04'!$C$3:$C$300,C464,'04'!$H$3:$H$300,"&gt;0")+COUNTIFS('04'!$D$3:$D$300,C464,'04'!$H$3:$H$300,"&gt;0")+COUNTIFS('05'!$C$3:$C$300,C464,'05'!$H$3:$H$300,"&gt;0")+COUNTIFS('05'!$D$3:$D$300,C464,'05'!$H$3:$H$300,"&gt;0")+COUNTIFS('06'!$C$3:$C$300,C464,'06'!$H$3:$H$300,"&gt;0")+COUNTIFS('06'!$D$3:$D$300,C464,'06'!$H$3:$H$300,"&gt;0")+COUNTIFS('07'!$C$3:$C$300,C464,'07'!$H$3:$H$300,"&gt;0")+COUNTIFS('07'!$D$3:$D$300,C464,'07'!$H$3:$H$300,"&gt;0")+COUNTIFS('08'!$C$3:$C$300,C464,'08'!$H$3:$H$300,"&gt;0")+COUNTIFS('08'!$D$3:$D$300,C464,'08'!$H$3:$H$300,"&gt;0")+COUNTIFS('09'!$C$3:$C$300,C464,'09'!$H$3:$H$300,"&gt;0")+COUNTIFS('09'!$D$3:$D$300,C464,'09'!$H$3:$H$300,"&gt;0")+COUNTIFS('10'!$C$3:$C$260,C464,'10'!$I$3:$I$260,"&gt;0")+COUNTIFS('10'!$D$3:$D$260,C464,'10'!$I$3:$I$260,"&gt;0")+COUNTIFS('11'!$C$3:$C$300,C464,'11'!$H$3:$H$300,"&gt;0")+COUNTIFS('11'!$D$3:$D$300,C464,'11'!$H$3:$H$300,"&gt;0")+COUNTIFS('12'!$C$3:$C$300,C464,'12'!$H$3:$H$300,"&gt;0")+COUNTIFS('12'!$D$3:$D$300,C464,'12'!$H$3:$H$300,"&gt;0")</f>
        <v>0</v>
      </c>
      <c r="G464" s="18">
        <f>COUNTIFS('01'!$C$3:$C$300,C464,'01'!$H$3:$H$300,"&lt;0")+COUNTIFS('01'!$D$3:$D$300,C464,'01'!$H$3:$H$300,"&lt;0")+COUNTIFS('02'!$C$3:$C$300,C464,'02'!$H$3:$H$300,"&lt;0")+COUNTIFS('02'!$D$3:$D$300,C464,'02'!$H$3:$H$300,"&lt;0")+COUNTIFS('03'!$C$3:$C$300,C464,'03'!$H$3:$H$300,"&lt;0")+COUNTIFS('03'!$D$3:$D$300,C464,'03'!$H$3:$H$300,"&lt;0")+COUNTIFS('04'!$C$3:$C$300,C464,'04'!$H$3:$H$300,"&lt;0")+COUNTIFS('04'!$D$3:$D$300,C464,'04'!$H$3:$H$300,"&lt;0")+COUNTIFS('05'!$C$3:$C$300,C464,'05'!$H$3:$H$300,"&lt;0")+COUNTIFS('05'!$D$3:$D$300,C464,'05'!$H$3:$H$300,"&lt;0")+COUNTIFS('06'!$C$3:$C$300,C464,'06'!$H$3:$H$300,"&lt;0")+COUNTIFS('06'!$D$3:$D$300,C464,'06'!$H$3:$H$300,"&lt;0")+COUNTIFS('07'!$C$3:$C$300,C464,'07'!$H$3:$H$300,"&lt;0")+COUNTIFS('07'!$D$3:$D$300,C464,'07'!$H$3:$H$300,"&lt;0")+COUNTIFS('08'!$C$3:$C$300,C464,'08'!$H$3:$H$300,"&lt;0")+COUNTIFS('08'!$D$3:$D$300,C464,'08'!$H$3:$H$300,"&lt;0")+COUNTIFS('09'!$C$3:$C$300,C464,'09'!$H$3:$H$300,"&lt;0")+COUNTIFS('09'!$D$3:$D$300,C464,'09'!$H$3:$H$300,"&lt;0")+COUNTIFS('10'!$C$3:$C$260,C464,'10'!$I$3:$I$260,"&lt;0")+COUNTIFS('10'!$D$3:$D$260,C464,'10'!$I$3:$I$260,"&lt;0")+COUNTIFS('11'!$C$3:$C$300,C464,'11'!$H$3:$H$300,"&lt;0")+COUNTIFS('11'!$D$3:$D$300,C464,'11'!$H$3:$H$300,"&lt;0")+COUNTIFS('12'!$C$3:$C$300,C464,'12'!$H$3:$H$300,"&lt;0")+COUNTIFS('12'!$D$3:$D$300,C464,'12'!$H$3:$H$300,"&lt;0")</f>
        <v>0</v>
      </c>
      <c r="H464" s="19">
        <f>SUMIFS('01'!$H$3:$H$300,'01'!$C$3:$C$300,C464)+SUMIFS('01'!$H$3:$H$300,'01'!$D$3:$D$300,C464)+SUMIFS('02'!$H$3:$H$300,'02'!$C$3:$C$300,C464)+SUMIFS('02'!$H$3:$H$300,'02'!$D$3:$D$300,C464)+SUMIFS('03'!$H$3:$H$300,'03'!$C$3:$C$300,C464)+SUMIFS('03'!$H$3:$H$300,'03'!$D$3:$D$300,C464)+SUMIFS('04'!$H$3:$H$300,'04'!$C$3:$C$300,C464)+SUMIFS('04'!$H$3:$H$300,'04'!$D$3:$D$300,C464)+SUMIFS('05'!$H$3:$H$300,'05'!$C$3:$C$300,C464)+SUMIFS('05'!$H$3:$H$300,'05'!$D$3:$D$300,C464)+SUMIFS('06'!$H$3:$H$300,'06'!$C$3:$C$300,C464)+SUMIFS('06'!$H$3:$H$300,'06'!$D$3:$D$300,C464)+SUMIFS('07'!$H$3:$H$300,'07'!$C$3:$C$300,C464)+SUMIFS('07'!$H$3:$H$300,'07'!$D$3:$D$300,C464)+SUMIFS('08'!$H$3:$H$300,'08'!$C$3:$C$300,C464)+SUMIFS('08'!$H$3:$H$300,'08'!$D$3:$D$300,C464)+SUMIFS('09'!$H$3:$H$300,'09'!$C$3:$C$300,C464)+SUMIFS('09'!$H$3:$H$300,'09'!$D$3:$D$300,C464)+SUMIFS('10'!$I$3:$I$260,'10'!$C$3:$C$260,C464)+SUMIFS('10'!$I$3:$I$260,'10'!$D$3:$D$260,C464)+SUMIFS('11'!$H$3:$H$300,'11'!$C$3:$C$300,C464)+SUMIFS('11'!$H$3:$H$300,'11'!$D$3:$D$300,C464)+SUMIFS('12'!$H$3:$H$300,'12'!$C$3:$C$300,C464)+SUMIFS('12'!$H$3:$H$300,'12'!$D$3:$D$300,C464)</f>
        <v>0</v>
      </c>
      <c r="I464" s="212"/>
      <c r="J464" s="231"/>
      <c r="K464" s="212"/>
      <c r="L464" s="212"/>
    </row>
    <row r="465" spans="1:12" ht="24.75" customHeight="1">
      <c r="A465" s="16">
        <f>Equipes!$H465+(ROW(Equipes!$H465)/100000)</f>
        <v>4.6499999999999996E-3</v>
      </c>
      <c r="B465" s="13">
        <f>RANK(Equipes!$A465,A:A)</f>
        <v>536</v>
      </c>
      <c r="C465" s="28"/>
      <c r="D465" s="18">
        <f>COUNTIF('01'!$C$3:$C$300,C465)+COUNTIF('02'!$C$3:$C$300,C465)+COUNTIF('03'!$C$3:$C$300,C465)+COUNTIF('04'!$C$3:$C$300,C465)+COUNTIF('05'!$C$3:$C$300,C465)+COUNTIF('06'!$C$3:$C$300,C465)+COUNTIF('07'!$C$3:$C$300,C465)+COUNTIF('08'!$C$3:$C$300,C465)+COUNTIF('09'!$C$3:$C$300,C465)+COUNTIF('10'!$C$3:$C$260,C465)+COUNTIF('11'!$C$3:$C$300,C465)+COUNTIF('12'!$C$3:$C$300,C465)</f>
        <v>0</v>
      </c>
      <c r="E465" s="18">
        <f>COUNTIF('01'!$D$3:$D$300,C465)+COUNTIF('02'!$D$3:$D$300,C465)+COUNTIF('03'!$D$3:$D$300,C465)+COUNTIF('04'!$D$3:$D$300,C465)+COUNTIF('05'!$D$3:$D$300,C465)+COUNTIF('06'!$D$3:$D$300,C465)+COUNTIF('07'!$D$3:$D$300,C465)+COUNTIF('08'!$D$3:$D$300,C465)+COUNTIF('09'!$D$3:$D$300,C465)+COUNTIF('10'!$D$3:$D$260,C465)+COUNTIF('11'!$D$3:$D$300,C465)+COUNTIF('12'!$D$3:$D$300,C465)</f>
        <v>0</v>
      </c>
      <c r="F465" s="18">
        <f>COUNTIFS('01'!$C$3:$C$300,C465,'01'!$H$3:$H$300,"&gt;0")+COUNTIFS('01'!$D$3:$D$300,C465,'01'!$H$3:$H$300,"&gt;0")+COUNTIFS('02'!$C$3:$C$300,C465,'02'!$H$3:$H$300,"&gt;0")+COUNTIFS('02'!$D$3:$D$300,C465,'02'!$H$3:$H$300,"&gt;0")+COUNTIFS('03'!$C$3:$C$300,C465,'03'!$H$3:$H$300,"&gt;0")+COUNTIFS('03'!$D$3:$D$300,C465,'03'!$H$3:$H$300,"&gt;0")+COUNTIFS('04'!$C$3:$C$300,C465,'04'!$H$3:$H$300,"&gt;0")+COUNTIFS('04'!$D$3:$D$300,C465,'04'!$H$3:$H$300,"&gt;0")+COUNTIFS('05'!$C$3:$C$300,C465,'05'!$H$3:$H$300,"&gt;0")+COUNTIFS('05'!$D$3:$D$300,C465,'05'!$H$3:$H$300,"&gt;0")+COUNTIFS('06'!$C$3:$C$300,C465,'06'!$H$3:$H$300,"&gt;0")+COUNTIFS('06'!$D$3:$D$300,C465,'06'!$H$3:$H$300,"&gt;0")+COUNTIFS('07'!$C$3:$C$300,C465,'07'!$H$3:$H$300,"&gt;0")+COUNTIFS('07'!$D$3:$D$300,C465,'07'!$H$3:$H$300,"&gt;0")+COUNTIFS('08'!$C$3:$C$300,C465,'08'!$H$3:$H$300,"&gt;0")+COUNTIFS('08'!$D$3:$D$300,C465,'08'!$H$3:$H$300,"&gt;0")+COUNTIFS('09'!$C$3:$C$300,C465,'09'!$H$3:$H$300,"&gt;0")+COUNTIFS('09'!$D$3:$D$300,C465,'09'!$H$3:$H$300,"&gt;0")+COUNTIFS('10'!$C$3:$C$260,C465,'10'!$I$3:$I$260,"&gt;0")+COUNTIFS('10'!$D$3:$D$260,C465,'10'!$I$3:$I$260,"&gt;0")+COUNTIFS('11'!$C$3:$C$300,C465,'11'!$H$3:$H$300,"&gt;0")+COUNTIFS('11'!$D$3:$D$300,C465,'11'!$H$3:$H$300,"&gt;0")+COUNTIFS('12'!$C$3:$C$300,C465,'12'!$H$3:$H$300,"&gt;0")+COUNTIFS('12'!$D$3:$D$300,C465,'12'!$H$3:$H$300,"&gt;0")</f>
        <v>0</v>
      </c>
      <c r="G465" s="18">
        <f>COUNTIFS('01'!$C$3:$C$300,C465,'01'!$H$3:$H$300,"&lt;0")+COUNTIFS('01'!$D$3:$D$300,C465,'01'!$H$3:$H$300,"&lt;0")+COUNTIFS('02'!$C$3:$C$300,C465,'02'!$H$3:$H$300,"&lt;0")+COUNTIFS('02'!$D$3:$D$300,C465,'02'!$H$3:$H$300,"&lt;0")+COUNTIFS('03'!$C$3:$C$300,C465,'03'!$H$3:$H$300,"&lt;0")+COUNTIFS('03'!$D$3:$D$300,C465,'03'!$H$3:$H$300,"&lt;0")+COUNTIFS('04'!$C$3:$C$300,C465,'04'!$H$3:$H$300,"&lt;0")+COUNTIFS('04'!$D$3:$D$300,C465,'04'!$H$3:$H$300,"&lt;0")+COUNTIFS('05'!$C$3:$C$300,C465,'05'!$H$3:$H$300,"&lt;0")+COUNTIFS('05'!$D$3:$D$300,C465,'05'!$H$3:$H$300,"&lt;0")+COUNTIFS('06'!$C$3:$C$300,C465,'06'!$H$3:$H$300,"&lt;0")+COUNTIFS('06'!$D$3:$D$300,C465,'06'!$H$3:$H$300,"&lt;0")+COUNTIFS('07'!$C$3:$C$300,C465,'07'!$H$3:$H$300,"&lt;0")+COUNTIFS('07'!$D$3:$D$300,C465,'07'!$H$3:$H$300,"&lt;0")+COUNTIFS('08'!$C$3:$C$300,C465,'08'!$H$3:$H$300,"&lt;0")+COUNTIFS('08'!$D$3:$D$300,C465,'08'!$H$3:$H$300,"&lt;0")+COUNTIFS('09'!$C$3:$C$300,C465,'09'!$H$3:$H$300,"&lt;0")+COUNTIFS('09'!$D$3:$D$300,C465,'09'!$H$3:$H$300,"&lt;0")+COUNTIFS('10'!$C$3:$C$260,C465,'10'!$I$3:$I$260,"&lt;0")+COUNTIFS('10'!$D$3:$D$260,C465,'10'!$I$3:$I$260,"&lt;0")+COUNTIFS('11'!$C$3:$C$300,C465,'11'!$H$3:$H$300,"&lt;0")+COUNTIFS('11'!$D$3:$D$300,C465,'11'!$H$3:$H$300,"&lt;0")+COUNTIFS('12'!$C$3:$C$300,C465,'12'!$H$3:$H$300,"&lt;0")+COUNTIFS('12'!$D$3:$D$300,C465,'12'!$H$3:$H$300,"&lt;0")</f>
        <v>0</v>
      </c>
      <c r="H465" s="19">
        <f>SUMIFS('01'!$H$3:$H$300,'01'!$C$3:$C$300,C465)+SUMIFS('01'!$H$3:$H$300,'01'!$D$3:$D$300,C465)+SUMIFS('02'!$H$3:$H$300,'02'!$C$3:$C$300,C465)+SUMIFS('02'!$H$3:$H$300,'02'!$D$3:$D$300,C465)+SUMIFS('03'!$H$3:$H$300,'03'!$C$3:$C$300,C465)+SUMIFS('03'!$H$3:$H$300,'03'!$D$3:$D$300,C465)+SUMIFS('04'!$H$3:$H$300,'04'!$C$3:$C$300,C465)+SUMIFS('04'!$H$3:$H$300,'04'!$D$3:$D$300,C465)+SUMIFS('05'!$H$3:$H$300,'05'!$C$3:$C$300,C465)+SUMIFS('05'!$H$3:$H$300,'05'!$D$3:$D$300,C465)+SUMIFS('06'!$H$3:$H$300,'06'!$C$3:$C$300,C465)+SUMIFS('06'!$H$3:$H$300,'06'!$D$3:$D$300,C465)+SUMIFS('07'!$H$3:$H$300,'07'!$C$3:$C$300,C465)+SUMIFS('07'!$H$3:$H$300,'07'!$D$3:$D$300,C465)+SUMIFS('08'!$H$3:$H$300,'08'!$C$3:$C$300,C465)+SUMIFS('08'!$H$3:$H$300,'08'!$D$3:$D$300,C465)+SUMIFS('09'!$H$3:$H$300,'09'!$C$3:$C$300,C465)+SUMIFS('09'!$H$3:$H$300,'09'!$D$3:$D$300,C465)+SUMIFS('10'!$I$3:$I$260,'10'!$C$3:$C$260,C465)+SUMIFS('10'!$I$3:$I$260,'10'!$D$3:$D$260,C465)+SUMIFS('11'!$H$3:$H$300,'11'!$C$3:$C$300,C465)+SUMIFS('11'!$H$3:$H$300,'11'!$D$3:$D$300,C465)+SUMIFS('12'!$H$3:$H$300,'12'!$C$3:$C$300,C465)+SUMIFS('12'!$H$3:$H$300,'12'!$D$3:$D$300,C465)</f>
        <v>0</v>
      </c>
      <c r="I465" s="212"/>
      <c r="J465" s="231"/>
      <c r="K465" s="212"/>
      <c r="L465" s="212"/>
    </row>
    <row r="466" spans="1:12" ht="24.75" customHeight="1">
      <c r="A466" s="16">
        <f>Equipes!$H466+(ROW(Equipes!$H466)/100000)</f>
        <v>4.6600000000000001E-3</v>
      </c>
      <c r="B466" s="13">
        <f>RANK(Equipes!$A466,A:A)</f>
        <v>535</v>
      </c>
      <c r="C466" s="28"/>
      <c r="D466" s="18">
        <f>COUNTIF('01'!$C$3:$C$300,C466)+COUNTIF('02'!$C$3:$C$300,C466)+COUNTIF('03'!$C$3:$C$300,C466)+COUNTIF('04'!$C$3:$C$300,C466)+COUNTIF('05'!$C$3:$C$300,C466)+COUNTIF('06'!$C$3:$C$300,C466)+COUNTIF('07'!$C$3:$C$300,C466)+COUNTIF('08'!$C$3:$C$300,C466)+COUNTIF('09'!$C$3:$C$300,C466)+COUNTIF('10'!$C$3:$C$260,C466)+COUNTIF('11'!$C$3:$C$300,C466)+COUNTIF('12'!$C$3:$C$300,C466)</f>
        <v>0</v>
      </c>
      <c r="E466" s="18">
        <f>COUNTIF('01'!$D$3:$D$300,C466)+COUNTIF('02'!$D$3:$D$300,C466)+COUNTIF('03'!$D$3:$D$300,C466)+COUNTIF('04'!$D$3:$D$300,C466)+COUNTIF('05'!$D$3:$D$300,C466)+COUNTIF('06'!$D$3:$D$300,C466)+COUNTIF('07'!$D$3:$D$300,C466)+COUNTIF('08'!$D$3:$D$300,C466)+COUNTIF('09'!$D$3:$D$300,C466)+COUNTIF('10'!$D$3:$D$260,C466)+COUNTIF('11'!$D$3:$D$300,C466)+COUNTIF('12'!$D$3:$D$300,C466)</f>
        <v>0</v>
      </c>
      <c r="F466" s="18">
        <f>COUNTIFS('01'!$C$3:$C$300,C466,'01'!$H$3:$H$300,"&gt;0")+COUNTIFS('01'!$D$3:$D$300,C466,'01'!$H$3:$H$300,"&gt;0")+COUNTIFS('02'!$C$3:$C$300,C466,'02'!$H$3:$H$300,"&gt;0")+COUNTIFS('02'!$D$3:$D$300,C466,'02'!$H$3:$H$300,"&gt;0")+COUNTIFS('03'!$C$3:$C$300,C466,'03'!$H$3:$H$300,"&gt;0")+COUNTIFS('03'!$D$3:$D$300,C466,'03'!$H$3:$H$300,"&gt;0")+COUNTIFS('04'!$C$3:$C$300,C466,'04'!$H$3:$H$300,"&gt;0")+COUNTIFS('04'!$D$3:$D$300,C466,'04'!$H$3:$H$300,"&gt;0")+COUNTIFS('05'!$C$3:$C$300,C466,'05'!$H$3:$H$300,"&gt;0")+COUNTIFS('05'!$D$3:$D$300,C466,'05'!$H$3:$H$300,"&gt;0")+COUNTIFS('06'!$C$3:$C$300,C466,'06'!$H$3:$H$300,"&gt;0")+COUNTIFS('06'!$D$3:$D$300,C466,'06'!$H$3:$H$300,"&gt;0")+COUNTIFS('07'!$C$3:$C$300,C466,'07'!$H$3:$H$300,"&gt;0")+COUNTIFS('07'!$D$3:$D$300,C466,'07'!$H$3:$H$300,"&gt;0")+COUNTIFS('08'!$C$3:$C$300,C466,'08'!$H$3:$H$300,"&gt;0")+COUNTIFS('08'!$D$3:$D$300,C466,'08'!$H$3:$H$300,"&gt;0")+COUNTIFS('09'!$C$3:$C$300,C466,'09'!$H$3:$H$300,"&gt;0")+COUNTIFS('09'!$D$3:$D$300,C466,'09'!$H$3:$H$300,"&gt;0")+COUNTIFS('10'!$C$3:$C$260,C466,'10'!$I$3:$I$260,"&gt;0")+COUNTIFS('10'!$D$3:$D$260,C466,'10'!$I$3:$I$260,"&gt;0")+COUNTIFS('11'!$C$3:$C$300,C466,'11'!$H$3:$H$300,"&gt;0")+COUNTIFS('11'!$D$3:$D$300,C466,'11'!$H$3:$H$300,"&gt;0")+COUNTIFS('12'!$C$3:$C$300,C466,'12'!$H$3:$H$300,"&gt;0")+COUNTIFS('12'!$D$3:$D$300,C466,'12'!$H$3:$H$300,"&gt;0")</f>
        <v>0</v>
      </c>
      <c r="G466" s="18">
        <f>COUNTIFS('01'!$C$3:$C$300,C466,'01'!$H$3:$H$300,"&lt;0")+COUNTIFS('01'!$D$3:$D$300,C466,'01'!$H$3:$H$300,"&lt;0")+COUNTIFS('02'!$C$3:$C$300,C466,'02'!$H$3:$H$300,"&lt;0")+COUNTIFS('02'!$D$3:$D$300,C466,'02'!$H$3:$H$300,"&lt;0")+COUNTIFS('03'!$C$3:$C$300,C466,'03'!$H$3:$H$300,"&lt;0")+COUNTIFS('03'!$D$3:$D$300,C466,'03'!$H$3:$H$300,"&lt;0")+COUNTIFS('04'!$C$3:$C$300,C466,'04'!$H$3:$H$300,"&lt;0")+COUNTIFS('04'!$D$3:$D$300,C466,'04'!$H$3:$H$300,"&lt;0")+COUNTIFS('05'!$C$3:$C$300,C466,'05'!$H$3:$H$300,"&lt;0")+COUNTIFS('05'!$D$3:$D$300,C466,'05'!$H$3:$H$300,"&lt;0")+COUNTIFS('06'!$C$3:$C$300,C466,'06'!$H$3:$H$300,"&lt;0")+COUNTIFS('06'!$D$3:$D$300,C466,'06'!$H$3:$H$300,"&lt;0")+COUNTIFS('07'!$C$3:$C$300,C466,'07'!$H$3:$H$300,"&lt;0")+COUNTIFS('07'!$D$3:$D$300,C466,'07'!$H$3:$H$300,"&lt;0")+COUNTIFS('08'!$C$3:$C$300,C466,'08'!$H$3:$H$300,"&lt;0")+COUNTIFS('08'!$D$3:$D$300,C466,'08'!$H$3:$H$300,"&lt;0")+COUNTIFS('09'!$C$3:$C$300,C466,'09'!$H$3:$H$300,"&lt;0")+COUNTIFS('09'!$D$3:$D$300,C466,'09'!$H$3:$H$300,"&lt;0")+COUNTIFS('10'!$C$3:$C$260,C466,'10'!$I$3:$I$260,"&lt;0")+COUNTIFS('10'!$D$3:$D$260,C466,'10'!$I$3:$I$260,"&lt;0")+COUNTIFS('11'!$C$3:$C$300,C466,'11'!$H$3:$H$300,"&lt;0")+COUNTIFS('11'!$D$3:$D$300,C466,'11'!$H$3:$H$300,"&lt;0")+COUNTIFS('12'!$C$3:$C$300,C466,'12'!$H$3:$H$300,"&lt;0")+COUNTIFS('12'!$D$3:$D$300,C466,'12'!$H$3:$H$300,"&lt;0")</f>
        <v>0</v>
      </c>
      <c r="H466" s="19">
        <f>SUMIFS('01'!$H$3:$H$300,'01'!$C$3:$C$300,C466)+SUMIFS('01'!$H$3:$H$300,'01'!$D$3:$D$300,C466)+SUMIFS('02'!$H$3:$H$300,'02'!$C$3:$C$300,C466)+SUMIFS('02'!$H$3:$H$300,'02'!$D$3:$D$300,C466)+SUMIFS('03'!$H$3:$H$300,'03'!$C$3:$C$300,C466)+SUMIFS('03'!$H$3:$H$300,'03'!$D$3:$D$300,C466)+SUMIFS('04'!$H$3:$H$300,'04'!$C$3:$C$300,C466)+SUMIFS('04'!$H$3:$H$300,'04'!$D$3:$D$300,C466)+SUMIFS('05'!$H$3:$H$300,'05'!$C$3:$C$300,C466)+SUMIFS('05'!$H$3:$H$300,'05'!$D$3:$D$300,C466)+SUMIFS('06'!$H$3:$H$300,'06'!$C$3:$C$300,C466)+SUMIFS('06'!$H$3:$H$300,'06'!$D$3:$D$300,C466)+SUMIFS('07'!$H$3:$H$300,'07'!$C$3:$C$300,C466)+SUMIFS('07'!$H$3:$H$300,'07'!$D$3:$D$300,C466)+SUMIFS('08'!$H$3:$H$300,'08'!$C$3:$C$300,C466)+SUMIFS('08'!$H$3:$H$300,'08'!$D$3:$D$300,C466)+SUMIFS('09'!$H$3:$H$300,'09'!$C$3:$C$300,C466)+SUMIFS('09'!$H$3:$H$300,'09'!$D$3:$D$300,C466)+SUMIFS('10'!$I$3:$I$260,'10'!$C$3:$C$260,C466)+SUMIFS('10'!$I$3:$I$260,'10'!$D$3:$D$260,C466)+SUMIFS('11'!$H$3:$H$300,'11'!$C$3:$C$300,C466)+SUMIFS('11'!$H$3:$H$300,'11'!$D$3:$D$300,C466)+SUMIFS('12'!$H$3:$H$300,'12'!$C$3:$C$300,C466)+SUMIFS('12'!$H$3:$H$300,'12'!$D$3:$D$300,C466)</f>
        <v>0</v>
      </c>
      <c r="I466" s="212"/>
      <c r="J466" s="231"/>
      <c r="K466" s="212"/>
      <c r="L466" s="212"/>
    </row>
    <row r="467" spans="1:12" ht="24.75" customHeight="1">
      <c r="A467" s="16">
        <f>Equipes!$H467+(ROW(Equipes!$H467)/100000)</f>
        <v>4.6699999999999997E-3</v>
      </c>
      <c r="B467" s="13">
        <f>RANK(Equipes!$A467,A:A)</f>
        <v>534</v>
      </c>
      <c r="C467" s="28"/>
      <c r="D467" s="18">
        <f>COUNTIF('01'!$C$3:$C$300,C467)+COUNTIF('02'!$C$3:$C$300,C467)+COUNTIF('03'!$C$3:$C$300,C467)+COUNTIF('04'!$C$3:$C$300,C467)+COUNTIF('05'!$C$3:$C$300,C467)+COUNTIF('06'!$C$3:$C$300,C467)+COUNTIF('07'!$C$3:$C$300,C467)+COUNTIF('08'!$C$3:$C$300,C467)+COUNTIF('09'!$C$3:$C$300,C467)+COUNTIF('10'!$C$3:$C$260,C467)+COUNTIF('11'!$C$3:$C$300,C467)+COUNTIF('12'!$C$3:$C$300,C467)</f>
        <v>0</v>
      </c>
      <c r="E467" s="18">
        <f>COUNTIF('01'!$D$3:$D$300,C467)+COUNTIF('02'!$D$3:$D$300,C467)+COUNTIF('03'!$D$3:$D$300,C467)+COUNTIF('04'!$D$3:$D$300,C467)+COUNTIF('05'!$D$3:$D$300,C467)+COUNTIF('06'!$D$3:$D$300,C467)+COUNTIF('07'!$D$3:$D$300,C467)+COUNTIF('08'!$D$3:$D$300,C467)+COUNTIF('09'!$D$3:$D$300,C467)+COUNTIF('10'!$D$3:$D$260,C467)+COUNTIF('11'!$D$3:$D$300,C467)+COUNTIF('12'!$D$3:$D$300,C467)</f>
        <v>0</v>
      </c>
      <c r="F467" s="18">
        <f>COUNTIFS('01'!$C$3:$C$300,C467,'01'!$H$3:$H$300,"&gt;0")+COUNTIFS('01'!$D$3:$D$300,C467,'01'!$H$3:$H$300,"&gt;0")+COUNTIFS('02'!$C$3:$C$300,C467,'02'!$H$3:$H$300,"&gt;0")+COUNTIFS('02'!$D$3:$D$300,C467,'02'!$H$3:$H$300,"&gt;0")+COUNTIFS('03'!$C$3:$C$300,C467,'03'!$H$3:$H$300,"&gt;0")+COUNTIFS('03'!$D$3:$D$300,C467,'03'!$H$3:$H$300,"&gt;0")+COUNTIFS('04'!$C$3:$C$300,C467,'04'!$H$3:$H$300,"&gt;0")+COUNTIFS('04'!$D$3:$D$300,C467,'04'!$H$3:$H$300,"&gt;0")+COUNTIFS('05'!$C$3:$C$300,C467,'05'!$H$3:$H$300,"&gt;0")+COUNTIFS('05'!$D$3:$D$300,C467,'05'!$H$3:$H$300,"&gt;0")+COUNTIFS('06'!$C$3:$C$300,C467,'06'!$H$3:$H$300,"&gt;0")+COUNTIFS('06'!$D$3:$D$300,C467,'06'!$H$3:$H$300,"&gt;0")+COUNTIFS('07'!$C$3:$C$300,C467,'07'!$H$3:$H$300,"&gt;0")+COUNTIFS('07'!$D$3:$D$300,C467,'07'!$H$3:$H$300,"&gt;0")+COUNTIFS('08'!$C$3:$C$300,C467,'08'!$H$3:$H$300,"&gt;0")+COUNTIFS('08'!$D$3:$D$300,C467,'08'!$H$3:$H$300,"&gt;0")+COUNTIFS('09'!$C$3:$C$300,C467,'09'!$H$3:$H$300,"&gt;0")+COUNTIFS('09'!$D$3:$D$300,C467,'09'!$H$3:$H$300,"&gt;0")+COUNTIFS('10'!$C$3:$C$260,C467,'10'!$I$3:$I$260,"&gt;0")+COUNTIFS('10'!$D$3:$D$260,C467,'10'!$I$3:$I$260,"&gt;0")+COUNTIFS('11'!$C$3:$C$300,C467,'11'!$H$3:$H$300,"&gt;0")+COUNTIFS('11'!$D$3:$D$300,C467,'11'!$H$3:$H$300,"&gt;0")+COUNTIFS('12'!$C$3:$C$300,C467,'12'!$H$3:$H$300,"&gt;0")+COUNTIFS('12'!$D$3:$D$300,C467,'12'!$H$3:$H$300,"&gt;0")</f>
        <v>0</v>
      </c>
      <c r="G467" s="18">
        <f>COUNTIFS('01'!$C$3:$C$300,C467,'01'!$H$3:$H$300,"&lt;0")+COUNTIFS('01'!$D$3:$D$300,C467,'01'!$H$3:$H$300,"&lt;0")+COUNTIFS('02'!$C$3:$C$300,C467,'02'!$H$3:$H$300,"&lt;0")+COUNTIFS('02'!$D$3:$D$300,C467,'02'!$H$3:$H$300,"&lt;0")+COUNTIFS('03'!$C$3:$C$300,C467,'03'!$H$3:$H$300,"&lt;0")+COUNTIFS('03'!$D$3:$D$300,C467,'03'!$H$3:$H$300,"&lt;0")+COUNTIFS('04'!$C$3:$C$300,C467,'04'!$H$3:$H$300,"&lt;0")+COUNTIFS('04'!$D$3:$D$300,C467,'04'!$H$3:$H$300,"&lt;0")+COUNTIFS('05'!$C$3:$C$300,C467,'05'!$H$3:$H$300,"&lt;0")+COUNTIFS('05'!$D$3:$D$300,C467,'05'!$H$3:$H$300,"&lt;0")+COUNTIFS('06'!$C$3:$C$300,C467,'06'!$H$3:$H$300,"&lt;0")+COUNTIFS('06'!$D$3:$D$300,C467,'06'!$H$3:$H$300,"&lt;0")+COUNTIFS('07'!$C$3:$C$300,C467,'07'!$H$3:$H$300,"&lt;0")+COUNTIFS('07'!$D$3:$D$300,C467,'07'!$H$3:$H$300,"&lt;0")+COUNTIFS('08'!$C$3:$C$300,C467,'08'!$H$3:$H$300,"&lt;0")+COUNTIFS('08'!$D$3:$D$300,C467,'08'!$H$3:$H$300,"&lt;0")+COUNTIFS('09'!$C$3:$C$300,C467,'09'!$H$3:$H$300,"&lt;0")+COUNTIFS('09'!$D$3:$D$300,C467,'09'!$H$3:$H$300,"&lt;0")+COUNTIFS('10'!$C$3:$C$260,C467,'10'!$I$3:$I$260,"&lt;0")+COUNTIFS('10'!$D$3:$D$260,C467,'10'!$I$3:$I$260,"&lt;0")+COUNTIFS('11'!$C$3:$C$300,C467,'11'!$H$3:$H$300,"&lt;0")+COUNTIFS('11'!$D$3:$D$300,C467,'11'!$H$3:$H$300,"&lt;0")+COUNTIFS('12'!$C$3:$C$300,C467,'12'!$H$3:$H$300,"&lt;0")+COUNTIFS('12'!$D$3:$D$300,C467,'12'!$H$3:$H$300,"&lt;0")</f>
        <v>0</v>
      </c>
      <c r="H467" s="19">
        <f>SUMIFS('01'!$H$3:$H$300,'01'!$C$3:$C$300,C467)+SUMIFS('01'!$H$3:$H$300,'01'!$D$3:$D$300,C467)+SUMIFS('02'!$H$3:$H$300,'02'!$C$3:$C$300,C467)+SUMIFS('02'!$H$3:$H$300,'02'!$D$3:$D$300,C467)+SUMIFS('03'!$H$3:$H$300,'03'!$C$3:$C$300,C467)+SUMIFS('03'!$H$3:$H$300,'03'!$D$3:$D$300,C467)+SUMIFS('04'!$H$3:$H$300,'04'!$C$3:$C$300,C467)+SUMIFS('04'!$H$3:$H$300,'04'!$D$3:$D$300,C467)+SUMIFS('05'!$H$3:$H$300,'05'!$C$3:$C$300,C467)+SUMIFS('05'!$H$3:$H$300,'05'!$D$3:$D$300,C467)+SUMIFS('06'!$H$3:$H$300,'06'!$C$3:$C$300,C467)+SUMIFS('06'!$H$3:$H$300,'06'!$D$3:$D$300,C467)+SUMIFS('07'!$H$3:$H$300,'07'!$C$3:$C$300,C467)+SUMIFS('07'!$H$3:$H$300,'07'!$D$3:$D$300,C467)+SUMIFS('08'!$H$3:$H$300,'08'!$C$3:$C$300,C467)+SUMIFS('08'!$H$3:$H$300,'08'!$D$3:$D$300,C467)+SUMIFS('09'!$H$3:$H$300,'09'!$C$3:$C$300,C467)+SUMIFS('09'!$H$3:$H$300,'09'!$D$3:$D$300,C467)+SUMIFS('10'!$I$3:$I$260,'10'!$C$3:$C$260,C467)+SUMIFS('10'!$I$3:$I$260,'10'!$D$3:$D$260,C467)+SUMIFS('11'!$H$3:$H$300,'11'!$C$3:$C$300,C467)+SUMIFS('11'!$H$3:$H$300,'11'!$D$3:$D$300,C467)+SUMIFS('12'!$H$3:$H$300,'12'!$C$3:$C$300,C467)+SUMIFS('12'!$H$3:$H$300,'12'!$D$3:$D$300,C467)</f>
        <v>0</v>
      </c>
      <c r="I467" s="212"/>
      <c r="J467" s="231"/>
      <c r="K467" s="212"/>
      <c r="L467" s="212"/>
    </row>
    <row r="468" spans="1:12" ht="24.75" customHeight="1">
      <c r="A468" s="16">
        <f>Equipes!$H468+(ROW(Equipes!$H468)/100000)</f>
        <v>4.6800000000000001E-3</v>
      </c>
      <c r="B468" s="13">
        <f>RANK(Equipes!$A468,A:A)</f>
        <v>533</v>
      </c>
      <c r="C468" s="28"/>
      <c r="D468" s="18">
        <f>COUNTIF('01'!$C$3:$C$300,C468)+COUNTIF('02'!$C$3:$C$300,C468)+COUNTIF('03'!$C$3:$C$300,C468)+COUNTIF('04'!$C$3:$C$300,C468)+COUNTIF('05'!$C$3:$C$300,C468)+COUNTIF('06'!$C$3:$C$300,C468)+COUNTIF('07'!$C$3:$C$300,C468)+COUNTIF('08'!$C$3:$C$300,C468)+COUNTIF('09'!$C$3:$C$300,C468)+COUNTIF('10'!$C$3:$C$260,C468)+COUNTIF('11'!$C$3:$C$300,C468)+COUNTIF('12'!$C$3:$C$300,C468)</f>
        <v>0</v>
      </c>
      <c r="E468" s="18">
        <f>COUNTIF('01'!$D$3:$D$300,C468)+COUNTIF('02'!$D$3:$D$300,C468)+COUNTIF('03'!$D$3:$D$300,C468)+COUNTIF('04'!$D$3:$D$300,C468)+COUNTIF('05'!$D$3:$D$300,C468)+COUNTIF('06'!$D$3:$D$300,C468)+COUNTIF('07'!$D$3:$D$300,C468)+COUNTIF('08'!$D$3:$D$300,C468)+COUNTIF('09'!$D$3:$D$300,C468)+COUNTIF('10'!$D$3:$D$260,C468)+COUNTIF('11'!$D$3:$D$300,C468)+COUNTIF('12'!$D$3:$D$300,C468)</f>
        <v>0</v>
      </c>
      <c r="F468" s="18">
        <f>COUNTIFS('01'!$C$3:$C$300,C468,'01'!$H$3:$H$300,"&gt;0")+COUNTIFS('01'!$D$3:$D$300,C468,'01'!$H$3:$H$300,"&gt;0")+COUNTIFS('02'!$C$3:$C$300,C468,'02'!$H$3:$H$300,"&gt;0")+COUNTIFS('02'!$D$3:$D$300,C468,'02'!$H$3:$H$300,"&gt;0")+COUNTIFS('03'!$C$3:$C$300,C468,'03'!$H$3:$H$300,"&gt;0")+COUNTIFS('03'!$D$3:$D$300,C468,'03'!$H$3:$H$300,"&gt;0")+COUNTIFS('04'!$C$3:$C$300,C468,'04'!$H$3:$H$300,"&gt;0")+COUNTIFS('04'!$D$3:$D$300,C468,'04'!$H$3:$H$300,"&gt;0")+COUNTIFS('05'!$C$3:$C$300,C468,'05'!$H$3:$H$300,"&gt;0")+COUNTIFS('05'!$D$3:$D$300,C468,'05'!$H$3:$H$300,"&gt;0")+COUNTIFS('06'!$C$3:$C$300,C468,'06'!$H$3:$H$300,"&gt;0")+COUNTIFS('06'!$D$3:$D$300,C468,'06'!$H$3:$H$300,"&gt;0")+COUNTIFS('07'!$C$3:$C$300,C468,'07'!$H$3:$H$300,"&gt;0")+COUNTIFS('07'!$D$3:$D$300,C468,'07'!$H$3:$H$300,"&gt;0")+COUNTIFS('08'!$C$3:$C$300,C468,'08'!$H$3:$H$300,"&gt;0")+COUNTIFS('08'!$D$3:$D$300,C468,'08'!$H$3:$H$300,"&gt;0")+COUNTIFS('09'!$C$3:$C$300,C468,'09'!$H$3:$H$300,"&gt;0")+COUNTIFS('09'!$D$3:$D$300,C468,'09'!$H$3:$H$300,"&gt;0")+COUNTIFS('10'!$C$3:$C$260,C468,'10'!$I$3:$I$260,"&gt;0")+COUNTIFS('10'!$D$3:$D$260,C468,'10'!$I$3:$I$260,"&gt;0")+COUNTIFS('11'!$C$3:$C$300,C468,'11'!$H$3:$H$300,"&gt;0")+COUNTIFS('11'!$D$3:$D$300,C468,'11'!$H$3:$H$300,"&gt;0")+COUNTIFS('12'!$C$3:$C$300,C468,'12'!$H$3:$H$300,"&gt;0")+COUNTIFS('12'!$D$3:$D$300,C468,'12'!$H$3:$H$300,"&gt;0")</f>
        <v>0</v>
      </c>
      <c r="G468" s="18">
        <f>COUNTIFS('01'!$C$3:$C$300,C468,'01'!$H$3:$H$300,"&lt;0")+COUNTIFS('01'!$D$3:$D$300,C468,'01'!$H$3:$H$300,"&lt;0")+COUNTIFS('02'!$C$3:$C$300,C468,'02'!$H$3:$H$300,"&lt;0")+COUNTIFS('02'!$D$3:$D$300,C468,'02'!$H$3:$H$300,"&lt;0")+COUNTIFS('03'!$C$3:$C$300,C468,'03'!$H$3:$H$300,"&lt;0")+COUNTIFS('03'!$D$3:$D$300,C468,'03'!$H$3:$H$300,"&lt;0")+COUNTIFS('04'!$C$3:$C$300,C468,'04'!$H$3:$H$300,"&lt;0")+COUNTIFS('04'!$D$3:$D$300,C468,'04'!$H$3:$H$300,"&lt;0")+COUNTIFS('05'!$C$3:$C$300,C468,'05'!$H$3:$H$300,"&lt;0")+COUNTIFS('05'!$D$3:$D$300,C468,'05'!$H$3:$H$300,"&lt;0")+COUNTIFS('06'!$C$3:$C$300,C468,'06'!$H$3:$H$300,"&lt;0")+COUNTIFS('06'!$D$3:$D$300,C468,'06'!$H$3:$H$300,"&lt;0")+COUNTIFS('07'!$C$3:$C$300,C468,'07'!$H$3:$H$300,"&lt;0")+COUNTIFS('07'!$D$3:$D$300,C468,'07'!$H$3:$H$300,"&lt;0")+COUNTIFS('08'!$C$3:$C$300,C468,'08'!$H$3:$H$300,"&lt;0")+COUNTIFS('08'!$D$3:$D$300,C468,'08'!$H$3:$H$300,"&lt;0")+COUNTIFS('09'!$C$3:$C$300,C468,'09'!$H$3:$H$300,"&lt;0")+COUNTIFS('09'!$D$3:$D$300,C468,'09'!$H$3:$H$300,"&lt;0")+COUNTIFS('10'!$C$3:$C$260,C468,'10'!$I$3:$I$260,"&lt;0")+COUNTIFS('10'!$D$3:$D$260,C468,'10'!$I$3:$I$260,"&lt;0")+COUNTIFS('11'!$C$3:$C$300,C468,'11'!$H$3:$H$300,"&lt;0")+COUNTIFS('11'!$D$3:$D$300,C468,'11'!$H$3:$H$300,"&lt;0")+COUNTIFS('12'!$C$3:$C$300,C468,'12'!$H$3:$H$300,"&lt;0")+COUNTIFS('12'!$D$3:$D$300,C468,'12'!$H$3:$H$300,"&lt;0")</f>
        <v>0</v>
      </c>
      <c r="H468" s="19">
        <f>SUMIFS('01'!$H$3:$H$300,'01'!$C$3:$C$300,C468)+SUMIFS('01'!$H$3:$H$300,'01'!$D$3:$D$300,C468)+SUMIFS('02'!$H$3:$H$300,'02'!$C$3:$C$300,C468)+SUMIFS('02'!$H$3:$H$300,'02'!$D$3:$D$300,C468)+SUMIFS('03'!$H$3:$H$300,'03'!$C$3:$C$300,C468)+SUMIFS('03'!$H$3:$H$300,'03'!$D$3:$D$300,C468)+SUMIFS('04'!$H$3:$H$300,'04'!$C$3:$C$300,C468)+SUMIFS('04'!$H$3:$H$300,'04'!$D$3:$D$300,C468)+SUMIFS('05'!$H$3:$H$300,'05'!$C$3:$C$300,C468)+SUMIFS('05'!$H$3:$H$300,'05'!$D$3:$D$300,C468)+SUMIFS('06'!$H$3:$H$300,'06'!$C$3:$C$300,C468)+SUMIFS('06'!$H$3:$H$300,'06'!$D$3:$D$300,C468)+SUMIFS('07'!$H$3:$H$300,'07'!$C$3:$C$300,C468)+SUMIFS('07'!$H$3:$H$300,'07'!$D$3:$D$300,C468)+SUMIFS('08'!$H$3:$H$300,'08'!$C$3:$C$300,C468)+SUMIFS('08'!$H$3:$H$300,'08'!$D$3:$D$300,C468)+SUMIFS('09'!$H$3:$H$300,'09'!$C$3:$C$300,C468)+SUMIFS('09'!$H$3:$H$300,'09'!$D$3:$D$300,C468)+SUMIFS('10'!$I$3:$I$260,'10'!$C$3:$C$260,C468)+SUMIFS('10'!$I$3:$I$260,'10'!$D$3:$D$260,C468)+SUMIFS('11'!$H$3:$H$300,'11'!$C$3:$C$300,C468)+SUMIFS('11'!$H$3:$H$300,'11'!$D$3:$D$300,C468)+SUMIFS('12'!$H$3:$H$300,'12'!$C$3:$C$300,C468)+SUMIFS('12'!$H$3:$H$300,'12'!$D$3:$D$300,C468)</f>
        <v>0</v>
      </c>
      <c r="I468" s="212"/>
      <c r="J468" s="231"/>
      <c r="K468" s="212"/>
      <c r="L468" s="212"/>
    </row>
    <row r="469" spans="1:12" ht="24.75" customHeight="1">
      <c r="A469" s="16">
        <f>Equipes!$H469+(ROW(Equipes!$H469)/100000)</f>
        <v>4.6899999999999997E-3</v>
      </c>
      <c r="B469" s="13">
        <f>RANK(Equipes!$A469,A:A)</f>
        <v>532</v>
      </c>
      <c r="C469" s="28"/>
      <c r="D469" s="18">
        <f>COUNTIF('01'!$C$3:$C$300,C469)+COUNTIF('02'!$C$3:$C$300,C469)+COUNTIF('03'!$C$3:$C$300,C469)+COUNTIF('04'!$C$3:$C$300,C469)+COUNTIF('05'!$C$3:$C$300,C469)+COUNTIF('06'!$C$3:$C$300,C469)+COUNTIF('07'!$C$3:$C$300,C469)+COUNTIF('08'!$C$3:$C$300,C469)+COUNTIF('09'!$C$3:$C$300,C469)+COUNTIF('10'!$C$3:$C$260,C469)+COUNTIF('11'!$C$3:$C$300,C469)+COUNTIF('12'!$C$3:$C$300,C469)</f>
        <v>0</v>
      </c>
      <c r="E469" s="18">
        <f>COUNTIF('01'!$D$3:$D$300,C469)+COUNTIF('02'!$D$3:$D$300,C469)+COUNTIF('03'!$D$3:$D$300,C469)+COUNTIF('04'!$D$3:$D$300,C469)+COUNTIF('05'!$D$3:$D$300,C469)+COUNTIF('06'!$D$3:$D$300,C469)+COUNTIF('07'!$D$3:$D$300,C469)+COUNTIF('08'!$D$3:$D$300,C469)+COUNTIF('09'!$D$3:$D$300,C469)+COUNTIF('10'!$D$3:$D$260,C469)+COUNTIF('11'!$D$3:$D$300,C469)+COUNTIF('12'!$D$3:$D$300,C469)</f>
        <v>0</v>
      </c>
      <c r="F469" s="18">
        <f>COUNTIFS('01'!$C$3:$C$300,C469,'01'!$H$3:$H$300,"&gt;0")+COUNTIFS('01'!$D$3:$D$300,C469,'01'!$H$3:$H$300,"&gt;0")+COUNTIFS('02'!$C$3:$C$300,C469,'02'!$H$3:$H$300,"&gt;0")+COUNTIFS('02'!$D$3:$D$300,C469,'02'!$H$3:$H$300,"&gt;0")+COUNTIFS('03'!$C$3:$C$300,C469,'03'!$H$3:$H$300,"&gt;0")+COUNTIFS('03'!$D$3:$D$300,C469,'03'!$H$3:$H$300,"&gt;0")+COUNTIFS('04'!$C$3:$C$300,C469,'04'!$H$3:$H$300,"&gt;0")+COUNTIFS('04'!$D$3:$D$300,C469,'04'!$H$3:$H$300,"&gt;0")+COUNTIFS('05'!$C$3:$C$300,C469,'05'!$H$3:$H$300,"&gt;0")+COUNTIFS('05'!$D$3:$D$300,C469,'05'!$H$3:$H$300,"&gt;0")+COUNTIFS('06'!$C$3:$C$300,C469,'06'!$H$3:$H$300,"&gt;0")+COUNTIFS('06'!$D$3:$D$300,C469,'06'!$H$3:$H$300,"&gt;0")+COUNTIFS('07'!$C$3:$C$300,C469,'07'!$H$3:$H$300,"&gt;0")+COUNTIFS('07'!$D$3:$D$300,C469,'07'!$H$3:$H$300,"&gt;0")+COUNTIFS('08'!$C$3:$C$300,C469,'08'!$H$3:$H$300,"&gt;0")+COUNTIFS('08'!$D$3:$D$300,C469,'08'!$H$3:$H$300,"&gt;0")+COUNTIFS('09'!$C$3:$C$300,C469,'09'!$H$3:$H$300,"&gt;0")+COUNTIFS('09'!$D$3:$D$300,C469,'09'!$H$3:$H$300,"&gt;0")+COUNTIFS('10'!$C$3:$C$260,C469,'10'!$I$3:$I$260,"&gt;0")+COUNTIFS('10'!$D$3:$D$260,C469,'10'!$I$3:$I$260,"&gt;0")+COUNTIFS('11'!$C$3:$C$300,C469,'11'!$H$3:$H$300,"&gt;0")+COUNTIFS('11'!$D$3:$D$300,C469,'11'!$H$3:$H$300,"&gt;0")+COUNTIFS('12'!$C$3:$C$300,C469,'12'!$H$3:$H$300,"&gt;0")+COUNTIFS('12'!$D$3:$D$300,C469,'12'!$H$3:$H$300,"&gt;0")</f>
        <v>0</v>
      </c>
      <c r="G469" s="18">
        <f>COUNTIFS('01'!$C$3:$C$300,C469,'01'!$H$3:$H$300,"&lt;0")+COUNTIFS('01'!$D$3:$D$300,C469,'01'!$H$3:$H$300,"&lt;0")+COUNTIFS('02'!$C$3:$C$300,C469,'02'!$H$3:$H$300,"&lt;0")+COUNTIFS('02'!$D$3:$D$300,C469,'02'!$H$3:$H$300,"&lt;0")+COUNTIFS('03'!$C$3:$C$300,C469,'03'!$H$3:$H$300,"&lt;0")+COUNTIFS('03'!$D$3:$D$300,C469,'03'!$H$3:$H$300,"&lt;0")+COUNTIFS('04'!$C$3:$C$300,C469,'04'!$H$3:$H$300,"&lt;0")+COUNTIFS('04'!$D$3:$D$300,C469,'04'!$H$3:$H$300,"&lt;0")+COUNTIFS('05'!$C$3:$C$300,C469,'05'!$H$3:$H$300,"&lt;0")+COUNTIFS('05'!$D$3:$D$300,C469,'05'!$H$3:$H$300,"&lt;0")+COUNTIFS('06'!$C$3:$C$300,C469,'06'!$H$3:$H$300,"&lt;0")+COUNTIFS('06'!$D$3:$D$300,C469,'06'!$H$3:$H$300,"&lt;0")+COUNTIFS('07'!$C$3:$C$300,C469,'07'!$H$3:$H$300,"&lt;0")+COUNTIFS('07'!$D$3:$D$300,C469,'07'!$H$3:$H$300,"&lt;0")+COUNTIFS('08'!$C$3:$C$300,C469,'08'!$H$3:$H$300,"&lt;0")+COUNTIFS('08'!$D$3:$D$300,C469,'08'!$H$3:$H$300,"&lt;0")+COUNTIFS('09'!$C$3:$C$300,C469,'09'!$H$3:$H$300,"&lt;0")+COUNTIFS('09'!$D$3:$D$300,C469,'09'!$H$3:$H$300,"&lt;0")+COUNTIFS('10'!$C$3:$C$260,C469,'10'!$I$3:$I$260,"&lt;0")+COUNTIFS('10'!$D$3:$D$260,C469,'10'!$I$3:$I$260,"&lt;0")+COUNTIFS('11'!$C$3:$C$300,C469,'11'!$H$3:$H$300,"&lt;0")+COUNTIFS('11'!$D$3:$D$300,C469,'11'!$H$3:$H$300,"&lt;0")+COUNTIFS('12'!$C$3:$C$300,C469,'12'!$H$3:$H$300,"&lt;0")+COUNTIFS('12'!$D$3:$D$300,C469,'12'!$H$3:$H$300,"&lt;0")</f>
        <v>0</v>
      </c>
      <c r="H469" s="19">
        <f>SUMIFS('01'!$H$3:$H$300,'01'!$C$3:$C$300,C469)+SUMIFS('01'!$H$3:$H$300,'01'!$D$3:$D$300,C469)+SUMIFS('02'!$H$3:$H$300,'02'!$C$3:$C$300,C469)+SUMIFS('02'!$H$3:$H$300,'02'!$D$3:$D$300,C469)+SUMIFS('03'!$H$3:$H$300,'03'!$C$3:$C$300,C469)+SUMIFS('03'!$H$3:$H$300,'03'!$D$3:$D$300,C469)+SUMIFS('04'!$H$3:$H$300,'04'!$C$3:$C$300,C469)+SUMIFS('04'!$H$3:$H$300,'04'!$D$3:$D$300,C469)+SUMIFS('05'!$H$3:$H$300,'05'!$C$3:$C$300,C469)+SUMIFS('05'!$H$3:$H$300,'05'!$D$3:$D$300,C469)+SUMIFS('06'!$H$3:$H$300,'06'!$C$3:$C$300,C469)+SUMIFS('06'!$H$3:$H$300,'06'!$D$3:$D$300,C469)+SUMIFS('07'!$H$3:$H$300,'07'!$C$3:$C$300,C469)+SUMIFS('07'!$H$3:$H$300,'07'!$D$3:$D$300,C469)+SUMIFS('08'!$H$3:$H$300,'08'!$C$3:$C$300,C469)+SUMIFS('08'!$H$3:$H$300,'08'!$D$3:$D$300,C469)+SUMIFS('09'!$H$3:$H$300,'09'!$C$3:$C$300,C469)+SUMIFS('09'!$H$3:$H$300,'09'!$D$3:$D$300,C469)+SUMIFS('10'!$I$3:$I$260,'10'!$C$3:$C$260,C469)+SUMIFS('10'!$I$3:$I$260,'10'!$D$3:$D$260,C469)+SUMIFS('11'!$H$3:$H$300,'11'!$C$3:$C$300,C469)+SUMIFS('11'!$H$3:$H$300,'11'!$D$3:$D$300,C469)+SUMIFS('12'!$H$3:$H$300,'12'!$C$3:$C$300,C469)+SUMIFS('12'!$H$3:$H$300,'12'!$D$3:$D$300,C469)</f>
        <v>0</v>
      </c>
      <c r="I469" s="212"/>
      <c r="J469" s="231"/>
      <c r="K469" s="212"/>
      <c r="L469" s="212"/>
    </row>
    <row r="470" spans="1:12" ht="24.75" customHeight="1">
      <c r="A470" s="16">
        <f>Equipes!$H470+(ROW(Equipes!$H470)/100000)</f>
        <v>4.7000000000000002E-3</v>
      </c>
      <c r="B470" s="13">
        <f>RANK(Equipes!$A470,A:A)</f>
        <v>531</v>
      </c>
      <c r="C470" s="28"/>
      <c r="D470" s="18">
        <f>COUNTIF('01'!$C$3:$C$300,C470)+COUNTIF('02'!$C$3:$C$300,C470)+COUNTIF('03'!$C$3:$C$300,C470)+COUNTIF('04'!$C$3:$C$300,C470)+COUNTIF('05'!$C$3:$C$300,C470)+COUNTIF('06'!$C$3:$C$300,C470)+COUNTIF('07'!$C$3:$C$300,C470)+COUNTIF('08'!$C$3:$C$300,C470)+COUNTIF('09'!$C$3:$C$300,C470)+COUNTIF('10'!$C$3:$C$260,C470)+COUNTIF('11'!$C$3:$C$300,C470)+COUNTIF('12'!$C$3:$C$300,C470)</f>
        <v>0</v>
      </c>
      <c r="E470" s="18">
        <f>COUNTIF('01'!$D$3:$D$300,C470)+COUNTIF('02'!$D$3:$D$300,C470)+COUNTIF('03'!$D$3:$D$300,C470)+COUNTIF('04'!$D$3:$D$300,C470)+COUNTIF('05'!$D$3:$D$300,C470)+COUNTIF('06'!$D$3:$D$300,C470)+COUNTIF('07'!$D$3:$D$300,C470)+COUNTIF('08'!$D$3:$D$300,C470)+COUNTIF('09'!$D$3:$D$300,C470)+COUNTIF('10'!$D$3:$D$260,C470)+COUNTIF('11'!$D$3:$D$300,C470)+COUNTIF('12'!$D$3:$D$300,C470)</f>
        <v>0</v>
      </c>
      <c r="F470" s="18">
        <f>COUNTIFS('01'!$C$3:$C$300,C470,'01'!$H$3:$H$300,"&gt;0")+COUNTIFS('01'!$D$3:$D$300,C470,'01'!$H$3:$H$300,"&gt;0")+COUNTIFS('02'!$C$3:$C$300,C470,'02'!$H$3:$H$300,"&gt;0")+COUNTIFS('02'!$D$3:$D$300,C470,'02'!$H$3:$H$300,"&gt;0")+COUNTIFS('03'!$C$3:$C$300,C470,'03'!$H$3:$H$300,"&gt;0")+COUNTIFS('03'!$D$3:$D$300,C470,'03'!$H$3:$H$300,"&gt;0")+COUNTIFS('04'!$C$3:$C$300,C470,'04'!$H$3:$H$300,"&gt;0")+COUNTIFS('04'!$D$3:$D$300,C470,'04'!$H$3:$H$300,"&gt;0")+COUNTIFS('05'!$C$3:$C$300,C470,'05'!$H$3:$H$300,"&gt;0")+COUNTIFS('05'!$D$3:$D$300,C470,'05'!$H$3:$H$300,"&gt;0")+COUNTIFS('06'!$C$3:$C$300,C470,'06'!$H$3:$H$300,"&gt;0")+COUNTIFS('06'!$D$3:$D$300,C470,'06'!$H$3:$H$300,"&gt;0")+COUNTIFS('07'!$C$3:$C$300,C470,'07'!$H$3:$H$300,"&gt;0")+COUNTIFS('07'!$D$3:$D$300,C470,'07'!$H$3:$H$300,"&gt;0")+COUNTIFS('08'!$C$3:$C$300,C470,'08'!$H$3:$H$300,"&gt;0")+COUNTIFS('08'!$D$3:$D$300,C470,'08'!$H$3:$H$300,"&gt;0")+COUNTIFS('09'!$C$3:$C$300,C470,'09'!$H$3:$H$300,"&gt;0")+COUNTIFS('09'!$D$3:$D$300,C470,'09'!$H$3:$H$300,"&gt;0")+COUNTIFS('10'!$C$3:$C$260,C470,'10'!$I$3:$I$260,"&gt;0")+COUNTIFS('10'!$D$3:$D$260,C470,'10'!$I$3:$I$260,"&gt;0")+COUNTIFS('11'!$C$3:$C$300,C470,'11'!$H$3:$H$300,"&gt;0")+COUNTIFS('11'!$D$3:$D$300,C470,'11'!$H$3:$H$300,"&gt;0")+COUNTIFS('12'!$C$3:$C$300,C470,'12'!$H$3:$H$300,"&gt;0")+COUNTIFS('12'!$D$3:$D$300,C470,'12'!$H$3:$H$300,"&gt;0")</f>
        <v>0</v>
      </c>
      <c r="G470" s="18">
        <f>COUNTIFS('01'!$C$3:$C$300,C470,'01'!$H$3:$H$300,"&lt;0")+COUNTIFS('01'!$D$3:$D$300,C470,'01'!$H$3:$H$300,"&lt;0")+COUNTIFS('02'!$C$3:$C$300,C470,'02'!$H$3:$H$300,"&lt;0")+COUNTIFS('02'!$D$3:$D$300,C470,'02'!$H$3:$H$300,"&lt;0")+COUNTIFS('03'!$C$3:$C$300,C470,'03'!$H$3:$H$300,"&lt;0")+COUNTIFS('03'!$D$3:$D$300,C470,'03'!$H$3:$H$300,"&lt;0")+COUNTIFS('04'!$C$3:$C$300,C470,'04'!$H$3:$H$300,"&lt;0")+COUNTIFS('04'!$D$3:$D$300,C470,'04'!$H$3:$H$300,"&lt;0")+COUNTIFS('05'!$C$3:$C$300,C470,'05'!$H$3:$H$300,"&lt;0")+COUNTIFS('05'!$D$3:$D$300,C470,'05'!$H$3:$H$300,"&lt;0")+COUNTIFS('06'!$C$3:$C$300,C470,'06'!$H$3:$H$300,"&lt;0")+COUNTIFS('06'!$D$3:$D$300,C470,'06'!$H$3:$H$300,"&lt;0")+COUNTIFS('07'!$C$3:$C$300,C470,'07'!$H$3:$H$300,"&lt;0")+COUNTIFS('07'!$D$3:$D$300,C470,'07'!$H$3:$H$300,"&lt;0")+COUNTIFS('08'!$C$3:$C$300,C470,'08'!$H$3:$H$300,"&lt;0")+COUNTIFS('08'!$D$3:$D$300,C470,'08'!$H$3:$H$300,"&lt;0")+COUNTIFS('09'!$C$3:$C$300,C470,'09'!$H$3:$H$300,"&lt;0")+COUNTIFS('09'!$D$3:$D$300,C470,'09'!$H$3:$H$300,"&lt;0")+COUNTIFS('10'!$C$3:$C$260,C470,'10'!$I$3:$I$260,"&lt;0")+COUNTIFS('10'!$D$3:$D$260,C470,'10'!$I$3:$I$260,"&lt;0")+COUNTIFS('11'!$C$3:$C$300,C470,'11'!$H$3:$H$300,"&lt;0")+COUNTIFS('11'!$D$3:$D$300,C470,'11'!$H$3:$H$300,"&lt;0")+COUNTIFS('12'!$C$3:$C$300,C470,'12'!$H$3:$H$300,"&lt;0")+COUNTIFS('12'!$D$3:$D$300,C470,'12'!$H$3:$H$300,"&lt;0")</f>
        <v>0</v>
      </c>
      <c r="H470" s="19">
        <f>SUMIFS('01'!$H$3:$H$300,'01'!$C$3:$C$300,C470)+SUMIFS('01'!$H$3:$H$300,'01'!$D$3:$D$300,C470)+SUMIFS('02'!$H$3:$H$300,'02'!$C$3:$C$300,C470)+SUMIFS('02'!$H$3:$H$300,'02'!$D$3:$D$300,C470)+SUMIFS('03'!$H$3:$H$300,'03'!$C$3:$C$300,C470)+SUMIFS('03'!$H$3:$H$300,'03'!$D$3:$D$300,C470)+SUMIFS('04'!$H$3:$H$300,'04'!$C$3:$C$300,C470)+SUMIFS('04'!$H$3:$H$300,'04'!$D$3:$D$300,C470)+SUMIFS('05'!$H$3:$H$300,'05'!$C$3:$C$300,C470)+SUMIFS('05'!$H$3:$H$300,'05'!$D$3:$D$300,C470)+SUMIFS('06'!$H$3:$H$300,'06'!$C$3:$C$300,C470)+SUMIFS('06'!$H$3:$H$300,'06'!$D$3:$D$300,C470)+SUMIFS('07'!$H$3:$H$300,'07'!$C$3:$C$300,C470)+SUMIFS('07'!$H$3:$H$300,'07'!$D$3:$D$300,C470)+SUMIFS('08'!$H$3:$H$300,'08'!$C$3:$C$300,C470)+SUMIFS('08'!$H$3:$H$300,'08'!$D$3:$D$300,C470)+SUMIFS('09'!$H$3:$H$300,'09'!$C$3:$C$300,C470)+SUMIFS('09'!$H$3:$H$300,'09'!$D$3:$D$300,C470)+SUMIFS('10'!$I$3:$I$260,'10'!$C$3:$C$260,C470)+SUMIFS('10'!$I$3:$I$260,'10'!$D$3:$D$260,C470)+SUMIFS('11'!$H$3:$H$300,'11'!$C$3:$C$300,C470)+SUMIFS('11'!$H$3:$H$300,'11'!$D$3:$D$300,C470)+SUMIFS('12'!$H$3:$H$300,'12'!$C$3:$C$300,C470)+SUMIFS('12'!$H$3:$H$300,'12'!$D$3:$D$300,C470)</f>
        <v>0</v>
      </c>
      <c r="I470" s="212"/>
      <c r="J470" s="231"/>
      <c r="K470" s="212"/>
      <c r="L470" s="212"/>
    </row>
    <row r="471" spans="1:12" ht="24.75" customHeight="1">
      <c r="A471" s="16">
        <f>Equipes!$H471+(ROW(Equipes!$H471)/100000)</f>
        <v>4.7099999999999998E-3</v>
      </c>
      <c r="B471" s="13">
        <f>RANK(Equipes!$A471,A:A)</f>
        <v>530</v>
      </c>
      <c r="C471" s="28"/>
      <c r="D471" s="18">
        <f>COUNTIF('01'!$C$3:$C$300,C471)+COUNTIF('02'!$C$3:$C$300,C471)+COUNTIF('03'!$C$3:$C$300,C471)+COUNTIF('04'!$C$3:$C$300,C471)+COUNTIF('05'!$C$3:$C$300,C471)+COUNTIF('06'!$C$3:$C$300,C471)+COUNTIF('07'!$C$3:$C$300,C471)+COUNTIF('08'!$C$3:$C$300,C471)+COUNTIF('09'!$C$3:$C$300,C471)+COUNTIF('10'!$C$3:$C$260,C471)+COUNTIF('11'!$C$3:$C$300,C471)+COUNTIF('12'!$C$3:$C$300,C471)</f>
        <v>0</v>
      </c>
      <c r="E471" s="18">
        <f>COUNTIF('01'!$D$3:$D$300,C471)+COUNTIF('02'!$D$3:$D$300,C471)+COUNTIF('03'!$D$3:$D$300,C471)+COUNTIF('04'!$D$3:$D$300,C471)+COUNTIF('05'!$D$3:$D$300,C471)+COUNTIF('06'!$D$3:$D$300,C471)+COUNTIF('07'!$D$3:$D$300,C471)+COUNTIF('08'!$D$3:$D$300,C471)+COUNTIF('09'!$D$3:$D$300,C471)+COUNTIF('10'!$D$3:$D$260,C471)+COUNTIF('11'!$D$3:$D$300,C471)+COUNTIF('12'!$D$3:$D$300,C471)</f>
        <v>0</v>
      </c>
      <c r="F471" s="18">
        <f>COUNTIFS('01'!$C$3:$C$300,C471,'01'!$H$3:$H$300,"&gt;0")+COUNTIFS('01'!$D$3:$D$300,C471,'01'!$H$3:$H$300,"&gt;0")+COUNTIFS('02'!$C$3:$C$300,C471,'02'!$H$3:$H$300,"&gt;0")+COUNTIFS('02'!$D$3:$D$300,C471,'02'!$H$3:$H$300,"&gt;0")+COUNTIFS('03'!$C$3:$C$300,C471,'03'!$H$3:$H$300,"&gt;0")+COUNTIFS('03'!$D$3:$D$300,C471,'03'!$H$3:$H$300,"&gt;0")+COUNTIFS('04'!$C$3:$C$300,C471,'04'!$H$3:$H$300,"&gt;0")+COUNTIFS('04'!$D$3:$D$300,C471,'04'!$H$3:$H$300,"&gt;0")+COUNTIFS('05'!$C$3:$C$300,C471,'05'!$H$3:$H$300,"&gt;0")+COUNTIFS('05'!$D$3:$D$300,C471,'05'!$H$3:$H$300,"&gt;0")+COUNTIFS('06'!$C$3:$C$300,C471,'06'!$H$3:$H$300,"&gt;0")+COUNTIFS('06'!$D$3:$D$300,C471,'06'!$H$3:$H$300,"&gt;0")+COUNTIFS('07'!$C$3:$C$300,C471,'07'!$H$3:$H$300,"&gt;0")+COUNTIFS('07'!$D$3:$D$300,C471,'07'!$H$3:$H$300,"&gt;0")+COUNTIFS('08'!$C$3:$C$300,C471,'08'!$H$3:$H$300,"&gt;0")+COUNTIFS('08'!$D$3:$D$300,C471,'08'!$H$3:$H$300,"&gt;0")+COUNTIFS('09'!$C$3:$C$300,C471,'09'!$H$3:$H$300,"&gt;0")+COUNTIFS('09'!$D$3:$D$300,C471,'09'!$H$3:$H$300,"&gt;0")+COUNTIFS('10'!$C$3:$C$260,C471,'10'!$I$3:$I$260,"&gt;0")+COUNTIFS('10'!$D$3:$D$260,C471,'10'!$I$3:$I$260,"&gt;0")+COUNTIFS('11'!$C$3:$C$300,C471,'11'!$H$3:$H$300,"&gt;0")+COUNTIFS('11'!$D$3:$D$300,C471,'11'!$H$3:$H$300,"&gt;0")+COUNTIFS('12'!$C$3:$C$300,C471,'12'!$H$3:$H$300,"&gt;0")+COUNTIFS('12'!$D$3:$D$300,C471,'12'!$H$3:$H$300,"&gt;0")</f>
        <v>0</v>
      </c>
      <c r="G471" s="18">
        <f>COUNTIFS('01'!$C$3:$C$300,C471,'01'!$H$3:$H$300,"&lt;0")+COUNTIFS('01'!$D$3:$D$300,C471,'01'!$H$3:$H$300,"&lt;0")+COUNTIFS('02'!$C$3:$C$300,C471,'02'!$H$3:$H$300,"&lt;0")+COUNTIFS('02'!$D$3:$D$300,C471,'02'!$H$3:$H$300,"&lt;0")+COUNTIFS('03'!$C$3:$C$300,C471,'03'!$H$3:$H$300,"&lt;0")+COUNTIFS('03'!$D$3:$D$300,C471,'03'!$H$3:$H$300,"&lt;0")+COUNTIFS('04'!$C$3:$C$300,C471,'04'!$H$3:$H$300,"&lt;0")+COUNTIFS('04'!$D$3:$D$300,C471,'04'!$H$3:$H$300,"&lt;0")+COUNTIFS('05'!$C$3:$C$300,C471,'05'!$H$3:$H$300,"&lt;0")+COUNTIFS('05'!$D$3:$D$300,C471,'05'!$H$3:$H$300,"&lt;0")+COUNTIFS('06'!$C$3:$C$300,C471,'06'!$H$3:$H$300,"&lt;0")+COUNTIFS('06'!$D$3:$D$300,C471,'06'!$H$3:$H$300,"&lt;0")+COUNTIFS('07'!$C$3:$C$300,C471,'07'!$H$3:$H$300,"&lt;0")+COUNTIFS('07'!$D$3:$D$300,C471,'07'!$H$3:$H$300,"&lt;0")+COUNTIFS('08'!$C$3:$C$300,C471,'08'!$H$3:$H$300,"&lt;0")+COUNTIFS('08'!$D$3:$D$300,C471,'08'!$H$3:$H$300,"&lt;0")+COUNTIFS('09'!$C$3:$C$300,C471,'09'!$H$3:$H$300,"&lt;0")+COUNTIFS('09'!$D$3:$D$300,C471,'09'!$H$3:$H$300,"&lt;0")+COUNTIFS('10'!$C$3:$C$260,C471,'10'!$I$3:$I$260,"&lt;0")+COUNTIFS('10'!$D$3:$D$260,C471,'10'!$I$3:$I$260,"&lt;0")+COUNTIFS('11'!$C$3:$C$300,C471,'11'!$H$3:$H$300,"&lt;0")+COUNTIFS('11'!$D$3:$D$300,C471,'11'!$H$3:$H$300,"&lt;0")+COUNTIFS('12'!$C$3:$C$300,C471,'12'!$H$3:$H$300,"&lt;0")+COUNTIFS('12'!$D$3:$D$300,C471,'12'!$H$3:$H$300,"&lt;0")</f>
        <v>0</v>
      </c>
      <c r="H471" s="19">
        <f>SUMIFS('01'!$H$3:$H$300,'01'!$C$3:$C$300,C471)+SUMIFS('01'!$H$3:$H$300,'01'!$D$3:$D$300,C471)+SUMIFS('02'!$H$3:$H$300,'02'!$C$3:$C$300,C471)+SUMIFS('02'!$H$3:$H$300,'02'!$D$3:$D$300,C471)+SUMIFS('03'!$H$3:$H$300,'03'!$C$3:$C$300,C471)+SUMIFS('03'!$H$3:$H$300,'03'!$D$3:$D$300,C471)+SUMIFS('04'!$H$3:$H$300,'04'!$C$3:$C$300,C471)+SUMIFS('04'!$H$3:$H$300,'04'!$D$3:$D$300,C471)+SUMIFS('05'!$H$3:$H$300,'05'!$C$3:$C$300,C471)+SUMIFS('05'!$H$3:$H$300,'05'!$D$3:$D$300,C471)+SUMIFS('06'!$H$3:$H$300,'06'!$C$3:$C$300,C471)+SUMIFS('06'!$H$3:$H$300,'06'!$D$3:$D$300,C471)+SUMIFS('07'!$H$3:$H$300,'07'!$C$3:$C$300,C471)+SUMIFS('07'!$H$3:$H$300,'07'!$D$3:$D$300,C471)+SUMIFS('08'!$H$3:$H$300,'08'!$C$3:$C$300,C471)+SUMIFS('08'!$H$3:$H$300,'08'!$D$3:$D$300,C471)+SUMIFS('09'!$H$3:$H$300,'09'!$C$3:$C$300,C471)+SUMIFS('09'!$H$3:$H$300,'09'!$D$3:$D$300,C471)+SUMIFS('10'!$I$3:$I$260,'10'!$C$3:$C$260,C471)+SUMIFS('10'!$I$3:$I$260,'10'!$D$3:$D$260,C471)+SUMIFS('11'!$H$3:$H$300,'11'!$C$3:$C$300,C471)+SUMIFS('11'!$H$3:$H$300,'11'!$D$3:$D$300,C471)+SUMIFS('12'!$H$3:$H$300,'12'!$C$3:$C$300,C471)+SUMIFS('12'!$H$3:$H$300,'12'!$D$3:$D$300,C471)</f>
        <v>0</v>
      </c>
      <c r="I471" s="212"/>
      <c r="J471" s="231"/>
      <c r="K471" s="212"/>
      <c r="L471" s="212"/>
    </row>
    <row r="472" spans="1:12" ht="24.75" customHeight="1">
      <c r="A472" s="16">
        <f>Equipes!$H472+(ROW(Equipes!$H472)/100000)</f>
        <v>4.7200000000000002E-3</v>
      </c>
      <c r="B472" s="13">
        <f>RANK(Equipes!$A472,A:A)</f>
        <v>529</v>
      </c>
      <c r="C472" s="28"/>
      <c r="D472" s="18">
        <f>COUNTIF('01'!$C$3:$C$300,C472)+COUNTIF('02'!$C$3:$C$300,C472)+COUNTIF('03'!$C$3:$C$300,C472)+COUNTIF('04'!$C$3:$C$300,C472)+COUNTIF('05'!$C$3:$C$300,C472)+COUNTIF('06'!$C$3:$C$300,C472)+COUNTIF('07'!$C$3:$C$300,C472)+COUNTIF('08'!$C$3:$C$300,C472)+COUNTIF('09'!$C$3:$C$300,C472)+COUNTIF('10'!$C$3:$C$260,C472)+COUNTIF('11'!$C$3:$C$300,C472)+COUNTIF('12'!$C$3:$C$300,C472)</f>
        <v>0</v>
      </c>
      <c r="E472" s="18">
        <f>COUNTIF('01'!$D$3:$D$300,C472)+COUNTIF('02'!$D$3:$D$300,C472)+COUNTIF('03'!$D$3:$D$300,C472)+COUNTIF('04'!$D$3:$D$300,C472)+COUNTIF('05'!$D$3:$D$300,C472)+COUNTIF('06'!$D$3:$D$300,C472)+COUNTIF('07'!$D$3:$D$300,C472)+COUNTIF('08'!$D$3:$D$300,C472)+COUNTIF('09'!$D$3:$D$300,C472)+COUNTIF('10'!$D$3:$D$260,C472)+COUNTIF('11'!$D$3:$D$300,C472)+COUNTIF('12'!$D$3:$D$300,C472)</f>
        <v>0</v>
      </c>
      <c r="F472" s="18">
        <f>COUNTIFS('01'!$C$3:$C$300,C472,'01'!$H$3:$H$300,"&gt;0")+COUNTIFS('01'!$D$3:$D$300,C472,'01'!$H$3:$H$300,"&gt;0")+COUNTIFS('02'!$C$3:$C$300,C472,'02'!$H$3:$H$300,"&gt;0")+COUNTIFS('02'!$D$3:$D$300,C472,'02'!$H$3:$H$300,"&gt;0")+COUNTIFS('03'!$C$3:$C$300,C472,'03'!$H$3:$H$300,"&gt;0")+COUNTIFS('03'!$D$3:$D$300,C472,'03'!$H$3:$H$300,"&gt;0")+COUNTIFS('04'!$C$3:$C$300,C472,'04'!$H$3:$H$300,"&gt;0")+COUNTIFS('04'!$D$3:$D$300,C472,'04'!$H$3:$H$300,"&gt;0")+COUNTIFS('05'!$C$3:$C$300,C472,'05'!$H$3:$H$300,"&gt;0")+COUNTIFS('05'!$D$3:$D$300,C472,'05'!$H$3:$H$300,"&gt;0")+COUNTIFS('06'!$C$3:$C$300,C472,'06'!$H$3:$H$300,"&gt;0")+COUNTIFS('06'!$D$3:$D$300,C472,'06'!$H$3:$H$300,"&gt;0")+COUNTIFS('07'!$C$3:$C$300,C472,'07'!$H$3:$H$300,"&gt;0")+COUNTIFS('07'!$D$3:$D$300,C472,'07'!$H$3:$H$300,"&gt;0")+COUNTIFS('08'!$C$3:$C$300,C472,'08'!$H$3:$H$300,"&gt;0")+COUNTIFS('08'!$D$3:$D$300,C472,'08'!$H$3:$H$300,"&gt;0")+COUNTIFS('09'!$C$3:$C$300,C472,'09'!$H$3:$H$300,"&gt;0")+COUNTIFS('09'!$D$3:$D$300,C472,'09'!$H$3:$H$300,"&gt;0")+COUNTIFS('10'!$C$3:$C$260,C472,'10'!$I$3:$I$260,"&gt;0")+COUNTIFS('10'!$D$3:$D$260,C472,'10'!$I$3:$I$260,"&gt;0")+COUNTIFS('11'!$C$3:$C$300,C472,'11'!$H$3:$H$300,"&gt;0")+COUNTIFS('11'!$D$3:$D$300,C472,'11'!$H$3:$H$300,"&gt;0")+COUNTIFS('12'!$C$3:$C$300,C472,'12'!$H$3:$H$300,"&gt;0")+COUNTIFS('12'!$D$3:$D$300,C472,'12'!$H$3:$H$300,"&gt;0")</f>
        <v>0</v>
      </c>
      <c r="G472" s="18">
        <f>COUNTIFS('01'!$C$3:$C$300,C472,'01'!$H$3:$H$300,"&lt;0")+COUNTIFS('01'!$D$3:$D$300,C472,'01'!$H$3:$H$300,"&lt;0")+COUNTIFS('02'!$C$3:$C$300,C472,'02'!$H$3:$H$300,"&lt;0")+COUNTIFS('02'!$D$3:$D$300,C472,'02'!$H$3:$H$300,"&lt;0")+COUNTIFS('03'!$C$3:$C$300,C472,'03'!$H$3:$H$300,"&lt;0")+COUNTIFS('03'!$D$3:$D$300,C472,'03'!$H$3:$H$300,"&lt;0")+COUNTIFS('04'!$C$3:$C$300,C472,'04'!$H$3:$H$300,"&lt;0")+COUNTIFS('04'!$D$3:$D$300,C472,'04'!$H$3:$H$300,"&lt;0")+COUNTIFS('05'!$C$3:$C$300,C472,'05'!$H$3:$H$300,"&lt;0")+COUNTIFS('05'!$D$3:$D$300,C472,'05'!$H$3:$H$300,"&lt;0")+COUNTIFS('06'!$C$3:$C$300,C472,'06'!$H$3:$H$300,"&lt;0")+COUNTIFS('06'!$D$3:$D$300,C472,'06'!$H$3:$H$300,"&lt;0")+COUNTIFS('07'!$C$3:$C$300,C472,'07'!$H$3:$H$300,"&lt;0")+COUNTIFS('07'!$D$3:$D$300,C472,'07'!$H$3:$H$300,"&lt;0")+COUNTIFS('08'!$C$3:$C$300,C472,'08'!$H$3:$H$300,"&lt;0")+COUNTIFS('08'!$D$3:$D$300,C472,'08'!$H$3:$H$300,"&lt;0")+COUNTIFS('09'!$C$3:$C$300,C472,'09'!$H$3:$H$300,"&lt;0")+COUNTIFS('09'!$D$3:$D$300,C472,'09'!$H$3:$H$300,"&lt;0")+COUNTIFS('10'!$C$3:$C$260,C472,'10'!$I$3:$I$260,"&lt;0")+COUNTIFS('10'!$D$3:$D$260,C472,'10'!$I$3:$I$260,"&lt;0")+COUNTIFS('11'!$C$3:$C$300,C472,'11'!$H$3:$H$300,"&lt;0")+COUNTIFS('11'!$D$3:$D$300,C472,'11'!$H$3:$H$300,"&lt;0")+COUNTIFS('12'!$C$3:$C$300,C472,'12'!$H$3:$H$300,"&lt;0")+COUNTIFS('12'!$D$3:$D$300,C472,'12'!$H$3:$H$300,"&lt;0")</f>
        <v>0</v>
      </c>
      <c r="H472" s="19">
        <f>SUMIFS('01'!$H$3:$H$300,'01'!$C$3:$C$300,C472)+SUMIFS('01'!$H$3:$H$300,'01'!$D$3:$D$300,C472)+SUMIFS('02'!$H$3:$H$300,'02'!$C$3:$C$300,C472)+SUMIFS('02'!$H$3:$H$300,'02'!$D$3:$D$300,C472)+SUMIFS('03'!$H$3:$H$300,'03'!$C$3:$C$300,C472)+SUMIFS('03'!$H$3:$H$300,'03'!$D$3:$D$300,C472)+SUMIFS('04'!$H$3:$H$300,'04'!$C$3:$C$300,C472)+SUMIFS('04'!$H$3:$H$300,'04'!$D$3:$D$300,C472)+SUMIFS('05'!$H$3:$H$300,'05'!$C$3:$C$300,C472)+SUMIFS('05'!$H$3:$H$300,'05'!$D$3:$D$300,C472)+SUMIFS('06'!$H$3:$H$300,'06'!$C$3:$C$300,C472)+SUMIFS('06'!$H$3:$H$300,'06'!$D$3:$D$300,C472)+SUMIFS('07'!$H$3:$H$300,'07'!$C$3:$C$300,C472)+SUMIFS('07'!$H$3:$H$300,'07'!$D$3:$D$300,C472)+SUMIFS('08'!$H$3:$H$300,'08'!$C$3:$C$300,C472)+SUMIFS('08'!$H$3:$H$300,'08'!$D$3:$D$300,C472)+SUMIFS('09'!$H$3:$H$300,'09'!$C$3:$C$300,C472)+SUMIFS('09'!$H$3:$H$300,'09'!$D$3:$D$300,C472)+SUMIFS('10'!$I$3:$I$260,'10'!$C$3:$C$260,C472)+SUMIFS('10'!$I$3:$I$260,'10'!$D$3:$D$260,C472)+SUMIFS('11'!$H$3:$H$300,'11'!$C$3:$C$300,C472)+SUMIFS('11'!$H$3:$H$300,'11'!$D$3:$D$300,C472)+SUMIFS('12'!$H$3:$H$300,'12'!$C$3:$C$300,C472)+SUMIFS('12'!$H$3:$H$300,'12'!$D$3:$D$300,C472)</f>
        <v>0</v>
      </c>
      <c r="I472" s="212"/>
      <c r="J472" s="231"/>
      <c r="K472" s="212"/>
      <c r="L472" s="212"/>
    </row>
    <row r="473" spans="1:12" ht="24.75" customHeight="1">
      <c r="A473" s="16">
        <f>Equipes!$H473+(ROW(Equipes!$H473)/100000)</f>
        <v>4.7299999999999998E-3</v>
      </c>
      <c r="B473" s="13">
        <f>RANK(Equipes!$A473,A:A)</f>
        <v>528</v>
      </c>
      <c r="C473" s="28"/>
      <c r="D473" s="18">
        <f>COUNTIF('01'!$C$3:$C$300,C473)+COUNTIF('02'!$C$3:$C$300,C473)+COUNTIF('03'!$C$3:$C$300,C473)+COUNTIF('04'!$C$3:$C$300,C473)+COUNTIF('05'!$C$3:$C$300,C473)+COUNTIF('06'!$C$3:$C$300,C473)+COUNTIF('07'!$C$3:$C$300,C473)+COUNTIF('08'!$C$3:$C$300,C473)+COUNTIF('09'!$C$3:$C$300,C473)+COUNTIF('10'!$C$3:$C$260,C473)+COUNTIF('11'!$C$3:$C$300,C473)+COUNTIF('12'!$C$3:$C$300,C473)</f>
        <v>0</v>
      </c>
      <c r="E473" s="18">
        <f>COUNTIF('01'!$D$3:$D$300,C473)+COUNTIF('02'!$D$3:$D$300,C473)+COUNTIF('03'!$D$3:$D$300,C473)+COUNTIF('04'!$D$3:$D$300,C473)+COUNTIF('05'!$D$3:$D$300,C473)+COUNTIF('06'!$D$3:$D$300,C473)+COUNTIF('07'!$D$3:$D$300,C473)+COUNTIF('08'!$D$3:$D$300,C473)+COUNTIF('09'!$D$3:$D$300,C473)+COUNTIF('10'!$D$3:$D$260,C473)+COUNTIF('11'!$D$3:$D$300,C473)+COUNTIF('12'!$D$3:$D$300,C473)</f>
        <v>0</v>
      </c>
      <c r="F473" s="18">
        <f>COUNTIFS('01'!$C$3:$C$300,C473,'01'!$H$3:$H$300,"&gt;0")+COUNTIFS('01'!$D$3:$D$300,C473,'01'!$H$3:$H$300,"&gt;0")+COUNTIFS('02'!$C$3:$C$300,C473,'02'!$H$3:$H$300,"&gt;0")+COUNTIFS('02'!$D$3:$D$300,C473,'02'!$H$3:$H$300,"&gt;0")+COUNTIFS('03'!$C$3:$C$300,C473,'03'!$H$3:$H$300,"&gt;0")+COUNTIFS('03'!$D$3:$D$300,C473,'03'!$H$3:$H$300,"&gt;0")+COUNTIFS('04'!$C$3:$C$300,C473,'04'!$H$3:$H$300,"&gt;0")+COUNTIFS('04'!$D$3:$D$300,C473,'04'!$H$3:$H$300,"&gt;0")+COUNTIFS('05'!$C$3:$C$300,C473,'05'!$H$3:$H$300,"&gt;0")+COUNTIFS('05'!$D$3:$D$300,C473,'05'!$H$3:$H$300,"&gt;0")+COUNTIFS('06'!$C$3:$C$300,C473,'06'!$H$3:$H$300,"&gt;0")+COUNTIFS('06'!$D$3:$D$300,C473,'06'!$H$3:$H$300,"&gt;0")+COUNTIFS('07'!$C$3:$C$300,C473,'07'!$H$3:$H$300,"&gt;0")+COUNTIFS('07'!$D$3:$D$300,C473,'07'!$H$3:$H$300,"&gt;0")+COUNTIFS('08'!$C$3:$C$300,C473,'08'!$H$3:$H$300,"&gt;0")+COUNTIFS('08'!$D$3:$D$300,C473,'08'!$H$3:$H$300,"&gt;0")+COUNTIFS('09'!$C$3:$C$300,C473,'09'!$H$3:$H$300,"&gt;0")+COUNTIFS('09'!$D$3:$D$300,C473,'09'!$H$3:$H$300,"&gt;0")+COUNTIFS('10'!$C$3:$C$260,C473,'10'!$I$3:$I$260,"&gt;0")+COUNTIFS('10'!$D$3:$D$260,C473,'10'!$I$3:$I$260,"&gt;0")+COUNTIFS('11'!$C$3:$C$300,C473,'11'!$H$3:$H$300,"&gt;0")+COUNTIFS('11'!$D$3:$D$300,C473,'11'!$H$3:$H$300,"&gt;0")+COUNTIFS('12'!$C$3:$C$300,C473,'12'!$H$3:$H$300,"&gt;0")+COUNTIFS('12'!$D$3:$D$300,C473,'12'!$H$3:$H$300,"&gt;0")</f>
        <v>0</v>
      </c>
      <c r="G473" s="18">
        <f>COUNTIFS('01'!$C$3:$C$300,C473,'01'!$H$3:$H$300,"&lt;0")+COUNTIFS('01'!$D$3:$D$300,C473,'01'!$H$3:$H$300,"&lt;0")+COUNTIFS('02'!$C$3:$C$300,C473,'02'!$H$3:$H$300,"&lt;0")+COUNTIFS('02'!$D$3:$D$300,C473,'02'!$H$3:$H$300,"&lt;0")+COUNTIFS('03'!$C$3:$C$300,C473,'03'!$H$3:$H$300,"&lt;0")+COUNTIFS('03'!$D$3:$D$300,C473,'03'!$H$3:$H$300,"&lt;0")+COUNTIFS('04'!$C$3:$C$300,C473,'04'!$H$3:$H$300,"&lt;0")+COUNTIFS('04'!$D$3:$D$300,C473,'04'!$H$3:$H$300,"&lt;0")+COUNTIFS('05'!$C$3:$C$300,C473,'05'!$H$3:$H$300,"&lt;0")+COUNTIFS('05'!$D$3:$D$300,C473,'05'!$H$3:$H$300,"&lt;0")+COUNTIFS('06'!$C$3:$C$300,C473,'06'!$H$3:$H$300,"&lt;0")+COUNTIFS('06'!$D$3:$D$300,C473,'06'!$H$3:$H$300,"&lt;0")+COUNTIFS('07'!$C$3:$C$300,C473,'07'!$H$3:$H$300,"&lt;0")+COUNTIFS('07'!$D$3:$D$300,C473,'07'!$H$3:$H$300,"&lt;0")+COUNTIFS('08'!$C$3:$C$300,C473,'08'!$H$3:$H$300,"&lt;0")+COUNTIFS('08'!$D$3:$D$300,C473,'08'!$H$3:$H$300,"&lt;0")+COUNTIFS('09'!$C$3:$C$300,C473,'09'!$H$3:$H$300,"&lt;0")+COUNTIFS('09'!$D$3:$D$300,C473,'09'!$H$3:$H$300,"&lt;0")+COUNTIFS('10'!$C$3:$C$260,C473,'10'!$I$3:$I$260,"&lt;0")+COUNTIFS('10'!$D$3:$D$260,C473,'10'!$I$3:$I$260,"&lt;0")+COUNTIFS('11'!$C$3:$C$300,C473,'11'!$H$3:$H$300,"&lt;0")+COUNTIFS('11'!$D$3:$D$300,C473,'11'!$H$3:$H$300,"&lt;0")+COUNTIFS('12'!$C$3:$C$300,C473,'12'!$H$3:$H$300,"&lt;0")+COUNTIFS('12'!$D$3:$D$300,C473,'12'!$H$3:$H$300,"&lt;0")</f>
        <v>0</v>
      </c>
      <c r="H473" s="19">
        <f>SUMIFS('01'!$H$3:$H$300,'01'!$C$3:$C$300,C473)+SUMIFS('01'!$H$3:$H$300,'01'!$D$3:$D$300,C473)+SUMIFS('02'!$H$3:$H$300,'02'!$C$3:$C$300,C473)+SUMIFS('02'!$H$3:$H$300,'02'!$D$3:$D$300,C473)+SUMIFS('03'!$H$3:$H$300,'03'!$C$3:$C$300,C473)+SUMIFS('03'!$H$3:$H$300,'03'!$D$3:$D$300,C473)+SUMIFS('04'!$H$3:$H$300,'04'!$C$3:$C$300,C473)+SUMIFS('04'!$H$3:$H$300,'04'!$D$3:$D$300,C473)+SUMIFS('05'!$H$3:$H$300,'05'!$C$3:$C$300,C473)+SUMIFS('05'!$H$3:$H$300,'05'!$D$3:$D$300,C473)+SUMIFS('06'!$H$3:$H$300,'06'!$C$3:$C$300,C473)+SUMIFS('06'!$H$3:$H$300,'06'!$D$3:$D$300,C473)+SUMIFS('07'!$H$3:$H$300,'07'!$C$3:$C$300,C473)+SUMIFS('07'!$H$3:$H$300,'07'!$D$3:$D$300,C473)+SUMIFS('08'!$H$3:$H$300,'08'!$C$3:$C$300,C473)+SUMIFS('08'!$H$3:$H$300,'08'!$D$3:$D$300,C473)+SUMIFS('09'!$H$3:$H$300,'09'!$C$3:$C$300,C473)+SUMIFS('09'!$H$3:$H$300,'09'!$D$3:$D$300,C473)+SUMIFS('10'!$I$3:$I$260,'10'!$C$3:$C$260,C473)+SUMIFS('10'!$I$3:$I$260,'10'!$D$3:$D$260,C473)+SUMIFS('11'!$H$3:$H$300,'11'!$C$3:$C$300,C473)+SUMIFS('11'!$H$3:$H$300,'11'!$D$3:$D$300,C473)+SUMIFS('12'!$H$3:$H$300,'12'!$C$3:$C$300,C473)+SUMIFS('12'!$H$3:$H$300,'12'!$D$3:$D$300,C473)</f>
        <v>0</v>
      </c>
      <c r="I473" s="212"/>
      <c r="J473" s="231"/>
      <c r="K473" s="212"/>
      <c r="L473" s="212"/>
    </row>
    <row r="474" spans="1:12" ht="24.75" customHeight="1">
      <c r="A474" s="16">
        <f>Equipes!$H474+(ROW(Equipes!$H474)/100000)</f>
        <v>4.7400000000000003E-3</v>
      </c>
      <c r="B474" s="13">
        <f>RANK(Equipes!$A474,A:A)</f>
        <v>527</v>
      </c>
      <c r="C474" s="28"/>
      <c r="D474" s="18">
        <f>COUNTIF('01'!$C$3:$C$300,C474)+COUNTIF('02'!$C$3:$C$300,C474)+COUNTIF('03'!$C$3:$C$300,C474)+COUNTIF('04'!$C$3:$C$300,C474)+COUNTIF('05'!$C$3:$C$300,C474)+COUNTIF('06'!$C$3:$C$300,C474)+COUNTIF('07'!$C$3:$C$300,C474)+COUNTIF('08'!$C$3:$C$300,C474)+COUNTIF('09'!$C$3:$C$300,C474)+COUNTIF('10'!$C$3:$C$260,C474)+COUNTIF('11'!$C$3:$C$300,C474)+COUNTIF('12'!$C$3:$C$300,C474)</f>
        <v>0</v>
      </c>
      <c r="E474" s="18">
        <f>COUNTIF('01'!$D$3:$D$300,C474)+COUNTIF('02'!$D$3:$D$300,C474)+COUNTIF('03'!$D$3:$D$300,C474)+COUNTIF('04'!$D$3:$D$300,C474)+COUNTIF('05'!$D$3:$D$300,C474)+COUNTIF('06'!$D$3:$D$300,C474)+COUNTIF('07'!$D$3:$D$300,C474)+COUNTIF('08'!$D$3:$D$300,C474)+COUNTIF('09'!$D$3:$D$300,C474)+COUNTIF('10'!$D$3:$D$260,C474)+COUNTIF('11'!$D$3:$D$300,C474)+COUNTIF('12'!$D$3:$D$300,C474)</f>
        <v>0</v>
      </c>
      <c r="F474" s="18">
        <f>COUNTIFS('01'!$C$3:$C$300,C474,'01'!$H$3:$H$300,"&gt;0")+COUNTIFS('01'!$D$3:$D$300,C474,'01'!$H$3:$H$300,"&gt;0")+COUNTIFS('02'!$C$3:$C$300,C474,'02'!$H$3:$H$300,"&gt;0")+COUNTIFS('02'!$D$3:$D$300,C474,'02'!$H$3:$H$300,"&gt;0")+COUNTIFS('03'!$C$3:$C$300,C474,'03'!$H$3:$H$300,"&gt;0")+COUNTIFS('03'!$D$3:$D$300,C474,'03'!$H$3:$H$300,"&gt;0")+COUNTIFS('04'!$C$3:$C$300,C474,'04'!$H$3:$H$300,"&gt;0")+COUNTIFS('04'!$D$3:$D$300,C474,'04'!$H$3:$H$300,"&gt;0")+COUNTIFS('05'!$C$3:$C$300,C474,'05'!$H$3:$H$300,"&gt;0")+COUNTIFS('05'!$D$3:$D$300,C474,'05'!$H$3:$H$300,"&gt;0")+COUNTIFS('06'!$C$3:$C$300,C474,'06'!$H$3:$H$300,"&gt;0")+COUNTIFS('06'!$D$3:$D$300,C474,'06'!$H$3:$H$300,"&gt;0")+COUNTIFS('07'!$C$3:$C$300,C474,'07'!$H$3:$H$300,"&gt;0")+COUNTIFS('07'!$D$3:$D$300,C474,'07'!$H$3:$H$300,"&gt;0")+COUNTIFS('08'!$C$3:$C$300,C474,'08'!$H$3:$H$300,"&gt;0")+COUNTIFS('08'!$D$3:$D$300,C474,'08'!$H$3:$H$300,"&gt;0")+COUNTIFS('09'!$C$3:$C$300,C474,'09'!$H$3:$H$300,"&gt;0")+COUNTIFS('09'!$D$3:$D$300,C474,'09'!$H$3:$H$300,"&gt;0")+COUNTIFS('10'!$C$3:$C$260,C474,'10'!$I$3:$I$260,"&gt;0")+COUNTIFS('10'!$D$3:$D$260,C474,'10'!$I$3:$I$260,"&gt;0")+COUNTIFS('11'!$C$3:$C$300,C474,'11'!$H$3:$H$300,"&gt;0")+COUNTIFS('11'!$D$3:$D$300,C474,'11'!$H$3:$H$300,"&gt;0")+COUNTIFS('12'!$C$3:$C$300,C474,'12'!$H$3:$H$300,"&gt;0")+COUNTIFS('12'!$D$3:$D$300,C474,'12'!$H$3:$H$300,"&gt;0")</f>
        <v>0</v>
      </c>
      <c r="G474" s="18">
        <f>COUNTIFS('01'!$C$3:$C$300,C474,'01'!$H$3:$H$300,"&lt;0")+COUNTIFS('01'!$D$3:$D$300,C474,'01'!$H$3:$H$300,"&lt;0")+COUNTIFS('02'!$C$3:$C$300,C474,'02'!$H$3:$H$300,"&lt;0")+COUNTIFS('02'!$D$3:$D$300,C474,'02'!$H$3:$H$300,"&lt;0")+COUNTIFS('03'!$C$3:$C$300,C474,'03'!$H$3:$H$300,"&lt;0")+COUNTIFS('03'!$D$3:$D$300,C474,'03'!$H$3:$H$300,"&lt;0")+COUNTIFS('04'!$C$3:$C$300,C474,'04'!$H$3:$H$300,"&lt;0")+COUNTIFS('04'!$D$3:$D$300,C474,'04'!$H$3:$H$300,"&lt;0")+COUNTIFS('05'!$C$3:$C$300,C474,'05'!$H$3:$H$300,"&lt;0")+COUNTIFS('05'!$D$3:$D$300,C474,'05'!$H$3:$H$300,"&lt;0")+COUNTIFS('06'!$C$3:$C$300,C474,'06'!$H$3:$H$300,"&lt;0")+COUNTIFS('06'!$D$3:$D$300,C474,'06'!$H$3:$H$300,"&lt;0")+COUNTIFS('07'!$C$3:$C$300,C474,'07'!$H$3:$H$300,"&lt;0")+COUNTIFS('07'!$D$3:$D$300,C474,'07'!$H$3:$H$300,"&lt;0")+COUNTIFS('08'!$C$3:$C$300,C474,'08'!$H$3:$H$300,"&lt;0")+COUNTIFS('08'!$D$3:$D$300,C474,'08'!$H$3:$H$300,"&lt;0")+COUNTIFS('09'!$C$3:$C$300,C474,'09'!$H$3:$H$300,"&lt;0")+COUNTIFS('09'!$D$3:$D$300,C474,'09'!$H$3:$H$300,"&lt;0")+COUNTIFS('10'!$C$3:$C$260,C474,'10'!$I$3:$I$260,"&lt;0")+COUNTIFS('10'!$D$3:$D$260,C474,'10'!$I$3:$I$260,"&lt;0")+COUNTIFS('11'!$C$3:$C$300,C474,'11'!$H$3:$H$300,"&lt;0")+COUNTIFS('11'!$D$3:$D$300,C474,'11'!$H$3:$H$300,"&lt;0")+COUNTIFS('12'!$C$3:$C$300,C474,'12'!$H$3:$H$300,"&lt;0")+COUNTIFS('12'!$D$3:$D$300,C474,'12'!$H$3:$H$300,"&lt;0")</f>
        <v>0</v>
      </c>
      <c r="H474" s="19">
        <f>SUMIFS('01'!$H$3:$H$300,'01'!$C$3:$C$300,C474)+SUMIFS('01'!$H$3:$H$300,'01'!$D$3:$D$300,C474)+SUMIFS('02'!$H$3:$H$300,'02'!$C$3:$C$300,C474)+SUMIFS('02'!$H$3:$H$300,'02'!$D$3:$D$300,C474)+SUMIFS('03'!$H$3:$H$300,'03'!$C$3:$C$300,C474)+SUMIFS('03'!$H$3:$H$300,'03'!$D$3:$D$300,C474)+SUMIFS('04'!$H$3:$H$300,'04'!$C$3:$C$300,C474)+SUMIFS('04'!$H$3:$H$300,'04'!$D$3:$D$300,C474)+SUMIFS('05'!$H$3:$H$300,'05'!$C$3:$C$300,C474)+SUMIFS('05'!$H$3:$H$300,'05'!$D$3:$D$300,C474)+SUMIFS('06'!$H$3:$H$300,'06'!$C$3:$C$300,C474)+SUMIFS('06'!$H$3:$H$300,'06'!$D$3:$D$300,C474)+SUMIFS('07'!$H$3:$H$300,'07'!$C$3:$C$300,C474)+SUMIFS('07'!$H$3:$H$300,'07'!$D$3:$D$300,C474)+SUMIFS('08'!$H$3:$H$300,'08'!$C$3:$C$300,C474)+SUMIFS('08'!$H$3:$H$300,'08'!$D$3:$D$300,C474)+SUMIFS('09'!$H$3:$H$300,'09'!$C$3:$C$300,C474)+SUMIFS('09'!$H$3:$H$300,'09'!$D$3:$D$300,C474)+SUMIFS('10'!$I$3:$I$260,'10'!$C$3:$C$260,C474)+SUMIFS('10'!$I$3:$I$260,'10'!$D$3:$D$260,C474)+SUMIFS('11'!$H$3:$H$300,'11'!$C$3:$C$300,C474)+SUMIFS('11'!$H$3:$H$300,'11'!$D$3:$D$300,C474)+SUMIFS('12'!$H$3:$H$300,'12'!$C$3:$C$300,C474)+SUMIFS('12'!$H$3:$H$300,'12'!$D$3:$D$300,C474)</f>
        <v>0</v>
      </c>
      <c r="I474" s="212"/>
      <c r="J474" s="231"/>
      <c r="K474" s="212"/>
      <c r="L474" s="212"/>
    </row>
    <row r="475" spans="1:12" ht="24.75" customHeight="1">
      <c r="A475" s="16">
        <f>Equipes!$H475+(ROW(Equipes!$H475)/100000)</f>
        <v>4.7499999999999999E-3</v>
      </c>
      <c r="B475" s="13">
        <f>RANK(Equipes!$A475,A:A)</f>
        <v>526</v>
      </c>
      <c r="C475" s="28"/>
      <c r="D475" s="18">
        <f>COUNTIF('01'!$C$3:$C$300,C475)+COUNTIF('02'!$C$3:$C$300,C475)+COUNTIF('03'!$C$3:$C$300,C475)+COUNTIF('04'!$C$3:$C$300,C475)+COUNTIF('05'!$C$3:$C$300,C475)+COUNTIF('06'!$C$3:$C$300,C475)+COUNTIF('07'!$C$3:$C$300,C475)+COUNTIF('08'!$C$3:$C$300,C475)+COUNTIF('09'!$C$3:$C$300,C475)+COUNTIF('10'!$C$3:$C$260,C475)+COUNTIF('11'!$C$3:$C$300,C475)+COUNTIF('12'!$C$3:$C$300,C475)</f>
        <v>0</v>
      </c>
      <c r="E475" s="18">
        <f>COUNTIF('01'!$D$3:$D$300,C475)+COUNTIF('02'!$D$3:$D$300,C475)+COUNTIF('03'!$D$3:$D$300,C475)+COUNTIF('04'!$D$3:$D$300,C475)+COUNTIF('05'!$D$3:$D$300,C475)+COUNTIF('06'!$D$3:$D$300,C475)+COUNTIF('07'!$D$3:$D$300,C475)+COUNTIF('08'!$D$3:$D$300,C475)+COUNTIF('09'!$D$3:$D$300,C475)+COUNTIF('10'!$D$3:$D$260,C475)+COUNTIF('11'!$D$3:$D$300,C475)+COUNTIF('12'!$D$3:$D$300,C475)</f>
        <v>0</v>
      </c>
      <c r="F475" s="18">
        <f>COUNTIFS('01'!$C$3:$C$300,C475,'01'!$H$3:$H$300,"&gt;0")+COUNTIFS('01'!$D$3:$D$300,C475,'01'!$H$3:$H$300,"&gt;0")+COUNTIFS('02'!$C$3:$C$300,C475,'02'!$H$3:$H$300,"&gt;0")+COUNTIFS('02'!$D$3:$D$300,C475,'02'!$H$3:$H$300,"&gt;0")+COUNTIFS('03'!$C$3:$C$300,C475,'03'!$H$3:$H$300,"&gt;0")+COUNTIFS('03'!$D$3:$D$300,C475,'03'!$H$3:$H$300,"&gt;0")+COUNTIFS('04'!$C$3:$C$300,C475,'04'!$H$3:$H$300,"&gt;0")+COUNTIFS('04'!$D$3:$D$300,C475,'04'!$H$3:$H$300,"&gt;0")+COUNTIFS('05'!$C$3:$C$300,C475,'05'!$H$3:$H$300,"&gt;0")+COUNTIFS('05'!$D$3:$D$300,C475,'05'!$H$3:$H$300,"&gt;0")+COUNTIFS('06'!$C$3:$C$300,C475,'06'!$H$3:$H$300,"&gt;0")+COUNTIFS('06'!$D$3:$D$300,C475,'06'!$H$3:$H$300,"&gt;0")+COUNTIFS('07'!$C$3:$C$300,C475,'07'!$H$3:$H$300,"&gt;0")+COUNTIFS('07'!$D$3:$D$300,C475,'07'!$H$3:$H$300,"&gt;0")+COUNTIFS('08'!$C$3:$C$300,C475,'08'!$H$3:$H$300,"&gt;0")+COUNTIFS('08'!$D$3:$D$300,C475,'08'!$H$3:$H$300,"&gt;0")+COUNTIFS('09'!$C$3:$C$300,C475,'09'!$H$3:$H$300,"&gt;0")+COUNTIFS('09'!$D$3:$D$300,C475,'09'!$H$3:$H$300,"&gt;0")+COUNTIFS('10'!$C$3:$C$260,C475,'10'!$I$3:$I$260,"&gt;0")+COUNTIFS('10'!$D$3:$D$260,C475,'10'!$I$3:$I$260,"&gt;0")+COUNTIFS('11'!$C$3:$C$300,C475,'11'!$H$3:$H$300,"&gt;0")+COUNTIFS('11'!$D$3:$D$300,C475,'11'!$H$3:$H$300,"&gt;0")+COUNTIFS('12'!$C$3:$C$300,C475,'12'!$H$3:$H$300,"&gt;0")+COUNTIFS('12'!$D$3:$D$300,C475,'12'!$H$3:$H$300,"&gt;0")</f>
        <v>0</v>
      </c>
      <c r="G475" s="18">
        <f>COUNTIFS('01'!$C$3:$C$300,C475,'01'!$H$3:$H$300,"&lt;0")+COUNTIFS('01'!$D$3:$D$300,C475,'01'!$H$3:$H$300,"&lt;0")+COUNTIFS('02'!$C$3:$C$300,C475,'02'!$H$3:$H$300,"&lt;0")+COUNTIFS('02'!$D$3:$D$300,C475,'02'!$H$3:$H$300,"&lt;0")+COUNTIFS('03'!$C$3:$C$300,C475,'03'!$H$3:$H$300,"&lt;0")+COUNTIFS('03'!$D$3:$D$300,C475,'03'!$H$3:$H$300,"&lt;0")+COUNTIFS('04'!$C$3:$C$300,C475,'04'!$H$3:$H$300,"&lt;0")+COUNTIFS('04'!$D$3:$D$300,C475,'04'!$H$3:$H$300,"&lt;0")+COUNTIFS('05'!$C$3:$C$300,C475,'05'!$H$3:$H$300,"&lt;0")+COUNTIFS('05'!$D$3:$D$300,C475,'05'!$H$3:$H$300,"&lt;0")+COUNTIFS('06'!$C$3:$C$300,C475,'06'!$H$3:$H$300,"&lt;0")+COUNTIFS('06'!$D$3:$D$300,C475,'06'!$H$3:$H$300,"&lt;0")+COUNTIFS('07'!$C$3:$C$300,C475,'07'!$H$3:$H$300,"&lt;0")+COUNTIFS('07'!$D$3:$D$300,C475,'07'!$H$3:$H$300,"&lt;0")+COUNTIFS('08'!$C$3:$C$300,C475,'08'!$H$3:$H$300,"&lt;0")+COUNTIFS('08'!$D$3:$D$300,C475,'08'!$H$3:$H$300,"&lt;0")+COUNTIFS('09'!$C$3:$C$300,C475,'09'!$H$3:$H$300,"&lt;0")+COUNTIFS('09'!$D$3:$D$300,C475,'09'!$H$3:$H$300,"&lt;0")+COUNTIFS('10'!$C$3:$C$260,C475,'10'!$I$3:$I$260,"&lt;0")+COUNTIFS('10'!$D$3:$D$260,C475,'10'!$I$3:$I$260,"&lt;0")+COUNTIFS('11'!$C$3:$C$300,C475,'11'!$H$3:$H$300,"&lt;0")+COUNTIFS('11'!$D$3:$D$300,C475,'11'!$H$3:$H$300,"&lt;0")+COUNTIFS('12'!$C$3:$C$300,C475,'12'!$H$3:$H$300,"&lt;0")+COUNTIFS('12'!$D$3:$D$300,C475,'12'!$H$3:$H$300,"&lt;0")</f>
        <v>0</v>
      </c>
      <c r="H475" s="19">
        <f>SUMIFS('01'!$H$3:$H$300,'01'!$C$3:$C$300,C475)+SUMIFS('01'!$H$3:$H$300,'01'!$D$3:$D$300,C475)+SUMIFS('02'!$H$3:$H$300,'02'!$C$3:$C$300,C475)+SUMIFS('02'!$H$3:$H$300,'02'!$D$3:$D$300,C475)+SUMIFS('03'!$H$3:$H$300,'03'!$C$3:$C$300,C475)+SUMIFS('03'!$H$3:$H$300,'03'!$D$3:$D$300,C475)+SUMIFS('04'!$H$3:$H$300,'04'!$C$3:$C$300,C475)+SUMIFS('04'!$H$3:$H$300,'04'!$D$3:$D$300,C475)+SUMIFS('05'!$H$3:$H$300,'05'!$C$3:$C$300,C475)+SUMIFS('05'!$H$3:$H$300,'05'!$D$3:$D$300,C475)+SUMIFS('06'!$H$3:$H$300,'06'!$C$3:$C$300,C475)+SUMIFS('06'!$H$3:$H$300,'06'!$D$3:$D$300,C475)+SUMIFS('07'!$H$3:$H$300,'07'!$C$3:$C$300,C475)+SUMIFS('07'!$H$3:$H$300,'07'!$D$3:$D$300,C475)+SUMIFS('08'!$H$3:$H$300,'08'!$C$3:$C$300,C475)+SUMIFS('08'!$H$3:$H$300,'08'!$D$3:$D$300,C475)+SUMIFS('09'!$H$3:$H$300,'09'!$C$3:$C$300,C475)+SUMIFS('09'!$H$3:$H$300,'09'!$D$3:$D$300,C475)+SUMIFS('10'!$I$3:$I$260,'10'!$C$3:$C$260,C475)+SUMIFS('10'!$I$3:$I$260,'10'!$D$3:$D$260,C475)+SUMIFS('11'!$H$3:$H$300,'11'!$C$3:$C$300,C475)+SUMIFS('11'!$H$3:$H$300,'11'!$D$3:$D$300,C475)+SUMIFS('12'!$H$3:$H$300,'12'!$C$3:$C$300,C475)+SUMIFS('12'!$H$3:$H$300,'12'!$D$3:$D$300,C475)</f>
        <v>0</v>
      </c>
      <c r="I475" s="212"/>
      <c r="J475" s="231"/>
      <c r="K475" s="212"/>
      <c r="L475" s="212"/>
    </row>
    <row r="476" spans="1:12" ht="24.75" customHeight="1">
      <c r="A476" s="16">
        <f>Equipes!$H476+(ROW(Equipes!$H476)/100000)</f>
        <v>4.7600000000000003E-3</v>
      </c>
      <c r="B476" s="13">
        <f>RANK(Equipes!$A476,A:A)</f>
        <v>525</v>
      </c>
      <c r="C476" s="28"/>
      <c r="D476" s="18">
        <f>COUNTIF('01'!$C$3:$C$300,C476)+COUNTIF('02'!$C$3:$C$300,C476)+COUNTIF('03'!$C$3:$C$300,C476)+COUNTIF('04'!$C$3:$C$300,C476)+COUNTIF('05'!$C$3:$C$300,C476)+COUNTIF('06'!$C$3:$C$300,C476)+COUNTIF('07'!$C$3:$C$300,C476)+COUNTIF('08'!$C$3:$C$300,C476)+COUNTIF('09'!$C$3:$C$300,C476)+COUNTIF('10'!$C$3:$C$260,C476)+COUNTIF('11'!$C$3:$C$300,C476)+COUNTIF('12'!$C$3:$C$300,C476)</f>
        <v>0</v>
      </c>
      <c r="E476" s="18">
        <f>COUNTIF('01'!$D$3:$D$300,C476)+COUNTIF('02'!$D$3:$D$300,C476)+COUNTIF('03'!$D$3:$D$300,C476)+COUNTIF('04'!$D$3:$D$300,C476)+COUNTIF('05'!$D$3:$D$300,C476)+COUNTIF('06'!$D$3:$D$300,C476)+COUNTIF('07'!$D$3:$D$300,C476)+COUNTIF('08'!$D$3:$D$300,C476)+COUNTIF('09'!$D$3:$D$300,C476)+COUNTIF('10'!$D$3:$D$260,C476)+COUNTIF('11'!$D$3:$D$300,C476)+COUNTIF('12'!$D$3:$D$300,C476)</f>
        <v>0</v>
      </c>
      <c r="F476" s="18">
        <f>COUNTIFS('01'!$C$3:$C$300,C476,'01'!$H$3:$H$300,"&gt;0")+COUNTIFS('01'!$D$3:$D$300,C476,'01'!$H$3:$H$300,"&gt;0")+COUNTIFS('02'!$C$3:$C$300,C476,'02'!$H$3:$H$300,"&gt;0")+COUNTIFS('02'!$D$3:$D$300,C476,'02'!$H$3:$H$300,"&gt;0")+COUNTIFS('03'!$C$3:$C$300,C476,'03'!$H$3:$H$300,"&gt;0")+COUNTIFS('03'!$D$3:$D$300,C476,'03'!$H$3:$H$300,"&gt;0")+COUNTIFS('04'!$C$3:$C$300,C476,'04'!$H$3:$H$300,"&gt;0")+COUNTIFS('04'!$D$3:$D$300,C476,'04'!$H$3:$H$300,"&gt;0")+COUNTIFS('05'!$C$3:$C$300,C476,'05'!$H$3:$H$300,"&gt;0")+COUNTIFS('05'!$D$3:$D$300,C476,'05'!$H$3:$H$300,"&gt;0")+COUNTIFS('06'!$C$3:$C$300,C476,'06'!$H$3:$H$300,"&gt;0")+COUNTIFS('06'!$D$3:$D$300,C476,'06'!$H$3:$H$300,"&gt;0")+COUNTIFS('07'!$C$3:$C$300,C476,'07'!$H$3:$H$300,"&gt;0")+COUNTIFS('07'!$D$3:$D$300,C476,'07'!$H$3:$H$300,"&gt;0")+COUNTIFS('08'!$C$3:$C$300,C476,'08'!$H$3:$H$300,"&gt;0")+COUNTIFS('08'!$D$3:$D$300,C476,'08'!$H$3:$H$300,"&gt;0")+COUNTIFS('09'!$C$3:$C$300,C476,'09'!$H$3:$H$300,"&gt;0")+COUNTIFS('09'!$D$3:$D$300,C476,'09'!$H$3:$H$300,"&gt;0")+COUNTIFS('10'!$C$3:$C$260,C476,'10'!$I$3:$I$260,"&gt;0")+COUNTIFS('10'!$D$3:$D$260,C476,'10'!$I$3:$I$260,"&gt;0")+COUNTIFS('11'!$C$3:$C$300,C476,'11'!$H$3:$H$300,"&gt;0")+COUNTIFS('11'!$D$3:$D$300,C476,'11'!$H$3:$H$300,"&gt;0")+COUNTIFS('12'!$C$3:$C$300,C476,'12'!$H$3:$H$300,"&gt;0")+COUNTIFS('12'!$D$3:$D$300,C476,'12'!$H$3:$H$300,"&gt;0")</f>
        <v>0</v>
      </c>
      <c r="G476" s="18">
        <f>COUNTIFS('01'!$C$3:$C$300,C476,'01'!$H$3:$H$300,"&lt;0")+COUNTIFS('01'!$D$3:$D$300,C476,'01'!$H$3:$H$300,"&lt;0")+COUNTIFS('02'!$C$3:$C$300,C476,'02'!$H$3:$H$300,"&lt;0")+COUNTIFS('02'!$D$3:$D$300,C476,'02'!$H$3:$H$300,"&lt;0")+COUNTIFS('03'!$C$3:$C$300,C476,'03'!$H$3:$H$300,"&lt;0")+COUNTIFS('03'!$D$3:$D$300,C476,'03'!$H$3:$H$300,"&lt;0")+COUNTIFS('04'!$C$3:$C$300,C476,'04'!$H$3:$H$300,"&lt;0")+COUNTIFS('04'!$D$3:$D$300,C476,'04'!$H$3:$H$300,"&lt;0")+COUNTIFS('05'!$C$3:$C$300,C476,'05'!$H$3:$H$300,"&lt;0")+COUNTIFS('05'!$D$3:$D$300,C476,'05'!$H$3:$H$300,"&lt;0")+COUNTIFS('06'!$C$3:$C$300,C476,'06'!$H$3:$H$300,"&lt;0")+COUNTIFS('06'!$D$3:$D$300,C476,'06'!$H$3:$H$300,"&lt;0")+COUNTIFS('07'!$C$3:$C$300,C476,'07'!$H$3:$H$300,"&lt;0")+COUNTIFS('07'!$D$3:$D$300,C476,'07'!$H$3:$H$300,"&lt;0")+COUNTIFS('08'!$C$3:$C$300,C476,'08'!$H$3:$H$300,"&lt;0")+COUNTIFS('08'!$D$3:$D$300,C476,'08'!$H$3:$H$300,"&lt;0")+COUNTIFS('09'!$C$3:$C$300,C476,'09'!$H$3:$H$300,"&lt;0")+COUNTIFS('09'!$D$3:$D$300,C476,'09'!$H$3:$H$300,"&lt;0")+COUNTIFS('10'!$C$3:$C$260,C476,'10'!$I$3:$I$260,"&lt;0")+COUNTIFS('10'!$D$3:$D$260,C476,'10'!$I$3:$I$260,"&lt;0")+COUNTIFS('11'!$C$3:$C$300,C476,'11'!$H$3:$H$300,"&lt;0")+COUNTIFS('11'!$D$3:$D$300,C476,'11'!$H$3:$H$300,"&lt;0")+COUNTIFS('12'!$C$3:$C$300,C476,'12'!$H$3:$H$300,"&lt;0")+COUNTIFS('12'!$D$3:$D$300,C476,'12'!$H$3:$H$300,"&lt;0")</f>
        <v>0</v>
      </c>
      <c r="H476" s="19">
        <f>SUMIFS('01'!$H$3:$H$300,'01'!$C$3:$C$300,C476)+SUMIFS('01'!$H$3:$H$300,'01'!$D$3:$D$300,C476)+SUMIFS('02'!$H$3:$H$300,'02'!$C$3:$C$300,C476)+SUMIFS('02'!$H$3:$H$300,'02'!$D$3:$D$300,C476)+SUMIFS('03'!$H$3:$H$300,'03'!$C$3:$C$300,C476)+SUMIFS('03'!$H$3:$H$300,'03'!$D$3:$D$300,C476)+SUMIFS('04'!$H$3:$H$300,'04'!$C$3:$C$300,C476)+SUMIFS('04'!$H$3:$H$300,'04'!$D$3:$D$300,C476)+SUMIFS('05'!$H$3:$H$300,'05'!$C$3:$C$300,C476)+SUMIFS('05'!$H$3:$H$300,'05'!$D$3:$D$300,C476)+SUMIFS('06'!$H$3:$H$300,'06'!$C$3:$C$300,C476)+SUMIFS('06'!$H$3:$H$300,'06'!$D$3:$D$300,C476)+SUMIFS('07'!$H$3:$H$300,'07'!$C$3:$C$300,C476)+SUMIFS('07'!$H$3:$H$300,'07'!$D$3:$D$300,C476)+SUMIFS('08'!$H$3:$H$300,'08'!$C$3:$C$300,C476)+SUMIFS('08'!$H$3:$H$300,'08'!$D$3:$D$300,C476)+SUMIFS('09'!$H$3:$H$300,'09'!$C$3:$C$300,C476)+SUMIFS('09'!$H$3:$H$300,'09'!$D$3:$D$300,C476)+SUMIFS('10'!$I$3:$I$260,'10'!$C$3:$C$260,C476)+SUMIFS('10'!$I$3:$I$260,'10'!$D$3:$D$260,C476)+SUMIFS('11'!$H$3:$H$300,'11'!$C$3:$C$300,C476)+SUMIFS('11'!$H$3:$H$300,'11'!$D$3:$D$300,C476)+SUMIFS('12'!$H$3:$H$300,'12'!$C$3:$C$300,C476)+SUMIFS('12'!$H$3:$H$300,'12'!$D$3:$D$300,C476)</f>
        <v>0</v>
      </c>
      <c r="I476" s="212"/>
      <c r="J476" s="231"/>
      <c r="K476" s="212"/>
      <c r="L476" s="212"/>
    </row>
    <row r="477" spans="1:12" ht="24.75" customHeight="1">
      <c r="A477" s="16">
        <f>Equipes!$H477+(ROW(Equipes!$H477)/100000)</f>
        <v>4.7699999999999999E-3</v>
      </c>
      <c r="B477" s="13">
        <f>RANK(Equipes!$A477,A:A)</f>
        <v>524</v>
      </c>
      <c r="C477" s="28"/>
      <c r="D477" s="18">
        <f>COUNTIF('01'!$C$3:$C$300,C477)+COUNTIF('02'!$C$3:$C$300,C477)+COUNTIF('03'!$C$3:$C$300,C477)+COUNTIF('04'!$C$3:$C$300,C477)+COUNTIF('05'!$C$3:$C$300,C477)+COUNTIF('06'!$C$3:$C$300,C477)+COUNTIF('07'!$C$3:$C$300,C477)+COUNTIF('08'!$C$3:$C$300,C477)+COUNTIF('09'!$C$3:$C$300,C477)+COUNTIF('10'!$C$3:$C$260,C477)+COUNTIF('11'!$C$3:$C$300,C477)+COUNTIF('12'!$C$3:$C$300,C477)</f>
        <v>0</v>
      </c>
      <c r="E477" s="18">
        <f>COUNTIF('01'!$D$3:$D$300,C477)+COUNTIF('02'!$D$3:$D$300,C477)+COUNTIF('03'!$D$3:$D$300,C477)+COUNTIF('04'!$D$3:$D$300,C477)+COUNTIF('05'!$D$3:$D$300,C477)+COUNTIF('06'!$D$3:$D$300,C477)+COUNTIF('07'!$D$3:$D$300,C477)+COUNTIF('08'!$D$3:$D$300,C477)+COUNTIF('09'!$D$3:$D$300,C477)+COUNTIF('10'!$D$3:$D$260,C477)+COUNTIF('11'!$D$3:$D$300,C477)+COUNTIF('12'!$D$3:$D$300,C477)</f>
        <v>0</v>
      </c>
      <c r="F477" s="18">
        <f>COUNTIFS('01'!$C$3:$C$300,C477,'01'!$H$3:$H$300,"&gt;0")+COUNTIFS('01'!$D$3:$D$300,C477,'01'!$H$3:$H$300,"&gt;0")+COUNTIFS('02'!$C$3:$C$300,C477,'02'!$H$3:$H$300,"&gt;0")+COUNTIFS('02'!$D$3:$D$300,C477,'02'!$H$3:$H$300,"&gt;0")+COUNTIFS('03'!$C$3:$C$300,C477,'03'!$H$3:$H$300,"&gt;0")+COUNTIFS('03'!$D$3:$D$300,C477,'03'!$H$3:$H$300,"&gt;0")+COUNTIFS('04'!$C$3:$C$300,C477,'04'!$H$3:$H$300,"&gt;0")+COUNTIFS('04'!$D$3:$D$300,C477,'04'!$H$3:$H$300,"&gt;0")+COUNTIFS('05'!$C$3:$C$300,C477,'05'!$H$3:$H$300,"&gt;0")+COUNTIFS('05'!$D$3:$D$300,C477,'05'!$H$3:$H$300,"&gt;0")+COUNTIFS('06'!$C$3:$C$300,C477,'06'!$H$3:$H$300,"&gt;0")+COUNTIFS('06'!$D$3:$D$300,C477,'06'!$H$3:$H$300,"&gt;0")+COUNTIFS('07'!$C$3:$C$300,C477,'07'!$H$3:$H$300,"&gt;0")+COUNTIFS('07'!$D$3:$D$300,C477,'07'!$H$3:$H$300,"&gt;0")+COUNTIFS('08'!$C$3:$C$300,C477,'08'!$H$3:$H$300,"&gt;0")+COUNTIFS('08'!$D$3:$D$300,C477,'08'!$H$3:$H$300,"&gt;0")+COUNTIFS('09'!$C$3:$C$300,C477,'09'!$H$3:$H$300,"&gt;0")+COUNTIFS('09'!$D$3:$D$300,C477,'09'!$H$3:$H$300,"&gt;0")+COUNTIFS('10'!$C$3:$C$260,C477,'10'!$I$3:$I$260,"&gt;0")+COUNTIFS('10'!$D$3:$D$260,C477,'10'!$I$3:$I$260,"&gt;0")+COUNTIFS('11'!$C$3:$C$300,C477,'11'!$H$3:$H$300,"&gt;0")+COUNTIFS('11'!$D$3:$D$300,C477,'11'!$H$3:$H$300,"&gt;0")+COUNTIFS('12'!$C$3:$C$300,C477,'12'!$H$3:$H$300,"&gt;0")+COUNTIFS('12'!$D$3:$D$300,C477,'12'!$H$3:$H$300,"&gt;0")</f>
        <v>0</v>
      </c>
      <c r="G477" s="18">
        <f>COUNTIFS('01'!$C$3:$C$300,C477,'01'!$H$3:$H$300,"&lt;0")+COUNTIFS('01'!$D$3:$D$300,C477,'01'!$H$3:$H$300,"&lt;0")+COUNTIFS('02'!$C$3:$C$300,C477,'02'!$H$3:$H$300,"&lt;0")+COUNTIFS('02'!$D$3:$D$300,C477,'02'!$H$3:$H$300,"&lt;0")+COUNTIFS('03'!$C$3:$C$300,C477,'03'!$H$3:$H$300,"&lt;0")+COUNTIFS('03'!$D$3:$D$300,C477,'03'!$H$3:$H$300,"&lt;0")+COUNTIFS('04'!$C$3:$C$300,C477,'04'!$H$3:$H$300,"&lt;0")+COUNTIFS('04'!$D$3:$D$300,C477,'04'!$H$3:$H$300,"&lt;0")+COUNTIFS('05'!$C$3:$C$300,C477,'05'!$H$3:$H$300,"&lt;0")+COUNTIFS('05'!$D$3:$D$300,C477,'05'!$H$3:$H$300,"&lt;0")+COUNTIFS('06'!$C$3:$C$300,C477,'06'!$H$3:$H$300,"&lt;0")+COUNTIFS('06'!$D$3:$D$300,C477,'06'!$H$3:$H$300,"&lt;0")+COUNTIFS('07'!$C$3:$C$300,C477,'07'!$H$3:$H$300,"&lt;0")+COUNTIFS('07'!$D$3:$D$300,C477,'07'!$H$3:$H$300,"&lt;0")+COUNTIFS('08'!$C$3:$C$300,C477,'08'!$H$3:$H$300,"&lt;0")+COUNTIFS('08'!$D$3:$D$300,C477,'08'!$H$3:$H$300,"&lt;0")+COUNTIFS('09'!$C$3:$C$300,C477,'09'!$H$3:$H$300,"&lt;0")+COUNTIFS('09'!$D$3:$D$300,C477,'09'!$H$3:$H$300,"&lt;0")+COUNTIFS('10'!$C$3:$C$260,C477,'10'!$I$3:$I$260,"&lt;0")+COUNTIFS('10'!$D$3:$D$260,C477,'10'!$I$3:$I$260,"&lt;0")+COUNTIFS('11'!$C$3:$C$300,C477,'11'!$H$3:$H$300,"&lt;0")+COUNTIFS('11'!$D$3:$D$300,C477,'11'!$H$3:$H$300,"&lt;0")+COUNTIFS('12'!$C$3:$C$300,C477,'12'!$H$3:$H$300,"&lt;0")+COUNTIFS('12'!$D$3:$D$300,C477,'12'!$H$3:$H$300,"&lt;0")</f>
        <v>0</v>
      </c>
      <c r="H477" s="19">
        <f>SUMIFS('01'!$H$3:$H$300,'01'!$C$3:$C$300,C477)+SUMIFS('01'!$H$3:$H$300,'01'!$D$3:$D$300,C477)+SUMIFS('02'!$H$3:$H$300,'02'!$C$3:$C$300,C477)+SUMIFS('02'!$H$3:$H$300,'02'!$D$3:$D$300,C477)+SUMIFS('03'!$H$3:$H$300,'03'!$C$3:$C$300,C477)+SUMIFS('03'!$H$3:$H$300,'03'!$D$3:$D$300,C477)+SUMIFS('04'!$H$3:$H$300,'04'!$C$3:$C$300,C477)+SUMIFS('04'!$H$3:$H$300,'04'!$D$3:$D$300,C477)+SUMIFS('05'!$H$3:$H$300,'05'!$C$3:$C$300,C477)+SUMIFS('05'!$H$3:$H$300,'05'!$D$3:$D$300,C477)+SUMIFS('06'!$H$3:$H$300,'06'!$C$3:$C$300,C477)+SUMIFS('06'!$H$3:$H$300,'06'!$D$3:$D$300,C477)+SUMIFS('07'!$H$3:$H$300,'07'!$C$3:$C$300,C477)+SUMIFS('07'!$H$3:$H$300,'07'!$D$3:$D$300,C477)+SUMIFS('08'!$H$3:$H$300,'08'!$C$3:$C$300,C477)+SUMIFS('08'!$H$3:$H$300,'08'!$D$3:$D$300,C477)+SUMIFS('09'!$H$3:$H$300,'09'!$C$3:$C$300,C477)+SUMIFS('09'!$H$3:$H$300,'09'!$D$3:$D$300,C477)+SUMIFS('10'!$I$3:$I$260,'10'!$C$3:$C$260,C477)+SUMIFS('10'!$I$3:$I$260,'10'!$D$3:$D$260,C477)+SUMIFS('11'!$H$3:$H$300,'11'!$C$3:$C$300,C477)+SUMIFS('11'!$H$3:$H$300,'11'!$D$3:$D$300,C477)+SUMIFS('12'!$H$3:$H$300,'12'!$C$3:$C$300,C477)+SUMIFS('12'!$H$3:$H$300,'12'!$D$3:$D$300,C477)</f>
        <v>0</v>
      </c>
      <c r="I477" s="212"/>
      <c r="J477" s="231"/>
      <c r="K477" s="212"/>
      <c r="L477" s="212"/>
    </row>
    <row r="478" spans="1:12" ht="24.75" customHeight="1">
      <c r="A478" s="16">
        <f>Equipes!$H478+(ROW(Equipes!$H478)/100000)</f>
        <v>4.7800000000000004E-3</v>
      </c>
      <c r="B478" s="13">
        <f>RANK(Equipes!$A478,A:A)</f>
        <v>523</v>
      </c>
      <c r="C478" s="28"/>
      <c r="D478" s="18">
        <f>COUNTIF('01'!$C$3:$C$300,C478)+COUNTIF('02'!$C$3:$C$300,C478)+COUNTIF('03'!$C$3:$C$300,C478)+COUNTIF('04'!$C$3:$C$300,C478)+COUNTIF('05'!$C$3:$C$300,C478)+COUNTIF('06'!$C$3:$C$300,C478)+COUNTIF('07'!$C$3:$C$300,C478)+COUNTIF('08'!$C$3:$C$300,C478)+COUNTIF('09'!$C$3:$C$300,C478)+COUNTIF('10'!$C$3:$C$260,C478)+COUNTIF('11'!$C$3:$C$300,C478)+COUNTIF('12'!$C$3:$C$300,C478)</f>
        <v>0</v>
      </c>
      <c r="E478" s="18">
        <f>COUNTIF('01'!$D$3:$D$300,C478)+COUNTIF('02'!$D$3:$D$300,C478)+COUNTIF('03'!$D$3:$D$300,C478)+COUNTIF('04'!$D$3:$D$300,C478)+COUNTIF('05'!$D$3:$D$300,C478)+COUNTIF('06'!$D$3:$D$300,C478)+COUNTIF('07'!$D$3:$D$300,C478)+COUNTIF('08'!$D$3:$D$300,C478)+COUNTIF('09'!$D$3:$D$300,C478)+COUNTIF('10'!$D$3:$D$260,C478)+COUNTIF('11'!$D$3:$D$300,C478)+COUNTIF('12'!$D$3:$D$300,C478)</f>
        <v>0</v>
      </c>
      <c r="F478" s="18">
        <f>COUNTIFS('01'!$C$3:$C$300,C478,'01'!$H$3:$H$300,"&gt;0")+COUNTIFS('01'!$D$3:$D$300,C478,'01'!$H$3:$H$300,"&gt;0")+COUNTIFS('02'!$C$3:$C$300,C478,'02'!$H$3:$H$300,"&gt;0")+COUNTIFS('02'!$D$3:$D$300,C478,'02'!$H$3:$H$300,"&gt;0")+COUNTIFS('03'!$C$3:$C$300,C478,'03'!$H$3:$H$300,"&gt;0")+COUNTIFS('03'!$D$3:$D$300,C478,'03'!$H$3:$H$300,"&gt;0")+COUNTIFS('04'!$C$3:$C$300,C478,'04'!$H$3:$H$300,"&gt;0")+COUNTIFS('04'!$D$3:$D$300,C478,'04'!$H$3:$H$300,"&gt;0")+COUNTIFS('05'!$C$3:$C$300,C478,'05'!$H$3:$H$300,"&gt;0")+COUNTIFS('05'!$D$3:$D$300,C478,'05'!$H$3:$H$300,"&gt;0")+COUNTIFS('06'!$C$3:$C$300,C478,'06'!$H$3:$H$300,"&gt;0")+COUNTIFS('06'!$D$3:$D$300,C478,'06'!$H$3:$H$300,"&gt;0")+COUNTIFS('07'!$C$3:$C$300,C478,'07'!$H$3:$H$300,"&gt;0")+COUNTIFS('07'!$D$3:$D$300,C478,'07'!$H$3:$H$300,"&gt;0")+COUNTIFS('08'!$C$3:$C$300,C478,'08'!$H$3:$H$300,"&gt;0")+COUNTIFS('08'!$D$3:$D$300,C478,'08'!$H$3:$H$300,"&gt;0")+COUNTIFS('09'!$C$3:$C$300,C478,'09'!$H$3:$H$300,"&gt;0")+COUNTIFS('09'!$D$3:$D$300,C478,'09'!$H$3:$H$300,"&gt;0")+COUNTIFS('10'!$C$3:$C$260,C478,'10'!$I$3:$I$260,"&gt;0")+COUNTIFS('10'!$D$3:$D$260,C478,'10'!$I$3:$I$260,"&gt;0")+COUNTIFS('11'!$C$3:$C$300,C478,'11'!$H$3:$H$300,"&gt;0")+COUNTIFS('11'!$D$3:$D$300,C478,'11'!$H$3:$H$300,"&gt;0")+COUNTIFS('12'!$C$3:$C$300,C478,'12'!$H$3:$H$300,"&gt;0")+COUNTIFS('12'!$D$3:$D$300,C478,'12'!$H$3:$H$300,"&gt;0")</f>
        <v>0</v>
      </c>
      <c r="G478" s="18">
        <f>COUNTIFS('01'!$C$3:$C$300,C478,'01'!$H$3:$H$300,"&lt;0")+COUNTIFS('01'!$D$3:$D$300,C478,'01'!$H$3:$H$300,"&lt;0")+COUNTIFS('02'!$C$3:$C$300,C478,'02'!$H$3:$H$300,"&lt;0")+COUNTIFS('02'!$D$3:$D$300,C478,'02'!$H$3:$H$300,"&lt;0")+COUNTIFS('03'!$C$3:$C$300,C478,'03'!$H$3:$H$300,"&lt;0")+COUNTIFS('03'!$D$3:$D$300,C478,'03'!$H$3:$H$300,"&lt;0")+COUNTIFS('04'!$C$3:$C$300,C478,'04'!$H$3:$H$300,"&lt;0")+COUNTIFS('04'!$D$3:$D$300,C478,'04'!$H$3:$H$300,"&lt;0")+COUNTIFS('05'!$C$3:$C$300,C478,'05'!$H$3:$H$300,"&lt;0")+COUNTIFS('05'!$D$3:$D$300,C478,'05'!$H$3:$H$300,"&lt;0")+COUNTIFS('06'!$C$3:$C$300,C478,'06'!$H$3:$H$300,"&lt;0")+COUNTIFS('06'!$D$3:$D$300,C478,'06'!$H$3:$H$300,"&lt;0")+COUNTIFS('07'!$C$3:$C$300,C478,'07'!$H$3:$H$300,"&lt;0")+COUNTIFS('07'!$D$3:$D$300,C478,'07'!$H$3:$H$300,"&lt;0")+COUNTIFS('08'!$C$3:$C$300,C478,'08'!$H$3:$H$300,"&lt;0")+COUNTIFS('08'!$D$3:$D$300,C478,'08'!$H$3:$H$300,"&lt;0")+COUNTIFS('09'!$C$3:$C$300,C478,'09'!$H$3:$H$300,"&lt;0")+COUNTIFS('09'!$D$3:$D$300,C478,'09'!$H$3:$H$300,"&lt;0")+COUNTIFS('10'!$C$3:$C$260,C478,'10'!$I$3:$I$260,"&lt;0")+COUNTIFS('10'!$D$3:$D$260,C478,'10'!$I$3:$I$260,"&lt;0")+COUNTIFS('11'!$C$3:$C$300,C478,'11'!$H$3:$H$300,"&lt;0")+COUNTIFS('11'!$D$3:$D$300,C478,'11'!$H$3:$H$300,"&lt;0")+COUNTIFS('12'!$C$3:$C$300,C478,'12'!$H$3:$H$300,"&lt;0")+COUNTIFS('12'!$D$3:$D$300,C478,'12'!$H$3:$H$300,"&lt;0")</f>
        <v>0</v>
      </c>
      <c r="H478" s="19">
        <f>SUMIFS('01'!$H$3:$H$300,'01'!$C$3:$C$300,C478)+SUMIFS('01'!$H$3:$H$300,'01'!$D$3:$D$300,C478)+SUMIFS('02'!$H$3:$H$300,'02'!$C$3:$C$300,C478)+SUMIFS('02'!$H$3:$H$300,'02'!$D$3:$D$300,C478)+SUMIFS('03'!$H$3:$H$300,'03'!$C$3:$C$300,C478)+SUMIFS('03'!$H$3:$H$300,'03'!$D$3:$D$300,C478)+SUMIFS('04'!$H$3:$H$300,'04'!$C$3:$C$300,C478)+SUMIFS('04'!$H$3:$H$300,'04'!$D$3:$D$300,C478)+SUMIFS('05'!$H$3:$H$300,'05'!$C$3:$C$300,C478)+SUMIFS('05'!$H$3:$H$300,'05'!$D$3:$D$300,C478)+SUMIFS('06'!$H$3:$H$300,'06'!$C$3:$C$300,C478)+SUMIFS('06'!$H$3:$H$300,'06'!$D$3:$D$300,C478)+SUMIFS('07'!$H$3:$H$300,'07'!$C$3:$C$300,C478)+SUMIFS('07'!$H$3:$H$300,'07'!$D$3:$D$300,C478)+SUMIFS('08'!$H$3:$H$300,'08'!$C$3:$C$300,C478)+SUMIFS('08'!$H$3:$H$300,'08'!$D$3:$D$300,C478)+SUMIFS('09'!$H$3:$H$300,'09'!$C$3:$C$300,C478)+SUMIFS('09'!$H$3:$H$300,'09'!$D$3:$D$300,C478)+SUMIFS('10'!$I$3:$I$260,'10'!$C$3:$C$260,C478)+SUMIFS('10'!$I$3:$I$260,'10'!$D$3:$D$260,C478)+SUMIFS('11'!$H$3:$H$300,'11'!$C$3:$C$300,C478)+SUMIFS('11'!$H$3:$H$300,'11'!$D$3:$D$300,C478)+SUMIFS('12'!$H$3:$H$300,'12'!$C$3:$C$300,C478)+SUMIFS('12'!$H$3:$H$300,'12'!$D$3:$D$300,C478)</f>
        <v>0</v>
      </c>
      <c r="I478" s="212"/>
      <c r="J478" s="231"/>
      <c r="K478" s="212"/>
      <c r="L478" s="212"/>
    </row>
    <row r="479" spans="1:12" ht="24.75" customHeight="1">
      <c r="A479" s="16">
        <f>Equipes!$H479+(ROW(Equipes!$H479)/100000)</f>
        <v>4.79E-3</v>
      </c>
      <c r="B479" s="13">
        <f>RANK(Equipes!$A479,A:A)</f>
        <v>522</v>
      </c>
      <c r="C479" s="28"/>
      <c r="D479" s="18">
        <f>COUNTIF('01'!$C$3:$C$300,C479)+COUNTIF('02'!$C$3:$C$300,C479)+COUNTIF('03'!$C$3:$C$300,C479)+COUNTIF('04'!$C$3:$C$300,C479)+COUNTIF('05'!$C$3:$C$300,C479)+COUNTIF('06'!$C$3:$C$300,C479)+COUNTIF('07'!$C$3:$C$300,C479)+COUNTIF('08'!$C$3:$C$300,C479)+COUNTIF('09'!$C$3:$C$300,C479)+COUNTIF('10'!$C$3:$C$260,C479)+COUNTIF('11'!$C$3:$C$300,C479)+COUNTIF('12'!$C$3:$C$300,C479)</f>
        <v>0</v>
      </c>
      <c r="E479" s="18">
        <f>COUNTIF('01'!$D$3:$D$300,C479)+COUNTIF('02'!$D$3:$D$300,C479)+COUNTIF('03'!$D$3:$D$300,C479)+COUNTIF('04'!$D$3:$D$300,C479)+COUNTIF('05'!$D$3:$D$300,C479)+COUNTIF('06'!$D$3:$D$300,C479)+COUNTIF('07'!$D$3:$D$300,C479)+COUNTIF('08'!$D$3:$D$300,C479)+COUNTIF('09'!$D$3:$D$300,C479)+COUNTIF('10'!$D$3:$D$260,C479)+COUNTIF('11'!$D$3:$D$300,C479)+COUNTIF('12'!$D$3:$D$300,C479)</f>
        <v>0</v>
      </c>
      <c r="F479" s="18">
        <f>COUNTIFS('01'!$C$3:$C$300,C479,'01'!$H$3:$H$300,"&gt;0")+COUNTIFS('01'!$D$3:$D$300,C479,'01'!$H$3:$H$300,"&gt;0")+COUNTIFS('02'!$C$3:$C$300,C479,'02'!$H$3:$H$300,"&gt;0")+COUNTIFS('02'!$D$3:$D$300,C479,'02'!$H$3:$H$300,"&gt;0")+COUNTIFS('03'!$C$3:$C$300,C479,'03'!$H$3:$H$300,"&gt;0")+COUNTIFS('03'!$D$3:$D$300,C479,'03'!$H$3:$H$300,"&gt;0")+COUNTIFS('04'!$C$3:$C$300,C479,'04'!$H$3:$H$300,"&gt;0")+COUNTIFS('04'!$D$3:$D$300,C479,'04'!$H$3:$H$300,"&gt;0")+COUNTIFS('05'!$C$3:$C$300,C479,'05'!$H$3:$H$300,"&gt;0")+COUNTIFS('05'!$D$3:$D$300,C479,'05'!$H$3:$H$300,"&gt;0")+COUNTIFS('06'!$C$3:$C$300,C479,'06'!$H$3:$H$300,"&gt;0")+COUNTIFS('06'!$D$3:$D$300,C479,'06'!$H$3:$H$300,"&gt;0")+COUNTIFS('07'!$C$3:$C$300,C479,'07'!$H$3:$H$300,"&gt;0")+COUNTIFS('07'!$D$3:$D$300,C479,'07'!$H$3:$H$300,"&gt;0")+COUNTIFS('08'!$C$3:$C$300,C479,'08'!$H$3:$H$300,"&gt;0")+COUNTIFS('08'!$D$3:$D$300,C479,'08'!$H$3:$H$300,"&gt;0")+COUNTIFS('09'!$C$3:$C$300,C479,'09'!$H$3:$H$300,"&gt;0")+COUNTIFS('09'!$D$3:$D$300,C479,'09'!$H$3:$H$300,"&gt;0")+COUNTIFS('10'!$C$3:$C$260,C479,'10'!$I$3:$I$260,"&gt;0")+COUNTIFS('10'!$D$3:$D$260,C479,'10'!$I$3:$I$260,"&gt;0")+COUNTIFS('11'!$C$3:$C$300,C479,'11'!$H$3:$H$300,"&gt;0")+COUNTIFS('11'!$D$3:$D$300,C479,'11'!$H$3:$H$300,"&gt;0")+COUNTIFS('12'!$C$3:$C$300,C479,'12'!$H$3:$H$300,"&gt;0")+COUNTIFS('12'!$D$3:$D$300,C479,'12'!$H$3:$H$300,"&gt;0")</f>
        <v>0</v>
      </c>
      <c r="G479" s="18">
        <f>COUNTIFS('01'!$C$3:$C$300,C479,'01'!$H$3:$H$300,"&lt;0")+COUNTIFS('01'!$D$3:$D$300,C479,'01'!$H$3:$H$300,"&lt;0")+COUNTIFS('02'!$C$3:$C$300,C479,'02'!$H$3:$H$300,"&lt;0")+COUNTIFS('02'!$D$3:$D$300,C479,'02'!$H$3:$H$300,"&lt;0")+COUNTIFS('03'!$C$3:$C$300,C479,'03'!$H$3:$H$300,"&lt;0")+COUNTIFS('03'!$D$3:$D$300,C479,'03'!$H$3:$H$300,"&lt;0")+COUNTIFS('04'!$C$3:$C$300,C479,'04'!$H$3:$H$300,"&lt;0")+COUNTIFS('04'!$D$3:$D$300,C479,'04'!$H$3:$H$300,"&lt;0")+COUNTIFS('05'!$C$3:$C$300,C479,'05'!$H$3:$H$300,"&lt;0")+COUNTIFS('05'!$D$3:$D$300,C479,'05'!$H$3:$H$300,"&lt;0")+COUNTIFS('06'!$C$3:$C$300,C479,'06'!$H$3:$H$300,"&lt;0")+COUNTIFS('06'!$D$3:$D$300,C479,'06'!$H$3:$H$300,"&lt;0")+COUNTIFS('07'!$C$3:$C$300,C479,'07'!$H$3:$H$300,"&lt;0")+COUNTIFS('07'!$D$3:$D$300,C479,'07'!$H$3:$H$300,"&lt;0")+COUNTIFS('08'!$C$3:$C$300,C479,'08'!$H$3:$H$300,"&lt;0")+COUNTIFS('08'!$D$3:$D$300,C479,'08'!$H$3:$H$300,"&lt;0")+COUNTIFS('09'!$C$3:$C$300,C479,'09'!$H$3:$H$300,"&lt;0")+COUNTIFS('09'!$D$3:$D$300,C479,'09'!$H$3:$H$300,"&lt;0")+COUNTIFS('10'!$C$3:$C$260,C479,'10'!$I$3:$I$260,"&lt;0")+COUNTIFS('10'!$D$3:$D$260,C479,'10'!$I$3:$I$260,"&lt;0")+COUNTIFS('11'!$C$3:$C$300,C479,'11'!$H$3:$H$300,"&lt;0")+COUNTIFS('11'!$D$3:$D$300,C479,'11'!$H$3:$H$300,"&lt;0")+COUNTIFS('12'!$C$3:$C$300,C479,'12'!$H$3:$H$300,"&lt;0")+COUNTIFS('12'!$D$3:$D$300,C479,'12'!$H$3:$H$300,"&lt;0")</f>
        <v>0</v>
      </c>
      <c r="H479" s="19">
        <f>SUMIFS('01'!$H$3:$H$300,'01'!$C$3:$C$300,C479)+SUMIFS('01'!$H$3:$H$300,'01'!$D$3:$D$300,C479)+SUMIFS('02'!$H$3:$H$300,'02'!$C$3:$C$300,C479)+SUMIFS('02'!$H$3:$H$300,'02'!$D$3:$D$300,C479)+SUMIFS('03'!$H$3:$H$300,'03'!$C$3:$C$300,C479)+SUMIFS('03'!$H$3:$H$300,'03'!$D$3:$D$300,C479)+SUMIFS('04'!$H$3:$H$300,'04'!$C$3:$C$300,C479)+SUMIFS('04'!$H$3:$H$300,'04'!$D$3:$D$300,C479)+SUMIFS('05'!$H$3:$H$300,'05'!$C$3:$C$300,C479)+SUMIFS('05'!$H$3:$H$300,'05'!$D$3:$D$300,C479)+SUMIFS('06'!$H$3:$H$300,'06'!$C$3:$C$300,C479)+SUMIFS('06'!$H$3:$H$300,'06'!$D$3:$D$300,C479)+SUMIFS('07'!$H$3:$H$300,'07'!$C$3:$C$300,C479)+SUMIFS('07'!$H$3:$H$300,'07'!$D$3:$D$300,C479)+SUMIFS('08'!$H$3:$H$300,'08'!$C$3:$C$300,C479)+SUMIFS('08'!$H$3:$H$300,'08'!$D$3:$D$300,C479)+SUMIFS('09'!$H$3:$H$300,'09'!$C$3:$C$300,C479)+SUMIFS('09'!$H$3:$H$300,'09'!$D$3:$D$300,C479)+SUMIFS('10'!$I$3:$I$260,'10'!$C$3:$C$260,C479)+SUMIFS('10'!$I$3:$I$260,'10'!$D$3:$D$260,C479)+SUMIFS('11'!$H$3:$H$300,'11'!$C$3:$C$300,C479)+SUMIFS('11'!$H$3:$H$300,'11'!$D$3:$D$300,C479)+SUMIFS('12'!$H$3:$H$300,'12'!$C$3:$C$300,C479)+SUMIFS('12'!$H$3:$H$300,'12'!$D$3:$D$300,C479)</f>
        <v>0</v>
      </c>
      <c r="I479" s="212"/>
      <c r="J479" s="231"/>
      <c r="K479" s="212"/>
      <c r="L479" s="212"/>
    </row>
    <row r="480" spans="1:12" ht="24.75" customHeight="1">
      <c r="A480" s="16">
        <f>Equipes!$H480+(ROW(Equipes!$H480)/100000)</f>
        <v>4.7999999999999996E-3</v>
      </c>
      <c r="B480" s="13">
        <f>RANK(Equipes!$A480,A:A)</f>
        <v>521</v>
      </c>
      <c r="C480" s="28"/>
      <c r="D480" s="18">
        <f>COUNTIF('01'!$C$3:$C$300,C480)+COUNTIF('02'!$C$3:$C$300,C480)+COUNTIF('03'!$C$3:$C$300,C480)+COUNTIF('04'!$C$3:$C$300,C480)+COUNTIF('05'!$C$3:$C$300,C480)+COUNTIF('06'!$C$3:$C$300,C480)+COUNTIF('07'!$C$3:$C$300,C480)+COUNTIF('08'!$C$3:$C$300,C480)+COUNTIF('09'!$C$3:$C$300,C480)+COUNTIF('10'!$C$3:$C$260,C480)+COUNTIF('11'!$C$3:$C$300,C480)+COUNTIF('12'!$C$3:$C$300,C480)</f>
        <v>0</v>
      </c>
      <c r="E480" s="18">
        <f>COUNTIF('01'!$D$3:$D$300,C480)+COUNTIF('02'!$D$3:$D$300,C480)+COUNTIF('03'!$D$3:$D$300,C480)+COUNTIF('04'!$D$3:$D$300,C480)+COUNTIF('05'!$D$3:$D$300,C480)+COUNTIF('06'!$D$3:$D$300,C480)+COUNTIF('07'!$D$3:$D$300,C480)+COUNTIF('08'!$D$3:$D$300,C480)+COUNTIF('09'!$D$3:$D$300,C480)+COUNTIF('10'!$D$3:$D$260,C480)+COUNTIF('11'!$D$3:$D$300,C480)+COUNTIF('12'!$D$3:$D$300,C480)</f>
        <v>0</v>
      </c>
      <c r="F480" s="18">
        <f>COUNTIFS('01'!$C$3:$C$300,C480,'01'!$H$3:$H$300,"&gt;0")+COUNTIFS('01'!$D$3:$D$300,C480,'01'!$H$3:$H$300,"&gt;0")+COUNTIFS('02'!$C$3:$C$300,C480,'02'!$H$3:$H$300,"&gt;0")+COUNTIFS('02'!$D$3:$D$300,C480,'02'!$H$3:$H$300,"&gt;0")+COUNTIFS('03'!$C$3:$C$300,C480,'03'!$H$3:$H$300,"&gt;0")+COUNTIFS('03'!$D$3:$D$300,C480,'03'!$H$3:$H$300,"&gt;0")+COUNTIFS('04'!$C$3:$C$300,C480,'04'!$H$3:$H$300,"&gt;0")+COUNTIFS('04'!$D$3:$D$300,C480,'04'!$H$3:$H$300,"&gt;0")+COUNTIFS('05'!$C$3:$C$300,C480,'05'!$H$3:$H$300,"&gt;0")+COUNTIFS('05'!$D$3:$D$300,C480,'05'!$H$3:$H$300,"&gt;0")+COUNTIFS('06'!$C$3:$C$300,C480,'06'!$H$3:$H$300,"&gt;0")+COUNTIFS('06'!$D$3:$D$300,C480,'06'!$H$3:$H$300,"&gt;0")+COUNTIFS('07'!$C$3:$C$300,C480,'07'!$H$3:$H$300,"&gt;0")+COUNTIFS('07'!$D$3:$D$300,C480,'07'!$H$3:$H$300,"&gt;0")+COUNTIFS('08'!$C$3:$C$300,C480,'08'!$H$3:$H$300,"&gt;0")+COUNTIFS('08'!$D$3:$D$300,C480,'08'!$H$3:$H$300,"&gt;0")+COUNTIFS('09'!$C$3:$C$300,C480,'09'!$H$3:$H$300,"&gt;0")+COUNTIFS('09'!$D$3:$D$300,C480,'09'!$H$3:$H$300,"&gt;0")+COUNTIFS('10'!$C$3:$C$260,C480,'10'!$I$3:$I$260,"&gt;0")+COUNTIFS('10'!$D$3:$D$260,C480,'10'!$I$3:$I$260,"&gt;0")+COUNTIFS('11'!$C$3:$C$300,C480,'11'!$H$3:$H$300,"&gt;0")+COUNTIFS('11'!$D$3:$D$300,C480,'11'!$H$3:$H$300,"&gt;0")+COUNTIFS('12'!$C$3:$C$300,C480,'12'!$H$3:$H$300,"&gt;0")+COUNTIFS('12'!$D$3:$D$300,C480,'12'!$H$3:$H$300,"&gt;0")</f>
        <v>0</v>
      </c>
      <c r="G480" s="18">
        <f>COUNTIFS('01'!$C$3:$C$300,C480,'01'!$H$3:$H$300,"&lt;0")+COUNTIFS('01'!$D$3:$D$300,C480,'01'!$H$3:$H$300,"&lt;0")+COUNTIFS('02'!$C$3:$C$300,C480,'02'!$H$3:$H$300,"&lt;0")+COUNTIFS('02'!$D$3:$D$300,C480,'02'!$H$3:$H$300,"&lt;0")+COUNTIFS('03'!$C$3:$C$300,C480,'03'!$H$3:$H$300,"&lt;0")+COUNTIFS('03'!$D$3:$D$300,C480,'03'!$H$3:$H$300,"&lt;0")+COUNTIFS('04'!$C$3:$C$300,C480,'04'!$H$3:$H$300,"&lt;0")+COUNTIFS('04'!$D$3:$D$300,C480,'04'!$H$3:$H$300,"&lt;0")+COUNTIFS('05'!$C$3:$C$300,C480,'05'!$H$3:$H$300,"&lt;0")+COUNTIFS('05'!$D$3:$D$300,C480,'05'!$H$3:$H$300,"&lt;0")+COUNTIFS('06'!$C$3:$C$300,C480,'06'!$H$3:$H$300,"&lt;0")+COUNTIFS('06'!$D$3:$D$300,C480,'06'!$H$3:$H$300,"&lt;0")+COUNTIFS('07'!$C$3:$C$300,C480,'07'!$H$3:$H$300,"&lt;0")+COUNTIFS('07'!$D$3:$D$300,C480,'07'!$H$3:$H$300,"&lt;0")+COUNTIFS('08'!$C$3:$C$300,C480,'08'!$H$3:$H$300,"&lt;0")+COUNTIFS('08'!$D$3:$D$300,C480,'08'!$H$3:$H$300,"&lt;0")+COUNTIFS('09'!$C$3:$C$300,C480,'09'!$H$3:$H$300,"&lt;0")+COUNTIFS('09'!$D$3:$D$300,C480,'09'!$H$3:$H$300,"&lt;0")+COUNTIFS('10'!$C$3:$C$260,C480,'10'!$I$3:$I$260,"&lt;0")+COUNTIFS('10'!$D$3:$D$260,C480,'10'!$I$3:$I$260,"&lt;0")+COUNTIFS('11'!$C$3:$C$300,C480,'11'!$H$3:$H$300,"&lt;0")+COUNTIFS('11'!$D$3:$D$300,C480,'11'!$H$3:$H$300,"&lt;0")+COUNTIFS('12'!$C$3:$C$300,C480,'12'!$H$3:$H$300,"&lt;0")+COUNTIFS('12'!$D$3:$D$300,C480,'12'!$H$3:$H$300,"&lt;0")</f>
        <v>0</v>
      </c>
      <c r="H480" s="19">
        <f>SUMIFS('01'!$H$3:$H$300,'01'!$C$3:$C$300,C480)+SUMIFS('01'!$H$3:$H$300,'01'!$D$3:$D$300,C480)+SUMIFS('02'!$H$3:$H$300,'02'!$C$3:$C$300,C480)+SUMIFS('02'!$H$3:$H$300,'02'!$D$3:$D$300,C480)+SUMIFS('03'!$H$3:$H$300,'03'!$C$3:$C$300,C480)+SUMIFS('03'!$H$3:$H$300,'03'!$D$3:$D$300,C480)+SUMIFS('04'!$H$3:$H$300,'04'!$C$3:$C$300,C480)+SUMIFS('04'!$H$3:$H$300,'04'!$D$3:$D$300,C480)+SUMIFS('05'!$H$3:$H$300,'05'!$C$3:$C$300,C480)+SUMIFS('05'!$H$3:$H$300,'05'!$D$3:$D$300,C480)+SUMIFS('06'!$H$3:$H$300,'06'!$C$3:$C$300,C480)+SUMIFS('06'!$H$3:$H$300,'06'!$D$3:$D$300,C480)+SUMIFS('07'!$H$3:$H$300,'07'!$C$3:$C$300,C480)+SUMIFS('07'!$H$3:$H$300,'07'!$D$3:$D$300,C480)+SUMIFS('08'!$H$3:$H$300,'08'!$C$3:$C$300,C480)+SUMIFS('08'!$H$3:$H$300,'08'!$D$3:$D$300,C480)+SUMIFS('09'!$H$3:$H$300,'09'!$C$3:$C$300,C480)+SUMIFS('09'!$H$3:$H$300,'09'!$D$3:$D$300,C480)+SUMIFS('10'!$I$3:$I$260,'10'!$C$3:$C$260,C480)+SUMIFS('10'!$I$3:$I$260,'10'!$D$3:$D$260,C480)+SUMIFS('11'!$H$3:$H$300,'11'!$C$3:$C$300,C480)+SUMIFS('11'!$H$3:$H$300,'11'!$D$3:$D$300,C480)+SUMIFS('12'!$H$3:$H$300,'12'!$C$3:$C$300,C480)+SUMIFS('12'!$H$3:$H$300,'12'!$D$3:$D$300,C480)</f>
        <v>0</v>
      </c>
      <c r="I480" s="212"/>
      <c r="J480" s="231"/>
      <c r="K480" s="212"/>
      <c r="L480" s="212"/>
    </row>
    <row r="481" spans="1:12" ht="24.75" customHeight="1">
      <c r="A481" s="16">
        <f>Equipes!$H481+(ROW(Equipes!$H481)/100000)</f>
        <v>4.81E-3</v>
      </c>
      <c r="B481" s="13">
        <f>RANK(Equipes!$A481,A:A)</f>
        <v>520</v>
      </c>
      <c r="C481" s="28"/>
      <c r="D481" s="18">
        <f>COUNTIF('01'!$C$3:$C$300,C481)+COUNTIF('02'!$C$3:$C$300,C481)+COUNTIF('03'!$C$3:$C$300,C481)+COUNTIF('04'!$C$3:$C$300,C481)+COUNTIF('05'!$C$3:$C$300,C481)+COUNTIF('06'!$C$3:$C$300,C481)+COUNTIF('07'!$C$3:$C$300,C481)+COUNTIF('08'!$C$3:$C$300,C481)+COUNTIF('09'!$C$3:$C$300,C481)+COUNTIF('10'!$C$3:$C$260,C481)+COUNTIF('11'!$C$3:$C$300,C481)+COUNTIF('12'!$C$3:$C$300,C481)</f>
        <v>0</v>
      </c>
      <c r="E481" s="18">
        <f>COUNTIF('01'!$D$3:$D$300,C481)+COUNTIF('02'!$D$3:$D$300,C481)+COUNTIF('03'!$D$3:$D$300,C481)+COUNTIF('04'!$D$3:$D$300,C481)+COUNTIF('05'!$D$3:$D$300,C481)+COUNTIF('06'!$D$3:$D$300,C481)+COUNTIF('07'!$D$3:$D$300,C481)+COUNTIF('08'!$D$3:$D$300,C481)+COUNTIF('09'!$D$3:$D$300,C481)+COUNTIF('10'!$D$3:$D$260,C481)+COUNTIF('11'!$D$3:$D$300,C481)+COUNTIF('12'!$D$3:$D$300,C481)</f>
        <v>0</v>
      </c>
      <c r="F481" s="18">
        <f>COUNTIFS('01'!$C$3:$C$300,C481,'01'!$H$3:$H$300,"&gt;0")+COUNTIFS('01'!$D$3:$D$300,C481,'01'!$H$3:$H$300,"&gt;0")+COUNTIFS('02'!$C$3:$C$300,C481,'02'!$H$3:$H$300,"&gt;0")+COUNTIFS('02'!$D$3:$D$300,C481,'02'!$H$3:$H$300,"&gt;0")+COUNTIFS('03'!$C$3:$C$300,C481,'03'!$H$3:$H$300,"&gt;0")+COUNTIFS('03'!$D$3:$D$300,C481,'03'!$H$3:$H$300,"&gt;0")+COUNTIFS('04'!$C$3:$C$300,C481,'04'!$H$3:$H$300,"&gt;0")+COUNTIFS('04'!$D$3:$D$300,C481,'04'!$H$3:$H$300,"&gt;0")+COUNTIFS('05'!$C$3:$C$300,C481,'05'!$H$3:$H$300,"&gt;0")+COUNTIFS('05'!$D$3:$D$300,C481,'05'!$H$3:$H$300,"&gt;0")+COUNTIFS('06'!$C$3:$C$300,C481,'06'!$H$3:$H$300,"&gt;0")+COUNTIFS('06'!$D$3:$D$300,C481,'06'!$H$3:$H$300,"&gt;0")+COUNTIFS('07'!$C$3:$C$300,C481,'07'!$H$3:$H$300,"&gt;0")+COUNTIFS('07'!$D$3:$D$300,C481,'07'!$H$3:$H$300,"&gt;0")+COUNTIFS('08'!$C$3:$C$300,C481,'08'!$H$3:$H$300,"&gt;0")+COUNTIFS('08'!$D$3:$D$300,C481,'08'!$H$3:$H$300,"&gt;0")+COUNTIFS('09'!$C$3:$C$300,C481,'09'!$H$3:$H$300,"&gt;0")+COUNTIFS('09'!$D$3:$D$300,C481,'09'!$H$3:$H$300,"&gt;0")+COUNTIFS('10'!$C$3:$C$260,C481,'10'!$I$3:$I$260,"&gt;0")+COUNTIFS('10'!$D$3:$D$260,C481,'10'!$I$3:$I$260,"&gt;0")+COUNTIFS('11'!$C$3:$C$300,C481,'11'!$H$3:$H$300,"&gt;0")+COUNTIFS('11'!$D$3:$D$300,C481,'11'!$H$3:$H$300,"&gt;0")+COUNTIFS('12'!$C$3:$C$300,C481,'12'!$H$3:$H$300,"&gt;0")+COUNTIFS('12'!$D$3:$D$300,C481,'12'!$H$3:$H$300,"&gt;0")</f>
        <v>0</v>
      </c>
      <c r="G481" s="18">
        <f>COUNTIFS('01'!$C$3:$C$300,C481,'01'!$H$3:$H$300,"&lt;0")+COUNTIFS('01'!$D$3:$D$300,C481,'01'!$H$3:$H$300,"&lt;0")+COUNTIFS('02'!$C$3:$C$300,C481,'02'!$H$3:$H$300,"&lt;0")+COUNTIFS('02'!$D$3:$D$300,C481,'02'!$H$3:$H$300,"&lt;0")+COUNTIFS('03'!$C$3:$C$300,C481,'03'!$H$3:$H$300,"&lt;0")+COUNTIFS('03'!$D$3:$D$300,C481,'03'!$H$3:$H$300,"&lt;0")+COUNTIFS('04'!$C$3:$C$300,C481,'04'!$H$3:$H$300,"&lt;0")+COUNTIFS('04'!$D$3:$D$300,C481,'04'!$H$3:$H$300,"&lt;0")+COUNTIFS('05'!$C$3:$C$300,C481,'05'!$H$3:$H$300,"&lt;0")+COUNTIFS('05'!$D$3:$D$300,C481,'05'!$H$3:$H$300,"&lt;0")+COUNTIFS('06'!$C$3:$C$300,C481,'06'!$H$3:$H$300,"&lt;0")+COUNTIFS('06'!$D$3:$D$300,C481,'06'!$H$3:$H$300,"&lt;0")+COUNTIFS('07'!$C$3:$C$300,C481,'07'!$H$3:$H$300,"&lt;0")+COUNTIFS('07'!$D$3:$D$300,C481,'07'!$H$3:$H$300,"&lt;0")+COUNTIFS('08'!$C$3:$C$300,C481,'08'!$H$3:$H$300,"&lt;0")+COUNTIFS('08'!$D$3:$D$300,C481,'08'!$H$3:$H$300,"&lt;0")+COUNTIFS('09'!$C$3:$C$300,C481,'09'!$H$3:$H$300,"&lt;0")+COUNTIFS('09'!$D$3:$D$300,C481,'09'!$H$3:$H$300,"&lt;0")+COUNTIFS('10'!$C$3:$C$260,C481,'10'!$I$3:$I$260,"&lt;0")+COUNTIFS('10'!$D$3:$D$260,C481,'10'!$I$3:$I$260,"&lt;0")+COUNTIFS('11'!$C$3:$C$300,C481,'11'!$H$3:$H$300,"&lt;0")+COUNTIFS('11'!$D$3:$D$300,C481,'11'!$H$3:$H$300,"&lt;0")+COUNTIFS('12'!$C$3:$C$300,C481,'12'!$H$3:$H$300,"&lt;0")+COUNTIFS('12'!$D$3:$D$300,C481,'12'!$H$3:$H$300,"&lt;0")</f>
        <v>0</v>
      </c>
      <c r="H481" s="19">
        <f>SUMIFS('01'!$H$3:$H$300,'01'!$C$3:$C$300,C481)+SUMIFS('01'!$H$3:$H$300,'01'!$D$3:$D$300,C481)+SUMIFS('02'!$H$3:$H$300,'02'!$C$3:$C$300,C481)+SUMIFS('02'!$H$3:$H$300,'02'!$D$3:$D$300,C481)+SUMIFS('03'!$H$3:$H$300,'03'!$C$3:$C$300,C481)+SUMIFS('03'!$H$3:$H$300,'03'!$D$3:$D$300,C481)+SUMIFS('04'!$H$3:$H$300,'04'!$C$3:$C$300,C481)+SUMIFS('04'!$H$3:$H$300,'04'!$D$3:$D$300,C481)+SUMIFS('05'!$H$3:$H$300,'05'!$C$3:$C$300,C481)+SUMIFS('05'!$H$3:$H$300,'05'!$D$3:$D$300,C481)+SUMIFS('06'!$H$3:$H$300,'06'!$C$3:$C$300,C481)+SUMIFS('06'!$H$3:$H$300,'06'!$D$3:$D$300,C481)+SUMIFS('07'!$H$3:$H$300,'07'!$C$3:$C$300,C481)+SUMIFS('07'!$H$3:$H$300,'07'!$D$3:$D$300,C481)+SUMIFS('08'!$H$3:$H$300,'08'!$C$3:$C$300,C481)+SUMIFS('08'!$H$3:$H$300,'08'!$D$3:$D$300,C481)+SUMIFS('09'!$H$3:$H$300,'09'!$C$3:$C$300,C481)+SUMIFS('09'!$H$3:$H$300,'09'!$D$3:$D$300,C481)+SUMIFS('10'!$I$3:$I$260,'10'!$C$3:$C$260,C481)+SUMIFS('10'!$I$3:$I$260,'10'!$D$3:$D$260,C481)+SUMIFS('11'!$H$3:$H$300,'11'!$C$3:$C$300,C481)+SUMIFS('11'!$H$3:$H$300,'11'!$D$3:$D$300,C481)+SUMIFS('12'!$H$3:$H$300,'12'!$C$3:$C$300,C481)+SUMIFS('12'!$H$3:$H$300,'12'!$D$3:$D$300,C481)</f>
        <v>0</v>
      </c>
      <c r="I481" s="212"/>
      <c r="J481" s="231"/>
      <c r="K481" s="212"/>
      <c r="L481" s="212"/>
    </row>
    <row r="482" spans="1:12" ht="24.75" customHeight="1">
      <c r="A482" s="16">
        <f>Equipes!$H482+(ROW(Equipes!$H482)/100000)</f>
        <v>4.8199999999999996E-3</v>
      </c>
      <c r="B482" s="13">
        <f>RANK(Equipes!$A482,A:A)</f>
        <v>519</v>
      </c>
      <c r="C482" s="28"/>
      <c r="D482" s="18">
        <f>COUNTIF('01'!$C$3:$C$300,C482)+COUNTIF('02'!$C$3:$C$300,C482)+COUNTIF('03'!$C$3:$C$300,C482)+COUNTIF('04'!$C$3:$C$300,C482)+COUNTIF('05'!$C$3:$C$300,C482)+COUNTIF('06'!$C$3:$C$300,C482)+COUNTIF('07'!$C$3:$C$300,C482)+COUNTIF('08'!$C$3:$C$300,C482)+COUNTIF('09'!$C$3:$C$300,C482)+COUNTIF('10'!$C$3:$C$260,C482)+COUNTIF('11'!$C$3:$C$300,C482)+COUNTIF('12'!$C$3:$C$300,C482)</f>
        <v>0</v>
      </c>
      <c r="E482" s="18">
        <f>COUNTIF('01'!$D$3:$D$300,C482)+COUNTIF('02'!$D$3:$D$300,C482)+COUNTIF('03'!$D$3:$D$300,C482)+COUNTIF('04'!$D$3:$D$300,C482)+COUNTIF('05'!$D$3:$D$300,C482)+COUNTIF('06'!$D$3:$D$300,C482)+COUNTIF('07'!$D$3:$D$300,C482)+COUNTIF('08'!$D$3:$D$300,C482)+COUNTIF('09'!$D$3:$D$300,C482)+COUNTIF('10'!$D$3:$D$260,C482)+COUNTIF('11'!$D$3:$D$300,C482)+COUNTIF('12'!$D$3:$D$300,C482)</f>
        <v>0</v>
      </c>
      <c r="F482" s="18">
        <f>COUNTIFS('01'!$C$3:$C$300,C482,'01'!$H$3:$H$300,"&gt;0")+COUNTIFS('01'!$D$3:$D$300,C482,'01'!$H$3:$H$300,"&gt;0")+COUNTIFS('02'!$C$3:$C$300,C482,'02'!$H$3:$H$300,"&gt;0")+COUNTIFS('02'!$D$3:$D$300,C482,'02'!$H$3:$H$300,"&gt;0")+COUNTIFS('03'!$C$3:$C$300,C482,'03'!$H$3:$H$300,"&gt;0")+COUNTIFS('03'!$D$3:$D$300,C482,'03'!$H$3:$H$300,"&gt;0")+COUNTIFS('04'!$C$3:$C$300,C482,'04'!$H$3:$H$300,"&gt;0")+COUNTIFS('04'!$D$3:$D$300,C482,'04'!$H$3:$H$300,"&gt;0")+COUNTIFS('05'!$C$3:$C$300,C482,'05'!$H$3:$H$300,"&gt;0")+COUNTIFS('05'!$D$3:$D$300,C482,'05'!$H$3:$H$300,"&gt;0")+COUNTIFS('06'!$C$3:$C$300,C482,'06'!$H$3:$H$300,"&gt;0")+COUNTIFS('06'!$D$3:$D$300,C482,'06'!$H$3:$H$300,"&gt;0")+COUNTIFS('07'!$C$3:$C$300,C482,'07'!$H$3:$H$300,"&gt;0")+COUNTIFS('07'!$D$3:$D$300,C482,'07'!$H$3:$H$300,"&gt;0")+COUNTIFS('08'!$C$3:$C$300,C482,'08'!$H$3:$H$300,"&gt;0")+COUNTIFS('08'!$D$3:$D$300,C482,'08'!$H$3:$H$300,"&gt;0")+COUNTIFS('09'!$C$3:$C$300,C482,'09'!$H$3:$H$300,"&gt;0")+COUNTIFS('09'!$D$3:$D$300,C482,'09'!$H$3:$H$300,"&gt;0")+COUNTIFS('10'!$C$3:$C$260,C482,'10'!$I$3:$I$260,"&gt;0")+COUNTIFS('10'!$D$3:$D$260,C482,'10'!$I$3:$I$260,"&gt;0")+COUNTIFS('11'!$C$3:$C$300,C482,'11'!$H$3:$H$300,"&gt;0")+COUNTIFS('11'!$D$3:$D$300,C482,'11'!$H$3:$H$300,"&gt;0")+COUNTIFS('12'!$C$3:$C$300,C482,'12'!$H$3:$H$300,"&gt;0")+COUNTIFS('12'!$D$3:$D$300,C482,'12'!$H$3:$H$300,"&gt;0")</f>
        <v>0</v>
      </c>
      <c r="G482" s="18">
        <f>COUNTIFS('01'!$C$3:$C$300,C482,'01'!$H$3:$H$300,"&lt;0")+COUNTIFS('01'!$D$3:$D$300,C482,'01'!$H$3:$H$300,"&lt;0")+COUNTIFS('02'!$C$3:$C$300,C482,'02'!$H$3:$H$300,"&lt;0")+COUNTIFS('02'!$D$3:$D$300,C482,'02'!$H$3:$H$300,"&lt;0")+COUNTIFS('03'!$C$3:$C$300,C482,'03'!$H$3:$H$300,"&lt;0")+COUNTIFS('03'!$D$3:$D$300,C482,'03'!$H$3:$H$300,"&lt;0")+COUNTIFS('04'!$C$3:$C$300,C482,'04'!$H$3:$H$300,"&lt;0")+COUNTIFS('04'!$D$3:$D$300,C482,'04'!$H$3:$H$300,"&lt;0")+COUNTIFS('05'!$C$3:$C$300,C482,'05'!$H$3:$H$300,"&lt;0")+COUNTIFS('05'!$D$3:$D$300,C482,'05'!$H$3:$H$300,"&lt;0")+COUNTIFS('06'!$C$3:$C$300,C482,'06'!$H$3:$H$300,"&lt;0")+COUNTIFS('06'!$D$3:$D$300,C482,'06'!$H$3:$H$300,"&lt;0")+COUNTIFS('07'!$C$3:$C$300,C482,'07'!$H$3:$H$300,"&lt;0")+COUNTIFS('07'!$D$3:$D$300,C482,'07'!$H$3:$H$300,"&lt;0")+COUNTIFS('08'!$C$3:$C$300,C482,'08'!$H$3:$H$300,"&lt;0")+COUNTIFS('08'!$D$3:$D$300,C482,'08'!$H$3:$H$300,"&lt;0")+COUNTIFS('09'!$C$3:$C$300,C482,'09'!$H$3:$H$300,"&lt;0")+COUNTIFS('09'!$D$3:$D$300,C482,'09'!$H$3:$H$300,"&lt;0")+COUNTIFS('10'!$C$3:$C$260,C482,'10'!$I$3:$I$260,"&lt;0")+COUNTIFS('10'!$D$3:$D$260,C482,'10'!$I$3:$I$260,"&lt;0")+COUNTIFS('11'!$C$3:$C$300,C482,'11'!$H$3:$H$300,"&lt;0")+COUNTIFS('11'!$D$3:$D$300,C482,'11'!$H$3:$H$300,"&lt;0")+COUNTIFS('12'!$C$3:$C$300,C482,'12'!$H$3:$H$300,"&lt;0")+COUNTIFS('12'!$D$3:$D$300,C482,'12'!$H$3:$H$300,"&lt;0")</f>
        <v>0</v>
      </c>
      <c r="H482" s="19">
        <f>SUMIFS('01'!$H$3:$H$300,'01'!$C$3:$C$300,C482)+SUMIFS('01'!$H$3:$H$300,'01'!$D$3:$D$300,C482)+SUMIFS('02'!$H$3:$H$300,'02'!$C$3:$C$300,C482)+SUMIFS('02'!$H$3:$H$300,'02'!$D$3:$D$300,C482)+SUMIFS('03'!$H$3:$H$300,'03'!$C$3:$C$300,C482)+SUMIFS('03'!$H$3:$H$300,'03'!$D$3:$D$300,C482)+SUMIFS('04'!$H$3:$H$300,'04'!$C$3:$C$300,C482)+SUMIFS('04'!$H$3:$H$300,'04'!$D$3:$D$300,C482)+SUMIFS('05'!$H$3:$H$300,'05'!$C$3:$C$300,C482)+SUMIFS('05'!$H$3:$H$300,'05'!$D$3:$D$300,C482)+SUMIFS('06'!$H$3:$H$300,'06'!$C$3:$C$300,C482)+SUMIFS('06'!$H$3:$H$300,'06'!$D$3:$D$300,C482)+SUMIFS('07'!$H$3:$H$300,'07'!$C$3:$C$300,C482)+SUMIFS('07'!$H$3:$H$300,'07'!$D$3:$D$300,C482)+SUMIFS('08'!$H$3:$H$300,'08'!$C$3:$C$300,C482)+SUMIFS('08'!$H$3:$H$300,'08'!$D$3:$D$300,C482)+SUMIFS('09'!$H$3:$H$300,'09'!$C$3:$C$300,C482)+SUMIFS('09'!$H$3:$H$300,'09'!$D$3:$D$300,C482)+SUMIFS('10'!$I$3:$I$260,'10'!$C$3:$C$260,C482)+SUMIFS('10'!$I$3:$I$260,'10'!$D$3:$D$260,C482)+SUMIFS('11'!$H$3:$H$300,'11'!$C$3:$C$300,C482)+SUMIFS('11'!$H$3:$H$300,'11'!$D$3:$D$300,C482)+SUMIFS('12'!$H$3:$H$300,'12'!$C$3:$C$300,C482)+SUMIFS('12'!$H$3:$H$300,'12'!$D$3:$D$300,C482)</f>
        <v>0</v>
      </c>
      <c r="I482" s="212"/>
      <c r="J482" s="231"/>
      <c r="K482" s="212"/>
      <c r="L482" s="212"/>
    </row>
    <row r="483" spans="1:12" ht="24.75" customHeight="1">
      <c r="A483" s="16">
        <f>Equipes!$H483+(ROW(Equipes!$H483)/100000)</f>
        <v>4.8300000000000001E-3</v>
      </c>
      <c r="B483" s="13">
        <f>RANK(Equipes!$A483,A:A)</f>
        <v>518</v>
      </c>
      <c r="C483" s="28"/>
      <c r="D483" s="18">
        <f>COUNTIF('01'!$C$3:$C$300,C483)+COUNTIF('02'!$C$3:$C$300,C483)+COUNTIF('03'!$C$3:$C$300,C483)+COUNTIF('04'!$C$3:$C$300,C483)+COUNTIF('05'!$C$3:$C$300,C483)+COUNTIF('06'!$C$3:$C$300,C483)+COUNTIF('07'!$C$3:$C$300,C483)+COUNTIF('08'!$C$3:$C$300,C483)+COUNTIF('09'!$C$3:$C$300,C483)+COUNTIF('10'!$C$3:$C$260,C483)+COUNTIF('11'!$C$3:$C$300,C483)+COUNTIF('12'!$C$3:$C$300,C483)</f>
        <v>0</v>
      </c>
      <c r="E483" s="18">
        <f>COUNTIF('01'!$D$3:$D$300,C483)+COUNTIF('02'!$D$3:$D$300,C483)+COUNTIF('03'!$D$3:$D$300,C483)+COUNTIF('04'!$D$3:$D$300,C483)+COUNTIF('05'!$D$3:$D$300,C483)+COUNTIF('06'!$D$3:$D$300,C483)+COUNTIF('07'!$D$3:$D$300,C483)+COUNTIF('08'!$D$3:$D$300,C483)+COUNTIF('09'!$D$3:$D$300,C483)+COUNTIF('10'!$D$3:$D$260,C483)+COUNTIF('11'!$D$3:$D$300,C483)+COUNTIF('12'!$D$3:$D$300,C483)</f>
        <v>0</v>
      </c>
      <c r="F483" s="18">
        <f>COUNTIFS('01'!$C$3:$C$300,C483,'01'!$H$3:$H$300,"&gt;0")+COUNTIFS('01'!$D$3:$D$300,C483,'01'!$H$3:$H$300,"&gt;0")+COUNTIFS('02'!$C$3:$C$300,C483,'02'!$H$3:$H$300,"&gt;0")+COUNTIFS('02'!$D$3:$D$300,C483,'02'!$H$3:$H$300,"&gt;0")+COUNTIFS('03'!$C$3:$C$300,C483,'03'!$H$3:$H$300,"&gt;0")+COUNTIFS('03'!$D$3:$D$300,C483,'03'!$H$3:$H$300,"&gt;0")+COUNTIFS('04'!$C$3:$C$300,C483,'04'!$H$3:$H$300,"&gt;0")+COUNTIFS('04'!$D$3:$D$300,C483,'04'!$H$3:$H$300,"&gt;0")+COUNTIFS('05'!$C$3:$C$300,C483,'05'!$H$3:$H$300,"&gt;0")+COUNTIFS('05'!$D$3:$D$300,C483,'05'!$H$3:$H$300,"&gt;0")+COUNTIFS('06'!$C$3:$C$300,C483,'06'!$H$3:$H$300,"&gt;0")+COUNTIFS('06'!$D$3:$D$300,C483,'06'!$H$3:$H$300,"&gt;0")+COUNTIFS('07'!$C$3:$C$300,C483,'07'!$H$3:$H$300,"&gt;0")+COUNTIFS('07'!$D$3:$D$300,C483,'07'!$H$3:$H$300,"&gt;0")+COUNTIFS('08'!$C$3:$C$300,C483,'08'!$H$3:$H$300,"&gt;0")+COUNTIFS('08'!$D$3:$D$300,C483,'08'!$H$3:$H$300,"&gt;0")+COUNTIFS('09'!$C$3:$C$300,C483,'09'!$H$3:$H$300,"&gt;0")+COUNTIFS('09'!$D$3:$D$300,C483,'09'!$H$3:$H$300,"&gt;0")+COUNTIFS('10'!$C$3:$C$260,C483,'10'!$I$3:$I$260,"&gt;0")+COUNTIFS('10'!$D$3:$D$260,C483,'10'!$I$3:$I$260,"&gt;0")+COUNTIFS('11'!$C$3:$C$300,C483,'11'!$H$3:$H$300,"&gt;0")+COUNTIFS('11'!$D$3:$D$300,C483,'11'!$H$3:$H$300,"&gt;0")+COUNTIFS('12'!$C$3:$C$300,C483,'12'!$H$3:$H$300,"&gt;0")+COUNTIFS('12'!$D$3:$D$300,C483,'12'!$H$3:$H$300,"&gt;0")</f>
        <v>0</v>
      </c>
      <c r="G483" s="18">
        <f>COUNTIFS('01'!$C$3:$C$300,C483,'01'!$H$3:$H$300,"&lt;0")+COUNTIFS('01'!$D$3:$D$300,C483,'01'!$H$3:$H$300,"&lt;0")+COUNTIFS('02'!$C$3:$C$300,C483,'02'!$H$3:$H$300,"&lt;0")+COUNTIFS('02'!$D$3:$D$300,C483,'02'!$H$3:$H$300,"&lt;0")+COUNTIFS('03'!$C$3:$C$300,C483,'03'!$H$3:$H$300,"&lt;0")+COUNTIFS('03'!$D$3:$D$300,C483,'03'!$H$3:$H$300,"&lt;0")+COUNTIFS('04'!$C$3:$C$300,C483,'04'!$H$3:$H$300,"&lt;0")+COUNTIFS('04'!$D$3:$D$300,C483,'04'!$H$3:$H$300,"&lt;0")+COUNTIFS('05'!$C$3:$C$300,C483,'05'!$H$3:$H$300,"&lt;0")+COUNTIFS('05'!$D$3:$D$300,C483,'05'!$H$3:$H$300,"&lt;0")+COUNTIFS('06'!$C$3:$C$300,C483,'06'!$H$3:$H$300,"&lt;0")+COUNTIFS('06'!$D$3:$D$300,C483,'06'!$H$3:$H$300,"&lt;0")+COUNTIFS('07'!$C$3:$C$300,C483,'07'!$H$3:$H$300,"&lt;0")+COUNTIFS('07'!$D$3:$D$300,C483,'07'!$H$3:$H$300,"&lt;0")+COUNTIFS('08'!$C$3:$C$300,C483,'08'!$H$3:$H$300,"&lt;0")+COUNTIFS('08'!$D$3:$D$300,C483,'08'!$H$3:$H$300,"&lt;0")+COUNTIFS('09'!$C$3:$C$300,C483,'09'!$H$3:$H$300,"&lt;0")+COUNTIFS('09'!$D$3:$D$300,C483,'09'!$H$3:$H$300,"&lt;0")+COUNTIFS('10'!$C$3:$C$260,C483,'10'!$I$3:$I$260,"&lt;0")+COUNTIFS('10'!$D$3:$D$260,C483,'10'!$I$3:$I$260,"&lt;0")+COUNTIFS('11'!$C$3:$C$300,C483,'11'!$H$3:$H$300,"&lt;0")+COUNTIFS('11'!$D$3:$D$300,C483,'11'!$H$3:$H$300,"&lt;0")+COUNTIFS('12'!$C$3:$C$300,C483,'12'!$H$3:$H$300,"&lt;0")+COUNTIFS('12'!$D$3:$D$300,C483,'12'!$H$3:$H$300,"&lt;0")</f>
        <v>0</v>
      </c>
      <c r="H483" s="19">
        <f>SUMIFS('01'!$H$3:$H$300,'01'!$C$3:$C$300,C483)+SUMIFS('01'!$H$3:$H$300,'01'!$D$3:$D$300,C483)+SUMIFS('02'!$H$3:$H$300,'02'!$C$3:$C$300,C483)+SUMIFS('02'!$H$3:$H$300,'02'!$D$3:$D$300,C483)+SUMIFS('03'!$H$3:$H$300,'03'!$C$3:$C$300,C483)+SUMIFS('03'!$H$3:$H$300,'03'!$D$3:$D$300,C483)+SUMIFS('04'!$H$3:$H$300,'04'!$C$3:$C$300,C483)+SUMIFS('04'!$H$3:$H$300,'04'!$D$3:$D$300,C483)+SUMIFS('05'!$H$3:$H$300,'05'!$C$3:$C$300,C483)+SUMIFS('05'!$H$3:$H$300,'05'!$D$3:$D$300,C483)+SUMIFS('06'!$H$3:$H$300,'06'!$C$3:$C$300,C483)+SUMIFS('06'!$H$3:$H$300,'06'!$D$3:$D$300,C483)+SUMIFS('07'!$H$3:$H$300,'07'!$C$3:$C$300,C483)+SUMIFS('07'!$H$3:$H$300,'07'!$D$3:$D$300,C483)+SUMIFS('08'!$H$3:$H$300,'08'!$C$3:$C$300,C483)+SUMIFS('08'!$H$3:$H$300,'08'!$D$3:$D$300,C483)+SUMIFS('09'!$H$3:$H$300,'09'!$C$3:$C$300,C483)+SUMIFS('09'!$H$3:$H$300,'09'!$D$3:$D$300,C483)+SUMIFS('10'!$I$3:$I$260,'10'!$C$3:$C$260,C483)+SUMIFS('10'!$I$3:$I$260,'10'!$D$3:$D$260,C483)+SUMIFS('11'!$H$3:$H$300,'11'!$C$3:$C$300,C483)+SUMIFS('11'!$H$3:$H$300,'11'!$D$3:$D$300,C483)+SUMIFS('12'!$H$3:$H$300,'12'!$C$3:$C$300,C483)+SUMIFS('12'!$H$3:$H$300,'12'!$D$3:$D$300,C483)</f>
        <v>0</v>
      </c>
      <c r="I483" s="212"/>
      <c r="J483" s="231"/>
      <c r="K483" s="212"/>
      <c r="L483" s="212"/>
    </row>
    <row r="484" spans="1:12" ht="24.75" customHeight="1">
      <c r="A484" s="16">
        <f>Equipes!$H484+(ROW(Equipes!$H484)/100000)</f>
        <v>4.8399999999999997E-3</v>
      </c>
      <c r="B484" s="13">
        <f>RANK(Equipes!$A484,A:A)</f>
        <v>517</v>
      </c>
      <c r="C484" s="28"/>
      <c r="D484" s="18">
        <f>COUNTIF('01'!$C$3:$C$300,C484)+COUNTIF('02'!$C$3:$C$300,C484)+COUNTIF('03'!$C$3:$C$300,C484)+COUNTIF('04'!$C$3:$C$300,C484)+COUNTIF('05'!$C$3:$C$300,C484)+COUNTIF('06'!$C$3:$C$300,C484)+COUNTIF('07'!$C$3:$C$300,C484)+COUNTIF('08'!$C$3:$C$300,C484)+COUNTIF('09'!$C$3:$C$300,C484)+COUNTIF('10'!$C$3:$C$260,C484)+COUNTIF('11'!$C$3:$C$300,C484)+COUNTIF('12'!$C$3:$C$300,C484)</f>
        <v>0</v>
      </c>
      <c r="E484" s="18">
        <f>COUNTIF('01'!$D$3:$D$300,C484)+COUNTIF('02'!$D$3:$D$300,C484)+COUNTIF('03'!$D$3:$D$300,C484)+COUNTIF('04'!$D$3:$D$300,C484)+COUNTIF('05'!$D$3:$D$300,C484)+COUNTIF('06'!$D$3:$D$300,C484)+COUNTIF('07'!$D$3:$D$300,C484)+COUNTIF('08'!$D$3:$D$300,C484)+COUNTIF('09'!$D$3:$D$300,C484)+COUNTIF('10'!$D$3:$D$260,C484)+COUNTIF('11'!$D$3:$D$300,C484)+COUNTIF('12'!$D$3:$D$300,C484)</f>
        <v>0</v>
      </c>
      <c r="F484" s="18">
        <f>COUNTIFS('01'!$C$3:$C$300,C484,'01'!$H$3:$H$300,"&gt;0")+COUNTIFS('01'!$D$3:$D$300,C484,'01'!$H$3:$H$300,"&gt;0")+COUNTIFS('02'!$C$3:$C$300,C484,'02'!$H$3:$H$300,"&gt;0")+COUNTIFS('02'!$D$3:$D$300,C484,'02'!$H$3:$H$300,"&gt;0")+COUNTIFS('03'!$C$3:$C$300,C484,'03'!$H$3:$H$300,"&gt;0")+COUNTIFS('03'!$D$3:$D$300,C484,'03'!$H$3:$H$300,"&gt;0")+COUNTIFS('04'!$C$3:$C$300,C484,'04'!$H$3:$H$300,"&gt;0")+COUNTIFS('04'!$D$3:$D$300,C484,'04'!$H$3:$H$300,"&gt;0")+COUNTIFS('05'!$C$3:$C$300,C484,'05'!$H$3:$H$300,"&gt;0")+COUNTIFS('05'!$D$3:$D$300,C484,'05'!$H$3:$H$300,"&gt;0")+COUNTIFS('06'!$C$3:$C$300,C484,'06'!$H$3:$H$300,"&gt;0")+COUNTIFS('06'!$D$3:$D$300,C484,'06'!$H$3:$H$300,"&gt;0")+COUNTIFS('07'!$C$3:$C$300,C484,'07'!$H$3:$H$300,"&gt;0")+COUNTIFS('07'!$D$3:$D$300,C484,'07'!$H$3:$H$300,"&gt;0")+COUNTIFS('08'!$C$3:$C$300,C484,'08'!$H$3:$H$300,"&gt;0")+COUNTIFS('08'!$D$3:$D$300,C484,'08'!$H$3:$H$300,"&gt;0")+COUNTIFS('09'!$C$3:$C$300,C484,'09'!$H$3:$H$300,"&gt;0")+COUNTIFS('09'!$D$3:$D$300,C484,'09'!$H$3:$H$300,"&gt;0")+COUNTIFS('10'!$C$3:$C$260,C484,'10'!$I$3:$I$260,"&gt;0")+COUNTIFS('10'!$D$3:$D$260,C484,'10'!$I$3:$I$260,"&gt;0")+COUNTIFS('11'!$C$3:$C$300,C484,'11'!$H$3:$H$300,"&gt;0")+COUNTIFS('11'!$D$3:$D$300,C484,'11'!$H$3:$H$300,"&gt;0")+COUNTIFS('12'!$C$3:$C$300,C484,'12'!$H$3:$H$300,"&gt;0")+COUNTIFS('12'!$D$3:$D$300,C484,'12'!$H$3:$H$300,"&gt;0")</f>
        <v>0</v>
      </c>
      <c r="G484" s="18">
        <f>COUNTIFS('01'!$C$3:$C$300,C484,'01'!$H$3:$H$300,"&lt;0")+COUNTIFS('01'!$D$3:$D$300,C484,'01'!$H$3:$H$300,"&lt;0")+COUNTIFS('02'!$C$3:$C$300,C484,'02'!$H$3:$H$300,"&lt;0")+COUNTIFS('02'!$D$3:$D$300,C484,'02'!$H$3:$H$300,"&lt;0")+COUNTIFS('03'!$C$3:$C$300,C484,'03'!$H$3:$H$300,"&lt;0")+COUNTIFS('03'!$D$3:$D$300,C484,'03'!$H$3:$H$300,"&lt;0")+COUNTIFS('04'!$C$3:$C$300,C484,'04'!$H$3:$H$300,"&lt;0")+COUNTIFS('04'!$D$3:$D$300,C484,'04'!$H$3:$H$300,"&lt;0")+COUNTIFS('05'!$C$3:$C$300,C484,'05'!$H$3:$H$300,"&lt;0")+COUNTIFS('05'!$D$3:$D$300,C484,'05'!$H$3:$H$300,"&lt;0")+COUNTIFS('06'!$C$3:$C$300,C484,'06'!$H$3:$H$300,"&lt;0")+COUNTIFS('06'!$D$3:$D$300,C484,'06'!$H$3:$H$300,"&lt;0")+COUNTIFS('07'!$C$3:$C$300,C484,'07'!$H$3:$H$300,"&lt;0")+COUNTIFS('07'!$D$3:$D$300,C484,'07'!$H$3:$H$300,"&lt;0")+COUNTIFS('08'!$C$3:$C$300,C484,'08'!$H$3:$H$300,"&lt;0")+COUNTIFS('08'!$D$3:$D$300,C484,'08'!$H$3:$H$300,"&lt;0")+COUNTIFS('09'!$C$3:$C$300,C484,'09'!$H$3:$H$300,"&lt;0")+COUNTIFS('09'!$D$3:$D$300,C484,'09'!$H$3:$H$300,"&lt;0")+COUNTIFS('10'!$C$3:$C$260,C484,'10'!$I$3:$I$260,"&lt;0")+COUNTIFS('10'!$D$3:$D$260,C484,'10'!$I$3:$I$260,"&lt;0")+COUNTIFS('11'!$C$3:$C$300,C484,'11'!$H$3:$H$300,"&lt;0")+COUNTIFS('11'!$D$3:$D$300,C484,'11'!$H$3:$H$300,"&lt;0")+COUNTIFS('12'!$C$3:$C$300,C484,'12'!$H$3:$H$300,"&lt;0")+COUNTIFS('12'!$D$3:$D$300,C484,'12'!$H$3:$H$300,"&lt;0")</f>
        <v>0</v>
      </c>
      <c r="H484" s="19">
        <f>SUMIFS('01'!$H$3:$H$300,'01'!$C$3:$C$300,C484)+SUMIFS('01'!$H$3:$H$300,'01'!$D$3:$D$300,C484)+SUMIFS('02'!$H$3:$H$300,'02'!$C$3:$C$300,C484)+SUMIFS('02'!$H$3:$H$300,'02'!$D$3:$D$300,C484)+SUMIFS('03'!$H$3:$H$300,'03'!$C$3:$C$300,C484)+SUMIFS('03'!$H$3:$H$300,'03'!$D$3:$D$300,C484)+SUMIFS('04'!$H$3:$H$300,'04'!$C$3:$C$300,C484)+SUMIFS('04'!$H$3:$H$300,'04'!$D$3:$D$300,C484)+SUMIFS('05'!$H$3:$H$300,'05'!$C$3:$C$300,C484)+SUMIFS('05'!$H$3:$H$300,'05'!$D$3:$D$300,C484)+SUMIFS('06'!$H$3:$H$300,'06'!$C$3:$C$300,C484)+SUMIFS('06'!$H$3:$H$300,'06'!$D$3:$D$300,C484)+SUMIFS('07'!$H$3:$H$300,'07'!$C$3:$C$300,C484)+SUMIFS('07'!$H$3:$H$300,'07'!$D$3:$D$300,C484)+SUMIFS('08'!$H$3:$H$300,'08'!$C$3:$C$300,C484)+SUMIFS('08'!$H$3:$H$300,'08'!$D$3:$D$300,C484)+SUMIFS('09'!$H$3:$H$300,'09'!$C$3:$C$300,C484)+SUMIFS('09'!$H$3:$H$300,'09'!$D$3:$D$300,C484)+SUMIFS('10'!$I$3:$I$260,'10'!$C$3:$C$260,C484)+SUMIFS('10'!$I$3:$I$260,'10'!$D$3:$D$260,C484)+SUMIFS('11'!$H$3:$H$300,'11'!$C$3:$C$300,C484)+SUMIFS('11'!$H$3:$H$300,'11'!$D$3:$D$300,C484)+SUMIFS('12'!$H$3:$H$300,'12'!$C$3:$C$300,C484)+SUMIFS('12'!$H$3:$H$300,'12'!$D$3:$D$300,C484)</f>
        <v>0</v>
      </c>
      <c r="I484" s="212"/>
      <c r="J484" s="231"/>
      <c r="K484" s="212"/>
      <c r="L484" s="212"/>
    </row>
    <row r="485" spans="1:12" ht="24.75" customHeight="1">
      <c r="A485" s="16">
        <f>Equipes!$H485+(ROW(Equipes!$H485)/100000)</f>
        <v>4.8500000000000001E-3</v>
      </c>
      <c r="B485" s="13">
        <f>RANK(Equipes!$A485,A:A)</f>
        <v>516</v>
      </c>
      <c r="C485" s="28"/>
      <c r="D485" s="18">
        <f>COUNTIF('01'!$C$3:$C$300,C485)+COUNTIF('02'!$C$3:$C$300,C485)+COUNTIF('03'!$C$3:$C$300,C485)+COUNTIF('04'!$C$3:$C$300,C485)+COUNTIF('05'!$C$3:$C$300,C485)+COUNTIF('06'!$C$3:$C$300,C485)+COUNTIF('07'!$C$3:$C$300,C485)+COUNTIF('08'!$C$3:$C$300,C485)+COUNTIF('09'!$C$3:$C$300,C485)+COUNTIF('10'!$C$3:$C$260,C485)+COUNTIF('11'!$C$3:$C$300,C485)+COUNTIF('12'!$C$3:$C$300,C485)</f>
        <v>0</v>
      </c>
      <c r="E485" s="18">
        <f>COUNTIF('01'!$D$3:$D$300,C485)+COUNTIF('02'!$D$3:$D$300,C485)+COUNTIF('03'!$D$3:$D$300,C485)+COUNTIF('04'!$D$3:$D$300,C485)+COUNTIF('05'!$D$3:$D$300,C485)+COUNTIF('06'!$D$3:$D$300,C485)+COUNTIF('07'!$D$3:$D$300,C485)+COUNTIF('08'!$D$3:$D$300,C485)+COUNTIF('09'!$D$3:$D$300,C485)+COUNTIF('10'!$D$3:$D$260,C485)+COUNTIF('11'!$D$3:$D$300,C485)+COUNTIF('12'!$D$3:$D$300,C485)</f>
        <v>0</v>
      </c>
      <c r="F485" s="18">
        <f>COUNTIFS('01'!$C$3:$C$300,C485,'01'!$H$3:$H$300,"&gt;0")+COUNTIFS('01'!$D$3:$D$300,C485,'01'!$H$3:$H$300,"&gt;0")+COUNTIFS('02'!$C$3:$C$300,C485,'02'!$H$3:$H$300,"&gt;0")+COUNTIFS('02'!$D$3:$D$300,C485,'02'!$H$3:$H$300,"&gt;0")+COUNTIFS('03'!$C$3:$C$300,C485,'03'!$H$3:$H$300,"&gt;0")+COUNTIFS('03'!$D$3:$D$300,C485,'03'!$H$3:$H$300,"&gt;0")+COUNTIFS('04'!$C$3:$C$300,C485,'04'!$H$3:$H$300,"&gt;0")+COUNTIFS('04'!$D$3:$D$300,C485,'04'!$H$3:$H$300,"&gt;0")+COUNTIFS('05'!$C$3:$C$300,C485,'05'!$H$3:$H$300,"&gt;0")+COUNTIFS('05'!$D$3:$D$300,C485,'05'!$H$3:$H$300,"&gt;0")+COUNTIFS('06'!$C$3:$C$300,C485,'06'!$H$3:$H$300,"&gt;0")+COUNTIFS('06'!$D$3:$D$300,C485,'06'!$H$3:$H$300,"&gt;0")+COUNTIFS('07'!$C$3:$C$300,C485,'07'!$H$3:$H$300,"&gt;0")+COUNTIFS('07'!$D$3:$D$300,C485,'07'!$H$3:$H$300,"&gt;0")+COUNTIFS('08'!$C$3:$C$300,C485,'08'!$H$3:$H$300,"&gt;0")+COUNTIFS('08'!$D$3:$D$300,C485,'08'!$H$3:$H$300,"&gt;0")+COUNTIFS('09'!$C$3:$C$300,C485,'09'!$H$3:$H$300,"&gt;0")+COUNTIFS('09'!$D$3:$D$300,C485,'09'!$H$3:$H$300,"&gt;0")+COUNTIFS('10'!$C$3:$C$260,C485,'10'!$I$3:$I$260,"&gt;0")+COUNTIFS('10'!$D$3:$D$260,C485,'10'!$I$3:$I$260,"&gt;0")+COUNTIFS('11'!$C$3:$C$300,C485,'11'!$H$3:$H$300,"&gt;0")+COUNTIFS('11'!$D$3:$D$300,C485,'11'!$H$3:$H$300,"&gt;0")+COUNTIFS('12'!$C$3:$C$300,C485,'12'!$H$3:$H$300,"&gt;0")+COUNTIFS('12'!$D$3:$D$300,C485,'12'!$H$3:$H$300,"&gt;0")</f>
        <v>0</v>
      </c>
      <c r="G485" s="18">
        <f>COUNTIFS('01'!$C$3:$C$300,C485,'01'!$H$3:$H$300,"&lt;0")+COUNTIFS('01'!$D$3:$D$300,C485,'01'!$H$3:$H$300,"&lt;0")+COUNTIFS('02'!$C$3:$C$300,C485,'02'!$H$3:$H$300,"&lt;0")+COUNTIFS('02'!$D$3:$D$300,C485,'02'!$H$3:$H$300,"&lt;0")+COUNTIFS('03'!$C$3:$C$300,C485,'03'!$H$3:$H$300,"&lt;0")+COUNTIFS('03'!$D$3:$D$300,C485,'03'!$H$3:$H$300,"&lt;0")+COUNTIFS('04'!$C$3:$C$300,C485,'04'!$H$3:$H$300,"&lt;0")+COUNTIFS('04'!$D$3:$D$300,C485,'04'!$H$3:$H$300,"&lt;0")+COUNTIFS('05'!$C$3:$C$300,C485,'05'!$H$3:$H$300,"&lt;0")+COUNTIFS('05'!$D$3:$D$300,C485,'05'!$H$3:$H$300,"&lt;0")+COUNTIFS('06'!$C$3:$C$300,C485,'06'!$H$3:$H$300,"&lt;0")+COUNTIFS('06'!$D$3:$D$300,C485,'06'!$H$3:$H$300,"&lt;0")+COUNTIFS('07'!$C$3:$C$300,C485,'07'!$H$3:$H$300,"&lt;0")+COUNTIFS('07'!$D$3:$D$300,C485,'07'!$H$3:$H$300,"&lt;0")+COUNTIFS('08'!$C$3:$C$300,C485,'08'!$H$3:$H$300,"&lt;0")+COUNTIFS('08'!$D$3:$D$300,C485,'08'!$H$3:$H$300,"&lt;0")+COUNTIFS('09'!$C$3:$C$300,C485,'09'!$H$3:$H$300,"&lt;0")+COUNTIFS('09'!$D$3:$D$300,C485,'09'!$H$3:$H$300,"&lt;0")+COUNTIFS('10'!$C$3:$C$260,C485,'10'!$I$3:$I$260,"&lt;0")+COUNTIFS('10'!$D$3:$D$260,C485,'10'!$I$3:$I$260,"&lt;0")+COUNTIFS('11'!$C$3:$C$300,C485,'11'!$H$3:$H$300,"&lt;0")+COUNTIFS('11'!$D$3:$D$300,C485,'11'!$H$3:$H$300,"&lt;0")+COUNTIFS('12'!$C$3:$C$300,C485,'12'!$H$3:$H$300,"&lt;0")+COUNTIFS('12'!$D$3:$D$300,C485,'12'!$H$3:$H$300,"&lt;0")</f>
        <v>0</v>
      </c>
      <c r="H485" s="19">
        <f>SUMIFS('01'!$H$3:$H$300,'01'!$C$3:$C$300,C485)+SUMIFS('01'!$H$3:$H$300,'01'!$D$3:$D$300,C485)+SUMIFS('02'!$H$3:$H$300,'02'!$C$3:$C$300,C485)+SUMIFS('02'!$H$3:$H$300,'02'!$D$3:$D$300,C485)+SUMIFS('03'!$H$3:$H$300,'03'!$C$3:$C$300,C485)+SUMIFS('03'!$H$3:$H$300,'03'!$D$3:$D$300,C485)+SUMIFS('04'!$H$3:$H$300,'04'!$C$3:$C$300,C485)+SUMIFS('04'!$H$3:$H$300,'04'!$D$3:$D$300,C485)+SUMIFS('05'!$H$3:$H$300,'05'!$C$3:$C$300,C485)+SUMIFS('05'!$H$3:$H$300,'05'!$D$3:$D$300,C485)+SUMIFS('06'!$H$3:$H$300,'06'!$C$3:$C$300,C485)+SUMIFS('06'!$H$3:$H$300,'06'!$D$3:$D$300,C485)+SUMIFS('07'!$H$3:$H$300,'07'!$C$3:$C$300,C485)+SUMIFS('07'!$H$3:$H$300,'07'!$D$3:$D$300,C485)+SUMIFS('08'!$H$3:$H$300,'08'!$C$3:$C$300,C485)+SUMIFS('08'!$H$3:$H$300,'08'!$D$3:$D$300,C485)+SUMIFS('09'!$H$3:$H$300,'09'!$C$3:$C$300,C485)+SUMIFS('09'!$H$3:$H$300,'09'!$D$3:$D$300,C485)+SUMIFS('10'!$I$3:$I$260,'10'!$C$3:$C$260,C485)+SUMIFS('10'!$I$3:$I$260,'10'!$D$3:$D$260,C485)+SUMIFS('11'!$H$3:$H$300,'11'!$C$3:$C$300,C485)+SUMIFS('11'!$H$3:$H$300,'11'!$D$3:$D$300,C485)+SUMIFS('12'!$H$3:$H$300,'12'!$C$3:$C$300,C485)+SUMIFS('12'!$H$3:$H$300,'12'!$D$3:$D$300,C485)</f>
        <v>0</v>
      </c>
      <c r="I485" s="212"/>
      <c r="J485" s="231"/>
      <c r="K485" s="212"/>
      <c r="L485" s="212"/>
    </row>
    <row r="486" spans="1:12" ht="24.75" customHeight="1">
      <c r="A486" s="16">
        <f>Equipes!$H486+(ROW(Equipes!$H486)/100000)</f>
        <v>4.8599999999999997E-3</v>
      </c>
      <c r="B486" s="13">
        <f>RANK(Equipes!$A486,A:A)</f>
        <v>515</v>
      </c>
      <c r="C486" s="28"/>
      <c r="D486" s="18">
        <f>COUNTIF('01'!$C$3:$C$300,C486)+COUNTIF('02'!$C$3:$C$300,C486)+COUNTIF('03'!$C$3:$C$300,C486)+COUNTIF('04'!$C$3:$C$300,C486)+COUNTIF('05'!$C$3:$C$300,C486)+COUNTIF('06'!$C$3:$C$300,C486)+COUNTIF('07'!$C$3:$C$300,C486)+COUNTIF('08'!$C$3:$C$300,C486)+COUNTIF('09'!$C$3:$C$300,C486)+COUNTIF('10'!$C$3:$C$260,C486)+COUNTIF('11'!$C$3:$C$300,C486)+COUNTIF('12'!$C$3:$C$300,C486)</f>
        <v>0</v>
      </c>
      <c r="E486" s="18">
        <f>COUNTIF('01'!$D$3:$D$300,C486)+COUNTIF('02'!$D$3:$D$300,C486)+COUNTIF('03'!$D$3:$D$300,C486)+COUNTIF('04'!$D$3:$D$300,C486)+COUNTIF('05'!$D$3:$D$300,C486)+COUNTIF('06'!$D$3:$D$300,C486)+COUNTIF('07'!$D$3:$D$300,C486)+COUNTIF('08'!$D$3:$D$300,C486)+COUNTIF('09'!$D$3:$D$300,C486)+COUNTIF('10'!$D$3:$D$260,C486)+COUNTIF('11'!$D$3:$D$300,C486)+COUNTIF('12'!$D$3:$D$300,C486)</f>
        <v>0</v>
      </c>
      <c r="F486" s="18">
        <f>COUNTIFS('01'!$C$3:$C$300,C486,'01'!$H$3:$H$300,"&gt;0")+COUNTIFS('01'!$D$3:$D$300,C486,'01'!$H$3:$H$300,"&gt;0")+COUNTIFS('02'!$C$3:$C$300,C486,'02'!$H$3:$H$300,"&gt;0")+COUNTIFS('02'!$D$3:$D$300,C486,'02'!$H$3:$H$300,"&gt;0")+COUNTIFS('03'!$C$3:$C$300,C486,'03'!$H$3:$H$300,"&gt;0")+COUNTIFS('03'!$D$3:$D$300,C486,'03'!$H$3:$H$300,"&gt;0")+COUNTIFS('04'!$C$3:$C$300,C486,'04'!$H$3:$H$300,"&gt;0")+COUNTIFS('04'!$D$3:$D$300,C486,'04'!$H$3:$H$300,"&gt;0")+COUNTIFS('05'!$C$3:$C$300,C486,'05'!$H$3:$H$300,"&gt;0")+COUNTIFS('05'!$D$3:$D$300,C486,'05'!$H$3:$H$300,"&gt;0")+COUNTIFS('06'!$C$3:$C$300,C486,'06'!$H$3:$H$300,"&gt;0")+COUNTIFS('06'!$D$3:$D$300,C486,'06'!$H$3:$H$300,"&gt;0")+COUNTIFS('07'!$C$3:$C$300,C486,'07'!$H$3:$H$300,"&gt;0")+COUNTIFS('07'!$D$3:$D$300,C486,'07'!$H$3:$H$300,"&gt;0")+COUNTIFS('08'!$C$3:$C$300,C486,'08'!$H$3:$H$300,"&gt;0")+COUNTIFS('08'!$D$3:$D$300,C486,'08'!$H$3:$H$300,"&gt;0")+COUNTIFS('09'!$C$3:$C$300,C486,'09'!$H$3:$H$300,"&gt;0")+COUNTIFS('09'!$D$3:$D$300,C486,'09'!$H$3:$H$300,"&gt;0")+COUNTIFS('10'!$C$3:$C$260,C486,'10'!$I$3:$I$260,"&gt;0")+COUNTIFS('10'!$D$3:$D$260,C486,'10'!$I$3:$I$260,"&gt;0")+COUNTIFS('11'!$C$3:$C$300,C486,'11'!$H$3:$H$300,"&gt;0")+COUNTIFS('11'!$D$3:$D$300,C486,'11'!$H$3:$H$300,"&gt;0")+COUNTIFS('12'!$C$3:$C$300,C486,'12'!$H$3:$H$300,"&gt;0")+COUNTIFS('12'!$D$3:$D$300,C486,'12'!$H$3:$H$300,"&gt;0")</f>
        <v>0</v>
      </c>
      <c r="G486" s="18">
        <f>COUNTIFS('01'!$C$3:$C$300,C486,'01'!$H$3:$H$300,"&lt;0")+COUNTIFS('01'!$D$3:$D$300,C486,'01'!$H$3:$H$300,"&lt;0")+COUNTIFS('02'!$C$3:$C$300,C486,'02'!$H$3:$H$300,"&lt;0")+COUNTIFS('02'!$D$3:$D$300,C486,'02'!$H$3:$H$300,"&lt;0")+COUNTIFS('03'!$C$3:$C$300,C486,'03'!$H$3:$H$300,"&lt;0")+COUNTIFS('03'!$D$3:$D$300,C486,'03'!$H$3:$H$300,"&lt;0")+COUNTIFS('04'!$C$3:$C$300,C486,'04'!$H$3:$H$300,"&lt;0")+COUNTIFS('04'!$D$3:$D$300,C486,'04'!$H$3:$H$300,"&lt;0")+COUNTIFS('05'!$C$3:$C$300,C486,'05'!$H$3:$H$300,"&lt;0")+COUNTIFS('05'!$D$3:$D$300,C486,'05'!$H$3:$H$300,"&lt;0")+COUNTIFS('06'!$C$3:$C$300,C486,'06'!$H$3:$H$300,"&lt;0")+COUNTIFS('06'!$D$3:$D$300,C486,'06'!$H$3:$H$300,"&lt;0")+COUNTIFS('07'!$C$3:$C$300,C486,'07'!$H$3:$H$300,"&lt;0")+COUNTIFS('07'!$D$3:$D$300,C486,'07'!$H$3:$H$300,"&lt;0")+COUNTIFS('08'!$C$3:$C$300,C486,'08'!$H$3:$H$300,"&lt;0")+COUNTIFS('08'!$D$3:$D$300,C486,'08'!$H$3:$H$300,"&lt;0")+COUNTIFS('09'!$C$3:$C$300,C486,'09'!$H$3:$H$300,"&lt;0")+COUNTIFS('09'!$D$3:$D$300,C486,'09'!$H$3:$H$300,"&lt;0")+COUNTIFS('10'!$C$3:$C$260,C486,'10'!$I$3:$I$260,"&lt;0")+COUNTIFS('10'!$D$3:$D$260,C486,'10'!$I$3:$I$260,"&lt;0")+COUNTIFS('11'!$C$3:$C$300,C486,'11'!$H$3:$H$300,"&lt;0")+COUNTIFS('11'!$D$3:$D$300,C486,'11'!$H$3:$H$300,"&lt;0")+COUNTIFS('12'!$C$3:$C$300,C486,'12'!$H$3:$H$300,"&lt;0")+COUNTIFS('12'!$D$3:$D$300,C486,'12'!$H$3:$H$300,"&lt;0")</f>
        <v>0</v>
      </c>
      <c r="H486" s="19">
        <f>SUMIFS('01'!$H$3:$H$300,'01'!$C$3:$C$300,C486)+SUMIFS('01'!$H$3:$H$300,'01'!$D$3:$D$300,C486)+SUMIFS('02'!$H$3:$H$300,'02'!$C$3:$C$300,C486)+SUMIFS('02'!$H$3:$H$300,'02'!$D$3:$D$300,C486)+SUMIFS('03'!$H$3:$H$300,'03'!$C$3:$C$300,C486)+SUMIFS('03'!$H$3:$H$300,'03'!$D$3:$D$300,C486)+SUMIFS('04'!$H$3:$H$300,'04'!$C$3:$C$300,C486)+SUMIFS('04'!$H$3:$H$300,'04'!$D$3:$D$300,C486)+SUMIFS('05'!$H$3:$H$300,'05'!$C$3:$C$300,C486)+SUMIFS('05'!$H$3:$H$300,'05'!$D$3:$D$300,C486)+SUMIFS('06'!$H$3:$H$300,'06'!$C$3:$C$300,C486)+SUMIFS('06'!$H$3:$H$300,'06'!$D$3:$D$300,C486)+SUMIFS('07'!$H$3:$H$300,'07'!$C$3:$C$300,C486)+SUMIFS('07'!$H$3:$H$300,'07'!$D$3:$D$300,C486)+SUMIFS('08'!$H$3:$H$300,'08'!$C$3:$C$300,C486)+SUMIFS('08'!$H$3:$H$300,'08'!$D$3:$D$300,C486)+SUMIFS('09'!$H$3:$H$300,'09'!$C$3:$C$300,C486)+SUMIFS('09'!$H$3:$H$300,'09'!$D$3:$D$300,C486)+SUMIFS('10'!$I$3:$I$260,'10'!$C$3:$C$260,C486)+SUMIFS('10'!$I$3:$I$260,'10'!$D$3:$D$260,C486)+SUMIFS('11'!$H$3:$H$300,'11'!$C$3:$C$300,C486)+SUMIFS('11'!$H$3:$H$300,'11'!$D$3:$D$300,C486)+SUMIFS('12'!$H$3:$H$300,'12'!$C$3:$C$300,C486)+SUMIFS('12'!$H$3:$H$300,'12'!$D$3:$D$300,C486)</f>
        <v>0</v>
      </c>
      <c r="I486" s="212"/>
      <c r="J486" s="231"/>
      <c r="K486" s="212"/>
      <c r="L486" s="212"/>
    </row>
    <row r="487" spans="1:12" ht="24.75" customHeight="1">
      <c r="A487" s="16">
        <f>Equipes!$H487+(ROW(Equipes!$H487)/100000)</f>
        <v>4.8700000000000002E-3</v>
      </c>
      <c r="B487" s="13">
        <f>RANK(Equipes!$A487,A:A)</f>
        <v>514</v>
      </c>
      <c r="C487" s="28"/>
      <c r="D487" s="18">
        <f>COUNTIF('01'!$C$3:$C$300,C487)+COUNTIF('02'!$C$3:$C$300,C487)+COUNTIF('03'!$C$3:$C$300,C487)+COUNTIF('04'!$C$3:$C$300,C487)+COUNTIF('05'!$C$3:$C$300,C487)+COUNTIF('06'!$C$3:$C$300,C487)+COUNTIF('07'!$C$3:$C$300,C487)+COUNTIF('08'!$C$3:$C$300,C487)+COUNTIF('09'!$C$3:$C$300,C487)+COUNTIF('10'!$C$3:$C$260,C487)+COUNTIF('11'!$C$3:$C$300,C487)+COUNTIF('12'!$C$3:$C$300,C487)</f>
        <v>0</v>
      </c>
      <c r="E487" s="18">
        <f>COUNTIF('01'!$D$3:$D$300,C487)+COUNTIF('02'!$D$3:$D$300,C487)+COUNTIF('03'!$D$3:$D$300,C487)+COUNTIF('04'!$D$3:$D$300,C487)+COUNTIF('05'!$D$3:$D$300,C487)+COUNTIF('06'!$D$3:$D$300,C487)+COUNTIF('07'!$D$3:$D$300,C487)+COUNTIF('08'!$D$3:$D$300,C487)+COUNTIF('09'!$D$3:$D$300,C487)+COUNTIF('10'!$D$3:$D$260,C487)+COUNTIF('11'!$D$3:$D$300,C487)+COUNTIF('12'!$D$3:$D$300,C487)</f>
        <v>0</v>
      </c>
      <c r="F487" s="18">
        <f>COUNTIFS('01'!$C$3:$C$300,C487,'01'!$H$3:$H$300,"&gt;0")+COUNTIFS('01'!$D$3:$D$300,C487,'01'!$H$3:$H$300,"&gt;0")+COUNTIFS('02'!$C$3:$C$300,C487,'02'!$H$3:$H$300,"&gt;0")+COUNTIFS('02'!$D$3:$D$300,C487,'02'!$H$3:$H$300,"&gt;0")+COUNTIFS('03'!$C$3:$C$300,C487,'03'!$H$3:$H$300,"&gt;0")+COUNTIFS('03'!$D$3:$D$300,C487,'03'!$H$3:$H$300,"&gt;0")+COUNTIFS('04'!$C$3:$C$300,C487,'04'!$H$3:$H$300,"&gt;0")+COUNTIFS('04'!$D$3:$D$300,C487,'04'!$H$3:$H$300,"&gt;0")+COUNTIFS('05'!$C$3:$C$300,C487,'05'!$H$3:$H$300,"&gt;0")+COUNTIFS('05'!$D$3:$D$300,C487,'05'!$H$3:$H$300,"&gt;0")+COUNTIFS('06'!$C$3:$C$300,C487,'06'!$H$3:$H$300,"&gt;0")+COUNTIFS('06'!$D$3:$D$300,C487,'06'!$H$3:$H$300,"&gt;0")+COUNTIFS('07'!$C$3:$C$300,C487,'07'!$H$3:$H$300,"&gt;0")+COUNTIFS('07'!$D$3:$D$300,C487,'07'!$H$3:$H$300,"&gt;0")+COUNTIFS('08'!$C$3:$C$300,C487,'08'!$H$3:$H$300,"&gt;0")+COUNTIFS('08'!$D$3:$D$300,C487,'08'!$H$3:$H$300,"&gt;0")+COUNTIFS('09'!$C$3:$C$300,C487,'09'!$H$3:$H$300,"&gt;0")+COUNTIFS('09'!$D$3:$D$300,C487,'09'!$H$3:$H$300,"&gt;0")+COUNTIFS('10'!$C$3:$C$260,C487,'10'!$I$3:$I$260,"&gt;0")+COUNTIFS('10'!$D$3:$D$260,C487,'10'!$I$3:$I$260,"&gt;0")+COUNTIFS('11'!$C$3:$C$300,C487,'11'!$H$3:$H$300,"&gt;0")+COUNTIFS('11'!$D$3:$D$300,C487,'11'!$H$3:$H$300,"&gt;0")+COUNTIFS('12'!$C$3:$C$300,C487,'12'!$H$3:$H$300,"&gt;0")+COUNTIFS('12'!$D$3:$D$300,C487,'12'!$H$3:$H$300,"&gt;0")</f>
        <v>0</v>
      </c>
      <c r="G487" s="18">
        <f>COUNTIFS('01'!$C$3:$C$300,C487,'01'!$H$3:$H$300,"&lt;0")+COUNTIFS('01'!$D$3:$D$300,C487,'01'!$H$3:$H$300,"&lt;0")+COUNTIFS('02'!$C$3:$C$300,C487,'02'!$H$3:$H$300,"&lt;0")+COUNTIFS('02'!$D$3:$D$300,C487,'02'!$H$3:$H$300,"&lt;0")+COUNTIFS('03'!$C$3:$C$300,C487,'03'!$H$3:$H$300,"&lt;0")+COUNTIFS('03'!$D$3:$D$300,C487,'03'!$H$3:$H$300,"&lt;0")+COUNTIFS('04'!$C$3:$C$300,C487,'04'!$H$3:$H$300,"&lt;0")+COUNTIFS('04'!$D$3:$D$300,C487,'04'!$H$3:$H$300,"&lt;0")+COUNTIFS('05'!$C$3:$C$300,C487,'05'!$H$3:$H$300,"&lt;0")+COUNTIFS('05'!$D$3:$D$300,C487,'05'!$H$3:$H$300,"&lt;0")+COUNTIFS('06'!$C$3:$C$300,C487,'06'!$H$3:$H$300,"&lt;0")+COUNTIFS('06'!$D$3:$D$300,C487,'06'!$H$3:$H$300,"&lt;0")+COUNTIFS('07'!$C$3:$C$300,C487,'07'!$H$3:$H$300,"&lt;0")+COUNTIFS('07'!$D$3:$D$300,C487,'07'!$H$3:$H$300,"&lt;0")+COUNTIFS('08'!$C$3:$C$300,C487,'08'!$H$3:$H$300,"&lt;0")+COUNTIFS('08'!$D$3:$D$300,C487,'08'!$H$3:$H$300,"&lt;0")+COUNTIFS('09'!$C$3:$C$300,C487,'09'!$H$3:$H$300,"&lt;0")+COUNTIFS('09'!$D$3:$D$300,C487,'09'!$H$3:$H$300,"&lt;0")+COUNTIFS('10'!$C$3:$C$260,C487,'10'!$I$3:$I$260,"&lt;0")+COUNTIFS('10'!$D$3:$D$260,C487,'10'!$I$3:$I$260,"&lt;0")+COUNTIFS('11'!$C$3:$C$300,C487,'11'!$H$3:$H$300,"&lt;0")+COUNTIFS('11'!$D$3:$D$300,C487,'11'!$H$3:$H$300,"&lt;0")+COUNTIFS('12'!$C$3:$C$300,C487,'12'!$H$3:$H$300,"&lt;0")+COUNTIFS('12'!$D$3:$D$300,C487,'12'!$H$3:$H$300,"&lt;0")</f>
        <v>0</v>
      </c>
      <c r="H487" s="19">
        <f>SUMIFS('01'!$H$3:$H$300,'01'!$C$3:$C$300,C487)+SUMIFS('01'!$H$3:$H$300,'01'!$D$3:$D$300,C487)+SUMIFS('02'!$H$3:$H$300,'02'!$C$3:$C$300,C487)+SUMIFS('02'!$H$3:$H$300,'02'!$D$3:$D$300,C487)+SUMIFS('03'!$H$3:$H$300,'03'!$C$3:$C$300,C487)+SUMIFS('03'!$H$3:$H$300,'03'!$D$3:$D$300,C487)+SUMIFS('04'!$H$3:$H$300,'04'!$C$3:$C$300,C487)+SUMIFS('04'!$H$3:$H$300,'04'!$D$3:$D$300,C487)+SUMIFS('05'!$H$3:$H$300,'05'!$C$3:$C$300,C487)+SUMIFS('05'!$H$3:$H$300,'05'!$D$3:$D$300,C487)+SUMIFS('06'!$H$3:$H$300,'06'!$C$3:$C$300,C487)+SUMIFS('06'!$H$3:$H$300,'06'!$D$3:$D$300,C487)+SUMIFS('07'!$H$3:$H$300,'07'!$C$3:$C$300,C487)+SUMIFS('07'!$H$3:$H$300,'07'!$D$3:$D$300,C487)+SUMIFS('08'!$H$3:$H$300,'08'!$C$3:$C$300,C487)+SUMIFS('08'!$H$3:$H$300,'08'!$D$3:$D$300,C487)+SUMIFS('09'!$H$3:$H$300,'09'!$C$3:$C$300,C487)+SUMIFS('09'!$H$3:$H$300,'09'!$D$3:$D$300,C487)+SUMIFS('10'!$I$3:$I$260,'10'!$C$3:$C$260,C487)+SUMIFS('10'!$I$3:$I$260,'10'!$D$3:$D$260,C487)+SUMIFS('11'!$H$3:$H$300,'11'!$C$3:$C$300,C487)+SUMIFS('11'!$H$3:$H$300,'11'!$D$3:$D$300,C487)+SUMIFS('12'!$H$3:$H$300,'12'!$C$3:$C$300,C487)+SUMIFS('12'!$H$3:$H$300,'12'!$D$3:$D$300,C487)</f>
        <v>0</v>
      </c>
      <c r="I487" s="212"/>
      <c r="J487" s="231"/>
      <c r="K487" s="212"/>
      <c r="L487" s="212"/>
    </row>
    <row r="488" spans="1:12" ht="24.75" customHeight="1">
      <c r="A488" s="16">
        <f>Equipes!$H488+(ROW(Equipes!$H488)/100000)</f>
        <v>4.8799999999999998E-3</v>
      </c>
      <c r="B488" s="13">
        <f>RANK(Equipes!$A488,A:A)</f>
        <v>513</v>
      </c>
      <c r="C488" s="28"/>
      <c r="D488" s="18">
        <f>COUNTIF('01'!$C$3:$C$300,C488)+COUNTIF('02'!$C$3:$C$300,C488)+COUNTIF('03'!$C$3:$C$300,C488)+COUNTIF('04'!$C$3:$C$300,C488)+COUNTIF('05'!$C$3:$C$300,C488)+COUNTIF('06'!$C$3:$C$300,C488)+COUNTIF('07'!$C$3:$C$300,C488)+COUNTIF('08'!$C$3:$C$300,C488)+COUNTIF('09'!$C$3:$C$300,C488)+COUNTIF('10'!$C$3:$C$260,C488)+COUNTIF('11'!$C$3:$C$300,C488)+COUNTIF('12'!$C$3:$C$300,C488)</f>
        <v>0</v>
      </c>
      <c r="E488" s="18">
        <f>COUNTIF('01'!$D$3:$D$300,C488)+COUNTIF('02'!$D$3:$D$300,C488)+COUNTIF('03'!$D$3:$D$300,C488)+COUNTIF('04'!$D$3:$D$300,C488)+COUNTIF('05'!$D$3:$D$300,C488)+COUNTIF('06'!$D$3:$D$300,C488)+COUNTIF('07'!$D$3:$D$300,C488)+COUNTIF('08'!$D$3:$D$300,C488)+COUNTIF('09'!$D$3:$D$300,C488)+COUNTIF('10'!$D$3:$D$260,C488)+COUNTIF('11'!$D$3:$D$300,C488)+COUNTIF('12'!$D$3:$D$300,C488)</f>
        <v>0</v>
      </c>
      <c r="F488" s="18">
        <f>COUNTIFS('01'!$C$3:$C$300,C488,'01'!$H$3:$H$300,"&gt;0")+COUNTIFS('01'!$D$3:$D$300,C488,'01'!$H$3:$H$300,"&gt;0")+COUNTIFS('02'!$C$3:$C$300,C488,'02'!$H$3:$H$300,"&gt;0")+COUNTIFS('02'!$D$3:$D$300,C488,'02'!$H$3:$H$300,"&gt;0")+COUNTIFS('03'!$C$3:$C$300,C488,'03'!$H$3:$H$300,"&gt;0")+COUNTIFS('03'!$D$3:$D$300,C488,'03'!$H$3:$H$300,"&gt;0")+COUNTIFS('04'!$C$3:$C$300,C488,'04'!$H$3:$H$300,"&gt;0")+COUNTIFS('04'!$D$3:$D$300,C488,'04'!$H$3:$H$300,"&gt;0")+COUNTIFS('05'!$C$3:$C$300,C488,'05'!$H$3:$H$300,"&gt;0")+COUNTIFS('05'!$D$3:$D$300,C488,'05'!$H$3:$H$300,"&gt;0")+COUNTIFS('06'!$C$3:$C$300,C488,'06'!$H$3:$H$300,"&gt;0")+COUNTIFS('06'!$D$3:$D$300,C488,'06'!$H$3:$H$300,"&gt;0")+COUNTIFS('07'!$C$3:$C$300,C488,'07'!$H$3:$H$300,"&gt;0")+COUNTIFS('07'!$D$3:$D$300,C488,'07'!$H$3:$H$300,"&gt;0")+COUNTIFS('08'!$C$3:$C$300,C488,'08'!$H$3:$H$300,"&gt;0")+COUNTIFS('08'!$D$3:$D$300,C488,'08'!$H$3:$H$300,"&gt;0")+COUNTIFS('09'!$C$3:$C$300,C488,'09'!$H$3:$H$300,"&gt;0")+COUNTIFS('09'!$D$3:$D$300,C488,'09'!$H$3:$H$300,"&gt;0")+COUNTIFS('10'!$C$3:$C$260,C488,'10'!$I$3:$I$260,"&gt;0")+COUNTIFS('10'!$D$3:$D$260,C488,'10'!$I$3:$I$260,"&gt;0")+COUNTIFS('11'!$C$3:$C$300,C488,'11'!$H$3:$H$300,"&gt;0")+COUNTIFS('11'!$D$3:$D$300,C488,'11'!$H$3:$H$300,"&gt;0")+COUNTIFS('12'!$C$3:$C$300,C488,'12'!$H$3:$H$300,"&gt;0")+COUNTIFS('12'!$D$3:$D$300,C488,'12'!$H$3:$H$300,"&gt;0")</f>
        <v>0</v>
      </c>
      <c r="G488" s="18">
        <f>COUNTIFS('01'!$C$3:$C$300,C488,'01'!$H$3:$H$300,"&lt;0")+COUNTIFS('01'!$D$3:$D$300,C488,'01'!$H$3:$H$300,"&lt;0")+COUNTIFS('02'!$C$3:$C$300,C488,'02'!$H$3:$H$300,"&lt;0")+COUNTIFS('02'!$D$3:$D$300,C488,'02'!$H$3:$H$300,"&lt;0")+COUNTIFS('03'!$C$3:$C$300,C488,'03'!$H$3:$H$300,"&lt;0")+COUNTIFS('03'!$D$3:$D$300,C488,'03'!$H$3:$H$300,"&lt;0")+COUNTIFS('04'!$C$3:$C$300,C488,'04'!$H$3:$H$300,"&lt;0")+COUNTIFS('04'!$D$3:$D$300,C488,'04'!$H$3:$H$300,"&lt;0")+COUNTIFS('05'!$C$3:$C$300,C488,'05'!$H$3:$H$300,"&lt;0")+COUNTIFS('05'!$D$3:$D$300,C488,'05'!$H$3:$H$300,"&lt;0")+COUNTIFS('06'!$C$3:$C$300,C488,'06'!$H$3:$H$300,"&lt;0")+COUNTIFS('06'!$D$3:$D$300,C488,'06'!$H$3:$H$300,"&lt;0")+COUNTIFS('07'!$C$3:$C$300,C488,'07'!$H$3:$H$300,"&lt;0")+COUNTIFS('07'!$D$3:$D$300,C488,'07'!$H$3:$H$300,"&lt;0")+COUNTIFS('08'!$C$3:$C$300,C488,'08'!$H$3:$H$300,"&lt;0")+COUNTIFS('08'!$D$3:$D$300,C488,'08'!$H$3:$H$300,"&lt;0")+COUNTIFS('09'!$C$3:$C$300,C488,'09'!$H$3:$H$300,"&lt;0")+COUNTIFS('09'!$D$3:$D$300,C488,'09'!$H$3:$H$300,"&lt;0")+COUNTIFS('10'!$C$3:$C$260,C488,'10'!$I$3:$I$260,"&lt;0")+COUNTIFS('10'!$D$3:$D$260,C488,'10'!$I$3:$I$260,"&lt;0")+COUNTIFS('11'!$C$3:$C$300,C488,'11'!$H$3:$H$300,"&lt;0")+COUNTIFS('11'!$D$3:$D$300,C488,'11'!$H$3:$H$300,"&lt;0")+COUNTIFS('12'!$C$3:$C$300,C488,'12'!$H$3:$H$300,"&lt;0")+COUNTIFS('12'!$D$3:$D$300,C488,'12'!$H$3:$H$300,"&lt;0")</f>
        <v>0</v>
      </c>
      <c r="H488" s="19">
        <f>SUMIFS('01'!$H$3:$H$300,'01'!$C$3:$C$300,C488)+SUMIFS('01'!$H$3:$H$300,'01'!$D$3:$D$300,C488)+SUMIFS('02'!$H$3:$H$300,'02'!$C$3:$C$300,C488)+SUMIFS('02'!$H$3:$H$300,'02'!$D$3:$D$300,C488)+SUMIFS('03'!$H$3:$H$300,'03'!$C$3:$C$300,C488)+SUMIFS('03'!$H$3:$H$300,'03'!$D$3:$D$300,C488)+SUMIFS('04'!$H$3:$H$300,'04'!$C$3:$C$300,C488)+SUMIFS('04'!$H$3:$H$300,'04'!$D$3:$D$300,C488)+SUMIFS('05'!$H$3:$H$300,'05'!$C$3:$C$300,C488)+SUMIFS('05'!$H$3:$H$300,'05'!$D$3:$D$300,C488)+SUMIFS('06'!$H$3:$H$300,'06'!$C$3:$C$300,C488)+SUMIFS('06'!$H$3:$H$300,'06'!$D$3:$D$300,C488)+SUMIFS('07'!$H$3:$H$300,'07'!$C$3:$C$300,C488)+SUMIFS('07'!$H$3:$H$300,'07'!$D$3:$D$300,C488)+SUMIFS('08'!$H$3:$H$300,'08'!$C$3:$C$300,C488)+SUMIFS('08'!$H$3:$H$300,'08'!$D$3:$D$300,C488)+SUMIFS('09'!$H$3:$H$300,'09'!$C$3:$C$300,C488)+SUMIFS('09'!$H$3:$H$300,'09'!$D$3:$D$300,C488)+SUMIFS('10'!$I$3:$I$260,'10'!$C$3:$C$260,C488)+SUMIFS('10'!$I$3:$I$260,'10'!$D$3:$D$260,C488)+SUMIFS('11'!$H$3:$H$300,'11'!$C$3:$C$300,C488)+SUMIFS('11'!$H$3:$H$300,'11'!$D$3:$D$300,C488)+SUMIFS('12'!$H$3:$H$300,'12'!$C$3:$C$300,C488)+SUMIFS('12'!$H$3:$H$300,'12'!$D$3:$D$300,C488)</f>
        <v>0</v>
      </c>
      <c r="I488" s="212"/>
      <c r="J488" s="231"/>
      <c r="K488" s="212"/>
      <c r="L488" s="212"/>
    </row>
    <row r="489" spans="1:12" ht="24.75" customHeight="1">
      <c r="A489" s="16">
        <f>Equipes!$H489+(ROW(Equipes!$H489)/100000)</f>
        <v>4.8900000000000002E-3</v>
      </c>
      <c r="B489" s="13">
        <f>RANK(Equipes!$A489,A:A)</f>
        <v>512</v>
      </c>
      <c r="C489" s="28"/>
      <c r="D489" s="18">
        <f>COUNTIF('01'!$C$3:$C$300,C489)+COUNTIF('02'!$C$3:$C$300,C489)+COUNTIF('03'!$C$3:$C$300,C489)+COUNTIF('04'!$C$3:$C$300,C489)+COUNTIF('05'!$C$3:$C$300,C489)+COUNTIF('06'!$C$3:$C$300,C489)+COUNTIF('07'!$C$3:$C$300,C489)+COUNTIF('08'!$C$3:$C$300,C489)+COUNTIF('09'!$C$3:$C$300,C489)+COUNTIF('10'!$C$3:$C$260,C489)+COUNTIF('11'!$C$3:$C$300,C489)+COUNTIF('12'!$C$3:$C$300,C489)</f>
        <v>0</v>
      </c>
      <c r="E489" s="18">
        <f>COUNTIF('01'!$D$3:$D$300,C489)+COUNTIF('02'!$D$3:$D$300,C489)+COUNTIF('03'!$D$3:$D$300,C489)+COUNTIF('04'!$D$3:$D$300,C489)+COUNTIF('05'!$D$3:$D$300,C489)+COUNTIF('06'!$D$3:$D$300,C489)+COUNTIF('07'!$D$3:$D$300,C489)+COUNTIF('08'!$D$3:$D$300,C489)+COUNTIF('09'!$D$3:$D$300,C489)+COUNTIF('10'!$D$3:$D$260,C489)+COUNTIF('11'!$D$3:$D$300,C489)+COUNTIF('12'!$D$3:$D$300,C489)</f>
        <v>0</v>
      </c>
      <c r="F489" s="18">
        <f>COUNTIFS('01'!$C$3:$C$300,C489,'01'!$H$3:$H$300,"&gt;0")+COUNTIFS('01'!$D$3:$D$300,C489,'01'!$H$3:$H$300,"&gt;0")+COUNTIFS('02'!$C$3:$C$300,C489,'02'!$H$3:$H$300,"&gt;0")+COUNTIFS('02'!$D$3:$D$300,C489,'02'!$H$3:$H$300,"&gt;0")+COUNTIFS('03'!$C$3:$C$300,C489,'03'!$H$3:$H$300,"&gt;0")+COUNTIFS('03'!$D$3:$D$300,C489,'03'!$H$3:$H$300,"&gt;0")+COUNTIFS('04'!$C$3:$C$300,C489,'04'!$H$3:$H$300,"&gt;0")+COUNTIFS('04'!$D$3:$D$300,C489,'04'!$H$3:$H$300,"&gt;0")+COUNTIFS('05'!$C$3:$C$300,C489,'05'!$H$3:$H$300,"&gt;0")+COUNTIFS('05'!$D$3:$D$300,C489,'05'!$H$3:$H$300,"&gt;0")+COUNTIFS('06'!$C$3:$C$300,C489,'06'!$H$3:$H$300,"&gt;0")+COUNTIFS('06'!$D$3:$D$300,C489,'06'!$H$3:$H$300,"&gt;0")+COUNTIFS('07'!$C$3:$C$300,C489,'07'!$H$3:$H$300,"&gt;0")+COUNTIFS('07'!$D$3:$D$300,C489,'07'!$H$3:$H$300,"&gt;0")+COUNTIFS('08'!$C$3:$C$300,C489,'08'!$H$3:$H$300,"&gt;0")+COUNTIFS('08'!$D$3:$D$300,C489,'08'!$H$3:$H$300,"&gt;0")+COUNTIFS('09'!$C$3:$C$300,C489,'09'!$H$3:$H$300,"&gt;0")+COUNTIFS('09'!$D$3:$D$300,C489,'09'!$H$3:$H$300,"&gt;0")+COUNTIFS('10'!$C$3:$C$260,C489,'10'!$I$3:$I$260,"&gt;0")+COUNTIFS('10'!$D$3:$D$260,C489,'10'!$I$3:$I$260,"&gt;0")+COUNTIFS('11'!$C$3:$C$300,C489,'11'!$H$3:$H$300,"&gt;0")+COUNTIFS('11'!$D$3:$D$300,C489,'11'!$H$3:$H$300,"&gt;0")+COUNTIFS('12'!$C$3:$C$300,C489,'12'!$H$3:$H$300,"&gt;0")+COUNTIFS('12'!$D$3:$D$300,C489,'12'!$H$3:$H$300,"&gt;0")</f>
        <v>0</v>
      </c>
      <c r="G489" s="18">
        <f>COUNTIFS('01'!$C$3:$C$300,C489,'01'!$H$3:$H$300,"&lt;0")+COUNTIFS('01'!$D$3:$D$300,C489,'01'!$H$3:$H$300,"&lt;0")+COUNTIFS('02'!$C$3:$C$300,C489,'02'!$H$3:$H$300,"&lt;0")+COUNTIFS('02'!$D$3:$D$300,C489,'02'!$H$3:$H$300,"&lt;0")+COUNTIFS('03'!$C$3:$C$300,C489,'03'!$H$3:$H$300,"&lt;0")+COUNTIFS('03'!$D$3:$D$300,C489,'03'!$H$3:$H$300,"&lt;0")+COUNTIFS('04'!$C$3:$C$300,C489,'04'!$H$3:$H$300,"&lt;0")+COUNTIFS('04'!$D$3:$D$300,C489,'04'!$H$3:$H$300,"&lt;0")+COUNTIFS('05'!$C$3:$C$300,C489,'05'!$H$3:$H$300,"&lt;0")+COUNTIFS('05'!$D$3:$D$300,C489,'05'!$H$3:$H$300,"&lt;0")+COUNTIFS('06'!$C$3:$C$300,C489,'06'!$H$3:$H$300,"&lt;0")+COUNTIFS('06'!$D$3:$D$300,C489,'06'!$H$3:$H$300,"&lt;0")+COUNTIFS('07'!$C$3:$C$300,C489,'07'!$H$3:$H$300,"&lt;0")+COUNTIFS('07'!$D$3:$D$300,C489,'07'!$H$3:$H$300,"&lt;0")+COUNTIFS('08'!$C$3:$C$300,C489,'08'!$H$3:$H$300,"&lt;0")+COUNTIFS('08'!$D$3:$D$300,C489,'08'!$H$3:$H$300,"&lt;0")+COUNTIFS('09'!$C$3:$C$300,C489,'09'!$H$3:$H$300,"&lt;0")+COUNTIFS('09'!$D$3:$D$300,C489,'09'!$H$3:$H$300,"&lt;0")+COUNTIFS('10'!$C$3:$C$260,C489,'10'!$I$3:$I$260,"&lt;0")+COUNTIFS('10'!$D$3:$D$260,C489,'10'!$I$3:$I$260,"&lt;0")+COUNTIFS('11'!$C$3:$C$300,C489,'11'!$H$3:$H$300,"&lt;0")+COUNTIFS('11'!$D$3:$D$300,C489,'11'!$H$3:$H$300,"&lt;0")+COUNTIFS('12'!$C$3:$C$300,C489,'12'!$H$3:$H$300,"&lt;0")+COUNTIFS('12'!$D$3:$D$300,C489,'12'!$H$3:$H$300,"&lt;0")</f>
        <v>0</v>
      </c>
      <c r="H489" s="19">
        <f>SUMIFS('01'!$H$3:$H$300,'01'!$C$3:$C$300,C489)+SUMIFS('01'!$H$3:$H$300,'01'!$D$3:$D$300,C489)+SUMIFS('02'!$H$3:$H$300,'02'!$C$3:$C$300,C489)+SUMIFS('02'!$H$3:$H$300,'02'!$D$3:$D$300,C489)+SUMIFS('03'!$H$3:$H$300,'03'!$C$3:$C$300,C489)+SUMIFS('03'!$H$3:$H$300,'03'!$D$3:$D$300,C489)+SUMIFS('04'!$H$3:$H$300,'04'!$C$3:$C$300,C489)+SUMIFS('04'!$H$3:$H$300,'04'!$D$3:$D$300,C489)+SUMIFS('05'!$H$3:$H$300,'05'!$C$3:$C$300,C489)+SUMIFS('05'!$H$3:$H$300,'05'!$D$3:$D$300,C489)+SUMIFS('06'!$H$3:$H$300,'06'!$C$3:$C$300,C489)+SUMIFS('06'!$H$3:$H$300,'06'!$D$3:$D$300,C489)+SUMIFS('07'!$H$3:$H$300,'07'!$C$3:$C$300,C489)+SUMIFS('07'!$H$3:$H$300,'07'!$D$3:$D$300,C489)+SUMIFS('08'!$H$3:$H$300,'08'!$C$3:$C$300,C489)+SUMIFS('08'!$H$3:$H$300,'08'!$D$3:$D$300,C489)+SUMIFS('09'!$H$3:$H$300,'09'!$C$3:$C$300,C489)+SUMIFS('09'!$H$3:$H$300,'09'!$D$3:$D$300,C489)+SUMIFS('10'!$I$3:$I$260,'10'!$C$3:$C$260,C489)+SUMIFS('10'!$I$3:$I$260,'10'!$D$3:$D$260,C489)+SUMIFS('11'!$H$3:$H$300,'11'!$C$3:$C$300,C489)+SUMIFS('11'!$H$3:$H$300,'11'!$D$3:$D$300,C489)+SUMIFS('12'!$H$3:$H$300,'12'!$C$3:$C$300,C489)+SUMIFS('12'!$H$3:$H$300,'12'!$D$3:$D$300,C489)</f>
        <v>0</v>
      </c>
      <c r="I489" s="212"/>
      <c r="J489" s="231"/>
      <c r="K489" s="212"/>
      <c r="L489" s="212"/>
    </row>
    <row r="490" spans="1:12" ht="24.75" customHeight="1">
      <c r="A490" s="16">
        <f>Equipes!$H490+(ROW(Equipes!$H490)/100000)</f>
        <v>4.8999999999999998E-3</v>
      </c>
      <c r="B490" s="13">
        <f>RANK(Equipes!$A490,A:A)</f>
        <v>511</v>
      </c>
      <c r="C490" s="28"/>
      <c r="D490" s="18">
        <f>COUNTIF('01'!$C$3:$C$300,C490)+COUNTIF('02'!$C$3:$C$300,C490)+COUNTIF('03'!$C$3:$C$300,C490)+COUNTIF('04'!$C$3:$C$300,C490)+COUNTIF('05'!$C$3:$C$300,C490)+COUNTIF('06'!$C$3:$C$300,C490)+COUNTIF('07'!$C$3:$C$300,C490)+COUNTIF('08'!$C$3:$C$300,C490)+COUNTIF('09'!$C$3:$C$300,C490)+COUNTIF('10'!$C$3:$C$260,C490)+COUNTIF('11'!$C$3:$C$300,C490)+COUNTIF('12'!$C$3:$C$300,C490)</f>
        <v>0</v>
      </c>
      <c r="E490" s="18">
        <f>COUNTIF('01'!$D$3:$D$300,C490)+COUNTIF('02'!$D$3:$D$300,C490)+COUNTIF('03'!$D$3:$D$300,C490)+COUNTIF('04'!$D$3:$D$300,C490)+COUNTIF('05'!$D$3:$D$300,C490)+COUNTIF('06'!$D$3:$D$300,C490)+COUNTIF('07'!$D$3:$D$300,C490)+COUNTIF('08'!$D$3:$D$300,C490)+COUNTIF('09'!$D$3:$D$300,C490)+COUNTIF('10'!$D$3:$D$260,C490)+COUNTIF('11'!$D$3:$D$300,C490)+COUNTIF('12'!$D$3:$D$300,C490)</f>
        <v>0</v>
      </c>
      <c r="F490" s="18">
        <f>COUNTIFS('01'!$C$3:$C$300,C490,'01'!$H$3:$H$300,"&gt;0")+COUNTIFS('01'!$D$3:$D$300,C490,'01'!$H$3:$H$300,"&gt;0")+COUNTIFS('02'!$C$3:$C$300,C490,'02'!$H$3:$H$300,"&gt;0")+COUNTIFS('02'!$D$3:$D$300,C490,'02'!$H$3:$H$300,"&gt;0")+COUNTIFS('03'!$C$3:$C$300,C490,'03'!$H$3:$H$300,"&gt;0")+COUNTIFS('03'!$D$3:$D$300,C490,'03'!$H$3:$H$300,"&gt;0")+COUNTIFS('04'!$C$3:$C$300,C490,'04'!$H$3:$H$300,"&gt;0")+COUNTIFS('04'!$D$3:$D$300,C490,'04'!$H$3:$H$300,"&gt;0")+COUNTIFS('05'!$C$3:$C$300,C490,'05'!$H$3:$H$300,"&gt;0")+COUNTIFS('05'!$D$3:$D$300,C490,'05'!$H$3:$H$300,"&gt;0")+COUNTIFS('06'!$C$3:$C$300,C490,'06'!$H$3:$H$300,"&gt;0")+COUNTIFS('06'!$D$3:$D$300,C490,'06'!$H$3:$H$300,"&gt;0")+COUNTIFS('07'!$C$3:$C$300,C490,'07'!$H$3:$H$300,"&gt;0")+COUNTIFS('07'!$D$3:$D$300,C490,'07'!$H$3:$H$300,"&gt;0")+COUNTIFS('08'!$C$3:$C$300,C490,'08'!$H$3:$H$300,"&gt;0")+COUNTIFS('08'!$D$3:$D$300,C490,'08'!$H$3:$H$300,"&gt;0")+COUNTIFS('09'!$C$3:$C$300,C490,'09'!$H$3:$H$300,"&gt;0")+COUNTIFS('09'!$D$3:$D$300,C490,'09'!$H$3:$H$300,"&gt;0")+COUNTIFS('10'!$C$3:$C$260,C490,'10'!$I$3:$I$260,"&gt;0")+COUNTIFS('10'!$D$3:$D$260,C490,'10'!$I$3:$I$260,"&gt;0")+COUNTIFS('11'!$C$3:$C$300,C490,'11'!$H$3:$H$300,"&gt;0")+COUNTIFS('11'!$D$3:$D$300,C490,'11'!$H$3:$H$300,"&gt;0")+COUNTIFS('12'!$C$3:$C$300,C490,'12'!$H$3:$H$300,"&gt;0")+COUNTIFS('12'!$D$3:$D$300,C490,'12'!$H$3:$H$300,"&gt;0")</f>
        <v>0</v>
      </c>
      <c r="G490" s="18">
        <f>COUNTIFS('01'!$C$3:$C$300,C490,'01'!$H$3:$H$300,"&lt;0")+COUNTIFS('01'!$D$3:$D$300,C490,'01'!$H$3:$H$300,"&lt;0")+COUNTIFS('02'!$C$3:$C$300,C490,'02'!$H$3:$H$300,"&lt;0")+COUNTIFS('02'!$D$3:$D$300,C490,'02'!$H$3:$H$300,"&lt;0")+COUNTIFS('03'!$C$3:$C$300,C490,'03'!$H$3:$H$300,"&lt;0")+COUNTIFS('03'!$D$3:$D$300,C490,'03'!$H$3:$H$300,"&lt;0")+COUNTIFS('04'!$C$3:$C$300,C490,'04'!$H$3:$H$300,"&lt;0")+COUNTIFS('04'!$D$3:$D$300,C490,'04'!$H$3:$H$300,"&lt;0")+COUNTIFS('05'!$C$3:$C$300,C490,'05'!$H$3:$H$300,"&lt;0")+COUNTIFS('05'!$D$3:$D$300,C490,'05'!$H$3:$H$300,"&lt;0")+COUNTIFS('06'!$C$3:$C$300,C490,'06'!$H$3:$H$300,"&lt;0")+COUNTIFS('06'!$D$3:$D$300,C490,'06'!$H$3:$H$300,"&lt;0")+COUNTIFS('07'!$C$3:$C$300,C490,'07'!$H$3:$H$300,"&lt;0")+COUNTIFS('07'!$D$3:$D$300,C490,'07'!$H$3:$H$300,"&lt;0")+COUNTIFS('08'!$C$3:$C$300,C490,'08'!$H$3:$H$300,"&lt;0")+COUNTIFS('08'!$D$3:$D$300,C490,'08'!$H$3:$H$300,"&lt;0")+COUNTIFS('09'!$C$3:$C$300,C490,'09'!$H$3:$H$300,"&lt;0")+COUNTIFS('09'!$D$3:$D$300,C490,'09'!$H$3:$H$300,"&lt;0")+COUNTIFS('10'!$C$3:$C$260,C490,'10'!$I$3:$I$260,"&lt;0")+COUNTIFS('10'!$D$3:$D$260,C490,'10'!$I$3:$I$260,"&lt;0")+COUNTIFS('11'!$C$3:$C$300,C490,'11'!$H$3:$H$300,"&lt;0")+COUNTIFS('11'!$D$3:$D$300,C490,'11'!$H$3:$H$300,"&lt;0")+COUNTIFS('12'!$C$3:$C$300,C490,'12'!$H$3:$H$300,"&lt;0")+COUNTIFS('12'!$D$3:$D$300,C490,'12'!$H$3:$H$300,"&lt;0")</f>
        <v>0</v>
      </c>
      <c r="H490" s="19">
        <f>SUMIFS('01'!$H$3:$H$300,'01'!$C$3:$C$300,C490)+SUMIFS('01'!$H$3:$H$300,'01'!$D$3:$D$300,C490)+SUMIFS('02'!$H$3:$H$300,'02'!$C$3:$C$300,C490)+SUMIFS('02'!$H$3:$H$300,'02'!$D$3:$D$300,C490)+SUMIFS('03'!$H$3:$H$300,'03'!$C$3:$C$300,C490)+SUMIFS('03'!$H$3:$H$300,'03'!$D$3:$D$300,C490)+SUMIFS('04'!$H$3:$H$300,'04'!$C$3:$C$300,C490)+SUMIFS('04'!$H$3:$H$300,'04'!$D$3:$D$300,C490)+SUMIFS('05'!$H$3:$H$300,'05'!$C$3:$C$300,C490)+SUMIFS('05'!$H$3:$H$300,'05'!$D$3:$D$300,C490)+SUMIFS('06'!$H$3:$H$300,'06'!$C$3:$C$300,C490)+SUMIFS('06'!$H$3:$H$300,'06'!$D$3:$D$300,C490)+SUMIFS('07'!$H$3:$H$300,'07'!$C$3:$C$300,C490)+SUMIFS('07'!$H$3:$H$300,'07'!$D$3:$D$300,C490)+SUMIFS('08'!$H$3:$H$300,'08'!$C$3:$C$300,C490)+SUMIFS('08'!$H$3:$H$300,'08'!$D$3:$D$300,C490)+SUMIFS('09'!$H$3:$H$300,'09'!$C$3:$C$300,C490)+SUMIFS('09'!$H$3:$H$300,'09'!$D$3:$D$300,C490)+SUMIFS('10'!$I$3:$I$260,'10'!$C$3:$C$260,C490)+SUMIFS('10'!$I$3:$I$260,'10'!$D$3:$D$260,C490)+SUMIFS('11'!$H$3:$H$300,'11'!$C$3:$C$300,C490)+SUMIFS('11'!$H$3:$H$300,'11'!$D$3:$D$300,C490)+SUMIFS('12'!$H$3:$H$300,'12'!$C$3:$C$300,C490)+SUMIFS('12'!$H$3:$H$300,'12'!$D$3:$D$300,C490)</f>
        <v>0</v>
      </c>
      <c r="I490" s="212"/>
      <c r="J490" s="231"/>
      <c r="K490" s="212"/>
      <c r="L490" s="212"/>
    </row>
    <row r="491" spans="1:12" ht="24.75" customHeight="1">
      <c r="A491" s="16">
        <f>Equipes!$H491+(ROW(Equipes!$H491)/100000)</f>
        <v>4.9100000000000003E-3</v>
      </c>
      <c r="B491" s="13">
        <f>RANK(Equipes!$A491,A:A)</f>
        <v>510</v>
      </c>
      <c r="C491" s="28"/>
      <c r="D491" s="18">
        <f>COUNTIF('01'!$C$3:$C$300,C491)+COUNTIF('02'!$C$3:$C$300,C491)+COUNTIF('03'!$C$3:$C$300,C491)+COUNTIF('04'!$C$3:$C$300,C491)+COUNTIF('05'!$C$3:$C$300,C491)+COUNTIF('06'!$C$3:$C$300,C491)+COUNTIF('07'!$C$3:$C$300,C491)+COUNTIF('08'!$C$3:$C$300,C491)+COUNTIF('09'!$C$3:$C$300,C491)+COUNTIF('10'!$C$3:$C$260,C491)+COUNTIF('11'!$C$3:$C$300,C491)+COUNTIF('12'!$C$3:$C$300,C491)</f>
        <v>0</v>
      </c>
      <c r="E491" s="18">
        <f>COUNTIF('01'!$D$3:$D$300,C491)+COUNTIF('02'!$D$3:$D$300,C491)+COUNTIF('03'!$D$3:$D$300,C491)+COUNTIF('04'!$D$3:$D$300,C491)+COUNTIF('05'!$D$3:$D$300,C491)+COUNTIF('06'!$D$3:$D$300,C491)+COUNTIF('07'!$D$3:$D$300,C491)+COUNTIF('08'!$D$3:$D$300,C491)+COUNTIF('09'!$D$3:$D$300,C491)+COUNTIF('10'!$D$3:$D$260,C491)+COUNTIF('11'!$D$3:$D$300,C491)+COUNTIF('12'!$D$3:$D$300,C491)</f>
        <v>0</v>
      </c>
      <c r="F491" s="18">
        <f>COUNTIFS('01'!$C$3:$C$300,C491,'01'!$H$3:$H$300,"&gt;0")+COUNTIFS('01'!$D$3:$D$300,C491,'01'!$H$3:$H$300,"&gt;0")+COUNTIFS('02'!$C$3:$C$300,C491,'02'!$H$3:$H$300,"&gt;0")+COUNTIFS('02'!$D$3:$D$300,C491,'02'!$H$3:$H$300,"&gt;0")+COUNTIFS('03'!$C$3:$C$300,C491,'03'!$H$3:$H$300,"&gt;0")+COUNTIFS('03'!$D$3:$D$300,C491,'03'!$H$3:$H$300,"&gt;0")+COUNTIFS('04'!$C$3:$C$300,C491,'04'!$H$3:$H$300,"&gt;0")+COUNTIFS('04'!$D$3:$D$300,C491,'04'!$H$3:$H$300,"&gt;0")+COUNTIFS('05'!$C$3:$C$300,C491,'05'!$H$3:$H$300,"&gt;0")+COUNTIFS('05'!$D$3:$D$300,C491,'05'!$H$3:$H$300,"&gt;0")+COUNTIFS('06'!$C$3:$C$300,C491,'06'!$H$3:$H$300,"&gt;0")+COUNTIFS('06'!$D$3:$D$300,C491,'06'!$H$3:$H$300,"&gt;0")+COUNTIFS('07'!$C$3:$C$300,C491,'07'!$H$3:$H$300,"&gt;0")+COUNTIFS('07'!$D$3:$D$300,C491,'07'!$H$3:$H$300,"&gt;0")+COUNTIFS('08'!$C$3:$C$300,C491,'08'!$H$3:$H$300,"&gt;0")+COUNTIFS('08'!$D$3:$D$300,C491,'08'!$H$3:$H$300,"&gt;0")+COUNTIFS('09'!$C$3:$C$300,C491,'09'!$H$3:$H$300,"&gt;0")+COUNTIFS('09'!$D$3:$D$300,C491,'09'!$H$3:$H$300,"&gt;0")+COUNTIFS('10'!$C$3:$C$260,C491,'10'!$I$3:$I$260,"&gt;0")+COUNTIFS('10'!$D$3:$D$260,C491,'10'!$I$3:$I$260,"&gt;0")+COUNTIFS('11'!$C$3:$C$300,C491,'11'!$H$3:$H$300,"&gt;0")+COUNTIFS('11'!$D$3:$D$300,C491,'11'!$H$3:$H$300,"&gt;0")+COUNTIFS('12'!$C$3:$C$300,C491,'12'!$H$3:$H$300,"&gt;0")+COUNTIFS('12'!$D$3:$D$300,C491,'12'!$H$3:$H$300,"&gt;0")</f>
        <v>0</v>
      </c>
      <c r="G491" s="18">
        <f>COUNTIFS('01'!$C$3:$C$300,C491,'01'!$H$3:$H$300,"&lt;0")+COUNTIFS('01'!$D$3:$D$300,C491,'01'!$H$3:$H$300,"&lt;0")+COUNTIFS('02'!$C$3:$C$300,C491,'02'!$H$3:$H$300,"&lt;0")+COUNTIFS('02'!$D$3:$D$300,C491,'02'!$H$3:$H$300,"&lt;0")+COUNTIFS('03'!$C$3:$C$300,C491,'03'!$H$3:$H$300,"&lt;0")+COUNTIFS('03'!$D$3:$D$300,C491,'03'!$H$3:$H$300,"&lt;0")+COUNTIFS('04'!$C$3:$C$300,C491,'04'!$H$3:$H$300,"&lt;0")+COUNTIFS('04'!$D$3:$D$300,C491,'04'!$H$3:$H$300,"&lt;0")+COUNTIFS('05'!$C$3:$C$300,C491,'05'!$H$3:$H$300,"&lt;0")+COUNTIFS('05'!$D$3:$D$300,C491,'05'!$H$3:$H$300,"&lt;0")+COUNTIFS('06'!$C$3:$C$300,C491,'06'!$H$3:$H$300,"&lt;0")+COUNTIFS('06'!$D$3:$D$300,C491,'06'!$H$3:$H$300,"&lt;0")+COUNTIFS('07'!$C$3:$C$300,C491,'07'!$H$3:$H$300,"&lt;0")+COUNTIFS('07'!$D$3:$D$300,C491,'07'!$H$3:$H$300,"&lt;0")+COUNTIFS('08'!$C$3:$C$300,C491,'08'!$H$3:$H$300,"&lt;0")+COUNTIFS('08'!$D$3:$D$300,C491,'08'!$H$3:$H$300,"&lt;0")+COUNTIFS('09'!$C$3:$C$300,C491,'09'!$H$3:$H$300,"&lt;0")+COUNTIFS('09'!$D$3:$D$300,C491,'09'!$H$3:$H$300,"&lt;0")+COUNTIFS('10'!$C$3:$C$260,C491,'10'!$I$3:$I$260,"&lt;0")+COUNTIFS('10'!$D$3:$D$260,C491,'10'!$I$3:$I$260,"&lt;0")+COUNTIFS('11'!$C$3:$C$300,C491,'11'!$H$3:$H$300,"&lt;0")+COUNTIFS('11'!$D$3:$D$300,C491,'11'!$H$3:$H$300,"&lt;0")+COUNTIFS('12'!$C$3:$C$300,C491,'12'!$H$3:$H$300,"&lt;0")+COUNTIFS('12'!$D$3:$D$300,C491,'12'!$H$3:$H$300,"&lt;0")</f>
        <v>0</v>
      </c>
      <c r="H491" s="19">
        <f>SUMIFS('01'!$H$3:$H$300,'01'!$C$3:$C$300,C491)+SUMIFS('01'!$H$3:$H$300,'01'!$D$3:$D$300,C491)+SUMIFS('02'!$H$3:$H$300,'02'!$C$3:$C$300,C491)+SUMIFS('02'!$H$3:$H$300,'02'!$D$3:$D$300,C491)+SUMIFS('03'!$H$3:$H$300,'03'!$C$3:$C$300,C491)+SUMIFS('03'!$H$3:$H$300,'03'!$D$3:$D$300,C491)+SUMIFS('04'!$H$3:$H$300,'04'!$C$3:$C$300,C491)+SUMIFS('04'!$H$3:$H$300,'04'!$D$3:$D$300,C491)+SUMIFS('05'!$H$3:$H$300,'05'!$C$3:$C$300,C491)+SUMIFS('05'!$H$3:$H$300,'05'!$D$3:$D$300,C491)+SUMIFS('06'!$H$3:$H$300,'06'!$C$3:$C$300,C491)+SUMIFS('06'!$H$3:$H$300,'06'!$D$3:$D$300,C491)+SUMIFS('07'!$H$3:$H$300,'07'!$C$3:$C$300,C491)+SUMIFS('07'!$H$3:$H$300,'07'!$D$3:$D$300,C491)+SUMIFS('08'!$H$3:$H$300,'08'!$C$3:$C$300,C491)+SUMIFS('08'!$H$3:$H$300,'08'!$D$3:$D$300,C491)+SUMIFS('09'!$H$3:$H$300,'09'!$C$3:$C$300,C491)+SUMIFS('09'!$H$3:$H$300,'09'!$D$3:$D$300,C491)+SUMIFS('10'!$I$3:$I$260,'10'!$C$3:$C$260,C491)+SUMIFS('10'!$I$3:$I$260,'10'!$D$3:$D$260,C491)+SUMIFS('11'!$H$3:$H$300,'11'!$C$3:$C$300,C491)+SUMIFS('11'!$H$3:$H$300,'11'!$D$3:$D$300,C491)+SUMIFS('12'!$H$3:$H$300,'12'!$C$3:$C$300,C491)+SUMIFS('12'!$H$3:$H$300,'12'!$D$3:$D$300,C491)</f>
        <v>0</v>
      </c>
      <c r="I491" s="212"/>
      <c r="J491" s="231"/>
      <c r="K491" s="212"/>
      <c r="L491" s="212"/>
    </row>
    <row r="492" spans="1:12" ht="24.75" customHeight="1">
      <c r="A492" s="16">
        <f>Equipes!$H492+(ROW(Equipes!$H492)/100000)</f>
        <v>4.9199999999999999E-3</v>
      </c>
      <c r="B492" s="13">
        <f>RANK(Equipes!$A492,A:A)</f>
        <v>509</v>
      </c>
      <c r="C492" s="28"/>
      <c r="D492" s="18">
        <f>COUNTIF('01'!$C$3:$C$300,C492)+COUNTIF('02'!$C$3:$C$300,C492)+COUNTIF('03'!$C$3:$C$300,C492)+COUNTIF('04'!$C$3:$C$300,C492)+COUNTIF('05'!$C$3:$C$300,C492)+COUNTIF('06'!$C$3:$C$300,C492)+COUNTIF('07'!$C$3:$C$300,C492)+COUNTIF('08'!$C$3:$C$300,C492)+COUNTIF('09'!$C$3:$C$300,C492)+COUNTIF('10'!$C$3:$C$260,C492)+COUNTIF('11'!$C$3:$C$300,C492)+COUNTIF('12'!$C$3:$C$300,C492)</f>
        <v>0</v>
      </c>
      <c r="E492" s="18">
        <f>COUNTIF('01'!$D$3:$D$300,C492)+COUNTIF('02'!$D$3:$D$300,C492)+COUNTIF('03'!$D$3:$D$300,C492)+COUNTIF('04'!$D$3:$D$300,C492)+COUNTIF('05'!$D$3:$D$300,C492)+COUNTIF('06'!$D$3:$D$300,C492)+COUNTIF('07'!$D$3:$D$300,C492)+COUNTIF('08'!$D$3:$D$300,C492)+COUNTIF('09'!$D$3:$D$300,C492)+COUNTIF('10'!$D$3:$D$260,C492)+COUNTIF('11'!$D$3:$D$300,C492)+COUNTIF('12'!$D$3:$D$300,C492)</f>
        <v>0</v>
      </c>
      <c r="F492" s="18">
        <f>COUNTIFS('01'!$C$3:$C$300,C492,'01'!$H$3:$H$300,"&gt;0")+COUNTIFS('01'!$D$3:$D$300,C492,'01'!$H$3:$H$300,"&gt;0")+COUNTIFS('02'!$C$3:$C$300,C492,'02'!$H$3:$H$300,"&gt;0")+COUNTIFS('02'!$D$3:$D$300,C492,'02'!$H$3:$H$300,"&gt;0")+COUNTIFS('03'!$C$3:$C$300,C492,'03'!$H$3:$H$300,"&gt;0")+COUNTIFS('03'!$D$3:$D$300,C492,'03'!$H$3:$H$300,"&gt;0")+COUNTIFS('04'!$C$3:$C$300,C492,'04'!$H$3:$H$300,"&gt;0")+COUNTIFS('04'!$D$3:$D$300,C492,'04'!$H$3:$H$300,"&gt;0")+COUNTIFS('05'!$C$3:$C$300,C492,'05'!$H$3:$H$300,"&gt;0")+COUNTIFS('05'!$D$3:$D$300,C492,'05'!$H$3:$H$300,"&gt;0")+COUNTIFS('06'!$C$3:$C$300,C492,'06'!$H$3:$H$300,"&gt;0")+COUNTIFS('06'!$D$3:$D$300,C492,'06'!$H$3:$H$300,"&gt;0")+COUNTIFS('07'!$C$3:$C$300,C492,'07'!$H$3:$H$300,"&gt;0")+COUNTIFS('07'!$D$3:$D$300,C492,'07'!$H$3:$H$300,"&gt;0")+COUNTIFS('08'!$C$3:$C$300,C492,'08'!$H$3:$H$300,"&gt;0")+COUNTIFS('08'!$D$3:$D$300,C492,'08'!$H$3:$H$300,"&gt;0")+COUNTIFS('09'!$C$3:$C$300,C492,'09'!$H$3:$H$300,"&gt;0")+COUNTIFS('09'!$D$3:$D$300,C492,'09'!$H$3:$H$300,"&gt;0")+COUNTIFS('10'!$C$3:$C$260,C492,'10'!$I$3:$I$260,"&gt;0")+COUNTIFS('10'!$D$3:$D$260,C492,'10'!$I$3:$I$260,"&gt;0")+COUNTIFS('11'!$C$3:$C$300,C492,'11'!$H$3:$H$300,"&gt;0")+COUNTIFS('11'!$D$3:$D$300,C492,'11'!$H$3:$H$300,"&gt;0")+COUNTIFS('12'!$C$3:$C$300,C492,'12'!$H$3:$H$300,"&gt;0")+COUNTIFS('12'!$D$3:$D$300,C492,'12'!$H$3:$H$300,"&gt;0")</f>
        <v>0</v>
      </c>
      <c r="G492" s="18">
        <f>COUNTIFS('01'!$C$3:$C$300,C492,'01'!$H$3:$H$300,"&lt;0")+COUNTIFS('01'!$D$3:$D$300,C492,'01'!$H$3:$H$300,"&lt;0")+COUNTIFS('02'!$C$3:$C$300,C492,'02'!$H$3:$H$300,"&lt;0")+COUNTIFS('02'!$D$3:$D$300,C492,'02'!$H$3:$H$300,"&lt;0")+COUNTIFS('03'!$C$3:$C$300,C492,'03'!$H$3:$H$300,"&lt;0")+COUNTIFS('03'!$D$3:$D$300,C492,'03'!$H$3:$H$300,"&lt;0")+COUNTIFS('04'!$C$3:$C$300,C492,'04'!$H$3:$H$300,"&lt;0")+COUNTIFS('04'!$D$3:$D$300,C492,'04'!$H$3:$H$300,"&lt;0")+COUNTIFS('05'!$C$3:$C$300,C492,'05'!$H$3:$H$300,"&lt;0")+COUNTIFS('05'!$D$3:$D$300,C492,'05'!$H$3:$H$300,"&lt;0")+COUNTIFS('06'!$C$3:$C$300,C492,'06'!$H$3:$H$300,"&lt;0")+COUNTIFS('06'!$D$3:$D$300,C492,'06'!$H$3:$H$300,"&lt;0")+COUNTIFS('07'!$C$3:$C$300,C492,'07'!$H$3:$H$300,"&lt;0")+COUNTIFS('07'!$D$3:$D$300,C492,'07'!$H$3:$H$300,"&lt;0")+COUNTIFS('08'!$C$3:$C$300,C492,'08'!$H$3:$H$300,"&lt;0")+COUNTIFS('08'!$D$3:$D$300,C492,'08'!$H$3:$H$300,"&lt;0")+COUNTIFS('09'!$C$3:$C$300,C492,'09'!$H$3:$H$300,"&lt;0")+COUNTIFS('09'!$D$3:$D$300,C492,'09'!$H$3:$H$300,"&lt;0")+COUNTIFS('10'!$C$3:$C$260,C492,'10'!$I$3:$I$260,"&lt;0")+COUNTIFS('10'!$D$3:$D$260,C492,'10'!$I$3:$I$260,"&lt;0")+COUNTIFS('11'!$C$3:$C$300,C492,'11'!$H$3:$H$300,"&lt;0")+COUNTIFS('11'!$D$3:$D$300,C492,'11'!$H$3:$H$300,"&lt;0")+COUNTIFS('12'!$C$3:$C$300,C492,'12'!$H$3:$H$300,"&lt;0")+COUNTIFS('12'!$D$3:$D$300,C492,'12'!$H$3:$H$300,"&lt;0")</f>
        <v>0</v>
      </c>
      <c r="H492" s="19">
        <f>SUMIFS('01'!$H$3:$H$300,'01'!$C$3:$C$300,C492)+SUMIFS('01'!$H$3:$H$300,'01'!$D$3:$D$300,C492)+SUMIFS('02'!$H$3:$H$300,'02'!$C$3:$C$300,C492)+SUMIFS('02'!$H$3:$H$300,'02'!$D$3:$D$300,C492)+SUMIFS('03'!$H$3:$H$300,'03'!$C$3:$C$300,C492)+SUMIFS('03'!$H$3:$H$300,'03'!$D$3:$D$300,C492)+SUMIFS('04'!$H$3:$H$300,'04'!$C$3:$C$300,C492)+SUMIFS('04'!$H$3:$H$300,'04'!$D$3:$D$300,C492)+SUMIFS('05'!$H$3:$H$300,'05'!$C$3:$C$300,C492)+SUMIFS('05'!$H$3:$H$300,'05'!$D$3:$D$300,C492)+SUMIFS('06'!$H$3:$H$300,'06'!$C$3:$C$300,C492)+SUMIFS('06'!$H$3:$H$300,'06'!$D$3:$D$300,C492)+SUMIFS('07'!$H$3:$H$300,'07'!$C$3:$C$300,C492)+SUMIFS('07'!$H$3:$H$300,'07'!$D$3:$D$300,C492)+SUMIFS('08'!$H$3:$H$300,'08'!$C$3:$C$300,C492)+SUMIFS('08'!$H$3:$H$300,'08'!$D$3:$D$300,C492)+SUMIFS('09'!$H$3:$H$300,'09'!$C$3:$C$300,C492)+SUMIFS('09'!$H$3:$H$300,'09'!$D$3:$D$300,C492)+SUMIFS('10'!$I$3:$I$260,'10'!$C$3:$C$260,C492)+SUMIFS('10'!$I$3:$I$260,'10'!$D$3:$D$260,C492)+SUMIFS('11'!$H$3:$H$300,'11'!$C$3:$C$300,C492)+SUMIFS('11'!$H$3:$H$300,'11'!$D$3:$D$300,C492)+SUMIFS('12'!$H$3:$H$300,'12'!$C$3:$C$300,C492)+SUMIFS('12'!$H$3:$H$300,'12'!$D$3:$D$300,C492)</f>
        <v>0</v>
      </c>
      <c r="I492" s="212"/>
      <c r="J492" s="231"/>
      <c r="K492" s="212"/>
      <c r="L492" s="212"/>
    </row>
    <row r="493" spans="1:12" ht="24.75" customHeight="1">
      <c r="A493" s="16">
        <f>Equipes!$H493+(ROW(Equipes!$H493)/100000)</f>
        <v>4.9300000000000004E-3</v>
      </c>
      <c r="B493" s="13">
        <f>RANK(Equipes!$A493,A:A)</f>
        <v>508</v>
      </c>
      <c r="C493" s="28"/>
      <c r="D493" s="18">
        <f>COUNTIF('01'!$C$3:$C$300,C493)+COUNTIF('02'!$C$3:$C$300,C493)+COUNTIF('03'!$C$3:$C$300,C493)+COUNTIF('04'!$C$3:$C$300,C493)+COUNTIF('05'!$C$3:$C$300,C493)+COUNTIF('06'!$C$3:$C$300,C493)+COUNTIF('07'!$C$3:$C$300,C493)+COUNTIF('08'!$C$3:$C$300,C493)+COUNTIF('09'!$C$3:$C$300,C493)+COUNTIF('10'!$C$3:$C$260,C493)+COUNTIF('11'!$C$3:$C$300,C493)+COUNTIF('12'!$C$3:$C$300,C493)</f>
        <v>0</v>
      </c>
      <c r="E493" s="18">
        <f>COUNTIF('01'!$D$3:$D$300,C493)+COUNTIF('02'!$D$3:$D$300,C493)+COUNTIF('03'!$D$3:$D$300,C493)+COUNTIF('04'!$D$3:$D$300,C493)+COUNTIF('05'!$D$3:$D$300,C493)+COUNTIF('06'!$D$3:$D$300,C493)+COUNTIF('07'!$D$3:$D$300,C493)+COUNTIF('08'!$D$3:$D$300,C493)+COUNTIF('09'!$D$3:$D$300,C493)+COUNTIF('10'!$D$3:$D$260,C493)+COUNTIF('11'!$D$3:$D$300,C493)+COUNTIF('12'!$D$3:$D$300,C493)</f>
        <v>0</v>
      </c>
      <c r="F493" s="18">
        <f>COUNTIFS('01'!$C$3:$C$300,C493,'01'!$H$3:$H$300,"&gt;0")+COUNTIFS('01'!$D$3:$D$300,C493,'01'!$H$3:$H$300,"&gt;0")+COUNTIFS('02'!$C$3:$C$300,C493,'02'!$H$3:$H$300,"&gt;0")+COUNTIFS('02'!$D$3:$D$300,C493,'02'!$H$3:$H$300,"&gt;0")+COUNTIFS('03'!$C$3:$C$300,C493,'03'!$H$3:$H$300,"&gt;0")+COUNTIFS('03'!$D$3:$D$300,C493,'03'!$H$3:$H$300,"&gt;0")+COUNTIFS('04'!$C$3:$C$300,C493,'04'!$H$3:$H$300,"&gt;0")+COUNTIFS('04'!$D$3:$D$300,C493,'04'!$H$3:$H$300,"&gt;0")+COUNTIFS('05'!$C$3:$C$300,C493,'05'!$H$3:$H$300,"&gt;0")+COUNTIFS('05'!$D$3:$D$300,C493,'05'!$H$3:$H$300,"&gt;0")+COUNTIFS('06'!$C$3:$C$300,C493,'06'!$H$3:$H$300,"&gt;0")+COUNTIFS('06'!$D$3:$D$300,C493,'06'!$H$3:$H$300,"&gt;0")+COUNTIFS('07'!$C$3:$C$300,C493,'07'!$H$3:$H$300,"&gt;0")+COUNTIFS('07'!$D$3:$D$300,C493,'07'!$H$3:$H$300,"&gt;0")+COUNTIFS('08'!$C$3:$C$300,C493,'08'!$H$3:$H$300,"&gt;0")+COUNTIFS('08'!$D$3:$D$300,C493,'08'!$H$3:$H$300,"&gt;0")+COUNTIFS('09'!$C$3:$C$300,C493,'09'!$H$3:$H$300,"&gt;0")+COUNTIFS('09'!$D$3:$D$300,C493,'09'!$H$3:$H$300,"&gt;0")+COUNTIFS('10'!$C$3:$C$260,C493,'10'!$I$3:$I$260,"&gt;0")+COUNTIFS('10'!$D$3:$D$260,C493,'10'!$I$3:$I$260,"&gt;0")+COUNTIFS('11'!$C$3:$C$300,C493,'11'!$H$3:$H$300,"&gt;0")+COUNTIFS('11'!$D$3:$D$300,C493,'11'!$H$3:$H$300,"&gt;0")+COUNTIFS('12'!$C$3:$C$300,C493,'12'!$H$3:$H$300,"&gt;0")+COUNTIFS('12'!$D$3:$D$300,C493,'12'!$H$3:$H$300,"&gt;0")</f>
        <v>0</v>
      </c>
      <c r="G493" s="18">
        <f>COUNTIFS('01'!$C$3:$C$300,C493,'01'!$H$3:$H$300,"&lt;0")+COUNTIFS('01'!$D$3:$D$300,C493,'01'!$H$3:$H$300,"&lt;0")+COUNTIFS('02'!$C$3:$C$300,C493,'02'!$H$3:$H$300,"&lt;0")+COUNTIFS('02'!$D$3:$D$300,C493,'02'!$H$3:$H$300,"&lt;0")+COUNTIFS('03'!$C$3:$C$300,C493,'03'!$H$3:$H$300,"&lt;0")+COUNTIFS('03'!$D$3:$D$300,C493,'03'!$H$3:$H$300,"&lt;0")+COUNTIFS('04'!$C$3:$C$300,C493,'04'!$H$3:$H$300,"&lt;0")+COUNTIFS('04'!$D$3:$D$300,C493,'04'!$H$3:$H$300,"&lt;0")+COUNTIFS('05'!$C$3:$C$300,C493,'05'!$H$3:$H$300,"&lt;0")+COUNTIFS('05'!$D$3:$D$300,C493,'05'!$H$3:$H$300,"&lt;0")+COUNTIFS('06'!$C$3:$C$300,C493,'06'!$H$3:$H$300,"&lt;0")+COUNTIFS('06'!$D$3:$D$300,C493,'06'!$H$3:$H$300,"&lt;0")+COUNTIFS('07'!$C$3:$C$300,C493,'07'!$H$3:$H$300,"&lt;0")+COUNTIFS('07'!$D$3:$D$300,C493,'07'!$H$3:$H$300,"&lt;0")+COUNTIFS('08'!$C$3:$C$300,C493,'08'!$H$3:$H$300,"&lt;0")+COUNTIFS('08'!$D$3:$D$300,C493,'08'!$H$3:$H$300,"&lt;0")+COUNTIFS('09'!$C$3:$C$300,C493,'09'!$H$3:$H$300,"&lt;0")+COUNTIFS('09'!$D$3:$D$300,C493,'09'!$H$3:$H$300,"&lt;0")+COUNTIFS('10'!$C$3:$C$260,C493,'10'!$I$3:$I$260,"&lt;0")+COUNTIFS('10'!$D$3:$D$260,C493,'10'!$I$3:$I$260,"&lt;0")+COUNTIFS('11'!$C$3:$C$300,C493,'11'!$H$3:$H$300,"&lt;0")+COUNTIFS('11'!$D$3:$D$300,C493,'11'!$H$3:$H$300,"&lt;0")+COUNTIFS('12'!$C$3:$C$300,C493,'12'!$H$3:$H$300,"&lt;0")+COUNTIFS('12'!$D$3:$D$300,C493,'12'!$H$3:$H$300,"&lt;0")</f>
        <v>0</v>
      </c>
      <c r="H493" s="19">
        <f>SUMIFS('01'!$H$3:$H$300,'01'!$C$3:$C$300,C493)+SUMIFS('01'!$H$3:$H$300,'01'!$D$3:$D$300,C493)+SUMIFS('02'!$H$3:$H$300,'02'!$C$3:$C$300,C493)+SUMIFS('02'!$H$3:$H$300,'02'!$D$3:$D$300,C493)+SUMIFS('03'!$H$3:$H$300,'03'!$C$3:$C$300,C493)+SUMIFS('03'!$H$3:$H$300,'03'!$D$3:$D$300,C493)+SUMIFS('04'!$H$3:$H$300,'04'!$C$3:$C$300,C493)+SUMIFS('04'!$H$3:$H$300,'04'!$D$3:$D$300,C493)+SUMIFS('05'!$H$3:$H$300,'05'!$C$3:$C$300,C493)+SUMIFS('05'!$H$3:$H$300,'05'!$D$3:$D$300,C493)+SUMIFS('06'!$H$3:$H$300,'06'!$C$3:$C$300,C493)+SUMIFS('06'!$H$3:$H$300,'06'!$D$3:$D$300,C493)+SUMIFS('07'!$H$3:$H$300,'07'!$C$3:$C$300,C493)+SUMIFS('07'!$H$3:$H$300,'07'!$D$3:$D$300,C493)+SUMIFS('08'!$H$3:$H$300,'08'!$C$3:$C$300,C493)+SUMIFS('08'!$H$3:$H$300,'08'!$D$3:$D$300,C493)+SUMIFS('09'!$H$3:$H$300,'09'!$C$3:$C$300,C493)+SUMIFS('09'!$H$3:$H$300,'09'!$D$3:$D$300,C493)+SUMIFS('10'!$I$3:$I$260,'10'!$C$3:$C$260,C493)+SUMIFS('10'!$I$3:$I$260,'10'!$D$3:$D$260,C493)+SUMIFS('11'!$H$3:$H$300,'11'!$C$3:$C$300,C493)+SUMIFS('11'!$H$3:$H$300,'11'!$D$3:$D$300,C493)+SUMIFS('12'!$H$3:$H$300,'12'!$C$3:$C$300,C493)+SUMIFS('12'!$H$3:$H$300,'12'!$D$3:$D$300,C493)</f>
        <v>0</v>
      </c>
      <c r="I493" s="212"/>
      <c r="J493" s="231"/>
      <c r="K493" s="212"/>
      <c r="L493" s="212"/>
    </row>
    <row r="494" spans="1:12" ht="24.75" customHeight="1">
      <c r="A494" s="16">
        <f>Equipes!$H494+(ROW(Equipes!$H494)/100000)</f>
        <v>4.9399999999999999E-3</v>
      </c>
      <c r="B494" s="13">
        <f>RANK(Equipes!$A494,A:A)</f>
        <v>507</v>
      </c>
      <c r="C494" s="28"/>
      <c r="D494" s="18">
        <f>COUNTIF('01'!$C$3:$C$300,C494)+COUNTIF('02'!$C$3:$C$300,C494)+COUNTIF('03'!$C$3:$C$300,C494)+COUNTIF('04'!$C$3:$C$300,C494)+COUNTIF('05'!$C$3:$C$300,C494)+COUNTIF('06'!$C$3:$C$300,C494)+COUNTIF('07'!$C$3:$C$300,C494)+COUNTIF('08'!$C$3:$C$300,C494)+COUNTIF('09'!$C$3:$C$300,C494)+COUNTIF('10'!$C$3:$C$260,C494)+COUNTIF('11'!$C$3:$C$300,C494)+COUNTIF('12'!$C$3:$C$300,C494)</f>
        <v>0</v>
      </c>
      <c r="E494" s="18">
        <f>COUNTIF('01'!$D$3:$D$300,C494)+COUNTIF('02'!$D$3:$D$300,C494)+COUNTIF('03'!$D$3:$D$300,C494)+COUNTIF('04'!$D$3:$D$300,C494)+COUNTIF('05'!$D$3:$D$300,C494)+COUNTIF('06'!$D$3:$D$300,C494)+COUNTIF('07'!$D$3:$D$300,C494)+COUNTIF('08'!$D$3:$D$300,C494)+COUNTIF('09'!$D$3:$D$300,C494)+COUNTIF('10'!$D$3:$D$260,C494)+COUNTIF('11'!$D$3:$D$300,C494)+COUNTIF('12'!$D$3:$D$300,C494)</f>
        <v>0</v>
      </c>
      <c r="F494" s="18">
        <f>COUNTIFS('01'!$C$3:$C$300,C494,'01'!$H$3:$H$300,"&gt;0")+COUNTIFS('01'!$D$3:$D$300,C494,'01'!$H$3:$H$300,"&gt;0")+COUNTIFS('02'!$C$3:$C$300,C494,'02'!$H$3:$H$300,"&gt;0")+COUNTIFS('02'!$D$3:$D$300,C494,'02'!$H$3:$H$300,"&gt;0")+COUNTIFS('03'!$C$3:$C$300,C494,'03'!$H$3:$H$300,"&gt;0")+COUNTIFS('03'!$D$3:$D$300,C494,'03'!$H$3:$H$300,"&gt;0")+COUNTIFS('04'!$C$3:$C$300,C494,'04'!$H$3:$H$300,"&gt;0")+COUNTIFS('04'!$D$3:$D$300,C494,'04'!$H$3:$H$300,"&gt;0")+COUNTIFS('05'!$C$3:$C$300,C494,'05'!$H$3:$H$300,"&gt;0")+COUNTIFS('05'!$D$3:$D$300,C494,'05'!$H$3:$H$300,"&gt;0")+COUNTIFS('06'!$C$3:$C$300,C494,'06'!$H$3:$H$300,"&gt;0")+COUNTIFS('06'!$D$3:$D$300,C494,'06'!$H$3:$H$300,"&gt;0")+COUNTIFS('07'!$C$3:$C$300,C494,'07'!$H$3:$H$300,"&gt;0")+COUNTIFS('07'!$D$3:$D$300,C494,'07'!$H$3:$H$300,"&gt;0")+COUNTIFS('08'!$C$3:$C$300,C494,'08'!$H$3:$H$300,"&gt;0")+COUNTIFS('08'!$D$3:$D$300,C494,'08'!$H$3:$H$300,"&gt;0")+COUNTIFS('09'!$C$3:$C$300,C494,'09'!$H$3:$H$300,"&gt;0")+COUNTIFS('09'!$D$3:$D$300,C494,'09'!$H$3:$H$300,"&gt;0")+COUNTIFS('10'!$C$3:$C$260,C494,'10'!$I$3:$I$260,"&gt;0")+COUNTIFS('10'!$D$3:$D$260,C494,'10'!$I$3:$I$260,"&gt;0")+COUNTIFS('11'!$C$3:$C$300,C494,'11'!$H$3:$H$300,"&gt;0")+COUNTIFS('11'!$D$3:$D$300,C494,'11'!$H$3:$H$300,"&gt;0")+COUNTIFS('12'!$C$3:$C$300,C494,'12'!$H$3:$H$300,"&gt;0")+COUNTIFS('12'!$D$3:$D$300,C494,'12'!$H$3:$H$300,"&gt;0")</f>
        <v>0</v>
      </c>
      <c r="G494" s="18">
        <f>COUNTIFS('01'!$C$3:$C$300,C494,'01'!$H$3:$H$300,"&lt;0")+COUNTIFS('01'!$D$3:$D$300,C494,'01'!$H$3:$H$300,"&lt;0")+COUNTIFS('02'!$C$3:$C$300,C494,'02'!$H$3:$H$300,"&lt;0")+COUNTIFS('02'!$D$3:$D$300,C494,'02'!$H$3:$H$300,"&lt;0")+COUNTIFS('03'!$C$3:$C$300,C494,'03'!$H$3:$H$300,"&lt;0")+COUNTIFS('03'!$D$3:$D$300,C494,'03'!$H$3:$H$300,"&lt;0")+COUNTIFS('04'!$C$3:$C$300,C494,'04'!$H$3:$H$300,"&lt;0")+COUNTIFS('04'!$D$3:$D$300,C494,'04'!$H$3:$H$300,"&lt;0")+COUNTIFS('05'!$C$3:$C$300,C494,'05'!$H$3:$H$300,"&lt;0")+COUNTIFS('05'!$D$3:$D$300,C494,'05'!$H$3:$H$300,"&lt;0")+COUNTIFS('06'!$C$3:$C$300,C494,'06'!$H$3:$H$300,"&lt;0")+COUNTIFS('06'!$D$3:$D$300,C494,'06'!$H$3:$H$300,"&lt;0")+COUNTIFS('07'!$C$3:$C$300,C494,'07'!$H$3:$H$300,"&lt;0")+COUNTIFS('07'!$D$3:$D$300,C494,'07'!$H$3:$H$300,"&lt;0")+COUNTIFS('08'!$C$3:$C$300,C494,'08'!$H$3:$H$300,"&lt;0")+COUNTIFS('08'!$D$3:$D$300,C494,'08'!$H$3:$H$300,"&lt;0")+COUNTIFS('09'!$C$3:$C$300,C494,'09'!$H$3:$H$300,"&lt;0")+COUNTIFS('09'!$D$3:$D$300,C494,'09'!$H$3:$H$300,"&lt;0")+COUNTIFS('10'!$C$3:$C$260,C494,'10'!$I$3:$I$260,"&lt;0")+COUNTIFS('10'!$D$3:$D$260,C494,'10'!$I$3:$I$260,"&lt;0")+COUNTIFS('11'!$C$3:$C$300,C494,'11'!$H$3:$H$300,"&lt;0")+COUNTIFS('11'!$D$3:$D$300,C494,'11'!$H$3:$H$300,"&lt;0")+COUNTIFS('12'!$C$3:$C$300,C494,'12'!$H$3:$H$300,"&lt;0")+COUNTIFS('12'!$D$3:$D$300,C494,'12'!$H$3:$H$300,"&lt;0")</f>
        <v>0</v>
      </c>
      <c r="H494" s="19">
        <f>SUMIFS('01'!$H$3:$H$300,'01'!$C$3:$C$300,C494)+SUMIFS('01'!$H$3:$H$300,'01'!$D$3:$D$300,C494)+SUMIFS('02'!$H$3:$H$300,'02'!$C$3:$C$300,C494)+SUMIFS('02'!$H$3:$H$300,'02'!$D$3:$D$300,C494)+SUMIFS('03'!$H$3:$H$300,'03'!$C$3:$C$300,C494)+SUMIFS('03'!$H$3:$H$300,'03'!$D$3:$D$300,C494)+SUMIFS('04'!$H$3:$H$300,'04'!$C$3:$C$300,C494)+SUMIFS('04'!$H$3:$H$300,'04'!$D$3:$D$300,C494)+SUMIFS('05'!$H$3:$H$300,'05'!$C$3:$C$300,C494)+SUMIFS('05'!$H$3:$H$300,'05'!$D$3:$D$300,C494)+SUMIFS('06'!$H$3:$H$300,'06'!$C$3:$C$300,C494)+SUMIFS('06'!$H$3:$H$300,'06'!$D$3:$D$300,C494)+SUMIFS('07'!$H$3:$H$300,'07'!$C$3:$C$300,C494)+SUMIFS('07'!$H$3:$H$300,'07'!$D$3:$D$300,C494)+SUMIFS('08'!$H$3:$H$300,'08'!$C$3:$C$300,C494)+SUMIFS('08'!$H$3:$H$300,'08'!$D$3:$D$300,C494)+SUMIFS('09'!$H$3:$H$300,'09'!$C$3:$C$300,C494)+SUMIFS('09'!$H$3:$H$300,'09'!$D$3:$D$300,C494)+SUMIFS('10'!$I$3:$I$260,'10'!$C$3:$C$260,C494)+SUMIFS('10'!$I$3:$I$260,'10'!$D$3:$D$260,C494)+SUMIFS('11'!$H$3:$H$300,'11'!$C$3:$C$300,C494)+SUMIFS('11'!$H$3:$H$300,'11'!$D$3:$D$300,C494)+SUMIFS('12'!$H$3:$H$300,'12'!$C$3:$C$300,C494)+SUMIFS('12'!$H$3:$H$300,'12'!$D$3:$D$300,C494)</f>
        <v>0</v>
      </c>
      <c r="I494" s="212"/>
      <c r="J494" s="231"/>
      <c r="K494" s="212"/>
      <c r="L494" s="212"/>
    </row>
    <row r="495" spans="1:12" ht="24.75" customHeight="1">
      <c r="A495" s="16">
        <f>Equipes!$H495+(ROW(Equipes!$H495)/100000)</f>
        <v>4.9500000000000004E-3</v>
      </c>
      <c r="B495" s="13">
        <f>RANK(Equipes!$A495,A:A)</f>
        <v>506</v>
      </c>
      <c r="C495" s="28"/>
      <c r="D495" s="18">
        <f>COUNTIF('01'!$C$3:$C$300,C495)+COUNTIF('02'!$C$3:$C$300,C495)+COUNTIF('03'!$C$3:$C$300,C495)+COUNTIF('04'!$C$3:$C$300,C495)+COUNTIF('05'!$C$3:$C$300,C495)+COUNTIF('06'!$C$3:$C$300,C495)+COUNTIF('07'!$C$3:$C$300,C495)+COUNTIF('08'!$C$3:$C$300,C495)+COUNTIF('09'!$C$3:$C$300,C495)+COUNTIF('10'!$C$3:$C$260,C495)+COUNTIF('11'!$C$3:$C$300,C495)+COUNTIF('12'!$C$3:$C$300,C495)</f>
        <v>0</v>
      </c>
      <c r="E495" s="18">
        <f>COUNTIF('01'!$D$3:$D$300,C495)+COUNTIF('02'!$D$3:$D$300,C495)+COUNTIF('03'!$D$3:$D$300,C495)+COUNTIF('04'!$D$3:$D$300,C495)+COUNTIF('05'!$D$3:$D$300,C495)+COUNTIF('06'!$D$3:$D$300,C495)+COUNTIF('07'!$D$3:$D$300,C495)+COUNTIF('08'!$D$3:$D$300,C495)+COUNTIF('09'!$D$3:$D$300,C495)+COUNTIF('10'!$D$3:$D$260,C495)+COUNTIF('11'!$D$3:$D$300,C495)+COUNTIF('12'!$D$3:$D$300,C495)</f>
        <v>0</v>
      </c>
      <c r="F495" s="18">
        <f>COUNTIFS('01'!$C$3:$C$300,C495,'01'!$H$3:$H$300,"&gt;0")+COUNTIFS('01'!$D$3:$D$300,C495,'01'!$H$3:$H$300,"&gt;0")+COUNTIFS('02'!$C$3:$C$300,C495,'02'!$H$3:$H$300,"&gt;0")+COUNTIFS('02'!$D$3:$D$300,C495,'02'!$H$3:$H$300,"&gt;0")+COUNTIFS('03'!$C$3:$C$300,C495,'03'!$H$3:$H$300,"&gt;0")+COUNTIFS('03'!$D$3:$D$300,C495,'03'!$H$3:$H$300,"&gt;0")+COUNTIFS('04'!$C$3:$C$300,C495,'04'!$H$3:$H$300,"&gt;0")+COUNTIFS('04'!$D$3:$D$300,C495,'04'!$H$3:$H$300,"&gt;0")+COUNTIFS('05'!$C$3:$C$300,C495,'05'!$H$3:$H$300,"&gt;0")+COUNTIFS('05'!$D$3:$D$300,C495,'05'!$H$3:$H$300,"&gt;0")+COUNTIFS('06'!$C$3:$C$300,C495,'06'!$H$3:$H$300,"&gt;0")+COUNTIFS('06'!$D$3:$D$300,C495,'06'!$H$3:$H$300,"&gt;0")+COUNTIFS('07'!$C$3:$C$300,C495,'07'!$H$3:$H$300,"&gt;0")+COUNTIFS('07'!$D$3:$D$300,C495,'07'!$H$3:$H$300,"&gt;0")+COUNTIFS('08'!$C$3:$C$300,C495,'08'!$H$3:$H$300,"&gt;0")+COUNTIFS('08'!$D$3:$D$300,C495,'08'!$H$3:$H$300,"&gt;0")+COUNTIFS('09'!$C$3:$C$300,C495,'09'!$H$3:$H$300,"&gt;0")+COUNTIFS('09'!$D$3:$D$300,C495,'09'!$H$3:$H$300,"&gt;0")+COUNTIFS('10'!$C$3:$C$260,C495,'10'!$I$3:$I$260,"&gt;0")+COUNTIFS('10'!$D$3:$D$260,C495,'10'!$I$3:$I$260,"&gt;0")+COUNTIFS('11'!$C$3:$C$300,C495,'11'!$H$3:$H$300,"&gt;0")+COUNTIFS('11'!$D$3:$D$300,C495,'11'!$H$3:$H$300,"&gt;0")+COUNTIFS('12'!$C$3:$C$300,C495,'12'!$H$3:$H$300,"&gt;0")+COUNTIFS('12'!$D$3:$D$300,C495,'12'!$H$3:$H$300,"&gt;0")</f>
        <v>0</v>
      </c>
      <c r="G495" s="18">
        <f>COUNTIFS('01'!$C$3:$C$300,C495,'01'!$H$3:$H$300,"&lt;0")+COUNTIFS('01'!$D$3:$D$300,C495,'01'!$H$3:$H$300,"&lt;0")+COUNTIFS('02'!$C$3:$C$300,C495,'02'!$H$3:$H$300,"&lt;0")+COUNTIFS('02'!$D$3:$D$300,C495,'02'!$H$3:$H$300,"&lt;0")+COUNTIFS('03'!$C$3:$C$300,C495,'03'!$H$3:$H$300,"&lt;0")+COUNTIFS('03'!$D$3:$D$300,C495,'03'!$H$3:$H$300,"&lt;0")+COUNTIFS('04'!$C$3:$C$300,C495,'04'!$H$3:$H$300,"&lt;0")+COUNTIFS('04'!$D$3:$D$300,C495,'04'!$H$3:$H$300,"&lt;0")+COUNTIFS('05'!$C$3:$C$300,C495,'05'!$H$3:$H$300,"&lt;0")+COUNTIFS('05'!$D$3:$D$300,C495,'05'!$H$3:$H$300,"&lt;0")+COUNTIFS('06'!$C$3:$C$300,C495,'06'!$H$3:$H$300,"&lt;0")+COUNTIFS('06'!$D$3:$D$300,C495,'06'!$H$3:$H$300,"&lt;0")+COUNTIFS('07'!$C$3:$C$300,C495,'07'!$H$3:$H$300,"&lt;0")+COUNTIFS('07'!$D$3:$D$300,C495,'07'!$H$3:$H$300,"&lt;0")+COUNTIFS('08'!$C$3:$C$300,C495,'08'!$H$3:$H$300,"&lt;0")+COUNTIFS('08'!$D$3:$D$300,C495,'08'!$H$3:$H$300,"&lt;0")+COUNTIFS('09'!$C$3:$C$300,C495,'09'!$H$3:$H$300,"&lt;0")+COUNTIFS('09'!$D$3:$D$300,C495,'09'!$H$3:$H$300,"&lt;0")+COUNTIFS('10'!$C$3:$C$260,C495,'10'!$I$3:$I$260,"&lt;0")+COUNTIFS('10'!$D$3:$D$260,C495,'10'!$I$3:$I$260,"&lt;0")+COUNTIFS('11'!$C$3:$C$300,C495,'11'!$H$3:$H$300,"&lt;0")+COUNTIFS('11'!$D$3:$D$300,C495,'11'!$H$3:$H$300,"&lt;0")+COUNTIFS('12'!$C$3:$C$300,C495,'12'!$H$3:$H$300,"&lt;0")+COUNTIFS('12'!$D$3:$D$300,C495,'12'!$H$3:$H$300,"&lt;0")</f>
        <v>0</v>
      </c>
      <c r="H495" s="19">
        <f>SUMIFS('01'!$H$3:$H$300,'01'!$C$3:$C$300,C495)+SUMIFS('01'!$H$3:$H$300,'01'!$D$3:$D$300,C495)+SUMIFS('02'!$H$3:$H$300,'02'!$C$3:$C$300,C495)+SUMIFS('02'!$H$3:$H$300,'02'!$D$3:$D$300,C495)+SUMIFS('03'!$H$3:$H$300,'03'!$C$3:$C$300,C495)+SUMIFS('03'!$H$3:$H$300,'03'!$D$3:$D$300,C495)+SUMIFS('04'!$H$3:$H$300,'04'!$C$3:$C$300,C495)+SUMIFS('04'!$H$3:$H$300,'04'!$D$3:$D$300,C495)+SUMIFS('05'!$H$3:$H$300,'05'!$C$3:$C$300,C495)+SUMIFS('05'!$H$3:$H$300,'05'!$D$3:$D$300,C495)+SUMIFS('06'!$H$3:$H$300,'06'!$C$3:$C$300,C495)+SUMIFS('06'!$H$3:$H$300,'06'!$D$3:$D$300,C495)+SUMIFS('07'!$H$3:$H$300,'07'!$C$3:$C$300,C495)+SUMIFS('07'!$H$3:$H$300,'07'!$D$3:$D$300,C495)+SUMIFS('08'!$H$3:$H$300,'08'!$C$3:$C$300,C495)+SUMIFS('08'!$H$3:$H$300,'08'!$D$3:$D$300,C495)+SUMIFS('09'!$H$3:$H$300,'09'!$C$3:$C$300,C495)+SUMIFS('09'!$H$3:$H$300,'09'!$D$3:$D$300,C495)+SUMIFS('10'!$I$3:$I$260,'10'!$C$3:$C$260,C495)+SUMIFS('10'!$I$3:$I$260,'10'!$D$3:$D$260,C495)+SUMIFS('11'!$H$3:$H$300,'11'!$C$3:$C$300,C495)+SUMIFS('11'!$H$3:$H$300,'11'!$D$3:$D$300,C495)+SUMIFS('12'!$H$3:$H$300,'12'!$C$3:$C$300,C495)+SUMIFS('12'!$H$3:$H$300,'12'!$D$3:$D$300,C495)</f>
        <v>0</v>
      </c>
      <c r="I495" s="212"/>
      <c r="J495" s="231"/>
      <c r="K495" s="212"/>
      <c r="L495" s="212"/>
    </row>
    <row r="496" spans="1:12" ht="24.75" customHeight="1">
      <c r="A496" s="16">
        <f>Equipes!$H496+(ROW(Equipes!$H496)/100000)</f>
        <v>4.96E-3</v>
      </c>
      <c r="B496" s="13">
        <f>RANK(Equipes!$A496,A:A)</f>
        <v>505</v>
      </c>
      <c r="C496" s="28"/>
      <c r="D496" s="18">
        <f>COUNTIF('01'!$C$3:$C$300,C496)+COUNTIF('02'!$C$3:$C$300,C496)+COUNTIF('03'!$C$3:$C$300,C496)+COUNTIF('04'!$C$3:$C$300,C496)+COUNTIF('05'!$C$3:$C$300,C496)+COUNTIF('06'!$C$3:$C$300,C496)+COUNTIF('07'!$C$3:$C$300,C496)+COUNTIF('08'!$C$3:$C$300,C496)+COUNTIF('09'!$C$3:$C$300,C496)+COUNTIF('10'!$C$3:$C$260,C496)+COUNTIF('11'!$C$3:$C$300,C496)+COUNTIF('12'!$C$3:$C$300,C496)</f>
        <v>0</v>
      </c>
      <c r="E496" s="18">
        <f>COUNTIF('01'!$D$3:$D$300,C496)+COUNTIF('02'!$D$3:$D$300,C496)+COUNTIF('03'!$D$3:$D$300,C496)+COUNTIF('04'!$D$3:$D$300,C496)+COUNTIF('05'!$D$3:$D$300,C496)+COUNTIF('06'!$D$3:$D$300,C496)+COUNTIF('07'!$D$3:$D$300,C496)+COUNTIF('08'!$D$3:$D$300,C496)+COUNTIF('09'!$D$3:$D$300,C496)+COUNTIF('10'!$D$3:$D$260,C496)+COUNTIF('11'!$D$3:$D$300,C496)+COUNTIF('12'!$D$3:$D$300,C496)</f>
        <v>0</v>
      </c>
      <c r="F496" s="18">
        <f>COUNTIFS('01'!$C$3:$C$300,C496,'01'!$H$3:$H$300,"&gt;0")+COUNTIFS('01'!$D$3:$D$300,C496,'01'!$H$3:$H$300,"&gt;0")+COUNTIFS('02'!$C$3:$C$300,C496,'02'!$H$3:$H$300,"&gt;0")+COUNTIFS('02'!$D$3:$D$300,C496,'02'!$H$3:$H$300,"&gt;0")+COUNTIFS('03'!$C$3:$C$300,C496,'03'!$H$3:$H$300,"&gt;0")+COUNTIFS('03'!$D$3:$D$300,C496,'03'!$H$3:$H$300,"&gt;0")+COUNTIFS('04'!$C$3:$C$300,C496,'04'!$H$3:$H$300,"&gt;0")+COUNTIFS('04'!$D$3:$D$300,C496,'04'!$H$3:$H$300,"&gt;0")+COUNTIFS('05'!$C$3:$C$300,C496,'05'!$H$3:$H$300,"&gt;0")+COUNTIFS('05'!$D$3:$D$300,C496,'05'!$H$3:$H$300,"&gt;0")+COUNTIFS('06'!$C$3:$C$300,C496,'06'!$H$3:$H$300,"&gt;0")+COUNTIFS('06'!$D$3:$D$300,C496,'06'!$H$3:$H$300,"&gt;0")+COUNTIFS('07'!$C$3:$C$300,C496,'07'!$H$3:$H$300,"&gt;0")+COUNTIFS('07'!$D$3:$D$300,C496,'07'!$H$3:$H$300,"&gt;0")+COUNTIFS('08'!$C$3:$C$300,C496,'08'!$H$3:$H$300,"&gt;0")+COUNTIFS('08'!$D$3:$D$300,C496,'08'!$H$3:$H$300,"&gt;0")+COUNTIFS('09'!$C$3:$C$300,C496,'09'!$H$3:$H$300,"&gt;0")+COUNTIFS('09'!$D$3:$D$300,C496,'09'!$H$3:$H$300,"&gt;0")+COUNTIFS('10'!$C$3:$C$260,C496,'10'!$I$3:$I$260,"&gt;0")+COUNTIFS('10'!$D$3:$D$260,C496,'10'!$I$3:$I$260,"&gt;0")+COUNTIFS('11'!$C$3:$C$300,C496,'11'!$H$3:$H$300,"&gt;0")+COUNTIFS('11'!$D$3:$D$300,C496,'11'!$H$3:$H$300,"&gt;0")+COUNTIFS('12'!$C$3:$C$300,C496,'12'!$H$3:$H$300,"&gt;0")+COUNTIFS('12'!$D$3:$D$300,C496,'12'!$H$3:$H$300,"&gt;0")</f>
        <v>0</v>
      </c>
      <c r="G496" s="18">
        <f>COUNTIFS('01'!$C$3:$C$300,C496,'01'!$H$3:$H$300,"&lt;0")+COUNTIFS('01'!$D$3:$D$300,C496,'01'!$H$3:$H$300,"&lt;0")+COUNTIFS('02'!$C$3:$C$300,C496,'02'!$H$3:$H$300,"&lt;0")+COUNTIFS('02'!$D$3:$D$300,C496,'02'!$H$3:$H$300,"&lt;0")+COUNTIFS('03'!$C$3:$C$300,C496,'03'!$H$3:$H$300,"&lt;0")+COUNTIFS('03'!$D$3:$D$300,C496,'03'!$H$3:$H$300,"&lt;0")+COUNTIFS('04'!$C$3:$C$300,C496,'04'!$H$3:$H$300,"&lt;0")+COUNTIFS('04'!$D$3:$D$300,C496,'04'!$H$3:$H$300,"&lt;0")+COUNTIFS('05'!$C$3:$C$300,C496,'05'!$H$3:$H$300,"&lt;0")+COUNTIFS('05'!$D$3:$D$300,C496,'05'!$H$3:$H$300,"&lt;0")+COUNTIFS('06'!$C$3:$C$300,C496,'06'!$H$3:$H$300,"&lt;0")+COUNTIFS('06'!$D$3:$D$300,C496,'06'!$H$3:$H$300,"&lt;0")+COUNTIFS('07'!$C$3:$C$300,C496,'07'!$H$3:$H$300,"&lt;0")+COUNTIFS('07'!$D$3:$D$300,C496,'07'!$H$3:$H$300,"&lt;0")+COUNTIFS('08'!$C$3:$C$300,C496,'08'!$H$3:$H$300,"&lt;0")+COUNTIFS('08'!$D$3:$D$300,C496,'08'!$H$3:$H$300,"&lt;0")+COUNTIFS('09'!$C$3:$C$300,C496,'09'!$H$3:$H$300,"&lt;0")+COUNTIFS('09'!$D$3:$D$300,C496,'09'!$H$3:$H$300,"&lt;0")+COUNTIFS('10'!$C$3:$C$260,C496,'10'!$I$3:$I$260,"&lt;0")+COUNTIFS('10'!$D$3:$D$260,C496,'10'!$I$3:$I$260,"&lt;0")+COUNTIFS('11'!$C$3:$C$300,C496,'11'!$H$3:$H$300,"&lt;0")+COUNTIFS('11'!$D$3:$D$300,C496,'11'!$H$3:$H$300,"&lt;0")+COUNTIFS('12'!$C$3:$C$300,C496,'12'!$H$3:$H$300,"&lt;0")+COUNTIFS('12'!$D$3:$D$300,C496,'12'!$H$3:$H$300,"&lt;0")</f>
        <v>0</v>
      </c>
      <c r="H496" s="19">
        <f>SUMIFS('01'!$H$3:$H$300,'01'!$C$3:$C$300,C496)+SUMIFS('01'!$H$3:$H$300,'01'!$D$3:$D$300,C496)+SUMIFS('02'!$H$3:$H$300,'02'!$C$3:$C$300,C496)+SUMIFS('02'!$H$3:$H$300,'02'!$D$3:$D$300,C496)+SUMIFS('03'!$H$3:$H$300,'03'!$C$3:$C$300,C496)+SUMIFS('03'!$H$3:$H$300,'03'!$D$3:$D$300,C496)+SUMIFS('04'!$H$3:$H$300,'04'!$C$3:$C$300,C496)+SUMIFS('04'!$H$3:$H$300,'04'!$D$3:$D$300,C496)+SUMIFS('05'!$H$3:$H$300,'05'!$C$3:$C$300,C496)+SUMIFS('05'!$H$3:$H$300,'05'!$D$3:$D$300,C496)+SUMIFS('06'!$H$3:$H$300,'06'!$C$3:$C$300,C496)+SUMIFS('06'!$H$3:$H$300,'06'!$D$3:$D$300,C496)+SUMIFS('07'!$H$3:$H$300,'07'!$C$3:$C$300,C496)+SUMIFS('07'!$H$3:$H$300,'07'!$D$3:$D$300,C496)+SUMIFS('08'!$H$3:$H$300,'08'!$C$3:$C$300,C496)+SUMIFS('08'!$H$3:$H$300,'08'!$D$3:$D$300,C496)+SUMIFS('09'!$H$3:$H$300,'09'!$C$3:$C$300,C496)+SUMIFS('09'!$H$3:$H$300,'09'!$D$3:$D$300,C496)+SUMIFS('10'!$I$3:$I$260,'10'!$C$3:$C$260,C496)+SUMIFS('10'!$I$3:$I$260,'10'!$D$3:$D$260,C496)+SUMIFS('11'!$H$3:$H$300,'11'!$C$3:$C$300,C496)+SUMIFS('11'!$H$3:$H$300,'11'!$D$3:$D$300,C496)+SUMIFS('12'!$H$3:$H$300,'12'!$C$3:$C$300,C496)+SUMIFS('12'!$H$3:$H$300,'12'!$D$3:$D$300,C496)</f>
        <v>0</v>
      </c>
      <c r="I496" s="212"/>
      <c r="J496" s="231"/>
      <c r="K496" s="212"/>
      <c r="L496" s="212"/>
    </row>
    <row r="497" spans="1:12" ht="24.75" customHeight="1">
      <c r="A497" s="16">
        <f>Equipes!$H497+(ROW(Equipes!$H497)/100000)</f>
        <v>4.9699999999999996E-3</v>
      </c>
      <c r="B497" s="13">
        <f>RANK(Equipes!$A497,A:A)</f>
        <v>504</v>
      </c>
      <c r="C497" s="28"/>
      <c r="D497" s="18">
        <f>COUNTIF('01'!$C$3:$C$300,C497)+COUNTIF('02'!$C$3:$C$300,C497)+COUNTIF('03'!$C$3:$C$300,C497)+COUNTIF('04'!$C$3:$C$300,C497)+COUNTIF('05'!$C$3:$C$300,C497)+COUNTIF('06'!$C$3:$C$300,C497)+COUNTIF('07'!$C$3:$C$300,C497)+COUNTIF('08'!$C$3:$C$300,C497)+COUNTIF('09'!$C$3:$C$300,C497)+COUNTIF('10'!$C$3:$C$260,C497)+COUNTIF('11'!$C$3:$C$300,C497)+COUNTIF('12'!$C$3:$C$300,C497)</f>
        <v>0</v>
      </c>
      <c r="E497" s="18">
        <f>COUNTIF('01'!$D$3:$D$300,C497)+COUNTIF('02'!$D$3:$D$300,C497)+COUNTIF('03'!$D$3:$D$300,C497)+COUNTIF('04'!$D$3:$D$300,C497)+COUNTIF('05'!$D$3:$D$300,C497)+COUNTIF('06'!$D$3:$D$300,C497)+COUNTIF('07'!$D$3:$D$300,C497)+COUNTIF('08'!$D$3:$D$300,C497)+COUNTIF('09'!$D$3:$D$300,C497)+COUNTIF('10'!$D$3:$D$260,C497)+COUNTIF('11'!$D$3:$D$300,C497)+COUNTIF('12'!$D$3:$D$300,C497)</f>
        <v>0</v>
      </c>
      <c r="F497" s="18">
        <f>COUNTIFS('01'!$C$3:$C$300,C497,'01'!$H$3:$H$300,"&gt;0")+COUNTIFS('01'!$D$3:$D$300,C497,'01'!$H$3:$H$300,"&gt;0")+COUNTIFS('02'!$C$3:$C$300,C497,'02'!$H$3:$H$300,"&gt;0")+COUNTIFS('02'!$D$3:$D$300,C497,'02'!$H$3:$H$300,"&gt;0")+COUNTIFS('03'!$C$3:$C$300,C497,'03'!$H$3:$H$300,"&gt;0")+COUNTIFS('03'!$D$3:$D$300,C497,'03'!$H$3:$H$300,"&gt;0")+COUNTIFS('04'!$C$3:$C$300,C497,'04'!$H$3:$H$300,"&gt;0")+COUNTIFS('04'!$D$3:$D$300,C497,'04'!$H$3:$H$300,"&gt;0")+COUNTIFS('05'!$C$3:$C$300,C497,'05'!$H$3:$H$300,"&gt;0")+COUNTIFS('05'!$D$3:$D$300,C497,'05'!$H$3:$H$300,"&gt;0")+COUNTIFS('06'!$C$3:$C$300,C497,'06'!$H$3:$H$300,"&gt;0")+COUNTIFS('06'!$D$3:$D$300,C497,'06'!$H$3:$H$300,"&gt;0")+COUNTIFS('07'!$C$3:$C$300,C497,'07'!$H$3:$H$300,"&gt;0")+COUNTIFS('07'!$D$3:$D$300,C497,'07'!$H$3:$H$300,"&gt;0")+COUNTIFS('08'!$C$3:$C$300,C497,'08'!$H$3:$H$300,"&gt;0")+COUNTIFS('08'!$D$3:$D$300,C497,'08'!$H$3:$H$300,"&gt;0")+COUNTIFS('09'!$C$3:$C$300,C497,'09'!$H$3:$H$300,"&gt;0")+COUNTIFS('09'!$D$3:$D$300,C497,'09'!$H$3:$H$300,"&gt;0")+COUNTIFS('10'!$C$3:$C$260,C497,'10'!$I$3:$I$260,"&gt;0")+COUNTIFS('10'!$D$3:$D$260,C497,'10'!$I$3:$I$260,"&gt;0")+COUNTIFS('11'!$C$3:$C$300,C497,'11'!$H$3:$H$300,"&gt;0")+COUNTIFS('11'!$D$3:$D$300,C497,'11'!$H$3:$H$300,"&gt;0")+COUNTIFS('12'!$C$3:$C$300,C497,'12'!$H$3:$H$300,"&gt;0")+COUNTIFS('12'!$D$3:$D$300,C497,'12'!$H$3:$H$300,"&gt;0")</f>
        <v>0</v>
      </c>
      <c r="G497" s="18">
        <f>COUNTIFS('01'!$C$3:$C$300,C497,'01'!$H$3:$H$300,"&lt;0")+COUNTIFS('01'!$D$3:$D$300,C497,'01'!$H$3:$H$300,"&lt;0")+COUNTIFS('02'!$C$3:$C$300,C497,'02'!$H$3:$H$300,"&lt;0")+COUNTIFS('02'!$D$3:$D$300,C497,'02'!$H$3:$H$300,"&lt;0")+COUNTIFS('03'!$C$3:$C$300,C497,'03'!$H$3:$H$300,"&lt;0")+COUNTIFS('03'!$D$3:$D$300,C497,'03'!$H$3:$H$300,"&lt;0")+COUNTIFS('04'!$C$3:$C$300,C497,'04'!$H$3:$H$300,"&lt;0")+COUNTIFS('04'!$D$3:$D$300,C497,'04'!$H$3:$H$300,"&lt;0")+COUNTIFS('05'!$C$3:$C$300,C497,'05'!$H$3:$H$300,"&lt;0")+COUNTIFS('05'!$D$3:$D$300,C497,'05'!$H$3:$H$300,"&lt;0")+COUNTIFS('06'!$C$3:$C$300,C497,'06'!$H$3:$H$300,"&lt;0")+COUNTIFS('06'!$D$3:$D$300,C497,'06'!$H$3:$H$300,"&lt;0")+COUNTIFS('07'!$C$3:$C$300,C497,'07'!$H$3:$H$300,"&lt;0")+COUNTIFS('07'!$D$3:$D$300,C497,'07'!$H$3:$H$300,"&lt;0")+COUNTIFS('08'!$C$3:$C$300,C497,'08'!$H$3:$H$300,"&lt;0")+COUNTIFS('08'!$D$3:$D$300,C497,'08'!$H$3:$H$300,"&lt;0")+COUNTIFS('09'!$C$3:$C$300,C497,'09'!$H$3:$H$300,"&lt;0")+COUNTIFS('09'!$D$3:$D$300,C497,'09'!$H$3:$H$300,"&lt;0")+COUNTIFS('10'!$C$3:$C$260,C497,'10'!$I$3:$I$260,"&lt;0")+COUNTIFS('10'!$D$3:$D$260,C497,'10'!$I$3:$I$260,"&lt;0")+COUNTIFS('11'!$C$3:$C$300,C497,'11'!$H$3:$H$300,"&lt;0")+COUNTIFS('11'!$D$3:$D$300,C497,'11'!$H$3:$H$300,"&lt;0")+COUNTIFS('12'!$C$3:$C$300,C497,'12'!$H$3:$H$300,"&lt;0")+COUNTIFS('12'!$D$3:$D$300,C497,'12'!$H$3:$H$300,"&lt;0")</f>
        <v>0</v>
      </c>
      <c r="H497" s="19">
        <f>SUMIFS('01'!$H$3:$H$300,'01'!$C$3:$C$300,C497)+SUMIFS('01'!$H$3:$H$300,'01'!$D$3:$D$300,C497)+SUMIFS('02'!$H$3:$H$300,'02'!$C$3:$C$300,C497)+SUMIFS('02'!$H$3:$H$300,'02'!$D$3:$D$300,C497)+SUMIFS('03'!$H$3:$H$300,'03'!$C$3:$C$300,C497)+SUMIFS('03'!$H$3:$H$300,'03'!$D$3:$D$300,C497)+SUMIFS('04'!$H$3:$H$300,'04'!$C$3:$C$300,C497)+SUMIFS('04'!$H$3:$H$300,'04'!$D$3:$D$300,C497)+SUMIFS('05'!$H$3:$H$300,'05'!$C$3:$C$300,C497)+SUMIFS('05'!$H$3:$H$300,'05'!$D$3:$D$300,C497)+SUMIFS('06'!$H$3:$H$300,'06'!$C$3:$C$300,C497)+SUMIFS('06'!$H$3:$H$300,'06'!$D$3:$D$300,C497)+SUMIFS('07'!$H$3:$H$300,'07'!$C$3:$C$300,C497)+SUMIFS('07'!$H$3:$H$300,'07'!$D$3:$D$300,C497)+SUMIFS('08'!$H$3:$H$300,'08'!$C$3:$C$300,C497)+SUMIFS('08'!$H$3:$H$300,'08'!$D$3:$D$300,C497)+SUMIFS('09'!$H$3:$H$300,'09'!$C$3:$C$300,C497)+SUMIFS('09'!$H$3:$H$300,'09'!$D$3:$D$300,C497)+SUMIFS('10'!$I$3:$I$260,'10'!$C$3:$C$260,C497)+SUMIFS('10'!$I$3:$I$260,'10'!$D$3:$D$260,C497)+SUMIFS('11'!$H$3:$H$300,'11'!$C$3:$C$300,C497)+SUMIFS('11'!$H$3:$H$300,'11'!$D$3:$D$300,C497)+SUMIFS('12'!$H$3:$H$300,'12'!$C$3:$C$300,C497)+SUMIFS('12'!$H$3:$H$300,'12'!$D$3:$D$300,C497)</f>
        <v>0</v>
      </c>
      <c r="I497" s="212"/>
      <c r="J497" s="231"/>
      <c r="K497" s="212"/>
      <c r="L497" s="212"/>
    </row>
    <row r="498" spans="1:12" ht="24.75" customHeight="1">
      <c r="A498" s="16">
        <f>Equipes!$H498+(ROW(Equipes!$H498)/100000)</f>
        <v>4.9800000000000001E-3</v>
      </c>
      <c r="B498" s="13">
        <f>RANK(Equipes!$A498,A:A)</f>
        <v>503</v>
      </c>
      <c r="C498" s="28"/>
      <c r="D498" s="18">
        <f>COUNTIF('01'!$C$3:$C$300,C498)+COUNTIF('02'!$C$3:$C$300,C498)+COUNTIF('03'!$C$3:$C$300,C498)+COUNTIF('04'!$C$3:$C$300,C498)+COUNTIF('05'!$C$3:$C$300,C498)+COUNTIF('06'!$C$3:$C$300,C498)+COUNTIF('07'!$C$3:$C$300,C498)+COUNTIF('08'!$C$3:$C$300,C498)+COUNTIF('09'!$C$3:$C$300,C498)+COUNTIF('10'!$C$3:$C$260,C498)+COUNTIF('11'!$C$3:$C$300,C498)+COUNTIF('12'!$C$3:$C$300,C498)</f>
        <v>0</v>
      </c>
      <c r="E498" s="18">
        <f>COUNTIF('01'!$D$3:$D$300,C498)+COUNTIF('02'!$D$3:$D$300,C498)+COUNTIF('03'!$D$3:$D$300,C498)+COUNTIF('04'!$D$3:$D$300,C498)+COUNTIF('05'!$D$3:$D$300,C498)+COUNTIF('06'!$D$3:$D$300,C498)+COUNTIF('07'!$D$3:$D$300,C498)+COUNTIF('08'!$D$3:$D$300,C498)+COUNTIF('09'!$D$3:$D$300,C498)+COUNTIF('10'!$D$3:$D$260,C498)+COUNTIF('11'!$D$3:$D$300,C498)+COUNTIF('12'!$D$3:$D$300,C498)</f>
        <v>0</v>
      </c>
      <c r="F498" s="18">
        <f>COUNTIFS('01'!$C$3:$C$300,C498,'01'!$H$3:$H$300,"&gt;0")+COUNTIFS('01'!$D$3:$D$300,C498,'01'!$H$3:$H$300,"&gt;0")+COUNTIFS('02'!$C$3:$C$300,C498,'02'!$H$3:$H$300,"&gt;0")+COUNTIFS('02'!$D$3:$D$300,C498,'02'!$H$3:$H$300,"&gt;0")+COUNTIFS('03'!$C$3:$C$300,C498,'03'!$H$3:$H$300,"&gt;0")+COUNTIFS('03'!$D$3:$D$300,C498,'03'!$H$3:$H$300,"&gt;0")+COUNTIFS('04'!$C$3:$C$300,C498,'04'!$H$3:$H$300,"&gt;0")+COUNTIFS('04'!$D$3:$D$300,C498,'04'!$H$3:$H$300,"&gt;0")+COUNTIFS('05'!$C$3:$C$300,C498,'05'!$H$3:$H$300,"&gt;0")+COUNTIFS('05'!$D$3:$D$300,C498,'05'!$H$3:$H$300,"&gt;0")+COUNTIFS('06'!$C$3:$C$300,C498,'06'!$H$3:$H$300,"&gt;0")+COUNTIFS('06'!$D$3:$D$300,C498,'06'!$H$3:$H$300,"&gt;0")+COUNTIFS('07'!$C$3:$C$300,C498,'07'!$H$3:$H$300,"&gt;0")+COUNTIFS('07'!$D$3:$D$300,C498,'07'!$H$3:$H$300,"&gt;0")+COUNTIFS('08'!$C$3:$C$300,C498,'08'!$H$3:$H$300,"&gt;0")+COUNTIFS('08'!$D$3:$D$300,C498,'08'!$H$3:$H$300,"&gt;0")+COUNTIFS('09'!$C$3:$C$300,C498,'09'!$H$3:$H$300,"&gt;0")+COUNTIFS('09'!$D$3:$D$300,C498,'09'!$H$3:$H$300,"&gt;0")+COUNTIFS('10'!$C$3:$C$260,C498,'10'!$I$3:$I$260,"&gt;0")+COUNTIFS('10'!$D$3:$D$260,C498,'10'!$I$3:$I$260,"&gt;0")+COUNTIFS('11'!$C$3:$C$300,C498,'11'!$H$3:$H$300,"&gt;0")+COUNTIFS('11'!$D$3:$D$300,C498,'11'!$H$3:$H$300,"&gt;0")+COUNTIFS('12'!$C$3:$C$300,C498,'12'!$H$3:$H$300,"&gt;0")+COUNTIFS('12'!$D$3:$D$300,C498,'12'!$H$3:$H$300,"&gt;0")</f>
        <v>0</v>
      </c>
      <c r="G498" s="18">
        <f>COUNTIFS('01'!$C$3:$C$300,C498,'01'!$H$3:$H$300,"&lt;0")+COUNTIFS('01'!$D$3:$D$300,C498,'01'!$H$3:$H$300,"&lt;0")+COUNTIFS('02'!$C$3:$C$300,C498,'02'!$H$3:$H$300,"&lt;0")+COUNTIFS('02'!$D$3:$D$300,C498,'02'!$H$3:$H$300,"&lt;0")+COUNTIFS('03'!$C$3:$C$300,C498,'03'!$H$3:$H$300,"&lt;0")+COUNTIFS('03'!$D$3:$D$300,C498,'03'!$H$3:$H$300,"&lt;0")+COUNTIFS('04'!$C$3:$C$300,C498,'04'!$H$3:$H$300,"&lt;0")+COUNTIFS('04'!$D$3:$D$300,C498,'04'!$H$3:$H$300,"&lt;0")+COUNTIFS('05'!$C$3:$C$300,C498,'05'!$H$3:$H$300,"&lt;0")+COUNTIFS('05'!$D$3:$D$300,C498,'05'!$H$3:$H$300,"&lt;0")+COUNTIFS('06'!$C$3:$C$300,C498,'06'!$H$3:$H$300,"&lt;0")+COUNTIFS('06'!$D$3:$D$300,C498,'06'!$H$3:$H$300,"&lt;0")+COUNTIFS('07'!$C$3:$C$300,C498,'07'!$H$3:$H$300,"&lt;0")+COUNTIFS('07'!$D$3:$D$300,C498,'07'!$H$3:$H$300,"&lt;0")+COUNTIFS('08'!$C$3:$C$300,C498,'08'!$H$3:$H$300,"&lt;0")+COUNTIFS('08'!$D$3:$D$300,C498,'08'!$H$3:$H$300,"&lt;0")+COUNTIFS('09'!$C$3:$C$300,C498,'09'!$H$3:$H$300,"&lt;0")+COUNTIFS('09'!$D$3:$D$300,C498,'09'!$H$3:$H$300,"&lt;0")+COUNTIFS('10'!$C$3:$C$260,C498,'10'!$I$3:$I$260,"&lt;0")+COUNTIFS('10'!$D$3:$D$260,C498,'10'!$I$3:$I$260,"&lt;0")+COUNTIFS('11'!$C$3:$C$300,C498,'11'!$H$3:$H$300,"&lt;0")+COUNTIFS('11'!$D$3:$D$300,C498,'11'!$H$3:$H$300,"&lt;0")+COUNTIFS('12'!$C$3:$C$300,C498,'12'!$H$3:$H$300,"&lt;0")+COUNTIFS('12'!$D$3:$D$300,C498,'12'!$H$3:$H$300,"&lt;0")</f>
        <v>0</v>
      </c>
      <c r="H498" s="19">
        <f>SUMIFS('01'!$H$3:$H$300,'01'!$C$3:$C$300,C498)+SUMIFS('01'!$H$3:$H$300,'01'!$D$3:$D$300,C498)+SUMIFS('02'!$H$3:$H$300,'02'!$C$3:$C$300,C498)+SUMIFS('02'!$H$3:$H$300,'02'!$D$3:$D$300,C498)+SUMIFS('03'!$H$3:$H$300,'03'!$C$3:$C$300,C498)+SUMIFS('03'!$H$3:$H$300,'03'!$D$3:$D$300,C498)+SUMIFS('04'!$H$3:$H$300,'04'!$C$3:$C$300,C498)+SUMIFS('04'!$H$3:$H$300,'04'!$D$3:$D$300,C498)+SUMIFS('05'!$H$3:$H$300,'05'!$C$3:$C$300,C498)+SUMIFS('05'!$H$3:$H$300,'05'!$D$3:$D$300,C498)+SUMIFS('06'!$H$3:$H$300,'06'!$C$3:$C$300,C498)+SUMIFS('06'!$H$3:$H$300,'06'!$D$3:$D$300,C498)+SUMIFS('07'!$H$3:$H$300,'07'!$C$3:$C$300,C498)+SUMIFS('07'!$H$3:$H$300,'07'!$D$3:$D$300,C498)+SUMIFS('08'!$H$3:$H$300,'08'!$C$3:$C$300,C498)+SUMIFS('08'!$H$3:$H$300,'08'!$D$3:$D$300,C498)+SUMIFS('09'!$H$3:$H$300,'09'!$C$3:$C$300,C498)+SUMIFS('09'!$H$3:$H$300,'09'!$D$3:$D$300,C498)+SUMIFS('10'!$I$3:$I$260,'10'!$C$3:$C$260,C498)+SUMIFS('10'!$I$3:$I$260,'10'!$D$3:$D$260,C498)+SUMIFS('11'!$H$3:$H$300,'11'!$C$3:$C$300,C498)+SUMIFS('11'!$H$3:$H$300,'11'!$D$3:$D$300,C498)+SUMIFS('12'!$H$3:$H$300,'12'!$C$3:$C$300,C498)+SUMIFS('12'!$H$3:$H$300,'12'!$D$3:$D$300,C498)</f>
        <v>0</v>
      </c>
      <c r="I498" s="212"/>
      <c r="J498" s="231"/>
      <c r="K498" s="212"/>
      <c r="L498" s="212"/>
    </row>
    <row r="499" spans="1:12" ht="24.75" customHeight="1">
      <c r="A499" s="16">
        <f>Equipes!$H499+(ROW(Equipes!$H499)/100000)</f>
        <v>4.9899999999999996E-3</v>
      </c>
      <c r="B499" s="13">
        <f>RANK(Equipes!$A499,A:A)</f>
        <v>502</v>
      </c>
      <c r="C499" s="28"/>
      <c r="D499" s="18">
        <f>COUNTIF('01'!$C$3:$C$300,C499)+COUNTIF('02'!$C$3:$C$300,C499)+COUNTIF('03'!$C$3:$C$300,C499)+COUNTIF('04'!$C$3:$C$300,C499)+COUNTIF('05'!$C$3:$C$300,C499)+COUNTIF('06'!$C$3:$C$300,C499)+COUNTIF('07'!$C$3:$C$300,C499)+COUNTIF('08'!$C$3:$C$300,C499)+COUNTIF('09'!$C$3:$C$300,C499)+COUNTIF('10'!$C$3:$C$260,C499)+COUNTIF('11'!$C$3:$C$300,C499)+COUNTIF('12'!$C$3:$C$300,C499)</f>
        <v>0</v>
      </c>
      <c r="E499" s="18">
        <f>COUNTIF('01'!$D$3:$D$300,C499)+COUNTIF('02'!$D$3:$D$300,C499)+COUNTIF('03'!$D$3:$D$300,C499)+COUNTIF('04'!$D$3:$D$300,C499)+COUNTIF('05'!$D$3:$D$300,C499)+COUNTIF('06'!$D$3:$D$300,C499)+COUNTIF('07'!$D$3:$D$300,C499)+COUNTIF('08'!$D$3:$D$300,C499)+COUNTIF('09'!$D$3:$D$300,C499)+COUNTIF('10'!$D$3:$D$260,C499)+COUNTIF('11'!$D$3:$D$300,C499)+COUNTIF('12'!$D$3:$D$300,C499)</f>
        <v>0</v>
      </c>
      <c r="F499" s="18">
        <f>COUNTIFS('01'!$C$3:$C$300,C499,'01'!$H$3:$H$300,"&gt;0")+COUNTIFS('01'!$D$3:$D$300,C499,'01'!$H$3:$H$300,"&gt;0")+COUNTIFS('02'!$C$3:$C$300,C499,'02'!$H$3:$H$300,"&gt;0")+COUNTIFS('02'!$D$3:$D$300,C499,'02'!$H$3:$H$300,"&gt;0")+COUNTIFS('03'!$C$3:$C$300,C499,'03'!$H$3:$H$300,"&gt;0")+COUNTIFS('03'!$D$3:$D$300,C499,'03'!$H$3:$H$300,"&gt;0")+COUNTIFS('04'!$C$3:$C$300,C499,'04'!$H$3:$H$300,"&gt;0")+COUNTIFS('04'!$D$3:$D$300,C499,'04'!$H$3:$H$300,"&gt;0")+COUNTIFS('05'!$C$3:$C$300,C499,'05'!$H$3:$H$300,"&gt;0")+COUNTIFS('05'!$D$3:$D$300,C499,'05'!$H$3:$H$300,"&gt;0")+COUNTIFS('06'!$C$3:$C$300,C499,'06'!$H$3:$H$300,"&gt;0")+COUNTIFS('06'!$D$3:$D$300,C499,'06'!$H$3:$H$300,"&gt;0")+COUNTIFS('07'!$C$3:$C$300,C499,'07'!$H$3:$H$300,"&gt;0")+COUNTIFS('07'!$D$3:$D$300,C499,'07'!$H$3:$H$300,"&gt;0")+COUNTIFS('08'!$C$3:$C$300,C499,'08'!$H$3:$H$300,"&gt;0")+COUNTIFS('08'!$D$3:$D$300,C499,'08'!$H$3:$H$300,"&gt;0")+COUNTIFS('09'!$C$3:$C$300,C499,'09'!$H$3:$H$300,"&gt;0")+COUNTIFS('09'!$D$3:$D$300,C499,'09'!$H$3:$H$300,"&gt;0")+COUNTIFS('10'!$C$3:$C$260,C499,'10'!$I$3:$I$260,"&gt;0")+COUNTIFS('10'!$D$3:$D$260,C499,'10'!$I$3:$I$260,"&gt;0")+COUNTIFS('11'!$C$3:$C$300,C499,'11'!$H$3:$H$300,"&gt;0")+COUNTIFS('11'!$D$3:$D$300,C499,'11'!$H$3:$H$300,"&gt;0")+COUNTIFS('12'!$C$3:$C$300,C499,'12'!$H$3:$H$300,"&gt;0")+COUNTIFS('12'!$D$3:$D$300,C499,'12'!$H$3:$H$300,"&gt;0")</f>
        <v>0</v>
      </c>
      <c r="G499" s="18">
        <f>COUNTIFS('01'!$C$3:$C$300,C499,'01'!$H$3:$H$300,"&lt;0")+COUNTIFS('01'!$D$3:$D$300,C499,'01'!$H$3:$H$300,"&lt;0")+COUNTIFS('02'!$C$3:$C$300,C499,'02'!$H$3:$H$300,"&lt;0")+COUNTIFS('02'!$D$3:$D$300,C499,'02'!$H$3:$H$300,"&lt;0")+COUNTIFS('03'!$C$3:$C$300,C499,'03'!$H$3:$H$300,"&lt;0")+COUNTIFS('03'!$D$3:$D$300,C499,'03'!$H$3:$H$300,"&lt;0")+COUNTIFS('04'!$C$3:$C$300,C499,'04'!$H$3:$H$300,"&lt;0")+COUNTIFS('04'!$D$3:$D$300,C499,'04'!$H$3:$H$300,"&lt;0")+COUNTIFS('05'!$C$3:$C$300,C499,'05'!$H$3:$H$300,"&lt;0")+COUNTIFS('05'!$D$3:$D$300,C499,'05'!$H$3:$H$300,"&lt;0")+COUNTIFS('06'!$C$3:$C$300,C499,'06'!$H$3:$H$300,"&lt;0")+COUNTIFS('06'!$D$3:$D$300,C499,'06'!$H$3:$H$300,"&lt;0")+COUNTIFS('07'!$C$3:$C$300,C499,'07'!$H$3:$H$300,"&lt;0")+COUNTIFS('07'!$D$3:$D$300,C499,'07'!$H$3:$H$300,"&lt;0")+COUNTIFS('08'!$C$3:$C$300,C499,'08'!$H$3:$H$300,"&lt;0")+COUNTIFS('08'!$D$3:$D$300,C499,'08'!$H$3:$H$300,"&lt;0")+COUNTIFS('09'!$C$3:$C$300,C499,'09'!$H$3:$H$300,"&lt;0")+COUNTIFS('09'!$D$3:$D$300,C499,'09'!$H$3:$H$300,"&lt;0")+COUNTIFS('10'!$C$3:$C$260,C499,'10'!$I$3:$I$260,"&lt;0")+COUNTIFS('10'!$D$3:$D$260,C499,'10'!$I$3:$I$260,"&lt;0")+COUNTIFS('11'!$C$3:$C$300,C499,'11'!$H$3:$H$300,"&lt;0")+COUNTIFS('11'!$D$3:$D$300,C499,'11'!$H$3:$H$300,"&lt;0")+COUNTIFS('12'!$C$3:$C$300,C499,'12'!$H$3:$H$300,"&lt;0")+COUNTIFS('12'!$D$3:$D$300,C499,'12'!$H$3:$H$300,"&lt;0")</f>
        <v>0</v>
      </c>
      <c r="H499" s="19">
        <f>SUMIFS('01'!$H$3:$H$300,'01'!$C$3:$C$300,C499)+SUMIFS('01'!$H$3:$H$300,'01'!$D$3:$D$300,C499)+SUMIFS('02'!$H$3:$H$300,'02'!$C$3:$C$300,C499)+SUMIFS('02'!$H$3:$H$300,'02'!$D$3:$D$300,C499)+SUMIFS('03'!$H$3:$H$300,'03'!$C$3:$C$300,C499)+SUMIFS('03'!$H$3:$H$300,'03'!$D$3:$D$300,C499)+SUMIFS('04'!$H$3:$H$300,'04'!$C$3:$C$300,C499)+SUMIFS('04'!$H$3:$H$300,'04'!$D$3:$D$300,C499)+SUMIFS('05'!$H$3:$H$300,'05'!$C$3:$C$300,C499)+SUMIFS('05'!$H$3:$H$300,'05'!$D$3:$D$300,C499)+SUMIFS('06'!$H$3:$H$300,'06'!$C$3:$C$300,C499)+SUMIFS('06'!$H$3:$H$300,'06'!$D$3:$D$300,C499)+SUMIFS('07'!$H$3:$H$300,'07'!$C$3:$C$300,C499)+SUMIFS('07'!$H$3:$H$300,'07'!$D$3:$D$300,C499)+SUMIFS('08'!$H$3:$H$300,'08'!$C$3:$C$300,C499)+SUMIFS('08'!$H$3:$H$300,'08'!$D$3:$D$300,C499)+SUMIFS('09'!$H$3:$H$300,'09'!$C$3:$C$300,C499)+SUMIFS('09'!$H$3:$H$300,'09'!$D$3:$D$300,C499)+SUMIFS('10'!$I$3:$I$260,'10'!$C$3:$C$260,C499)+SUMIFS('10'!$I$3:$I$260,'10'!$D$3:$D$260,C499)+SUMIFS('11'!$H$3:$H$300,'11'!$C$3:$C$300,C499)+SUMIFS('11'!$H$3:$H$300,'11'!$D$3:$D$300,C499)+SUMIFS('12'!$H$3:$H$300,'12'!$C$3:$C$300,C499)+SUMIFS('12'!$H$3:$H$300,'12'!$D$3:$D$300,C499)</f>
        <v>0</v>
      </c>
      <c r="I499" s="212"/>
      <c r="J499" s="231"/>
      <c r="K499" s="212"/>
      <c r="L499" s="212"/>
    </row>
    <row r="500" spans="1:12" ht="24.75" customHeight="1">
      <c r="A500" s="16">
        <f>Equipes!$H500+(ROW(Equipes!$H500)/100000)</f>
        <v>5.0000000000000001E-3</v>
      </c>
      <c r="B500" s="13">
        <f>RANK(Equipes!$A500,A:A)</f>
        <v>501</v>
      </c>
      <c r="C500" s="28"/>
      <c r="D500" s="18">
        <f>COUNTIF('01'!$C$3:$C$300,C500)+COUNTIF('02'!$C$3:$C$300,C500)+COUNTIF('03'!$C$3:$C$300,C500)+COUNTIF('04'!$C$3:$C$300,C500)+COUNTIF('05'!$C$3:$C$300,C500)+COUNTIF('06'!$C$3:$C$300,C500)+COUNTIF('07'!$C$3:$C$300,C500)+COUNTIF('08'!$C$3:$C$300,C500)+COUNTIF('09'!$C$3:$C$300,C500)+COUNTIF('10'!$C$3:$C$260,C500)+COUNTIF('11'!$C$3:$C$300,C500)+COUNTIF('12'!$C$3:$C$300,C500)</f>
        <v>0</v>
      </c>
      <c r="E500" s="18">
        <f>COUNTIF('01'!$D$3:$D$300,C500)+COUNTIF('02'!$D$3:$D$300,C500)+COUNTIF('03'!$D$3:$D$300,C500)+COUNTIF('04'!$D$3:$D$300,C500)+COUNTIF('05'!$D$3:$D$300,C500)+COUNTIF('06'!$D$3:$D$300,C500)+COUNTIF('07'!$D$3:$D$300,C500)+COUNTIF('08'!$D$3:$D$300,C500)+COUNTIF('09'!$D$3:$D$300,C500)+COUNTIF('10'!$D$3:$D$260,C500)+COUNTIF('11'!$D$3:$D$300,C500)+COUNTIF('12'!$D$3:$D$300,C500)</f>
        <v>0</v>
      </c>
      <c r="F500" s="18">
        <f>COUNTIFS('01'!$C$3:$C$300,C500,'01'!$H$3:$H$300,"&gt;0")+COUNTIFS('01'!$D$3:$D$300,C500,'01'!$H$3:$H$300,"&gt;0")+COUNTIFS('02'!$C$3:$C$300,C500,'02'!$H$3:$H$300,"&gt;0")+COUNTIFS('02'!$D$3:$D$300,C500,'02'!$H$3:$H$300,"&gt;0")+COUNTIFS('03'!$C$3:$C$300,C500,'03'!$H$3:$H$300,"&gt;0")+COUNTIFS('03'!$D$3:$D$300,C500,'03'!$H$3:$H$300,"&gt;0")+COUNTIFS('04'!$C$3:$C$300,C500,'04'!$H$3:$H$300,"&gt;0")+COUNTIFS('04'!$D$3:$D$300,C500,'04'!$H$3:$H$300,"&gt;0")+COUNTIFS('05'!$C$3:$C$300,C500,'05'!$H$3:$H$300,"&gt;0")+COUNTIFS('05'!$D$3:$D$300,C500,'05'!$H$3:$H$300,"&gt;0")+COUNTIFS('06'!$C$3:$C$300,C500,'06'!$H$3:$H$300,"&gt;0")+COUNTIFS('06'!$D$3:$D$300,C500,'06'!$H$3:$H$300,"&gt;0")+COUNTIFS('07'!$C$3:$C$300,C500,'07'!$H$3:$H$300,"&gt;0")+COUNTIFS('07'!$D$3:$D$300,C500,'07'!$H$3:$H$300,"&gt;0")+COUNTIFS('08'!$C$3:$C$300,C500,'08'!$H$3:$H$300,"&gt;0")+COUNTIFS('08'!$D$3:$D$300,C500,'08'!$H$3:$H$300,"&gt;0")+COUNTIFS('09'!$C$3:$C$300,C500,'09'!$H$3:$H$300,"&gt;0")+COUNTIFS('09'!$D$3:$D$300,C500,'09'!$H$3:$H$300,"&gt;0")+COUNTIFS('10'!$C$3:$C$260,C500,'10'!$I$3:$I$260,"&gt;0")+COUNTIFS('10'!$D$3:$D$260,C500,'10'!$I$3:$I$260,"&gt;0")+COUNTIFS('11'!$C$3:$C$300,C500,'11'!$H$3:$H$300,"&gt;0")+COUNTIFS('11'!$D$3:$D$300,C500,'11'!$H$3:$H$300,"&gt;0")+COUNTIFS('12'!$C$3:$C$300,C500,'12'!$H$3:$H$300,"&gt;0")+COUNTIFS('12'!$D$3:$D$300,C500,'12'!$H$3:$H$300,"&gt;0")</f>
        <v>0</v>
      </c>
      <c r="G500" s="18">
        <f>COUNTIFS('01'!$C$3:$C$300,C500,'01'!$H$3:$H$300,"&lt;0")+COUNTIFS('01'!$D$3:$D$300,C500,'01'!$H$3:$H$300,"&lt;0")+COUNTIFS('02'!$C$3:$C$300,C500,'02'!$H$3:$H$300,"&lt;0")+COUNTIFS('02'!$D$3:$D$300,C500,'02'!$H$3:$H$300,"&lt;0")+COUNTIFS('03'!$C$3:$C$300,C500,'03'!$H$3:$H$300,"&lt;0")+COUNTIFS('03'!$D$3:$D$300,C500,'03'!$H$3:$H$300,"&lt;0")+COUNTIFS('04'!$C$3:$C$300,C500,'04'!$H$3:$H$300,"&lt;0")+COUNTIFS('04'!$D$3:$D$300,C500,'04'!$H$3:$H$300,"&lt;0")+COUNTIFS('05'!$C$3:$C$300,C500,'05'!$H$3:$H$300,"&lt;0")+COUNTIFS('05'!$D$3:$D$300,C500,'05'!$H$3:$H$300,"&lt;0")+COUNTIFS('06'!$C$3:$C$300,C500,'06'!$H$3:$H$300,"&lt;0")+COUNTIFS('06'!$D$3:$D$300,C500,'06'!$H$3:$H$300,"&lt;0")+COUNTIFS('07'!$C$3:$C$300,C500,'07'!$H$3:$H$300,"&lt;0")+COUNTIFS('07'!$D$3:$D$300,C500,'07'!$H$3:$H$300,"&lt;0")+COUNTIFS('08'!$C$3:$C$300,C500,'08'!$H$3:$H$300,"&lt;0")+COUNTIFS('08'!$D$3:$D$300,C500,'08'!$H$3:$H$300,"&lt;0")+COUNTIFS('09'!$C$3:$C$300,C500,'09'!$H$3:$H$300,"&lt;0")+COUNTIFS('09'!$D$3:$D$300,C500,'09'!$H$3:$H$300,"&lt;0")+COUNTIFS('10'!$C$3:$C$260,C500,'10'!$I$3:$I$260,"&lt;0")+COUNTIFS('10'!$D$3:$D$260,C500,'10'!$I$3:$I$260,"&lt;0")+COUNTIFS('11'!$C$3:$C$300,C500,'11'!$H$3:$H$300,"&lt;0")+COUNTIFS('11'!$D$3:$D$300,C500,'11'!$H$3:$H$300,"&lt;0")+COUNTIFS('12'!$C$3:$C$300,C500,'12'!$H$3:$H$300,"&lt;0")+COUNTIFS('12'!$D$3:$D$300,C500,'12'!$H$3:$H$300,"&lt;0")</f>
        <v>0</v>
      </c>
      <c r="H500" s="19">
        <f>SUMIFS('01'!$H$3:$H$300,'01'!$C$3:$C$300,C500)+SUMIFS('01'!$H$3:$H$300,'01'!$D$3:$D$300,C500)+SUMIFS('02'!$H$3:$H$300,'02'!$C$3:$C$300,C500)+SUMIFS('02'!$H$3:$H$300,'02'!$D$3:$D$300,C500)+SUMIFS('03'!$H$3:$H$300,'03'!$C$3:$C$300,C500)+SUMIFS('03'!$H$3:$H$300,'03'!$D$3:$D$300,C500)+SUMIFS('04'!$H$3:$H$300,'04'!$C$3:$C$300,C500)+SUMIFS('04'!$H$3:$H$300,'04'!$D$3:$D$300,C500)+SUMIFS('05'!$H$3:$H$300,'05'!$C$3:$C$300,C500)+SUMIFS('05'!$H$3:$H$300,'05'!$D$3:$D$300,C500)+SUMIFS('06'!$H$3:$H$300,'06'!$C$3:$C$300,C500)+SUMIFS('06'!$H$3:$H$300,'06'!$D$3:$D$300,C500)+SUMIFS('07'!$H$3:$H$300,'07'!$C$3:$C$300,C500)+SUMIFS('07'!$H$3:$H$300,'07'!$D$3:$D$300,C500)+SUMIFS('08'!$H$3:$H$300,'08'!$C$3:$C$300,C500)+SUMIFS('08'!$H$3:$H$300,'08'!$D$3:$D$300,C500)+SUMIFS('09'!$H$3:$H$300,'09'!$C$3:$C$300,C500)+SUMIFS('09'!$H$3:$H$300,'09'!$D$3:$D$300,C500)+SUMIFS('10'!$I$3:$I$260,'10'!$C$3:$C$260,C500)+SUMIFS('10'!$I$3:$I$260,'10'!$D$3:$D$260,C500)+SUMIFS('11'!$H$3:$H$300,'11'!$C$3:$C$300,C500)+SUMIFS('11'!$H$3:$H$300,'11'!$D$3:$D$300,C500)+SUMIFS('12'!$H$3:$H$300,'12'!$C$3:$C$300,C500)+SUMIFS('12'!$H$3:$H$300,'12'!$D$3:$D$300,C500)</f>
        <v>0</v>
      </c>
      <c r="I500" s="212"/>
      <c r="J500" s="231"/>
      <c r="K500" s="212"/>
      <c r="L500" s="212"/>
    </row>
    <row r="501" spans="1:12" ht="24.75" customHeight="1">
      <c r="A501" s="16">
        <f>Equipes!$H501+(ROW(Equipes!$H501)/100000)</f>
        <v>5.0099999999999997E-3</v>
      </c>
      <c r="B501" s="13">
        <f>RANK(Equipes!$A501,A:A)</f>
        <v>500</v>
      </c>
      <c r="C501" s="28"/>
      <c r="D501" s="18">
        <f>COUNTIF('01'!$C$3:$C$300,C501)+COUNTIF('02'!$C$3:$C$300,C501)+COUNTIF('03'!$C$3:$C$300,C501)+COUNTIF('04'!$C$3:$C$300,C501)+COUNTIF('05'!$C$3:$C$300,C501)+COUNTIF('06'!$C$3:$C$300,C501)+COUNTIF('07'!$C$3:$C$300,C501)+COUNTIF('08'!$C$3:$C$300,C501)+COUNTIF('09'!$C$3:$C$300,C501)+COUNTIF('10'!$C$3:$C$260,C501)+COUNTIF('11'!$C$3:$C$300,C501)+COUNTIF('12'!$C$3:$C$300,C501)</f>
        <v>0</v>
      </c>
      <c r="E501" s="18">
        <f>COUNTIF('01'!$D$3:$D$300,C501)+COUNTIF('02'!$D$3:$D$300,C501)+COUNTIF('03'!$D$3:$D$300,C501)+COUNTIF('04'!$D$3:$D$300,C501)+COUNTIF('05'!$D$3:$D$300,C501)+COUNTIF('06'!$D$3:$D$300,C501)+COUNTIF('07'!$D$3:$D$300,C501)+COUNTIF('08'!$D$3:$D$300,C501)+COUNTIF('09'!$D$3:$D$300,C501)+COUNTIF('10'!$D$3:$D$260,C501)+COUNTIF('11'!$D$3:$D$300,C501)+COUNTIF('12'!$D$3:$D$300,C501)</f>
        <v>0</v>
      </c>
      <c r="F501" s="18">
        <f>COUNTIFS('01'!$C$3:$C$300,C501,'01'!$H$3:$H$300,"&gt;0")+COUNTIFS('01'!$D$3:$D$300,C501,'01'!$H$3:$H$300,"&gt;0")+COUNTIFS('02'!$C$3:$C$300,C501,'02'!$H$3:$H$300,"&gt;0")+COUNTIFS('02'!$D$3:$D$300,C501,'02'!$H$3:$H$300,"&gt;0")+COUNTIFS('03'!$C$3:$C$300,C501,'03'!$H$3:$H$300,"&gt;0")+COUNTIFS('03'!$D$3:$D$300,C501,'03'!$H$3:$H$300,"&gt;0")+COUNTIFS('04'!$C$3:$C$300,C501,'04'!$H$3:$H$300,"&gt;0")+COUNTIFS('04'!$D$3:$D$300,C501,'04'!$H$3:$H$300,"&gt;0")+COUNTIFS('05'!$C$3:$C$300,C501,'05'!$H$3:$H$300,"&gt;0")+COUNTIFS('05'!$D$3:$D$300,C501,'05'!$H$3:$H$300,"&gt;0")+COUNTIFS('06'!$C$3:$C$300,C501,'06'!$H$3:$H$300,"&gt;0")+COUNTIFS('06'!$D$3:$D$300,C501,'06'!$H$3:$H$300,"&gt;0")+COUNTIFS('07'!$C$3:$C$300,C501,'07'!$H$3:$H$300,"&gt;0")+COUNTIFS('07'!$D$3:$D$300,C501,'07'!$H$3:$H$300,"&gt;0")+COUNTIFS('08'!$C$3:$C$300,C501,'08'!$H$3:$H$300,"&gt;0")+COUNTIFS('08'!$D$3:$D$300,C501,'08'!$H$3:$H$300,"&gt;0")+COUNTIFS('09'!$C$3:$C$300,C501,'09'!$H$3:$H$300,"&gt;0")+COUNTIFS('09'!$D$3:$D$300,C501,'09'!$H$3:$H$300,"&gt;0")+COUNTIFS('10'!$C$3:$C$260,C501,'10'!$I$3:$I$260,"&gt;0")+COUNTIFS('10'!$D$3:$D$260,C501,'10'!$I$3:$I$260,"&gt;0")+COUNTIFS('11'!$C$3:$C$300,C501,'11'!$H$3:$H$300,"&gt;0")+COUNTIFS('11'!$D$3:$D$300,C501,'11'!$H$3:$H$300,"&gt;0")+COUNTIFS('12'!$C$3:$C$300,C501,'12'!$H$3:$H$300,"&gt;0")+COUNTIFS('12'!$D$3:$D$300,C501,'12'!$H$3:$H$300,"&gt;0")</f>
        <v>0</v>
      </c>
      <c r="G501" s="18">
        <f>COUNTIFS('01'!$C$3:$C$300,C501,'01'!$H$3:$H$300,"&lt;0")+COUNTIFS('01'!$D$3:$D$300,C501,'01'!$H$3:$H$300,"&lt;0")+COUNTIFS('02'!$C$3:$C$300,C501,'02'!$H$3:$H$300,"&lt;0")+COUNTIFS('02'!$D$3:$D$300,C501,'02'!$H$3:$H$300,"&lt;0")+COUNTIFS('03'!$C$3:$C$300,C501,'03'!$H$3:$H$300,"&lt;0")+COUNTIFS('03'!$D$3:$D$300,C501,'03'!$H$3:$H$300,"&lt;0")+COUNTIFS('04'!$C$3:$C$300,C501,'04'!$H$3:$H$300,"&lt;0")+COUNTIFS('04'!$D$3:$D$300,C501,'04'!$H$3:$H$300,"&lt;0")+COUNTIFS('05'!$C$3:$C$300,C501,'05'!$H$3:$H$300,"&lt;0")+COUNTIFS('05'!$D$3:$D$300,C501,'05'!$H$3:$H$300,"&lt;0")+COUNTIFS('06'!$C$3:$C$300,C501,'06'!$H$3:$H$300,"&lt;0")+COUNTIFS('06'!$D$3:$D$300,C501,'06'!$H$3:$H$300,"&lt;0")+COUNTIFS('07'!$C$3:$C$300,C501,'07'!$H$3:$H$300,"&lt;0")+COUNTIFS('07'!$D$3:$D$300,C501,'07'!$H$3:$H$300,"&lt;0")+COUNTIFS('08'!$C$3:$C$300,C501,'08'!$H$3:$H$300,"&lt;0")+COUNTIFS('08'!$D$3:$D$300,C501,'08'!$H$3:$H$300,"&lt;0")+COUNTIFS('09'!$C$3:$C$300,C501,'09'!$H$3:$H$300,"&lt;0")+COUNTIFS('09'!$D$3:$D$300,C501,'09'!$H$3:$H$300,"&lt;0")+COUNTIFS('10'!$C$3:$C$260,C501,'10'!$I$3:$I$260,"&lt;0")+COUNTIFS('10'!$D$3:$D$260,C501,'10'!$I$3:$I$260,"&lt;0")+COUNTIFS('11'!$C$3:$C$300,C501,'11'!$H$3:$H$300,"&lt;0")+COUNTIFS('11'!$D$3:$D$300,C501,'11'!$H$3:$H$300,"&lt;0")+COUNTIFS('12'!$C$3:$C$300,C501,'12'!$H$3:$H$300,"&lt;0")+COUNTIFS('12'!$D$3:$D$300,C501,'12'!$H$3:$H$300,"&lt;0")</f>
        <v>0</v>
      </c>
      <c r="H501" s="19">
        <f>SUMIFS('01'!$H$3:$H$300,'01'!$C$3:$C$300,C501)+SUMIFS('01'!$H$3:$H$300,'01'!$D$3:$D$300,C501)+SUMIFS('02'!$H$3:$H$300,'02'!$C$3:$C$300,C501)+SUMIFS('02'!$H$3:$H$300,'02'!$D$3:$D$300,C501)+SUMIFS('03'!$H$3:$H$300,'03'!$C$3:$C$300,C501)+SUMIFS('03'!$H$3:$H$300,'03'!$D$3:$D$300,C501)+SUMIFS('04'!$H$3:$H$300,'04'!$C$3:$C$300,C501)+SUMIFS('04'!$H$3:$H$300,'04'!$D$3:$D$300,C501)+SUMIFS('05'!$H$3:$H$300,'05'!$C$3:$C$300,C501)+SUMIFS('05'!$H$3:$H$300,'05'!$D$3:$D$300,C501)+SUMIFS('06'!$H$3:$H$300,'06'!$C$3:$C$300,C501)+SUMIFS('06'!$H$3:$H$300,'06'!$D$3:$D$300,C501)+SUMIFS('07'!$H$3:$H$300,'07'!$C$3:$C$300,C501)+SUMIFS('07'!$H$3:$H$300,'07'!$D$3:$D$300,C501)+SUMIFS('08'!$H$3:$H$300,'08'!$C$3:$C$300,C501)+SUMIFS('08'!$H$3:$H$300,'08'!$D$3:$D$300,C501)+SUMIFS('09'!$H$3:$H$300,'09'!$C$3:$C$300,C501)+SUMIFS('09'!$H$3:$H$300,'09'!$D$3:$D$300,C501)+SUMIFS('10'!$I$3:$I$260,'10'!$C$3:$C$260,C501)+SUMIFS('10'!$I$3:$I$260,'10'!$D$3:$D$260,C501)+SUMIFS('11'!$H$3:$H$300,'11'!$C$3:$C$300,C501)+SUMIFS('11'!$H$3:$H$300,'11'!$D$3:$D$300,C501)+SUMIFS('12'!$H$3:$H$300,'12'!$C$3:$C$300,C501)+SUMIFS('12'!$H$3:$H$300,'12'!$D$3:$D$300,C501)</f>
        <v>0</v>
      </c>
      <c r="I501" s="212"/>
      <c r="J501" s="231"/>
      <c r="K501" s="212"/>
      <c r="L501" s="212"/>
    </row>
    <row r="502" spans="1:12" ht="24.75" customHeight="1">
      <c r="A502" s="16">
        <f>Equipes!$H502+(ROW(Equipes!$H502)/100000)</f>
        <v>5.0200000000000002E-3</v>
      </c>
      <c r="B502" s="13">
        <f>RANK(Equipes!$A502,A:A)</f>
        <v>499</v>
      </c>
      <c r="C502" s="28"/>
      <c r="D502" s="18">
        <f>COUNTIF('01'!$C$3:$C$300,C502)+COUNTIF('02'!$C$3:$C$300,C502)+COUNTIF('03'!$C$3:$C$300,C502)+COUNTIF('04'!$C$3:$C$300,C502)+COUNTIF('05'!$C$3:$C$300,C502)+COUNTIF('06'!$C$3:$C$300,C502)+COUNTIF('07'!$C$3:$C$300,C502)+COUNTIF('08'!$C$3:$C$300,C502)+COUNTIF('09'!$C$3:$C$300,C502)+COUNTIF('10'!$C$3:$C$260,C502)+COUNTIF('11'!$C$3:$C$300,C502)+COUNTIF('12'!$C$3:$C$300,C502)</f>
        <v>0</v>
      </c>
      <c r="E502" s="18">
        <f>COUNTIF('01'!$D$3:$D$300,C502)+COUNTIF('02'!$D$3:$D$300,C502)+COUNTIF('03'!$D$3:$D$300,C502)+COUNTIF('04'!$D$3:$D$300,C502)+COUNTIF('05'!$D$3:$D$300,C502)+COUNTIF('06'!$D$3:$D$300,C502)+COUNTIF('07'!$D$3:$D$300,C502)+COUNTIF('08'!$D$3:$D$300,C502)+COUNTIF('09'!$D$3:$D$300,C502)+COUNTIF('10'!$D$3:$D$260,C502)+COUNTIF('11'!$D$3:$D$300,C502)+COUNTIF('12'!$D$3:$D$300,C502)</f>
        <v>0</v>
      </c>
      <c r="F502" s="18">
        <f>COUNTIFS('01'!$C$3:$C$300,C502,'01'!$H$3:$H$300,"&gt;0")+COUNTIFS('01'!$D$3:$D$300,C502,'01'!$H$3:$H$300,"&gt;0")+COUNTIFS('02'!$C$3:$C$300,C502,'02'!$H$3:$H$300,"&gt;0")+COUNTIFS('02'!$D$3:$D$300,C502,'02'!$H$3:$H$300,"&gt;0")+COUNTIFS('03'!$C$3:$C$300,C502,'03'!$H$3:$H$300,"&gt;0")+COUNTIFS('03'!$D$3:$D$300,C502,'03'!$H$3:$H$300,"&gt;0")+COUNTIFS('04'!$C$3:$C$300,C502,'04'!$H$3:$H$300,"&gt;0")+COUNTIFS('04'!$D$3:$D$300,C502,'04'!$H$3:$H$300,"&gt;0")+COUNTIFS('05'!$C$3:$C$300,C502,'05'!$H$3:$H$300,"&gt;0")+COUNTIFS('05'!$D$3:$D$300,C502,'05'!$H$3:$H$300,"&gt;0")+COUNTIFS('06'!$C$3:$C$300,C502,'06'!$H$3:$H$300,"&gt;0")+COUNTIFS('06'!$D$3:$D$300,C502,'06'!$H$3:$H$300,"&gt;0")+COUNTIFS('07'!$C$3:$C$300,C502,'07'!$H$3:$H$300,"&gt;0")+COUNTIFS('07'!$D$3:$D$300,C502,'07'!$H$3:$H$300,"&gt;0")+COUNTIFS('08'!$C$3:$C$300,C502,'08'!$H$3:$H$300,"&gt;0")+COUNTIFS('08'!$D$3:$D$300,C502,'08'!$H$3:$H$300,"&gt;0")+COUNTIFS('09'!$C$3:$C$300,C502,'09'!$H$3:$H$300,"&gt;0")+COUNTIFS('09'!$D$3:$D$300,C502,'09'!$H$3:$H$300,"&gt;0")+COUNTIFS('10'!$C$3:$C$260,C502,'10'!$I$3:$I$260,"&gt;0")+COUNTIFS('10'!$D$3:$D$260,C502,'10'!$I$3:$I$260,"&gt;0")+COUNTIFS('11'!$C$3:$C$300,C502,'11'!$H$3:$H$300,"&gt;0")+COUNTIFS('11'!$D$3:$D$300,C502,'11'!$H$3:$H$300,"&gt;0")+COUNTIFS('12'!$C$3:$C$300,C502,'12'!$H$3:$H$300,"&gt;0")+COUNTIFS('12'!$D$3:$D$300,C502,'12'!$H$3:$H$300,"&gt;0")</f>
        <v>0</v>
      </c>
      <c r="G502" s="18">
        <f>COUNTIFS('01'!$C$3:$C$300,C502,'01'!$H$3:$H$300,"&lt;0")+COUNTIFS('01'!$D$3:$D$300,C502,'01'!$H$3:$H$300,"&lt;0")+COUNTIFS('02'!$C$3:$C$300,C502,'02'!$H$3:$H$300,"&lt;0")+COUNTIFS('02'!$D$3:$D$300,C502,'02'!$H$3:$H$300,"&lt;0")+COUNTIFS('03'!$C$3:$C$300,C502,'03'!$H$3:$H$300,"&lt;0")+COUNTIFS('03'!$D$3:$D$300,C502,'03'!$H$3:$H$300,"&lt;0")+COUNTIFS('04'!$C$3:$C$300,C502,'04'!$H$3:$H$300,"&lt;0")+COUNTIFS('04'!$D$3:$D$300,C502,'04'!$H$3:$H$300,"&lt;0")+COUNTIFS('05'!$C$3:$C$300,C502,'05'!$H$3:$H$300,"&lt;0")+COUNTIFS('05'!$D$3:$D$300,C502,'05'!$H$3:$H$300,"&lt;0")+COUNTIFS('06'!$C$3:$C$300,C502,'06'!$H$3:$H$300,"&lt;0")+COUNTIFS('06'!$D$3:$D$300,C502,'06'!$H$3:$H$300,"&lt;0")+COUNTIFS('07'!$C$3:$C$300,C502,'07'!$H$3:$H$300,"&lt;0")+COUNTIFS('07'!$D$3:$D$300,C502,'07'!$H$3:$H$300,"&lt;0")+COUNTIFS('08'!$C$3:$C$300,C502,'08'!$H$3:$H$300,"&lt;0")+COUNTIFS('08'!$D$3:$D$300,C502,'08'!$H$3:$H$300,"&lt;0")+COUNTIFS('09'!$C$3:$C$300,C502,'09'!$H$3:$H$300,"&lt;0")+COUNTIFS('09'!$D$3:$D$300,C502,'09'!$H$3:$H$300,"&lt;0")+COUNTIFS('10'!$C$3:$C$260,C502,'10'!$I$3:$I$260,"&lt;0")+COUNTIFS('10'!$D$3:$D$260,C502,'10'!$I$3:$I$260,"&lt;0")+COUNTIFS('11'!$C$3:$C$300,C502,'11'!$H$3:$H$300,"&lt;0")+COUNTIFS('11'!$D$3:$D$300,C502,'11'!$H$3:$H$300,"&lt;0")+COUNTIFS('12'!$C$3:$C$300,C502,'12'!$H$3:$H$300,"&lt;0")+COUNTIFS('12'!$D$3:$D$300,C502,'12'!$H$3:$H$300,"&lt;0")</f>
        <v>0</v>
      </c>
      <c r="H502" s="19">
        <f>SUMIFS('01'!$H$3:$H$300,'01'!$C$3:$C$300,C502)+SUMIFS('01'!$H$3:$H$300,'01'!$D$3:$D$300,C502)+SUMIFS('02'!$H$3:$H$300,'02'!$C$3:$C$300,C502)+SUMIFS('02'!$H$3:$H$300,'02'!$D$3:$D$300,C502)+SUMIFS('03'!$H$3:$H$300,'03'!$C$3:$C$300,C502)+SUMIFS('03'!$H$3:$H$300,'03'!$D$3:$D$300,C502)+SUMIFS('04'!$H$3:$H$300,'04'!$C$3:$C$300,C502)+SUMIFS('04'!$H$3:$H$300,'04'!$D$3:$D$300,C502)+SUMIFS('05'!$H$3:$H$300,'05'!$C$3:$C$300,C502)+SUMIFS('05'!$H$3:$H$300,'05'!$D$3:$D$300,C502)+SUMIFS('06'!$H$3:$H$300,'06'!$C$3:$C$300,C502)+SUMIFS('06'!$H$3:$H$300,'06'!$D$3:$D$300,C502)+SUMIFS('07'!$H$3:$H$300,'07'!$C$3:$C$300,C502)+SUMIFS('07'!$H$3:$H$300,'07'!$D$3:$D$300,C502)+SUMIFS('08'!$H$3:$H$300,'08'!$C$3:$C$300,C502)+SUMIFS('08'!$H$3:$H$300,'08'!$D$3:$D$300,C502)+SUMIFS('09'!$H$3:$H$300,'09'!$C$3:$C$300,C502)+SUMIFS('09'!$H$3:$H$300,'09'!$D$3:$D$300,C502)+SUMIFS('10'!$I$3:$I$260,'10'!$C$3:$C$260,C502)+SUMIFS('10'!$I$3:$I$260,'10'!$D$3:$D$260,C502)+SUMIFS('11'!$H$3:$H$300,'11'!$C$3:$C$300,C502)+SUMIFS('11'!$H$3:$H$300,'11'!$D$3:$D$300,C502)+SUMIFS('12'!$H$3:$H$300,'12'!$C$3:$C$300,C502)+SUMIFS('12'!$H$3:$H$300,'12'!$D$3:$D$300,C502)</f>
        <v>0</v>
      </c>
      <c r="I502" s="212"/>
      <c r="J502" s="231"/>
      <c r="K502" s="212"/>
      <c r="L502" s="212"/>
    </row>
    <row r="503" spans="1:12" ht="24.75" customHeight="1">
      <c r="A503" s="16">
        <f>Equipes!$H503+(ROW(Equipes!$H503)/100000)</f>
        <v>5.0299999999999997E-3</v>
      </c>
      <c r="B503" s="13">
        <f>RANK(Equipes!$A503,A:A)</f>
        <v>498</v>
      </c>
      <c r="C503" s="28"/>
      <c r="D503" s="18">
        <f>COUNTIF('01'!$C$3:$C$300,C503)+COUNTIF('02'!$C$3:$C$300,C503)+COUNTIF('03'!$C$3:$C$300,C503)+COUNTIF('04'!$C$3:$C$300,C503)+COUNTIF('05'!$C$3:$C$300,C503)+COUNTIF('06'!$C$3:$C$300,C503)+COUNTIF('07'!$C$3:$C$300,C503)+COUNTIF('08'!$C$3:$C$300,C503)+COUNTIF('09'!$C$3:$C$300,C503)+COUNTIF('10'!$C$3:$C$260,C503)+COUNTIF('11'!$C$3:$C$300,C503)+COUNTIF('12'!$C$3:$C$300,C503)</f>
        <v>0</v>
      </c>
      <c r="E503" s="18">
        <f>COUNTIF('01'!$D$3:$D$300,C503)+COUNTIF('02'!$D$3:$D$300,C503)+COUNTIF('03'!$D$3:$D$300,C503)+COUNTIF('04'!$D$3:$D$300,C503)+COUNTIF('05'!$D$3:$D$300,C503)+COUNTIF('06'!$D$3:$D$300,C503)+COUNTIF('07'!$D$3:$D$300,C503)+COUNTIF('08'!$D$3:$D$300,C503)+COUNTIF('09'!$D$3:$D$300,C503)+COUNTIF('10'!$D$3:$D$260,C503)+COUNTIF('11'!$D$3:$D$300,C503)+COUNTIF('12'!$D$3:$D$300,C503)</f>
        <v>0</v>
      </c>
      <c r="F503" s="18">
        <f>COUNTIFS('01'!$C$3:$C$300,C503,'01'!$H$3:$H$300,"&gt;0")+COUNTIFS('01'!$D$3:$D$300,C503,'01'!$H$3:$H$300,"&gt;0")+COUNTIFS('02'!$C$3:$C$300,C503,'02'!$H$3:$H$300,"&gt;0")+COUNTIFS('02'!$D$3:$D$300,C503,'02'!$H$3:$H$300,"&gt;0")+COUNTIFS('03'!$C$3:$C$300,C503,'03'!$H$3:$H$300,"&gt;0")+COUNTIFS('03'!$D$3:$D$300,C503,'03'!$H$3:$H$300,"&gt;0")+COUNTIFS('04'!$C$3:$C$300,C503,'04'!$H$3:$H$300,"&gt;0")+COUNTIFS('04'!$D$3:$D$300,C503,'04'!$H$3:$H$300,"&gt;0")+COUNTIFS('05'!$C$3:$C$300,C503,'05'!$H$3:$H$300,"&gt;0")+COUNTIFS('05'!$D$3:$D$300,C503,'05'!$H$3:$H$300,"&gt;0")+COUNTIFS('06'!$C$3:$C$300,C503,'06'!$H$3:$H$300,"&gt;0")+COUNTIFS('06'!$D$3:$D$300,C503,'06'!$H$3:$H$300,"&gt;0")+COUNTIFS('07'!$C$3:$C$300,C503,'07'!$H$3:$H$300,"&gt;0")+COUNTIFS('07'!$D$3:$D$300,C503,'07'!$H$3:$H$300,"&gt;0")+COUNTIFS('08'!$C$3:$C$300,C503,'08'!$H$3:$H$300,"&gt;0")+COUNTIFS('08'!$D$3:$D$300,C503,'08'!$H$3:$H$300,"&gt;0")+COUNTIFS('09'!$C$3:$C$300,C503,'09'!$H$3:$H$300,"&gt;0")+COUNTIFS('09'!$D$3:$D$300,C503,'09'!$H$3:$H$300,"&gt;0")+COUNTIFS('10'!$C$3:$C$260,C503,'10'!$I$3:$I$260,"&gt;0")+COUNTIFS('10'!$D$3:$D$260,C503,'10'!$I$3:$I$260,"&gt;0")+COUNTIFS('11'!$C$3:$C$300,C503,'11'!$H$3:$H$300,"&gt;0")+COUNTIFS('11'!$D$3:$D$300,C503,'11'!$H$3:$H$300,"&gt;0")+COUNTIFS('12'!$C$3:$C$300,C503,'12'!$H$3:$H$300,"&gt;0")+COUNTIFS('12'!$D$3:$D$300,C503,'12'!$H$3:$H$300,"&gt;0")</f>
        <v>0</v>
      </c>
      <c r="G503" s="18">
        <f>COUNTIFS('01'!$C$3:$C$300,C503,'01'!$H$3:$H$300,"&lt;0")+COUNTIFS('01'!$D$3:$D$300,C503,'01'!$H$3:$H$300,"&lt;0")+COUNTIFS('02'!$C$3:$C$300,C503,'02'!$H$3:$H$300,"&lt;0")+COUNTIFS('02'!$D$3:$D$300,C503,'02'!$H$3:$H$300,"&lt;0")+COUNTIFS('03'!$C$3:$C$300,C503,'03'!$H$3:$H$300,"&lt;0")+COUNTIFS('03'!$D$3:$D$300,C503,'03'!$H$3:$H$300,"&lt;0")+COUNTIFS('04'!$C$3:$C$300,C503,'04'!$H$3:$H$300,"&lt;0")+COUNTIFS('04'!$D$3:$D$300,C503,'04'!$H$3:$H$300,"&lt;0")+COUNTIFS('05'!$C$3:$C$300,C503,'05'!$H$3:$H$300,"&lt;0")+COUNTIFS('05'!$D$3:$D$300,C503,'05'!$H$3:$H$300,"&lt;0")+COUNTIFS('06'!$C$3:$C$300,C503,'06'!$H$3:$H$300,"&lt;0")+COUNTIFS('06'!$D$3:$D$300,C503,'06'!$H$3:$H$300,"&lt;0")+COUNTIFS('07'!$C$3:$C$300,C503,'07'!$H$3:$H$300,"&lt;0")+COUNTIFS('07'!$D$3:$D$300,C503,'07'!$H$3:$H$300,"&lt;0")+COUNTIFS('08'!$C$3:$C$300,C503,'08'!$H$3:$H$300,"&lt;0")+COUNTIFS('08'!$D$3:$D$300,C503,'08'!$H$3:$H$300,"&lt;0")+COUNTIFS('09'!$C$3:$C$300,C503,'09'!$H$3:$H$300,"&lt;0")+COUNTIFS('09'!$D$3:$D$300,C503,'09'!$H$3:$H$300,"&lt;0")+COUNTIFS('10'!$C$3:$C$260,C503,'10'!$I$3:$I$260,"&lt;0")+COUNTIFS('10'!$D$3:$D$260,C503,'10'!$I$3:$I$260,"&lt;0")+COUNTIFS('11'!$C$3:$C$300,C503,'11'!$H$3:$H$300,"&lt;0")+COUNTIFS('11'!$D$3:$D$300,C503,'11'!$H$3:$H$300,"&lt;0")+COUNTIFS('12'!$C$3:$C$300,C503,'12'!$H$3:$H$300,"&lt;0")+COUNTIFS('12'!$D$3:$D$300,C503,'12'!$H$3:$H$300,"&lt;0")</f>
        <v>0</v>
      </c>
      <c r="H503" s="19">
        <f>SUMIFS('01'!$H$3:$H$300,'01'!$C$3:$C$300,C503)+SUMIFS('01'!$H$3:$H$300,'01'!$D$3:$D$300,C503)+SUMIFS('02'!$H$3:$H$300,'02'!$C$3:$C$300,C503)+SUMIFS('02'!$H$3:$H$300,'02'!$D$3:$D$300,C503)+SUMIFS('03'!$H$3:$H$300,'03'!$C$3:$C$300,C503)+SUMIFS('03'!$H$3:$H$300,'03'!$D$3:$D$300,C503)+SUMIFS('04'!$H$3:$H$300,'04'!$C$3:$C$300,C503)+SUMIFS('04'!$H$3:$H$300,'04'!$D$3:$D$300,C503)+SUMIFS('05'!$H$3:$H$300,'05'!$C$3:$C$300,C503)+SUMIFS('05'!$H$3:$H$300,'05'!$D$3:$D$300,C503)+SUMIFS('06'!$H$3:$H$300,'06'!$C$3:$C$300,C503)+SUMIFS('06'!$H$3:$H$300,'06'!$D$3:$D$300,C503)+SUMIFS('07'!$H$3:$H$300,'07'!$C$3:$C$300,C503)+SUMIFS('07'!$H$3:$H$300,'07'!$D$3:$D$300,C503)+SUMIFS('08'!$H$3:$H$300,'08'!$C$3:$C$300,C503)+SUMIFS('08'!$H$3:$H$300,'08'!$D$3:$D$300,C503)+SUMIFS('09'!$H$3:$H$300,'09'!$C$3:$C$300,C503)+SUMIFS('09'!$H$3:$H$300,'09'!$D$3:$D$300,C503)+SUMIFS('10'!$I$3:$I$260,'10'!$C$3:$C$260,C503)+SUMIFS('10'!$I$3:$I$260,'10'!$D$3:$D$260,C503)+SUMIFS('11'!$H$3:$H$300,'11'!$C$3:$C$300,C503)+SUMIFS('11'!$H$3:$H$300,'11'!$D$3:$D$300,C503)+SUMIFS('12'!$H$3:$H$300,'12'!$C$3:$C$300,C503)+SUMIFS('12'!$H$3:$H$300,'12'!$D$3:$D$300,C503)</f>
        <v>0</v>
      </c>
      <c r="I503" s="212"/>
      <c r="J503" s="231"/>
      <c r="K503" s="212"/>
      <c r="L503" s="212"/>
    </row>
    <row r="504" spans="1:12" ht="24.75" customHeight="1">
      <c r="A504" s="16">
        <f>Equipes!$H504+(ROW(Equipes!$H504)/100000)</f>
        <v>5.0400000000000002E-3</v>
      </c>
      <c r="B504" s="13">
        <f>RANK(Equipes!$A504,A:A)</f>
        <v>497</v>
      </c>
      <c r="C504" s="28"/>
      <c r="D504" s="18">
        <f>COUNTIF('01'!$C$3:$C$300,C504)+COUNTIF('02'!$C$3:$C$300,C504)+COUNTIF('03'!$C$3:$C$300,C504)+COUNTIF('04'!$C$3:$C$300,C504)+COUNTIF('05'!$C$3:$C$300,C504)+COUNTIF('06'!$C$3:$C$300,C504)+COUNTIF('07'!$C$3:$C$300,C504)+COUNTIF('08'!$C$3:$C$300,C504)+COUNTIF('09'!$C$3:$C$300,C504)+COUNTIF('10'!$C$3:$C$260,C504)+COUNTIF('11'!$C$3:$C$300,C504)+COUNTIF('12'!$C$3:$C$300,C504)</f>
        <v>0</v>
      </c>
      <c r="E504" s="18">
        <f>COUNTIF('01'!$D$3:$D$300,C504)+COUNTIF('02'!$D$3:$D$300,C504)+COUNTIF('03'!$D$3:$D$300,C504)+COUNTIF('04'!$D$3:$D$300,C504)+COUNTIF('05'!$D$3:$D$300,C504)+COUNTIF('06'!$D$3:$D$300,C504)+COUNTIF('07'!$D$3:$D$300,C504)+COUNTIF('08'!$D$3:$D$300,C504)+COUNTIF('09'!$D$3:$D$300,C504)+COUNTIF('10'!$D$3:$D$260,C504)+COUNTIF('11'!$D$3:$D$300,C504)+COUNTIF('12'!$D$3:$D$300,C504)</f>
        <v>0</v>
      </c>
      <c r="F504" s="18">
        <f>COUNTIFS('01'!$C$3:$C$300,C504,'01'!$H$3:$H$300,"&gt;0")+COUNTIFS('01'!$D$3:$D$300,C504,'01'!$H$3:$H$300,"&gt;0")+COUNTIFS('02'!$C$3:$C$300,C504,'02'!$H$3:$H$300,"&gt;0")+COUNTIFS('02'!$D$3:$D$300,C504,'02'!$H$3:$H$300,"&gt;0")+COUNTIFS('03'!$C$3:$C$300,C504,'03'!$H$3:$H$300,"&gt;0")+COUNTIFS('03'!$D$3:$D$300,C504,'03'!$H$3:$H$300,"&gt;0")+COUNTIFS('04'!$C$3:$C$300,C504,'04'!$H$3:$H$300,"&gt;0")+COUNTIFS('04'!$D$3:$D$300,C504,'04'!$H$3:$H$300,"&gt;0")+COUNTIFS('05'!$C$3:$C$300,C504,'05'!$H$3:$H$300,"&gt;0")+COUNTIFS('05'!$D$3:$D$300,C504,'05'!$H$3:$H$300,"&gt;0")+COUNTIFS('06'!$C$3:$C$300,C504,'06'!$H$3:$H$300,"&gt;0")+COUNTIFS('06'!$D$3:$D$300,C504,'06'!$H$3:$H$300,"&gt;0")+COUNTIFS('07'!$C$3:$C$300,C504,'07'!$H$3:$H$300,"&gt;0")+COUNTIFS('07'!$D$3:$D$300,C504,'07'!$H$3:$H$300,"&gt;0")+COUNTIFS('08'!$C$3:$C$300,C504,'08'!$H$3:$H$300,"&gt;0")+COUNTIFS('08'!$D$3:$D$300,C504,'08'!$H$3:$H$300,"&gt;0")+COUNTIFS('09'!$C$3:$C$300,C504,'09'!$H$3:$H$300,"&gt;0")+COUNTIFS('09'!$D$3:$D$300,C504,'09'!$H$3:$H$300,"&gt;0")+COUNTIFS('10'!$C$3:$C$260,C504,'10'!$I$3:$I$260,"&gt;0")+COUNTIFS('10'!$D$3:$D$260,C504,'10'!$I$3:$I$260,"&gt;0")+COUNTIFS('11'!$C$3:$C$300,C504,'11'!$H$3:$H$300,"&gt;0")+COUNTIFS('11'!$D$3:$D$300,C504,'11'!$H$3:$H$300,"&gt;0")+COUNTIFS('12'!$C$3:$C$300,C504,'12'!$H$3:$H$300,"&gt;0")+COUNTIFS('12'!$D$3:$D$300,C504,'12'!$H$3:$H$300,"&gt;0")</f>
        <v>0</v>
      </c>
      <c r="G504" s="18">
        <f>COUNTIFS('01'!$C$3:$C$300,C504,'01'!$H$3:$H$300,"&lt;0")+COUNTIFS('01'!$D$3:$D$300,C504,'01'!$H$3:$H$300,"&lt;0")+COUNTIFS('02'!$C$3:$C$300,C504,'02'!$H$3:$H$300,"&lt;0")+COUNTIFS('02'!$D$3:$D$300,C504,'02'!$H$3:$H$300,"&lt;0")+COUNTIFS('03'!$C$3:$C$300,C504,'03'!$H$3:$H$300,"&lt;0")+COUNTIFS('03'!$D$3:$D$300,C504,'03'!$H$3:$H$300,"&lt;0")+COUNTIFS('04'!$C$3:$C$300,C504,'04'!$H$3:$H$300,"&lt;0")+COUNTIFS('04'!$D$3:$D$300,C504,'04'!$H$3:$H$300,"&lt;0")+COUNTIFS('05'!$C$3:$C$300,C504,'05'!$H$3:$H$300,"&lt;0")+COUNTIFS('05'!$D$3:$D$300,C504,'05'!$H$3:$H$300,"&lt;0")+COUNTIFS('06'!$C$3:$C$300,C504,'06'!$H$3:$H$300,"&lt;0")+COUNTIFS('06'!$D$3:$D$300,C504,'06'!$H$3:$H$300,"&lt;0")+COUNTIFS('07'!$C$3:$C$300,C504,'07'!$H$3:$H$300,"&lt;0")+COUNTIFS('07'!$D$3:$D$300,C504,'07'!$H$3:$H$300,"&lt;0")+COUNTIFS('08'!$C$3:$C$300,C504,'08'!$H$3:$H$300,"&lt;0")+COUNTIFS('08'!$D$3:$D$300,C504,'08'!$H$3:$H$300,"&lt;0")+COUNTIFS('09'!$C$3:$C$300,C504,'09'!$H$3:$H$300,"&lt;0")+COUNTIFS('09'!$D$3:$D$300,C504,'09'!$H$3:$H$300,"&lt;0")+COUNTIFS('10'!$C$3:$C$260,C504,'10'!$I$3:$I$260,"&lt;0")+COUNTIFS('10'!$D$3:$D$260,C504,'10'!$I$3:$I$260,"&lt;0")+COUNTIFS('11'!$C$3:$C$300,C504,'11'!$H$3:$H$300,"&lt;0")+COUNTIFS('11'!$D$3:$D$300,C504,'11'!$H$3:$H$300,"&lt;0")+COUNTIFS('12'!$C$3:$C$300,C504,'12'!$H$3:$H$300,"&lt;0")+COUNTIFS('12'!$D$3:$D$300,C504,'12'!$H$3:$H$300,"&lt;0")</f>
        <v>0</v>
      </c>
      <c r="H504" s="19">
        <f>SUMIFS('01'!$H$3:$H$300,'01'!$C$3:$C$300,C504)+SUMIFS('01'!$H$3:$H$300,'01'!$D$3:$D$300,C504)+SUMIFS('02'!$H$3:$H$300,'02'!$C$3:$C$300,C504)+SUMIFS('02'!$H$3:$H$300,'02'!$D$3:$D$300,C504)+SUMIFS('03'!$H$3:$H$300,'03'!$C$3:$C$300,C504)+SUMIFS('03'!$H$3:$H$300,'03'!$D$3:$D$300,C504)+SUMIFS('04'!$H$3:$H$300,'04'!$C$3:$C$300,C504)+SUMIFS('04'!$H$3:$H$300,'04'!$D$3:$D$300,C504)+SUMIFS('05'!$H$3:$H$300,'05'!$C$3:$C$300,C504)+SUMIFS('05'!$H$3:$H$300,'05'!$D$3:$D$300,C504)+SUMIFS('06'!$H$3:$H$300,'06'!$C$3:$C$300,C504)+SUMIFS('06'!$H$3:$H$300,'06'!$D$3:$D$300,C504)+SUMIFS('07'!$H$3:$H$300,'07'!$C$3:$C$300,C504)+SUMIFS('07'!$H$3:$H$300,'07'!$D$3:$D$300,C504)+SUMIFS('08'!$H$3:$H$300,'08'!$C$3:$C$300,C504)+SUMIFS('08'!$H$3:$H$300,'08'!$D$3:$D$300,C504)+SUMIFS('09'!$H$3:$H$300,'09'!$C$3:$C$300,C504)+SUMIFS('09'!$H$3:$H$300,'09'!$D$3:$D$300,C504)+SUMIFS('10'!$I$3:$I$260,'10'!$C$3:$C$260,C504)+SUMIFS('10'!$I$3:$I$260,'10'!$D$3:$D$260,C504)+SUMIFS('11'!$H$3:$H$300,'11'!$C$3:$C$300,C504)+SUMIFS('11'!$H$3:$H$300,'11'!$D$3:$D$300,C504)+SUMIFS('12'!$H$3:$H$300,'12'!$C$3:$C$300,C504)+SUMIFS('12'!$H$3:$H$300,'12'!$D$3:$D$300,C504)</f>
        <v>0</v>
      </c>
      <c r="I504" s="212"/>
      <c r="J504" s="231"/>
      <c r="K504" s="212"/>
      <c r="L504" s="212"/>
    </row>
    <row r="505" spans="1:12" ht="24.75" customHeight="1">
      <c r="A505" s="16">
        <f>Equipes!$H505+(ROW(Equipes!$H505)/100000)</f>
        <v>5.0499999999999998E-3</v>
      </c>
      <c r="B505" s="13">
        <f>RANK(Equipes!$A505,A:A)</f>
        <v>496</v>
      </c>
      <c r="C505" s="28"/>
      <c r="D505" s="18">
        <f>COUNTIF('01'!$C$3:$C$300,C505)+COUNTIF('02'!$C$3:$C$300,C505)+COUNTIF('03'!$C$3:$C$300,C505)+COUNTIF('04'!$C$3:$C$300,C505)+COUNTIF('05'!$C$3:$C$300,C505)+COUNTIF('06'!$C$3:$C$300,C505)+COUNTIF('07'!$C$3:$C$300,C505)+COUNTIF('08'!$C$3:$C$300,C505)+COUNTIF('09'!$C$3:$C$300,C505)+COUNTIF('10'!$C$3:$C$260,C505)+COUNTIF('11'!$C$3:$C$300,C505)+COUNTIF('12'!$C$3:$C$300,C505)</f>
        <v>0</v>
      </c>
      <c r="E505" s="18">
        <f>COUNTIF('01'!$D$3:$D$300,C505)+COUNTIF('02'!$D$3:$D$300,C505)+COUNTIF('03'!$D$3:$D$300,C505)+COUNTIF('04'!$D$3:$D$300,C505)+COUNTIF('05'!$D$3:$D$300,C505)+COUNTIF('06'!$D$3:$D$300,C505)+COUNTIF('07'!$D$3:$D$300,C505)+COUNTIF('08'!$D$3:$D$300,C505)+COUNTIF('09'!$D$3:$D$300,C505)+COUNTIF('10'!$D$3:$D$260,C505)+COUNTIF('11'!$D$3:$D$300,C505)+COUNTIF('12'!$D$3:$D$300,C505)</f>
        <v>0</v>
      </c>
      <c r="F505" s="18">
        <f>COUNTIFS('01'!$C$3:$C$300,C505,'01'!$H$3:$H$300,"&gt;0")+COUNTIFS('01'!$D$3:$D$300,C505,'01'!$H$3:$H$300,"&gt;0")+COUNTIFS('02'!$C$3:$C$300,C505,'02'!$H$3:$H$300,"&gt;0")+COUNTIFS('02'!$D$3:$D$300,C505,'02'!$H$3:$H$300,"&gt;0")+COUNTIFS('03'!$C$3:$C$300,C505,'03'!$H$3:$H$300,"&gt;0")+COUNTIFS('03'!$D$3:$D$300,C505,'03'!$H$3:$H$300,"&gt;0")+COUNTIFS('04'!$C$3:$C$300,C505,'04'!$H$3:$H$300,"&gt;0")+COUNTIFS('04'!$D$3:$D$300,C505,'04'!$H$3:$H$300,"&gt;0")+COUNTIFS('05'!$C$3:$C$300,C505,'05'!$H$3:$H$300,"&gt;0")+COUNTIFS('05'!$D$3:$D$300,C505,'05'!$H$3:$H$300,"&gt;0")+COUNTIFS('06'!$C$3:$C$300,C505,'06'!$H$3:$H$300,"&gt;0")+COUNTIFS('06'!$D$3:$D$300,C505,'06'!$H$3:$H$300,"&gt;0")+COUNTIFS('07'!$C$3:$C$300,C505,'07'!$H$3:$H$300,"&gt;0")+COUNTIFS('07'!$D$3:$D$300,C505,'07'!$H$3:$H$300,"&gt;0")+COUNTIFS('08'!$C$3:$C$300,C505,'08'!$H$3:$H$300,"&gt;0")+COUNTIFS('08'!$D$3:$D$300,C505,'08'!$H$3:$H$300,"&gt;0")+COUNTIFS('09'!$C$3:$C$300,C505,'09'!$H$3:$H$300,"&gt;0")+COUNTIFS('09'!$D$3:$D$300,C505,'09'!$H$3:$H$300,"&gt;0")+COUNTIFS('10'!$C$3:$C$260,C505,'10'!$I$3:$I$260,"&gt;0")+COUNTIFS('10'!$D$3:$D$260,C505,'10'!$I$3:$I$260,"&gt;0")+COUNTIFS('11'!$C$3:$C$300,C505,'11'!$H$3:$H$300,"&gt;0")+COUNTIFS('11'!$D$3:$D$300,C505,'11'!$H$3:$H$300,"&gt;0")+COUNTIFS('12'!$C$3:$C$300,C505,'12'!$H$3:$H$300,"&gt;0")+COUNTIFS('12'!$D$3:$D$300,C505,'12'!$H$3:$H$300,"&gt;0")</f>
        <v>0</v>
      </c>
      <c r="G505" s="18">
        <f>COUNTIFS('01'!$C$3:$C$300,C505,'01'!$H$3:$H$300,"&lt;0")+COUNTIFS('01'!$D$3:$D$300,C505,'01'!$H$3:$H$300,"&lt;0")+COUNTIFS('02'!$C$3:$C$300,C505,'02'!$H$3:$H$300,"&lt;0")+COUNTIFS('02'!$D$3:$D$300,C505,'02'!$H$3:$H$300,"&lt;0")+COUNTIFS('03'!$C$3:$C$300,C505,'03'!$H$3:$H$300,"&lt;0")+COUNTIFS('03'!$D$3:$D$300,C505,'03'!$H$3:$H$300,"&lt;0")+COUNTIFS('04'!$C$3:$C$300,C505,'04'!$H$3:$H$300,"&lt;0")+COUNTIFS('04'!$D$3:$D$300,C505,'04'!$H$3:$H$300,"&lt;0")+COUNTIFS('05'!$C$3:$C$300,C505,'05'!$H$3:$H$300,"&lt;0")+COUNTIFS('05'!$D$3:$D$300,C505,'05'!$H$3:$H$300,"&lt;0")+COUNTIFS('06'!$C$3:$C$300,C505,'06'!$H$3:$H$300,"&lt;0")+COUNTIFS('06'!$D$3:$D$300,C505,'06'!$H$3:$H$300,"&lt;0")+COUNTIFS('07'!$C$3:$C$300,C505,'07'!$H$3:$H$300,"&lt;0")+COUNTIFS('07'!$D$3:$D$300,C505,'07'!$H$3:$H$300,"&lt;0")+COUNTIFS('08'!$C$3:$C$300,C505,'08'!$H$3:$H$300,"&lt;0")+COUNTIFS('08'!$D$3:$D$300,C505,'08'!$H$3:$H$300,"&lt;0")+COUNTIFS('09'!$C$3:$C$300,C505,'09'!$H$3:$H$300,"&lt;0")+COUNTIFS('09'!$D$3:$D$300,C505,'09'!$H$3:$H$300,"&lt;0")+COUNTIFS('10'!$C$3:$C$260,C505,'10'!$I$3:$I$260,"&lt;0")+COUNTIFS('10'!$D$3:$D$260,C505,'10'!$I$3:$I$260,"&lt;0")+COUNTIFS('11'!$C$3:$C$300,C505,'11'!$H$3:$H$300,"&lt;0")+COUNTIFS('11'!$D$3:$D$300,C505,'11'!$H$3:$H$300,"&lt;0")+COUNTIFS('12'!$C$3:$C$300,C505,'12'!$H$3:$H$300,"&lt;0")+COUNTIFS('12'!$D$3:$D$300,C505,'12'!$H$3:$H$300,"&lt;0")</f>
        <v>0</v>
      </c>
      <c r="H505" s="19">
        <f>SUMIFS('01'!$H$3:$H$300,'01'!$C$3:$C$300,C505)+SUMIFS('01'!$H$3:$H$300,'01'!$D$3:$D$300,C505)+SUMIFS('02'!$H$3:$H$300,'02'!$C$3:$C$300,C505)+SUMIFS('02'!$H$3:$H$300,'02'!$D$3:$D$300,C505)+SUMIFS('03'!$H$3:$H$300,'03'!$C$3:$C$300,C505)+SUMIFS('03'!$H$3:$H$300,'03'!$D$3:$D$300,C505)+SUMIFS('04'!$H$3:$H$300,'04'!$C$3:$C$300,C505)+SUMIFS('04'!$H$3:$H$300,'04'!$D$3:$D$300,C505)+SUMIFS('05'!$H$3:$H$300,'05'!$C$3:$C$300,C505)+SUMIFS('05'!$H$3:$H$300,'05'!$D$3:$D$300,C505)+SUMIFS('06'!$H$3:$H$300,'06'!$C$3:$C$300,C505)+SUMIFS('06'!$H$3:$H$300,'06'!$D$3:$D$300,C505)+SUMIFS('07'!$H$3:$H$300,'07'!$C$3:$C$300,C505)+SUMIFS('07'!$H$3:$H$300,'07'!$D$3:$D$300,C505)+SUMIFS('08'!$H$3:$H$300,'08'!$C$3:$C$300,C505)+SUMIFS('08'!$H$3:$H$300,'08'!$D$3:$D$300,C505)+SUMIFS('09'!$H$3:$H$300,'09'!$C$3:$C$300,C505)+SUMIFS('09'!$H$3:$H$300,'09'!$D$3:$D$300,C505)+SUMIFS('10'!$I$3:$I$260,'10'!$C$3:$C$260,C505)+SUMIFS('10'!$I$3:$I$260,'10'!$D$3:$D$260,C505)+SUMIFS('11'!$H$3:$H$300,'11'!$C$3:$C$300,C505)+SUMIFS('11'!$H$3:$H$300,'11'!$D$3:$D$300,C505)+SUMIFS('12'!$H$3:$H$300,'12'!$C$3:$C$300,C505)+SUMIFS('12'!$H$3:$H$300,'12'!$D$3:$D$300,C505)</f>
        <v>0</v>
      </c>
      <c r="I505" s="212"/>
      <c r="J505" s="231"/>
      <c r="K505" s="212"/>
      <c r="L505" s="212"/>
    </row>
    <row r="506" spans="1:12" ht="24.75" customHeight="1">
      <c r="A506" s="16">
        <f>Equipes!$H506+(ROW(Equipes!$H506)/100000)</f>
        <v>5.0600000000000003E-3</v>
      </c>
      <c r="B506" s="13">
        <f>RANK(Equipes!$A506,A:A)</f>
        <v>495</v>
      </c>
      <c r="C506" s="28"/>
      <c r="D506" s="18">
        <f>COUNTIF('01'!$C$3:$C$300,C506)+COUNTIF('02'!$C$3:$C$300,C506)+COUNTIF('03'!$C$3:$C$300,C506)+COUNTIF('04'!$C$3:$C$300,C506)+COUNTIF('05'!$C$3:$C$300,C506)+COUNTIF('06'!$C$3:$C$300,C506)+COUNTIF('07'!$C$3:$C$300,C506)+COUNTIF('08'!$C$3:$C$300,C506)+COUNTIF('09'!$C$3:$C$300,C506)+COUNTIF('10'!$C$3:$C$260,C506)+COUNTIF('11'!$C$3:$C$300,C506)+COUNTIF('12'!$C$3:$C$300,C506)</f>
        <v>0</v>
      </c>
      <c r="E506" s="18">
        <f>COUNTIF('01'!$D$3:$D$300,C506)+COUNTIF('02'!$D$3:$D$300,C506)+COUNTIF('03'!$D$3:$D$300,C506)+COUNTIF('04'!$D$3:$D$300,C506)+COUNTIF('05'!$D$3:$D$300,C506)+COUNTIF('06'!$D$3:$D$300,C506)+COUNTIF('07'!$D$3:$D$300,C506)+COUNTIF('08'!$D$3:$D$300,C506)+COUNTIF('09'!$D$3:$D$300,C506)+COUNTIF('10'!$D$3:$D$260,C506)+COUNTIF('11'!$D$3:$D$300,C506)+COUNTIF('12'!$D$3:$D$300,C506)</f>
        <v>0</v>
      </c>
      <c r="F506" s="18">
        <f>COUNTIFS('01'!$C$3:$C$300,C506,'01'!$H$3:$H$300,"&gt;0")+COUNTIFS('01'!$D$3:$D$300,C506,'01'!$H$3:$H$300,"&gt;0")+COUNTIFS('02'!$C$3:$C$300,C506,'02'!$H$3:$H$300,"&gt;0")+COUNTIFS('02'!$D$3:$D$300,C506,'02'!$H$3:$H$300,"&gt;0")+COUNTIFS('03'!$C$3:$C$300,C506,'03'!$H$3:$H$300,"&gt;0")+COUNTIFS('03'!$D$3:$D$300,C506,'03'!$H$3:$H$300,"&gt;0")+COUNTIFS('04'!$C$3:$C$300,C506,'04'!$H$3:$H$300,"&gt;0")+COUNTIFS('04'!$D$3:$D$300,C506,'04'!$H$3:$H$300,"&gt;0")+COUNTIFS('05'!$C$3:$C$300,C506,'05'!$H$3:$H$300,"&gt;0")+COUNTIFS('05'!$D$3:$D$300,C506,'05'!$H$3:$H$300,"&gt;0")+COUNTIFS('06'!$C$3:$C$300,C506,'06'!$H$3:$H$300,"&gt;0")+COUNTIFS('06'!$D$3:$D$300,C506,'06'!$H$3:$H$300,"&gt;0")+COUNTIFS('07'!$C$3:$C$300,C506,'07'!$H$3:$H$300,"&gt;0")+COUNTIFS('07'!$D$3:$D$300,C506,'07'!$H$3:$H$300,"&gt;0")+COUNTIFS('08'!$C$3:$C$300,C506,'08'!$H$3:$H$300,"&gt;0")+COUNTIFS('08'!$D$3:$D$300,C506,'08'!$H$3:$H$300,"&gt;0")+COUNTIFS('09'!$C$3:$C$300,C506,'09'!$H$3:$H$300,"&gt;0")+COUNTIFS('09'!$D$3:$D$300,C506,'09'!$H$3:$H$300,"&gt;0")+COUNTIFS('10'!$C$3:$C$260,C506,'10'!$I$3:$I$260,"&gt;0")+COUNTIFS('10'!$D$3:$D$260,C506,'10'!$I$3:$I$260,"&gt;0")+COUNTIFS('11'!$C$3:$C$300,C506,'11'!$H$3:$H$300,"&gt;0")+COUNTIFS('11'!$D$3:$D$300,C506,'11'!$H$3:$H$300,"&gt;0")+COUNTIFS('12'!$C$3:$C$300,C506,'12'!$H$3:$H$300,"&gt;0")+COUNTIFS('12'!$D$3:$D$300,C506,'12'!$H$3:$H$300,"&gt;0")</f>
        <v>0</v>
      </c>
      <c r="G506" s="18">
        <f>COUNTIFS('01'!$C$3:$C$300,C506,'01'!$H$3:$H$300,"&lt;0")+COUNTIFS('01'!$D$3:$D$300,C506,'01'!$H$3:$H$300,"&lt;0")+COUNTIFS('02'!$C$3:$C$300,C506,'02'!$H$3:$H$300,"&lt;0")+COUNTIFS('02'!$D$3:$D$300,C506,'02'!$H$3:$H$300,"&lt;0")+COUNTIFS('03'!$C$3:$C$300,C506,'03'!$H$3:$H$300,"&lt;0")+COUNTIFS('03'!$D$3:$D$300,C506,'03'!$H$3:$H$300,"&lt;0")+COUNTIFS('04'!$C$3:$C$300,C506,'04'!$H$3:$H$300,"&lt;0")+COUNTIFS('04'!$D$3:$D$300,C506,'04'!$H$3:$H$300,"&lt;0")+COUNTIFS('05'!$C$3:$C$300,C506,'05'!$H$3:$H$300,"&lt;0")+COUNTIFS('05'!$D$3:$D$300,C506,'05'!$H$3:$H$300,"&lt;0")+COUNTIFS('06'!$C$3:$C$300,C506,'06'!$H$3:$H$300,"&lt;0")+COUNTIFS('06'!$D$3:$D$300,C506,'06'!$H$3:$H$300,"&lt;0")+COUNTIFS('07'!$C$3:$C$300,C506,'07'!$H$3:$H$300,"&lt;0")+COUNTIFS('07'!$D$3:$D$300,C506,'07'!$H$3:$H$300,"&lt;0")+COUNTIFS('08'!$C$3:$C$300,C506,'08'!$H$3:$H$300,"&lt;0")+COUNTIFS('08'!$D$3:$D$300,C506,'08'!$H$3:$H$300,"&lt;0")+COUNTIFS('09'!$C$3:$C$300,C506,'09'!$H$3:$H$300,"&lt;0")+COUNTIFS('09'!$D$3:$D$300,C506,'09'!$H$3:$H$300,"&lt;0")+COUNTIFS('10'!$C$3:$C$260,C506,'10'!$I$3:$I$260,"&lt;0")+COUNTIFS('10'!$D$3:$D$260,C506,'10'!$I$3:$I$260,"&lt;0")+COUNTIFS('11'!$C$3:$C$300,C506,'11'!$H$3:$H$300,"&lt;0")+COUNTIFS('11'!$D$3:$D$300,C506,'11'!$H$3:$H$300,"&lt;0")+COUNTIFS('12'!$C$3:$C$300,C506,'12'!$H$3:$H$300,"&lt;0")+COUNTIFS('12'!$D$3:$D$300,C506,'12'!$H$3:$H$300,"&lt;0")</f>
        <v>0</v>
      </c>
      <c r="H506" s="19">
        <f>SUMIFS('01'!$H$3:$H$300,'01'!$C$3:$C$300,C506)+SUMIFS('01'!$H$3:$H$300,'01'!$D$3:$D$300,C506)+SUMIFS('02'!$H$3:$H$300,'02'!$C$3:$C$300,C506)+SUMIFS('02'!$H$3:$H$300,'02'!$D$3:$D$300,C506)+SUMIFS('03'!$H$3:$H$300,'03'!$C$3:$C$300,C506)+SUMIFS('03'!$H$3:$H$300,'03'!$D$3:$D$300,C506)+SUMIFS('04'!$H$3:$H$300,'04'!$C$3:$C$300,C506)+SUMIFS('04'!$H$3:$H$300,'04'!$D$3:$D$300,C506)+SUMIFS('05'!$H$3:$H$300,'05'!$C$3:$C$300,C506)+SUMIFS('05'!$H$3:$H$300,'05'!$D$3:$D$300,C506)+SUMIFS('06'!$H$3:$H$300,'06'!$C$3:$C$300,C506)+SUMIFS('06'!$H$3:$H$300,'06'!$D$3:$D$300,C506)+SUMIFS('07'!$H$3:$H$300,'07'!$C$3:$C$300,C506)+SUMIFS('07'!$H$3:$H$300,'07'!$D$3:$D$300,C506)+SUMIFS('08'!$H$3:$H$300,'08'!$C$3:$C$300,C506)+SUMIFS('08'!$H$3:$H$300,'08'!$D$3:$D$300,C506)+SUMIFS('09'!$H$3:$H$300,'09'!$C$3:$C$300,C506)+SUMIFS('09'!$H$3:$H$300,'09'!$D$3:$D$300,C506)+SUMIFS('10'!$I$3:$I$260,'10'!$C$3:$C$260,C506)+SUMIFS('10'!$I$3:$I$260,'10'!$D$3:$D$260,C506)+SUMIFS('11'!$H$3:$H$300,'11'!$C$3:$C$300,C506)+SUMIFS('11'!$H$3:$H$300,'11'!$D$3:$D$300,C506)+SUMIFS('12'!$H$3:$H$300,'12'!$C$3:$C$300,C506)+SUMIFS('12'!$H$3:$H$300,'12'!$D$3:$D$300,C506)</f>
        <v>0</v>
      </c>
      <c r="I506" s="212"/>
      <c r="J506" s="231"/>
      <c r="K506" s="212"/>
      <c r="L506" s="212"/>
    </row>
    <row r="507" spans="1:12" ht="24.75" customHeight="1">
      <c r="A507" s="16">
        <f>Equipes!$H507+(ROW(Equipes!$H507)/100000)</f>
        <v>5.0699999999999999E-3</v>
      </c>
      <c r="B507" s="13">
        <f>RANK(Equipes!$A507,A:A)</f>
        <v>494</v>
      </c>
      <c r="C507" s="28"/>
      <c r="D507" s="18">
        <f>COUNTIF('01'!$C$3:$C$300,C507)+COUNTIF('02'!$C$3:$C$300,C507)+COUNTIF('03'!$C$3:$C$300,C507)+COUNTIF('04'!$C$3:$C$300,C507)+COUNTIF('05'!$C$3:$C$300,C507)+COUNTIF('06'!$C$3:$C$300,C507)+COUNTIF('07'!$C$3:$C$300,C507)+COUNTIF('08'!$C$3:$C$300,C507)+COUNTIF('09'!$C$3:$C$300,C507)+COUNTIF('10'!$C$3:$C$260,C507)+COUNTIF('11'!$C$3:$C$300,C507)+COUNTIF('12'!$C$3:$C$300,C507)</f>
        <v>0</v>
      </c>
      <c r="E507" s="18">
        <f>COUNTIF('01'!$D$3:$D$300,C507)+COUNTIF('02'!$D$3:$D$300,C507)+COUNTIF('03'!$D$3:$D$300,C507)+COUNTIF('04'!$D$3:$D$300,C507)+COUNTIF('05'!$D$3:$D$300,C507)+COUNTIF('06'!$D$3:$D$300,C507)+COUNTIF('07'!$D$3:$D$300,C507)+COUNTIF('08'!$D$3:$D$300,C507)+COUNTIF('09'!$D$3:$D$300,C507)+COUNTIF('10'!$D$3:$D$260,C507)+COUNTIF('11'!$D$3:$D$300,C507)+COUNTIF('12'!$D$3:$D$300,C507)</f>
        <v>0</v>
      </c>
      <c r="F507" s="18">
        <f>COUNTIFS('01'!$C$3:$C$300,C507,'01'!$H$3:$H$300,"&gt;0")+COUNTIFS('01'!$D$3:$D$300,C507,'01'!$H$3:$H$300,"&gt;0")+COUNTIFS('02'!$C$3:$C$300,C507,'02'!$H$3:$H$300,"&gt;0")+COUNTIFS('02'!$D$3:$D$300,C507,'02'!$H$3:$H$300,"&gt;0")+COUNTIFS('03'!$C$3:$C$300,C507,'03'!$H$3:$H$300,"&gt;0")+COUNTIFS('03'!$D$3:$D$300,C507,'03'!$H$3:$H$300,"&gt;0")+COUNTIFS('04'!$C$3:$C$300,C507,'04'!$H$3:$H$300,"&gt;0")+COUNTIFS('04'!$D$3:$D$300,C507,'04'!$H$3:$H$300,"&gt;0")+COUNTIFS('05'!$C$3:$C$300,C507,'05'!$H$3:$H$300,"&gt;0")+COUNTIFS('05'!$D$3:$D$300,C507,'05'!$H$3:$H$300,"&gt;0")+COUNTIFS('06'!$C$3:$C$300,C507,'06'!$H$3:$H$300,"&gt;0")+COUNTIFS('06'!$D$3:$D$300,C507,'06'!$H$3:$H$300,"&gt;0")+COUNTIFS('07'!$C$3:$C$300,C507,'07'!$H$3:$H$300,"&gt;0")+COUNTIFS('07'!$D$3:$D$300,C507,'07'!$H$3:$H$300,"&gt;0")+COUNTIFS('08'!$C$3:$C$300,C507,'08'!$H$3:$H$300,"&gt;0")+COUNTIFS('08'!$D$3:$D$300,C507,'08'!$H$3:$H$300,"&gt;0")+COUNTIFS('09'!$C$3:$C$300,C507,'09'!$H$3:$H$300,"&gt;0")+COUNTIFS('09'!$D$3:$D$300,C507,'09'!$H$3:$H$300,"&gt;0")+COUNTIFS('10'!$C$3:$C$260,C507,'10'!$I$3:$I$260,"&gt;0")+COUNTIFS('10'!$D$3:$D$260,C507,'10'!$I$3:$I$260,"&gt;0")+COUNTIFS('11'!$C$3:$C$300,C507,'11'!$H$3:$H$300,"&gt;0")+COUNTIFS('11'!$D$3:$D$300,C507,'11'!$H$3:$H$300,"&gt;0")+COUNTIFS('12'!$C$3:$C$300,C507,'12'!$H$3:$H$300,"&gt;0")+COUNTIFS('12'!$D$3:$D$300,C507,'12'!$H$3:$H$300,"&gt;0")</f>
        <v>0</v>
      </c>
      <c r="G507" s="18">
        <f>COUNTIFS('01'!$C$3:$C$300,C507,'01'!$H$3:$H$300,"&lt;0")+COUNTIFS('01'!$D$3:$D$300,C507,'01'!$H$3:$H$300,"&lt;0")+COUNTIFS('02'!$C$3:$C$300,C507,'02'!$H$3:$H$300,"&lt;0")+COUNTIFS('02'!$D$3:$D$300,C507,'02'!$H$3:$H$300,"&lt;0")+COUNTIFS('03'!$C$3:$C$300,C507,'03'!$H$3:$H$300,"&lt;0")+COUNTIFS('03'!$D$3:$D$300,C507,'03'!$H$3:$H$300,"&lt;0")+COUNTIFS('04'!$C$3:$C$300,C507,'04'!$H$3:$H$300,"&lt;0")+COUNTIFS('04'!$D$3:$D$300,C507,'04'!$H$3:$H$300,"&lt;0")+COUNTIFS('05'!$C$3:$C$300,C507,'05'!$H$3:$H$300,"&lt;0")+COUNTIFS('05'!$D$3:$D$300,C507,'05'!$H$3:$H$300,"&lt;0")+COUNTIFS('06'!$C$3:$C$300,C507,'06'!$H$3:$H$300,"&lt;0")+COUNTIFS('06'!$D$3:$D$300,C507,'06'!$H$3:$H$300,"&lt;0")+COUNTIFS('07'!$C$3:$C$300,C507,'07'!$H$3:$H$300,"&lt;0")+COUNTIFS('07'!$D$3:$D$300,C507,'07'!$H$3:$H$300,"&lt;0")+COUNTIFS('08'!$C$3:$C$300,C507,'08'!$H$3:$H$300,"&lt;0")+COUNTIFS('08'!$D$3:$D$300,C507,'08'!$H$3:$H$300,"&lt;0")+COUNTIFS('09'!$C$3:$C$300,C507,'09'!$H$3:$H$300,"&lt;0")+COUNTIFS('09'!$D$3:$D$300,C507,'09'!$H$3:$H$300,"&lt;0")+COUNTIFS('10'!$C$3:$C$260,C507,'10'!$I$3:$I$260,"&lt;0")+COUNTIFS('10'!$D$3:$D$260,C507,'10'!$I$3:$I$260,"&lt;0")+COUNTIFS('11'!$C$3:$C$300,C507,'11'!$H$3:$H$300,"&lt;0")+COUNTIFS('11'!$D$3:$D$300,C507,'11'!$H$3:$H$300,"&lt;0")+COUNTIFS('12'!$C$3:$C$300,C507,'12'!$H$3:$H$300,"&lt;0")+COUNTIFS('12'!$D$3:$D$300,C507,'12'!$H$3:$H$300,"&lt;0")</f>
        <v>0</v>
      </c>
      <c r="H507" s="19">
        <f>SUMIFS('01'!$H$3:$H$300,'01'!$C$3:$C$300,C507)+SUMIFS('01'!$H$3:$H$300,'01'!$D$3:$D$300,C507)+SUMIFS('02'!$H$3:$H$300,'02'!$C$3:$C$300,C507)+SUMIFS('02'!$H$3:$H$300,'02'!$D$3:$D$300,C507)+SUMIFS('03'!$H$3:$H$300,'03'!$C$3:$C$300,C507)+SUMIFS('03'!$H$3:$H$300,'03'!$D$3:$D$300,C507)+SUMIFS('04'!$H$3:$H$300,'04'!$C$3:$C$300,C507)+SUMIFS('04'!$H$3:$H$300,'04'!$D$3:$D$300,C507)+SUMIFS('05'!$H$3:$H$300,'05'!$C$3:$C$300,C507)+SUMIFS('05'!$H$3:$H$300,'05'!$D$3:$D$300,C507)+SUMIFS('06'!$H$3:$H$300,'06'!$C$3:$C$300,C507)+SUMIFS('06'!$H$3:$H$300,'06'!$D$3:$D$300,C507)+SUMIFS('07'!$H$3:$H$300,'07'!$C$3:$C$300,C507)+SUMIFS('07'!$H$3:$H$300,'07'!$D$3:$D$300,C507)+SUMIFS('08'!$H$3:$H$300,'08'!$C$3:$C$300,C507)+SUMIFS('08'!$H$3:$H$300,'08'!$D$3:$D$300,C507)+SUMIFS('09'!$H$3:$H$300,'09'!$C$3:$C$300,C507)+SUMIFS('09'!$H$3:$H$300,'09'!$D$3:$D$300,C507)+SUMIFS('10'!$I$3:$I$260,'10'!$C$3:$C$260,C507)+SUMIFS('10'!$I$3:$I$260,'10'!$D$3:$D$260,C507)+SUMIFS('11'!$H$3:$H$300,'11'!$C$3:$C$300,C507)+SUMIFS('11'!$H$3:$H$300,'11'!$D$3:$D$300,C507)+SUMIFS('12'!$H$3:$H$300,'12'!$C$3:$C$300,C507)+SUMIFS('12'!$H$3:$H$300,'12'!$D$3:$D$300,C507)</f>
        <v>0</v>
      </c>
      <c r="I507" s="212"/>
      <c r="J507" s="231"/>
      <c r="K507" s="212"/>
      <c r="L507" s="212"/>
    </row>
    <row r="508" spans="1:12" ht="24.75" customHeight="1">
      <c r="A508" s="16">
        <f>Equipes!$H508+(ROW(Equipes!$H508)/100000)</f>
        <v>5.0800000000000003E-3</v>
      </c>
      <c r="B508" s="13">
        <f>RANK(Equipes!$A508,A:A)</f>
        <v>493</v>
      </c>
      <c r="C508" s="28"/>
      <c r="D508" s="18">
        <f>COUNTIF('01'!$C$3:$C$300,C508)+COUNTIF('02'!$C$3:$C$300,C508)+COUNTIF('03'!$C$3:$C$300,C508)+COUNTIF('04'!$C$3:$C$300,C508)+COUNTIF('05'!$C$3:$C$300,C508)+COUNTIF('06'!$C$3:$C$300,C508)+COUNTIF('07'!$C$3:$C$300,C508)+COUNTIF('08'!$C$3:$C$300,C508)+COUNTIF('09'!$C$3:$C$300,C508)+COUNTIF('10'!$C$3:$C$260,C508)+COUNTIF('11'!$C$3:$C$300,C508)+COUNTIF('12'!$C$3:$C$300,C508)</f>
        <v>0</v>
      </c>
      <c r="E508" s="18">
        <f>COUNTIF('01'!$D$3:$D$300,C508)+COUNTIF('02'!$D$3:$D$300,C508)+COUNTIF('03'!$D$3:$D$300,C508)+COUNTIF('04'!$D$3:$D$300,C508)+COUNTIF('05'!$D$3:$D$300,C508)+COUNTIF('06'!$D$3:$D$300,C508)+COUNTIF('07'!$D$3:$D$300,C508)+COUNTIF('08'!$D$3:$D$300,C508)+COUNTIF('09'!$D$3:$D$300,C508)+COUNTIF('10'!$D$3:$D$260,C508)+COUNTIF('11'!$D$3:$D$300,C508)+COUNTIF('12'!$D$3:$D$300,C508)</f>
        <v>0</v>
      </c>
      <c r="F508" s="18">
        <f>COUNTIFS('01'!$C$3:$C$300,C508,'01'!$H$3:$H$300,"&gt;0")+COUNTIFS('01'!$D$3:$D$300,C508,'01'!$H$3:$H$300,"&gt;0")+COUNTIFS('02'!$C$3:$C$300,C508,'02'!$H$3:$H$300,"&gt;0")+COUNTIFS('02'!$D$3:$D$300,C508,'02'!$H$3:$H$300,"&gt;0")+COUNTIFS('03'!$C$3:$C$300,C508,'03'!$H$3:$H$300,"&gt;0")+COUNTIFS('03'!$D$3:$D$300,C508,'03'!$H$3:$H$300,"&gt;0")+COUNTIFS('04'!$C$3:$C$300,C508,'04'!$H$3:$H$300,"&gt;0")+COUNTIFS('04'!$D$3:$D$300,C508,'04'!$H$3:$H$300,"&gt;0")+COUNTIFS('05'!$C$3:$C$300,C508,'05'!$H$3:$H$300,"&gt;0")+COUNTIFS('05'!$D$3:$D$300,C508,'05'!$H$3:$H$300,"&gt;0")+COUNTIFS('06'!$C$3:$C$300,C508,'06'!$H$3:$H$300,"&gt;0")+COUNTIFS('06'!$D$3:$D$300,C508,'06'!$H$3:$H$300,"&gt;0")+COUNTIFS('07'!$C$3:$C$300,C508,'07'!$H$3:$H$300,"&gt;0")+COUNTIFS('07'!$D$3:$D$300,C508,'07'!$H$3:$H$300,"&gt;0")+COUNTIFS('08'!$C$3:$C$300,C508,'08'!$H$3:$H$300,"&gt;0")+COUNTIFS('08'!$D$3:$D$300,C508,'08'!$H$3:$H$300,"&gt;0")+COUNTIFS('09'!$C$3:$C$300,C508,'09'!$H$3:$H$300,"&gt;0")+COUNTIFS('09'!$D$3:$D$300,C508,'09'!$H$3:$H$300,"&gt;0")+COUNTIFS('10'!$C$3:$C$260,C508,'10'!$I$3:$I$260,"&gt;0")+COUNTIFS('10'!$D$3:$D$260,C508,'10'!$I$3:$I$260,"&gt;0")+COUNTIFS('11'!$C$3:$C$300,C508,'11'!$H$3:$H$300,"&gt;0")+COUNTIFS('11'!$D$3:$D$300,C508,'11'!$H$3:$H$300,"&gt;0")+COUNTIFS('12'!$C$3:$C$300,C508,'12'!$H$3:$H$300,"&gt;0")+COUNTIFS('12'!$D$3:$D$300,C508,'12'!$H$3:$H$300,"&gt;0")</f>
        <v>0</v>
      </c>
      <c r="G508" s="18">
        <f>COUNTIFS('01'!$C$3:$C$300,C508,'01'!$H$3:$H$300,"&lt;0")+COUNTIFS('01'!$D$3:$D$300,C508,'01'!$H$3:$H$300,"&lt;0")+COUNTIFS('02'!$C$3:$C$300,C508,'02'!$H$3:$H$300,"&lt;0")+COUNTIFS('02'!$D$3:$D$300,C508,'02'!$H$3:$H$300,"&lt;0")+COUNTIFS('03'!$C$3:$C$300,C508,'03'!$H$3:$H$300,"&lt;0")+COUNTIFS('03'!$D$3:$D$300,C508,'03'!$H$3:$H$300,"&lt;0")+COUNTIFS('04'!$C$3:$C$300,C508,'04'!$H$3:$H$300,"&lt;0")+COUNTIFS('04'!$D$3:$D$300,C508,'04'!$H$3:$H$300,"&lt;0")+COUNTIFS('05'!$C$3:$C$300,C508,'05'!$H$3:$H$300,"&lt;0")+COUNTIFS('05'!$D$3:$D$300,C508,'05'!$H$3:$H$300,"&lt;0")+COUNTIFS('06'!$C$3:$C$300,C508,'06'!$H$3:$H$300,"&lt;0")+COUNTIFS('06'!$D$3:$D$300,C508,'06'!$H$3:$H$300,"&lt;0")+COUNTIFS('07'!$C$3:$C$300,C508,'07'!$H$3:$H$300,"&lt;0")+COUNTIFS('07'!$D$3:$D$300,C508,'07'!$H$3:$H$300,"&lt;0")+COUNTIFS('08'!$C$3:$C$300,C508,'08'!$H$3:$H$300,"&lt;0")+COUNTIFS('08'!$D$3:$D$300,C508,'08'!$H$3:$H$300,"&lt;0")+COUNTIFS('09'!$C$3:$C$300,C508,'09'!$H$3:$H$300,"&lt;0")+COUNTIFS('09'!$D$3:$D$300,C508,'09'!$H$3:$H$300,"&lt;0")+COUNTIFS('10'!$C$3:$C$260,C508,'10'!$I$3:$I$260,"&lt;0")+COUNTIFS('10'!$D$3:$D$260,C508,'10'!$I$3:$I$260,"&lt;0")+COUNTIFS('11'!$C$3:$C$300,C508,'11'!$H$3:$H$300,"&lt;0")+COUNTIFS('11'!$D$3:$D$300,C508,'11'!$H$3:$H$300,"&lt;0")+COUNTIFS('12'!$C$3:$C$300,C508,'12'!$H$3:$H$300,"&lt;0")+COUNTIFS('12'!$D$3:$D$300,C508,'12'!$H$3:$H$300,"&lt;0")</f>
        <v>0</v>
      </c>
      <c r="H508" s="19">
        <f>SUMIFS('01'!$H$3:$H$300,'01'!$C$3:$C$300,C508)+SUMIFS('01'!$H$3:$H$300,'01'!$D$3:$D$300,C508)+SUMIFS('02'!$H$3:$H$300,'02'!$C$3:$C$300,C508)+SUMIFS('02'!$H$3:$H$300,'02'!$D$3:$D$300,C508)+SUMIFS('03'!$H$3:$H$300,'03'!$C$3:$C$300,C508)+SUMIFS('03'!$H$3:$H$300,'03'!$D$3:$D$300,C508)+SUMIFS('04'!$H$3:$H$300,'04'!$C$3:$C$300,C508)+SUMIFS('04'!$H$3:$H$300,'04'!$D$3:$D$300,C508)+SUMIFS('05'!$H$3:$H$300,'05'!$C$3:$C$300,C508)+SUMIFS('05'!$H$3:$H$300,'05'!$D$3:$D$300,C508)+SUMIFS('06'!$H$3:$H$300,'06'!$C$3:$C$300,C508)+SUMIFS('06'!$H$3:$H$300,'06'!$D$3:$D$300,C508)+SUMIFS('07'!$H$3:$H$300,'07'!$C$3:$C$300,C508)+SUMIFS('07'!$H$3:$H$300,'07'!$D$3:$D$300,C508)+SUMIFS('08'!$H$3:$H$300,'08'!$C$3:$C$300,C508)+SUMIFS('08'!$H$3:$H$300,'08'!$D$3:$D$300,C508)+SUMIFS('09'!$H$3:$H$300,'09'!$C$3:$C$300,C508)+SUMIFS('09'!$H$3:$H$300,'09'!$D$3:$D$300,C508)+SUMIFS('10'!$I$3:$I$260,'10'!$C$3:$C$260,C508)+SUMIFS('10'!$I$3:$I$260,'10'!$D$3:$D$260,C508)+SUMIFS('11'!$H$3:$H$300,'11'!$C$3:$C$300,C508)+SUMIFS('11'!$H$3:$H$300,'11'!$D$3:$D$300,C508)+SUMIFS('12'!$H$3:$H$300,'12'!$C$3:$C$300,C508)+SUMIFS('12'!$H$3:$H$300,'12'!$D$3:$D$300,C508)</f>
        <v>0</v>
      </c>
      <c r="I508" s="212"/>
      <c r="J508" s="231"/>
      <c r="K508" s="212"/>
      <c r="L508" s="212"/>
    </row>
    <row r="509" spans="1:12" ht="24.75" customHeight="1">
      <c r="A509" s="16">
        <f>Equipes!$H509+(ROW(Equipes!$H509)/100000)</f>
        <v>5.0899999999999999E-3</v>
      </c>
      <c r="B509" s="13">
        <f>RANK(Equipes!$A509,A:A)</f>
        <v>492</v>
      </c>
      <c r="C509" s="28"/>
      <c r="D509" s="18">
        <f>COUNTIF('01'!$C$3:$C$300,C509)+COUNTIF('02'!$C$3:$C$300,C509)+COUNTIF('03'!$C$3:$C$300,C509)+COUNTIF('04'!$C$3:$C$300,C509)+COUNTIF('05'!$C$3:$C$300,C509)+COUNTIF('06'!$C$3:$C$300,C509)+COUNTIF('07'!$C$3:$C$300,C509)+COUNTIF('08'!$C$3:$C$300,C509)+COUNTIF('09'!$C$3:$C$300,C509)+COUNTIF('10'!$C$3:$C$260,C509)+COUNTIF('11'!$C$3:$C$300,C509)+COUNTIF('12'!$C$3:$C$300,C509)</f>
        <v>0</v>
      </c>
      <c r="E509" s="18">
        <f>COUNTIF('01'!$D$3:$D$300,C509)+COUNTIF('02'!$D$3:$D$300,C509)+COUNTIF('03'!$D$3:$D$300,C509)+COUNTIF('04'!$D$3:$D$300,C509)+COUNTIF('05'!$D$3:$D$300,C509)+COUNTIF('06'!$D$3:$D$300,C509)+COUNTIF('07'!$D$3:$D$300,C509)+COUNTIF('08'!$D$3:$D$300,C509)+COUNTIF('09'!$D$3:$D$300,C509)+COUNTIF('10'!$D$3:$D$260,C509)+COUNTIF('11'!$D$3:$D$300,C509)+COUNTIF('12'!$D$3:$D$300,C509)</f>
        <v>0</v>
      </c>
      <c r="F509" s="18">
        <f>COUNTIFS('01'!$C$3:$C$300,C509,'01'!$H$3:$H$300,"&gt;0")+COUNTIFS('01'!$D$3:$D$300,C509,'01'!$H$3:$H$300,"&gt;0")+COUNTIFS('02'!$C$3:$C$300,C509,'02'!$H$3:$H$300,"&gt;0")+COUNTIFS('02'!$D$3:$D$300,C509,'02'!$H$3:$H$300,"&gt;0")+COUNTIFS('03'!$C$3:$C$300,C509,'03'!$H$3:$H$300,"&gt;0")+COUNTIFS('03'!$D$3:$D$300,C509,'03'!$H$3:$H$300,"&gt;0")+COUNTIFS('04'!$C$3:$C$300,C509,'04'!$H$3:$H$300,"&gt;0")+COUNTIFS('04'!$D$3:$D$300,C509,'04'!$H$3:$H$300,"&gt;0")+COUNTIFS('05'!$C$3:$C$300,C509,'05'!$H$3:$H$300,"&gt;0")+COUNTIFS('05'!$D$3:$D$300,C509,'05'!$H$3:$H$300,"&gt;0")+COUNTIFS('06'!$C$3:$C$300,C509,'06'!$H$3:$H$300,"&gt;0")+COUNTIFS('06'!$D$3:$D$300,C509,'06'!$H$3:$H$300,"&gt;0")+COUNTIFS('07'!$C$3:$C$300,C509,'07'!$H$3:$H$300,"&gt;0")+COUNTIFS('07'!$D$3:$D$300,C509,'07'!$H$3:$H$300,"&gt;0")+COUNTIFS('08'!$C$3:$C$300,C509,'08'!$H$3:$H$300,"&gt;0")+COUNTIFS('08'!$D$3:$D$300,C509,'08'!$H$3:$H$300,"&gt;0")+COUNTIFS('09'!$C$3:$C$300,C509,'09'!$H$3:$H$300,"&gt;0")+COUNTIFS('09'!$D$3:$D$300,C509,'09'!$H$3:$H$300,"&gt;0")+COUNTIFS('10'!$C$3:$C$260,C509,'10'!$I$3:$I$260,"&gt;0")+COUNTIFS('10'!$D$3:$D$260,C509,'10'!$I$3:$I$260,"&gt;0")+COUNTIFS('11'!$C$3:$C$300,C509,'11'!$H$3:$H$300,"&gt;0")+COUNTIFS('11'!$D$3:$D$300,C509,'11'!$H$3:$H$300,"&gt;0")+COUNTIFS('12'!$C$3:$C$300,C509,'12'!$H$3:$H$300,"&gt;0")+COUNTIFS('12'!$D$3:$D$300,C509,'12'!$H$3:$H$300,"&gt;0")</f>
        <v>0</v>
      </c>
      <c r="G509" s="18">
        <f>COUNTIFS('01'!$C$3:$C$300,C509,'01'!$H$3:$H$300,"&lt;0")+COUNTIFS('01'!$D$3:$D$300,C509,'01'!$H$3:$H$300,"&lt;0")+COUNTIFS('02'!$C$3:$C$300,C509,'02'!$H$3:$H$300,"&lt;0")+COUNTIFS('02'!$D$3:$D$300,C509,'02'!$H$3:$H$300,"&lt;0")+COUNTIFS('03'!$C$3:$C$300,C509,'03'!$H$3:$H$300,"&lt;0")+COUNTIFS('03'!$D$3:$D$300,C509,'03'!$H$3:$H$300,"&lt;0")+COUNTIFS('04'!$C$3:$C$300,C509,'04'!$H$3:$H$300,"&lt;0")+COUNTIFS('04'!$D$3:$D$300,C509,'04'!$H$3:$H$300,"&lt;0")+COUNTIFS('05'!$C$3:$C$300,C509,'05'!$H$3:$H$300,"&lt;0")+COUNTIFS('05'!$D$3:$D$300,C509,'05'!$H$3:$H$300,"&lt;0")+COUNTIFS('06'!$C$3:$C$300,C509,'06'!$H$3:$H$300,"&lt;0")+COUNTIFS('06'!$D$3:$D$300,C509,'06'!$H$3:$H$300,"&lt;0")+COUNTIFS('07'!$C$3:$C$300,C509,'07'!$H$3:$H$300,"&lt;0")+COUNTIFS('07'!$D$3:$D$300,C509,'07'!$H$3:$H$300,"&lt;0")+COUNTIFS('08'!$C$3:$C$300,C509,'08'!$H$3:$H$300,"&lt;0")+COUNTIFS('08'!$D$3:$D$300,C509,'08'!$H$3:$H$300,"&lt;0")+COUNTIFS('09'!$C$3:$C$300,C509,'09'!$H$3:$H$300,"&lt;0")+COUNTIFS('09'!$D$3:$D$300,C509,'09'!$H$3:$H$300,"&lt;0")+COUNTIFS('10'!$C$3:$C$260,C509,'10'!$I$3:$I$260,"&lt;0")+COUNTIFS('10'!$D$3:$D$260,C509,'10'!$I$3:$I$260,"&lt;0")+COUNTIFS('11'!$C$3:$C$300,C509,'11'!$H$3:$H$300,"&lt;0")+COUNTIFS('11'!$D$3:$D$300,C509,'11'!$H$3:$H$300,"&lt;0")+COUNTIFS('12'!$C$3:$C$300,C509,'12'!$H$3:$H$300,"&lt;0")+COUNTIFS('12'!$D$3:$D$300,C509,'12'!$H$3:$H$300,"&lt;0")</f>
        <v>0</v>
      </c>
      <c r="H509" s="19">
        <f>SUMIFS('01'!$H$3:$H$300,'01'!$C$3:$C$300,C509)+SUMIFS('01'!$H$3:$H$300,'01'!$D$3:$D$300,C509)+SUMIFS('02'!$H$3:$H$300,'02'!$C$3:$C$300,C509)+SUMIFS('02'!$H$3:$H$300,'02'!$D$3:$D$300,C509)+SUMIFS('03'!$H$3:$H$300,'03'!$C$3:$C$300,C509)+SUMIFS('03'!$H$3:$H$300,'03'!$D$3:$D$300,C509)+SUMIFS('04'!$H$3:$H$300,'04'!$C$3:$C$300,C509)+SUMIFS('04'!$H$3:$H$300,'04'!$D$3:$D$300,C509)+SUMIFS('05'!$H$3:$H$300,'05'!$C$3:$C$300,C509)+SUMIFS('05'!$H$3:$H$300,'05'!$D$3:$D$300,C509)+SUMIFS('06'!$H$3:$H$300,'06'!$C$3:$C$300,C509)+SUMIFS('06'!$H$3:$H$300,'06'!$D$3:$D$300,C509)+SUMIFS('07'!$H$3:$H$300,'07'!$C$3:$C$300,C509)+SUMIFS('07'!$H$3:$H$300,'07'!$D$3:$D$300,C509)+SUMIFS('08'!$H$3:$H$300,'08'!$C$3:$C$300,C509)+SUMIFS('08'!$H$3:$H$300,'08'!$D$3:$D$300,C509)+SUMIFS('09'!$H$3:$H$300,'09'!$C$3:$C$300,C509)+SUMIFS('09'!$H$3:$H$300,'09'!$D$3:$D$300,C509)+SUMIFS('10'!$I$3:$I$260,'10'!$C$3:$C$260,C509)+SUMIFS('10'!$I$3:$I$260,'10'!$D$3:$D$260,C509)+SUMIFS('11'!$H$3:$H$300,'11'!$C$3:$C$300,C509)+SUMIFS('11'!$H$3:$H$300,'11'!$D$3:$D$300,C509)+SUMIFS('12'!$H$3:$H$300,'12'!$C$3:$C$300,C509)+SUMIFS('12'!$H$3:$H$300,'12'!$D$3:$D$300,C509)</f>
        <v>0</v>
      </c>
      <c r="I509" s="212"/>
      <c r="J509" s="231"/>
      <c r="K509" s="212"/>
      <c r="L509" s="212"/>
    </row>
    <row r="510" spans="1:12" ht="24.75" customHeight="1">
      <c r="A510" s="16">
        <f>Equipes!$H510+(ROW(Equipes!$H510)/100000)</f>
        <v>5.1000000000000004E-3</v>
      </c>
      <c r="B510" s="13">
        <f>RANK(Equipes!$A510,A:A)</f>
        <v>491</v>
      </c>
      <c r="C510" s="28"/>
      <c r="D510" s="18">
        <f>COUNTIF('01'!$C$3:$C$300,C510)+COUNTIF('02'!$C$3:$C$300,C510)+COUNTIF('03'!$C$3:$C$300,C510)+COUNTIF('04'!$C$3:$C$300,C510)+COUNTIF('05'!$C$3:$C$300,C510)+COUNTIF('06'!$C$3:$C$300,C510)+COUNTIF('07'!$C$3:$C$300,C510)+COUNTIF('08'!$C$3:$C$300,C510)+COUNTIF('09'!$C$3:$C$300,C510)+COUNTIF('10'!$C$3:$C$260,C510)+COUNTIF('11'!$C$3:$C$300,C510)+COUNTIF('12'!$C$3:$C$300,C510)</f>
        <v>0</v>
      </c>
      <c r="E510" s="18">
        <f>COUNTIF('01'!$D$3:$D$300,C510)+COUNTIF('02'!$D$3:$D$300,C510)+COUNTIF('03'!$D$3:$D$300,C510)+COUNTIF('04'!$D$3:$D$300,C510)+COUNTIF('05'!$D$3:$D$300,C510)+COUNTIF('06'!$D$3:$D$300,C510)+COUNTIF('07'!$D$3:$D$300,C510)+COUNTIF('08'!$D$3:$D$300,C510)+COUNTIF('09'!$D$3:$D$300,C510)+COUNTIF('10'!$D$3:$D$260,C510)+COUNTIF('11'!$D$3:$D$300,C510)+COUNTIF('12'!$D$3:$D$300,C510)</f>
        <v>0</v>
      </c>
      <c r="F510" s="18">
        <f>COUNTIFS('01'!$C$3:$C$300,C510,'01'!$H$3:$H$300,"&gt;0")+COUNTIFS('01'!$D$3:$D$300,C510,'01'!$H$3:$H$300,"&gt;0")+COUNTIFS('02'!$C$3:$C$300,C510,'02'!$H$3:$H$300,"&gt;0")+COUNTIFS('02'!$D$3:$D$300,C510,'02'!$H$3:$H$300,"&gt;0")+COUNTIFS('03'!$C$3:$C$300,C510,'03'!$H$3:$H$300,"&gt;0")+COUNTIFS('03'!$D$3:$D$300,C510,'03'!$H$3:$H$300,"&gt;0")+COUNTIFS('04'!$C$3:$C$300,C510,'04'!$H$3:$H$300,"&gt;0")+COUNTIFS('04'!$D$3:$D$300,C510,'04'!$H$3:$H$300,"&gt;0")+COUNTIFS('05'!$C$3:$C$300,C510,'05'!$H$3:$H$300,"&gt;0")+COUNTIFS('05'!$D$3:$D$300,C510,'05'!$H$3:$H$300,"&gt;0")+COUNTIFS('06'!$C$3:$C$300,C510,'06'!$H$3:$H$300,"&gt;0")+COUNTIFS('06'!$D$3:$D$300,C510,'06'!$H$3:$H$300,"&gt;0")+COUNTIFS('07'!$C$3:$C$300,C510,'07'!$H$3:$H$300,"&gt;0")+COUNTIFS('07'!$D$3:$D$300,C510,'07'!$H$3:$H$300,"&gt;0")+COUNTIFS('08'!$C$3:$C$300,C510,'08'!$H$3:$H$300,"&gt;0")+COUNTIFS('08'!$D$3:$D$300,C510,'08'!$H$3:$H$300,"&gt;0")+COUNTIFS('09'!$C$3:$C$300,C510,'09'!$H$3:$H$300,"&gt;0")+COUNTIFS('09'!$D$3:$D$300,C510,'09'!$H$3:$H$300,"&gt;0")+COUNTIFS('10'!$C$3:$C$260,C510,'10'!$I$3:$I$260,"&gt;0")+COUNTIFS('10'!$D$3:$D$260,C510,'10'!$I$3:$I$260,"&gt;0")+COUNTIFS('11'!$C$3:$C$300,C510,'11'!$H$3:$H$300,"&gt;0")+COUNTIFS('11'!$D$3:$D$300,C510,'11'!$H$3:$H$300,"&gt;0")+COUNTIFS('12'!$C$3:$C$300,C510,'12'!$H$3:$H$300,"&gt;0")+COUNTIFS('12'!$D$3:$D$300,C510,'12'!$H$3:$H$300,"&gt;0")</f>
        <v>0</v>
      </c>
      <c r="G510" s="18">
        <f>COUNTIFS('01'!$C$3:$C$300,C510,'01'!$H$3:$H$300,"&lt;0")+COUNTIFS('01'!$D$3:$D$300,C510,'01'!$H$3:$H$300,"&lt;0")+COUNTIFS('02'!$C$3:$C$300,C510,'02'!$H$3:$H$300,"&lt;0")+COUNTIFS('02'!$D$3:$D$300,C510,'02'!$H$3:$H$300,"&lt;0")+COUNTIFS('03'!$C$3:$C$300,C510,'03'!$H$3:$H$300,"&lt;0")+COUNTIFS('03'!$D$3:$D$300,C510,'03'!$H$3:$H$300,"&lt;0")+COUNTIFS('04'!$C$3:$C$300,C510,'04'!$H$3:$H$300,"&lt;0")+COUNTIFS('04'!$D$3:$D$300,C510,'04'!$H$3:$H$300,"&lt;0")+COUNTIFS('05'!$C$3:$C$300,C510,'05'!$H$3:$H$300,"&lt;0")+COUNTIFS('05'!$D$3:$D$300,C510,'05'!$H$3:$H$300,"&lt;0")+COUNTIFS('06'!$C$3:$C$300,C510,'06'!$H$3:$H$300,"&lt;0")+COUNTIFS('06'!$D$3:$D$300,C510,'06'!$H$3:$H$300,"&lt;0")+COUNTIFS('07'!$C$3:$C$300,C510,'07'!$H$3:$H$300,"&lt;0")+COUNTIFS('07'!$D$3:$D$300,C510,'07'!$H$3:$H$300,"&lt;0")+COUNTIFS('08'!$C$3:$C$300,C510,'08'!$H$3:$H$300,"&lt;0")+COUNTIFS('08'!$D$3:$D$300,C510,'08'!$H$3:$H$300,"&lt;0")+COUNTIFS('09'!$C$3:$C$300,C510,'09'!$H$3:$H$300,"&lt;0")+COUNTIFS('09'!$D$3:$D$300,C510,'09'!$H$3:$H$300,"&lt;0")+COUNTIFS('10'!$C$3:$C$260,C510,'10'!$I$3:$I$260,"&lt;0")+COUNTIFS('10'!$D$3:$D$260,C510,'10'!$I$3:$I$260,"&lt;0")+COUNTIFS('11'!$C$3:$C$300,C510,'11'!$H$3:$H$300,"&lt;0")+COUNTIFS('11'!$D$3:$D$300,C510,'11'!$H$3:$H$300,"&lt;0")+COUNTIFS('12'!$C$3:$C$300,C510,'12'!$H$3:$H$300,"&lt;0")+COUNTIFS('12'!$D$3:$D$300,C510,'12'!$H$3:$H$300,"&lt;0")</f>
        <v>0</v>
      </c>
      <c r="H510" s="19">
        <f>SUMIFS('01'!$H$3:$H$300,'01'!$C$3:$C$300,C510)+SUMIFS('01'!$H$3:$H$300,'01'!$D$3:$D$300,C510)+SUMIFS('02'!$H$3:$H$300,'02'!$C$3:$C$300,C510)+SUMIFS('02'!$H$3:$H$300,'02'!$D$3:$D$300,C510)+SUMIFS('03'!$H$3:$H$300,'03'!$C$3:$C$300,C510)+SUMIFS('03'!$H$3:$H$300,'03'!$D$3:$D$300,C510)+SUMIFS('04'!$H$3:$H$300,'04'!$C$3:$C$300,C510)+SUMIFS('04'!$H$3:$H$300,'04'!$D$3:$D$300,C510)+SUMIFS('05'!$H$3:$H$300,'05'!$C$3:$C$300,C510)+SUMIFS('05'!$H$3:$H$300,'05'!$D$3:$D$300,C510)+SUMIFS('06'!$H$3:$H$300,'06'!$C$3:$C$300,C510)+SUMIFS('06'!$H$3:$H$300,'06'!$D$3:$D$300,C510)+SUMIFS('07'!$H$3:$H$300,'07'!$C$3:$C$300,C510)+SUMIFS('07'!$H$3:$H$300,'07'!$D$3:$D$300,C510)+SUMIFS('08'!$H$3:$H$300,'08'!$C$3:$C$300,C510)+SUMIFS('08'!$H$3:$H$300,'08'!$D$3:$D$300,C510)+SUMIFS('09'!$H$3:$H$300,'09'!$C$3:$C$300,C510)+SUMIFS('09'!$H$3:$H$300,'09'!$D$3:$D$300,C510)+SUMIFS('10'!$I$3:$I$260,'10'!$C$3:$C$260,C510)+SUMIFS('10'!$I$3:$I$260,'10'!$D$3:$D$260,C510)+SUMIFS('11'!$H$3:$H$300,'11'!$C$3:$C$300,C510)+SUMIFS('11'!$H$3:$H$300,'11'!$D$3:$D$300,C510)+SUMIFS('12'!$H$3:$H$300,'12'!$C$3:$C$300,C510)+SUMIFS('12'!$H$3:$H$300,'12'!$D$3:$D$300,C510)</f>
        <v>0</v>
      </c>
      <c r="I510" s="212"/>
      <c r="J510" s="231"/>
      <c r="K510" s="212"/>
      <c r="L510" s="212"/>
    </row>
    <row r="511" spans="1:12" ht="24.75" customHeight="1">
      <c r="A511" s="16">
        <f>Equipes!$H511+(ROW(Equipes!$H511)/100000)</f>
        <v>5.11E-3</v>
      </c>
      <c r="B511" s="13">
        <f>RANK(Equipes!$A511,A:A)</f>
        <v>490</v>
      </c>
      <c r="C511" s="28"/>
      <c r="D511" s="18">
        <f>COUNTIF('01'!$C$3:$C$300,C511)+COUNTIF('02'!$C$3:$C$300,C511)+COUNTIF('03'!$C$3:$C$300,C511)+COUNTIF('04'!$C$3:$C$300,C511)+COUNTIF('05'!$C$3:$C$300,C511)+COUNTIF('06'!$C$3:$C$300,C511)+COUNTIF('07'!$C$3:$C$300,C511)+COUNTIF('08'!$C$3:$C$300,C511)+COUNTIF('09'!$C$3:$C$300,C511)+COUNTIF('10'!$C$3:$C$260,C511)+COUNTIF('11'!$C$3:$C$300,C511)+COUNTIF('12'!$C$3:$C$300,C511)</f>
        <v>0</v>
      </c>
      <c r="E511" s="18">
        <f>COUNTIF('01'!$D$3:$D$300,C511)+COUNTIF('02'!$D$3:$D$300,C511)+COUNTIF('03'!$D$3:$D$300,C511)+COUNTIF('04'!$D$3:$D$300,C511)+COUNTIF('05'!$D$3:$D$300,C511)+COUNTIF('06'!$D$3:$D$300,C511)+COUNTIF('07'!$D$3:$D$300,C511)+COUNTIF('08'!$D$3:$D$300,C511)+COUNTIF('09'!$D$3:$D$300,C511)+COUNTIF('10'!$D$3:$D$260,C511)+COUNTIF('11'!$D$3:$D$300,C511)+COUNTIF('12'!$D$3:$D$300,C511)</f>
        <v>0</v>
      </c>
      <c r="F511" s="18">
        <f>COUNTIFS('01'!$C$3:$C$300,C511,'01'!$H$3:$H$300,"&gt;0")+COUNTIFS('01'!$D$3:$D$300,C511,'01'!$H$3:$H$300,"&gt;0")+COUNTIFS('02'!$C$3:$C$300,C511,'02'!$H$3:$H$300,"&gt;0")+COUNTIFS('02'!$D$3:$D$300,C511,'02'!$H$3:$H$300,"&gt;0")+COUNTIFS('03'!$C$3:$C$300,C511,'03'!$H$3:$H$300,"&gt;0")+COUNTIFS('03'!$D$3:$D$300,C511,'03'!$H$3:$H$300,"&gt;0")+COUNTIFS('04'!$C$3:$C$300,C511,'04'!$H$3:$H$300,"&gt;0")+COUNTIFS('04'!$D$3:$D$300,C511,'04'!$H$3:$H$300,"&gt;0")+COUNTIFS('05'!$C$3:$C$300,C511,'05'!$H$3:$H$300,"&gt;0")+COUNTIFS('05'!$D$3:$D$300,C511,'05'!$H$3:$H$300,"&gt;0")+COUNTIFS('06'!$C$3:$C$300,C511,'06'!$H$3:$H$300,"&gt;0")+COUNTIFS('06'!$D$3:$D$300,C511,'06'!$H$3:$H$300,"&gt;0")+COUNTIFS('07'!$C$3:$C$300,C511,'07'!$H$3:$H$300,"&gt;0")+COUNTIFS('07'!$D$3:$D$300,C511,'07'!$H$3:$H$300,"&gt;0")+COUNTIFS('08'!$C$3:$C$300,C511,'08'!$H$3:$H$300,"&gt;0")+COUNTIFS('08'!$D$3:$D$300,C511,'08'!$H$3:$H$300,"&gt;0")+COUNTIFS('09'!$C$3:$C$300,C511,'09'!$H$3:$H$300,"&gt;0")+COUNTIFS('09'!$D$3:$D$300,C511,'09'!$H$3:$H$300,"&gt;0")+COUNTIFS('10'!$C$3:$C$260,C511,'10'!$I$3:$I$260,"&gt;0")+COUNTIFS('10'!$D$3:$D$260,C511,'10'!$I$3:$I$260,"&gt;0")+COUNTIFS('11'!$C$3:$C$300,C511,'11'!$H$3:$H$300,"&gt;0")+COUNTIFS('11'!$D$3:$D$300,C511,'11'!$H$3:$H$300,"&gt;0")+COUNTIFS('12'!$C$3:$C$300,C511,'12'!$H$3:$H$300,"&gt;0")+COUNTIFS('12'!$D$3:$D$300,C511,'12'!$H$3:$H$300,"&gt;0")</f>
        <v>0</v>
      </c>
      <c r="G511" s="18">
        <f>COUNTIFS('01'!$C$3:$C$300,C511,'01'!$H$3:$H$300,"&lt;0")+COUNTIFS('01'!$D$3:$D$300,C511,'01'!$H$3:$H$300,"&lt;0")+COUNTIFS('02'!$C$3:$C$300,C511,'02'!$H$3:$H$300,"&lt;0")+COUNTIFS('02'!$D$3:$D$300,C511,'02'!$H$3:$H$300,"&lt;0")+COUNTIFS('03'!$C$3:$C$300,C511,'03'!$H$3:$H$300,"&lt;0")+COUNTIFS('03'!$D$3:$D$300,C511,'03'!$H$3:$H$300,"&lt;0")+COUNTIFS('04'!$C$3:$C$300,C511,'04'!$H$3:$H$300,"&lt;0")+COUNTIFS('04'!$D$3:$D$300,C511,'04'!$H$3:$H$300,"&lt;0")+COUNTIFS('05'!$C$3:$C$300,C511,'05'!$H$3:$H$300,"&lt;0")+COUNTIFS('05'!$D$3:$D$300,C511,'05'!$H$3:$H$300,"&lt;0")+COUNTIFS('06'!$C$3:$C$300,C511,'06'!$H$3:$H$300,"&lt;0")+COUNTIFS('06'!$D$3:$D$300,C511,'06'!$H$3:$H$300,"&lt;0")+COUNTIFS('07'!$C$3:$C$300,C511,'07'!$H$3:$H$300,"&lt;0")+COUNTIFS('07'!$D$3:$D$300,C511,'07'!$H$3:$H$300,"&lt;0")+COUNTIFS('08'!$C$3:$C$300,C511,'08'!$H$3:$H$300,"&lt;0")+COUNTIFS('08'!$D$3:$D$300,C511,'08'!$H$3:$H$300,"&lt;0")+COUNTIFS('09'!$C$3:$C$300,C511,'09'!$H$3:$H$300,"&lt;0")+COUNTIFS('09'!$D$3:$D$300,C511,'09'!$H$3:$H$300,"&lt;0")+COUNTIFS('10'!$C$3:$C$260,C511,'10'!$I$3:$I$260,"&lt;0")+COUNTIFS('10'!$D$3:$D$260,C511,'10'!$I$3:$I$260,"&lt;0")+COUNTIFS('11'!$C$3:$C$300,C511,'11'!$H$3:$H$300,"&lt;0")+COUNTIFS('11'!$D$3:$D$300,C511,'11'!$H$3:$H$300,"&lt;0")+COUNTIFS('12'!$C$3:$C$300,C511,'12'!$H$3:$H$300,"&lt;0")+COUNTIFS('12'!$D$3:$D$300,C511,'12'!$H$3:$H$300,"&lt;0")</f>
        <v>0</v>
      </c>
      <c r="H511" s="19">
        <f>SUMIFS('01'!$H$3:$H$300,'01'!$C$3:$C$300,C511)+SUMIFS('01'!$H$3:$H$300,'01'!$D$3:$D$300,C511)+SUMIFS('02'!$H$3:$H$300,'02'!$C$3:$C$300,C511)+SUMIFS('02'!$H$3:$H$300,'02'!$D$3:$D$300,C511)+SUMIFS('03'!$H$3:$H$300,'03'!$C$3:$C$300,C511)+SUMIFS('03'!$H$3:$H$300,'03'!$D$3:$D$300,C511)+SUMIFS('04'!$H$3:$H$300,'04'!$C$3:$C$300,C511)+SUMIFS('04'!$H$3:$H$300,'04'!$D$3:$D$300,C511)+SUMIFS('05'!$H$3:$H$300,'05'!$C$3:$C$300,C511)+SUMIFS('05'!$H$3:$H$300,'05'!$D$3:$D$300,C511)+SUMIFS('06'!$H$3:$H$300,'06'!$C$3:$C$300,C511)+SUMIFS('06'!$H$3:$H$300,'06'!$D$3:$D$300,C511)+SUMIFS('07'!$H$3:$H$300,'07'!$C$3:$C$300,C511)+SUMIFS('07'!$H$3:$H$300,'07'!$D$3:$D$300,C511)+SUMIFS('08'!$H$3:$H$300,'08'!$C$3:$C$300,C511)+SUMIFS('08'!$H$3:$H$300,'08'!$D$3:$D$300,C511)+SUMIFS('09'!$H$3:$H$300,'09'!$C$3:$C$300,C511)+SUMIFS('09'!$H$3:$H$300,'09'!$D$3:$D$300,C511)+SUMIFS('10'!$I$3:$I$260,'10'!$C$3:$C$260,C511)+SUMIFS('10'!$I$3:$I$260,'10'!$D$3:$D$260,C511)+SUMIFS('11'!$H$3:$H$300,'11'!$C$3:$C$300,C511)+SUMIFS('11'!$H$3:$H$300,'11'!$D$3:$D$300,C511)+SUMIFS('12'!$H$3:$H$300,'12'!$C$3:$C$300,C511)+SUMIFS('12'!$H$3:$H$300,'12'!$D$3:$D$300,C511)</f>
        <v>0</v>
      </c>
      <c r="I511" s="212"/>
      <c r="J511" s="231"/>
      <c r="K511" s="212"/>
      <c r="L511" s="212"/>
    </row>
    <row r="512" spans="1:12" ht="24.75" customHeight="1">
      <c r="A512" s="16">
        <f>Equipes!$H512+(ROW(Equipes!$H512)/100000)</f>
        <v>5.1200000000000004E-3</v>
      </c>
      <c r="B512" s="13">
        <f>RANK(Equipes!$A512,A:A)</f>
        <v>489</v>
      </c>
      <c r="C512" s="28"/>
      <c r="D512" s="18">
        <f>COUNTIF('01'!$C$3:$C$300,C512)+COUNTIF('02'!$C$3:$C$300,C512)+COUNTIF('03'!$C$3:$C$300,C512)+COUNTIF('04'!$C$3:$C$300,C512)+COUNTIF('05'!$C$3:$C$300,C512)+COUNTIF('06'!$C$3:$C$300,C512)+COUNTIF('07'!$C$3:$C$300,C512)+COUNTIF('08'!$C$3:$C$300,C512)+COUNTIF('09'!$C$3:$C$300,C512)+COUNTIF('10'!$C$3:$C$260,C512)+COUNTIF('11'!$C$3:$C$300,C512)+COUNTIF('12'!$C$3:$C$300,C512)</f>
        <v>0</v>
      </c>
      <c r="E512" s="18">
        <f>COUNTIF('01'!$D$3:$D$300,C512)+COUNTIF('02'!$D$3:$D$300,C512)+COUNTIF('03'!$D$3:$D$300,C512)+COUNTIF('04'!$D$3:$D$300,C512)+COUNTIF('05'!$D$3:$D$300,C512)+COUNTIF('06'!$D$3:$D$300,C512)+COUNTIF('07'!$D$3:$D$300,C512)+COUNTIF('08'!$D$3:$D$300,C512)+COUNTIF('09'!$D$3:$D$300,C512)+COUNTIF('10'!$D$3:$D$260,C512)+COUNTIF('11'!$D$3:$D$300,C512)+COUNTIF('12'!$D$3:$D$300,C512)</f>
        <v>0</v>
      </c>
      <c r="F512" s="18">
        <f>COUNTIFS('01'!$C$3:$C$300,C512,'01'!$H$3:$H$300,"&gt;0")+COUNTIFS('01'!$D$3:$D$300,C512,'01'!$H$3:$H$300,"&gt;0")+COUNTIFS('02'!$C$3:$C$300,C512,'02'!$H$3:$H$300,"&gt;0")+COUNTIFS('02'!$D$3:$D$300,C512,'02'!$H$3:$H$300,"&gt;0")+COUNTIFS('03'!$C$3:$C$300,C512,'03'!$H$3:$H$300,"&gt;0")+COUNTIFS('03'!$D$3:$D$300,C512,'03'!$H$3:$H$300,"&gt;0")+COUNTIFS('04'!$C$3:$C$300,C512,'04'!$H$3:$H$300,"&gt;0")+COUNTIFS('04'!$D$3:$D$300,C512,'04'!$H$3:$H$300,"&gt;0")+COUNTIFS('05'!$C$3:$C$300,C512,'05'!$H$3:$H$300,"&gt;0")+COUNTIFS('05'!$D$3:$D$300,C512,'05'!$H$3:$H$300,"&gt;0")+COUNTIFS('06'!$C$3:$C$300,C512,'06'!$H$3:$H$300,"&gt;0")+COUNTIFS('06'!$D$3:$D$300,C512,'06'!$H$3:$H$300,"&gt;0")+COUNTIFS('07'!$C$3:$C$300,C512,'07'!$H$3:$H$300,"&gt;0")+COUNTIFS('07'!$D$3:$D$300,C512,'07'!$H$3:$H$300,"&gt;0")+COUNTIFS('08'!$C$3:$C$300,C512,'08'!$H$3:$H$300,"&gt;0")+COUNTIFS('08'!$D$3:$D$300,C512,'08'!$H$3:$H$300,"&gt;0")+COUNTIFS('09'!$C$3:$C$300,C512,'09'!$H$3:$H$300,"&gt;0")+COUNTIFS('09'!$D$3:$D$300,C512,'09'!$H$3:$H$300,"&gt;0")+COUNTIFS('10'!$C$3:$C$260,C512,'10'!$I$3:$I$260,"&gt;0")+COUNTIFS('10'!$D$3:$D$260,C512,'10'!$I$3:$I$260,"&gt;0")+COUNTIFS('11'!$C$3:$C$300,C512,'11'!$H$3:$H$300,"&gt;0")+COUNTIFS('11'!$D$3:$D$300,C512,'11'!$H$3:$H$300,"&gt;0")+COUNTIFS('12'!$C$3:$C$300,C512,'12'!$H$3:$H$300,"&gt;0")+COUNTIFS('12'!$D$3:$D$300,C512,'12'!$H$3:$H$300,"&gt;0")</f>
        <v>0</v>
      </c>
      <c r="G512" s="18">
        <f>COUNTIFS('01'!$C$3:$C$300,C512,'01'!$H$3:$H$300,"&lt;0")+COUNTIFS('01'!$D$3:$D$300,C512,'01'!$H$3:$H$300,"&lt;0")+COUNTIFS('02'!$C$3:$C$300,C512,'02'!$H$3:$H$300,"&lt;0")+COUNTIFS('02'!$D$3:$D$300,C512,'02'!$H$3:$H$300,"&lt;0")+COUNTIFS('03'!$C$3:$C$300,C512,'03'!$H$3:$H$300,"&lt;0")+COUNTIFS('03'!$D$3:$D$300,C512,'03'!$H$3:$H$300,"&lt;0")+COUNTIFS('04'!$C$3:$C$300,C512,'04'!$H$3:$H$300,"&lt;0")+COUNTIFS('04'!$D$3:$D$300,C512,'04'!$H$3:$H$300,"&lt;0")+COUNTIFS('05'!$C$3:$C$300,C512,'05'!$H$3:$H$300,"&lt;0")+COUNTIFS('05'!$D$3:$D$300,C512,'05'!$H$3:$H$300,"&lt;0")+COUNTIFS('06'!$C$3:$C$300,C512,'06'!$H$3:$H$300,"&lt;0")+COUNTIFS('06'!$D$3:$D$300,C512,'06'!$H$3:$H$300,"&lt;0")+COUNTIFS('07'!$C$3:$C$300,C512,'07'!$H$3:$H$300,"&lt;0")+COUNTIFS('07'!$D$3:$D$300,C512,'07'!$H$3:$H$300,"&lt;0")+COUNTIFS('08'!$C$3:$C$300,C512,'08'!$H$3:$H$300,"&lt;0")+COUNTIFS('08'!$D$3:$D$300,C512,'08'!$H$3:$H$300,"&lt;0")+COUNTIFS('09'!$C$3:$C$300,C512,'09'!$H$3:$H$300,"&lt;0")+COUNTIFS('09'!$D$3:$D$300,C512,'09'!$H$3:$H$300,"&lt;0")+COUNTIFS('10'!$C$3:$C$260,C512,'10'!$I$3:$I$260,"&lt;0")+COUNTIFS('10'!$D$3:$D$260,C512,'10'!$I$3:$I$260,"&lt;0")+COUNTIFS('11'!$C$3:$C$300,C512,'11'!$H$3:$H$300,"&lt;0")+COUNTIFS('11'!$D$3:$D$300,C512,'11'!$H$3:$H$300,"&lt;0")+COUNTIFS('12'!$C$3:$C$300,C512,'12'!$H$3:$H$300,"&lt;0")+COUNTIFS('12'!$D$3:$D$300,C512,'12'!$H$3:$H$300,"&lt;0")</f>
        <v>0</v>
      </c>
      <c r="H512" s="19">
        <f>SUMIFS('01'!$H$3:$H$300,'01'!$C$3:$C$300,C512)+SUMIFS('01'!$H$3:$H$300,'01'!$D$3:$D$300,C512)+SUMIFS('02'!$H$3:$H$300,'02'!$C$3:$C$300,C512)+SUMIFS('02'!$H$3:$H$300,'02'!$D$3:$D$300,C512)+SUMIFS('03'!$H$3:$H$300,'03'!$C$3:$C$300,C512)+SUMIFS('03'!$H$3:$H$300,'03'!$D$3:$D$300,C512)+SUMIFS('04'!$H$3:$H$300,'04'!$C$3:$C$300,C512)+SUMIFS('04'!$H$3:$H$300,'04'!$D$3:$D$300,C512)+SUMIFS('05'!$H$3:$H$300,'05'!$C$3:$C$300,C512)+SUMIFS('05'!$H$3:$H$300,'05'!$D$3:$D$300,C512)+SUMIFS('06'!$H$3:$H$300,'06'!$C$3:$C$300,C512)+SUMIFS('06'!$H$3:$H$300,'06'!$D$3:$D$300,C512)+SUMIFS('07'!$H$3:$H$300,'07'!$C$3:$C$300,C512)+SUMIFS('07'!$H$3:$H$300,'07'!$D$3:$D$300,C512)+SUMIFS('08'!$H$3:$H$300,'08'!$C$3:$C$300,C512)+SUMIFS('08'!$H$3:$H$300,'08'!$D$3:$D$300,C512)+SUMIFS('09'!$H$3:$H$300,'09'!$C$3:$C$300,C512)+SUMIFS('09'!$H$3:$H$300,'09'!$D$3:$D$300,C512)+SUMIFS('10'!$I$3:$I$260,'10'!$C$3:$C$260,C512)+SUMIFS('10'!$I$3:$I$260,'10'!$D$3:$D$260,C512)+SUMIFS('11'!$H$3:$H$300,'11'!$C$3:$C$300,C512)+SUMIFS('11'!$H$3:$H$300,'11'!$D$3:$D$300,C512)+SUMIFS('12'!$H$3:$H$300,'12'!$C$3:$C$300,C512)+SUMIFS('12'!$H$3:$H$300,'12'!$D$3:$D$300,C512)</f>
        <v>0</v>
      </c>
      <c r="I512" s="212"/>
      <c r="J512" s="231"/>
      <c r="K512" s="212"/>
      <c r="L512" s="212"/>
    </row>
    <row r="513" spans="1:12" ht="24.75" customHeight="1">
      <c r="A513" s="16">
        <f>Equipes!$H513+(ROW(Equipes!$H513)/100000)</f>
        <v>5.13E-3</v>
      </c>
      <c r="B513" s="13">
        <f>RANK(Equipes!$A513,A:A)</f>
        <v>488</v>
      </c>
      <c r="C513" s="28"/>
      <c r="D513" s="18">
        <f>COUNTIF('01'!$C$3:$C$300,C513)+COUNTIF('02'!$C$3:$C$300,C513)+COUNTIF('03'!$C$3:$C$300,C513)+COUNTIF('04'!$C$3:$C$300,C513)+COUNTIF('05'!$C$3:$C$300,C513)+COUNTIF('06'!$C$3:$C$300,C513)+COUNTIF('07'!$C$3:$C$300,C513)+COUNTIF('08'!$C$3:$C$300,C513)+COUNTIF('09'!$C$3:$C$300,C513)+COUNTIF('10'!$C$3:$C$260,C513)+COUNTIF('11'!$C$3:$C$300,C513)+COUNTIF('12'!$C$3:$C$300,C513)</f>
        <v>0</v>
      </c>
      <c r="E513" s="18">
        <f>COUNTIF('01'!$D$3:$D$300,C513)+COUNTIF('02'!$D$3:$D$300,C513)+COUNTIF('03'!$D$3:$D$300,C513)+COUNTIF('04'!$D$3:$D$300,C513)+COUNTIF('05'!$D$3:$D$300,C513)+COUNTIF('06'!$D$3:$D$300,C513)+COUNTIF('07'!$D$3:$D$300,C513)+COUNTIF('08'!$D$3:$D$300,C513)+COUNTIF('09'!$D$3:$D$300,C513)+COUNTIF('10'!$D$3:$D$260,C513)+COUNTIF('11'!$D$3:$D$300,C513)+COUNTIF('12'!$D$3:$D$300,C513)</f>
        <v>0</v>
      </c>
      <c r="F513" s="18">
        <f>COUNTIFS('01'!$C$3:$C$300,C513,'01'!$H$3:$H$300,"&gt;0")+COUNTIFS('01'!$D$3:$D$300,C513,'01'!$H$3:$H$300,"&gt;0")+COUNTIFS('02'!$C$3:$C$300,C513,'02'!$H$3:$H$300,"&gt;0")+COUNTIFS('02'!$D$3:$D$300,C513,'02'!$H$3:$H$300,"&gt;0")+COUNTIFS('03'!$C$3:$C$300,C513,'03'!$H$3:$H$300,"&gt;0")+COUNTIFS('03'!$D$3:$D$300,C513,'03'!$H$3:$H$300,"&gt;0")+COUNTIFS('04'!$C$3:$C$300,C513,'04'!$H$3:$H$300,"&gt;0")+COUNTIFS('04'!$D$3:$D$300,C513,'04'!$H$3:$H$300,"&gt;0")+COUNTIFS('05'!$C$3:$C$300,C513,'05'!$H$3:$H$300,"&gt;0")+COUNTIFS('05'!$D$3:$D$300,C513,'05'!$H$3:$H$300,"&gt;0")+COUNTIFS('06'!$C$3:$C$300,C513,'06'!$H$3:$H$300,"&gt;0")+COUNTIFS('06'!$D$3:$D$300,C513,'06'!$H$3:$H$300,"&gt;0")+COUNTIFS('07'!$C$3:$C$300,C513,'07'!$H$3:$H$300,"&gt;0")+COUNTIFS('07'!$D$3:$D$300,C513,'07'!$H$3:$H$300,"&gt;0")+COUNTIFS('08'!$C$3:$C$300,C513,'08'!$H$3:$H$300,"&gt;0")+COUNTIFS('08'!$D$3:$D$300,C513,'08'!$H$3:$H$300,"&gt;0")+COUNTIFS('09'!$C$3:$C$300,C513,'09'!$H$3:$H$300,"&gt;0")+COUNTIFS('09'!$D$3:$D$300,C513,'09'!$H$3:$H$300,"&gt;0")+COUNTIFS('10'!$C$3:$C$260,C513,'10'!$I$3:$I$260,"&gt;0")+COUNTIFS('10'!$D$3:$D$260,C513,'10'!$I$3:$I$260,"&gt;0")+COUNTIFS('11'!$C$3:$C$300,C513,'11'!$H$3:$H$300,"&gt;0")+COUNTIFS('11'!$D$3:$D$300,C513,'11'!$H$3:$H$300,"&gt;0")+COUNTIFS('12'!$C$3:$C$300,C513,'12'!$H$3:$H$300,"&gt;0")+COUNTIFS('12'!$D$3:$D$300,C513,'12'!$H$3:$H$300,"&gt;0")</f>
        <v>0</v>
      </c>
      <c r="G513" s="18">
        <f>COUNTIFS('01'!$C$3:$C$300,C513,'01'!$H$3:$H$300,"&lt;0")+COUNTIFS('01'!$D$3:$D$300,C513,'01'!$H$3:$H$300,"&lt;0")+COUNTIFS('02'!$C$3:$C$300,C513,'02'!$H$3:$H$300,"&lt;0")+COUNTIFS('02'!$D$3:$D$300,C513,'02'!$H$3:$H$300,"&lt;0")+COUNTIFS('03'!$C$3:$C$300,C513,'03'!$H$3:$H$300,"&lt;0")+COUNTIFS('03'!$D$3:$D$300,C513,'03'!$H$3:$H$300,"&lt;0")+COUNTIFS('04'!$C$3:$C$300,C513,'04'!$H$3:$H$300,"&lt;0")+COUNTIFS('04'!$D$3:$D$300,C513,'04'!$H$3:$H$300,"&lt;0")+COUNTIFS('05'!$C$3:$C$300,C513,'05'!$H$3:$H$300,"&lt;0")+COUNTIFS('05'!$D$3:$D$300,C513,'05'!$H$3:$H$300,"&lt;0")+COUNTIFS('06'!$C$3:$C$300,C513,'06'!$H$3:$H$300,"&lt;0")+COUNTIFS('06'!$D$3:$D$300,C513,'06'!$H$3:$H$300,"&lt;0")+COUNTIFS('07'!$C$3:$C$300,C513,'07'!$H$3:$H$300,"&lt;0")+COUNTIFS('07'!$D$3:$D$300,C513,'07'!$H$3:$H$300,"&lt;0")+COUNTIFS('08'!$C$3:$C$300,C513,'08'!$H$3:$H$300,"&lt;0")+COUNTIFS('08'!$D$3:$D$300,C513,'08'!$H$3:$H$300,"&lt;0")+COUNTIFS('09'!$C$3:$C$300,C513,'09'!$H$3:$H$300,"&lt;0")+COUNTIFS('09'!$D$3:$D$300,C513,'09'!$H$3:$H$300,"&lt;0")+COUNTIFS('10'!$C$3:$C$260,C513,'10'!$I$3:$I$260,"&lt;0")+COUNTIFS('10'!$D$3:$D$260,C513,'10'!$I$3:$I$260,"&lt;0")+COUNTIFS('11'!$C$3:$C$300,C513,'11'!$H$3:$H$300,"&lt;0")+COUNTIFS('11'!$D$3:$D$300,C513,'11'!$H$3:$H$300,"&lt;0")+COUNTIFS('12'!$C$3:$C$300,C513,'12'!$H$3:$H$300,"&lt;0")+COUNTIFS('12'!$D$3:$D$300,C513,'12'!$H$3:$H$300,"&lt;0")</f>
        <v>0</v>
      </c>
      <c r="H513" s="19">
        <f>SUMIFS('01'!$H$3:$H$300,'01'!$C$3:$C$300,C513)+SUMIFS('01'!$H$3:$H$300,'01'!$D$3:$D$300,C513)+SUMIFS('02'!$H$3:$H$300,'02'!$C$3:$C$300,C513)+SUMIFS('02'!$H$3:$H$300,'02'!$D$3:$D$300,C513)+SUMIFS('03'!$H$3:$H$300,'03'!$C$3:$C$300,C513)+SUMIFS('03'!$H$3:$H$300,'03'!$D$3:$D$300,C513)+SUMIFS('04'!$H$3:$H$300,'04'!$C$3:$C$300,C513)+SUMIFS('04'!$H$3:$H$300,'04'!$D$3:$D$300,C513)+SUMIFS('05'!$H$3:$H$300,'05'!$C$3:$C$300,C513)+SUMIFS('05'!$H$3:$H$300,'05'!$D$3:$D$300,C513)+SUMIFS('06'!$H$3:$H$300,'06'!$C$3:$C$300,C513)+SUMIFS('06'!$H$3:$H$300,'06'!$D$3:$D$300,C513)+SUMIFS('07'!$H$3:$H$300,'07'!$C$3:$C$300,C513)+SUMIFS('07'!$H$3:$H$300,'07'!$D$3:$D$300,C513)+SUMIFS('08'!$H$3:$H$300,'08'!$C$3:$C$300,C513)+SUMIFS('08'!$H$3:$H$300,'08'!$D$3:$D$300,C513)+SUMIFS('09'!$H$3:$H$300,'09'!$C$3:$C$300,C513)+SUMIFS('09'!$H$3:$H$300,'09'!$D$3:$D$300,C513)+SUMIFS('10'!$I$3:$I$260,'10'!$C$3:$C$260,C513)+SUMIFS('10'!$I$3:$I$260,'10'!$D$3:$D$260,C513)+SUMIFS('11'!$H$3:$H$300,'11'!$C$3:$C$300,C513)+SUMIFS('11'!$H$3:$H$300,'11'!$D$3:$D$300,C513)+SUMIFS('12'!$H$3:$H$300,'12'!$C$3:$C$300,C513)+SUMIFS('12'!$H$3:$H$300,'12'!$D$3:$D$300,C513)</f>
        <v>0</v>
      </c>
      <c r="I513" s="212"/>
      <c r="J513" s="231"/>
      <c r="K513" s="212"/>
      <c r="L513" s="212"/>
    </row>
    <row r="514" spans="1:12" ht="24.75" customHeight="1">
      <c r="A514" s="16">
        <f>Equipes!$H514+(ROW(Equipes!$H514)/100000)</f>
        <v>5.1399999999999996E-3</v>
      </c>
      <c r="B514" s="13">
        <f>RANK(Equipes!$A514,A:A)</f>
        <v>487</v>
      </c>
      <c r="C514" s="28"/>
      <c r="D514" s="18">
        <f>COUNTIF('01'!$C$3:$C$300,C514)+COUNTIF('02'!$C$3:$C$300,C514)+COUNTIF('03'!$C$3:$C$300,C514)+COUNTIF('04'!$C$3:$C$300,C514)+COUNTIF('05'!$C$3:$C$300,C514)+COUNTIF('06'!$C$3:$C$300,C514)+COUNTIF('07'!$C$3:$C$300,C514)+COUNTIF('08'!$C$3:$C$300,C514)+COUNTIF('09'!$C$3:$C$300,C514)+COUNTIF('10'!$C$3:$C$260,C514)+COUNTIF('11'!$C$3:$C$300,C514)+COUNTIF('12'!$C$3:$C$300,C514)</f>
        <v>0</v>
      </c>
      <c r="E514" s="18">
        <f>COUNTIF('01'!$D$3:$D$300,C514)+COUNTIF('02'!$D$3:$D$300,C514)+COUNTIF('03'!$D$3:$D$300,C514)+COUNTIF('04'!$D$3:$D$300,C514)+COUNTIF('05'!$D$3:$D$300,C514)+COUNTIF('06'!$D$3:$D$300,C514)+COUNTIF('07'!$D$3:$D$300,C514)+COUNTIF('08'!$D$3:$D$300,C514)+COUNTIF('09'!$D$3:$D$300,C514)+COUNTIF('10'!$D$3:$D$260,C514)+COUNTIF('11'!$D$3:$D$300,C514)+COUNTIF('12'!$D$3:$D$300,C514)</f>
        <v>0</v>
      </c>
      <c r="F514" s="18">
        <f>COUNTIFS('01'!$C$3:$C$300,C514,'01'!$H$3:$H$300,"&gt;0")+COUNTIFS('01'!$D$3:$D$300,C514,'01'!$H$3:$H$300,"&gt;0")+COUNTIFS('02'!$C$3:$C$300,C514,'02'!$H$3:$H$300,"&gt;0")+COUNTIFS('02'!$D$3:$D$300,C514,'02'!$H$3:$H$300,"&gt;0")+COUNTIFS('03'!$C$3:$C$300,C514,'03'!$H$3:$H$300,"&gt;0")+COUNTIFS('03'!$D$3:$D$300,C514,'03'!$H$3:$H$300,"&gt;0")+COUNTIFS('04'!$C$3:$C$300,C514,'04'!$H$3:$H$300,"&gt;0")+COUNTIFS('04'!$D$3:$D$300,C514,'04'!$H$3:$H$300,"&gt;0")+COUNTIFS('05'!$C$3:$C$300,C514,'05'!$H$3:$H$300,"&gt;0")+COUNTIFS('05'!$D$3:$D$300,C514,'05'!$H$3:$H$300,"&gt;0")+COUNTIFS('06'!$C$3:$C$300,C514,'06'!$H$3:$H$300,"&gt;0")+COUNTIFS('06'!$D$3:$D$300,C514,'06'!$H$3:$H$300,"&gt;0")+COUNTIFS('07'!$C$3:$C$300,C514,'07'!$H$3:$H$300,"&gt;0")+COUNTIFS('07'!$D$3:$D$300,C514,'07'!$H$3:$H$300,"&gt;0")+COUNTIFS('08'!$C$3:$C$300,C514,'08'!$H$3:$H$300,"&gt;0")+COUNTIFS('08'!$D$3:$D$300,C514,'08'!$H$3:$H$300,"&gt;0")+COUNTIFS('09'!$C$3:$C$300,C514,'09'!$H$3:$H$300,"&gt;0")+COUNTIFS('09'!$D$3:$D$300,C514,'09'!$H$3:$H$300,"&gt;0")+COUNTIFS('10'!$C$3:$C$260,C514,'10'!$I$3:$I$260,"&gt;0")+COUNTIFS('10'!$D$3:$D$260,C514,'10'!$I$3:$I$260,"&gt;0")+COUNTIFS('11'!$C$3:$C$300,C514,'11'!$H$3:$H$300,"&gt;0")+COUNTIFS('11'!$D$3:$D$300,C514,'11'!$H$3:$H$300,"&gt;0")+COUNTIFS('12'!$C$3:$C$300,C514,'12'!$H$3:$H$300,"&gt;0")+COUNTIFS('12'!$D$3:$D$300,C514,'12'!$H$3:$H$300,"&gt;0")</f>
        <v>0</v>
      </c>
      <c r="G514" s="18">
        <f>COUNTIFS('01'!$C$3:$C$300,C514,'01'!$H$3:$H$300,"&lt;0")+COUNTIFS('01'!$D$3:$D$300,C514,'01'!$H$3:$H$300,"&lt;0")+COUNTIFS('02'!$C$3:$C$300,C514,'02'!$H$3:$H$300,"&lt;0")+COUNTIFS('02'!$D$3:$D$300,C514,'02'!$H$3:$H$300,"&lt;0")+COUNTIFS('03'!$C$3:$C$300,C514,'03'!$H$3:$H$300,"&lt;0")+COUNTIFS('03'!$D$3:$D$300,C514,'03'!$H$3:$H$300,"&lt;0")+COUNTIFS('04'!$C$3:$C$300,C514,'04'!$H$3:$H$300,"&lt;0")+COUNTIFS('04'!$D$3:$D$300,C514,'04'!$H$3:$H$300,"&lt;0")+COUNTIFS('05'!$C$3:$C$300,C514,'05'!$H$3:$H$300,"&lt;0")+COUNTIFS('05'!$D$3:$D$300,C514,'05'!$H$3:$H$300,"&lt;0")+COUNTIFS('06'!$C$3:$C$300,C514,'06'!$H$3:$H$300,"&lt;0")+COUNTIFS('06'!$D$3:$D$300,C514,'06'!$H$3:$H$300,"&lt;0")+COUNTIFS('07'!$C$3:$C$300,C514,'07'!$H$3:$H$300,"&lt;0")+COUNTIFS('07'!$D$3:$D$300,C514,'07'!$H$3:$H$300,"&lt;0")+COUNTIFS('08'!$C$3:$C$300,C514,'08'!$H$3:$H$300,"&lt;0")+COUNTIFS('08'!$D$3:$D$300,C514,'08'!$H$3:$H$300,"&lt;0")+COUNTIFS('09'!$C$3:$C$300,C514,'09'!$H$3:$H$300,"&lt;0")+COUNTIFS('09'!$D$3:$D$300,C514,'09'!$H$3:$H$300,"&lt;0")+COUNTIFS('10'!$C$3:$C$260,C514,'10'!$I$3:$I$260,"&lt;0")+COUNTIFS('10'!$D$3:$D$260,C514,'10'!$I$3:$I$260,"&lt;0")+COUNTIFS('11'!$C$3:$C$300,C514,'11'!$H$3:$H$300,"&lt;0")+COUNTIFS('11'!$D$3:$D$300,C514,'11'!$H$3:$H$300,"&lt;0")+COUNTIFS('12'!$C$3:$C$300,C514,'12'!$H$3:$H$300,"&lt;0")+COUNTIFS('12'!$D$3:$D$300,C514,'12'!$H$3:$H$300,"&lt;0")</f>
        <v>0</v>
      </c>
      <c r="H514" s="19">
        <f>SUMIFS('01'!$H$3:$H$300,'01'!$C$3:$C$300,C514)+SUMIFS('01'!$H$3:$H$300,'01'!$D$3:$D$300,C514)+SUMIFS('02'!$H$3:$H$300,'02'!$C$3:$C$300,C514)+SUMIFS('02'!$H$3:$H$300,'02'!$D$3:$D$300,C514)+SUMIFS('03'!$H$3:$H$300,'03'!$C$3:$C$300,C514)+SUMIFS('03'!$H$3:$H$300,'03'!$D$3:$D$300,C514)+SUMIFS('04'!$H$3:$H$300,'04'!$C$3:$C$300,C514)+SUMIFS('04'!$H$3:$H$300,'04'!$D$3:$D$300,C514)+SUMIFS('05'!$H$3:$H$300,'05'!$C$3:$C$300,C514)+SUMIFS('05'!$H$3:$H$300,'05'!$D$3:$D$300,C514)+SUMIFS('06'!$H$3:$H$300,'06'!$C$3:$C$300,C514)+SUMIFS('06'!$H$3:$H$300,'06'!$D$3:$D$300,C514)+SUMIFS('07'!$H$3:$H$300,'07'!$C$3:$C$300,C514)+SUMIFS('07'!$H$3:$H$300,'07'!$D$3:$D$300,C514)+SUMIFS('08'!$H$3:$H$300,'08'!$C$3:$C$300,C514)+SUMIFS('08'!$H$3:$H$300,'08'!$D$3:$D$300,C514)+SUMIFS('09'!$H$3:$H$300,'09'!$C$3:$C$300,C514)+SUMIFS('09'!$H$3:$H$300,'09'!$D$3:$D$300,C514)+SUMIFS('10'!$I$3:$I$260,'10'!$C$3:$C$260,C514)+SUMIFS('10'!$I$3:$I$260,'10'!$D$3:$D$260,C514)+SUMIFS('11'!$H$3:$H$300,'11'!$C$3:$C$300,C514)+SUMIFS('11'!$H$3:$H$300,'11'!$D$3:$D$300,C514)+SUMIFS('12'!$H$3:$H$300,'12'!$C$3:$C$300,C514)+SUMIFS('12'!$H$3:$H$300,'12'!$D$3:$D$300,C514)</f>
        <v>0</v>
      </c>
      <c r="I514" s="212"/>
      <c r="J514" s="231"/>
      <c r="K514" s="212"/>
      <c r="L514" s="212"/>
    </row>
    <row r="515" spans="1:12" ht="24.75" customHeight="1">
      <c r="A515" s="16">
        <f>Equipes!$H515+(ROW(Equipes!$H515)/100000)</f>
        <v>5.1500000000000001E-3</v>
      </c>
      <c r="B515" s="13">
        <f>RANK(Equipes!$A515,A:A)</f>
        <v>486</v>
      </c>
      <c r="C515" s="28"/>
      <c r="D515" s="18">
        <f>COUNTIF('01'!$C$3:$C$300,C515)+COUNTIF('02'!$C$3:$C$300,C515)+COUNTIF('03'!$C$3:$C$300,C515)+COUNTIF('04'!$C$3:$C$300,C515)+COUNTIF('05'!$C$3:$C$300,C515)+COUNTIF('06'!$C$3:$C$300,C515)+COUNTIF('07'!$C$3:$C$300,C515)+COUNTIF('08'!$C$3:$C$300,C515)+COUNTIF('09'!$C$3:$C$300,C515)+COUNTIF('10'!$C$3:$C$260,C515)+COUNTIF('11'!$C$3:$C$300,C515)+COUNTIF('12'!$C$3:$C$300,C515)</f>
        <v>0</v>
      </c>
      <c r="E515" s="18">
        <f>COUNTIF('01'!$D$3:$D$300,C515)+COUNTIF('02'!$D$3:$D$300,C515)+COUNTIF('03'!$D$3:$D$300,C515)+COUNTIF('04'!$D$3:$D$300,C515)+COUNTIF('05'!$D$3:$D$300,C515)+COUNTIF('06'!$D$3:$D$300,C515)+COUNTIF('07'!$D$3:$D$300,C515)+COUNTIF('08'!$D$3:$D$300,C515)+COUNTIF('09'!$D$3:$D$300,C515)+COUNTIF('10'!$D$3:$D$260,C515)+COUNTIF('11'!$D$3:$D$300,C515)+COUNTIF('12'!$D$3:$D$300,C515)</f>
        <v>0</v>
      </c>
      <c r="F515" s="18">
        <f>COUNTIFS('01'!$C$3:$C$300,C515,'01'!$H$3:$H$300,"&gt;0")+COUNTIFS('01'!$D$3:$D$300,C515,'01'!$H$3:$H$300,"&gt;0")+COUNTIFS('02'!$C$3:$C$300,C515,'02'!$H$3:$H$300,"&gt;0")+COUNTIFS('02'!$D$3:$D$300,C515,'02'!$H$3:$H$300,"&gt;0")+COUNTIFS('03'!$C$3:$C$300,C515,'03'!$H$3:$H$300,"&gt;0")+COUNTIFS('03'!$D$3:$D$300,C515,'03'!$H$3:$H$300,"&gt;0")+COUNTIFS('04'!$C$3:$C$300,C515,'04'!$H$3:$H$300,"&gt;0")+COUNTIFS('04'!$D$3:$D$300,C515,'04'!$H$3:$H$300,"&gt;0")+COUNTIFS('05'!$C$3:$C$300,C515,'05'!$H$3:$H$300,"&gt;0")+COUNTIFS('05'!$D$3:$D$300,C515,'05'!$H$3:$H$300,"&gt;0")+COUNTIFS('06'!$C$3:$C$300,C515,'06'!$H$3:$H$300,"&gt;0")+COUNTIFS('06'!$D$3:$D$300,C515,'06'!$H$3:$H$300,"&gt;0")+COUNTIFS('07'!$C$3:$C$300,C515,'07'!$H$3:$H$300,"&gt;0")+COUNTIFS('07'!$D$3:$D$300,C515,'07'!$H$3:$H$300,"&gt;0")+COUNTIFS('08'!$C$3:$C$300,C515,'08'!$H$3:$H$300,"&gt;0")+COUNTIFS('08'!$D$3:$D$300,C515,'08'!$H$3:$H$300,"&gt;0")+COUNTIFS('09'!$C$3:$C$300,C515,'09'!$H$3:$H$300,"&gt;0")+COUNTIFS('09'!$D$3:$D$300,C515,'09'!$H$3:$H$300,"&gt;0")+COUNTIFS('10'!$C$3:$C$260,C515,'10'!$I$3:$I$260,"&gt;0")+COUNTIFS('10'!$D$3:$D$260,C515,'10'!$I$3:$I$260,"&gt;0")+COUNTIFS('11'!$C$3:$C$300,C515,'11'!$H$3:$H$300,"&gt;0")+COUNTIFS('11'!$D$3:$D$300,C515,'11'!$H$3:$H$300,"&gt;0")+COUNTIFS('12'!$C$3:$C$300,C515,'12'!$H$3:$H$300,"&gt;0")+COUNTIFS('12'!$D$3:$D$300,C515,'12'!$H$3:$H$300,"&gt;0")</f>
        <v>0</v>
      </c>
      <c r="G515" s="18">
        <f>COUNTIFS('01'!$C$3:$C$300,C515,'01'!$H$3:$H$300,"&lt;0")+COUNTIFS('01'!$D$3:$D$300,C515,'01'!$H$3:$H$300,"&lt;0")+COUNTIFS('02'!$C$3:$C$300,C515,'02'!$H$3:$H$300,"&lt;0")+COUNTIFS('02'!$D$3:$D$300,C515,'02'!$H$3:$H$300,"&lt;0")+COUNTIFS('03'!$C$3:$C$300,C515,'03'!$H$3:$H$300,"&lt;0")+COUNTIFS('03'!$D$3:$D$300,C515,'03'!$H$3:$H$300,"&lt;0")+COUNTIFS('04'!$C$3:$C$300,C515,'04'!$H$3:$H$300,"&lt;0")+COUNTIFS('04'!$D$3:$D$300,C515,'04'!$H$3:$H$300,"&lt;0")+COUNTIFS('05'!$C$3:$C$300,C515,'05'!$H$3:$H$300,"&lt;0")+COUNTIFS('05'!$D$3:$D$300,C515,'05'!$H$3:$H$300,"&lt;0")+COUNTIFS('06'!$C$3:$C$300,C515,'06'!$H$3:$H$300,"&lt;0")+COUNTIFS('06'!$D$3:$D$300,C515,'06'!$H$3:$H$300,"&lt;0")+COUNTIFS('07'!$C$3:$C$300,C515,'07'!$H$3:$H$300,"&lt;0")+COUNTIFS('07'!$D$3:$D$300,C515,'07'!$H$3:$H$300,"&lt;0")+COUNTIFS('08'!$C$3:$C$300,C515,'08'!$H$3:$H$300,"&lt;0")+COUNTIFS('08'!$D$3:$D$300,C515,'08'!$H$3:$H$300,"&lt;0")+COUNTIFS('09'!$C$3:$C$300,C515,'09'!$H$3:$H$300,"&lt;0")+COUNTIFS('09'!$D$3:$D$300,C515,'09'!$H$3:$H$300,"&lt;0")+COUNTIFS('10'!$C$3:$C$260,C515,'10'!$I$3:$I$260,"&lt;0")+COUNTIFS('10'!$D$3:$D$260,C515,'10'!$I$3:$I$260,"&lt;0")+COUNTIFS('11'!$C$3:$C$300,C515,'11'!$H$3:$H$300,"&lt;0")+COUNTIFS('11'!$D$3:$D$300,C515,'11'!$H$3:$H$300,"&lt;0")+COUNTIFS('12'!$C$3:$C$300,C515,'12'!$H$3:$H$300,"&lt;0")+COUNTIFS('12'!$D$3:$D$300,C515,'12'!$H$3:$H$300,"&lt;0")</f>
        <v>0</v>
      </c>
      <c r="H515" s="19">
        <f>SUMIFS('01'!$H$3:$H$300,'01'!$C$3:$C$300,C515)+SUMIFS('01'!$H$3:$H$300,'01'!$D$3:$D$300,C515)+SUMIFS('02'!$H$3:$H$300,'02'!$C$3:$C$300,C515)+SUMIFS('02'!$H$3:$H$300,'02'!$D$3:$D$300,C515)+SUMIFS('03'!$H$3:$H$300,'03'!$C$3:$C$300,C515)+SUMIFS('03'!$H$3:$H$300,'03'!$D$3:$D$300,C515)+SUMIFS('04'!$H$3:$H$300,'04'!$C$3:$C$300,C515)+SUMIFS('04'!$H$3:$H$300,'04'!$D$3:$D$300,C515)+SUMIFS('05'!$H$3:$H$300,'05'!$C$3:$C$300,C515)+SUMIFS('05'!$H$3:$H$300,'05'!$D$3:$D$300,C515)+SUMIFS('06'!$H$3:$H$300,'06'!$C$3:$C$300,C515)+SUMIFS('06'!$H$3:$H$300,'06'!$D$3:$D$300,C515)+SUMIFS('07'!$H$3:$H$300,'07'!$C$3:$C$300,C515)+SUMIFS('07'!$H$3:$H$300,'07'!$D$3:$D$300,C515)+SUMIFS('08'!$H$3:$H$300,'08'!$C$3:$C$300,C515)+SUMIFS('08'!$H$3:$H$300,'08'!$D$3:$D$300,C515)+SUMIFS('09'!$H$3:$H$300,'09'!$C$3:$C$300,C515)+SUMIFS('09'!$H$3:$H$300,'09'!$D$3:$D$300,C515)+SUMIFS('10'!$I$3:$I$260,'10'!$C$3:$C$260,C515)+SUMIFS('10'!$I$3:$I$260,'10'!$D$3:$D$260,C515)+SUMIFS('11'!$H$3:$H$300,'11'!$C$3:$C$300,C515)+SUMIFS('11'!$H$3:$H$300,'11'!$D$3:$D$300,C515)+SUMIFS('12'!$H$3:$H$300,'12'!$C$3:$C$300,C515)+SUMIFS('12'!$H$3:$H$300,'12'!$D$3:$D$300,C515)</f>
        <v>0</v>
      </c>
      <c r="I515" s="212"/>
      <c r="J515" s="231"/>
      <c r="K515" s="212"/>
      <c r="L515" s="212"/>
    </row>
    <row r="516" spans="1:12" ht="24.75" customHeight="1">
      <c r="A516" s="16">
        <f>Equipes!$H516+(ROW(Equipes!$H516)/100000)</f>
        <v>5.1599999999999997E-3</v>
      </c>
      <c r="B516" s="13">
        <f>RANK(Equipes!$A516,A:A)</f>
        <v>485</v>
      </c>
      <c r="C516" s="28"/>
      <c r="D516" s="18">
        <f>COUNTIF('01'!$C$3:$C$300,C516)+COUNTIF('02'!$C$3:$C$300,C516)+COUNTIF('03'!$C$3:$C$300,C516)+COUNTIF('04'!$C$3:$C$300,C516)+COUNTIF('05'!$C$3:$C$300,C516)+COUNTIF('06'!$C$3:$C$300,C516)+COUNTIF('07'!$C$3:$C$300,C516)+COUNTIF('08'!$C$3:$C$300,C516)+COUNTIF('09'!$C$3:$C$300,C516)+COUNTIF('10'!$C$3:$C$260,C516)+COUNTIF('11'!$C$3:$C$300,C516)+COUNTIF('12'!$C$3:$C$300,C516)</f>
        <v>0</v>
      </c>
      <c r="E516" s="18">
        <f>COUNTIF('01'!$D$3:$D$300,C516)+COUNTIF('02'!$D$3:$D$300,C516)+COUNTIF('03'!$D$3:$D$300,C516)+COUNTIF('04'!$D$3:$D$300,C516)+COUNTIF('05'!$D$3:$D$300,C516)+COUNTIF('06'!$D$3:$D$300,C516)+COUNTIF('07'!$D$3:$D$300,C516)+COUNTIF('08'!$D$3:$D$300,C516)+COUNTIF('09'!$D$3:$D$300,C516)+COUNTIF('10'!$D$3:$D$260,C516)+COUNTIF('11'!$D$3:$D$300,C516)+COUNTIF('12'!$D$3:$D$300,C516)</f>
        <v>0</v>
      </c>
      <c r="F516" s="18">
        <f>COUNTIFS('01'!$C$3:$C$300,C516,'01'!$H$3:$H$300,"&gt;0")+COUNTIFS('01'!$D$3:$D$300,C516,'01'!$H$3:$H$300,"&gt;0")+COUNTIFS('02'!$C$3:$C$300,C516,'02'!$H$3:$H$300,"&gt;0")+COUNTIFS('02'!$D$3:$D$300,C516,'02'!$H$3:$H$300,"&gt;0")+COUNTIFS('03'!$C$3:$C$300,C516,'03'!$H$3:$H$300,"&gt;0")+COUNTIFS('03'!$D$3:$D$300,C516,'03'!$H$3:$H$300,"&gt;0")+COUNTIFS('04'!$C$3:$C$300,C516,'04'!$H$3:$H$300,"&gt;0")+COUNTIFS('04'!$D$3:$D$300,C516,'04'!$H$3:$H$300,"&gt;0")+COUNTIFS('05'!$C$3:$C$300,C516,'05'!$H$3:$H$300,"&gt;0")+COUNTIFS('05'!$D$3:$D$300,C516,'05'!$H$3:$H$300,"&gt;0")+COUNTIFS('06'!$C$3:$C$300,C516,'06'!$H$3:$H$300,"&gt;0")+COUNTIFS('06'!$D$3:$D$300,C516,'06'!$H$3:$H$300,"&gt;0")+COUNTIFS('07'!$C$3:$C$300,C516,'07'!$H$3:$H$300,"&gt;0")+COUNTIFS('07'!$D$3:$D$300,C516,'07'!$H$3:$H$300,"&gt;0")+COUNTIFS('08'!$C$3:$C$300,C516,'08'!$H$3:$H$300,"&gt;0")+COUNTIFS('08'!$D$3:$D$300,C516,'08'!$H$3:$H$300,"&gt;0")+COUNTIFS('09'!$C$3:$C$300,C516,'09'!$H$3:$H$300,"&gt;0")+COUNTIFS('09'!$D$3:$D$300,C516,'09'!$H$3:$H$300,"&gt;0")+COUNTIFS('10'!$C$3:$C$260,C516,'10'!$I$3:$I$260,"&gt;0")+COUNTIFS('10'!$D$3:$D$260,C516,'10'!$I$3:$I$260,"&gt;0")+COUNTIFS('11'!$C$3:$C$300,C516,'11'!$H$3:$H$300,"&gt;0")+COUNTIFS('11'!$D$3:$D$300,C516,'11'!$H$3:$H$300,"&gt;0")+COUNTIFS('12'!$C$3:$C$300,C516,'12'!$H$3:$H$300,"&gt;0")+COUNTIFS('12'!$D$3:$D$300,C516,'12'!$H$3:$H$300,"&gt;0")</f>
        <v>0</v>
      </c>
      <c r="G516" s="18">
        <f>COUNTIFS('01'!$C$3:$C$300,C516,'01'!$H$3:$H$300,"&lt;0")+COUNTIFS('01'!$D$3:$D$300,C516,'01'!$H$3:$H$300,"&lt;0")+COUNTIFS('02'!$C$3:$C$300,C516,'02'!$H$3:$H$300,"&lt;0")+COUNTIFS('02'!$D$3:$D$300,C516,'02'!$H$3:$H$300,"&lt;0")+COUNTIFS('03'!$C$3:$C$300,C516,'03'!$H$3:$H$300,"&lt;0")+COUNTIFS('03'!$D$3:$D$300,C516,'03'!$H$3:$H$300,"&lt;0")+COUNTIFS('04'!$C$3:$C$300,C516,'04'!$H$3:$H$300,"&lt;0")+COUNTIFS('04'!$D$3:$D$300,C516,'04'!$H$3:$H$300,"&lt;0")+COUNTIFS('05'!$C$3:$C$300,C516,'05'!$H$3:$H$300,"&lt;0")+COUNTIFS('05'!$D$3:$D$300,C516,'05'!$H$3:$H$300,"&lt;0")+COUNTIFS('06'!$C$3:$C$300,C516,'06'!$H$3:$H$300,"&lt;0")+COUNTIFS('06'!$D$3:$D$300,C516,'06'!$H$3:$H$300,"&lt;0")+COUNTIFS('07'!$C$3:$C$300,C516,'07'!$H$3:$H$300,"&lt;0")+COUNTIFS('07'!$D$3:$D$300,C516,'07'!$H$3:$H$300,"&lt;0")+COUNTIFS('08'!$C$3:$C$300,C516,'08'!$H$3:$H$300,"&lt;0")+COUNTIFS('08'!$D$3:$D$300,C516,'08'!$H$3:$H$300,"&lt;0")+COUNTIFS('09'!$C$3:$C$300,C516,'09'!$H$3:$H$300,"&lt;0")+COUNTIFS('09'!$D$3:$D$300,C516,'09'!$H$3:$H$300,"&lt;0")+COUNTIFS('10'!$C$3:$C$260,C516,'10'!$I$3:$I$260,"&lt;0")+COUNTIFS('10'!$D$3:$D$260,C516,'10'!$I$3:$I$260,"&lt;0")+COUNTIFS('11'!$C$3:$C$300,C516,'11'!$H$3:$H$300,"&lt;0")+COUNTIFS('11'!$D$3:$D$300,C516,'11'!$H$3:$H$300,"&lt;0")+COUNTIFS('12'!$C$3:$C$300,C516,'12'!$H$3:$H$300,"&lt;0")+COUNTIFS('12'!$D$3:$D$300,C516,'12'!$H$3:$H$300,"&lt;0")</f>
        <v>0</v>
      </c>
      <c r="H516" s="19">
        <f>SUMIFS('01'!$H$3:$H$300,'01'!$C$3:$C$300,C516)+SUMIFS('01'!$H$3:$H$300,'01'!$D$3:$D$300,C516)+SUMIFS('02'!$H$3:$H$300,'02'!$C$3:$C$300,C516)+SUMIFS('02'!$H$3:$H$300,'02'!$D$3:$D$300,C516)+SUMIFS('03'!$H$3:$H$300,'03'!$C$3:$C$300,C516)+SUMIFS('03'!$H$3:$H$300,'03'!$D$3:$D$300,C516)+SUMIFS('04'!$H$3:$H$300,'04'!$C$3:$C$300,C516)+SUMIFS('04'!$H$3:$H$300,'04'!$D$3:$D$300,C516)+SUMIFS('05'!$H$3:$H$300,'05'!$C$3:$C$300,C516)+SUMIFS('05'!$H$3:$H$300,'05'!$D$3:$D$300,C516)+SUMIFS('06'!$H$3:$H$300,'06'!$C$3:$C$300,C516)+SUMIFS('06'!$H$3:$H$300,'06'!$D$3:$D$300,C516)+SUMIFS('07'!$H$3:$H$300,'07'!$C$3:$C$300,C516)+SUMIFS('07'!$H$3:$H$300,'07'!$D$3:$D$300,C516)+SUMIFS('08'!$H$3:$H$300,'08'!$C$3:$C$300,C516)+SUMIFS('08'!$H$3:$H$300,'08'!$D$3:$D$300,C516)+SUMIFS('09'!$H$3:$H$300,'09'!$C$3:$C$300,C516)+SUMIFS('09'!$H$3:$H$300,'09'!$D$3:$D$300,C516)+SUMIFS('10'!$I$3:$I$260,'10'!$C$3:$C$260,C516)+SUMIFS('10'!$I$3:$I$260,'10'!$D$3:$D$260,C516)+SUMIFS('11'!$H$3:$H$300,'11'!$C$3:$C$300,C516)+SUMIFS('11'!$H$3:$H$300,'11'!$D$3:$D$300,C516)+SUMIFS('12'!$H$3:$H$300,'12'!$C$3:$C$300,C516)+SUMIFS('12'!$H$3:$H$300,'12'!$D$3:$D$300,C516)</f>
        <v>0</v>
      </c>
      <c r="I516" s="212"/>
      <c r="J516" s="231"/>
      <c r="K516" s="212"/>
      <c r="L516" s="212"/>
    </row>
    <row r="517" spans="1:12" ht="24.75" customHeight="1">
      <c r="A517" s="16">
        <f>Equipes!$H517+(ROW(Equipes!$H517)/100000)</f>
        <v>5.1700000000000001E-3</v>
      </c>
      <c r="B517" s="13">
        <f>RANK(Equipes!$A517,A:A)</f>
        <v>484</v>
      </c>
      <c r="C517" s="28"/>
      <c r="D517" s="18">
        <f>COUNTIF('01'!$C$3:$C$300,C517)+COUNTIF('02'!$C$3:$C$300,C517)+COUNTIF('03'!$C$3:$C$300,C517)+COUNTIF('04'!$C$3:$C$300,C517)+COUNTIF('05'!$C$3:$C$300,C517)+COUNTIF('06'!$C$3:$C$300,C517)+COUNTIF('07'!$C$3:$C$300,C517)+COUNTIF('08'!$C$3:$C$300,C517)+COUNTIF('09'!$C$3:$C$300,C517)+COUNTIF('10'!$C$3:$C$260,C517)+COUNTIF('11'!$C$3:$C$300,C517)+COUNTIF('12'!$C$3:$C$300,C517)</f>
        <v>0</v>
      </c>
      <c r="E517" s="18">
        <f>COUNTIF('01'!$D$3:$D$300,C517)+COUNTIF('02'!$D$3:$D$300,C517)+COUNTIF('03'!$D$3:$D$300,C517)+COUNTIF('04'!$D$3:$D$300,C517)+COUNTIF('05'!$D$3:$D$300,C517)+COUNTIF('06'!$D$3:$D$300,C517)+COUNTIF('07'!$D$3:$D$300,C517)+COUNTIF('08'!$D$3:$D$300,C517)+COUNTIF('09'!$D$3:$D$300,C517)+COUNTIF('10'!$D$3:$D$260,C517)+COUNTIF('11'!$D$3:$D$300,C517)+COUNTIF('12'!$D$3:$D$300,C517)</f>
        <v>0</v>
      </c>
      <c r="F517" s="18">
        <f>COUNTIFS('01'!$C$3:$C$300,C517,'01'!$H$3:$H$300,"&gt;0")+COUNTIFS('01'!$D$3:$D$300,C517,'01'!$H$3:$H$300,"&gt;0")+COUNTIFS('02'!$C$3:$C$300,C517,'02'!$H$3:$H$300,"&gt;0")+COUNTIFS('02'!$D$3:$D$300,C517,'02'!$H$3:$H$300,"&gt;0")+COUNTIFS('03'!$C$3:$C$300,C517,'03'!$H$3:$H$300,"&gt;0")+COUNTIFS('03'!$D$3:$D$300,C517,'03'!$H$3:$H$300,"&gt;0")+COUNTIFS('04'!$C$3:$C$300,C517,'04'!$H$3:$H$300,"&gt;0")+COUNTIFS('04'!$D$3:$D$300,C517,'04'!$H$3:$H$300,"&gt;0")+COUNTIFS('05'!$C$3:$C$300,C517,'05'!$H$3:$H$300,"&gt;0")+COUNTIFS('05'!$D$3:$D$300,C517,'05'!$H$3:$H$300,"&gt;0")+COUNTIFS('06'!$C$3:$C$300,C517,'06'!$H$3:$H$300,"&gt;0")+COUNTIFS('06'!$D$3:$D$300,C517,'06'!$H$3:$H$300,"&gt;0")+COUNTIFS('07'!$C$3:$C$300,C517,'07'!$H$3:$H$300,"&gt;0")+COUNTIFS('07'!$D$3:$D$300,C517,'07'!$H$3:$H$300,"&gt;0")+COUNTIFS('08'!$C$3:$C$300,C517,'08'!$H$3:$H$300,"&gt;0")+COUNTIFS('08'!$D$3:$D$300,C517,'08'!$H$3:$H$300,"&gt;0")+COUNTIFS('09'!$C$3:$C$300,C517,'09'!$H$3:$H$300,"&gt;0")+COUNTIFS('09'!$D$3:$D$300,C517,'09'!$H$3:$H$300,"&gt;0")+COUNTIFS('10'!$C$3:$C$260,C517,'10'!$I$3:$I$260,"&gt;0")+COUNTIFS('10'!$D$3:$D$260,C517,'10'!$I$3:$I$260,"&gt;0")+COUNTIFS('11'!$C$3:$C$300,C517,'11'!$H$3:$H$300,"&gt;0")+COUNTIFS('11'!$D$3:$D$300,C517,'11'!$H$3:$H$300,"&gt;0")+COUNTIFS('12'!$C$3:$C$300,C517,'12'!$H$3:$H$300,"&gt;0")+COUNTIFS('12'!$D$3:$D$300,C517,'12'!$H$3:$H$300,"&gt;0")</f>
        <v>0</v>
      </c>
      <c r="G517" s="18">
        <f>COUNTIFS('01'!$C$3:$C$300,C517,'01'!$H$3:$H$300,"&lt;0")+COUNTIFS('01'!$D$3:$D$300,C517,'01'!$H$3:$H$300,"&lt;0")+COUNTIFS('02'!$C$3:$C$300,C517,'02'!$H$3:$H$300,"&lt;0")+COUNTIFS('02'!$D$3:$D$300,C517,'02'!$H$3:$H$300,"&lt;0")+COUNTIFS('03'!$C$3:$C$300,C517,'03'!$H$3:$H$300,"&lt;0")+COUNTIFS('03'!$D$3:$D$300,C517,'03'!$H$3:$H$300,"&lt;0")+COUNTIFS('04'!$C$3:$C$300,C517,'04'!$H$3:$H$300,"&lt;0")+COUNTIFS('04'!$D$3:$D$300,C517,'04'!$H$3:$H$300,"&lt;0")+COUNTIFS('05'!$C$3:$C$300,C517,'05'!$H$3:$H$300,"&lt;0")+COUNTIFS('05'!$D$3:$D$300,C517,'05'!$H$3:$H$300,"&lt;0")+COUNTIFS('06'!$C$3:$C$300,C517,'06'!$H$3:$H$300,"&lt;0")+COUNTIFS('06'!$D$3:$D$300,C517,'06'!$H$3:$H$300,"&lt;0")+COUNTIFS('07'!$C$3:$C$300,C517,'07'!$H$3:$H$300,"&lt;0")+COUNTIFS('07'!$D$3:$D$300,C517,'07'!$H$3:$H$300,"&lt;0")+COUNTIFS('08'!$C$3:$C$300,C517,'08'!$H$3:$H$300,"&lt;0")+COUNTIFS('08'!$D$3:$D$300,C517,'08'!$H$3:$H$300,"&lt;0")+COUNTIFS('09'!$C$3:$C$300,C517,'09'!$H$3:$H$300,"&lt;0")+COUNTIFS('09'!$D$3:$D$300,C517,'09'!$H$3:$H$300,"&lt;0")+COUNTIFS('10'!$C$3:$C$260,C517,'10'!$I$3:$I$260,"&lt;0")+COUNTIFS('10'!$D$3:$D$260,C517,'10'!$I$3:$I$260,"&lt;0")+COUNTIFS('11'!$C$3:$C$300,C517,'11'!$H$3:$H$300,"&lt;0")+COUNTIFS('11'!$D$3:$D$300,C517,'11'!$H$3:$H$300,"&lt;0")+COUNTIFS('12'!$C$3:$C$300,C517,'12'!$H$3:$H$300,"&lt;0")+COUNTIFS('12'!$D$3:$D$300,C517,'12'!$H$3:$H$300,"&lt;0")</f>
        <v>0</v>
      </c>
      <c r="H517" s="19">
        <f>SUMIFS('01'!$H$3:$H$300,'01'!$C$3:$C$300,C517)+SUMIFS('01'!$H$3:$H$300,'01'!$D$3:$D$300,C517)+SUMIFS('02'!$H$3:$H$300,'02'!$C$3:$C$300,C517)+SUMIFS('02'!$H$3:$H$300,'02'!$D$3:$D$300,C517)+SUMIFS('03'!$H$3:$H$300,'03'!$C$3:$C$300,C517)+SUMIFS('03'!$H$3:$H$300,'03'!$D$3:$D$300,C517)+SUMIFS('04'!$H$3:$H$300,'04'!$C$3:$C$300,C517)+SUMIFS('04'!$H$3:$H$300,'04'!$D$3:$D$300,C517)+SUMIFS('05'!$H$3:$H$300,'05'!$C$3:$C$300,C517)+SUMIFS('05'!$H$3:$H$300,'05'!$D$3:$D$300,C517)+SUMIFS('06'!$H$3:$H$300,'06'!$C$3:$C$300,C517)+SUMIFS('06'!$H$3:$H$300,'06'!$D$3:$D$300,C517)+SUMIFS('07'!$H$3:$H$300,'07'!$C$3:$C$300,C517)+SUMIFS('07'!$H$3:$H$300,'07'!$D$3:$D$300,C517)+SUMIFS('08'!$H$3:$H$300,'08'!$C$3:$C$300,C517)+SUMIFS('08'!$H$3:$H$300,'08'!$D$3:$D$300,C517)+SUMIFS('09'!$H$3:$H$300,'09'!$C$3:$C$300,C517)+SUMIFS('09'!$H$3:$H$300,'09'!$D$3:$D$300,C517)+SUMIFS('10'!$I$3:$I$260,'10'!$C$3:$C$260,C517)+SUMIFS('10'!$I$3:$I$260,'10'!$D$3:$D$260,C517)+SUMIFS('11'!$H$3:$H$300,'11'!$C$3:$C$300,C517)+SUMIFS('11'!$H$3:$H$300,'11'!$D$3:$D$300,C517)+SUMIFS('12'!$H$3:$H$300,'12'!$C$3:$C$300,C517)+SUMIFS('12'!$H$3:$H$300,'12'!$D$3:$D$300,C517)</f>
        <v>0</v>
      </c>
      <c r="I517" s="212"/>
      <c r="J517" s="231"/>
      <c r="K517" s="212"/>
      <c r="L517" s="212"/>
    </row>
    <row r="518" spans="1:12" ht="24.75" customHeight="1">
      <c r="A518" s="16">
        <f>Equipes!$H518+(ROW(Equipes!$H518)/100000)</f>
        <v>5.1799999999999997E-3</v>
      </c>
      <c r="B518" s="13">
        <f>RANK(Equipes!$A518,A:A)</f>
        <v>483</v>
      </c>
      <c r="C518" s="28"/>
      <c r="D518" s="18">
        <f>COUNTIF('01'!$C$3:$C$300,C518)+COUNTIF('02'!$C$3:$C$300,C518)+COUNTIF('03'!$C$3:$C$300,C518)+COUNTIF('04'!$C$3:$C$300,C518)+COUNTIF('05'!$C$3:$C$300,C518)+COUNTIF('06'!$C$3:$C$300,C518)+COUNTIF('07'!$C$3:$C$300,C518)+COUNTIF('08'!$C$3:$C$300,C518)+COUNTIF('09'!$C$3:$C$300,C518)+COUNTIF('10'!$C$3:$C$260,C518)+COUNTIF('11'!$C$3:$C$300,C518)+COUNTIF('12'!$C$3:$C$300,C518)</f>
        <v>0</v>
      </c>
      <c r="E518" s="18">
        <f>COUNTIF('01'!$D$3:$D$300,C518)+COUNTIF('02'!$D$3:$D$300,C518)+COUNTIF('03'!$D$3:$D$300,C518)+COUNTIF('04'!$D$3:$D$300,C518)+COUNTIF('05'!$D$3:$D$300,C518)+COUNTIF('06'!$D$3:$D$300,C518)+COUNTIF('07'!$D$3:$D$300,C518)+COUNTIF('08'!$D$3:$D$300,C518)+COUNTIF('09'!$D$3:$D$300,C518)+COUNTIF('10'!$D$3:$D$260,C518)+COUNTIF('11'!$D$3:$D$300,C518)+COUNTIF('12'!$D$3:$D$300,C518)</f>
        <v>0</v>
      </c>
      <c r="F518" s="18">
        <f>COUNTIFS('01'!$C$3:$C$300,C518,'01'!$H$3:$H$300,"&gt;0")+COUNTIFS('01'!$D$3:$D$300,C518,'01'!$H$3:$H$300,"&gt;0")+COUNTIFS('02'!$C$3:$C$300,C518,'02'!$H$3:$H$300,"&gt;0")+COUNTIFS('02'!$D$3:$D$300,C518,'02'!$H$3:$H$300,"&gt;0")+COUNTIFS('03'!$C$3:$C$300,C518,'03'!$H$3:$H$300,"&gt;0")+COUNTIFS('03'!$D$3:$D$300,C518,'03'!$H$3:$H$300,"&gt;0")+COUNTIFS('04'!$C$3:$C$300,C518,'04'!$H$3:$H$300,"&gt;0")+COUNTIFS('04'!$D$3:$D$300,C518,'04'!$H$3:$H$300,"&gt;0")+COUNTIFS('05'!$C$3:$C$300,C518,'05'!$H$3:$H$300,"&gt;0")+COUNTIFS('05'!$D$3:$D$300,C518,'05'!$H$3:$H$300,"&gt;0")+COUNTIFS('06'!$C$3:$C$300,C518,'06'!$H$3:$H$300,"&gt;0")+COUNTIFS('06'!$D$3:$D$300,C518,'06'!$H$3:$H$300,"&gt;0")+COUNTIFS('07'!$C$3:$C$300,C518,'07'!$H$3:$H$300,"&gt;0")+COUNTIFS('07'!$D$3:$D$300,C518,'07'!$H$3:$H$300,"&gt;0")+COUNTIFS('08'!$C$3:$C$300,C518,'08'!$H$3:$H$300,"&gt;0")+COUNTIFS('08'!$D$3:$D$300,C518,'08'!$H$3:$H$300,"&gt;0")+COUNTIFS('09'!$C$3:$C$300,C518,'09'!$H$3:$H$300,"&gt;0")+COUNTIFS('09'!$D$3:$D$300,C518,'09'!$H$3:$H$300,"&gt;0")+COUNTIFS('10'!$C$3:$C$260,C518,'10'!$I$3:$I$260,"&gt;0")+COUNTIFS('10'!$D$3:$D$260,C518,'10'!$I$3:$I$260,"&gt;0")+COUNTIFS('11'!$C$3:$C$300,C518,'11'!$H$3:$H$300,"&gt;0")+COUNTIFS('11'!$D$3:$D$300,C518,'11'!$H$3:$H$300,"&gt;0")+COUNTIFS('12'!$C$3:$C$300,C518,'12'!$H$3:$H$300,"&gt;0")+COUNTIFS('12'!$D$3:$D$300,C518,'12'!$H$3:$H$300,"&gt;0")</f>
        <v>0</v>
      </c>
      <c r="G518" s="18">
        <f>COUNTIFS('01'!$C$3:$C$300,C518,'01'!$H$3:$H$300,"&lt;0")+COUNTIFS('01'!$D$3:$D$300,C518,'01'!$H$3:$H$300,"&lt;0")+COUNTIFS('02'!$C$3:$C$300,C518,'02'!$H$3:$H$300,"&lt;0")+COUNTIFS('02'!$D$3:$D$300,C518,'02'!$H$3:$H$300,"&lt;0")+COUNTIFS('03'!$C$3:$C$300,C518,'03'!$H$3:$H$300,"&lt;0")+COUNTIFS('03'!$D$3:$D$300,C518,'03'!$H$3:$H$300,"&lt;0")+COUNTIFS('04'!$C$3:$C$300,C518,'04'!$H$3:$H$300,"&lt;0")+COUNTIFS('04'!$D$3:$D$300,C518,'04'!$H$3:$H$300,"&lt;0")+COUNTIFS('05'!$C$3:$C$300,C518,'05'!$H$3:$H$300,"&lt;0")+COUNTIFS('05'!$D$3:$D$300,C518,'05'!$H$3:$H$300,"&lt;0")+COUNTIFS('06'!$C$3:$C$300,C518,'06'!$H$3:$H$300,"&lt;0")+COUNTIFS('06'!$D$3:$D$300,C518,'06'!$H$3:$H$300,"&lt;0")+COUNTIFS('07'!$C$3:$C$300,C518,'07'!$H$3:$H$300,"&lt;0")+COUNTIFS('07'!$D$3:$D$300,C518,'07'!$H$3:$H$300,"&lt;0")+COUNTIFS('08'!$C$3:$C$300,C518,'08'!$H$3:$H$300,"&lt;0")+COUNTIFS('08'!$D$3:$D$300,C518,'08'!$H$3:$H$300,"&lt;0")+COUNTIFS('09'!$C$3:$C$300,C518,'09'!$H$3:$H$300,"&lt;0")+COUNTIFS('09'!$D$3:$D$300,C518,'09'!$H$3:$H$300,"&lt;0")+COUNTIFS('10'!$C$3:$C$260,C518,'10'!$I$3:$I$260,"&lt;0")+COUNTIFS('10'!$D$3:$D$260,C518,'10'!$I$3:$I$260,"&lt;0")+COUNTIFS('11'!$C$3:$C$300,C518,'11'!$H$3:$H$300,"&lt;0")+COUNTIFS('11'!$D$3:$D$300,C518,'11'!$H$3:$H$300,"&lt;0")+COUNTIFS('12'!$C$3:$C$300,C518,'12'!$H$3:$H$300,"&lt;0")+COUNTIFS('12'!$D$3:$D$300,C518,'12'!$H$3:$H$300,"&lt;0")</f>
        <v>0</v>
      </c>
      <c r="H518" s="19">
        <f>SUMIFS('01'!$H$3:$H$300,'01'!$C$3:$C$300,C518)+SUMIFS('01'!$H$3:$H$300,'01'!$D$3:$D$300,C518)+SUMIFS('02'!$H$3:$H$300,'02'!$C$3:$C$300,C518)+SUMIFS('02'!$H$3:$H$300,'02'!$D$3:$D$300,C518)+SUMIFS('03'!$H$3:$H$300,'03'!$C$3:$C$300,C518)+SUMIFS('03'!$H$3:$H$300,'03'!$D$3:$D$300,C518)+SUMIFS('04'!$H$3:$H$300,'04'!$C$3:$C$300,C518)+SUMIFS('04'!$H$3:$H$300,'04'!$D$3:$D$300,C518)+SUMIFS('05'!$H$3:$H$300,'05'!$C$3:$C$300,C518)+SUMIFS('05'!$H$3:$H$300,'05'!$D$3:$D$300,C518)+SUMIFS('06'!$H$3:$H$300,'06'!$C$3:$C$300,C518)+SUMIFS('06'!$H$3:$H$300,'06'!$D$3:$D$300,C518)+SUMIFS('07'!$H$3:$H$300,'07'!$C$3:$C$300,C518)+SUMIFS('07'!$H$3:$H$300,'07'!$D$3:$D$300,C518)+SUMIFS('08'!$H$3:$H$300,'08'!$C$3:$C$300,C518)+SUMIFS('08'!$H$3:$H$300,'08'!$D$3:$D$300,C518)+SUMIFS('09'!$H$3:$H$300,'09'!$C$3:$C$300,C518)+SUMIFS('09'!$H$3:$H$300,'09'!$D$3:$D$300,C518)+SUMIFS('10'!$I$3:$I$260,'10'!$C$3:$C$260,C518)+SUMIFS('10'!$I$3:$I$260,'10'!$D$3:$D$260,C518)+SUMIFS('11'!$H$3:$H$300,'11'!$C$3:$C$300,C518)+SUMIFS('11'!$H$3:$H$300,'11'!$D$3:$D$300,C518)+SUMIFS('12'!$H$3:$H$300,'12'!$C$3:$C$300,C518)+SUMIFS('12'!$H$3:$H$300,'12'!$D$3:$D$300,C518)</f>
        <v>0</v>
      </c>
      <c r="I518" s="212"/>
      <c r="J518" s="231"/>
      <c r="K518" s="212"/>
      <c r="L518" s="212"/>
    </row>
    <row r="519" spans="1:12" ht="24.75" customHeight="1">
      <c r="A519" s="16">
        <f>Equipes!$H519+(ROW(Equipes!$H519)/100000)</f>
        <v>5.1900000000000002E-3</v>
      </c>
      <c r="B519" s="13">
        <f>RANK(Equipes!$A519,A:A)</f>
        <v>482</v>
      </c>
      <c r="C519" s="28"/>
      <c r="D519" s="18">
        <f>COUNTIF('01'!$C$3:$C$300,C519)+COUNTIF('02'!$C$3:$C$300,C519)+COUNTIF('03'!$C$3:$C$300,C519)+COUNTIF('04'!$C$3:$C$300,C519)+COUNTIF('05'!$C$3:$C$300,C519)+COUNTIF('06'!$C$3:$C$300,C519)+COUNTIF('07'!$C$3:$C$300,C519)+COUNTIF('08'!$C$3:$C$300,C519)+COUNTIF('09'!$C$3:$C$300,C519)+COUNTIF('10'!$C$3:$C$260,C519)+COUNTIF('11'!$C$3:$C$300,C519)+COUNTIF('12'!$C$3:$C$300,C519)</f>
        <v>0</v>
      </c>
      <c r="E519" s="18">
        <f>COUNTIF('01'!$D$3:$D$300,C519)+COUNTIF('02'!$D$3:$D$300,C519)+COUNTIF('03'!$D$3:$D$300,C519)+COUNTIF('04'!$D$3:$D$300,C519)+COUNTIF('05'!$D$3:$D$300,C519)+COUNTIF('06'!$D$3:$D$300,C519)+COUNTIF('07'!$D$3:$D$300,C519)+COUNTIF('08'!$D$3:$D$300,C519)+COUNTIF('09'!$D$3:$D$300,C519)+COUNTIF('10'!$D$3:$D$260,C519)+COUNTIF('11'!$D$3:$D$300,C519)+COUNTIF('12'!$D$3:$D$300,C519)</f>
        <v>0</v>
      </c>
      <c r="F519" s="18">
        <f>COUNTIFS('01'!$C$3:$C$300,C519,'01'!$H$3:$H$300,"&gt;0")+COUNTIFS('01'!$D$3:$D$300,C519,'01'!$H$3:$H$300,"&gt;0")+COUNTIFS('02'!$C$3:$C$300,C519,'02'!$H$3:$H$300,"&gt;0")+COUNTIFS('02'!$D$3:$D$300,C519,'02'!$H$3:$H$300,"&gt;0")+COUNTIFS('03'!$C$3:$C$300,C519,'03'!$H$3:$H$300,"&gt;0")+COUNTIFS('03'!$D$3:$D$300,C519,'03'!$H$3:$H$300,"&gt;0")+COUNTIFS('04'!$C$3:$C$300,C519,'04'!$H$3:$H$300,"&gt;0")+COUNTIFS('04'!$D$3:$D$300,C519,'04'!$H$3:$H$300,"&gt;0")+COUNTIFS('05'!$C$3:$C$300,C519,'05'!$H$3:$H$300,"&gt;0")+COUNTIFS('05'!$D$3:$D$300,C519,'05'!$H$3:$H$300,"&gt;0")+COUNTIFS('06'!$C$3:$C$300,C519,'06'!$H$3:$H$300,"&gt;0")+COUNTIFS('06'!$D$3:$D$300,C519,'06'!$H$3:$H$300,"&gt;0")+COUNTIFS('07'!$C$3:$C$300,C519,'07'!$H$3:$H$300,"&gt;0")+COUNTIFS('07'!$D$3:$D$300,C519,'07'!$H$3:$H$300,"&gt;0")+COUNTIFS('08'!$C$3:$C$300,C519,'08'!$H$3:$H$300,"&gt;0")+COUNTIFS('08'!$D$3:$D$300,C519,'08'!$H$3:$H$300,"&gt;0")+COUNTIFS('09'!$C$3:$C$300,C519,'09'!$H$3:$H$300,"&gt;0")+COUNTIFS('09'!$D$3:$D$300,C519,'09'!$H$3:$H$300,"&gt;0")+COUNTIFS('10'!$C$3:$C$260,C519,'10'!$I$3:$I$260,"&gt;0")+COUNTIFS('10'!$D$3:$D$260,C519,'10'!$I$3:$I$260,"&gt;0")+COUNTIFS('11'!$C$3:$C$300,C519,'11'!$H$3:$H$300,"&gt;0")+COUNTIFS('11'!$D$3:$D$300,C519,'11'!$H$3:$H$300,"&gt;0")+COUNTIFS('12'!$C$3:$C$300,C519,'12'!$H$3:$H$300,"&gt;0")+COUNTIFS('12'!$D$3:$D$300,C519,'12'!$H$3:$H$300,"&gt;0")</f>
        <v>0</v>
      </c>
      <c r="G519" s="18">
        <f>COUNTIFS('01'!$C$3:$C$300,C519,'01'!$H$3:$H$300,"&lt;0")+COUNTIFS('01'!$D$3:$D$300,C519,'01'!$H$3:$H$300,"&lt;0")+COUNTIFS('02'!$C$3:$C$300,C519,'02'!$H$3:$H$300,"&lt;0")+COUNTIFS('02'!$D$3:$D$300,C519,'02'!$H$3:$H$300,"&lt;0")+COUNTIFS('03'!$C$3:$C$300,C519,'03'!$H$3:$H$300,"&lt;0")+COUNTIFS('03'!$D$3:$D$300,C519,'03'!$H$3:$H$300,"&lt;0")+COUNTIFS('04'!$C$3:$C$300,C519,'04'!$H$3:$H$300,"&lt;0")+COUNTIFS('04'!$D$3:$D$300,C519,'04'!$H$3:$H$300,"&lt;0")+COUNTIFS('05'!$C$3:$C$300,C519,'05'!$H$3:$H$300,"&lt;0")+COUNTIFS('05'!$D$3:$D$300,C519,'05'!$H$3:$H$300,"&lt;0")+COUNTIFS('06'!$C$3:$C$300,C519,'06'!$H$3:$H$300,"&lt;0")+COUNTIFS('06'!$D$3:$D$300,C519,'06'!$H$3:$H$300,"&lt;0")+COUNTIFS('07'!$C$3:$C$300,C519,'07'!$H$3:$H$300,"&lt;0")+COUNTIFS('07'!$D$3:$D$300,C519,'07'!$H$3:$H$300,"&lt;0")+COUNTIFS('08'!$C$3:$C$300,C519,'08'!$H$3:$H$300,"&lt;0")+COUNTIFS('08'!$D$3:$D$300,C519,'08'!$H$3:$H$300,"&lt;0")+COUNTIFS('09'!$C$3:$C$300,C519,'09'!$H$3:$H$300,"&lt;0")+COUNTIFS('09'!$D$3:$D$300,C519,'09'!$H$3:$H$300,"&lt;0")+COUNTIFS('10'!$C$3:$C$260,C519,'10'!$I$3:$I$260,"&lt;0")+COUNTIFS('10'!$D$3:$D$260,C519,'10'!$I$3:$I$260,"&lt;0")+COUNTIFS('11'!$C$3:$C$300,C519,'11'!$H$3:$H$300,"&lt;0")+COUNTIFS('11'!$D$3:$D$300,C519,'11'!$H$3:$H$300,"&lt;0")+COUNTIFS('12'!$C$3:$C$300,C519,'12'!$H$3:$H$300,"&lt;0")+COUNTIFS('12'!$D$3:$D$300,C519,'12'!$H$3:$H$300,"&lt;0")</f>
        <v>0</v>
      </c>
      <c r="H519" s="19">
        <f>SUMIFS('01'!$H$3:$H$300,'01'!$C$3:$C$300,C519)+SUMIFS('01'!$H$3:$H$300,'01'!$D$3:$D$300,C519)+SUMIFS('02'!$H$3:$H$300,'02'!$C$3:$C$300,C519)+SUMIFS('02'!$H$3:$H$300,'02'!$D$3:$D$300,C519)+SUMIFS('03'!$H$3:$H$300,'03'!$C$3:$C$300,C519)+SUMIFS('03'!$H$3:$H$300,'03'!$D$3:$D$300,C519)+SUMIFS('04'!$H$3:$H$300,'04'!$C$3:$C$300,C519)+SUMIFS('04'!$H$3:$H$300,'04'!$D$3:$D$300,C519)+SUMIFS('05'!$H$3:$H$300,'05'!$C$3:$C$300,C519)+SUMIFS('05'!$H$3:$H$300,'05'!$D$3:$D$300,C519)+SUMIFS('06'!$H$3:$H$300,'06'!$C$3:$C$300,C519)+SUMIFS('06'!$H$3:$H$300,'06'!$D$3:$D$300,C519)+SUMIFS('07'!$H$3:$H$300,'07'!$C$3:$C$300,C519)+SUMIFS('07'!$H$3:$H$300,'07'!$D$3:$D$300,C519)+SUMIFS('08'!$H$3:$H$300,'08'!$C$3:$C$300,C519)+SUMIFS('08'!$H$3:$H$300,'08'!$D$3:$D$300,C519)+SUMIFS('09'!$H$3:$H$300,'09'!$C$3:$C$300,C519)+SUMIFS('09'!$H$3:$H$300,'09'!$D$3:$D$300,C519)+SUMIFS('10'!$I$3:$I$260,'10'!$C$3:$C$260,C519)+SUMIFS('10'!$I$3:$I$260,'10'!$D$3:$D$260,C519)+SUMIFS('11'!$H$3:$H$300,'11'!$C$3:$C$300,C519)+SUMIFS('11'!$H$3:$H$300,'11'!$D$3:$D$300,C519)+SUMIFS('12'!$H$3:$H$300,'12'!$C$3:$C$300,C519)+SUMIFS('12'!$H$3:$H$300,'12'!$D$3:$D$300,C519)</f>
        <v>0</v>
      </c>
      <c r="I519" s="212"/>
      <c r="J519" s="231"/>
      <c r="K519" s="212"/>
      <c r="L519" s="212"/>
    </row>
    <row r="520" spans="1:12" ht="24.75" customHeight="1">
      <c r="A520" s="16">
        <f>Equipes!$H520+(ROW(Equipes!$H520)/100000)</f>
        <v>5.1999999999999998E-3</v>
      </c>
      <c r="B520" s="13">
        <f>RANK(Equipes!$A520,A:A)</f>
        <v>481</v>
      </c>
      <c r="C520" s="28"/>
      <c r="D520" s="18">
        <f>COUNTIF('01'!$C$3:$C$300,C520)+COUNTIF('02'!$C$3:$C$300,C520)+COUNTIF('03'!$C$3:$C$300,C520)+COUNTIF('04'!$C$3:$C$300,C520)+COUNTIF('05'!$C$3:$C$300,C520)+COUNTIF('06'!$C$3:$C$300,C520)+COUNTIF('07'!$C$3:$C$300,C520)+COUNTIF('08'!$C$3:$C$300,C520)+COUNTIF('09'!$C$3:$C$300,C520)+COUNTIF('10'!$C$3:$C$260,C520)+COUNTIF('11'!$C$3:$C$300,C520)+COUNTIF('12'!$C$3:$C$300,C520)</f>
        <v>0</v>
      </c>
      <c r="E520" s="18">
        <f>COUNTIF('01'!$D$3:$D$300,C520)+COUNTIF('02'!$D$3:$D$300,C520)+COUNTIF('03'!$D$3:$D$300,C520)+COUNTIF('04'!$D$3:$D$300,C520)+COUNTIF('05'!$D$3:$D$300,C520)+COUNTIF('06'!$D$3:$D$300,C520)+COUNTIF('07'!$D$3:$D$300,C520)+COUNTIF('08'!$D$3:$D$300,C520)+COUNTIF('09'!$D$3:$D$300,C520)+COUNTIF('10'!$D$3:$D$260,C520)+COUNTIF('11'!$D$3:$D$300,C520)+COUNTIF('12'!$D$3:$D$300,C520)</f>
        <v>0</v>
      </c>
      <c r="F520" s="18">
        <f>COUNTIFS('01'!$C$3:$C$300,C520,'01'!$H$3:$H$300,"&gt;0")+COUNTIFS('01'!$D$3:$D$300,C520,'01'!$H$3:$H$300,"&gt;0")+COUNTIFS('02'!$C$3:$C$300,C520,'02'!$H$3:$H$300,"&gt;0")+COUNTIFS('02'!$D$3:$D$300,C520,'02'!$H$3:$H$300,"&gt;0")+COUNTIFS('03'!$C$3:$C$300,C520,'03'!$H$3:$H$300,"&gt;0")+COUNTIFS('03'!$D$3:$D$300,C520,'03'!$H$3:$H$300,"&gt;0")+COUNTIFS('04'!$C$3:$C$300,C520,'04'!$H$3:$H$300,"&gt;0")+COUNTIFS('04'!$D$3:$D$300,C520,'04'!$H$3:$H$300,"&gt;0")+COUNTIFS('05'!$C$3:$C$300,C520,'05'!$H$3:$H$300,"&gt;0")+COUNTIFS('05'!$D$3:$D$300,C520,'05'!$H$3:$H$300,"&gt;0")+COUNTIFS('06'!$C$3:$C$300,C520,'06'!$H$3:$H$300,"&gt;0")+COUNTIFS('06'!$D$3:$D$300,C520,'06'!$H$3:$H$300,"&gt;0")+COUNTIFS('07'!$C$3:$C$300,C520,'07'!$H$3:$H$300,"&gt;0")+COUNTIFS('07'!$D$3:$D$300,C520,'07'!$H$3:$H$300,"&gt;0")+COUNTIFS('08'!$C$3:$C$300,C520,'08'!$H$3:$H$300,"&gt;0")+COUNTIFS('08'!$D$3:$D$300,C520,'08'!$H$3:$H$300,"&gt;0")+COUNTIFS('09'!$C$3:$C$300,C520,'09'!$H$3:$H$300,"&gt;0")+COUNTIFS('09'!$D$3:$D$300,C520,'09'!$H$3:$H$300,"&gt;0")+COUNTIFS('10'!$C$3:$C$260,C520,'10'!$I$3:$I$260,"&gt;0")+COUNTIFS('10'!$D$3:$D$260,C520,'10'!$I$3:$I$260,"&gt;0")+COUNTIFS('11'!$C$3:$C$300,C520,'11'!$H$3:$H$300,"&gt;0")+COUNTIFS('11'!$D$3:$D$300,C520,'11'!$H$3:$H$300,"&gt;0")+COUNTIFS('12'!$C$3:$C$300,C520,'12'!$H$3:$H$300,"&gt;0")+COUNTIFS('12'!$D$3:$D$300,C520,'12'!$H$3:$H$300,"&gt;0")</f>
        <v>0</v>
      </c>
      <c r="G520" s="18">
        <f>COUNTIFS('01'!$C$3:$C$300,C520,'01'!$H$3:$H$300,"&lt;0")+COUNTIFS('01'!$D$3:$D$300,C520,'01'!$H$3:$H$300,"&lt;0")+COUNTIFS('02'!$C$3:$C$300,C520,'02'!$H$3:$H$300,"&lt;0")+COUNTIFS('02'!$D$3:$D$300,C520,'02'!$H$3:$H$300,"&lt;0")+COUNTIFS('03'!$C$3:$C$300,C520,'03'!$H$3:$H$300,"&lt;0")+COUNTIFS('03'!$D$3:$D$300,C520,'03'!$H$3:$H$300,"&lt;0")+COUNTIFS('04'!$C$3:$C$300,C520,'04'!$H$3:$H$300,"&lt;0")+COUNTIFS('04'!$D$3:$D$300,C520,'04'!$H$3:$H$300,"&lt;0")+COUNTIFS('05'!$C$3:$C$300,C520,'05'!$H$3:$H$300,"&lt;0")+COUNTIFS('05'!$D$3:$D$300,C520,'05'!$H$3:$H$300,"&lt;0")+COUNTIFS('06'!$C$3:$C$300,C520,'06'!$H$3:$H$300,"&lt;0")+COUNTIFS('06'!$D$3:$D$300,C520,'06'!$H$3:$H$300,"&lt;0")+COUNTIFS('07'!$C$3:$C$300,C520,'07'!$H$3:$H$300,"&lt;0")+COUNTIFS('07'!$D$3:$D$300,C520,'07'!$H$3:$H$300,"&lt;0")+COUNTIFS('08'!$C$3:$C$300,C520,'08'!$H$3:$H$300,"&lt;0")+COUNTIFS('08'!$D$3:$D$300,C520,'08'!$H$3:$H$300,"&lt;0")+COUNTIFS('09'!$C$3:$C$300,C520,'09'!$H$3:$H$300,"&lt;0")+COUNTIFS('09'!$D$3:$D$300,C520,'09'!$H$3:$H$300,"&lt;0")+COUNTIFS('10'!$C$3:$C$260,C520,'10'!$I$3:$I$260,"&lt;0")+COUNTIFS('10'!$D$3:$D$260,C520,'10'!$I$3:$I$260,"&lt;0")+COUNTIFS('11'!$C$3:$C$300,C520,'11'!$H$3:$H$300,"&lt;0")+COUNTIFS('11'!$D$3:$D$300,C520,'11'!$H$3:$H$300,"&lt;0")+COUNTIFS('12'!$C$3:$C$300,C520,'12'!$H$3:$H$300,"&lt;0")+COUNTIFS('12'!$D$3:$D$300,C520,'12'!$H$3:$H$300,"&lt;0")</f>
        <v>0</v>
      </c>
      <c r="H520" s="19">
        <f>SUMIFS('01'!$H$3:$H$300,'01'!$C$3:$C$300,C520)+SUMIFS('01'!$H$3:$H$300,'01'!$D$3:$D$300,C520)+SUMIFS('02'!$H$3:$H$300,'02'!$C$3:$C$300,C520)+SUMIFS('02'!$H$3:$H$300,'02'!$D$3:$D$300,C520)+SUMIFS('03'!$H$3:$H$300,'03'!$C$3:$C$300,C520)+SUMIFS('03'!$H$3:$H$300,'03'!$D$3:$D$300,C520)+SUMIFS('04'!$H$3:$H$300,'04'!$C$3:$C$300,C520)+SUMIFS('04'!$H$3:$H$300,'04'!$D$3:$D$300,C520)+SUMIFS('05'!$H$3:$H$300,'05'!$C$3:$C$300,C520)+SUMIFS('05'!$H$3:$H$300,'05'!$D$3:$D$300,C520)+SUMIFS('06'!$H$3:$H$300,'06'!$C$3:$C$300,C520)+SUMIFS('06'!$H$3:$H$300,'06'!$D$3:$D$300,C520)+SUMIFS('07'!$H$3:$H$300,'07'!$C$3:$C$300,C520)+SUMIFS('07'!$H$3:$H$300,'07'!$D$3:$D$300,C520)+SUMIFS('08'!$H$3:$H$300,'08'!$C$3:$C$300,C520)+SUMIFS('08'!$H$3:$H$300,'08'!$D$3:$D$300,C520)+SUMIFS('09'!$H$3:$H$300,'09'!$C$3:$C$300,C520)+SUMIFS('09'!$H$3:$H$300,'09'!$D$3:$D$300,C520)+SUMIFS('10'!$I$3:$I$260,'10'!$C$3:$C$260,C520)+SUMIFS('10'!$I$3:$I$260,'10'!$D$3:$D$260,C520)+SUMIFS('11'!$H$3:$H$300,'11'!$C$3:$C$300,C520)+SUMIFS('11'!$H$3:$H$300,'11'!$D$3:$D$300,C520)+SUMIFS('12'!$H$3:$H$300,'12'!$C$3:$C$300,C520)+SUMIFS('12'!$H$3:$H$300,'12'!$D$3:$D$300,C520)</f>
        <v>0</v>
      </c>
      <c r="I520" s="212"/>
      <c r="J520" s="231"/>
      <c r="K520" s="212"/>
      <c r="L520" s="212"/>
    </row>
    <row r="521" spans="1:12" ht="24.75" customHeight="1">
      <c r="A521" s="16">
        <f>Equipes!$H521+(ROW(Equipes!$H521)/100000)</f>
        <v>5.2100000000000002E-3</v>
      </c>
      <c r="B521" s="13">
        <f>RANK(Equipes!$A521,A:A)</f>
        <v>480</v>
      </c>
      <c r="C521" s="28"/>
      <c r="D521" s="18">
        <f>COUNTIF('01'!$C$3:$C$300,C521)+COUNTIF('02'!$C$3:$C$300,C521)+COUNTIF('03'!$C$3:$C$300,C521)+COUNTIF('04'!$C$3:$C$300,C521)+COUNTIF('05'!$C$3:$C$300,C521)+COUNTIF('06'!$C$3:$C$300,C521)+COUNTIF('07'!$C$3:$C$300,C521)+COUNTIF('08'!$C$3:$C$300,C521)+COUNTIF('09'!$C$3:$C$300,C521)+COUNTIF('10'!$C$3:$C$260,C521)+COUNTIF('11'!$C$3:$C$300,C521)+COUNTIF('12'!$C$3:$C$300,C521)</f>
        <v>0</v>
      </c>
      <c r="E521" s="18">
        <f>COUNTIF('01'!$D$3:$D$300,C521)+COUNTIF('02'!$D$3:$D$300,C521)+COUNTIF('03'!$D$3:$D$300,C521)+COUNTIF('04'!$D$3:$D$300,C521)+COUNTIF('05'!$D$3:$D$300,C521)+COUNTIF('06'!$D$3:$D$300,C521)+COUNTIF('07'!$D$3:$D$300,C521)+COUNTIF('08'!$D$3:$D$300,C521)+COUNTIF('09'!$D$3:$D$300,C521)+COUNTIF('10'!$D$3:$D$260,C521)+COUNTIF('11'!$D$3:$D$300,C521)+COUNTIF('12'!$D$3:$D$300,C521)</f>
        <v>0</v>
      </c>
      <c r="F521" s="18">
        <f>COUNTIFS('01'!$C$3:$C$300,C521,'01'!$H$3:$H$300,"&gt;0")+COUNTIFS('01'!$D$3:$D$300,C521,'01'!$H$3:$H$300,"&gt;0")+COUNTIFS('02'!$C$3:$C$300,C521,'02'!$H$3:$H$300,"&gt;0")+COUNTIFS('02'!$D$3:$D$300,C521,'02'!$H$3:$H$300,"&gt;0")+COUNTIFS('03'!$C$3:$C$300,C521,'03'!$H$3:$H$300,"&gt;0")+COUNTIFS('03'!$D$3:$D$300,C521,'03'!$H$3:$H$300,"&gt;0")+COUNTIFS('04'!$C$3:$C$300,C521,'04'!$H$3:$H$300,"&gt;0")+COUNTIFS('04'!$D$3:$D$300,C521,'04'!$H$3:$H$300,"&gt;0")+COUNTIFS('05'!$C$3:$C$300,C521,'05'!$H$3:$H$300,"&gt;0")+COUNTIFS('05'!$D$3:$D$300,C521,'05'!$H$3:$H$300,"&gt;0")+COUNTIFS('06'!$C$3:$C$300,C521,'06'!$H$3:$H$300,"&gt;0")+COUNTIFS('06'!$D$3:$D$300,C521,'06'!$H$3:$H$300,"&gt;0")+COUNTIFS('07'!$C$3:$C$300,C521,'07'!$H$3:$H$300,"&gt;0")+COUNTIFS('07'!$D$3:$D$300,C521,'07'!$H$3:$H$300,"&gt;0")+COUNTIFS('08'!$C$3:$C$300,C521,'08'!$H$3:$H$300,"&gt;0")+COUNTIFS('08'!$D$3:$D$300,C521,'08'!$H$3:$H$300,"&gt;0")+COUNTIFS('09'!$C$3:$C$300,C521,'09'!$H$3:$H$300,"&gt;0")+COUNTIFS('09'!$D$3:$D$300,C521,'09'!$H$3:$H$300,"&gt;0")+COUNTIFS('10'!$C$3:$C$260,C521,'10'!$I$3:$I$260,"&gt;0")+COUNTIFS('10'!$D$3:$D$260,C521,'10'!$I$3:$I$260,"&gt;0")+COUNTIFS('11'!$C$3:$C$300,C521,'11'!$H$3:$H$300,"&gt;0")+COUNTIFS('11'!$D$3:$D$300,C521,'11'!$H$3:$H$300,"&gt;0")+COUNTIFS('12'!$C$3:$C$300,C521,'12'!$H$3:$H$300,"&gt;0")+COUNTIFS('12'!$D$3:$D$300,C521,'12'!$H$3:$H$300,"&gt;0")</f>
        <v>0</v>
      </c>
      <c r="G521" s="18">
        <f>COUNTIFS('01'!$C$3:$C$300,C521,'01'!$H$3:$H$300,"&lt;0")+COUNTIFS('01'!$D$3:$D$300,C521,'01'!$H$3:$H$300,"&lt;0")+COUNTIFS('02'!$C$3:$C$300,C521,'02'!$H$3:$H$300,"&lt;0")+COUNTIFS('02'!$D$3:$D$300,C521,'02'!$H$3:$H$300,"&lt;0")+COUNTIFS('03'!$C$3:$C$300,C521,'03'!$H$3:$H$300,"&lt;0")+COUNTIFS('03'!$D$3:$D$300,C521,'03'!$H$3:$H$300,"&lt;0")+COUNTIFS('04'!$C$3:$C$300,C521,'04'!$H$3:$H$300,"&lt;0")+COUNTIFS('04'!$D$3:$D$300,C521,'04'!$H$3:$H$300,"&lt;0")+COUNTIFS('05'!$C$3:$C$300,C521,'05'!$H$3:$H$300,"&lt;0")+COUNTIFS('05'!$D$3:$D$300,C521,'05'!$H$3:$H$300,"&lt;0")+COUNTIFS('06'!$C$3:$C$300,C521,'06'!$H$3:$H$300,"&lt;0")+COUNTIFS('06'!$D$3:$D$300,C521,'06'!$H$3:$H$300,"&lt;0")+COUNTIFS('07'!$C$3:$C$300,C521,'07'!$H$3:$H$300,"&lt;0")+COUNTIFS('07'!$D$3:$D$300,C521,'07'!$H$3:$H$300,"&lt;0")+COUNTIFS('08'!$C$3:$C$300,C521,'08'!$H$3:$H$300,"&lt;0")+COUNTIFS('08'!$D$3:$D$300,C521,'08'!$H$3:$H$300,"&lt;0")+COUNTIFS('09'!$C$3:$C$300,C521,'09'!$H$3:$H$300,"&lt;0")+COUNTIFS('09'!$D$3:$D$300,C521,'09'!$H$3:$H$300,"&lt;0")+COUNTIFS('10'!$C$3:$C$260,C521,'10'!$I$3:$I$260,"&lt;0")+COUNTIFS('10'!$D$3:$D$260,C521,'10'!$I$3:$I$260,"&lt;0")+COUNTIFS('11'!$C$3:$C$300,C521,'11'!$H$3:$H$300,"&lt;0")+COUNTIFS('11'!$D$3:$D$300,C521,'11'!$H$3:$H$300,"&lt;0")+COUNTIFS('12'!$C$3:$C$300,C521,'12'!$H$3:$H$300,"&lt;0")+COUNTIFS('12'!$D$3:$D$300,C521,'12'!$H$3:$H$300,"&lt;0")</f>
        <v>0</v>
      </c>
      <c r="H521" s="19">
        <f>SUMIFS('01'!$H$3:$H$300,'01'!$C$3:$C$300,C521)+SUMIFS('01'!$H$3:$H$300,'01'!$D$3:$D$300,C521)+SUMIFS('02'!$H$3:$H$300,'02'!$C$3:$C$300,C521)+SUMIFS('02'!$H$3:$H$300,'02'!$D$3:$D$300,C521)+SUMIFS('03'!$H$3:$H$300,'03'!$C$3:$C$300,C521)+SUMIFS('03'!$H$3:$H$300,'03'!$D$3:$D$300,C521)+SUMIFS('04'!$H$3:$H$300,'04'!$C$3:$C$300,C521)+SUMIFS('04'!$H$3:$H$300,'04'!$D$3:$D$300,C521)+SUMIFS('05'!$H$3:$H$300,'05'!$C$3:$C$300,C521)+SUMIFS('05'!$H$3:$H$300,'05'!$D$3:$D$300,C521)+SUMIFS('06'!$H$3:$H$300,'06'!$C$3:$C$300,C521)+SUMIFS('06'!$H$3:$H$300,'06'!$D$3:$D$300,C521)+SUMIFS('07'!$H$3:$H$300,'07'!$C$3:$C$300,C521)+SUMIFS('07'!$H$3:$H$300,'07'!$D$3:$D$300,C521)+SUMIFS('08'!$H$3:$H$300,'08'!$C$3:$C$300,C521)+SUMIFS('08'!$H$3:$H$300,'08'!$D$3:$D$300,C521)+SUMIFS('09'!$H$3:$H$300,'09'!$C$3:$C$300,C521)+SUMIFS('09'!$H$3:$H$300,'09'!$D$3:$D$300,C521)+SUMIFS('10'!$I$3:$I$260,'10'!$C$3:$C$260,C521)+SUMIFS('10'!$I$3:$I$260,'10'!$D$3:$D$260,C521)+SUMIFS('11'!$H$3:$H$300,'11'!$C$3:$C$300,C521)+SUMIFS('11'!$H$3:$H$300,'11'!$D$3:$D$300,C521)+SUMIFS('12'!$H$3:$H$300,'12'!$C$3:$C$300,C521)+SUMIFS('12'!$H$3:$H$300,'12'!$D$3:$D$300,C521)</f>
        <v>0</v>
      </c>
      <c r="I521" s="212"/>
      <c r="J521" s="231"/>
      <c r="K521" s="212"/>
      <c r="L521" s="212"/>
    </row>
    <row r="522" spans="1:12" ht="24.75" customHeight="1">
      <c r="A522" s="16">
        <f>Equipes!$H522+(ROW(Equipes!$H522)/100000)</f>
        <v>5.2199999999999998E-3</v>
      </c>
      <c r="B522" s="13">
        <f>RANK(Equipes!$A522,A:A)</f>
        <v>479</v>
      </c>
      <c r="C522" s="28"/>
      <c r="D522" s="18">
        <f>COUNTIF('01'!$C$3:$C$300,C522)+COUNTIF('02'!$C$3:$C$300,C522)+COUNTIF('03'!$C$3:$C$300,C522)+COUNTIF('04'!$C$3:$C$300,C522)+COUNTIF('05'!$C$3:$C$300,C522)+COUNTIF('06'!$C$3:$C$300,C522)+COUNTIF('07'!$C$3:$C$300,C522)+COUNTIF('08'!$C$3:$C$300,C522)+COUNTIF('09'!$C$3:$C$300,C522)+COUNTIF('10'!$C$3:$C$260,C522)+COUNTIF('11'!$C$3:$C$300,C522)+COUNTIF('12'!$C$3:$C$300,C522)</f>
        <v>0</v>
      </c>
      <c r="E522" s="18">
        <f>COUNTIF('01'!$D$3:$D$300,C522)+COUNTIF('02'!$D$3:$D$300,C522)+COUNTIF('03'!$D$3:$D$300,C522)+COUNTIF('04'!$D$3:$D$300,C522)+COUNTIF('05'!$D$3:$D$300,C522)+COUNTIF('06'!$D$3:$D$300,C522)+COUNTIF('07'!$D$3:$D$300,C522)+COUNTIF('08'!$D$3:$D$300,C522)+COUNTIF('09'!$D$3:$D$300,C522)+COUNTIF('10'!$D$3:$D$260,C522)+COUNTIF('11'!$D$3:$D$300,C522)+COUNTIF('12'!$D$3:$D$300,C522)</f>
        <v>0</v>
      </c>
      <c r="F522" s="18">
        <f>COUNTIFS('01'!$C$3:$C$300,C522,'01'!$H$3:$H$300,"&gt;0")+COUNTIFS('01'!$D$3:$D$300,C522,'01'!$H$3:$H$300,"&gt;0")+COUNTIFS('02'!$C$3:$C$300,C522,'02'!$H$3:$H$300,"&gt;0")+COUNTIFS('02'!$D$3:$D$300,C522,'02'!$H$3:$H$300,"&gt;0")+COUNTIFS('03'!$C$3:$C$300,C522,'03'!$H$3:$H$300,"&gt;0")+COUNTIFS('03'!$D$3:$D$300,C522,'03'!$H$3:$H$300,"&gt;0")+COUNTIFS('04'!$C$3:$C$300,C522,'04'!$H$3:$H$300,"&gt;0")+COUNTIFS('04'!$D$3:$D$300,C522,'04'!$H$3:$H$300,"&gt;0")+COUNTIFS('05'!$C$3:$C$300,C522,'05'!$H$3:$H$300,"&gt;0")+COUNTIFS('05'!$D$3:$D$300,C522,'05'!$H$3:$H$300,"&gt;0")+COUNTIFS('06'!$C$3:$C$300,C522,'06'!$H$3:$H$300,"&gt;0")+COUNTIFS('06'!$D$3:$D$300,C522,'06'!$H$3:$H$300,"&gt;0")+COUNTIFS('07'!$C$3:$C$300,C522,'07'!$H$3:$H$300,"&gt;0")+COUNTIFS('07'!$D$3:$D$300,C522,'07'!$H$3:$H$300,"&gt;0")+COUNTIFS('08'!$C$3:$C$300,C522,'08'!$H$3:$H$300,"&gt;0")+COUNTIFS('08'!$D$3:$D$300,C522,'08'!$H$3:$H$300,"&gt;0")+COUNTIFS('09'!$C$3:$C$300,C522,'09'!$H$3:$H$300,"&gt;0")+COUNTIFS('09'!$D$3:$D$300,C522,'09'!$H$3:$H$300,"&gt;0")+COUNTIFS('10'!$C$3:$C$260,C522,'10'!$I$3:$I$260,"&gt;0")+COUNTIFS('10'!$D$3:$D$260,C522,'10'!$I$3:$I$260,"&gt;0")+COUNTIFS('11'!$C$3:$C$300,C522,'11'!$H$3:$H$300,"&gt;0")+COUNTIFS('11'!$D$3:$D$300,C522,'11'!$H$3:$H$300,"&gt;0")+COUNTIFS('12'!$C$3:$C$300,C522,'12'!$H$3:$H$300,"&gt;0")+COUNTIFS('12'!$D$3:$D$300,C522,'12'!$H$3:$H$300,"&gt;0")</f>
        <v>0</v>
      </c>
      <c r="G522" s="18">
        <f>COUNTIFS('01'!$C$3:$C$300,C522,'01'!$H$3:$H$300,"&lt;0")+COUNTIFS('01'!$D$3:$D$300,C522,'01'!$H$3:$H$300,"&lt;0")+COUNTIFS('02'!$C$3:$C$300,C522,'02'!$H$3:$H$300,"&lt;0")+COUNTIFS('02'!$D$3:$D$300,C522,'02'!$H$3:$H$300,"&lt;0")+COUNTIFS('03'!$C$3:$C$300,C522,'03'!$H$3:$H$300,"&lt;0")+COUNTIFS('03'!$D$3:$D$300,C522,'03'!$H$3:$H$300,"&lt;0")+COUNTIFS('04'!$C$3:$C$300,C522,'04'!$H$3:$H$300,"&lt;0")+COUNTIFS('04'!$D$3:$D$300,C522,'04'!$H$3:$H$300,"&lt;0")+COUNTIFS('05'!$C$3:$C$300,C522,'05'!$H$3:$H$300,"&lt;0")+COUNTIFS('05'!$D$3:$D$300,C522,'05'!$H$3:$H$300,"&lt;0")+COUNTIFS('06'!$C$3:$C$300,C522,'06'!$H$3:$H$300,"&lt;0")+COUNTIFS('06'!$D$3:$D$300,C522,'06'!$H$3:$H$300,"&lt;0")+COUNTIFS('07'!$C$3:$C$300,C522,'07'!$H$3:$H$300,"&lt;0")+COUNTIFS('07'!$D$3:$D$300,C522,'07'!$H$3:$H$300,"&lt;0")+COUNTIFS('08'!$C$3:$C$300,C522,'08'!$H$3:$H$300,"&lt;0")+COUNTIFS('08'!$D$3:$D$300,C522,'08'!$H$3:$H$300,"&lt;0")+COUNTIFS('09'!$C$3:$C$300,C522,'09'!$H$3:$H$300,"&lt;0")+COUNTIFS('09'!$D$3:$D$300,C522,'09'!$H$3:$H$300,"&lt;0")+COUNTIFS('10'!$C$3:$C$260,C522,'10'!$I$3:$I$260,"&lt;0")+COUNTIFS('10'!$D$3:$D$260,C522,'10'!$I$3:$I$260,"&lt;0")+COUNTIFS('11'!$C$3:$C$300,C522,'11'!$H$3:$H$300,"&lt;0")+COUNTIFS('11'!$D$3:$D$300,C522,'11'!$H$3:$H$300,"&lt;0")+COUNTIFS('12'!$C$3:$C$300,C522,'12'!$H$3:$H$300,"&lt;0")+COUNTIFS('12'!$D$3:$D$300,C522,'12'!$H$3:$H$300,"&lt;0")</f>
        <v>0</v>
      </c>
      <c r="H522" s="19">
        <f>SUMIFS('01'!$H$3:$H$300,'01'!$C$3:$C$300,C522)+SUMIFS('01'!$H$3:$H$300,'01'!$D$3:$D$300,C522)+SUMIFS('02'!$H$3:$H$300,'02'!$C$3:$C$300,C522)+SUMIFS('02'!$H$3:$H$300,'02'!$D$3:$D$300,C522)+SUMIFS('03'!$H$3:$H$300,'03'!$C$3:$C$300,C522)+SUMIFS('03'!$H$3:$H$300,'03'!$D$3:$D$300,C522)+SUMIFS('04'!$H$3:$H$300,'04'!$C$3:$C$300,C522)+SUMIFS('04'!$H$3:$H$300,'04'!$D$3:$D$300,C522)+SUMIFS('05'!$H$3:$H$300,'05'!$C$3:$C$300,C522)+SUMIFS('05'!$H$3:$H$300,'05'!$D$3:$D$300,C522)+SUMIFS('06'!$H$3:$H$300,'06'!$C$3:$C$300,C522)+SUMIFS('06'!$H$3:$H$300,'06'!$D$3:$D$300,C522)+SUMIFS('07'!$H$3:$H$300,'07'!$C$3:$C$300,C522)+SUMIFS('07'!$H$3:$H$300,'07'!$D$3:$D$300,C522)+SUMIFS('08'!$H$3:$H$300,'08'!$C$3:$C$300,C522)+SUMIFS('08'!$H$3:$H$300,'08'!$D$3:$D$300,C522)+SUMIFS('09'!$H$3:$H$300,'09'!$C$3:$C$300,C522)+SUMIFS('09'!$H$3:$H$300,'09'!$D$3:$D$300,C522)+SUMIFS('10'!$I$3:$I$260,'10'!$C$3:$C$260,C522)+SUMIFS('10'!$I$3:$I$260,'10'!$D$3:$D$260,C522)+SUMIFS('11'!$H$3:$H$300,'11'!$C$3:$C$300,C522)+SUMIFS('11'!$H$3:$H$300,'11'!$D$3:$D$300,C522)+SUMIFS('12'!$H$3:$H$300,'12'!$C$3:$C$300,C522)+SUMIFS('12'!$H$3:$H$300,'12'!$D$3:$D$300,C522)</f>
        <v>0</v>
      </c>
      <c r="I522" s="212"/>
      <c r="J522" s="231"/>
      <c r="K522" s="212"/>
      <c r="L522" s="212"/>
    </row>
    <row r="523" spans="1:12" ht="24.75" customHeight="1">
      <c r="A523" s="16">
        <f>Equipes!$H523+(ROW(Equipes!$H523)/100000)</f>
        <v>5.2300000000000003E-3</v>
      </c>
      <c r="B523" s="13">
        <f>RANK(Equipes!$A523,A:A)</f>
        <v>478</v>
      </c>
      <c r="C523" s="28"/>
      <c r="D523" s="18">
        <f>COUNTIF('01'!$C$3:$C$300,C523)+COUNTIF('02'!$C$3:$C$300,C523)+COUNTIF('03'!$C$3:$C$300,C523)+COUNTIF('04'!$C$3:$C$300,C523)+COUNTIF('05'!$C$3:$C$300,C523)+COUNTIF('06'!$C$3:$C$300,C523)+COUNTIF('07'!$C$3:$C$300,C523)+COUNTIF('08'!$C$3:$C$300,C523)+COUNTIF('09'!$C$3:$C$300,C523)+COUNTIF('10'!$C$3:$C$260,C523)+COUNTIF('11'!$C$3:$C$300,C523)+COUNTIF('12'!$C$3:$C$300,C523)</f>
        <v>0</v>
      </c>
      <c r="E523" s="18">
        <f>COUNTIF('01'!$D$3:$D$300,C523)+COUNTIF('02'!$D$3:$D$300,C523)+COUNTIF('03'!$D$3:$D$300,C523)+COUNTIF('04'!$D$3:$D$300,C523)+COUNTIF('05'!$D$3:$D$300,C523)+COUNTIF('06'!$D$3:$D$300,C523)+COUNTIF('07'!$D$3:$D$300,C523)+COUNTIF('08'!$D$3:$D$300,C523)+COUNTIF('09'!$D$3:$D$300,C523)+COUNTIF('10'!$D$3:$D$260,C523)+COUNTIF('11'!$D$3:$D$300,C523)+COUNTIF('12'!$D$3:$D$300,C523)</f>
        <v>0</v>
      </c>
      <c r="F523" s="18">
        <f>COUNTIFS('01'!$C$3:$C$300,C523,'01'!$H$3:$H$300,"&gt;0")+COUNTIFS('01'!$D$3:$D$300,C523,'01'!$H$3:$H$300,"&gt;0")+COUNTIFS('02'!$C$3:$C$300,C523,'02'!$H$3:$H$300,"&gt;0")+COUNTIFS('02'!$D$3:$D$300,C523,'02'!$H$3:$H$300,"&gt;0")+COUNTIFS('03'!$C$3:$C$300,C523,'03'!$H$3:$H$300,"&gt;0")+COUNTIFS('03'!$D$3:$D$300,C523,'03'!$H$3:$H$300,"&gt;0")+COUNTIFS('04'!$C$3:$C$300,C523,'04'!$H$3:$H$300,"&gt;0")+COUNTIFS('04'!$D$3:$D$300,C523,'04'!$H$3:$H$300,"&gt;0")+COUNTIFS('05'!$C$3:$C$300,C523,'05'!$H$3:$H$300,"&gt;0")+COUNTIFS('05'!$D$3:$D$300,C523,'05'!$H$3:$H$300,"&gt;0")+COUNTIFS('06'!$C$3:$C$300,C523,'06'!$H$3:$H$300,"&gt;0")+COUNTIFS('06'!$D$3:$D$300,C523,'06'!$H$3:$H$300,"&gt;0")+COUNTIFS('07'!$C$3:$C$300,C523,'07'!$H$3:$H$300,"&gt;0")+COUNTIFS('07'!$D$3:$D$300,C523,'07'!$H$3:$H$300,"&gt;0")+COUNTIFS('08'!$C$3:$C$300,C523,'08'!$H$3:$H$300,"&gt;0")+COUNTIFS('08'!$D$3:$D$300,C523,'08'!$H$3:$H$300,"&gt;0")+COUNTIFS('09'!$C$3:$C$300,C523,'09'!$H$3:$H$300,"&gt;0")+COUNTIFS('09'!$D$3:$D$300,C523,'09'!$H$3:$H$300,"&gt;0")+COUNTIFS('10'!$C$3:$C$260,C523,'10'!$I$3:$I$260,"&gt;0")+COUNTIFS('10'!$D$3:$D$260,C523,'10'!$I$3:$I$260,"&gt;0")+COUNTIFS('11'!$C$3:$C$300,C523,'11'!$H$3:$H$300,"&gt;0")+COUNTIFS('11'!$D$3:$D$300,C523,'11'!$H$3:$H$300,"&gt;0")+COUNTIFS('12'!$C$3:$C$300,C523,'12'!$H$3:$H$300,"&gt;0")+COUNTIFS('12'!$D$3:$D$300,C523,'12'!$H$3:$H$300,"&gt;0")</f>
        <v>0</v>
      </c>
      <c r="G523" s="18">
        <f>COUNTIFS('01'!$C$3:$C$300,C523,'01'!$H$3:$H$300,"&lt;0")+COUNTIFS('01'!$D$3:$D$300,C523,'01'!$H$3:$H$300,"&lt;0")+COUNTIFS('02'!$C$3:$C$300,C523,'02'!$H$3:$H$300,"&lt;0")+COUNTIFS('02'!$D$3:$D$300,C523,'02'!$H$3:$H$300,"&lt;0")+COUNTIFS('03'!$C$3:$C$300,C523,'03'!$H$3:$H$300,"&lt;0")+COUNTIFS('03'!$D$3:$D$300,C523,'03'!$H$3:$H$300,"&lt;0")+COUNTIFS('04'!$C$3:$C$300,C523,'04'!$H$3:$H$300,"&lt;0")+COUNTIFS('04'!$D$3:$D$300,C523,'04'!$H$3:$H$300,"&lt;0")+COUNTIFS('05'!$C$3:$C$300,C523,'05'!$H$3:$H$300,"&lt;0")+COUNTIFS('05'!$D$3:$D$300,C523,'05'!$H$3:$H$300,"&lt;0")+COUNTIFS('06'!$C$3:$C$300,C523,'06'!$H$3:$H$300,"&lt;0")+COUNTIFS('06'!$D$3:$D$300,C523,'06'!$H$3:$H$300,"&lt;0")+COUNTIFS('07'!$C$3:$C$300,C523,'07'!$H$3:$H$300,"&lt;0")+COUNTIFS('07'!$D$3:$D$300,C523,'07'!$H$3:$H$300,"&lt;0")+COUNTIFS('08'!$C$3:$C$300,C523,'08'!$H$3:$H$300,"&lt;0")+COUNTIFS('08'!$D$3:$D$300,C523,'08'!$H$3:$H$300,"&lt;0")+COUNTIFS('09'!$C$3:$C$300,C523,'09'!$H$3:$H$300,"&lt;0")+COUNTIFS('09'!$D$3:$D$300,C523,'09'!$H$3:$H$300,"&lt;0")+COUNTIFS('10'!$C$3:$C$260,C523,'10'!$I$3:$I$260,"&lt;0")+COUNTIFS('10'!$D$3:$D$260,C523,'10'!$I$3:$I$260,"&lt;0")+COUNTIFS('11'!$C$3:$C$300,C523,'11'!$H$3:$H$300,"&lt;0")+COUNTIFS('11'!$D$3:$D$300,C523,'11'!$H$3:$H$300,"&lt;0")+COUNTIFS('12'!$C$3:$C$300,C523,'12'!$H$3:$H$300,"&lt;0")+COUNTIFS('12'!$D$3:$D$300,C523,'12'!$H$3:$H$300,"&lt;0")</f>
        <v>0</v>
      </c>
      <c r="H523" s="19">
        <f>SUMIFS('01'!$H$3:$H$300,'01'!$C$3:$C$300,C523)+SUMIFS('01'!$H$3:$H$300,'01'!$D$3:$D$300,C523)+SUMIFS('02'!$H$3:$H$300,'02'!$C$3:$C$300,C523)+SUMIFS('02'!$H$3:$H$300,'02'!$D$3:$D$300,C523)+SUMIFS('03'!$H$3:$H$300,'03'!$C$3:$C$300,C523)+SUMIFS('03'!$H$3:$H$300,'03'!$D$3:$D$300,C523)+SUMIFS('04'!$H$3:$H$300,'04'!$C$3:$C$300,C523)+SUMIFS('04'!$H$3:$H$300,'04'!$D$3:$D$300,C523)+SUMIFS('05'!$H$3:$H$300,'05'!$C$3:$C$300,C523)+SUMIFS('05'!$H$3:$H$300,'05'!$D$3:$D$300,C523)+SUMIFS('06'!$H$3:$H$300,'06'!$C$3:$C$300,C523)+SUMIFS('06'!$H$3:$H$300,'06'!$D$3:$D$300,C523)+SUMIFS('07'!$H$3:$H$300,'07'!$C$3:$C$300,C523)+SUMIFS('07'!$H$3:$H$300,'07'!$D$3:$D$300,C523)+SUMIFS('08'!$H$3:$H$300,'08'!$C$3:$C$300,C523)+SUMIFS('08'!$H$3:$H$300,'08'!$D$3:$D$300,C523)+SUMIFS('09'!$H$3:$H$300,'09'!$C$3:$C$300,C523)+SUMIFS('09'!$H$3:$H$300,'09'!$D$3:$D$300,C523)+SUMIFS('10'!$I$3:$I$260,'10'!$C$3:$C$260,C523)+SUMIFS('10'!$I$3:$I$260,'10'!$D$3:$D$260,C523)+SUMIFS('11'!$H$3:$H$300,'11'!$C$3:$C$300,C523)+SUMIFS('11'!$H$3:$H$300,'11'!$D$3:$D$300,C523)+SUMIFS('12'!$H$3:$H$300,'12'!$C$3:$C$300,C523)+SUMIFS('12'!$H$3:$H$300,'12'!$D$3:$D$300,C523)</f>
        <v>0</v>
      </c>
      <c r="I523" s="212"/>
      <c r="J523" s="231"/>
      <c r="K523" s="212"/>
      <c r="L523" s="212"/>
    </row>
    <row r="524" spans="1:12" ht="24.75" customHeight="1">
      <c r="A524" s="16">
        <f>Equipes!$H524+(ROW(Equipes!$H524)/100000)</f>
        <v>5.2399999999999999E-3</v>
      </c>
      <c r="B524" s="13">
        <f>RANK(Equipes!$A524,A:A)</f>
        <v>477</v>
      </c>
      <c r="C524" s="28"/>
      <c r="D524" s="18">
        <f>COUNTIF('01'!$C$3:$C$300,C524)+COUNTIF('02'!$C$3:$C$300,C524)+COUNTIF('03'!$C$3:$C$300,C524)+COUNTIF('04'!$C$3:$C$300,C524)+COUNTIF('05'!$C$3:$C$300,C524)+COUNTIF('06'!$C$3:$C$300,C524)+COUNTIF('07'!$C$3:$C$300,C524)+COUNTIF('08'!$C$3:$C$300,C524)+COUNTIF('09'!$C$3:$C$300,C524)+COUNTIF('10'!$C$3:$C$260,C524)+COUNTIF('11'!$C$3:$C$300,C524)+COUNTIF('12'!$C$3:$C$300,C524)</f>
        <v>0</v>
      </c>
      <c r="E524" s="18">
        <f>COUNTIF('01'!$D$3:$D$300,C524)+COUNTIF('02'!$D$3:$D$300,C524)+COUNTIF('03'!$D$3:$D$300,C524)+COUNTIF('04'!$D$3:$D$300,C524)+COUNTIF('05'!$D$3:$D$300,C524)+COUNTIF('06'!$D$3:$D$300,C524)+COUNTIF('07'!$D$3:$D$300,C524)+COUNTIF('08'!$D$3:$D$300,C524)+COUNTIF('09'!$D$3:$D$300,C524)+COUNTIF('10'!$D$3:$D$260,C524)+COUNTIF('11'!$D$3:$D$300,C524)+COUNTIF('12'!$D$3:$D$300,C524)</f>
        <v>0</v>
      </c>
      <c r="F524" s="18">
        <f>COUNTIFS('01'!$C$3:$C$300,C524,'01'!$H$3:$H$300,"&gt;0")+COUNTIFS('01'!$D$3:$D$300,C524,'01'!$H$3:$H$300,"&gt;0")+COUNTIFS('02'!$C$3:$C$300,C524,'02'!$H$3:$H$300,"&gt;0")+COUNTIFS('02'!$D$3:$D$300,C524,'02'!$H$3:$H$300,"&gt;0")+COUNTIFS('03'!$C$3:$C$300,C524,'03'!$H$3:$H$300,"&gt;0")+COUNTIFS('03'!$D$3:$D$300,C524,'03'!$H$3:$H$300,"&gt;0")+COUNTIFS('04'!$C$3:$C$300,C524,'04'!$H$3:$H$300,"&gt;0")+COUNTIFS('04'!$D$3:$D$300,C524,'04'!$H$3:$H$300,"&gt;0")+COUNTIFS('05'!$C$3:$C$300,C524,'05'!$H$3:$H$300,"&gt;0")+COUNTIFS('05'!$D$3:$D$300,C524,'05'!$H$3:$H$300,"&gt;0")+COUNTIFS('06'!$C$3:$C$300,C524,'06'!$H$3:$H$300,"&gt;0")+COUNTIFS('06'!$D$3:$D$300,C524,'06'!$H$3:$H$300,"&gt;0")+COUNTIFS('07'!$C$3:$C$300,C524,'07'!$H$3:$H$300,"&gt;0")+COUNTIFS('07'!$D$3:$D$300,C524,'07'!$H$3:$H$300,"&gt;0")+COUNTIFS('08'!$C$3:$C$300,C524,'08'!$H$3:$H$300,"&gt;0")+COUNTIFS('08'!$D$3:$D$300,C524,'08'!$H$3:$H$300,"&gt;0")+COUNTIFS('09'!$C$3:$C$300,C524,'09'!$H$3:$H$300,"&gt;0")+COUNTIFS('09'!$D$3:$D$300,C524,'09'!$H$3:$H$300,"&gt;0")+COUNTIFS('10'!$C$3:$C$260,C524,'10'!$I$3:$I$260,"&gt;0")+COUNTIFS('10'!$D$3:$D$260,C524,'10'!$I$3:$I$260,"&gt;0")+COUNTIFS('11'!$C$3:$C$300,C524,'11'!$H$3:$H$300,"&gt;0")+COUNTIFS('11'!$D$3:$D$300,C524,'11'!$H$3:$H$300,"&gt;0")+COUNTIFS('12'!$C$3:$C$300,C524,'12'!$H$3:$H$300,"&gt;0")+COUNTIFS('12'!$D$3:$D$300,C524,'12'!$H$3:$H$300,"&gt;0")</f>
        <v>0</v>
      </c>
      <c r="G524" s="18">
        <f>COUNTIFS('01'!$C$3:$C$300,C524,'01'!$H$3:$H$300,"&lt;0")+COUNTIFS('01'!$D$3:$D$300,C524,'01'!$H$3:$H$300,"&lt;0")+COUNTIFS('02'!$C$3:$C$300,C524,'02'!$H$3:$H$300,"&lt;0")+COUNTIFS('02'!$D$3:$D$300,C524,'02'!$H$3:$H$300,"&lt;0")+COUNTIFS('03'!$C$3:$C$300,C524,'03'!$H$3:$H$300,"&lt;0")+COUNTIFS('03'!$D$3:$D$300,C524,'03'!$H$3:$H$300,"&lt;0")+COUNTIFS('04'!$C$3:$C$300,C524,'04'!$H$3:$H$300,"&lt;0")+COUNTIFS('04'!$D$3:$D$300,C524,'04'!$H$3:$H$300,"&lt;0")+COUNTIFS('05'!$C$3:$C$300,C524,'05'!$H$3:$H$300,"&lt;0")+COUNTIFS('05'!$D$3:$D$300,C524,'05'!$H$3:$H$300,"&lt;0")+COUNTIFS('06'!$C$3:$C$300,C524,'06'!$H$3:$H$300,"&lt;0")+COUNTIFS('06'!$D$3:$D$300,C524,'06'!$H$3:$H$300,"&lt;0")+COUNTIFS('07'!$C$3:$C$300,C524,'07'!$H$3:$H$300,"&lt;0")+COUNTIFS('07'!$D$3:$D$300,C524,'07'!$H$3:$H$300,"&lt;0")+COUNTIFS('08'!$C$3:$C$300,C524,'08'!$H$3:$H$300,"&lt;0")+COUNTIFS('08'!$D$3:$D$300,C524,'08'!$H$3:$H$300,"&lt;0")+COUNTIFS('09'!$C$3:$C$300,C524,'09'!$H$3:$H$300,"&lt;0")+COUNTIFS('09'!$D$3:$D$300,C524,'09'!$H$3:$H$300,"&lt;0")+COUNTIFS('10'!$C$3:$C$260,C524,'10'!$I$3:$I$260,"&lt;0")+COUNTIFS('10'!$D$3:$D$260,C524,'10'!$I$3:$I$260,"&lt;0")+COUNTIFS('11'!$C$3:$C$300,C524,'11'!$H$3:$H$300,"&lt;0")+COUNTIFS('11'!$D$3:$D$300,C524,'11'!$H$3:$H$300,"&lt;0")+COUNTIFS('12'!$C$3:$C$300,C524,'12'!$H$3:$H$300,"&lt;0")+COUNTIFS('12'!$D$3:$D$300,C524,'12'!$H$3:$H$300,"&lt;0")</f>
        <v>0</v>
      </c>
      <c r="H524" s="19">
        <f>SUMIFS('01'!$H$3:$H$300,'01'!$C$3:$C$300,C524)+SUMIFS('01'!$H$3:$H$300,'01'!$D$3:$D$300,C524)+SUMIFS('02'!$H$3:$H$300,'02'!$C$3:$C$300,C524)+SUMIFS('02'!$H$3:$H$300,'02'!$D$3:$D$300,C524)+SUMIFS('03'!$H$3:$H$300,'03'!$C$3:$C$300,C524)+SUMIFS('03'!$H$3:$H$300,'03'!$D$3:$D$300,C524)+SUMIFS('04'!$H$3:$H$300,'04'!$C$3:$C$300,C524)+SUMIFS('04'!$H$3:$H$300,'04'!$D$3:$D$300,C524)+SUMIFS('05'!$H$3:$H$300,'05'!$C$3:$C$300,C524)+SUMIFS('05'!$H$3:$H$300,'05'!$D$3:$D$300,C524)+SUMIFS('06'!$H$3:$H$300,'06'!$C$3:$C$300,C524)+SUMIFS('06'!$H$3:$H$300,'06'!$D$3:$D$300,C524)+SUMIFS('07'!$H$3:$H$300,'07'!$C$3:$C$300,C524)+SUMIFS('07'!$H$3:$H$300,'07'!$D$3:$D$300,C524)+SUMIFS('08'!$H$3:$H$300,'08'!$C$3:$C$300,C524)+SUMIFS('08'!$H$3:$H$300,'08'!$D$3:$D$300,C524)+SUMIFS('09'!$H$3:$H$300,'09'!$C$3:$C$300,C524)+SUMIFS('09'!$H$3:$H$300,'09'!$D$3:$D$300,C524)+SUMIFS('10'!$I$3:$I$260,'10'!$C$3:$C$260,C524)+SUMIFS('10'!$I$3:$I$260,'10'!$D$3:$D$260,C524)+SUMIFS('11'!$H$3:$H$300,'11'!$C$3:$C$300,C524)+SUMIFS('11'!$H$3:$H$300,'11'!$D$3:$D$300,C524)+SUMIFS('12'!$H$3:$H$300,'12'!$C$3:$C$300,C524)+SUMIFS('12'!$H$3:$H$300,'12'!$D$3:$D$300,C524)</f>
        <v>0</v>
      </c>
      <c r="I524" s="212"/>
      <c r="J524" s="231"/>
      <c r="K524" s="212"/>
      <c r="L524" s="212"/>
    </row>
    <row r="525" spans="1:12" ht="24.75" customHeight="1">
      <c r="A525" s="16">
        <f>Equipes!$H525+(ROW(Equipes!$H525)/100000)</f>
        <v>5.2500000000000003E-3</v>
      </c>
      <c r="B525" s="13">
        <f>RANK(Equipes!$A525,A:A)</f>
        <v>476</v>
      </c>
      <c r="C525" s="28"/>
      <c r="D525" s="18">
        <f>COUNTIF('01'!$C$3:$C$300,C525)+COUNTIF('02'!$C$3:$C$300,C525)+COUNTIF('03'!$C$3:$C$300,C525)+COUNTIF('04'!$C$3:$C$300,C525)+COUNTIF('05'!$C$3:$C$300,C525)+COUNTIF('06'!$C$3:$C$300,C525)+COUNTIF('07'!$C$3:$C$300,C525)+COUNTIF('08'!$C$3:$C$300,C525)+COUNTIF('09'!$C$3:$C$300,C525)+COUNTIF('10'!$C$3:$C$260,C525)+COUNTIF('11'!$C$3:$C$300,C525)+COUNTIF('12'!$C$3:$C$300,C525)</f>
        <v>0</v>
      </c>
      <c r="E525" s="18">
        <f>COUNTIF('01'!$D$3:$D$300,C525)+COUNTIF('02'!$D$3:$D$300,C525)+COUNTIF('03'!$D$3:$D$300,C525)+COUNTIF('04'!$D$3:$D$300,C525)+COUNTIF('05'!$D$3:$D$300,C525)+COUNTIF('06'!$D$3:$D$300,C525)+COUNTIF('07'!$D$3:$D$300,C525)+COUNTIF('08'!$D$3:$D$300,C525)+COUNTIF('09'!$D$3:$D$300,C525)+COUNTIF('10'!$D$3:$D$260,C525)+COUNTIF('11'!$D$3:$D$300,C525)+COUNTIF('12'!$D$3:$D$300,C525)</f>
        <v>0</v>
      </c>
      <c r="F525" s="18">
        <f>COUNTIFS('01'!$C$3:$C$300,C525,'01'!$H$3:$H$300,"&gt;0")+COUNTIFS('01'!$D$3:$D$300,C525,'01'!$H$3:$H$300,"&gt;0")+COUNTIFS('02'!$C$3:$C$300,C525,'02'!$H$3:$H$300,"&gt;0")+COUNTIFS('02'!$D$3:$D$300,C525,'02'!$H$3:$H$300,"&gt;0")+COUNTIFS('03'!$C$3:$C$300,C525,'03'!$H$3:$H$300,"&gt;0")+COUNTIFS('03'!$D$3:$D$300,C525,'03'!$H$3:$H$300,"&gt;0")+COUNTIFS('04'!$C$3:$C$300,C525,'04'!$H$3:$H$300,"&gt;0")+COUNTIFS('04'!$D$3:$D$300,C525,'04'!$H$3:$H$300,"&gt;0")+COUNTIFS('05'!$C$3:$C$300,C525,'05'!$H$3:$H$300,"&gt;0")+COUNTIFS('05'!$D$3:$D$300,C525,'05'!$H$3:$H$300,"&gt;0")+COUNTIFS('06'!$C$3:$C$300,C525,'06'!$H$3:$H$300,"&gt;0")+COUNTIFS('06'!$D$3:$D$300,C525,'06'!$H$3:$H$300,"&gt;0")+COUNTIFS('07'!$C$3:$C$300,C525,'07'!$H$3:$H$300,"&gt;0")+COUNTIFS('07'!$D$3:$D$300,C525,'07'!$H$3:$H$300,"&gt;0")+COUNTIFS('08'!$C$3:$C$300,C525,'08'!$H$3:$H$300,"&gt;0")+COUNTIFS('08'!$D$3:$D$300,C525,'08'!$H$3:$H$300,"&gt;0")+COUNTIFS('09'!$C$3:$C$300,C525,'09'!$H$3:$H$300,"&gt;0")+COUNTIFS('09'!$D$3:$D$300,C525,'09'!$H$3:$H$300,"&gt;0")+COUNTIFS('10'!$C$3:$C$260,C525,'10'!$I$3:$I$260,"&gt;0")+COUNTIFS('10'!$D$3:$D$260,C525,'10'!$I$3:$I$260,"&gt;0")+COUNTIFS('11'!$C$3:$C$300,C525,'11'!$H$3:$H$300,"&gt;0")+COUNTIFS('11'!$D$3:$D$300,C525,'11'!$H$3:$H$300,"&gt;0")+COUNTIFS('12'!$C$3:$C$300,C525,'12'!$H$3:$H$300,"&gt;0")+COUNTIFS('12'!$D$3:$D$300,C525,'12'!$H$3:$H$300,"&gt;0")</f>
        <v>0</v>
      </c>
      <c r="G525" s="18">
        <f>COUNTIFS('01'!$C$3:$C$300,C525,'01'!$H$3:$H$300,"&lt;0")+COUNTIFS('01'!$D$3:$D$300,C525,'01'!$H$3:$H$300,"&lt;0")+COUNTIFS('02'!$C$3:$C$300,C525,'02'!$H$3:$H$300,"&lt;0")+COUNTIFS('02'!$D$3:$D$300,C525,'02'!$H$3:$H$300,"&lt;0")+COUNTIFS('03'!$C$3:$C$300,C525,'03'!$H$3:$H$300,"&lt;0")+COUNTIFS('03'!$D$3:$D$300,C525,'03'!$H$3:$H$300,"&lt;0")+COUNTIFS('04'!$C$3:$C$300,C525,'04'!$H$3:$H$300,"&lt;0")+COUNTIFS('04'!$D$3:$D$300,C525,'04'!$H$3:$H$300,"&lt;0")+COUNTIFS('05'!$C$3:$C$300,C525,'05'!$H$3:$H$300,"&lt;0")+COUNTIFS('05'!$D$3:$D$300,C525,'05'!$H$3:$H$300,"&lt;0")+COUNTIFS('06'!$C$3:$C$300,C525,'06'!$H$3:$H$300,"&lt;0")+COUNTIFS('06'!$D$3:$D$300,C525,'06'!$H$3:$H$300,"&lt;0")+COUNTIFS('07'!$C$3:$C$300,C525,'07'!$H$3:$H$300,"&lt;0")+COUNTIFS('07'!$D$3:$D$300,C525,'07'!$H$3:$H$300,"&lt;0")+COUNTIFS('08'!$C$3:$C$300,C525,'08'!$H$3:$H$300,"&lt;0")+COUNTIFS('08'!$D$3:$D$300,C525,'08'!$H$3:$H$300,"&lt;0")+COUNTIFS('09'!$C$3:$C$300,C525,'09'!$H$3:$H$300,"&lt;0")+COUNTIFS('09'!$D$3:$D$300,C525,'09'!$H$3:$H$300,"&lt;0")+COUNTIFS('10'!$C$3:$C$260,C525,'10'!$I$3:$I$260,"&lt;0")+COUNTIFS('10'!$D$3:$D$260,C525,'10'!$I$3:$I$260,"&lt;0")+COUNTIFS('11'!$C$3:$C$300,C525,'11'!$H$3:$H$300,"&lt;0")+COUNTIFS('11'!$D$3:$D$300,C525,'11'!$H$3:$H$300,"&lt;0")+COUNTIFS('12'!$C$3:$C$300,C525,'12'!$H$3:$H$300,"&lt;0")+COUNTIFS('12'!$D$3:$D$300,C525,'12'!$H$3:$H$300,"&lt;0")</f>
        <v>0</v>
      </c>
      <c r="H525" s="19">
        <f>SUMIFS('01'!$H$3:$H$300,'01'!$C$3:$C$300,C525)+SUMIFS('01'!$H$3:$H$300,'01'!$D$3:$D$300,C525)+SUMIFS('02'!$H$3:$H$300,'02'!$C$3:$C$300,C525)+SUMIFS('02'!$H$3:$H$300,'02'!$D$3:$D$300,C525)+SUMIFS('03'!$H$3:$H$300,'03'!$C$3:$C$300,C525)+SUMIFS('03'!$H$3:$H$300,'03'!$D$3:$D$300,C525)+SUMIFS('04'!$H$3:$H$300,'04'!$C$3:$C$300,C525)+SUMIFS('04'!$H$3:$H$300,'04'!$D$3:$D$300,C525)+SUMIFS('05'!$H$3:$H$300,'05'!$C$3:$C$300,C525)+SUMIFS('05'!$H$3:$H$300,'05'!$D$3:$D$300,C525)+SUMIFS('06'!$H$3:$H$300,'06'!$C$3:$C$300,C525)+SUMIFS('06'!$H$3:$H$300,'06'!$D$3:$D$300,C525)+SUMIFS('07'!$H$3:$H$300,'07'!$C$3:$C$300,C525)+SUMIFS('07'!$H$3:$H$300,'07'!$D$3:$D$300,C525)+SUMIFS('08'!$H$3:$H$300,'08'!$C$3:$C$300,C525)+SUMIFS('08'!$H$3:$H$300,'08'!$D$3:$D$300,C525)+SUMIFS('09'!$H$3:$H$300,'09'!$C$3:$C$300,C525)+SUMIFS('09'!$H$3:$H$300,'09'!$D$3:$D$300,C525)+SUMIFS('10'!$I$3:$I$260,'10'!$C$3:$C$260,C525)+SUMIFS('10'!$I$3:$I$260,'10'!$D$3:$D$260,C525)+SUMIFS('11'!$H$3:$H$300,'11'!$C$3:$C$300,C525)+SUMIFS('11'!$H$3:$H$300,'11'!$D$3:$D$300,C525)+SUMIFS('12'!$H$3:$H$300,'12'!$C$3:$C$300,C525)+SUMIFS('12'!$H$3:$H$300,'12'!$D$3:$D$300,C525)</f>
        <v>0</v>
      </c>
      <c r="I525" s="212"/>
      <c r="J525" s="231"/>
      <c r="K525" s="212"/>
      <c r="L525" s="212"/>
    </row>
    <row r="526" spans="1:12" ht="24.75" customHeight="1">
      <c r="A526" s="16">
        <f>Equipes!$H526+(ROW(Equipes!$H526)/100000)</f>
        <v>5.2599999999999999E-3</v>
      </c>
      <c r="B526" s="13">
        <f>RANK(Equipes!$A526,A:A)</f>
        <v>475</v>
      </c>
      <c r="C526" s="28"/>
      <c r="D526" s="18">
        <f>COUNTIF('01'!$C$3:$C$300,C526)+COUNTIF('02'!$C$3:$C$300,C526)+COUNTIF('03'!$C$3:$C$300,C526)+COUNTIF('04'!$C$3:$C$300,C526)+COUNTIF('05'!$C$3:$C$300,C526)+COUNTIF('06'!$C$3:$C$300,C526)+COUNTIF('07'!$C$3:$C$300,C526)+COUNTIF('08'!$C$3:$C$300,C526)+COUNTIF('09'!$C$3:$C$300,C526)+COUNTIF('10'!$C$3:$C$260,C526)+COUNTIF('11'!$C$3:$C$300,C526)+COUNTIF('12'!$C$3:$C$300,C526)</f>
        <v>0</v>
      </c>
      <c r="E526" s="18">
        <f>COUNTIF('01'!$D$3:$D$300,C526)+COUNTIF('02'!$D$3:$D$300,C526)+COUNTIF('03'!$D$3:$D$300,C526)+COUNTIF('04'!$D$3:$D$300,C526)+COUNTIF('05'!$D$3:$D$300,C526)+COUNTIF('06'!$D$3:$D$300,C526)+COUNTIF('07'!$D$3:$D$300,C526)+COUNTIF('08'!$D$3:$D$300,C526)+COUNTIF('09'!$D$3:$D$300,C526)+COUNTIF('10'!$D$3:$D$260,C526)+COUNTIF('11'!$D$3:$D$300,C526)+COUNTIF('12'!$D$3:$D$300,C526)</f>
        <v>0</v>
      </c>
      <c r="F526" s="18">
        <f>COUNTIFS('01'!$C$3:$C$300,C526,'01'!$H$3:$H$300,"&gt;0")+COUNTIFS('01'!$D$3:$D$300,C526,'01'!$H$3:$H$300,"&gt;0")+COUNTIFS('02'!$C$3:$C$300,C526,'02'!$H$3:$H$300,"&gt;0")+COUNTIFS('02'!$D$3:$D$300,C526,'02'!$H$3:$H$300,"&gt;0")+COUNTIFS('03'!$C$3:$C$300,C526,'03'!$H$3:$H$300,"&gt;0")+COUNTIFS('03'!$D$3:$D$300,C526,'03'!$H$3:$H$300,"&gt;0")+COUNTIFS('04'!$C$3:$C$300,C526,'04'!$H$3:$H$300,"&gt;0")+COUNTIFS('04'!$D$3:$D$300,C526,'04'!$H$3:$H$300,"&gt;0")+COUNTIFS('05'!$C$3:$C$300,C526,'05'!$H$3:$H$300,"&gt;0")+COUNTIFS('05'!$D$3:$D$300,C526,'05'!$H$3:$H$300,"&gt;0")+COUNTIFS('06'!$C$3:$C$300,C526,'06'!$H$3:$H$300,"&gt;0")+COUNTIFS('06'!$D$3:$D$300,C526,'06'!$H$3:$H$300,"&gt;0")+COUNTIFS('07'!$C$3:$C$300,C526,'07'!$H$3:$H$300,"&gt;0")+COUNTIFS('07'!$D$3:$D$300,C526,'07'!$H$3:$H$300,"&gt;0")+COUNTIFS('08'!$C$3:$C$300,C526,'08'!$H$3:$H$300,"&gt;0")+COUNTIFS('08'!$D$3:$D$300,C526,'08'!$H$3:$H$300,"&gt;0")+COUNTIFS('09'!$C$3:$C$300,C526,'09'!$H$3:$H$300,"&gt;0")+COUNTIFS('09'!$D$3:$D$300,C526,'09'!$H$3:$H$300,"&gt;0")+COUNTIFS('10'!$C$3:$C$260,C526,'10'!$I$3:$I$260,"&gt;0")+COUNTIFS('10'!$D$3:$D$260,C526,'10'!$I$3:$I$260,"&gt;0")+COUNTIFS('11'!$C$3:$C$300,C526,'11'!$H$3:$H$300,"&gt;0")+COUNTIFS('11'!$D$3:$D$300,C526,'11'!$H$3:$H$300,"&gt;0")+COUNTIFS('12'!$C$3:$C$300,C526,'12'!$H$3:$H$300,"&gt;0")+COUNTIFS('12'!$D$3:$D$300,C526,'12'!$H$3:$H$300,"&gt;0")</f>
        <v>0</v>
      </c>
      <c r="G526" s="18">
        <f>COUNTIFS('01'!$C$3:$C$300,C526,'01'!$H$3:$H$300,"&lt;0")+COUNTIFS('01'!$D$3:$D$300,C526,'01'!$H$3:$H$300,"&lt;0")+COUNTIFS('02'!$C$3:$C$300,C526,'02'!$H$3:$H$300,"&lt;0")+COUNTIFS('02'!$D$3:$D$300,C526,'02'!$H$3:$H$300,"&lt;0")+COUNTIFS('03'!$C$3:$C$300,C526,'03'!$H$3:$H$300,"&lt;0")+COUNTIFS('03'!$D$3:$D$300,C526,'03'!$H$3:$H$300,"&lt;0")+COUNTIFS('04'!$C$3:$C$300,C526,'04'!$H$3:$H$300,"&lt;0")+COUNTIFS('04'!$D$3:$D$300,C526,'04'!$H$3:$H$300,"&lt;0")+COUNTIFS('05'!$C$3:$C$300,C526,'05'!$H$3:$H$300,"&lt;0")+COUNTIFS('05'!$D$3:$D$300,C526,'05'!$H$3:$H$300,"&lt;0")+COUNTIFS('06'!$C$3:$C$300,C526,'06'!$H$3:$H$300,"&lt;0")+COUNTIFS('06'!$D$3:$D$300,C526,'06'!$H$3:$H$300,"&lt;0")+COUNTIFS('07'!$C$3:$C$300,C526,'07'!$H$3:$H$300,"&lt;0")+COUNTIFS('07'!$D$3:$D$300,C526,'07'!$H$3:$H$300,"&lt;0")+COUNTIFS('08'!$C$3:$C$300,C526,'08'!$H$3:$H$300,"&lt;0")+COUNTIFS('08'!$D$3:$D$300,C526,'08'!$H$3:$H$300,"&lt;0")+COUNTIFS('09'!$C$3:$C$300,C526,'09'!$H$3:$H$300,"&lt;0")+COUNTIFS('09'!$D$3:$D$300,C526,'09'!$H$3:$H$300,"&lt;0")+COUNTIFS('10'!$C$3:$C$260,C526,'10'!$I$3:$I$260,"&lt;0")+COUNTIFS('10'!$D$3:$D$260,C526,'10'!$I$3:$I$260,"&lt;0")+COUNTIFS('11'!$C$3:$C$300,C526,'11'!$H$3:$H$300,"&lt;0")+COUNTIFS('11'!$D$3:$D$300,C526,'11'!$H$3:$H$300,"&lt;0")+COUNTIFS('12'!$C$3:$C$300,C526,'12'!$H$3:$H$300,"&lt;0")+COUNTIFS('12'!$D$3:$D$300,C526,'12'!$H$3:$H$300,"&lt;0")</f>
        <v>0</v>
      </c>
      <c r="H526" s="19">
        <f>SUMIFS('01'!$H$3:$H$300,'01'!$C$3:$C$300,C526)+SUMIFS('01'!$H$3:$H$300,'01'!$D$3:$D$300,C526)+SUMIFS('02'!$H$3:$H$300,'02'!$C$3:$C$300,C526)+SUMIFS('02'!$H$3:$H$300,'02'!$D$3:$D$300,C526)+SUMIFS('03'!$H$3:$H$300,'03'!$C$3:$C$300,C526)+SUMIFS('03'!$H$3:$H$300,'03'!$D$3:$D$300,C526)+SUMIFS('04'!$H$3:$H$300,'04'!$C$3:$C$300,C526)+SUMIFS('04'!$H$3:$H$300,'04'!$D$3:$D$300,C526)+SUMIFS('05'!$H$3:$H$300,'05'!$C$3:$C$300,C526)+SUMIFS('05'!$H$3:$H$300,'05'!$D$3:$D$300,C526)+SUMIFS('06'!$H$3:$H$300,'06'!$C$3:$C$300,C526)+SUMIFS('06'!$H$3:$H$300,'06'!$D$3:$D$300,C526)+SUMIFS('07'!$H$3:$H$300,'07'!$C$3:$C$300,C526)+SUMIFS('07'!$H$3:$H$300,'07'!$D$3:$D$300,C526)+SUMIFS('08'!$H$3:$H$300,'08'!$C$3:$C$300,C526)+SUMIFS('08'!$H$3:$H$300,'08'!$D$3:$D$300,C526)+SUMIFS('09'!$H$3:$H$300,'09'!$C$3:$C$300,C526)+SUMIFS('09'!$H$3:$H$300,'09'!$D$3:$D$300,C526)+SUMIFS('10'!$I$3:$I$260,'10'!$C$3:$C$260,C526)+SUMIFS('10'!$I$3:$I$260,'10'!$D$3:$D$260,C526)+SUMIFS('11'!$H$3:$H$300,'11'!$C$3:$C$300,C526)+SUMIFS('11'!$H$3:$H$300,'11'!$D$3:$D$300,C526)+SUMIFS('12'!$H$3:$H$300,'12'!$C$3:$C$300,C526)+SUMIFS('12'!$H$3:$H$300,'12'!$D$3:$D$300,C526)</f>
        <v>0</v>
      </c>
      <c r="I526" s="212"/>
      <c r="J526" s="231"/>
      <c r="K526" s="212"/>
      <c r="L526" s="212"/>
    </row>
    <row r="527" spans="1:12" ht="24.75" customHeight="1">
      <c r="A527" s="16">
        <f>Equipes!$H527+(ROW(Equipes!$H527)/100000)</f>
        <v>5.2700000000000004E-3</v>
      </c>
      <c r="B527" s="13">
        <f>RANK(Equipes!$A527,A:A)</f>
        <v>474</v>
      </c>
      <c r="C527" s="28"/>
      <c r="D527" s="18">
        <f>COUNTIF('01'!$C$3:$C$300,C527)+COUNTIF('02'!$C$3:$C$300,C527)+COUNTIF('03'!$C$3:$C$300,C527)+COUNTIF('04'!$C$3:$C$300,C527)+COUNTIF('05'!$C$3:$C$300,C527)+COUNTIF('06'!$C$3:$C$300,C527)+COUNTIF('07'!$C$3:$C$300,C527)+COUNTIF('08'!$C$3:$C$300,C527)+COUNTIF('09'!$C$3:$C$300,C527)+COUNTIF('10'!$C$3:$C$260,C527)+COUNTIF('11'!$C$3:$C$300,C527)+COUNTIF('12'!$C$3:$C$300,C527)</f>
        <v>0</v>
      </c>
      <c r="E527" s="18">
        <f>COUNTIF('01'!$D$3:$D$300,C527)+COUNTIF('02'!$D$3:$D$300,C527)+COUNTIF('03'!$D$3:$D$300,C527)+COUNTIF('04'!$D$3:$D$300,C527)+COUNTIF('05'!$D$3:$D$300,C527)+COUNTIF('06'!$D$3:$D$300,C527)+COUNTIF('07'!$D$3:$D$300,C527)+COUNTIF('08'!$D$3:$D$300,C527)+COUNTIF('09'!$D$3:$D$300,C527)+COUNTIF('10'!$D$3:$D$260,C527)+COUNTIF('11'!$D$3:$D$300,C527)+COUNTIF('12'!$D$3:$D$300,C527)</f>
        <v>0</v>
      </c>
      <c r="F527" s="18">
        <f>COUNTIFS('01'!$C$3:$C$300,C527,'01'!$H$3:$H$300,"&gt;0")+COUNTIFS('01'!$D$3:$D$300,C527,'01'!$H$3:$H$300,"&gt;0")+COUNTIFS('02'!$C$3:$C$300,C527,'02'!$H$3:$H$300,"&gt;0")+COUNTIFS('02'!$D$3:$D$300,C527,'02'!$H$3:$H$300,"&gt;0")+COUNTIFS('03'!$C$3:$C$300,C527,'03'!$H$3:$H$300,"&gt;0")+COUNTIFS('03'!$D$3:$D$300,C527,'03'!$H$3:$H$300,"&gt;0")+COUNTIFS('04'!$C$3:$C$300,C527,'04'!$H$3:$H$300,"&gt;0")+COUNTIFS('04'!$D$3:$D$300,C527,'04'!$H$3:$H$300,"&gt;0")+COUNTIFS('05'!$C$3:$C$300,C527,'05'!$H$3:$H$300,"&gt;0")+COUNTIFS('05'!$D$3:$D$300,C527,'05'!$H$3:$H$300,"&gt;0")+COUNTIFS('06'!$C$3:$C$300,C527,'06'!$H$3:$H$300,"&gt;0")+COUNTIFS('06'!$D$3:$D$300,C527,'06'!$H$3:$H$300,"&gt;0")+COUNTIFS('07'!$C$3:$C$300,C527,'07'!$H$3:$H$300,"&gt;0")+COUNTIFS('07'!$D$3:$D$300,C527,'07'!$H$3:$H$300,"&gt;0")+COUNTIFS('08'!$C$3:$C$300,C527,'08'!$H$3:$H$300,"&gt;0")+COUNTIFS('08'!$D$3:$D$300,C527,'08'!$H$3:$H$300,"&gt;0")+COUNTIFS('09'!$C$3:$C$300,C527,'09'!$H$3:$H$300,"&gt;0")+COUNTIFS('09'!$D$3:$D$300,C527,'09'!$H$3:$H$300,"&gt;0")+COUNTIFS('10'!$C$3:$C$260,C527,'10'!$I$3:$I$260,"&gt;0")+COUNTIFS('10'!$D$3:$D$260,C527,'10'!$I$3:$I$260,"&gt;0")+COUNTIFS('11'!$C$3:$C$300,C527,'11'!$H$3:$H$300,"&gt;0")+COUNTIFS('11'!$D$3:$D$300,C527,'11'!$H$3:$H$300,"&gt;0")+COUNTIFS('12'!$C$3:$C$300,C527,'12'!$H$3:$H$300,"&gt;0")+COUNTIFS('12'!$D$3:$D$300,C527,'12'!$H$3:$H$300,"&gt;0")</f>
        <v>0</v>
      </c>
      <c r="G527" s="18">
        <f>COUNTIFS('01'!$C$3:$C$300,C527,'01'!$H$3:$H$300,"&lt;0")+COUNTIFS('01'!$D$3:$D$300,C527,'01'!$H$3:$H$300,"&lt;0")+COUNTIFS('02'!$C$3:$C$300,C527,'02'!$H$3:$H$300,"&lt;0")+COUNTIFS('02'!$D$3:$D$300,C527,'02'!$H$3:$H$300,"&lt;0")+COUNTIFS('03'!$C$3:$C$300,C527,'03'!$H$3:$H$300,"&lt;0")+COUNTIFS('03'!$D$3:$D$300,C527,'03'!$H$3:$H$300,"&lt;0")+COUNTIFS('04'!$C$3:$C$300,C527,'04'!$H$3:$H$300,"&lt;0")+COUNTIFS('04'!$D$3:$D$300,C527,'04'!$H$3:$H$300,"&lt;0")+COUNTIFS('05'!$C$3:$C$300,C527,'05'!$H$3:$H$300,"&lt;0")+COUNTIFS('05'!$D$3:$D$300,C527,'05'!$H$3:$H$300,"&lt;0")+COUNTIFS('06'!$C$3:$C$300,C527,'06'!$H$3:$H$300,"&lt;0")+COUNTIFS('06'!$D$3:$D$300,C527,'06'!$H$3:$H$300,"&lt;0")+COUNTIFS('07'!$C$3:$C$300,C527,'07'!$H$3:$H$300,"&lt;0")+COUNTIFS('07'!$D$3:$D$300,C527,'07'!$H$3:$H$300,"&lt;0")+COUNTIFS('08'!$C$3:$C$300,C527,'08'!$H$3:$H$300,"&lt;0")+COUNTIFS('08'!$D$3:$D$300,C527,'08'!$H$3:$H$300,"&lt;0")+COUNTIFS('09'!$C$3:$C$300,C527,'09'!$H$3:$H$300,"&lt;0")+COUNTIFS('09'!$D$3:$D$300,C527,'09'!$H$3:$H$300,"&lt;0")+COUNTIFS('10'!$C$3:$C$260,C527,'10'!$I$3:$I$260,"&lt;0")+COUNTIFS('10'!$D$3:$D$260,C527,'10'!$I$3:$I$260,"&lt;0")+COUNTIFS('11'!$C$3:$C$300,C527,'11'!$H$3:$H$300,"&lt;0")+COUNTIFS('11'!$D$3:$D$300,C527,'11'!$H$3:$H$300,"&lt;0")+COUNTIFS('12'!$C$3:$C$300,C527,'12'!$H$3:$H$300,"&lt;0")+COUNTIFS('12'!$D$3:$D$300,C527,'12'!$H$3:$H$300,"&lt;0")</f>
        <v>0</v>
      </c>
      <c r="H527" s="19">
        <f>SUMIFS('01'!$H$3:$H$300,'01'!$C$3:$C$300,C527)+SUMIFS('01'!$H$3:$H$300,'01'!$D$3:$D$300,C527)+SUMIFS('02'!$H$3:$H$300,'02'!$C$3:$C$300,C527)+SUMIFS('02'!$H$3:$H$300,'02'!$D$3:$D$300,C527)+SUMIFS('03'!$H$3:$H$300,'03'!$C$3:$C$300,C527)+SUMIFS('03'!$H$3:$H$300,'03'!$D$3:$D$300,C527)+SUMIFS('04'!$H$3:$H$300,'04'!$C$3:$C$300,C527)+SUMIFS('04'!$H$3:$H$300,'04'!$D$3:$D$300,C527)+SUMIFS('05'!$H$3:$H$300,'05'!$C$3:$C$300,C527)+SUMIFS('05'!$H$3:$H$300,'05'!$D$3:$D$300,C527)+SUMIFS('06'!$H$3:$H$300,'06'!$C$3:$C$300,C527)+SUMIFS('06'!$H$3:$H$300,'06'!$D$3:$D$300,C527)+SUMIFS('07'!$H$3:$H$300,'07'!$C$3:$C$300,C527)+SUMIFS('07'!$H$3:$H$300,'07'!$D$3:$D$300,C527)+SUMIFS('08'!$H$3:$H$300,'08'!$C$3:$C$300,C527)+SUMIFS('08'!$H$3:$H$300,'08'!$D$3:$D$300,C527)+SUMIFS('09'!$H$3:$H$300,'09'!$C$3:$C$300,C527)+SUMIFS('09'!$H$3:$H$300,'09'!$D$3:$D$300,C527)+SUMIFS('10'!$I$3:$I$260,'10'!$C$3:$C$260,C527)+SUMIFS('10'!$I$3:$I$260,'10'!$D$3:$D$260,C527)+SUMIFS('11'!$H$3:$H$300,'11'!$C$3:$C$300,C527)+SUMIFS('11'!$H$3:$H$300,'11'!$D$3:$D$300,C527)+SUMIFS('12'!$H$3:$H$300,'12'!$C$3:$C$300,C527)+SUMIFS('12'!$H$3:$H$300,'12'!$D$3:$D$300,C527)</f>
        <v>0</v>
      </c>
      <c r="I527" s="212"/>
      <c r="J527" s="231"/>
      <c r="K527" s="212"/>
      <c r="L527" s="212"/>
    </row>
    <row r="528" spans="1:12" ht="24.75" customHeight="1">
      <c r="A528" s="16">
        <f>Equipes!$H528+(ROW(Equipes!$H528)/100000)</f>
        <v>5.28E-3</v>
      </c>
      <c r="B528" s="13">
        <f>RANK(Equipes!$A528,A:A)</f>
        <v>473</v>
      </c>
      <c r="C528" s="28"/>
      <c r="D528" s="18">
        <f>COUNTIF('01'!$C$3:$C$300,C528)+COUNTIF('02'!$C$3:$C$300,C528)+COUNTIF('03'!$C$3:$C$300,C528)+COUNTIF('04'!$C$3:$C$300,C528)+COUNTIF('05'!$C$3:$C$300,C528)+COUNTIF('06'!$C$3:$C$300,C528)+COUNTIF('07'!$C$3:$C$300,C528)+COUNTIF('08'!$C$3:$C$300,C528)+COUNTIF('09'!$C$3:$C$300,C528)+COUNTIF('10'!$C$3:$C$260,C528)+COUNTIF('11'!$C$3:$C$300,C528)+COUNTIF('12'!$C$3:$C$300,C528)</f>
        <v>0</v>
      </c>
      <c r="E528" s="18">
        <f>COUNTIF('01'!$D$3:$D$300,C528)+COUNTIF('02'!$D$3:$D$300,C528)+COUNTIF('03'!$D$3:$D$300,C528)+COUNTIF('04'!$D$3:$D$300,C528)+COUNTIF('05'!$D$3:$D$300,C528)+COUNTIF('06'!$D$3:$D$300,C528)+COUNTIF('07'!$D$3:$D$300,C528)+COUNTIF('08'!$D$3:$D$300,C528)+COUNTIF('09'!$D$3:$D$300,C528)+COUNTIF('10'!$D$3:$D$260,C528)+COUNTIF('11'!$D$3:$D$300,C528)+COUNTIF('12'!$D$3:$D$300,C528)</f>
        <v>0</v>
      </c>
      <c r="F528" s="18">
        <f>COUNTIFS('01'!$C$3:$C$300,C528,'01'!$H$3:$H$300,"&gt;0")+COUNTIFS('01'!$D$3:$D$300,C528,'01'!$H$3:$H$300,"&gt;0")+COUNTIFS('02'!$C$3:$C$300,C528,'02'!$H$3:$H$300,"&gt;0")+COUNTIFS('02'!$D$3:$D$300,C528,'02'!$H$3:$H$300,"&gt;0")+COUNTIFS('03'!$C$3:$C$300,C528,'03'!$H$3:$H$300,"&gt;0")+COUNTIFS('03'!$D$3:$D$300,C528,'03'!$H$3:$H$300,"&gt;0")+COUNTIFS('04'!$C$3:$C$300,C528,'04'!$H$3:$H$300,"&gt;0")+COUNTIFS('04'!$D$3:$D$300,C528,'04'!$H$3:$H$300,"&gt;0")+COUNTIFS('05'!$C$3:$C$300,C528,'05'!$H$3:$H$300,"&gt;0")+COUNTIFS('05'!$D$3:$D$300,C528,'05'!$H$3:$H$300,"&gt;0")+COUNTIFS('06'!$C$3:$C$300,C528,'06'!$H$3:$H$300,"&gt;0")+COUNTIFS('06'!$D$3:$D$300,C528,'06'!$H$3:$H$300,"&gt;0")+COUNTIFS('07'!$C$3:$C$300,C528,'07'!$H$3:$H$300,"&gt;0")+COUNTIFS('07'!$D$3:$D$300,C528,'07'!$H$3:$H$300,"&gt;0")+COUNTIFS('08'!$C$3:$C$300,C528,'08'!$H$3:$H$300,"&gt;0")+COUNTIFS('08'!$D$3:$D$300,C528,'08'!$H$3:$H$300,"&gt;0")+COUNTIFS('09'!$C$3:$C$300,C528,'09'!$H$3:$H$300,"&gt;0")+COUNTIFS('09'!$D$3:$D$300,C528,'09'!$H$3:$H$300,"&gt;0")+COUNTIFS('10'!$C$3:$C$260,C528,'10'!$I$3:$I$260,"&gt;0")+COUNTIFS('10'!$D$3:$D$260,C528,'10'!$I$3:$I$260,"&gt;0")+COUNTIFS('11'!$C$3:$C$300,C528,'11'!$H$3:$H$300,"&gt;0")+COUNTIFS('11'!$D$3:$D$300,C528,'11'!$H$3:$H$300,"&gt;0")+COUNTIFS('12'!$C$3:$C$300,C528,'12'!$H$3:$H$300,"&gt;0")+COUNTIFS('12'!$D$3:$D$300,C528,'12'!$H$3:$H$300,"&gt;0")</f>
        <v>0</v>
      </c>
      <c r="G528" s="18">
        <f>COUNTIFS('01'!$C$3:$C$300,C528,'01'!$H$3:$H$300,"&lt;0")+COUNTIFS('01'!$D$3:$D$300,C528,'01'!$H$3:$H$300,"&lt;0")+COUNTIFS('02'!$C$3:$C$300,C528,'02'!$H$3:$H$300,"&lt;0")+COUNTIFS('02'!$D$3:$D$300,C528,'02'!$H$3:$H$300,"&lt;0")+COUNTIFS('03'!$C$3:$C$300,C528,'03'!$H$3:$H$300,"&lt;0")+COUNTIFS('03'!$D$3:$D$300,C528,'03'!$H$3:$H$300,"&lt;0")+COUNTIFS('04'!$C$3:$C$300,C528,'04'!$H$3:$H$300,"&lt;0")+COUNTIFS('04'!$D$3:$D$300,C528,'04'!$H$3:$H$300,"&lt;0")+COUNTIFS('05'!$C$3:$C$300,C528,'05'!$H$3:$H$300,"&lt;0")+COUNTIFS('05'!$D$3:$D$300,C528,'05'!$H$3:$H$300,"&lt;0")+COUNTIFS('06'!$C$3:$C$300,C528,'06'!$H$3:$H$300,"&lt;0")+COUNTIFS('06'!$D$3:$D$300,C528,'06'!$H$3:$H$300,"&lt;0")+COUNTIFS('07'!$C$3:$C$300,C528,'07'!$H$3:$H$300,"&lt;0")+COUNTIFS('07'!$D$3:$D$300,C528,'07'!$H$3:$H$300,"&lt;0")+COUNTIFS('08'!$C$3:$C$300,C528,'08'!$H$3:$H$300,"&lt;0")+COUNTIFS('08'!$D$3:$D$300,C528,'08'!$H$3:$H$300,"&lt;0")+COUNTIFS('09'!$C$3:$C$300,C528,'09'!$H$3:$H$300,"&lt;0")+COUNTIFS('09'!$D$3:$D$300,C528,'09'!$H$3:$H$300,"&lt;0")+COUNTIFS('10'!$C$3:$C$260,C528,'10'!$I$3:$I$260,"&lt;0")+COUNTIFS('10'!$D$3:$D$260,C528,'10'!$I$3:$I$260,"&lt;0")+COUNTIFS('11'!$C$3:$C$300,C528,'11'!$H$3:$H$300,"&lt;0")+COUNTIFS('11'!$D$3:$D$300,C528,'11'!$H$3:$H$300,"&lt;0")+COUNTIFS('12'!$C$3:$C$300,C528,'12'!$H$3:$H$300,"&lt;0")+COUNTIFS('12'!$D$3:$D$300,C528,'12'!$H$3:$H$300,"&lt;0")</f>
        <v>0</v>
      </c>
      <c r="H528" s="19">
        <f>SUMIFS('01'!$H$3:$H$300,'01'!$C$3:$C$300,C528)+SUMIFS('01'!$H$3:$H$300,'01'!$D$3:$D$300,C528)+SUMIFS('02'!$H$3:$H$300,'02'!$C$3:$C$300,C528)+SUMIFS('02'!$H$3:$H$300,'02'!$D$3:$D$300,C528)+SUMIFS('03'!$H$3:$H$300,'03'!$C$3:$C$300,C528)+SUMIFS('03'!$H$3:$H$300,'03'!$D$3:$D$300,C528)+SUMIFS('04'!$H$3:$H$300,'04'!$C$3:$C$300,C528)+SUMIFS('04'!$H$3:$H$300,'04'!$D$3:$D$300,C528)+SUMIFS('05'!$H$3:$H$300,'05'!$C$3:$C$300,C528)+SUMIFS('05'!$H$3:$H$300,'05'!$D$3:$D$300,C528)+SUMIFS('06'!$H$3:$H$300,'06'!$C$3:$C$300,C528)+SUMIFS('06'!$H$3:$H$300,'06'!$D$3:$D$300,C528)+SUMIFS('07'!$H$3:$H$300,'07'!$C$3:$C$300,C528)+SUMIFS('07'!$H$3:$H$300,'07'!$D$3:$D$300,C528)+SUMIFS('08'!$H$3:$H$300,'08'!$C$3:$C$300,C528)+SUMIFS('08'!$H$3:$H$300,'08'!$D$3:$D$300,C528)+SUMIFS('09'!$H$3:$H$300,'09'!$C$3:$C$300,C528)+SUMIFS('09'!$H$3:$H$300,'09'!$D$3:$D$300,C528)+SUMIFS('10'!$I$3:$I$260,'10'!$C$3:$C$260,C528)+SUMIFS('10'!$I$3:$I$260,'10'!$D$3:$D$260,C528)+SUMIFS('11'!$H$3:$H$300,'11'!$C$3:$C$300,C528)+SUMIFS('11'!$H$3:$H$300,'11'!$D$3:$D$300,C528)+SUMIFS('12'!$H$3:$H$300,'12'!$C$3:$C$300,C528)+SUMIFS('12'!$H$3:$H$300,'12'!$D$3:$D$300,C528)</f>
        <v>0</v>
      </c>
      <c r="I528" s="212"/>
      <c r="J528" s="231"/>
      <c r="K528" s="212"/>
      <c r="L528" s="212"/>
    </row>
    <row r="529" spans="1:12" ht="24.75" customHeight="1">
      <c r="A529" s="16">
        <f>Equipes!$H529+(ROW(Equipes!$H529)/100000)</f>
        <v>5.2900000000000004E-3</v>
      </c>
      <c r="B529" s="13">
        <f>RANK(Equipes!$A529,A:A)</f>
        <v>472</v>
      </c>
      <c r="C529" s="28"/>
      <c r="D529" s="18">
        <f>COUNTIF('01'!$C$3:$C$300,C529)+COUNTIF('02'!$C$3:$C$300,C529)+COUNTIF('03'!$C$3:$C$300,C529)+COUNTIF('04'!$C$3:$C$300,C529)+COUNTIF('05'!$C$3:$C$300,C529)+COUNTIF('06'!$C$3:$C$300,C529)+COUNTIF('07'!$C$3:$C$300,C529)+COUNTIF('08'!$C$3:$C$300,C529)+COUNTIF('09'!$C$3:$C$300,C529)+COUNTIF('10'!$C$3:$C$260,C529)+COUNTIF('11'!$C$3:$C$300,C529)+COUNTIF('12'!$C$3:$C$300,C529)</f>
        <v>0</v>
      </c>
      <c r="E529" s="18">
        <f>COUNTIF('01'!$D$3:$D$300,C529)+COUNTIF('02'!$D$3:$D$300,C529)+COUNTIF('03'!$D$3:$D$300,C529)+COUNTIF('04'!$D$3:$D$300,C529)+COUNTIF('05'!$D$3:$D$300,C529)+COUNTIF('06'!$D$3:$D$300,C529)+COUNTIF('07'!$D$3:$D$300,C529)+COUNTIF('08'!$D$3:$D$300,C529)+COUNTIF('09'!$D$3:$D$300,C529)+COUNTIF('10'!$D$3:$D$260,C529)+COUNTIF('11'!$D$3:$D$300,C529)+COUNTIF('12'!$D$3:$D$300,C529)</f>
        <v>0</v>
      </c>
      <c r="F529" s="18">
        <f>COUNTIFS('01'!$C$3:$C$300,C529,'01'!$H$3:$H$300,"&gt;0")+COUNTIFS('01'!$D$3:$D$300,C529,'01'!$H$3:$H$300,"&gt;0")+COUNTIFS('02'!$C$3:$C$300,C529,'02'!$H$3:$H$300,"&gt;0")+COUNTIFS('02'!$D$3:$D$300,C529,'02'!$H$3:$H$300,"&gt;0")+COUNTIFS('03'!$C$3:$C$300,C529,'03'!$H$3:$H$300,"&gt;0")+COUNTIFS('03'!$D$3:$D$300,C529,'03'!$H$3:$H$300,"&gt;0")+COUNTIFS('04'!$C$3:$C$300,C529,'04'!$H$3:$H$300,"&gt;0")+COUNTIFS('04'!$D$3:$D$300,C529,'04'!$H$3:$H$300,"&gt;0")+COUNTIFS('05'!$C$3:$C$300,C529,'05'!$H$3:$H$300,"&gt;0")+COUNTIFS('05'!$D$3:$D$300,C529,'05'!$H$3:$H$300,"&gt;0")+COUNTIFS('06'!$C$3:$C$300,C529,'06'!$H$3:$H$300,"&gt;0")+COUNTIFS('06'!$D$3:$D$300,C529,'06'!$H$3:$H$300,"&gt;0")+COUNTIFS('07'!$C$3:$C$300,C529,'07'!$H$3:$H$300,"&gt;0")+COUNTIFS('07'!$D$3:$D$300,C529,'07'!$H$3:$H$300,"&gt;0")+COUNTIFS('08'!$C$3:$C$300,C529,'08'!$H$3:$H$300,"&gt;0")+COUNTIFS('08'!$D$3:$D$300,C529,'08'!$H$3:$H$300,"&gt;0")+COUNTIFS('09'!$C$3:$C$300,C529,'09'!$H$3:$H$300,"&gt;0")+COUNTIFS('09'!$D$3:$D$300,C529,'09'!$H$3:$H$300,"&gt;0")+COUNTIFS('10'!$C$3:$C$260,C529,'10'!$I$3:$I$260,"&gt;0")+COUNTIFS('10'!$D$3:$D$260,C529,'10'!$I$3:$I$260,"&gt;0")+COUNTIFS('11'!$C$3:$C$300,C529,'11'!$H$3:$H$300,"&gt;0")+COUNTIFS('11'!$D$3:$D$300,C529,'11'!$H$3:$H$300,"&gt;0")+COUNTIFS('12'!$C$3:$C$300,C529,'12'!$H$3:$H$300,"&gt;0")+COUNTIFS('12'!$D$3:$D$300,C529,'12'!$H$3:$H$300,"&gt;0")</f>
        <v>0</v>
      </c>
      <c r="G529" s="18">
        <f>COUNTIFS('01'!$C$3:$C$300,C529,'01'!$H$3:$H$300,"&lt;0")+COUNTIFS('01'!$D$3:$D$300,C529,'01'!$H$3:$H$300,"&lt;0")+COUNTIFS('02'!$C$3:$C$300,C529,'02'!$H$3:$H$300,"&lt;0")+COUNTIFS('02'!$D$3:$D$300,C529,'02'!$H$3:$H$300,"&lt;0")+COUNTIFS('03'!$C$3:$C$300,C529,'03'!$H$3:$H$300,"&lt;0")+COUNTIFS('03'!$D$3:$D$300,C529,'03'!$H$3:$H$300,"&lt;0")+COUNTIFS('04'!$C$3:$C$300,C529,'04'!$H$3:$H$300,"&lt;0")+COUNTIFS('04'!$D$3:$D$300,C529,'04'!$H$3:$H$300,"&lt;0")+COUNTIFS('05'!$C$3:$C$300,C529,'05'!$H$3:$H$300,"&lt;0")+COUNTIFS('05'!$D$3:$D$300,C529,'05'!$H$3:$H$300,"&lt;0")+COUNTIFS('06'!$C$3:$C$300,C529,'06'!$H$3:$H$300,"&lt;0")+COUNTIFS('06'!$D$3:$D$300,C529,'06'!$H$3:$H$300,"&lt;0")+COUNTIFS('07'!$C$3:$C$300,C529,'07'!$H$3:$H$300,"&lt;0")+COUNTIFS('07'!$D$3:$D$300,C529,'07'!$H$3:$H$300,"&lt;0")+COUNTIFS('08'!$C$3:$C$300,C529,'08'!$H$3:$H$300,"&lt;0")+COUNTIFS('08'!$D$3:$D$300,C529,'08'!$H$3:$H$300,"&lt;0")+COUNTIFS('09'!$C$3:$C$300,C529,'09'!$H$3:$H$300,"&lt;0")+COUNTIFS('09'!$D$3:$D$300,C529,'09'!$H$3:$H$300,"&lt;0")+COUNTIFS('10'!$C$3:$C$260,C529,'10'!$I$3:$I$260,"&lt;0")+COUNTIFS('10'!$D$3:$D$260,C529,'10'!$I$3:$I$260,"&lt;0")+COUNTIFS('11'!$C$3:$C$300,C529,'11'!$H$3:$H$300,"&lt;0")+COUNTIFS('11'!$D$3:$D$300,C529,'11'!$H$3:$H$300,"&lt;0")+COUNTIFS('12'!$C$3:$C$300,C529,'12'!$H$3:$H$300,"&lt;0")+COUNTIFS('12'!$D$3:$D$300,C529,'12'!$H$3:$H$300,"&lt;0")</f>
        <v>0</v>
      </c>
      <c r="H529" s="19">
        <f>SUMIFS('01'!$H$3:$H$300,'01'!$C$3:$C$300,C529)+SUMIFS('01'!$H$3:$H$300,'01'!$D$3:$D$300,C529)+SUMIFS('02'!$H$3:$H$300,'02'!$C$3:$C$300,C529)+SUMIFS('02'!$H$3:$H$300,'02'!$D$3:$D$300,C529)+SUMIFS('03'!$H$3:$H$300,'03'!$C$3:$C$300,C529)+SUMIFS('03'!$H$3:$H$300,'03'!$D$3:$D$300,C529)+SUMIFS('04'!$H$3:$H$300,'04'!$C$3:$C$300,C529)+SUMIFS('04'!$H$3:$H$300,'04'!$D$3:$D$300,C529)+SUMIFS('05'!$H$3:$H$300,'05'!$C$3:$C$300,C529)+SUMIFS('05'!$H$3:$H$300,'05'!$D$3:$D$300,C529)+SUMIFS('06'!$H$3:$H$300,'06'!$C$3:$C$300,C529)+SUMIFS('06'!$H$3:$H$300,'06'!$D$3:$D$300,C529)+SUMIFS('07'!$H$3:$H$300,'07'!$C$3:$C$300,C529)+SUMIFS('07'!$H$3:$H$300,'07'!$D$3:$D$300,C529)+SUMIFS('08'!$H$3:$H$300,'08'!$C$3:$C$300,C529)+SUMIFS('08'!$H$3:$H$300,'08'!$D$3:$D$300,C529)+SUMIFS('09'!$H$3:$H$300,'09'!$C$3:$C$300,C529)+SUMIFS('09'!$H$3:$H$300,'09'!$D$3:$D$300,C529)+SUMIFS('10'!$I$3:$I$260,'10'!$C$3:$C$260,C529)+SUMIFS('10'!$I$3:$I$260,'10'!$D$3:$D$260,C529)+SUMIFS('11'!$H$3:$H$300,'11'!$C$3:$C$300,C529)+SUMIFS('11'!$H$3:$H$300,'11'!$D$3:$D$300,C529)+SUMIFS('12'!$H$3:$H$300,'12'!$C$3:$C$300,C529)+SUMIFS('12'!$H$3:$H$300,'12'!$D$3:$D$300,C529)</f>
        <v>0</v>
      </c>
      <c r="I529" s="212"/>
      <c r="J529" s="231"/>
      <c r="K529" s="212"/>
      <c r="L529" s="212"/>
    </row>
    <row r="530" spans="1:12" ht="24.75" customHeight="1">
      <c r="A530" s="16">
        <f>Equipes!$H530+(ROW(Equipes!$H530)/100000)</f>
        <v>5.3E-3</v>
      </c>
      <c r="B530" s="13">
        <f>RANK(Equipes!$A530,A:A)</f>
        <v>471</v>
      </c>
      <c r="C530" s="28"/>
      <c r="D530" s="18">
        <f>COUNTIF('01'!$C$3:$C$300,C530)+COUNTIF('02'!$C$3:$C$300,C530)+COUNTIF('03'!$C$3:$C$300,C530)+COUNTIF('04'!$C$3:$C$300,C530)+COUNTIF('05'!$C$3:$C$300,C530)+COUNTIF('06'!$C$3:$C$300,C530)+COUNTIF('07'!$C$3:$C$300,C530)+COUNTIF('08'!$C$3:$C$300,C530)+COUNTIF('09'!$C$3:$C$300,C530)+COUNTIF('10'!$C$3:$C$260,C530)+COUNTIF('11'!$C$3:$C$300,C530)+COUNTIF('12'!$C$3:$C$300,C530)</f>
        <v>0</v>
      </c>
      <c r="E530" s="18">
        <f>COUNTIF('01'!$D$3:$D$300,C530)+COUNTIF('02'!$D$3:$D$300,C530)+COUNTIF('03'!$D$3:$D$300,C530)+COUNTIF('04'!$D$3:$D$300,C530)+COUNTIF('05'!$D$3:$D$300,C530)+COUNTIF('06'!$D$3:$D$300,C530)+COUNTIF('07'!$D$3:$D$300,C530)+COUNTIF('08'!$D$3:$D$300,C530)+COUNTIF('09'!$D$3:$D$300,C530)+COUNTIF('10'!$D$3:$D$260,C530)+COUNTIF('11'!$D$3:$D$300,C530)+COUNTIF('12'!$D$3:$D$300,C530)</f>
        <v>0</v>
      </c>
      <c r="F530" s="18">
        <f>COUNTIFS('01'!$C$3:$C$300,C530,'01'!$H$3:$H$300,"&gt;0")+COUNTIFS('01'!$D$3:$D$300,C530,'01'!$H$3:$H$300,"&gt;0")+COUNTIFS('02'!$C$3:$C$300,C530,'02'!$H$3:$H$300,"&gt;0")+COUNTIFS('02'!$D$3:$D$300,C530,'02'!$H$3:$H$300,"&gt;0")+COUNTIFS('03'!$C$3:$C$300,C530,'03'!$H$3:$H$300,"&gt;0")+COUNTIFS('03'!$D$3:$D$300,C530,'03'!$H$3:$H$300,"&gt;0")+COUNTIFS('04'!$C$3:$C$300,C530,'04'!$H$3:$H$300,"&gt;0")+COUNTIFS('04'!$D$3:$D$300,C530,'04'!$H$3:$H$300,"&gt;0")+COUNTIFS('05'!$C$3:$C$300,C530,'05'!$H$3:$H$300,"&gt;0")+COUNTIFS('05'!$D$3:$D$300,C530,'05'!$H$3:$H$300,"&gt;0")+COUNTIFS('06'!$C$3:$C$300,C530,'06'!$H$3:$H$300,"&gt;0")+COUNTIFS('06'!$D$3:$D$300,C530,'06'!$H$3:$H$300,"&gt;0")+COUNTIFS('07'!$C$3:$C$300,C530,'07'!$H$3:$H$300,"&gt;0")+COUNTIFS('07'!$D$3:$D$300,C530,'07'!$H$3:$H$300,"&gt;0")+COUNTIFS('08'!$C$3:$C$300,C530,'08'!$H$3:$H$300,"&gt;0")+COUNTIFS('08'!$D$3:$D$300,C530,'08'!$H$3:$H$300,"&gt;0")+COUNTIFS('09'!$C$3:$C$300,C530,'09'!$H$3:$H$300,"&gt;0")+COUNTIFS('09'!$D$3:$D$300,C530,'09'!$H$3:$H$300,"&gt;0")+COUNTIFS('10'!$C$3:$C$260,C530,'10'!$I$3:$I$260,"&gt;0")+COUNTIFS('10'!$D$3:$D$260,C530,'10'!$I$3:$I$260,"&gt;0")+COUNTIFS('11'!$C$3:$C$300,C530,'11'!$H$3:$H$300,"&gt;0")+COUNTIFS('11'!$D$3:$D$300,C530,'11'!$H$3:$H$300,"&gt;0")+COUNTIFS('12'!$C$3:$C$300,C530,'12'!$H$3:$H$300,"&gt;0")+COUNTIFS('12'!$D$3:$D$300,C530,'12'!$H$3:$H$300,"&gt;0")</f>
        <v>0</v>
      </c>
      <c r="G530" s="18">
        <f>COUNTIFS('01'!$C$3:$C$300,C530,'01'!$H$3:$H$300,"&lt;0")+COUNTIFS('01'!$D$3:$D$300,C530,'01'!$H$3:$H$300,"&lt;0")+COUNTIFS('02'!$C$3:$C$300,C530,'02'!$H$3:$H$300,"&lt;0")+COUNTIFS('02'!$D$3:$D$300,C530,'02'!$H$3:$H$300,"&lt;0")+COUNTIFS('03'!$C$3:$C$300,C530,'03'!$H$3:$H$300,"&lt;0")+COUNTIFS('03'!$D$3:$D$300,C530,'03'!$H$3:$H$300,"&lt;0")+COUNTIFS('04'!$C$3:$C$300,C530,'04'!$H$3:$H$300,"&lt;0")+COUNTIFS('04'!$D$3:$D$300,C530,'04'!$H$3:$H$300,"&lt;0")+COUNTIFS('05'!$C$3:$C$300,C530,'05'!$H$3:$H$300,"&lt;0")+COUNTIFS('05'!$D$3:$D$300,C530,'05'!$H$3:$H$300,"&lt;0")+COUNTIFS('06'!$C$3:$C$300,C530,'06'!$H$3:$H$300,"&lt;0")+COUNTIFS('06'!$D$3:$D$300,C530,'06'!$H$3:$H$300,"&lt;0")+COUNTIFS('07'!$C$3:$C$300,C530,'07'!$H$3:$H$300,"&lt;0")+COUNTIFS('07'!$D$3:$D$300,C530,'07'!$H$3:$H$300,"&lt;0")+COUNTIFS('08'!$C$3:$C$300,C530,'08'!$H$3:$H$300,"&lt;0")+COUNTIFS('08'!$D$3:$D$300,C530,'08'!$H$3:$H$300,"&lt;0")+COUNTIFS('09'!$C$3:$C$300,C530,'09'!$H$3:$H$300,"&lt;0")+COUNTIFS('09'!$D$3:$D$300,C530,'09'!$H$3:$H$300,"&lt;0")+COUNTIFS('10'!$C$3:$C$260,C530,'10'!$I$3:$I$260,"&lt;0")+COUNTIFS('10'!$D$3:$D$260,C530,'10'!$I$3:$I$260,"&lt;0")+COUNTIFS('11'!$C$3:$C$300,C530,'11'!$H$3:$H$300,"&lt;0")+COUNTIFS('11'!$D$3:$D$300,C530,'11'!$H$3:$H$300,"&lt;0")+COUNTIFS('12'!$C$3:$C$300,C530,'12'!$H$3:$H$300,"&lt;0")+COUNTIFS('12'!$D$3:$D$300,C530,'12'!$H$3:$H$300,"&lt;0")</f>
        <v>0</v>
      </c>
      <c r="H530" s="19">
        <f>SUMIFS('01'!$H$3:$H$300,'01'!$C$3:$C$300,C530)+SUMIFS('01'!$H$3:$H$300,'01'!$D$3:$D$300,C530)+SUMIFS('02'!$H$3:$H$300,'02'!$C$3:$C$300,C530)+SUMIFS('02'!$H$3:$H$300,'02'!$D$3:$D$300,C530)+SUMIFS('03'!$H$3:$H$300,'03'!$C$3:$C$300,C530)+SUMIFS('03'!$H$3:$H$300,'03'!$D$3:$D$300,C530)+SUMIFS('04'!$H$3:$H$300,'04'!$C$3:$C$300,C530)+SUMIFS('04'!$H$3:$H$300,'04'!$D$3:$D$300,C530)+SUMIFS('05'!$H$3:$H$300,'05'!$C$3:$C$300,C530)+SUMIFS('05'!$H$3:$H$300,'05'!$D$3:$D$300,C530)+SUMIFS('06'!$H$3:$H$300,'06'!$C$3:$C$300,C530)+SUMIFS('06'!$H$3:$H$300,'06'!$D$3:$D$300,C530)+SUMIFS('07'!$H$3:$H$300,'07'!$C$3:$C$300,C530)+SUMIFS('07'!$H$3:$H$300,'07'!$D$3:$D$300,C530)+SUMIFS('08'!$H$3:$H$300,'08'!$C$3:$C$300,C530)+SUMIFS('08'!$H$3:$H$300,'08'!$D$3:$D$300,C530)+SUMIFS('09'!$H$3:$H$300,'09'!$C$3:$C$300,C530)+SUMIFS('09'!$H$3:$H$300,'09'!$D$3:$D$300,C530)+SUMIFS('10'!$I$3:$I$260,'10'!$C$3:$C$260,C530)+SUMIFS('10'!$I$3:$I$260,'10'!$D$3:$D$260,C530)+SUMIFS('11'!$H$3:$H$300,'11'!$C$3:$C$300,C530)+SUMIFS('11'!$H$3:$H$300,'11'!$D$3:$D$300,C530)+SUMIFS('12'!$H$3:$H$300,'12'!$C$3:$C$300,C530)+SUMIFS('12'!$H$3:$H$300,'12'!$D$3:$D$300,C530)</f>
        <v>0</v>
      </c>
      <c r="I530" s="212"/>
      <c r="J530" s="231"/>
      <c r="K530" s="212"/>
      <c r="L530" s="212"/>
    </row>
    <row r="531" spans="1:12" ht="24.75" customHeight="1">
      <c r="A531" s="16">
        <f>Equipes!$H531+(ROW(Equipes!$H531)/100000)</f>
        <v>5.3099999999999996E-3</v>
      </c>
      <c r="B531" s="13">
        <f>RANK(Equipes!$A531,A:A)</f>
        <v>470</v>
      </c>
      <c r="C531" s="28"/>
      <c r="D531" s="18">
        <f>COUNTIF('01'!$C$3:$C$300,C531)+COUNTIF('02'!$C$3:$C$300,C531)+COUNTIF('03'!$C$3:$C$300,C531)+COUNTIF('04'!$C$3:$C$300,C531)+COUNTIF('05'!$C$3:$C$300,C531)+COUNTIF('06'!$C$3:$C$300,C531)+COUNTIF('07'!$C$3:$C$300,C531)+COUNTIF('08'!$C$3:$C$300,C531)+COUNTIF('09'!$C$3:$C$300,C531)+COUNTIF('10'!$C$3:$C$260,C531)+COUNTIF('11'!$C$3:$C$300,C531)+COUNTIF('12'!$C$3:$C$300,C531)</f>
        <v>0</v>
      </c>
      <c r="E531" s="18">
        <f>COUNTIF('01'!$D$3:$D$300,C531)+COUNTIF('02'!$D$3:$D$300,C531)+COUNTIF('03'!$D$3:$D$300,C531)+COUNTIF('04'!$D$3:$D$300,C531)+COUNTIF('05'!$D$3:$D$300,C531)+COUNTIF('06'!$D$3:$D$300,C531)+COUNTIF('07'!$D$3:$D$300,C531)+COUNTIF('08'!$D$3:$D$300,C531)+COUNTIF('09'!$D$3:$D$300,C531)+COUNTIF('10'!$D$3:$D$260,C531)+COUNTIF('11'!$D$3:$D$300,C531)+COUNTIF('12'!$D$3:$D$300,C531)</f>
        <v>0</v>
      </c>
      <c r="F531" s="18">
        <f>COUNTIFS('01'!$C$3:$C$300,C531,'01'!$H$3:$H$300,"&gt;0")+COUNTIFS('01'!$D$3:$D$300,C531,'01'!$H$3:$H$300,"&gt;0")+COUNTIFS('02'!$C$3:$C$300,C531,'02'!$H$3:$H$300,"&gt;0")+COUNTIFS('02'!$D$3:$D$300,C531,'02'!$H$3:$H$300,"&gt;0")+COUNTIFS('03'!$C$3:$C$300,C531,'03'!$H$3:$H$300,"&gt;0")+COUNTIFS('03'!$D$3:$D$300,C531,'03'!$H$3:$H$300,"&gt;0")+COUNTIFS('04'!$C$3:$C$300,C531,'04'!$H$3:$H$300,"&gt;0")+COUNTIFS('04'!$D$3:$D$300,C531,'04'!$H$3:$H$300,"&gt;0")+COUNTIFS('05'!$C$3:$C$300,C531,'05'!$H$3:$H$300,"&gt;0")+COUNTIFS('05'!$D$3:$D$300,C531,'05'!$H$3:$H$300,"&gt;0")+COUNTIFS('06'!$C$3:$C$300,C531,'06'!$H$3:$H$300,"&gt;0")+COUNTIFS('06'!$D$3:$D$300,C531,'06'!$H$3:$H$300,"&gt;0")+COUNTIFS('07'!$C$3:$C$300,C531,'07'!$H$3:$H$300,"&gt;0")+COUNTIFS('07'!$D$3:$D$300,C531,'07'!$H$3:$H$300,"&gt;0")+COUNTIFS('08'!$C$3:$C$300,C531,'08'!$H$3:$H$300,"&gt;0")+COUNTIFS('08'!$D$3:$D$300,C531,'08'!$H$3:$H$300,"&gt;0")+COUNTIFS('09'!$C$3:$C$300,C531,'09'!$H$3:$H$300,"&gt;0")+COUNTIFS('09'!$D$3:$D$300,C531,'09'!$H$3:$H$300,"&gt;0")+COUNTIFS('10'!$C$3:$C$260,C531,'10'!$I$3:$I$260,"&gt;0")+COUNTIFS('10'!$D$3:$D$260,C531,'10'!$I$3:$I$260,"&gt;0")+COUNTIFS('11'!$C$3:$C$300,C531,'11'!$H$3:$H$300,"&gt;0")+COUNTIFS('11'!$D$3:$D$300,C531,'11'!$H$3:$H$300,"&gt;0")+COUNTIFS('12'!$C$3:$C$300,C531,'12'!$H$3:$H$300,"&gt;0")+COUNTIFS('12'!$D$3:$D$300,C531,'12'!$H$3:$H$300,"&gt;0")</f>
        <v>0</v>
      </c>
      <c r="G531" s="18">
        <f>COUNTIFS('01'!$C$3:$C$300,C531,'01'!$H$3:$H$300,"&lt;0")+COUNTIFS('01'!$D$3:$D$300,C531,'01'!$H$3:$H$300,"&lt;0")+COUNTIFS('02'!$C$3:$C$300,C531,'02'!$H$3:$H$300,"&lt;0")+COUNTIFS('02'!$D$3:$D$300,C531,'02'!$H$3:$H$300,"&lt;0")+COUNTIFS('03'!$C$3:$C$300,C531,'03'!$H$3:$H$300,"&lt;0")+COUNTIFS('03'!$D$3:$D$300,C531,'03'!$H$3:$H$300,"&lt;0")+COUNTIFS('04'!$C$3:$C$300,C531,'04'!$H$3:$H$300,"&lt;0")+COUNTIFS('04'!$D$3:$D$300,C531,'04'!$H$3:$H$300,"&lt;0")+COUNTIFS('05'!$C$3:$C$300,C531,'05'!$H$3:$H$300,"&lt;0")+COUNTIFS('05'!$D$3:$D$300,C531,'05'!$H$3:$H$300,"&lt;0")+COUNTIFS('06'!$C$3:$C$300,C531,'06'!$H$3:$H$300,"&lt;0")+COUNTIFS('06'!$D$3:$D$300,C531,'06'!$H$3:$H$300,"&lt;0")+COUNTIFS('07'!$C$3:$C$300,C531,'07'!$H$3:$H$300,"&lt;0")+COUNTIFS('07'!$D$3:$D$300,C531,'07'!$H$3:$H$300,"&lt;0")+COUNTIFS('08'!$C$3:$C$300,C531,'08'!$H$3:$H$300,"&lt;0")+COUNTIFS('08'!$D$3:$D$300,C531,'08'!$H$3:$H$300,"&lt;0")+COUNTIFS('09'!$C$3:$C$300,C531,'09'!$H$3:$H$300,"&lt;0")+COUNTIFS('09'!$D$3:$D$300,C531,'09'!$H$3:$H$300,"&lt;0")+COUNTIFS('10'!$C$3:$C$260,C531,'10'!$I$3:$I$260,"&lt;0")+COUNTIFS('10'!$D$3:$D$260,C531,'10'!$I$3:$I$260,"&lt;0")+COUNTIFS('11'!$C$3:$C$300,C531,'11'!$H$3:$H$300,"&lt;0")+COUNTIFS('11'!$D$3:$D$300,C531,'11'!$H$3:$H$300,"&lt;0")+COUNTIFS('12'!$C$3:$C$300,C531,'12'!$H$3:$H$300,"&lt;0")+COUNTIFS('12'!$D$3:$D$300,C531,'12'!$H$3:$H$300,"&lt;0")</f>
        <v>0</v>
      </c>
      <c r="H531" s="19">
        <f>SUMIFS('01'!$H$3:$H$300,'01'!$C$3:$C$300,C531)+SUMIFS('01'!$H$3:$H$300,'01'!$D$3:$D$300,C531)+SUMIFS('02'!$H$3:$H$300,'02'!$C$3:$C$300,C531)+SUMIFS('02'!$H$3:$H$300,'02'!$D$3:$D$300,C531)+SUMIFS('03'!$H$3:$H$300,'03'!$C$3:$C$300,C531)+SUMIFS('03'!$H$3:$H$300,'03'!$D$3:$D$300,C531)+SUMIFS('04'!$H$3:$H$300,'04'!$C$3:$C$300,C531)+SUMIFS('04'!$H$3:$H$300,'04'!$D$3:$D$300,C531)+SUMIFS('05'!$H$3:$H$300,'05'!$C$3:$C$300,C531)+SUMIFS('05'!$H$3:$H$300,'05'!$D$3:$D$300,C531)+SUMIFS('06'!$H$3:$H$300,'06'!$C$3:$C$300,C531)+SUMIFS('06'!$H$3:$H$300,'06'!$D$3:$D$300,C531)+SUMIFS('07'!$H$3:$H$300,'07'!$C$3:$C$300,C531)+SUMIFS('07'!$H$3:$H$300,'07'!$D$3:$D$300,C531)+SUMIFS('08'!$H$3:$H$300,'08'!$C$3:$C$300,C531)+SUMIFS('08'!$H$3:$H$300,'08'!$D$3:$D$300,C531)+SUMIFS('09'!$H$3:$H$300,'09'!$C$3:$C$300,C531)+SUMIFS('09'!$H$3:$H$300,'09'!$D$3:$D$300,C531)+SUMIFS('10'!$I$3:$I$260,'10'!$C$3:$C$260,C531)+SUMIFS('10'!$I$3:$I$260,'10'!$D$3:$D$260,C531)+SUMIFS('11'!$H$3:$H$300,'11'!$C$3:$C$300,C531)+SUMIFS('11'!$H$3:$H$300,'11'!$D$3:$D$300,C531)+SUMIFS('12'!$H$3:$H$300,'12'!$C$3:$C$300,C531)+SUMIFS('12'!$H$3:$H$300,'12'!$D$3:$D$300,C531)</f>
        <v>0</v>
      </c>
      <c r="I531" s="212"/>
      <c r="J531" s="231"/>
      <c r="K531" s="212"/>
      <c r="L531" s="212"/>
    </row>
    <row r="532" spans="1:12" ht="24.75" customHeight="1">
      <c r="A532" s="16">
        <f>Equipes!$H532+(ROW(Equipes!$H532)/100000)</f>
        <v>5.3200000000000001E-3</v>
      </c>
      <c r="B532" s="13">
        <f>RANK(Equipes!$A532,A:A)</f>
        <v>469</v>
      </c>
      <c r="C532" s="28"/>
      <c r="D532" s="18">
        <f>COUNTIF('01'!$C$3:$C$300,C532)+COUNTIF('02'!$C$3:$C$300,C532)+COUNTIF('03'!$C$3:$C$300,C532)+COUNTIF('04'!$C$3:$C$300,C532)+COUNTIF('05'!$C$3:$C$300,C532)+COUNTIF('06'!$C$3:$C$300,C532)+COUNTIF('07'!$C$3:$C$300,C532)+COUNTIF('08'!$C$3:$C$300,C532)+COUNTIF('09'!$C$3:$C$300,C532)+COUNTIF('10'!$C$3:$C$260,C532)+COUNTIF('11'!$C$3:$C$300,C532)+COUNTIF('12'!$C$3:$C$300,C532)</f>
        <v>0</v>
      </c>
      <c r="E532" s="18">
        <f>COUNTIF('01'!$D$3:$D$300,C532)+COUNTIF('02'!$D$3:$D$300,C532)+COUNTIF('03'!$D$3:$D$300,C532)+COUNTIF('04'!$D$3:$D$300,C532)+COUNTIF('05'!$D$3:$D$300,C532)+COUNTIF('06'!$D$3:$D$300,C532)+COUNTIF('07'!$D$3:$D$300,C532)+COUNTIF('08'!$D$3:$D$300,C532)+COUNTIF('09'!$D$3:$D$300,C532)+COUNTIF('10'!$D$3:$D$260,C532)+COUNTIF('11'!$D$3:$D$300,C532)+COUNTIF('12'!$D$3:$D$300,C532)</f>
        <v>0</v>
      </c>
      <c r="F532" s="18">
        <f>COUNTIFS('01'!$C$3:$C$300,C532,'01'!$H$3:$H$300,"&gt;0")+COUNTIFS('01'!$D$3:$D$300,C532,'01'!$H$3:$H$300,"&gt;0")+COUNTIFS('02'!$C$3:$C$300,C532,'02'!$H$3:$H$300,"&gt;0")+COUNTIFS('02'!$D$3:$D$300,C532,'02'!$H$3:$H$300,"&gt;0")+COUNTIFS('03'!$C$3:$C$300,C532,'03'!$H$3:$H$300,"&gt;0")+COUNTIFS('03'!$D$3:$D$300,C532,'03'!$H$3:$H$300,"&gt;0")+COUNTIFS('04'!$C$3:$C$300,C532,'04'!$H$3:$H$300,"&gt;0")+COUNTIFS('04'!$D$3:$D$300,C532,'04'!$H$3:$H$300,"&gt;0")+COUNTIFS('05'!$C$3:$C$300,C532,'05'!$H$3:$H$300,"&gt;0")+COUNTIFS('05'!$D$3:$D$300,C532,'05'!$H$3:$H$300,"&gt;0")+COUNTIFS('06'!$C$3:$C$300,C532,'06'!$H$3:$H$300,"&gt;0")+COUNTIFS('06'!$D$3:$D$300,C532,'06'!$H$3:$H$300,"&gt;0")+COUNTIFS('07'!$C$3:$C$300,C532,'07'!$H$3:$H$300,"&gt;0")+COUNTIFS('07'!$D$3:$D$300,C532,'07'!$H$3:$H$300,"&gt;0")+COUNTIFS('08'!$C$3:$C$300,C532,'08'!$H$3:$H$300,"&gt;0")+COUNTIFS('08'!$D$3:$D$300,C532,'08'!$H$3:$H$300,"&gt;0")+COUNTIFS('09'!$C$3:$C$300,C532,'09'!$H$3:$H$300,"&gt;0")+COUNTIFS('09'!$D$3:$D$300,C532,'09'!$H$3:$H$300,"&gt;0")+COUNTIFS('10'!$C$3:$C$260,C532,'10'!$I$3:$I$260,"&gt;0")+COUNTIFS('10'!$D$3:$D$260,C532,'10'!$I$3:$I$260,"&gt;0")+COUNTIFS('11'!$C$3:$C$300,C532,'11'!$H$3:$H$300,"&gt;0")+COUNTIFS('11'!$D$3:$D$300,C532,'11'!$H$3:$H$300,"&gt;0")+COUNTIFS('12'!$C$3:$C$300,C532,'12'!$H$3:$H$300,"&gt;0")+COUNTIFS('12'!$D$3:$D$300,C532,'12'!$H$3:$H$300,"&gt;0")</f>
        <v>0</v>
      </c>
      <c r="G532" s="18">
        <f>COUNTIFS('01'!$C$3:$C$300,C532,'01'!$H$3:$H$300,"&lt;0")+COUNTIFS('01'!$D$3:$D$300,C532,'01'!$H$3:$H$300,"&lt;0")+COUNTIFS('02'!$C$3:$C$300,C532,'02'!$H$3:$H$300,"&lt;0")+COUNTIFS('02'!$D$3:$D$300,C532,'02'!$H$3:$H$300,"&lt;0")+COUNTIFS('03'!$C$3:$C$300,C532,'03'!$H$3:$H$300,"&lt;0")+COUNTIFS('03'!$D$3:$D$300,C532,'03'!$H$3:$H$300,"&lt;0")+COUNTIFS('04'!$C$3:$C$300,C532,'04'!$H$3:$H$300,"&lt;0")+COUNTIFS('04'!$D$3:$D$300,C532,'04'!$H$3:$H$300,"&lt;0")+COUNTIFS('05'!$C$3:$C$300,C532,'05'!$H$3:$H$300,"&lt;0")+COUNTIFS('05'!$D$3:$D$300,C532,'05'!$H$3:$H$300,"&lt;0")+COUNTIFS('06'!$C$3:$C$300,C532,'06'!$H$3:$H$300,"&lt;0")+COUNTIFS('06'!$D$3:$D$300,C532,'06'!$H$3:$H$300,"&lt;0")+COUNTIFS('07'!$C$3:$C$300,C532,'07'!$H$3:$H$300,"&lt;0")+COUNTIFS('07'!$D$3:$D$300,C532,'07'!$H$3:$H$300,"&lt;0")+COUNTIFS('08'!$C$3:$C$300,C532,'08'!$H$3:$H$300,"&lt;0")+COUNTIFS('08'!$D$3:$D$300,C532,'08'!$H$3:$H$300,"&lt;0")+COUNTIFS('09'!$C$3:$C$300,C532,'09'!$H$3:$H$300,"&lt;0")+COUNTIFS('09'!$D$3:$D$300,C532,'09'!$H$3:$H$300,"&lt;0")+COUNTIFS('10'!$C$3:$C$260,C532,'10'!$I$3:$I$260,"&lt;0")+COUNTIFS('10'!$D$3:$D$260,C532,'10'!$I$3:$I$260,"&lt;0")+COUNTIFS('11'!$C$3:$C$300,C532,'11'!$H$3:$H$300,"&lt;0")+COUNTIFS('11'!$D$3:$D$300,C532,'11'!$H$3:$H$300,"&lt;0")+COUNTIFS('12'!$C$3:$C$300,C532,'12'!$H$3:$H$300,"&lt;0")+COUNTIFS('12'!$D$3:$D$300,C532,'12'!$H$3:$H$300,"&lt;0")</f>
        <v>0</v>
      </c>
      <c r="H532" s="19">
        <f>SUMIFS('01'!$H$3:$H$300,'01'!$C$3:$C$300,C532)+SUMIFS('01'!$H$3:$H$300,'01'!$D$3:$D$300,C532)+SUMIFS('02'!$H$3:$H$300,'02'!$C$3:$C$300,C532)+SUMIFS('02'!$H$3:$H$300,'02'!$D$3:$D$300,C532)+SUMIFS('03'!$H$3:$H$300,'03'!$C$3:$C$300,C532)+SUMIFS('03'!$H$3:$H$300,'03'!$D$3:$D$300,C532)+SUMIFS('04'!$H$3:$H$300,'04'!$C$3:$C$300,C532)+SUMIFS('04'!$H$3:$H$300,'04'!$D$3:$D$300,C532)+SUMIFS('05'!$H$3:$H$300,'05'!$C$3:$C$300,C532)+SUMIFS('05'!$H$3:$H$300,'05'!$D$3:$D$300,C532)+SUMIFS('06'!$H$3:$H$300,'06'!$C$3:$C$300,C532)+SUMIFS('06'!$H$3:$H$300,'06'!$D$3:$D$300,C532)+SUMIFS('07'!$H$3:$H$300,'07'!$C$3:$C$300,C532)+SUMIFS('07'!$H$3:$H$300,'07'!$D$3:$D$300,C532)+SUMIFS('08'!$H$3:$H$300,'08'!$C$3:$C$300,C532)+SUMIFS('08'!$H$3:$H$300,'08'!$D$3:$D$300,C532)+SUMIFS('09'!$H$3:$H$300,'09'!$C$3:$C$300,C532)+SUMIFS('09'!$H$3:$H$300,'09'!$D$3:$D$300,C532)+SUMIFS('10'!$I$3:$I$260,'10'!$C$3:$C$260,C532)+SUMIFS('10'!$I$3:$I$260,'10'!$D$3:$D$260,C532)+SUMIFS('11'!$H$3:$H$300,'11'!$C$3:$C$300,C532)+SUMIFS('11'!$H$3:$H$300,'11'!$D$3:$D$300,C532)+SUMIFS('12'!$H$3:$H$300,'12'!$C$3:$C$300,C532)+SUMIFS('12'!$H$3:$H$300,'12'!$D$3:$D$300,C532)</f>
        <v>0</v>
      </c>
      <c r="I532" s="212"/>
      <c r="J532" s="231"/>
      <c r="K532" s="212"/>
      <c r="L532" s="212"/>
    </row>
    <row r="533" spans="1:12" ht="24.75" customHeight="1">
      <c r="A533" s="16">
        <f>Equipes!$H533+(ROW(Equipes!$H533)/100000)</f>
        <v>5.3299999999999997E-3</v>
      </c>
      <c r="B533" s="13">
        <f>RANK(Equipes!$A533,A:A)</f>
        <v>468</v>
      </c>
      <c r="C533" s="28"/>
      <c r="D533" s="18">
        <f>COUNTIF('01'!$C$3:$C$300,C533)+COUNTIF('02'!$C$3:$C$300,C533)+COUNTIF('03'!$C$3:$C$300,C533)+COUNTIF('04'!$C$3:$C$300,C533)+COUNTIF('05'!$C$3:$C$300,C533)+COUNTIF('06'!$C$3:$C$300,C533)+COUNTIF('07'!$C$3:$C$300,C533)+COUNTIF('08'!$C$3:$C$300,C533)+COUNTIF('09'!$C$3:$C$300,C533)+COUNTIF('10'!$C$3:$C$260,C533)+COUNTIF('11'!$C$3:$C$300,C533)+COUNTIF('12'!$C$3:$C$300,C533)</f>
        <v>0</v>
      </c>
      <c r="E533" s="18">
        <f>COUNTIF('01'!$D$3:$D$300,C533)+COUNTIF('02'!$D$3:$D$300,C533)+COUNTIF('03'!$D$3:$D$300,C533)+COUNTIF('04'!$D$3:$D$300,C533)+COUNTIF('05'!$D$3:$D$300,C533)+COUNTIF('06'!$D$3:$D$300,C533)+COUNTIF('07'!$D$3:$D$300,C533)+COUNTIF('08'!$D$3:$D$300,C533)+COUNTIF('09'!$D$3:$D$300,C533)+COUNTIF('10'!$D$3:$D$260,C533)+COUNTIF('11'!$D$3:$D$300,C533)+COUNTIF('12'!$D$3:$D$300,C533)</f>
        <v>0</v>
      </c>
      <c r="F533" s="18">
        <f>COUNTIFS('01'!$C$3:$C$300,C533,'01'!$H$3:$H$300,"&gt;0")+COUNTIFS('01'!$D$3:$D$300,C533,'01'!$H$3:$H$300,"&gt;0")+COUNTIFS('02'!$C$3:$C$300,C533,'02'!$H$3:$H$300,"&gt;0")+COUNTIFS('02'!$D$3:$D$300,C533,'02'!$H$3:$H$300,"&gt;0")+COUNTIFS('03'!$C$3:$C$300,C533,'03'!$H$3:$H$300,"&gt;0")+COUNTIFS('03'!$D$3:$D$300,C533,'03'!$H$3:$H$300,"&gt;0")+COUNTIFS('04'!$C$3:$C$300,C533,'04'!$H$3:$H$300,"&gt;0")+COUNTIFS('04'!$D$3:$D$300,C533,'04'!$H$3:$H$300,"&gt;0")+COUNTIFS('05'!$C$3:$C$300,C533,'05'!$H$3:$H$300,"&gt;0")+COUNTIFS('05'!$D$3:$D$300,C533,'05'!$H$3:$H$300,"&gt;0")+COUNTIFS('06'!$C$3:$C$300,C533,'06'!$H$3:$H$300,"&gt;0")+COUNTIFS('06'!$D$3:$D$300,C533,'06'!$H$3:$H$300,"&gt;0")+COUNTIFS('07'!$C$3:$C$300,C533,'07'!$H$3:$H$300,"&gt;0")+COUNTIFS('07'!$D$3:$D$300,C533,'07'!$H$3:$H$300,"&gt;0")+COUNTIFS('08'!$C$3:$C$300,C533,'08'!$H$3:$H$300,"&gt;0")+COUNTIFS('08'!$D$3:$D$300,C533,'08'!$H$3:$H$300,"&gt;0")+COUNTIFS('09'!$C$3:$C$300,C533,'09'!$H$3:$H$300,"&gt;0")+COUNTIFS('09'!$D$3:$D$300,C533,'09'!$H$3:$H$300,"&gt;0")+COUNTIFS('10'!$C$3:$C$260,C533,'10'!$I$3:$I$260,"&gt;0")+COUNTIFS('10'!$D$3:$D$260,C533,'10'!$I$3:$I$260,"&gt;0")+COUNTIFS('11'!$C$3:$C$300,C533,'11'!$H$3:$H$300,"&gt;0")+COUNTIFS('11'!$D$3:$D$300,C533,'11'!$H$3:$H$300,"&gt;0")+COUNTIFS('12'!$C$3:$C$300,C533,'12'!$H$3:$H$300,"&gt;0")+COUNTIFS('12'!$D$3:$D$300,C533,'12'!$H$3:$H$300,"&gt;0")</f>
        <v>0</v>
      </c>
      <c r="G533" s="18">
        <f>COUNTIFS('01'!$C$3:$C$300,C533,'01'!$H$3:$H$300,"&lt;0")+COUNTIFS('01'!$D$3:$D$300,C533,'01'!$H$3:$H$300,"&lt;0")+COUNTIFS('02'!$C$3:$C$300,C533,'02'!$H$3:$H$300,"&lt;0")+COUNTIFS('02'!$D$3:$D$300,C533,'02'!$H$3:$H$300,"&lt;0")+COUNTIFS('03'!$C$3:$C$300,C533,'03'!$H$3:$H$300,"&lt;0")+COUNTIFS('03'!$D$3:$D$300,C533,'03'!$H$3:$H$300,"&lt;0")+COUNTIFS('04'!$C$3:$C$300,C533,'04'!$H$3:$H$300,"&lt;0")+COUNTIFS('04'!$D$3:$D$300,C533,'04'!$H$3:$H$300,"&lt;0")+COUNTIFS('05'!$C$3:$C$300,C533,'05'!$H$3:$H$300,"&lt;0")+COUNTIFS('05'!$D$3:$D$300,C533,'05'!$H$3:$H$300,"&lt;0")+COUNTIFS('06'!$C$3:$C$300,C533,'06'!$H$3:$H$300,"&lt;0")+COUNTIFS('06'!$D$3:$D$300,C533,'06'!$H$3:$H$300,"&lt;0")+COUNTIFS('07'!$C$3:$C$300,C533,'07'!$H$3:$H$300,"&lt;0")+COUNTIFS('07'!$D$3:$D$300,C533,'07'!$H$3:$H$300,"&lt;0")+COUNTIFS('08'!$C$3:$C$300,C533,'08'!$H$3:$H$300,"&lt;0")+COUNTIFS('08'!$D$3:$D$300,C533,'08'!$H$3:$H$300,"&lt;0")+COUNTIFS('09'!$C$3:$C$300,C533,'09'!$H$3:$H$300,"&lt;0")+COUNTIFS('09'!$D$3:$D$300,C533,'09'!$H$3:$H$300,"&lt;0")+COUNTIFS('10'!$C$3:$C$260,C533,'10'!$I$3:$I$260,"&lt;0")+COUNTIFS('10'!$D$3:$D$260,C533,'10'!$I$3:$I$260,"&lt;0")+COUNTIFS('11'!$C$3:$C$300,C533,'11'!$H$3:$H$300,"&lt;0")+COUNTIFS('11'!$D$3:$D$300,C533,'11'!$H$3:$H$300,"&lt;0")+COUNTIFS('12'!$C$3:$C$300,C533,'12'!$H$3:$H$300,"&lt;0")+COUNTIFS('12'!$D$3:$D$300,C533,'12'!$H$3:$H$300,"&lt;0")</f>
        <v>0</v>
      </c>
      <c r="H533" s="19">
        <f>SUMIFS('01'!$H$3:$H$300,'01'!$C$3:$C$300,C533)+SUMIFS('01'!$H$3:$H$300,'01'!$D$3:$D$300,C533)+SUMIFS('02'!$H$3:$H$300,'02'!$C$3:$C$300,C533)+SUMIFS('02'!$H$3:$H$300,'02'!$D$3:$D$300,C533)+SUMIFS('03'!$H$3:$H$300,'03'!$C$3:$C$300,C533)+SUMIFS('03'!$H$3:$H$300,'03'!$D$3:$D$300,C533)+SUMIFS('04'!$H$3:$H$300,'04'!$C$3:$C$300,C533)+SUMIFS('04'!$H$3:$H$300,'04'!$D$3:$D$300,C533)+SUMIFS('05'!$H$3:$H$300,'05'!$C$3:$C$300,C533)+SUMIFS('05'!$H$3:$H$300,'05'!$D$3:$D$300,C533)+SUMIFS('06'!$H$3:$H$300,'06'!$C$3:$C$300,C533)+SUMIFS('06'!$H$3:$H$300,'06'!$D$3:$D$300,C533)+SUMIFS('07'!$H$3:$H$300,'07'!$C$3:$C$300,C533)+SUMIFS('07'!$H$3:$H$300,'07'!$D$3:$D$300,C533)+SUMIFS('08'!$H$3:$H$300,'08'!$C$3:$C$300,C533)+SUMIFS('08'!$H$3:$H$300,'08'!$D$3:$D$300,C533)+SUMIFS('09'!$H$3:$H$300,'09'!$C$3:$C$300,C533)+SUMIFS('09'!$H$3:$H$300,'09'!$D$3:$D$300,C533)+SUMIFS('10'!$I$3:$I$260,'10'!$C$3:$C$260,C533)+SUMIFS('10'!$I$3:$I$260,'10'!$D$3:$D$260,C533)+SUMIFS('11'!$H$3:$H$300,'11'!$C$3:$C$300,C533)+SUMIFS('11'!$H$3:$H$300,'11'!$D$3:$D$300,C533)+SUMIFS('12'!$H$3:$H$300,'12'!$C$3:$C$300,C533)+SUMIFS('12'!$H$3:$H$300,'12'!$D$3:$D$300,C533)</f>
        <v>0</v>
      </c>
      <c r="I533" s="212"/>
      <c r="J533" s="231"/>
      <c r="K533" s="212"/>
      <c r="L533" s="212"/>
    </row>
    <row r="534" spans="1:12" ht="24.75" customHeight="1">
      <c r="A534" s="16">
        <f>Equipes!$H534+(ROW(Equipes!$H534)/100000)</f>
        <v>5.3400000000000001E-3</v>
      </c>
      <c r="B534" s="13">
        <f>RANK(Equipes!$A534,A:A)</f>
        <v>467</v>
      </c>
      <c r="C534" s="28"/>
      <c r="D534" s="18">
        <f>COUNTIF('01'!$C$3:$C$300,C534)+COUNTIF('02'!$C$3:$C$300,C534)+COUNTIF('03'!$C$3:$C$300,C534)+COUNTIF('04'!$C$3:$C$300,C534)+COUNTIF('05'!$C$3:$C$300,C534)+COUNTIF('06'!$C$3:$C$300,C534)+COUNTIF('07'!$C$3:$C$300,C534)+COUNTIF('08'!$C$3:$C$300,C534)+COUNTIF('09'!$C$3:$C$300,C534)+COUNTIF('10'!$C$3:$C$260,C534)+COUNTIF('11'!$C$3:$C$300,C534)+COUNTIF('12'!$C$3:$C$300,C534)</f>
        <v>0</v>
      </c>
      <c r="E534" s="18">
        <f>COUNTIF('01'!$D$3:$D$300,C534)+COUNTIF('02'!$D$3:$D$300,C534)+COUNTIF('03'!$D$3:$D$300,C534)+COUNTIF('04'!$D$3:$D$300,C534)+COUNTIF('05'!$D$3:$D$300,C534)+COUNTIF('06'!$D$3:$D$300,C534)+COUNTIF('07'!$D$3:$D$300,C534)+COUNTIF('08'!$D$3:$D$300,C534)+COUNTIF('09'!$D$3:$D$300,C534)+COUNTIF('10'!$D$3:$D$260,C534)+COUNTIF('11'!$D$3:$D$300,C534)+COUNTIF('12'!$D$3:$D$300,C534)</f>
        <v>0</v>
      </c>
      <c r="F534" s="18">
        <f>COUNTIFS('01'!$C$3:$C$300,C534,'01'!$H$3:$H$300,"&gt;0")+COUNTIFS('01'!$D$3:$D$300,C534,'01'!$H$3:$H$300,"&gt;0")+COUNTIFS('02'!$C$3:$C$300,C534,'02'!$H$3:$H$300,"&gt;0")+COUNTIFS('02'!$D$3:$D$300,C534,'02'!$H$3:$H$300,"&gt;0")+COUNTIFS('03'!$C$3:$C$300,C534,'03'!$H$3:$H$300,"&gt;0")+COUNTIFS('03'!$D$3:$D$300,C534,'03'!$H$3:$H$300,"&gt;0")+COUNTIFS('04'!$C$3:$C$300,C534,'04'!$H$3:$H$300,"&gt;0")+COUNTIFS('04'!$D$3:$D$300,C534,'04'!$H$3:$H$300,"&gt;0")+COUNTIFS('05'!$C$3:$C$300,C534,'05'!$H$3:$H$300,"&gt;0")+COUNTIFS('05'!$D$3:$D$300,C534,'05'!$H$3:$H$300,"&gt;0")+COUNTIFS('06'!$C$3:$C$300,C534,'06'!$H$3:$H$300,"&gt;0")+COUNTIFS('06'!$D$3:$D$300,C534,'06'!$H$3:$H$300,"&gt;0")+COUNTIFS('07'!$C$3:$C$300,C534,'07'!$H$3:$H$300,"&gt;0")+COUNTIFS('07'!$D$3:$D$300,C534,'07'!$H$3:$H$300,"&gt;0")+COUNTIFS('08'!$C$3:$C$300,C534,'08'!$H$3:$H$300,"&gt;0")+COUNTIFS('08'!$D$3:$D$300,C534,'08'!$H$3:$H$300,"&gt;0")+COUNTIFS('09'!$C$3:$C$300,C534,'09'!$H$3:$H$300,"&gt;0")+COUNTIFS('09'!$D$3:$D$300,C534,'09'!$H$3:$H$300,"&gt;0")+COUNTIFS('10'!$C$3:$C$260,C534,'10'!$I$3:$I$260,"&gt;0")+COUNTIFS('10'!$D$3:$D$260,C534,'10'!$I$3:$I$260,"&gt;0")+COUNTIFS('11'!$C$3:$C$300,C534,'11'!$H$3:$H$300,"&gt;0")+COUNTIFS('11'!$D$3:$D$300,C534,'11'!$H$3:$H$300,"&gt;0")+COUNTIFS('12'!$C$3:$C$300,C534,'12'!$H$3:$H$300,"&gt;0")+COUNTIFS('12'!$D$3:$D$300,C534,'12'!$H$3:$H$300,"&gt;0")</f>
        <v>0</v>
      </c>
      <c r="G534" s="18">
        <f>COUNTIFS('01'!$C$3:$C$300,C534,'01'!$H$3:$H$300,"&lt;0")+COUNTIFS('01'!$D$3:$D$300,C534,'01'!$H$3:$H$300,"&lt;0")+COUNTIFS('02'!$C$3:$C$300,C534,'02'!$H$3:$H$300,"&lt;0")+COUNTIFS('02'!$D$3:$D$300,C534,'02'!$H$3:$H$300,"&lt;0")+COUNTIFS('03'!$C$3:$C$300,C534,'03'!$H$3:$H$300,"&lt;0")+COUNTIFS('03'!$D$3:$D$300,C534,'03'!$H$3:$H$300,"&lt;0")+COUNTIFS('04'!$C$3:$C$300,C534,'04'!$H$3:$H$300,"&lt;0")+COUNTIFS('04'!$D$3:$D$300,C534,'04'!$H$3:$H$300,"&lt;0")+COUNTIFS('05'!$C$3:$C$300,C534,'05'!$H$3:$H$300,"&lt;0")+COUNTIFS('05'!$D$3:$D$300,C534,'05'!$H$3:$H$300,"&lt;0")+COUNTIFS('06'!$C$3:$C$300,C534,'06'!$H$3:$H$300,"&lt;0")+COUNTIFS('06'!$D$3:$D$300,C534,'06'!$H$3:$H$300,"&lt;0")+COUNTIFS('07'!$C$3:$C$300,C534,'07'!$H$3:$H$300,"&lt;0")+COUNTIFS('07'!$D$3:$D$300,C534,'07'!$H$3:$H$300,"&lt;0")+COUNTIFS('08'!$C$3:$C$300,C534,'08'!$H$3:$H$300,"&lt;0")+COUNTIFS('08'!$D$3:$D$300,C534,'08'!$H$3:$H$300,"&lt;0")+COUNTIFS('09'!$C$3:$C$300,C534,'09'!$H$3:$H$300,"&lt;0")+COUNTIFS('09'!$D$3:$D$300,C534,'09'!$H$3:$H$300,"&lt;0")+COUNTIFS('10'!$C$3:$C$260,C534,'10'!$I$3:$I$260,"&lt;0")+COUNTIFS('10'!$D$3:$D$260,C534,'10'!$I$3:$I$260,"&lt;0")+COUNTIFS('11'!$C$3:$C$300,C534,'11'!$H$3:$H$300,"&lt;0")+COUNTIFS('11'!$D$3:$D$300,C534,'11'!$H$3:$H$300,"&lt;0")+COUNTIFS('12'!$C$3:$C$300,C534,'12'!$H$3:$H$300,"&lt;0")+COUNTIFS('12'!$D$3:$D$300,C534,'12'!$H$3:$H$300,"&lt;0")</f>
        <v>0</v>
      </c>
      <c r="H534" s="19">
        <f>SUMIFS('01'!$H$3:$H$300,'01'!$C$3:$C$300,C534)+SUMIFS('01'!$H$3:$H$300,'01'!$D$3:$D$300,C534)+SUMIFS('02'!$H$3:$H$300,'02'!$C$3:$C$300,C534)+SUMIFS('02'!$H$3:$H$300,'02'!$D$3:$D$300,C534)+SUMIFS('03'!$H$3:$H$300,'03'!$C$3:$C$300,C534)+SUMIFS('03'!$H$3:$H$300,'03'!$D$3:$D$300,C534)+SUMIFS('04'!$H$3:$H$300,'04'!$C$3:$C$300,C534)+SUMIFS('04'!$H$3:$H$300,'04'!$D$3:$D$300,C534)+SUMIFS('05'!$H$3:$H$300,'05'!$C$3:$C$300,C534)+SUMIFS('05'!$H$3:$H$300,'05'!$D$3:$D$300,C534)+SUMIFS('06'!$H$3:$H$300,'06'!$C$3:$C$300,C534)+SUMIFS('06'!$H$3:$H$300,'06'!$D$3:$D$300,C534)+SUMIFS('07'!$H$3:$H$300,'07'!$C$3:$C$300,C534)+SUMIFS('07'!$H$3:$H$300,'07'!$D$3:$D$300,C534)+SUMIFS('08'!$H$3:$H$300,'08'!$C$3:$C$300,C534)+SUMIFS('08'!$H$3:$H$300,'08'!$D$3:$D$300,C534)+SUMIFS('09'!$H$3:$H$300,'09'!$C$3:$C$300,C534)+SUMIFS('09'!$H$3:$H$300,'09'!$D$3:$D$300,C534)+SUMIFS('10'!$I$3:$I$260,'10'!$C$3:$C$260,C534)+SUMIFS('10'!$I$3:$I$260,'10'!$D$3:$D$260,C534)+SUMIFS('11'!$H$3:$H$300,'11'!$C$3:$C$300,C534)+SUMIFS('11'!$H$3:$H$300,'11'!$D$3:$D$300,C534)+SUMIFS('12'!$H$3:$H$300,'12'!$C$3:$C$300,C534)+SUMIFS('12'!$H$3:$H$300,'12'!$D$3:$D$300,C534)</f>
        <v>0</v>
      </c>
      <c r="I534" s="212"/>
      <c r="J534" s="231"/>
      <c r="K534" s="212"/>
      <c r="L534" s="212"/>
    </row>
    <row r="535" spans="1:12" ht="24.75" customHeight="1">
      <c r="A535" s="16">
        <f>Equipes!$H535+(ROW(Equipes!$H535)/100000)</f>
        <v>5.3499999999999997E-3</v>
      </c>
      <c r="B535" s="13">
        <f>RANK(Equipes!$A535,A:A)</f>
        <v>466</v>
      </c>
      <c r="C535" s="28"/>
      <c r="D535" s="18">
        <f>COUNTIF('01'!$C$3:$C$300,C535)+COUNTIF('02'!$C$3:$C$300,C535)+COUNTIF('03'!$C$3:$C$300,C535)+COUNTIF('04'!$C$3:$C$300,C535)+COUNTIF('05'!$C$3:$C$300,C535)+COUNTIF('06'!$C$3:$C$300,C535)+COUNTIF('07'!$C$3:$C$300,C535)+COUNTIF('08'!$C$3:$C$300,C535)+COUNTIF('09'!$C$3:$C$300,C535)+COUNTIF('10'!$C$3:$C$260,C535)+COUNTIF('11'!$C$3:$C$300,C535)+COUNTIF('12'!$C$3:$C$300,C535)</f>
        <v>0</v>
      </c>
      <c r="E535" s="18">
        <f>COUNTIF('01'!$D$3:$D$300,C535)+COUNTIF('02'!$D$3:$D$300,C535)+COUNTIF('03'!$D$3:$D$300,C535)+COUNTIF('04'!$D$3:$D$300,C535)+COUNTIF('05'!$D$3:$D$300,C535)+COUNTIF('06'!$D$3:$D$300,C535)+COUNTIF('07'!$D$3:$D$300,C535)+COUNTIF('08'!$D$3:$D$300,C535)+COUNTIF('09'!$D$3:$D$300,C535)+COUNTIF('10'!$D$3:$D$260,C535)+COUNTIF('11'!$D$3:$D$300,C535)+COUNTIF('12'!$D$3:$D$300,C535)</f>
        <v>0</v>
      </c>
      <c r="F535" s="18">
        <f>COUNTIFS('01'!$C$3:$C$300,C535,'01'!$H$3:$H$300,"&gt;0")+COUNTIFS('01'!$D$3:$D$300,C535,'01'!$H$3:$H$300,"&gt;0")+COUNTIFS('02'!$C$3:$C$300,C535,'02'!$H$3:$H$300,"&gt;0")+COUNTIFS('02'!$D$3:$D$300,C535,'02'!$H$3:$H$300,"&gt;0")+COUNTIFS('03'!$C$3:$C$300,C535,'03'!$H$3:$H$300,"&gt;0")+COUNTIFS('03'!$D$3:$D$300,C535,'03'!$H$3:$H$300,"&gt;0")+COUNTIFS('04'!$C$3:$C$300,C535,'04'!$H$3:$H$300,"&gt;0")+COUNTIFS('04'!$D$3:$D$300,C535,'04'!$H$3:$H$300,"&gt;0")+COUNTIFS('05'!$C$3:$C$300,C535,'05'!$H$3:$H$300,"&gt;0")+COUNTIFS('05'!$D$3:$D$300,C535,'05'!$H$3:$H$300,"&gt;0")+COUNTIFS('06'!$C$3:$C$300,C535,'06'!$H$3:$H$300,"&gt;0")+COUNTIFS('06'!$D$3:$D$300,C535,'06'!$H$3:$H$300,"&gt;0")+COUNTIFS('07'!$C$3:$C$300,C535,'07'!$H$3:$H$300,"&gt;0")+COUNTIFS('07'!$D$3:$D$300,C535,'07'!$H$3:$H$300,"&gt;0")+COUNTIFS('08'!$C$3:$C$300,C535,'08'!$H$3:$H$300,"&gt;0")+COUNTIFS('08'!$D$3:$D$300,C535,'08'!$H$3:$H$300,"&gt;0")+COUNTIFS('09'!$C$3:$C$300,C535,'09'!$H$3:$H$300,"&gt;0")+COUNTIFS('09'!$D$3:$D$300,C535,'09'!$H$3:$H$300,"&gt;0")+COUNTIFS('10'!$C$3:$C$260,C535,'10'!$I$3:$I$260,"&gt;0")+COUNTIFS('10'!$D$3:$D$260,C535,'10'!$I$3:$I$260,"&gt;0")+COUNTIFS('11'!$C$3:$C$300,C535,'11'!$H$3:$H$300,"&gt;0")+COUNTIFS('11'!$D$3:$D$300,C535,'11'!$H$3:$H$300,"&gt;0")+COUNTIFS('12'!$C$3:$C$300,C535,'12'!$H$3:$H$300,"&gt;0")+COUNTIFS('12'!$D$3:$D$300,C535,'12'!$H$3:$H$300,"&gt;0")</f>
        <v>0</v>
      </c>
      <c r="G535" s="18">
        <f>COUNTIFS('01'!$C$3:$C$300,C535,'01'!$H$3:$H$300,"&lt;0")+COUNTIFS('01'!$D$3:$D$300,C535,'01'!$H$3:$H$300,"&lt;0")+COUNTIFS('02'!$C$3:$C$300,C535,'02'!$H$3:$H$300,"&lt;0")+COUNTIFS('02'!$D$3:$D$300,C535,'02'!$H$3:$H$300,"&lt;0")+COUNTIFS('03'!$C$3:$C$300,C535,'03'!$H$3:$H$300,"&lt;0")+COUNTIFS('03'!$D$3:$D$300,C535,'03'!$H$3:$H$300,"&lt;0")+COUNTIFS('04'!$C$3:$C$300,C535,'04'!$H$3:$H$300,"&lt;0")+COUNTIFS('04'!$D$3:$D$300,C535,'04'!$H$3:$H$300,"&lt;0")+COUNTIFS('05'!$C$3:$C$300,C535,'05'!$H$3:$H$300,"&lt;0")+COUNTIFS('05'!$D$3:$D$300,C535,'05'!$H$3:$H$300,"&lt;0")+COUNTIFS('06'!$C$3:$C$300,C535,'06'!$H$3:$H$300,"&lt;0")+COUNTIFS('06'!$D$3:$D$300,C535,'06'!$H$3:$H$300,"&lt;0")+COUNTIFS('07'!$C$3:$C$300,C535,'07'!$H$3:$H$300,"&lt;0")+COUNTIFS('07'!$D$3:$D$300,C535,'07'!$H$3:$H$300,"&lt;0")+COUNTIFS('08'!$C$3:$C$300,C535,'08'!$H$3:$H$300,"&lt;0")+COUNTIFS('08'!$D$3:$D$300,C535,'08'!$H$3:$H$300,"&lt;0")+COUNTIFS('09'!$C$3:$C$300,C535,'09'!$H$3:$H$300,"&lt;0")+COUNTIFS('09'!$D$3:$D$300,C535,'09'!$H$3:$H$300,"&lt;0")+COUNTIFS('10'!$C$3:$C$260,C535,'10'!$I$3:$I$260,"&lt;0")+COUNTIFS('10'!$D$3:$D$260,C535,'10'!$I$3:$I$260,"&lt;0")+COUNTIFS('11'!$C$3:$C$300,C535,'11'!$H$3:$H$300,"&lt;0")+COUNTIFS('11'!$D$3:$D$300,C535,'11'!$H$3:$H$300,"&lt;0")+COUNTIFS('12'!$C$3:$C$300,C535,'12'!$H$3:$H$300,"&lt;0")+COUNTIFS('12'!$D$3:$D$300,C535,'12'!$H$3:$H$300,"&lt;0")</f>
        <v>0</v>
      </c>
      <c r="H535" s="19">
        <f>SUMIFS('01'!$H$3:$H$300,'01'!$C$3:$C$300,C535)+SUMIFS('01'!$H$3:$H$300,'01'!$D$3:$D$300,C535)+SUMIFS('02'!$H$3:$H$300,'02'!$C$3:$C$300,C535)+SUMIFS('02'!$H$3:$H$300,'02'!$D$3:$D$300,C535)+SUMIFS('03'!$H$3:$H$300,'03'!$C$3:$C$300,C535)+SUMIFS('03'!$H$3:$H$300,'03'!$D$3:$D$300,C535)+SUMIFS('04'!$H$3:$H$300,'04'!$C$3:$C$300,C535)+SUMIFS('04'!$H$3:$H$300,'04'!$D$3:$D$300,C535)+SUMIFS('05'!$H$3:$H$300,'05'!$C$3:$C$300,C535)+SUMIFS('05'!$H$3:$H$300,'05'!$D$3:$D$300,C535)+SUMIFS('06'!$H$3:$H$300,'06'!$C$3:$C$300,C535)+SUMIFS('06'!$H$3:$H$300,'06'!$D$3:$D$300,C535)+SUMIFS('07'!$H$3:$H$300,'07'!$C$3:$C$300,C535)+SUMIFS('07'!$H$3:$H$300,'07'!$D$3:$D$300,C535)+SUMIFS('08'!$H$3:$H$300,'08'!$C$3:$C$300,C535)+SUMIFS('08'!$H$3:$H$300,'08'!$D$3:$D$300,C535)+SUMIFS('09'!$H$3:$H$300,'09'!$C$3:$C$300,C535)+SUMIFS('09'!$H$3:$H$300,'09'!$D$3:$D$300,C535)+SUMIFS('10'!$I$3:$I$260,'10'!$C$3:$C$260,C535)+SUMIFS('10'!$I$3:$I$260,'10'!$D$3:$D$260,C535)+SUMIFS('11'!$H$3:$H$300,'11'!$C$3:$C$300,C535)+SUMIFS('11'!$H$3:$H$300,'11'!$D$3:$D$300,C535)+SUMIFS('12'!$H$3:$H$300,'12'!$C$3:$C$300,C535)+SUMIFS('12'!$H$3:$H$300,'12'!$D$3:$D$300,C535)</f>
        <v>0</v>
      </c>
      <c r="I535" s="212"/>
      <c r="J535" s="231"/>
      <c r="K535" s="212"/>
      <c r="L535" s="212"/>
    </row>
    <row r="536" spans="1:12" ht="24.75" customHeight="1">
      <c r="A536" s="16">
        <f>Equipes!$H536+(ROW(Equipes!$H536)/100000)</f>
        <v>5.3600000000000002E-3</v>
      </c>
      <c r="B536" s="13">
        <f>RANK(Equipes!$A536,A:A)</f>
        <v>465</v>
      </c>
      <c r="C536" s="28"/>
      <c r="D536" s="18">
        <f>COUNTIF('01'!$C$3:$C$300,C536)+COUNTIF('02'!$C$3:$C$300,C536)+COUNTIF('03'!$C$3:$C$300,C536)+COUNTIF('04'!$C$3:$C$300,C536)+COUNTIF('05'!$C$3:$C$300,C536)+COUNTIF('06'!$C$3:$C$300,C536)+COUNTIF('07'!$C$3:$C$300,C536)+COUNTIF('08'!$C$3:$C$300,C536)+COUNTIF('09'!$C$3:$C$300,C536)+COUNTIF('10'!$C$3:$C$260,C536)+COUNTIF('11'!$C$3:$C$300,C536)+COUNTIF('12'!$C$3:$C$300,C536)</f>
        <v>0</v>
      </c>
      <c r="E536" s="18">
        <f>COUNTIF('01'!$D$3:$D$300,C536)+COUNTIF('02'!$D$3:$D$300,C536)+COUNTIF('03'!$D$3:$D$300,C536)+COUNTIF('04'!$D$3:$D$300,C536)+COUNTIF('05'!$D$3:$D$300,C536)+COUNTIF('06'!$D$3:$D$300,C536)+COUNTIF('07'!$D$3:$D$300,C536)+COUNTIF('08'!$D$3:$D$300,C536)+COUNTIF('09'!$D$3:$D$300,C536)+COUNTIF('10'!$D$3:$D$260,C536)+COUNTIF('11'!$D$3:$D$300,C536)+COUNTIF('12'!$D$3:$D$300,C536)</f>
        <v>0</v>
      </c>
      <c r="F536" s="18">
        <f>COUNTIFS('01'!$C$3:$C$300,C536,'01'!$H$3:$H$300,"&gt;0")+COUNTIFS('01'!$D$3:$D$300,C536,'01'!$H$3:$H$300,"&gt;0")+COUNTIFS('02'!$C$3:$C$300,C536,'02'!$H$3:$H$300,"&gt;0")+COUNTIFS('02'!$D$3:$D$300,C536,'02'!$H$3:$H$300,"&gt;0")+COUNTIFS('03'!$C$3:$C$300,C536,'03'!$H$3:$H$300,"&gt;0")+COUNTIFS('03'!$D$3:$D$300,C536,'03'!$H$3:$H$300,"&gt;0")+COUNTIFS('04'!$C$3:$C$300,C536,'04'!$H$3:$H$300,"&gt;0")+COUNTIFS('04'!$D$3:$D$300,C536,'04'!$H$3:$H$300,"&gt;0")+COUNTIFS('05'!$C$3:$C$300,C536,'05'!$H$3:$H$300,"&gt;0")+COUNTIFS('05'!$D$3:$D$300,C536,'05'!$H$3:$H$300,"&gt;0")+COUNTIFS('06'!$C$3:$C$300,C536,'06'!$H$3:$H$300,"&gt;0")+COUNTIFS('06'!$D$3:$D$300,C536,'06'!$H$3:$H$300,"&gt;0")+COUNTIFS('07'!$C$3:$C$300,C536,'07'!$H$3:$H$300,"&gt;0")+COUNTIFS('07'!$D$3:$D$300,C536,'07'!$H$3:$H$300,"&gt;0")+COUNTIFS('08'!$C$3:$C$300,C536,'08'!$H$3:$H$300,"&gt;0")+COUNTIFS('08'!$D$3:$D$300,C536,'08'!$H$3:$H$300,"&gt;0")+COUNTIFS('09'!$C$3:$C$300,C536,'09'!$H$3:$H$300,"&gt;0")+COUNTIFS('09'!$D$3:$D$300,C536,'09'!$H$3:$H$300,"&gt;0")+COUNTIFS('10'!$C$3:$C$260,C536,'10'!$I$3:$I$260,"&gt;0")+COUNTIFS('10'!$D$3:$D$260,C536,'10'!$I$3:$I$260,"&gt;0")+COUNTIFS('11'!$C$3:$C$300,C536,'11'!$H$3:$H$300,"&gt;0")+COUNTIFS('11'!$D$3:$D$300,C536,'11'!$H$3:$H$300,"&gt;0")+COUNTIFS('12'!$C$3:$C$300,C536,'12'!$H$3:$H$300,"&gt;0")+COUNTIFS('12'!$D$3:$D$300,C536,'12'!$H$3:$H$300,"&gt;0")</f>
        <v>0</v>
      </c>
      <c r="G536" s="18">
        <f>COUNTIFS('01'!$C$3:$C$300,C536,'01'!$H$3:$H$300,"&lt;0")+COUNTIFS('01'!$D$3:$D$300,C536,'01'!$H$3:$H$300,"&lt;0")+COUNTIFS('02'!$C$3:$C$300,C536,'02'!$H$3:$H$300,"&lt;0")+COUNTIFS('02'!$D$3:$D$300,C536,'02'!$H$3:$H$300,"&lt;0")+COUNTIFS('03'!$C$3:$C$300,C536,'03'!$H$3:$H$300,"&lt;0")+COUNTIFS('03'!$D$3:$D$300,C536,'03'!$H$3:$H$300,"&lt;0")+COUNTIFS('04'!$C$3:$C$300,C536,'04'!$H$3:$H$300,"&lt;0")+COUNTIFS('04'!$D$3:$D$300,C536,'04'!$H$3:$H$300,"&lt;0")+COUNTIFS('05'!$C$3:$C$300,C536,'05'!$H$3:$H$300,"&lt;0")+COUNTIFS('05'!$D$3:$D$300,C536,'05'!$H$3:$H$300,"&lt;0")+COUNTIFS('06'!$C$3:$C$300,C536,'06'!$H$3:$H$300,"&lt;0")+COUNTIFS('06'!$D$3:$D$300,C536,'06'!$H$3:$H$300,"&lt;0")+COUNTIFS('07'!$C$3:$C$300,C536,'07'!$H$3:$H$300,"&lt;0")+COUNTIFS('07'!$D$3:$D$300,C536,'07'!$H$3:$H$300,"&lt;0")+COUNTIFS('08'!$C$3:$C$300,C536,'08'!$H$3:$H$300,"&lt;0")+COUNTIFS('08'!$D$3:$D$300,C536,'08'!$H$3:$H$300,"&lt;0")+COUNTIFS('09'!$C$3:$C$300,C536,'09'!$H$3:$H$300,"&lt;0")+COUNTIFS('09'!$D$3:$D$300,C536,'09'!$H$3:$H$300,"&lt;0")+COUNTIFS('10'!$C$3:$C$260,C536,'10'!$I$3:$I$260,"&lt;0")+COUNTIFS('10'!$D$3:$D$260,C536,'10'!$I$3:$I$260,"&lt;0")+COUNTIFS('11'!$C$3:$C$300,C536,'11'!$H$3:$H$300,"&lt;0")+COUNTIFS('11'!$D$3:$D$300,C536,'11'!$H$3:$H$300,"&lt;0")+COUNTIFS('12'!$C$3:$C$300,C536,'12'!$H$3:$H$300,"&lt;0")+COUNTIFS('12'!$D$3:$D$300,C536,'12'!$H$3:$H$300,"&lt;0")</f>
        <v>0</v>
      </c>
      <c r="H536" s="19">
        <f>SUMIFS('01'!$H$3:$H$300,'01'!$C$3:$C$300,C536)+SUMIFS('01'!$H$3:$H$300,'01'!$D$3:$D$300,C536)+SUMIFS('02'!$H$3:$H$300,'02'!$C$3:$C$300,C536)+SUMIFS('02'!$H$3:$H$300,'02'!$D$3:$D$300,C536)+SUMIFS('03'!$H$3:$H$300,'03'!$C$3:$C$300,C536)+SUMIFS('03'!$H$3:$H$300,'03'!$D$3:$D$300,C536)+SUMIFS('04'!$H$3:$H$300,'04'!$C$3:$C$300,C536)+SUMIFS('04'!$H$3:$H$300,'04'!$D$3:$D$300,C536)+SUMIFS('05'!$H$3:$H$300,'05'!$C$3:$C$300,C536)+SUMIFS('05'!$H$3:$H$300,'05'!$D$3:$D$300,C536)+SUMIFS('06'!$H$3:$H$300,'06'!$C$3:$C$300,C536)+SUMIFS('06'!$H$3:$H$300,'06'!$D$3:$D$300,C536)+SUMIFS('07'!$H$3:$H$300,'07'!$C$3:$C$300,C536)+SUMIFS('07'!$H$3:$H$300,'07'!$D$3:$D$300,C536)+SUMIFS('08'!$H$3:$H$300,'08'!$C$3:$C$300,C536)+SUMIFS('08'!$H$3:$H$300,'08'!$D$3:$D$300,C536)+SUMIFS('09'!$H$3:$H$300,'09'!$C$3:$C$300,C536)+SUMIFS('09'!$H$3:$H$300,'09'!$D$3:$D$300,C536)+SUMIFS('10'!$I$3:$I$260,'10'!$C$3:$C$260,C536)+SUMIFS('10'!$I$3:$I$260,'10'!$D$3:$D$260,C536)+SUMIFS('11'!$H$3:$H$300,'11'!$C$3:$C$300,C536)+SUMIFS('11'!$H$3:$H$300,'11'!$D$3:$D$300,C536)+SUMIFS('12'!$H$3:$H$300,'12'!$C$3:$C$300,C536)+SUMIFS('12'!$H$3:$H$300,'12'!$D$3:$D$300,C536)</f>
        <v>0</v>
      </c>
      <c r="I536" s="212"/>
      <c r="J536" s="231"/>
      <c r="K536" s="212"/>
      <c r="L536" s="212"/>
    </row>
    <row r="537" spans="1:12" ht="24.75" customHeight="1">
      <c r="A537" s="16">
        <f>Equipes!$H537+(ROW(Equipes!$H537)/100000)</f>
        <v>5.3699999999999998E-3</v>
      </c>
      <c r="B537" s="13">
        <f>RANK(Equipes!$A537,A:A)</f>
        <v>464</v>
      </c>
      <c r="C537" s="28"/>
      <c r="D537" s="18">
        <f>COUNTIF('01'!$C$3:$C$300,C537)+COUNTIF('02'!$C$3:$C$300,C537)+COUNTIF('03'!$C$3:$C$300,C537)+COUNTIF('04'!$C$3:$C$300,C537)+COUNTIF('05'!$C$3:$C$300,C537)+COUNTIF('06'!$C$3:$C$300,C537)+COUNTIF('07'!$C$3:$C$300,C537)+COUNTIF('08'!$C$3:$C$300,C537)+COUNTIF('09'!$C$3:$C$300,C537)+COUNTIF('10'!$C$3:$C$260,C537)+COUNTIF('11'!$C$3:$C$300,C537)+COUNTIF('12'!$C$3:$C$300,C537)</f>
        <v>0</v>
      </c>
      <c r="E537" s="18">
        <f>COUNTIF('01'!$D$3:$D$300,C537)+COUNTIF('02'!$D$3:$D$300,C537)+COUNTIF('03'!$D$3:$D$300,C537)+COUNTIF('04'!$D$3:$D$300,C537)+COUNTIF('05'!$D$3:$D$300,C537)+COUNTIF('06'!$D$3:$D$300,C537)+COUNTIF('07'!$D$3:$D$300,C537)+COUNTIF('08'!$D$3:$D$300,C537)+COUNTIF('09'!$D$3:$D$300,C537)+COUNTIF('10'!$D$3:$D$260,C537)+COUNTIF('11'!$D$3:$D$300,C537)+COUNTIF('12'!$D$3:$D$300,C537)</f>
        <v>0</v>
      </c>
      <c r="F537" s="18">
        <f>COUNTIFS('01'!$C$3:$C$300,C537,'01'!$H$3:$H$300,"&gt;0")+COUNTIFS('01'!$D$3:$D$300,C537,'01'!$H$3:$H$300,"&gt;0")+COUNTIFS('02'!$C$3:$C$300,C537,'02'!$H$3:$H$300,"&gt;0")+COUNTIFS('02'!$D$3:$D$300,C537,'02'!$H$3:$H$300,"&gt;0")+COUNTIFS('03'!$C$3:$C$300,C537,'03'!$H$3:$H$300,"&gt;0")+COUNTIFS('03'!$D$3:$D$300,C537,'03'!$H$3:$H$300,"&gt;0")+COUNTIFS('04'!$C$3:$C$300,C537,'04'!$H$3:$H$300,"&gt;0")+COUNTIFS('04'!$D$3:$D$300,C537,'04'!$H$3:$H$300,"&gt;0")+COUNTIFS('05'!$C$3:$C$300,C537,'05'!$H$3:$H$300,"&gt;0")+COUNTIFS('05'!$D$3:$D$300,C537,'05'!$H$3:$H$300,"&gt;0")+COUNTIFS('06'!$C$3:$C$300,C537,'06'!$H$3:$H$300,"&gt;0")+COUNTIFS('06'!$D$3:$D$300,C537,'06'!$H$3:$H$300,"&gt;0")+COUNTIFS('07'!$C$3:$C$300,C537,'07'!$H$3:$H$300,"&gt;0")+COUNTIFS('07'!$D$3:$D$300,C537,'07'!$H$3:$H$300,"&gt;0")+COUNTIFS('08'!$C$3:$C$300,C537,'08'!$H$3:$H$300,"&gt;0")+COUNTIFS('08'!$D$3:$D$300,C537,'08'!$H$3:$H$300,"&gt;0")+COUNTIFS('09'!$C$3:$C$300,C537,'09'!$H$3:$H$300,"&gt;0")+COUNTIFS('09'!$D$3:$D$300,C537,'09'!$H$3:$H$300,"&gt;0")+COUNTIFS('10'!$C$3:$C$260,C537,'10'!$I$3:$I$260,"&gt;0")+COUNTIFS('10'!$D$3:$D$260,C537,'10'!$I$3:$I$260,"&gt;0")+COUNTIFS('11'!$C$3:$C$300,C537,'11'!$H$3:$H$300,"&gt;0")+COUNTIFS('11'!$D$3:$D$300,C537,'11'!$H$3:$H$300,"&gt;0")+COUNTIFS('12'!$C$3:$C$300,C537,'12'!$H$3:$H$300,"&gt;0")+COUNTIFS('12'!$D$3:$D$300,C537,'12'!$H$3:$H$300,"&gt;0")</f>
        <v>0</v>
      </c>
      <c r="G537" s="18">
        <f>COUNTIFS('01'!$C$3:$C$300,C537,'01'!$H$3:$H$300,"&lt;0")+COUNTIFS('01'!$D$3:$D$300,C537,'01'!$H$3:$H$300,"&lt;0")+COUNTIFS('02'!$C$3:$C$300,C537,'02'!$H$3:$H$300,"&lt;0")+COUNTIFS('02'!$D$3:$D$300,C537,'02'!$H$3:$H$300,"&lt;0")+COUNTIFS('03'!$C$3:$C$300,C537,'03'!$H$3:$H$300,"&lt;0")+COUNTIFS('03'!$D$3:$D$300,C537,'03'!$H$3:$H$300,"&lt;0")+COUNTIFS('04'!$C$3:$C$300,C537,'04'!$H$3:$H$300,"&lt;0")+COUNTIFS('04'!$D$3:$D$300,C537,'04'!$H$3:$H$300,"&lt;0")+COUNTIFS('05'!$C$3:$C$300,C537,'05'!$H$3:$H$300,"&lt;0")+COUNTIFS('05'!$D$3:$D$300,C537,'05'!$H$3:$H$300,"&lt;0")+COUNTIFS('06'!$C$3:$C$300,C537,'06'!$H$3:$H$300,"&lt;0")+COUNTIFS('06'!$D$3:$D$300,C537,'06'!$H$3:$H$300,"&lt;0")+COUNTIFS('07'!$C$3:$C$300,C537,'07'!$H$3:$H$300,"&lt;0")+COUNTIFS('07'!$D$3:$D$300,C537,'07'!$H$3:$H$300,"&lt;0")+COUNTIFS('08'!$C$3:$C$300,C537,'08'!$H$3:$H$300,"&lt;0")+COUNTIFS('08'!$D$3:$D$300,C537,'08'!$H$3:$H$300,"&lt;0")+COUNTIFS('09'!$C$3:$C$300,C537,'09'!$H$3:$H$300,"&lt;0")+COUNTIFS('09'!$D$3:$D$300,C537,'09'!$H$3:$H$300,"&lt;0")+COUNTIFS('10'!$C$3:$C$260,C537,'10'!$I$3:$I$260,"&lt;0")+COUNTIFS('10'!$D$3:$D$260,C537,'10'!$I$3:$I$260,"&lt;0")+COUNTIFS('11'!$C$3:$C$300,C537,'11'!$H$3:$H$300,"&lt;0")+COUNTIFS('11'!$D$3:$D$300,C537,'11'!$H$3:$H$300,"&lt;0")+COUNTIFS('12'!$C$3:$C$300,C537,'12'!$H$3:$H$300,"&lt;0")+COUNTIFS('12'!$D$3:$D$300,C537,'12'!$H$3:$H$300,"&lt;0")</f>
        <v>0</v>
      </c>
      <c r="H537" s="19">
        <f>SUMIFS('01'!$H$3:$H$300,'01'!$C$3:$C$300,C537)+SUMIFS('01'!$H$3:$H$300,'01'!$D$3:$D$300,C537)+SUMIFS('02'!$H$3:$H$300,'02'!$C$3:$C$300,C537)+SUMIFS('02'!$H$3:$H$300,'02'!$D$3:$D$300,C537)+SUMIFS('03'!$H$3:$H$300,'03'!$C$3:$C$300,C537)+SUMIFS('03'!$H$3:$H$300,'03'!$D$3:$D$300,C537)+SUMIFS('04'!$H$3:$H$300,'04'!$C$3:$C$300,C537)+SUMIFS('04'!$H$3:$H$300,'04'!$D$3:$D$300,C537)+SUMIFS('05'!$H$3:$H$300,'05'!$C$3:$C$300,C537)+SUMIFS('05'!$H$3:$H$300,'05'!$D$3:$D$300,C537)+SUMIFS('06'!$H$3:$H$300,'06'!$C$3:$C$300,C537)+SUMIFS('06'!$H$3:$H$300,'06'!$D$3:$D$300,C537)+SUMIFS('07'!$H$3:$H$300,'07'!$C$3:$C$300,C537)+SUMIFS('07'!$H$3:$H$300,'07'!$D$3:$D$300,C537)+SUMIFS('08'!$H$3:$H$300,'08'!$C$3:$C$300,C537)+SUMIFS('08'!$H$3:$H$300,'08'!$D$3:$D$300,C537)+SUMIFS('09'!$H$3:$H$300,'09'!$C$3:$C$300,C537)+SUMIFS('09'!$H$3:$H$300,'09'!$D$3:$D$300,C537)+SUMIFS('10'!$I$3:$I$260,'10'!$C$3:$C$260,C537)+SUMIFS('10'!$I$3:$I$260,'10'!$D$3:$D$260,C537)+SUMIFS('11'!$H$3:$H$300,'11'!$C$3:$C$300,C537)+SUMIFS('11'!$H$3:$H$300,'11'!$D$3:$D$300,C537)+SUMIFS('12'!$H$3:$H$300,'12'!$C$3:$C$300,C537)+SUMIFS('12'!$H$3:$H$300,'12'!$D$3:$D$300,C537)</f>
        <v>0</v>
      </c>
      <c r="I537" s="212"/>
      <c r="J537" s="231"/>
      <c r="K537" s="212"/>
      <c r="L537" s="212"/>
    </row>
    <row r="538" spans="1:12" ht="24.75" customHeight="1">
      <c r="A538" s="16">
        <f>Equipes!$H538+(ROW(Equipes!$H538)/100000)</f>
        <v>5.3800000000000002E-3</v>
      </c>
      <c r="B538" s="13">
        <f>RANK(Equipes!$A538,A:A)</f>
        <v>463</v>
      </c>
      <c r="C538" s="28"/>
      <c r="D538" s="18">
        <f>COUNTIF('01'!$C$3:$C$300,C538)+COUNTIF('02'!$C$3:$C$300,C538)+COUNTIF('03'!$C$3:$C$300,C538)+COUNTIF('04'!$C$3:$C$300,C538)+COUNTIF('05'!$C$3:$C$300,C538)+COUNTIF('06'!$C$3:$C$300,C538)+COUNTIF('07'!$C$3:$C$300,C538)+COUNTIF('08'!$C$3:$C$300,C538)+COUNTIF('09'!$C$3:$C$300,C538)+COUNTIF('10'!$C$3:$C$260,C538)+COUNTIF('11'!$C$3:$C$300,C538)+COUNTIF('12'!$C$3:$C$300,C538)</f>
        <v>0</v>
      </c>
      <c r="E538" s="18">
        <f>COUNTIF('01'!$D$3:$D$300,C538)+COUNTIF('02'!$D$3:$D$300,C538)+COUNTIF('03'!$D$3:$D$300,C538)+COUNTIF('04'!$D$3:$D$300,C538)+COUNTIF('05'!$D$3:$D$300,C538)+COUNTIF('06'!$D$3:$D$300,C538)+COUNTIF('07'!$D$3:$D$300,C538)+COUNTIF('08'!$D$3:$D$300,C538)+COUNTIF('09'!$D$3:$D$300,C538)+COUNTIF('10'!$D$3:$D$260,C538)+COUNTIF('11'!$D$3:$D$300,C538)+COUNTIF('12'!$D$3:$D$300,C538)</f>
        <v>0</v>
      </c>
      <c r="F538" s="18">
        <f>COUNTIFS('01'!$C$3:$C$300,C538,'01'!$H$3:$H$300,"&gt;0")+COUNTIFS('01'!$D$3:$D$300,C538,'01'!$H$3:$H$300,"&gt;0")+COUNTIFS('02'!$C$3:$C$300,C538,'02'!$H$3:$H$300,"&gt;0")+COUNTIFS('02'!$D$3:$D$300,C538,'02'!$H$3:$H$300,"&gt;0")+COUNTIFS('03'!$C$3:$C$300,C538,'03'!$H$3:$H$300,"&gt;0")+COUNTIFS('03'!$D$3:$D$300,C538,'03'!$H$3:$H$300,"&gt;0")+COUNTIFS('04'!$C$3:$C$300,C538,'04'!$H$3:$H$300,"&gt;0")+COUNTIFS('04'!$D$3:$D$300,C538,'04'!$H$3:$H$300,"&gt;0")+COUNTIFS('05'!$C$3:$C$300,C538,'05'!$H$3:$H$300,"&gt;0")+COUNTIFS('05'!$D$3:$D$300,C538,'05'!$H$3:$H$300,"&gt;0")+COUNTIFS('06'!$C$3:$C$300,C538,'06'!$H$3:$H$300,"&gt;0")+COUNTIFS('06'!$D$3:$D$300,C538,'06'!$H$3:$H$300,"&gt;0")+COUNTIFS('07'!$C$3:$C$300,C538,'07'!$H$3:$H$300,"&gt;0")+COUNTIFS('07'!$D$3:$D$300,C538,'07'!$H$3:$H$300,"&gt;0")+COUNTIFS('08'!$C$3:$C$300,C538,'08'!$H$3:$H$300,"&gt;0")+COUNTIFS('08'!$D$3:$D$300,C538,'08'!$H$3:$H$300,"&gt;0")+COUNTIFS('09'!$C$3:$C$300,C538,'09'!$H$3:$H$300,"&gt;0")+COUNTIFS('09'!$D$3:$D$300,C538,'09'!$H$3:$H$300,"&gt;0")+COUNTIFS('10'!$C$3:$C$260,C538,'10'!$I$3:$I$260,"&gt;0")+COUNTIFS('10'!$D$3:$D$260,C538,'10'!$I$3:$I$260,"&gt;0")+COUNTIFS('11'!$C$3:$C$300,C538,'11'!$H$3:$H$300,"&gt;0")+COUNTIFS('11'!$D$3:$D$300,C538,'11'!$H$3:$H$300,"&gt;0")+COUNTIFS('12'!$C$3:$C$300,C538,'12'!$H$3:$H$300,"&gt;0")+COUNTIFS('12'!$D$3:$D$300,C538,'12'!$H$3:$H$300,"&gt;0")</f>
        <v>0</v>
      </c>
      <c r="G538" s="18">
        <f>COUNTIFS('01'!$C$3:$C$300,C538,'01'!$H$3:$H$300,"&lt;0")+COUNTIFS('01'!$D$3:$D$300,C538,'01'!$H$3:$H$300,"&lt;0")+COUNTIFS('02'!$C$3:$C$300,C538,'02'!$H$3:$H$300,"&lt;0")+COUNTIFS('02'!$D$3:$D$300,C538,'02'!$H$3:$H$300,"&lt;0")+COUNTIFS('03'!$C$3:$C$300,C538,'03'!$H$3:$H$300,"&lt;0")+COUNTIFS('03'!$D$3:$D$300,C538,'03'!$H$3:$H$300,"&lt;0")+COUNTIFS('04'!$C$3:$C$300,C538,'04'!$H$3:$H$300,"&lt;0")+COUNTIFS('04'!$D$3:$D$300,C538,'04'!$H$3:$H$300,"&lt;0")+COUNTIFS('05'!$C$3:$C$300,C538,'05'!$H$3:$H$300,"&lt;0")+COUNTIFS('05'!$D$3:$D$300,C538,'05'!$H$3:$H$300,"&lt;0")+COUNTIFS('06'!$C$3:$C$300,C538,'06'!$H$3:$H$300,"&lt;0")+COUNTIFS('06'!$D$3:$D$300,C538,'06'!$H$3:$H$300,"&lt;0")+COUNTIFS('07'!$C$3:$C$300,C538,'07'!$H$3:$H$300,"&lt;0")+COUNTIFS('07'!$D$3:$D$300,C538,'07'!$H$3:$H$300,"&lt;0")+COUNTIFS('08'!$C$3:$C$300,C538,'08'!$H$3:$H$300,"&lt;0")+COUNTIFS('08'!$D$3:$D$300,C538,'08'!$H$3:$H$300,"&lt;0")+COUNTIFS('09'!$C$3:$C$300,C538,'09'!$H$3:$H$300,"&lt;0")+COUNTIFS('09'!$D$3:$D$300,C538,'09'!$H$3:$H$300,"&lt;0")+COUNTIFS('10'!$C$3:$C$260,C538,'10'!$I$3:$I$260,"&lt;0")+COUNTIFS('10'!$D$3:$D$260,C538,'10'!$I$3:$I$260,"&lt;0")+COUNTIFS('11'!$C$3:$C$300,C538,'11'!$H$3:$H$300,"&lt;0")+COUNTIFS('11'!$D$3:$D$300,C538,'11'!$H$3:$H$300,"&lt;0")+COUNTIFS('12'!$C$3:$C$300,C538,'12'!$H$3:$H$300,"&lt;0")+COUNTIFS('12'!$D$3:$D$300,C538,'12'!$H$3:$H$300,"&lt;0")</f>
        <v>0</v>
      </c>
      <c r="H538" s="19">
        <f>SUMIFS('01'!$H$3:$H$300,'01'!$C$3:$C$300,C538)+SUMIFS('01'!$H$3:$H$300,'01'!$D$3:$D$300,C538)+SUMIFS('02'!$H$3:$H$300,'02'!$C$3:$C$300,C538)+SUMIFS('02'!$H$3:$H$300,'02'!$D$3:$D$300,C538)+SUMIFS('03'!$H$3:$H$300,'03'!$C$3:$C$300,C538)+SUMIFS('03'!$H$3:$H$300,'03'!$D$3:$D$300,C538)+SUMIFS('04'!$H$3:$H$300,'04'!$C$3:$C$300,C538)+SUMIFS('04'!$H$3:$H$300,'04'!$D$3:$D$300,C538)+SUMIFS('05'!$H$3:$H$300,'05'!$C$3:$C$300,C538)+SUMIFS('05'!$H$3:$H$300,'05'!$D$3:$D$300,C538)+SUMIFS('06'!$H$3:$H$300,'06'!$C$3:$C$300,C538)+SUMIFS('06'!$H$3:$H$300,'06'!$D$3:$D$300,C538)+SUMIFS('07'!$H$3:$H$300,'07'!$C$3:$C$300,C538)+SUMIFS('07'!$H$3:$H$300,'07'!$D$3:$D$300,C538)+SUMIFS('08'!$H$3:$H$300,'08'!$C$3:$C$300,C538)+SUMIFS('08'!$H$3:$H$300,'08'!$D$3:$D$300,C538)+SUMIFS('09'!$H$3:$H$300,'09'!$C$3:$C$300,C538)+SUMIFS('09'!$H$3:$H$300,'09'!$D$3:$D$300,C538)+SUMIFS('10'!$I$3:$I$260,'10'!$C$3:$C$260,C538)+SUMIFS('10'!$I$3:$I$260,'10'!$D$3:$D$260,C538)+SUMIFS('11'!$H$3:$H$300,'11'!$C$3:$C$300,C538)+SUMIFS('11'!$H$3:$H$300,'11'!$D$3:$D$300,C538)+SUMIFS('12'!$H$3:$H$300,'12'!$C$3:$C$300,C538)+SUMIFS('12'!$H$3:$H$300,'12'!$D$3:$D$300,C538)</f>
        <v>0</v>
      </c>
      <c r="I538" s="212"/>
      <c r="J538" s="231"/>
      <c r="K538" s="212"/>
      <c r="L538" s="212"/>
    </row>
    <row r="539" spans="1:12" ht="24.75" customHeight="1">
      <c r="A539" s="16">
        <f>Equipes!$H539+(ROW(Equipes!$H539)/100000)</f>
        <v>5.3899999999999998E-3</v>
      </c>
      <c r="B539" s="13">
        <f>RANK(Equipes!$A539,A:A)</f>
        <v>462</v>
      </c>
      <c r="C539" s="28"/>
      <c r="D539" s="18">
        <f>COUNTIF('01'!$C$3:$C$300,C539)+COUNTIF('02'!$C$3:$C$300,C539)+COUNTIF('03'!$C$3:$C$300,C539)+COUNTIF('04'!$C$3:$C$300,C539)+COUNTIF('05'!$C$3:$C$300,C539)+COUNTIF('06'!$C$3:$C$300,C539)+COUNTIF('07'!$C$3:$C$300,C539)+COUNTIF('08'!$C$3:$C$300,C539)+COUNTIF('09'!$C$3:$C$300,C539)+COUNTIF('10'!$C$3:$C$260,C539)+COUNTIF('11'!$C$3:$C$300,C539)+COUNTIF('12'!$C$3:$C$300,C539)</f>
        <v>0</v>
      </c>
      <c r="E539" s="18">
        <f>COUNTIF('01'!$D$3:$D$300,C539)+COUNTIF('02'!$D$3:$D$300,C539)+COUNTIF('03'!$D$3:$D$300,C539)+COUNTIF('04'!$D$3:$D$300,C539)+COUNTIF('05'!$D$3:$D$300,C539)+COUNTIF('06'!$D$3:$D$300,C539)+COUNTIF('07'!$D$3:$D$300,C539)+COUNTIF('08'!$D$3:$D$300,C539)+COUNTIF('09'!$D$3:$D$300,C539)+COUNTIF('10'!$D$3:$D$260,C539)+COUNTIF('11'!$D$3:$D$300,C539)+COUNTIF('12'!$D$3:$D$300,C539)</f>
        <v>0</v>
      </c>
      <c r="F539" s="18">
        <f>COUNTIFS('01'!$C$3:$C$300,C539,'01'!$H$3:$H$300,"&gt;0")+COUNTIFS('01'!$D$3:$D$300,C539,'01'!$H$3:$H$300,"&gt;0")+COUNTIFS('02'!$C$3:$C$300,C539,'02'!$H$3:$H$300,"&gt;0")+COUNTIFS('02'!$D$3:$D$300,C539,'02'!$H$3:$H$300,"&gt;0")+COUNTIFS('03'!$C$3:$C$300,C539,'03'!$H$3:$H$300,"&gt;0")+COUNTIFS('03'!$D$3:$D$300,C539,'03'!$H$3:$H$300,"&gt;0")+COUNTIFS('04'!$C$3:$C$300,C539,'04'!$H$3:$H$300,"&gt;0")+COUNTIFS('04'!$D$3:$D$300,C539,'04'!$H$3:$H$300,"&gt;0")+COUNTIFS('05'!$C$3:$C$300,C539,'05'!$H$3:$H$300,"&gt;0")+COUNTIFS('05'!$D$3:$D$300,C539,'05'!$H$3:$H$300,"&gt;0")+COUNTIFS('06'!$C$3:$C$300,C539,'06'!$H$3:$H$300,"&gt;0")+COUNTIFS('06'!$D$3:$D$300,C539,'06'!$H$3:$H$300,"&gt;0")+COUNTIFS('07'!$C$3:$C$300,C539,'07'!$H$3:$H$300,"&gt;0")+COUNTIFS('07'!$D$3:$D$300,C539,'07'!$H$3:$H$300,"&gt;0")+COUNTIFS('08'!$C$3:$C$300,C539,'08'!$H$3:$H$300,"&gt;0")+COUNTIFS('08'!$D$3:$D$300,C539,'08'!$H$3:$H$300,"&gt;0")+COUNTIFS('09'!$C$3:$C$300,C539,'09'!$H$3:$H$300,"&gt;0")+COUNTIFS('09'!$D$3:$D$300,C539,'09'!$H$3:$H$300,"&gt;0")+COUNTIFS('10'!$C$3:$C$260,C539,'10'!$I$3:$I$260,"&gt;0")+COUNTIFS('10'!$D$3:$D$260,C539,'10'!$I$3:$I$260,"&gt;0")+COUNTIFS('11'!$C$3:$C$300,C539,'11'!$H$3:$H$300,"&gt;0")+COUNTIFS('11'!$D$3:$D$300,C539,'11'!$H$3:$H$300,"&gt;0")+COUNTIFS('12'!$C$3:$C$300,C539,'12'!$H$3:$H$300,"&gt;0")+COUNTIFS('12'!$D$3:$D$300,C539,'12'!$H$3:$H$300,"&gt;0")</f>
        <v>0</v>
      </c>
      <c r="G539" s="18">
        <f>COUNTIFS('01'!$C$3:$C$300,C539,'01'!$H$3:$H$300,"&lt;0")+COUNTIFS('01'!$D$3:$D$300,C539,'01'!$H$3:$H$300,"&lt;0")+COUNTIFS('02'!$C$3:$C$300,C539,'02'!$H$3:$H$300,"&lt;0")+COUNTIFS('02'!$D$3:$D$300,C539,'02'!$H$3:$H$300,"&lt;0")+COUNTIFS('03'!$C$3:$C$300,C539,'03'!$H$3:$H$300,"&lt;0")+COUNTIFS('03'!$D$3:$D$300,C539,'03'!$H$3:$H$300,"&lt;0")+COUNTIFS('04'!$C$3:$C$300,C539,'04'!$H$3:$H$300,"&lt;0")+COUNTIFS('04'!$D$3:$D$300,C539,'04'!$H$3:$H$300,"&lt;0")+COUNTIFS('05'!$C$3:$C$300,C539,'05'!$H$3:$H$300,"&lt;0")+COUNTIFS('05'!$D$3:$D$300,C539,'05'!$H$3:$H$300,"&lt;0")+COUNTIFS('06'!$C$3:$C$300,C539,'06'!$H$3:$H$300,"&lt;0")+COUNTIFS('06'!$D$3:$D$300,C539,'06'!$H$3:$H$300,"&lt;0")+COUNTIFS('07'!$C$3:$C$300,C539,'07'!$H$3:$H$300,"&lt;0")+COUNTIFS('07'!$D$3:$D$300,C539,'07'!$H$3:$H$300,"&lt;0")+COUNTIFS('08'!$C$3:$C$300,C539,'08'!$H$3:$H$300,"&lt;0")+COUNTIFS('08'!$D$3:$D$300,C539,'08'!$H$3:$H$300,"&lt;0")+COUNTIFS('09'!$C$3:$C$300,C539,'09'!$H$3:$H$300,"&lt;0")+COUNTIFS('09'!$D$3:$D$300,C539,'09'!$H$3:$H$300,"&lt;0")+COUNTIFS('10'!$C$3:$C$260,C539,'10'!$I$3:$I$260,"&lt;0")+COUNTIFS('10'!$D$3:$D$260,C539,'10'!$I$3:$I$260,"&lt;0")+COUNTIFS('11'!$C$3:$C$300,C539,'11'!$H$3:$H$300,"&lt;0")+COUNTIFS('11'!$D$3:$D$300,C539,'11'!$H$3:$H$300,"&lt;0")+COUNTIFS('12'!$C$3:$C$300,C539,'12'!$H$3:$H$300,"&lt;0")+COUNTIFS('12'!$D$3:$D$300,C539,'12'!$H$3:$H$300,"&lt;0")</f>
        <v>0</v>
      </c>
      <c r="H539" s="19">
        <f>SUMIFS('01'!$H$3:$H$300,'01'!$C$3:$C$300,C539)+SUMIFS('01'!$H$3:$H$300,'01'!$D$3:$D$300,C539)+SUMIFS('02'!$H$3:$H$300,'02'!$C$3:$C$300,C539)+SUMIFS('02'!$H$3:$H$300,'02'!$D$3:$D$300,C539)+SUMIFS('03'!$H$3:$H$300,'03'!$C$3:$C$300,C539)+SUMIFS('03'!$H$3:$H$300,'03'!$D$3:$D$300,C539)+SUMIFS('04'!$H$3:$H$300,'04'!$C$3:$C$300,C539)+SUMIFS('04'!$H$3:$H$300,'04'!$D$3:$D$300,C539)+SUMIFS('05'!$H$3:$H$300,'05'!$C$3:$C$300,C539)+SUMIFS('05'!$H$3:$H$300,'05'!$D$3:$D$300,C539)+SUMIFS('06'!$H$3:$H$300,'06'!$C$3:$C$300,C539)+SUMIFS('06'!$H$3:$H$300,'06'!$D$3:$D$300,C539)+SUMIFS('07'!$H$3:$H$300,'07'!$C$3:$C$300,C539)+SUMIFS('07'!$H$3:$H$300,'07'!$D$3:$D$300,C539)+SUMIFS('08'!$H$3:$H$300,'08'!$C$3:$C$300,C539)+SUMIFS('08'!$H$3:$H$300,'08'!$D$3:$D$300,C539)+SUMIFS('09'!$H$3:$H$300,'09'!$C$3:$C$300,C539)+SUMIFS('09'!$H$3:$H$300,'09'!$D$3:$D$300,C539)+SUMIFS('10'!$I$3:$I$260,'10'!$C$3:$C$260,C539)+SUMIFS('10'!$I$3:$I$260,'10'!$D$3:$D$260,C539)+SUMIFS('11'!$H$3:$H$300,'11'!$C$3:$C$300,C539)+SUMIFS('11'!$H$3:$H$300,'11'!$D$3:$D$300,C539)+SUMIFS('12'!$H$3:$H$300,'12'!$C$3:$C$300,C539)+SUMIFS('12'!$H$3:$H$300,'12'!$D$3:$D$300,C539)</f>
        <v>0</v>
      </c>
      <c r="I539" s="212"/>
      <c r="J539" s="231"/>
      <c r="K539" s="212"/>
      <c r="L539" s="212"/>
    </row>
    <row r="540" spans="1:12" ht="24.75" customHeight="1">
      <c r="A540" s="16">
        <f>Equipes!$H540+(ROW(Equipes!$H540)/100000)</f>
        <v>5.4000000000000003E-3</v>
      </c>
      <c r="B540" s="13">
        <f>RANK(Equipes!$A540,A:A)</f>
        <v>461</v>
      </c>
      <c r="C540" s="28"/>
      <c r="D540" s="18">
        <f>COUNTIF('01'!$C$3:$C$300,C540)+COUNTIF('02'!$C$3:$C$300,C540)+COUNTIF('03'!$C$3:$C$300,C540)+COUNTIF('04'!$C$3:$C$300,C540)+COUNTIF('05'!$C$3:$C$300,C540)+COUNTIF('06'!$C$3:$C$300,C540)+COUNTIF('07'!$C$3:$C$300,C540)+COUNTIF('08'!$C$3:$C$300,C540)+COUNTIF('09'!$C$3:$C$300,C540)+COUNTIF('10'!$C$3:$C$260,C540)+COUNTIF('11'!$C$3:$C$300,C540)+COUNTIF('12'!$C$3:$C$300,C540)</f>
        <v>0</v>
      </c>
      <c r="E540" s="18">
        <f>COUNTIF('01'!$D$3:$D$300,C540)+COUNTIF('02'!$D$3:$D$300,C540)+COUNTIF('03'!$D$3:$D$300,C540)+COUNTIF('04'!$D$3:$D$300,C540)+COUNTIF('05'!$D$3:$D$300,C540)+COUNTIF('06'!$D$3:$D$300,C540)+COUNTIF('07'!$D$3:$D$300,C540)+COUNTIF('08'!$D$3:$D$300,C540)+COUNTIF('09'!$D$3:$D$300,C540)+COUNTIF('10'!$D$3:$D$260,C540)+COUNTIF('11'!$D$3:$D$300,C540)+COUNTIF('12'!$D$3:$D$300,C540)</f>
        <v>0</v>
      </c>
      <c r="F540" s="18">
        <f>COUNTIFS('01'!$C$3:$C$300,C540,'01'!$H$3:$H$300,"&gt;0")+COUNTIFS('01'!$D$3:$D$300,C540,'01'!$H$3:$H$300,"&gt;0")+COUNTIFS('02'!$C$3:$C$300,C540,'02'!$H$3:$H$300,"&gt;0")+COUNTIFS('02'!$D$3:$D$300,C540,'02'!$H$3:$H$300,"&gt;0")+COUNTIFS('03'!$C$3:$C$300,C540,'03'!$H$3:$H$300,"&gt;0")+COUNTIFS('03'!$D$3:$D$300,C540,'03'!$H$3:$H$300,"&gt;0")+COUNTIFS('04'!$C$3:$C$300,C540,'04'!$H$3:$H$300,"&gt;0")+COUNTIFS('04'!$D$3:$D$300,C540,'04'!$H$3:$H$300,"&gt;0")+COUNTIFS('05'!$C$3:$C$300,C540,'05'!$H$3:$H$300,"&gt;0")+COUNTIFS('05'!$D$3:$D$300,C540,'05'!$H$3:$H$300,"&gt;0")+COUNTIFS('06'!$C$3:$C$300,C540,'06'!$H$3:$H$300,"&gt;0")+COUNTIFS('06'!$D$3:$D$300,C540,'06'!$H$3:$H$300,"&gt;0")+COUNTIFS('07'!$C$3:$C$300,C540,'07'!$H$3:$H$300,"&gt;0")+COUNTIFS('07'!$D$3:$D$300,C540,'07'!$H$3:$H$300,"&gt;0")+COUNTIFS('08'!$C$3:$C$300,C540,'08'!$H$3:$H$300,"&gt;0")+COUNTIFS('08'!$D$3:$D$300,C540,'08'!$H$3:$H$300,"&gt;0")+COUNTIFS('09'!$C$3:$C$300,C540,'09'!$H$3:$H$300,"&gt;0")+COUNTIFS('09'!$D$3:$D$300,C540,'09'!$H$3:$H$300,"&gt;0")+COUNTIFS('10'!$C$3:$C$260,C540,'10'!$I$3:$I$260,"&gt;0")+COUNTIFS('10'!$D$3:$D$260,C540,'10'!$I$3:$I$260,"&gt;0")+COUNTIFS('11'!$C$3:$C$300,C540,'11'!$H$3:$H$300,"&gt;0")+COUNTIFS('11'!$D$3:$D$300,C540,'11'!$H$3:$H$300,"&gt;0")+COUNTIFS('12'!$C$3:$C$300,C540,'12'!$H$3:$H$300,"&gt;0")+COUNTIFS('12'!$D$3:$D$300,C540,'12'!$H$3:$H$300,"&gt;0")</f>
        <v>0</v>
      </c>
      <c r="G540" s="18">
        <f>COUNTIFS('01'!$C$3:$C$300,C540,'01'!$H$3:$H$300,"&lt;0")+COUNTIFS('01'!$D$3:$D$300,C540,'01'!$H$3:$H$300,"&lt;0")+COUNTIFS('02'!$C$3:$C$300,C540,'02'!$H$3:$H$300,"&lt;0")+COUNTIFS('02'!$D$3:$D$300,C540,'02'!$H$3:$H$300,"&lt;0")+COUNTIFS('03'!$C$3:$C$300,C540,'03'!$H$3:$H$300,"&lt;0")+COUNTIFS('03'!$D$3:$D$300,C540,'03'!$H$3:$H$300,"&lt;0")+COUNTIFS('04'!$C$3:$C$300,C540,'04'!$H$3:$H$300,"&lt;0")+COUNTIFS('04'!$D$3:$D$300,C540,'04'!$H$3:$H$300,"&lt;0")+COUNTIFS('05'!$C$3:$C$300,C540,'05'!$H$3:$H$300,"&lt;0")+COUNTIFS('05'!$D$3:$D$300,C540,'05'!$H$3:$H$300,"&lt;0")+COUNTIFS('06'!$C$3:$C$300,C540,'06'!$H$3:$H$300,"&lt;0")+COUNTIFS('06'!$D$3:$D$300,C540,'06'!$H$3:$H$300,"&lt;0")+COUNTIFS('07'!$C$3:$C$300,C540,'07'!$H$3:$H$300,"&lt;0")+COUNTIFS('07'!$D$3:$D$300,C540,'07'!$H$3:$H$300,"&lt;0")+COUNTIFS('08'!$C$3:$C$300,C540,'08'!$H$3:$H$300,"&lt;0")+COUNTIFS('08'!$D$3:$D$300,C540,'08'!$H$3:$H$300,"&lt;0")+COUNTIFS('09'!$C$3:$C$300,C540,'09'!$H$3:$H$300,"&lt;0")+COUNTIFS('09'!$D$3:$D$300,C540,'09'!$H$3:$H$300,"&lt;0")+COUNTIFS('10'!$C$3:$C$260,C540,'10'!$I$3:$I$260,"&lt;0")+COUNTIFS('10'!$D$3:$D$260,C540,'10'!$I$3:$I$260,"&lt;0")+COUNTIFS('11'!$C$3:$C$300,C540,'11'!$H$3:$H$300,"&lt;0")+COUNTIFS('11'!$D$3:$D$300,C540,'11'!$H$3:$H$300,"&lt;0")+COUNTIFS('12'!$C$3:$C$300,C540,'12'!$H$3:$H$300,"&lt;0")+COUNTIFS('12'!$D$3:$D$300,C540,'12'!$H$3:$H$300,"&lt;0")</f>
        <v>0</v>
      </c>
      <c r="H540" s="19">
        <f>SUMIFS('01'!$H$3:$H$300,'01'!$C$3:$C$300,C540)+SUMIFS('01'!$H$3:$H$300,'01'!$D$3:$D$300,C540)+SUMIFS('02'!$H$3:$H$300,'02'!$C$3:$C$300,C540)+SUMIFS('02'!$H$3:$H$300,'02'!$D$3:$D$300,C540)+SUMIFS('03'!$H$3:$H$300,'03'!$C$3:$C$300,C540)+SUMIFS('03'!$H$3:$H$300,'03'!$D$3:$D$300,C540)+SUMIFS('04'!$H$3:$H$300,'04'!$C$3:$C$300,C540)+SUMIFS('04'!$H$3:$H$300,'04'!$D$3:$D$300,C540)+SUMIFS('05'!$H$3:$H$300,'05'!$C$3:$C$300,C540)+SUMIFS('05'!$H$3:$H$300,'05'!$D$3:$D$300,C540)+SUMIFS('06'!$H$3:$H$300,'06'!$C$3:$C$300,C540)+SUMIFS('06'!$H$3:$H$300,'06'!$D$3:$D$300,C540)+SUMIFS('07'!$H$3:$H$300,'07'!$C$3:$C$300,C540)+SUMIFS('07'!$H$3:$H$300,'07'!$D$3:$D$300,C540)+SUMIFS('08'!$H$3:$H$300,'08'!$C$3:$C$300,C540)+SUMIFS('08'!$H$3:$H$300,'08'!$D$3:$D$300,C540)+SUMIFS('09'!$H$3:$H$300,'09'!$C$3:$C$300,C540)+SUMIFS('09'!$H$3:$H$300,'09'!$D$3:$D$300,C540)+SUMIFS('10'!$I$3:$I$260,'10'!$C$3:$C$260,C540)+SUMIFS('10'!$I$3:$I$260,'10'!$D$3:$D$260,C540)+SUMIFS('11'!$H$3:$H$300,'11'!$C$3:$C$300,C540)+SUMIFS('11'!$H$3:$H$300,'11'!$D$3:$D$300,C540)+SUMIFS('12'!$H$3:$H$300,'12'!$C$3:$C$300,C540)+SUMIFS('12'!$H$3:$H$300,'12'!$D$3:$D$300,C540)</f>
        <v>0</v>
      </c>
      <c r="I540" s="212"/>
      <c r="J540" s="231"/>
      <c r="K540" s="212"/>
      <c r="L540" s="212"/>
    </row>
    <row r="541" spans="1:12" ht="24.75" customHeight="1">
      <c r="A541" s="16">
        <f>Equipes!$H541+(ROW(Equipes!$H541)/100000)</f>
        <v>5.4099999999999999E-3</v>
      </c>
      <c r="B541" s="13">
        <f>RANK(Equipes!$A541,A:A)</f>
        <v>460</v>
      </c>
      <c r="C541" s="28"/>
      <c r="D541" s="18">
        <f>COUNTIF('01'!$C$3:$C$300,C541)+COUNTIF('02'!$C$3:$C$300,C541)+COUNTIF('03'!$C$3:$C$300,C541)+COUNTIF('04'!$C$3:$C$300,C541)+COUNTIF('05'!$C$3:$C$300,C541)+COUNTIF('06'!$C$3:$C$300,C541)+COUNTIF('07'!$C$3:$C$300,C541)+COUNTIF('08'!$C$3:$C$300,C541)+COUNTIF('09'!$C$3:$C$300,C541)+COUNTIF('10'!$C$3:$C$260,C541)+COUNTIF('11'!$C$3:$C$300,C541)+COUNTIF('12'!$C$3:$C$300,C541)</f>
        <v>0</v>
      </c>
      <c r="E541" s="18">
        <f>COUNTIF('01'!$D$3:$D$300,C541)+COUNTIF('02'!$D$3:$D$300,C541)+COUNTIF('03'!$D$3:$D$300,C541)+COUNTIF('04'!$D$3:$D$300,C541)+COUNTIF('05'!$D$3:$D$300,C541)+COUNTIF('06'!$D$3:$D$300,C541)+COUNTIF('07'!$D$3:$D$300,C541)+COUNTIF('08'!$D$3:$D$300,C541)+COUNTIF('09'!$D$3:$D$300,C541)+COUNTIF('10'!$D$3:$D$260,C541)+COUNTIF('11'!$D$3:$D$300,C541)+COUNTIF('12'!$D$3:$D$300,C541)</f>
        <v>0</v>
      </c>
      <c r="F541" s="18">
        <f>COUNTIFS('01'!$C$3:$C$300,C541,'01'!$H$3:$H$300,"&gt;0")+COUNTIFS('01'!$D$3:$D$300,C541,'01'!$H$3:$H$300,"&gt;0")+COUNTIFS('02'!$C$3:$C$300,C541,'02'!$H$3:$H$300,"&gt;0")+COUNTIFS('02'!$D$3:$D$300,C541,'02'!$H$3:$H$300,"&gt;0")+COUNTIFS('03'!$C$3:$C$300,C541,'03'!$H$3:$H$300,"&gt;0")+COUNTIFS('03'!$D$3:$D$300,C541,'03'!$H$3:$H$300,"&gt;0")+COUNTIFS('04'!$C$3:$C$300,C541,'04'!$H$3:$H$300,"&gt;0")+COUNTIFS('04'!$D$3:$D$300,C541,'04'!$H$3:$H$300,"&gt;0")+COUNTIFS('05'!$C$3:$C$300,C541,'05'!$H$3:$H$300,"&gt;0")+COUNTIFS('05'!$D$3:$D$300,C541,'05'!$H$3:$H$300,"&gt;0")+COUNTIFS('06'!$C$3:$C$300,C541,'06'!$H$3:$H$300,"&gt;0")+COUNTIFS('06'!$D$3:$D$300,C541,'06'!$H$3:$H$300,"&gt;0")+COUNTIFS('07'!$C$3:$C$300,C541,'07'!$H$3:$H$300,"&gt;0")+COUNTIFS('07'!$D$3:$D$300,C541,'07'!$H$3:$H$300,"&gt;0")+COUNTIFS('08'!$C$3:$C$300,C541,'08'!$H$3:$H$300,"&gt;0")+COUNTIFS('08'!$D$3:$D$300,C541,'08'!$H$3:$H$300,"&gt;0")+COUNTIFS('09'!$C$3:$C$300,C541,'09'!$H$3:$H$300,"&gt;0")+COUNTIFS('09'!$D$3:$D$300,C541,'09'!$H$3:$H$300,"&gt;0")+COUNTIFS('10'!$C$3:$C$260,C541,'10'!$I$3:$I$260,"&gt;0")+COUNTIFS('10'!$D$3:$D$260,C541,'10'!$I$3:$I$260,"&gt;0")+COUNTIFS('11'!$C$3:$C$300,C541,'11'!$H$3:$H$300,"&gt;0")+COUNTIFS('11'!$D$3:$D$300,C541,'11'!$H$3:$H$300,"&gt;0")+COUNTIFS('12'!$C$3:$C$300,C541,'12'!$H$3:$H$300,"&gt;0")+COUNTIFS('12'!$D$3:$D$300,C541,'12'!$H$3:$H$300,"&gt;0")</f>
        <v>0</v>
      </c>
      <c r="G541" s="18">
        <f>COUNTIFS('01'!$C$3:$C$300,C541,'01'!$H$3:$H$300,"&lt;0")+COUNTIFS('01'!$D$3:$D$300,C541,'01'!$H$3:$H$300,"&lt;0")+COUNTIFS('02'!$C$3:$C$300,C541,'02'!$H$3:$H$300,"&lt;0")+COUNTIFS('02'!$D$3:$D$300,C541,'02'!$H$3:$H$300,"&lt;0")+COUNTIFS('03'!$C$3:$C$300,C541,'03'!$H$3:$H$300,"&lt;0")+COUNTIFS('03'!$D$3:$D$300,C541,'03'!$H$3:$H$300,"&lt;0")+COUNTIFS('04'!$C$3:$C$300,C541,'04'!$H$3:$H$300,"&lt;0")+COUNTIFS('04'!$D$3:$D$300,C541,'04'!$H$3:$H$300,"&lt;0")+COUNTIFS('05'!$C$3:$C$300,C541,'05'!$H$3:$H$300,"&lt;0")+COUNTIFS('05'!$D$3:$D$300,C541,'05'!$H$3:$H$300,"&lt;0")+COUNTIFS('06'!$C$3:$C$300,C541,'06'!$H$3:$H$300,"&lt;0")+COUNTIFS('06'!$D$3:$D$300,C541,'06'!$H$3:$H$300,"&lt;0")+COUNTIFS('07'!$C$3:$C$300,C541,'07'!$H$3:$H$300,"&lt;0")+COUNTIFS('07'!$D$3:$D$300,C541,'07'!$H$3:$H$300,"&lt;0")+COUNTIFS('08'!$C$3:$C$300,C541,'08'!$H$3:$H$300,"&lt;0")+COUNTIFS('08'!$D$3:$D$300,C541,'08'!$H$3:$H$300,"&lt;0")+COUNTIFS('09'!$C$3:$C$300,C541,'09'!$H$3:$H$300,"&lt;0")+COUNTIFS('09'!$D$3:$D$300,C541,'09'!$H$3:$H$300,"&lt;0")+COUNTIFS('10'!$C$3:$C$260,C541,'10'!$I$3:$I$260,"&lt;0")+COUNTIFS('10'!$D$3:$D$260,C541,'10'!$I$3:$I$260,"&lt;0")+COUNTIFS('11'!$C$3:$C$300,C541,'11'!$H$3:$H$300,"&lt;0")+COUNTIFS('11'!$D$3:$D$300,C541,'11'!$H$3:$H$300,"&lt;0")+COUNTIFS('12'!$C$3:$C$300,C541,'12'!$H$3:$H$300,"&lt;0")+COUNTIFS('12'!$D$3:$D$300,C541,'12'!$H$3:$H$300,"&lt;0")</f>
        <v>0</v>
      </c>
      <c r="H541" s="19">
        <f>SUMIFS('01'!$H$3:$H$300,'01'!$C$3:$C$300,C541)+SUMIFS('01'!$H$3:$H$300,'01'!$D$3:$D$300,C541)+SUMIFS('02'!$H$3:$H$300,'02'!$C$3:$C$300,C541)+SUMIFS('02'!$H$3:$H$300,'02'!$D$3:$D$300,C541)+SUMIFS('03'!$H$3:$H$300,'03'!$C$3:$C$300,C541)+SUMIFS('03'!$H$3:$H$300,'03'!$D$3:$D$300,C541)+SUMIFS('04'!$H$3:$H$300,'04'!$C$3:$C$300,C541)+SUMIFS('04'!$H$3:$H$300,'04'!$D$3:$D$300,C541)+SUMIFS('05'!$H$3:$H$300,'05'!$C$3:$C$300,C541)+SUMIFS('05'!$H$3:$H$300,'05'!$D$3:$D$300,C541)+SUMIFS('06'!$H$3:$H$300,'06'!$C$3:$C$300,C541)+SUMIFS('06'!$H$3:$H$300,'06'!$D$3:$D$300,C541)+SUMIFS('07'!$H$3:$H$300,'07'!$C$3:$C$300,C541)+SUMIFS('07'!$H$3:$H$300,'07'!$D$3:$D$300,C541)+SUMIFS('08'!$H$3:$H$300,'08'!$C$3:$C$300,C541)+SUMIFS('08'!$H$3:$H$300,'08'!$D$3:$D$300,C541)+SUMIFS('09'!$H$3:$H$300,'09'!$C$3:$C$300,C541)+SUMIFS('09'!$H$3:$H$300,'09'!$D$3:$D$300,C541)+SUMIFS('10'!$I$3:$I$260,'10'!$C$3:$C$260,C541)+SUMIFS('10'!$I$3:$I$260,'10'!$D$3:$D$260,C541)+SUMIFS('11'!$H$3:$H$300,'11'!$C$3:$C$300,C541)+SUMIFS('11'!$H$3:$H$300,'11'!$D$3:$D$300,C541)+SUMIFS('12'!$H$3:$H$300,'12'!$C$3:$C$300,C541)+SUMIFS('12'!$H$3:$H$300,'12'!$D$3:$D$300,C541)</f>
        <v>0</v>
      </c>
      <c r="I541" s="212"/>
      <c r="J541" s="231"/>
      <c r="K541" s="212"/>
      <c r="L541" s="212"/>
    </row>
    <row r="542" spans="1:12" ht="24.75" customHeight="1">
      <c r="A542" s="16">
        <f>Equipes!$H542+(ROW(Equipes!$H542)/100000)</f>
        <v>5.4200000000000003E-3</v>
      </c>
      <c r="B542" s="13">
        <f>RANK(Equipes!$A542,A:A)</f>
        <v>459</v>
      </c>
      <c r="C542" s="28"/>
      <c r="D542" s="18">
        <f>COUNTIF('01'!$C$3:$C$300,C542)+COUNTIF('02'!$C$3:$C$300,C542)+COUNTIF('03'!$C$3:$C$300,C542)+COUNTIF('04'!$C$3:$C$300,C542)+COUNTIF('05'!$C$3:$C$300,C542)+COUNTIF('06'!$C$3:$C$300,C542)+COUNTIF('07'!$C$3:$C$300,C542)+COUNTIF('08'!$C$3:$C$300,C542)+COUNTIF('09'!$C$3:$C$300,C542)+COUNTIF('10'!$C$3:$C$260,C542)+COUNTIF('11'!$C$3:$C$300,C542)+COUNTIF('12'!$C$3:$C$300,C542)</f>
        <v>0</v>
      </c>
      <c r="E542" s="18">
        <f>COUNTIF('01'!$D$3:$D$300,C542)+COUNTIF('02'!$D$3:$D$300,C542)+COUNTIF('03'!$D$3:$D$300,C542)+COUNTIF('04'!$D$3:$D$300,C542)+COUNTIF('05'!$D$3:$D$300,C542)+COUNTIF('06'!$D$3:$D$300,C542)+COUNTIF('07'!$D$3:$D$300,C542)+COUNTIF('08'!$D$3:$D$300,C542)+COUNTIF('09'!$D$3:$D$300,C542)+COUNTIF('10'!$D$3:$D$260,C542)+COUNTIF('11'!$D$3:$D$300,C542)+COUNTIF('12'!$D$3:$D$300,C542)</f>
        <v>0</v>
      </c>
      <c r="F542" s="18">
        <f>COUNTIFS('01'!$C$3:$C$300,C542,'01'!$H$3:$H$300,"&gt;0")+COUNTIFS('01'!$D$3:$D$300,C542,'01'!$H$3:$H$300,"&gt;0")+COUNTIFS('02'!$C$3:$C$300,C542,'02'!$H$3:$H$300,"&gt;0")+COUNTIFS('02'!$D$3:$D$300,C542,'02'!$H$3:$H$300,"&gt;0")+COUNTIFS('03'!$C$3:$C$300,C542,'03'!$H$3:$H$300,"&gt;0")+COUNTIFS('03'!$D$3:$D$300,C542,'03'!$H$3:$H$300,"&gt;0")+COUNTIFS('04'!$C$3:$C$300,C542,'04'!$H$3:$H$300,"&gt;0")+COUNTIFS('04'!$D$3:$D$300,C542,'04'!$H$3:$H$300,"&gt;0")+COUNTIFS('05'!$C$3:$C$300,C542,'05'!$H$3:$H$300,"&gt;0")+COUNTIFS('05'!$D$3:$D$300,C542,'05'!$H$3:$H$300,"&gt;0")+COUNTIFS('06'!$C$3:$C$300,C542,'06'!$H$3:$H$300,"&gt;0")+COUNTIFS('06'!$D$3:$D$300,C542,'06'!$H$3:$H$300,"&gt;0")+COUNTIFS('07'!$C$3:$C$300,C542,'07'!$H$3:$H$300,"&gt;0")+COUNTIFS('07'!$D$3:$D$300,C542,'07'!$H$3:$H$300,"&gt;0")+COUNTIFS('08'!$C$3:$C$300,C542,'08'!$H$3:$H$300,"&gt;0")+COUNTIFS('08'!$D$3:$D$300,C542,'08'!$H$3:$H$300,"&gt;0")+COUNTIFS('09'!$C$3:$C$300,C542,'09'!$H$3:$H$300,"&gt;0")+COUNTIFS('09'!$D$3:$D$300,C542,'09'!$H$3:$H$300,"&gt;0")+COUNTIFS('10'!$C$3:$C$260,C542,'10'!$I$3:$I$260,"&gt;0")+COUNTIFS('10'!$D$3:$D$260,C542,'10'!$I$3:$I$260,"&gt;0")+COUNTIFS('11'!$C$3:$C$300,C542,'11'!$H$3:$H$300,"&gt;0")+COUNTIFS('11'!$D$3:$D$300,C542,'11'!$H$3:$H$300,"&gt;0")+COUNTIFS('12'!$C$3:$C$300,C542,'12'!$H$3:$H$300,"&gt;0")+COUNTIFS('12'!$D$3:$D$300,C542,'12'!$H$3:$H$300,"&gt;0")</f>
        <v>0</v>
      </c>
      <c r="G542" s="18">
        <f>COUNTIFS('01'!$C$3:$C$300,C542,'01'!$H$3:$H$300,"&lt;0")+COUNTIFS('01'!$D$3:$D$300,C542,'01'!$H$3:$H$300,"&lt;0")+COUNTIFS('02'!$C$3:$C$300,C542,'02'!$H$3:$H$300,"&lt;0")+COUNTIFS('02'!$D$3:$D$300,C542,'02'!$H$3:$H$300,"&lt;0")+COUNTIFS('03'!$C$3:$C$300,C542,'03'!$H$3:$H$300,"&lt;0")+COUNTIFS('03'!$D$3:$D$300,C542,'03'!$H$3:$H$300,"&lt;0")+COUNTIFS('04'!$C$3:$C$300,C542,'04'!$H$3:$H$300,"&lt;0")+COUNTIFS('04'!$D$3:$D$300,C542,'04'!$H$3:$H$300,"&lt;0")+COUNTIFS('05'!$C$3:$C$300,C542,'05'!$H$3:$H$300,"&lt;0")+COUNTIFS('05'!$D$3:$D$300,C542,'05'!$H$3:$H$300,"&lt;0")+COUNTIFS('06'!$C$3:$C$300,C542,'06'!$H$3:$H$300,"&lt;0")+COUNTIFS('06'!$D$3:$D$300,C542,'06'!$H$3:$H$300,"&lt;0")+COUNTIFS('07'!$C$3:$C$300,C542,'07'!$H$3:$H$300,"&lt;0")+COUNTIFS('07'!$D$3:$D$300,C542,'07'!$H$3:$H$300,"&lt;0")+COUNTIFS('08'!$C$3:$C$300,C542,'08'!$H$3:$H$300,"&lt;0")+COUNTIFS('08'!$D$3:$D$300,C542,'08'!$H$3:$H$300,"&lt;0")+COUNTIFS('09'!$C$3:$C$300,C542,'09'!$H$3:$H$300,"&lt;0")+COUNTIFS('09'!$D$3:$D$300,C542,'09'!$H$3:$H$300,"&lt;0")+COUNTIFS('10'!$C$3:$C$260,C542,'10'!$I$3:$I$260,"&lt;0")+COUNTIFS('10'!$D$3:$D$260,C542,'10'!$I$3:$I$260,"&lt;0")+COUNTIFS('11'!$C$3:$C$300,C542,'11'!$H$3:$H$300,"&lt;0")+COUNTIFS('11'!$D$3:$D$300,C542,'11'!$H$3:$H$300,"&lt;0")+COUNTIFS('12'!$C$3:$C$300,C542,'12'!$H$3:$H$300,"&lt;0")+COUNTIFS('12'!$D$3:$D$300,C542,'12'!$H$3:$H$300,"&lt;0")</f>
        <v>0</v>
      </c>
      <c r="H542" s="19">
        <f>SUMIFS('01'!$H$3:$H$300,'01'!$C$3:$C$300,C542)+SUMIFS('01'!$H$3:$H$300,'01'!$D$3:$D$300,C542)+SUMIFS('02'!$H$3:$H$300,'02'!$C$3:$C$300,C542)+SUMIFS('02'!$H$3:$H$300,'02'!$D$3:$D$300,C542)+SUMIFS('03'!$H$3:$H$300,'03'!$C$3:$C$300,C542)+SUMIFS('03'!$H$3:$H$300,'03'!$D$3:$D$300,C542)+SUMIFS('04'!$H$3:$H$300,'04'!$C$3:$C$300,C542)+SUMIFS('04'!$H$3:$H$300,'04'!$D$3:$D$300,C542)+SUMIFS('05'!$H$3:$H$300,'05'!$C$3:$C$300,C542)+SUMIFS('05'!$H$3:$H$300,'05'!$D$3:$D$300,C542)+SUMIFS('06'!$H$3:$H$300,'06'!$C$3:$C$300,C542)+SUMIFS('06'!$H$3:$H$300,'06'!$D$3:$D$300,C542)+SUMIFS('07'!$H$3:$H$300,'07'!$C$3:$C$300,C542)+SUMIFS('07'!$H$3:$H$300,'07'!$D$3:$D$300,C542)+SUMIFS('08'!$H$3:$H$300,'08'!$C$3:$C$300,C542)+SUMIFS('08'!$H$3:$H$300,'08'!$D$3:$D$300,C542)+SUMIFS('09'!$H$3:$H$300,'09'!$C$3:$C$300,C542)+SUMIFS('09'!$H$3:$H$300,'09'!$D$3:$D$300,C542)+SUMIFS('10'!$I$3:$I$260,'10'!$C$3:$C$260,C542)+SUMIFS('10'!$I$3:$I$260,'10'!$D$3:$D$260,C542)+SUMIFS('11'!$H$3:$H$300,'11'!$C$3:$C$300,C542)+SUMIFS('11'!$H$3:$H$300,'11'!$D$3:$D$300,C542)+SUMIFS('12'!$H$3:$H$300,'12'!$C$3:$C$300,C542)+SUMIFS('12'!$H$3:$H$300,'12'!$D$3:$D$300,C542)</f>
        <v>0</v>
      </c>
      <c r="I542" s="212"/>
      <c r="J542" s="231"/>
      <c r="K542" s="212"/>
      <c r="L542" s="212"/>
    </row>
    <row r="543" spans="1:12" ht="24.75" customHeight="1">
      <c r="A543" s="16">
        <f>Equipes!$H543+(ROW(Equipes!$H543)/100000)</f>
        <v>5.4299999999999999E-3</v>
      </c>
      <c r="B543" s="13">
        <f>RANK(Equipes!$A543,A:A)</f>
        <v>458</v>
      </c>
      <c r="C543" s="28"/>
      <c r="D543" s="18">
        <f>COUNTIF('01'!$C$3:$C$300,C543)+COUNTIF('02'!$C$3:$C$300,C543)+COUNTIF('03'!$C$3:$C$300,C543)+COUNTIF('04'!$C$3:$C$300,C543)+COUNTIF('05'!$C$3:$C$300,C543)+COUNTIF('06'!$C$3:$C$300,C543)+COUNTIF('07'!$C$3:$C$300,C543)+COUNTIF('08'!$C$3:$C$300,C543)+COUNTIF('09'!$C$3:$C$300,C543)+COUNTIF('10'!$C$3:$C$260,C543)+COUNTIF('11'!$C$3:$C$300,C543)+COUNTIF('12'!$C$3:$C$300,C543)</f>
        <v>0</v>
      </c>
      <c r="E543" s="18">
        <f>COUNTIF('01'!$D$3:$D$300,C543)+COUNTIF('02'!$D$3:$D$300,C543)+COUNTIF('03'!$D$3:$D$300,C543)+COUNTIF('04'!$D$3:$D$300,C543)+COUNTIF('05'!$D$3:$D$300,C543)+COUNTIF('06'!$D$3:$D$300,C543)+COUNTIF('07'!$D$3:$D$300,C543)+COUNTIF('08'!$D$3:$D$300,C543)+COUNTIF('09'!$D$3:$D$300,C543)+COUNTIF('10'!$D$3:$D$260,C543)+COUNTIF('11'!$D$3:$D$300,C543)+COUNTIF('12'!$D$3:$D$300,C543)</f>
        <v>0</v>
      </c>
      <c r="F543" s="18">
        <f>COUNTIFS('01'!$C$3:$C$300,C543,'01'!$H$3:$H$300,"&gt;0")+COUNTIFS('01'!$D$3:$D$300,C543,'01'!$H$3:$H$300,"&gt;0")+COUNTIFS('02'!$C$3:$C$300,C543,'02'!$H$3:$H$300,"&gt;0")+COUNTIFS('02'!$D$3:$D$300,C543,'02'!$H$3:$H$300,"&gt;0")+COUNTIFS('03'!$C$3:$C$300,C543,'03'!$H$3:$H$300,"&gt;0")+COUNTIFS('03'!$D$3:$D$300,C543,'03'!$H$3:$H$300,"&gt;0")+COUNTIFS('04'!$C$3:$C$300,C543,'04'!$H$3:$H$300,"&gt;0")+COUNTIFS('04'!$D$3:$D$300,C543,'04'!$H$3:$H$300,"&gt;0")+COUNTIFS('05'!$C$3:$C$300,C543,'05'!$H$3:$H$300,"&gt;0")+COUNTIFS('05'!$D$3:$D$300,C543,'05'!$H$3:$H$300,"&gt;0")+COUNTIFS('06'!$C$3:$C$300,C543,'06'!$H$3:$H$300,"&gt;0")+COUNTIFS('06'!$D$3:$D$300,C543,'06'!$H$3:$H$300,"&gt;0")+COUNTIFS('07'!$C$3:$C$300,C543,'07'!$H$3:$H$300,"&gt;0")+COUNTIFS('07'!$D$3:$D$300,C543,'07'!$H$3:$H$300,"&gt;0")+COUNTIFS('08'!$C$3:$C$300,C543,'08'!$H$3:$H$300,"&gt;0")+COUNTIFS('08'!$D$3:$D$300,C543,'08'!$H$3:$H$300,"&gt;0")+COUNTIFS('09'!$C$3:$C$300,C543,'09'!$H$3:$H$300,"&gt;0")+COUNTIFS('09'!$D$3:$D$300,C543,'09'!$H$3:$H$300,"&gt;0")+COUNTIFS('10'!$C$3:$C$260,C543,'10'!$I$3:$I$260,"&gt;0")+COUNTIFS('10'!$D$3:$D$260,C543,'10'!$I$3:$I$260,"&gt;0")+COUNTIFS('11'!$C$3:$C$300,C543,'11'!$H$3:$H$300,"&gt;0")+COUNTIFS('11'!$D$3:$D$300,C543,'11'!$H$3:$H$300,"&gt;0")+COUNTIFS('12'!$C$3:$C$300,C543,'12'!$H$3:$H$300,"&gt;0")+COUNTIFS('12'!$D$3:$D$300,C543,'12'!$H$3:$H$300,"&gt;0")</f>
        <v>0</v>
      </c>
      <c r="G543" s="18">
        <f>COUNTIFS('01'!$C$3:$C$300,C543,'01'!$H$3:$H$300,"&lt;0")+COUNTIFS('01'!$D$3:$D$300,C543,'01'!$H$3:$H$300,"&lt;0")+COUNTIFS('02'!$C$3:$C$300,C543,'02'!$H$3:$H$300,"&lt;0")+COUNTIFS('02'!$D$3:$D$300,C543,'02'!$H$3:$H$300,"&lt;0")+COUNTIFS('03'!$C$3:$C$300,C543,'03'!$H$3:$H$300,"&lt;0")+COUNTIFS('03'!$D$3:$D$300,C543,'03'!$H$3:$H$300,"&lt;0")+COUNTIFS('04'!$C$3:$C$300,C543,'04'!$H$3:$H$300,"&lt;0")+COUNTIFS('04'!$D$3:$D$300,C543,'04'!$H$3:$H$300,"&lt;0")+COUNTIFS('05'!$C$3:$C$300,C543,'05'!$H$3:$H$300,"&lt;0")+COUNTIFS('05'!$D$3:$D$300,C543,'05'!$H$3:$H$300,"&lt;0")+COUNTIFS('06'!$C$3:$C$300,C543,'06'!$H$3:$H$300,"&lt;0")+COUNTIFS('06'!$D$3:$D$300,C543,'06'!$H$3:$H$300,"&lt;0")+COUNTIFS('07'!$C$3:$C$300,C543,'07'!$H$3:$H$300,"&lt;0")+COUNTIFS('07'!$D$3:$D$300,C543,'07'!$H$3:$H$300,"&lt;0")+COUNTIFS('08'!$C$3:$C$300,C543,'08'!$H$3:$H$300,"&lt;0")+COUNTIFS('08'!$D$3:$D$300,C543,'08'!$H$3:$H$300,"&lt;0")+COUNTIFS('09'!$C$3:$C$300,C543,'09'!$H$3:$H$300,"&lt;0")+COUNTIFS('09'!$D$3:$D$300,C543,'09'!$H$3:$H$300,"&lt;0")+COUNTIFS('10'!$C$3:$C$260,C543,'10'!$I$3:$I$260,"&lt;0")+COUNTIFS('10'!$D$3:$D$260,C543,'10'!$I$3:$I$260,"&lt;0")+COUNTIFS('11'!$C$3:$C$300,C543,'11'!$H$3:$H$300,"&lt;0")+COUNTIFS('11'!$D$3:$D$300,C543,'11'!$H$3:$H$300,"&lt;0")+COUNTIFS('12'!$C$3:$C$300,C543,'12'!$H$3:$H$300,"&lt;0")+COUNTIFS('12'!$D$3:$D$300,C543,'12'!$H$3:$H$300,"&lt;0")</f>
        <v>0</v>
      </c>
      <c r="H543" s="19">
        <f>SUMIFS('01'!$H$3:$H$300,'01'!$C$3:$C$300,C543)+SUMIFS('01'!$H$3:$H$300,'01'!$D$3:$D$300,C543)+SUMIFS('02'!$H$3:$H$300,'02'!$C$3:$C$300,C543)+SUMIFS('02'!$H$3:$H$300,'02'!$D$3:$D$300,C543)+SUMIFS('03'!$H$3:$H$300,'03'!$C$3:$C$300,C543)+SUMIFS('03'!$H$3:$H$300,'03'!$D$3:$D$300,C543)+SUMIFS('04'!$H$3:$H$300,'04'!$C$3:$C$300,C543)+SUMIFS('04'!$H$3:$H$300,'04'!$D$3:$D$300,C543)+SUMIFS('05'!$H$3:$H$300,'05'!$C$3:$C$300,C543)+SUMIFS('05'!$H$3:$H$300,'05'!$D$3:$D$300,C543)+SUMIFS('06'!$H$3:$H$300,'06'!$C$3:$C$300,C543)+SUMIFS('06'!$H$3:$H$300,'06'!$D$3:$D$300,C543)+SUMIFS('07'!$H$3:$H$300,'07'!$C$3:$C$300,C543)+SUMIFS('07'!$H$3:$H$300,'07'!$D$3:$D$300,C543)+SUMIFS('08'!$H$3:$H$300,'08'!$C$3:$C$300,C543)+SUMIFS('08'!$H$3:$H$300,'08'!$D$3:$D$300,C543)+SUMIFS('09'!$H$3:$H$300,'09'!$C$3:$C$300,C543)+SUMIFS('09'!$H$3:$H$300,'09'!$D$3:$D$300,C543)+SUMIFS('10'!$I$3:$I$260,'10'!$C$3:$C$260,C543)+SUMIFS('10'!$I$3:$I$260,'10'!$D$3:$D$260,C543)+SUMIFS('11'!$H$3:$H$300,'11'!$C$3:$C$300,C543)+SUMIFS('11'!$H$3:$H$300,'11'!$D$3:$D$300,C543)+SUMIFS('12'!$H$3:$H$300,'12'!$C$3:$C$300,C543)+SUMIFS('12'!$H$3:$H$300,'12'!$D$3:$D$300,C543)</f>
        <v>0</v>
      </c>
      <c r="I543" s="212"/>
      <c r="J543" s="231"/>
      <c r="K543" s="212"/>
      <c r="L543" s="212"/>
    </row>
    <row r="544" spans="1:12" ht="24.75" customHeight="1">
      <c r="A544" s="16">
        <f>Equipes!$H544+(ROW(Equipes!$H544)/100000)</f>
        <v>5.4400000000000004E-3</v>
      </c>
      <c r="B544" s="13">
        <f>RANK(Equipes!$A544,A:A)</f>
        <v>457</v>
      </c>
      <c r="C544" s="28"/>
      <c r="D544" s="18">
        <f>COUNTIF('01'!$C$3:$C$300,C544)+COUNTIF('02'!$C$3:$C$300,C544)+COUNTIF('03'!$C$3:$C$300,C544)+COUNTIF('04'!$C$3:$C$300,C544)+COUNTIF('05'!$C$3:$C$300,C544)+COUNTIF('06'!$C$3:$C$300,C544)+COUNTIF('07'!$C$3:$C$300,C544)+COUNTIF('08'!$C$3:$C$300,C544)+COUNTIF('09'!$C$3:$C$300,C544)+COUNTIF('10'!$C$3:$C$260,C544)+COUNTIF('11'!$C$3:$C$300,C544)+COUNTIF('12'!$C$3:$C$300,C544)</f>
        <v>0</v>
      </c>
      <c r="E544" s="18">
        <f>COUNTIF('01'!$D$3:$D$300,C544)+COUNTIF('02'!$D$3:$D$300,C544)+COUNTIF('03'!$D$3:$D$300,C544)+COUNTIF('04'!$D$3:$D$300,C544)+COUNTIF('05'!$D$3:$D$300,C544)+COUNTIF('06'!$D$3:$D$300,C544)+COUNTIF('07'!$D$3:$D$300,C544)+COUNTIF('08'!$D$3:$D$300,C544)+COUNTIF('09'!$D$3:$D$300,C544)+COUNTIF('10'!$D$3:$D$260,C544)+COUNTIF('11'!$D$3:$D$300,C544)+COUNTIF('12'!$D$3:$D$300,C544)</f>
        <v>0</v>
      </c>
      <c r="F544" s="18">
        <f>COUNTIFS('01'!$C$3:$C$300,C544,'01'!$H$3:$H$300,"&gt;0")+COUNTIFS('01'!$D$3:$D$300,C544,'01'!$H$3:$H$300,"&gt;0")+COUNTIFS('02'!$C$3:$C$300,C544,'02'!$H$3:$H$300,"&gt;0")+COUNTIFS('02'!$D$3:$D$300,C544,'02'!$H$3:$H$300,"&gt;0")+COUNTIFS('03'!$C$3:$C$300,C544,'03'!$H$3:$H$300,"&gt;0")+COUNTIFS('03'!$D$3:$D$300,C544,'03'!$H$3:$H$300,"&gt;0")+COUNTIFS('04'!$C$3:$C$300,C544,'04'!$H$3:$H$300,"&gt;0")+COUNTIFS('04'!$D$3:$D$300,C544,'04'!$H$3:$H$300,"&gt;0")+COUNTIFS('05'!$C$3:$C$300,C544,'05'!$H$3:$H$300,"&gt;0")+COUNTIFS('05'!$D$3:$D$300,C544,'05'!$H$3:$H$300,"&gt;0")+COUNTIFS('06'!$C$3:$C$300,C544,'06'!$H$3:$H$300,"&gt;0")+COUNTIFS('06'!$D$3:$D$300,C544,'06'!$H$3:$H$300,"&gt;0")+COUNTIFS('07'!$C$3:$C$300,C544,'07'!$H$3:$H$300,"&gt;0")+COUNTIFS('07'!$D$3:$D$300,C544,'07'!$H$3:$H$300,"&gt;0")+COUNTIFS('08'!$C$3:$C$300,C544,'08'!$H$3:$H$300,"&gt;0")+COUNTIFS('08'!$D$3:$D$300,C544,'08'!$H$3:$H$300,"&gt;0")+COUNTIFS('09'!$C$3:$C$300,C544,'09'!$H$3:$H$300,"&gt;0")+COUNTIFS('09'!$D$3:$D$300,C544,'09'!$H$3:$H$300,"&gt;0")+COUNTIFS('10'!$C$3:$C$260,C544,'10'!$I$3:$I$260,"&gt;0")+COUNTIFS('10'!$D$3:$D$260,C544,'10'!$I$3:$I$260,"&gt;0")+COUNTIFS('11'!$C$3:$C$300,C544,'11'!$H$3:$H$300,"&gt;0")+COUNTIFS('11'!$D$3:$D$300,C544,'11'!$H$3:$H$300,"&gt;0")+COUNTIFS('12'!$C$3:$C$300,C544,'12'!$H$3:$H$300,"&gt;0")+COUNTIFS('12'!$D$3:$D$300,C544,'12'!$H$3:$H$300,"&gt;0")</f>
        <v>0</v>
      </c>
      <c r="G544" s="18">
        <f>COUNTIFS('01'!$C$3:$C$300,C544,'01'!$H$3:$H$300,"&lt;0")+COUNTIFS('01'!$D$3:$D$300,C544,'01'!$H$3:$H$300,"&lt;0")+COUNTIFS('02'!$C$3:$C$300,C544,'02'!$H$3:$H$300,"&lt;0")+COUNTIFS('02'!$D$3:$D$300,C544,'02'!$H$3:$H$300,"&lt;0")+COUNTIFS('03'!$C$3:$C$300,C544,'03'!$H$3:$H$300,"&lt;0")+COUNTIFS('03'!$D$3:$D$300,C544,'03'!$H$3:$H$300,"&lt;0")+COUNTIFS('04'!$C$3:$C$300,C544,'04'!$H$3:$H$300,"&lt;0")+COUNTIFS('04'!$D$3:$D$300,C544,'04'!$H$3:$H$300,"&lt;0")+COUNTIFS('05'!$C$3:$C$300,C544,'05'!$H$3:$H$300,"&lt;0")+COUNTIFS('05'!$D$3:$D$300,C544,'05'!$H$3:$H$300,"&lt;0")+COUNTIFS('06'!$C$3:$C$300,C544,'06'!$H$3:$H$300,"&lt;0")+COUNTIFS('06'!$D$3:$D$300,C544,'06'!$H$3:$H$300,"&lt;0")+COUNTIFS('07'!$C$3:$C$300,C544,'07'!$H$3:$H$300,"&lt;0")+COUNTIFS('07'!$D$3:$D$300,C544,'07'!$H$3:$H$300,"&lt;0")+COUNTIFS('08'!$C$3:$C$300,C544,'08'!$H$3:$H$300,"&lt;0")+COUNTIFS('08'!$D$3:$D$300,C544,'08'!$H$3:$H$300,"&lt;0")+COUNTIFS('09'!$C$3:$C$300,C544,'09'!$H$3:$H$300,"&lt;0")+COUNTIFS('09'!$D$3:$D$300,C544,'09'!$H$3:$H$300,"&lt;0")+COUNTIFS('10'!$C$3:$C$260,C544,'10'!$I$3:$I$260,"&lt;0")+COUNTIFS('10'!$D$3:$D$260,C544,'10'!$I$3:$I$260,"&lt;0")+COUNTIFS('11'!$C$3:$C$300,C544,'11'!$H$3:$H$300,"&lt;0")+COUNTIFS('11'!$D$3:$D$300,C544,'11'!$H$3:$H$300,"&lt;0")+COUNTIFS('12'!$C$3:$C$300,C544,'12'!$H$3:$H$300,"&lt;0")+COUNTIFS('12'!$D$3:$D$300,C544,'12'!$H$3:$H$300,"&lt;0")</f>
        <v>0</v>
      </c>
      <c r="H544" s="19">
        <f>SUMIFS('01'!$H$3:$H$300,'01'!$C$3:$C$300,C544)+SUMIFS('01'!$H$3:$H$300,'01'!$D$3:$D$300,C544)+SUMIFS('02'!$H$3:$H$300,'02'!$C$3:$C$300,C544)+SUMIFS('02'!$H$3:$H$300,'02'!$D$3:$D$300,C544)+SUMIFS('03'!$H$3:$H$300,'03'!$C$3:$C$300,C544)+SUMIFS('03'!$H$3:$H$300,'03'!$D$3:$D$300,C544)+SUMIFS('04'!$H$3:$H$300,'04'!$C$3:$C$300,C544)+SUMIFS('04'!$H$3:$H$300,'04'!$D$3:$D$300,C544)+SUMIFS('05'!$H$3:$H$300,'05'!$C$3:$C$300,C544)+SUMIFS('05'!$H$3:$H$300,'05'!$D$3:$D$300,C544)+SUMIFS('06'!$H$3:$H$300,'06'!$C$3:$C$300,C544)+SUMIFS('06'!$H$3:$H$300,'06'!$D$3:$D$300,C544)+SUMIFS('07'!$H$3:$H$300,'07'!$C$3:$C$300,C544)+SUMIFS('07'!$H$3:$H$300,'07'!$D$3:$D$300,C544)+SUMIFS('08'!$H$3:$H$300,'08'!$C$3:$C$300,C544)+SUMIFS('08'!$H$3:$H$300,'08'!$D$3:$D$300,C544)+SUMIFS('09'!$H$3:$H$300,'09'!$C$3:$C$300,C544)+SUMIFS('09'!$H$3:$H$300,'09'!$D$3:$D$300,C544)+SUMIFS('10'!$I$3:$I$260,'10'!$C$3:$C$260,C544)+SUMIFS('10'!$I$3:$I$260,'10'!$D$3:$D$260,C544)+SUMIFS('11'!$H$3:$H$300,'11'!$C$3:$C$300,C544)+SUMIFS('11'!$H$3:$H$300,'11'!$D$3:$D$300,C544)+SUMIFS('12'!$H$3:$H$300,'12'!$C$3:$C$300,C544)+SUMIFS('12'!$H$3:$H$300,'12'!$D$3:$D$300,C544)</f>
        <v>0</v>
      </c>
      <c r="I544" s="212"/>
      <c r="J544" s="231"/>
      <c r="K544" s="212"/>
      <c r="L544" s="212"/>
    </row>
    <row r="545" spans="1:12" ht="24.75" customHeight="1">
      <c r="A545" s="16">
        <f>Equipes!$H545+(ROW(Equipes!$H545)/100000)</f>
        <v>5.45E-3</v>
      </c>
      <c r="B545" s="13">
        <f>RANK(Equipes!$A545,A:A)</f>
        <v>456</v>
      </c>
      <c r="C545" s="28"/>
      <c r="D545" s="18">
        <f>COUNTIF('01'!$C$3:$C$300,C545)+COUNTIF('02'!$C$3:$C$300,C545)+COUNTIF('03'!$C$3:$C$300,C545)+COUNTIF('04'!$C$3:$C$300,C545)+COUNTIF('05'!$C$3:$C$300,C545)+COUNTIF('06'!$C$3:$C$300,C545)+COUNTIF('07'!$C$3:$C$300,C545)+COUNTIF('08'!$C$3:$C$300,C545)+COUNTIF('09'!$C$3:$C$300,C545)+COUNTIF('10'!$C$3:$C$260,C545)+COUNTIF('11'!$C$3:$C$300,C545)+COUNTIF('12'!$C$3:$C$300,C545)</f>
        <v>0</v>
      </c>
      <c r="E545" s="18">
        <f>COUNTIF('01'!$D$3:$D$300,C545)+COUNTIF('02'!$D$3:$D$300,C545)+COUNTIF('03'!$D$3:$D$300,C545)+COUNTIF('04'!$D$3:$D$300,C545)+COUNTIF('05'!$D$3:$D$300,C545)+COUNTIF('06'!$D$3:$D$300,C545)+COUNTIF('07'!$D$3:$D$300,C545)+COUNTIF('08'!$D$3:$D$300,C545)+COUNTIF('09'!$D$3:$D$300,C545)+COUNTIF('10'!$D$3:$D$260,C545)+COUNTIF('11'!$D$3:$D$300,C545)+COUNTIF('12'!$D$3:$D$300,C545)</f>
        <v>0</v>
      </c>
      <c r="F545" s="18">
        <f>COUNTIFS('01'!$C$3:$C$300,C545,'01'!$H$3:$H$300,"&gt;0")+COUNTIFS('01'!$D$3:$D$300,C545,'01'!$H$3:$H$300,"&gt;0")+COUNTIFS('02'!$C$3:$C$300,C545,'02'!$H$3:$H$300,"&gt;0")+COUNTIFS('02'!$D$3:$D$300,C545,'02'!$H$3:$H$300,"&gt;0")+COUNTIFS('03'!$C$3:$C$300,C545,'03'!$H$3:$H$300,"&gt;0")+COUNTIFS('03'!$D$3:$D$300,C545,'03'!$H$3:$H$300,"&gt;0")+COUNTIFS('04'!$C$3:$C$300,C545,'04'!$H$3:$H$300,"&gt;0")+COUNTIFS('04'!$D$3:$D$300,C545,'04'!$H$3:$H$300,"&gt;0")+COUNTIFS('05'!$C$3:$C$300,C545,'05'!$H$3:$H$300,"&gt;0")+COUNTIFS('05'!$D$3:$D$300,C545,'05'!$H$3:$H$300,"&gt;0")+COUNTIFS('06'!$C$3:$C$300,C545,'06'!$H$3:$H$300,"&gt;0")+COUNTIFS('06'!$D$3:$D$300,C545,'06'!$H$3:$H$300,"&gt;0")+COUNTIFS('07'!$C$3:$C$300,C545,'07'!$H$3:$H$300,"&gt;0")+COUNTIFS('07'!$D$3:$D$300,C545,'07'!$H$3:$H$300,"&gt;0")+COUNTIFS('08'!$C$3:$C$300,C545,'08'!$H$3:$H$300,"&gt;0")+COUNTIFS('08'!$D$3:$D$300,C545,'08'!$H$3:$H$300,"&gt;0")+COUNTIFS('09'!$C$3:$C$300,C545,'09'!$H$3:$H$300,"&gt;0")+COUNTIFS('09'!$D$3:$D$300,C545,'09'!$H$3:$H$300,"&gt;0")+COUNTIFS('10'!$C$3:$C$260,C545,'10'!$I$3:$I$260,"&gt;0")+COUNTIFS('10'!$D$3:$D$260,C545,'10'!$I$3:$I$260,"&gt;0")+COUNTIFS('11'!$C$3:$C$300,C545,'11'!$H$3:$H$300,"&gt;0")+COUNTIFS('11'!$D$3:$D$300,C545,'11'!$H$3:$H$300,"&gt;0")+COUNTIFS('12'!$C$3:$C$300,C545,'12'!$H$3:$H$300,"&gt;0")+COUNTIFS('12'!$D$3:$D$300,C545,'12'!$H$3:$H$300,"&gt;0")</f>
        <v>0</v>
      </c>
      <c r="G545" s="18">
        <f>COUNTIFS('01'!$C$3:$C$300,C545,'01'!$H$3:$H$300,"&lt;0")+COUNTIFS('01'!$D$3:$D$300,C545,'01'!$H$3:$H$300,"&lt;0")+COUNTIFS('02'!$C$3:$C$300,C545,'02'!$H$3:$H$300,"&lt;0")+COUNTIFS('02'!$D$3:$D$300,C545,'02'!$H$3:$H$300,"&lt;0")+COUNTIFS('03'!$C$3:$C$300,C545,'03'!$H$3:$H$300,"&lt;0")+COUNTIFS('03'!$D$3:$D$300,C545,'03'!$H$3:$H$300,"&lt;0")+COUNTIFS('04'!$C$3:$C$300,C545,'04'!$H$3:$H$300,"&lt;0")+COUNTIFS('04'!$D$3:$D$300,C545,'04'!$H$3:$H$300,"&lt;0")+COUNTIFS('05'!$C$3:$C$300,C545,'05'!$H$3:$H$300,"&lt;0")+COUNTIFS('05'!$D$3:$D$300,C545,'05'!$H$3:$H$300,"&lt;0")+COUNTIFS('06'!$C$3:$C$300,C545,'06'!$H$3:$H$300,"&lt;0")+COUNTIFS('06'!$D$3:$D$300,C545,'06'!$H$3:$H$300,"&lt;0")+COUNTIFS('07'!$C$3:$C$300,C545,'07'!$H$3:$H$300,"&lt;0")+COUNTIFS('07'!$D$3:$D$300,C545,'07'!$H$3:$H$300,"&lt;0")+COUNTIFS('08'!$C$3:$C$300,C545,'08'!$H$3:$H$300,"&lt;0")+COUNTIFS('08'!$D$3:$D$300,C545,'08'!$H$3:$H$300,"&lt;0")+COUNTIFS('09'!$C$3:$C$300,C545,'09'!$H$3:$H$300,"&lt;0")+COUNTIFS('09'!$D$3:$D$300,C545,'09'!$H$3:$H$300,"&lt;0")+COUNTIFS('10'!$C$3:$C$260,C545,'10'!$I$3:$I$260,"&lt;0")+COUNTIFS('10'!$D$3:$D$260,C545,'10'!$I$3:$I$260,"&lt;0")+COUNTIFS('11'!$C$3:$C$300,C545,'11'!$H$3:$H$300,"&lt;0")+COUNTIFS('11'!$D$3:$D$300,C545,'11'!$H$3:$H$300,"&lt;0")+COUNTIFS('12'!$C$3:$C$300,C545,'12'!$H$3:$H$300,"&lt;0")+COUNTIFS('12'!$D$3:$D$300,C545,'12'!$H$3:$H$300,"&lt;0")</f>
        <v>0</v>
      </c>
      <c r="H545" s="19">
        <f>SUMIFS('01'!$H$3:$H$300,'01'!$C$3:$C$300,C545)+SUMIFS('01'!$H$3:$H$300,'01'!$D$3:$D$300,C545)+SUMIFS('02'!$H$3:$H$300,'02'!$C$3:$C$300,C545)+SUMIFS('02'!$H$3:$H$300,'02'!$D$3:$D$300,C545)+SUMIFS('03'!$H$3:$H$300,'03'!$C$3:$C$300,C545)+SUMIFS('03'!$H$3:$H$300,'03'!$D$3:$D$300,C545)+SUMIFS('04'!$H$3:$H$300,'04'!$C$3:$C$300,C545)+SUMIFS('04'!$H$3:$H$300,'04'!$D$3:$D$300,C545)+SUMIFS('05'!$H$3:$H$300,'05'!$C$3:$C$300,C545)+SUMIFS('05'!$H$3:$H$300,'05'!$D$3:$D$300,C545)+SUMIFS('06'!$H$3:$H$300,'06'!$C$3:$C$300,C545)+SUMIFS('06'!$H$3:$H$300,'06'!$D$3:$D$300,C545)+SUMIFS('07'!$H$3:$H$300,'07'!$C$3:$C$300,C545)+SUMIFS('07'!$H$3:$H$300,'07'!$D$3:$D$300,C545)+SUMIFS('08'!$H$3:$H$300,'08'!$C$3:$C$300,C545)+SUMIFS('08'!$H$3:$H$300,'08'!$D$3:$D$300,C545)+SUMIFS('09'!$H$3:$H$300,'09'!$C$3:$C$300,C545)+SUMIFS('09'!$H$3:$H$300,'09'!$D$3:$D$300,C545)+SUMIFS('10'!$I$3:$I$260,'10'!$C$3:$C$260,C545)+SUMIFS('10'!$I$3:$I$260,'10'!$D$3:$D$260,C545)+SUMIFS('11'!$H$3:$H$300,'11'!$C$3:$C$300,C545)+SUMIFS('11'!$H$3:$H$300,'11'!$D$3:$D$300,C545)+SUMIFS('12'!$H$3:$H$300,'12'!$C$3:$C$300,C545)+SUMIFS('12'!$H$3:$H$300,'12'!$D$3:$D$300,C545)</f>
        <v>0</v>
      </c>
      <c r="I545" s="212"/>
      <c r="J545" s="231"/>
      <c r="K545" s="212"/>
      <c r="L545" s="212"/>
    </row>
    <row r="546" spans="1:12" ht="24.75" customHeight="1">
      <c r="A546" s="16">
        <f>Equipes!$H546+(ROW(Equipes!$H546)/100000)</f>
        <v>5.4599999999999996E-3</v>
      </c>
      <c r="B546" s="13">
        <f>RANK(Equipes!$A546,A:A)</f>
        <v>455</v>
      </c>
      <c r="C546" s="28"/>
      <c r="D546" s="18">
        <f>COUNTIF('01'!$C$3:$C$300,C546)+COUNTIF('02'!$C$3:$C$300,C546)+COUNTIF('03'!$C$3:$C$300,C546)+COUNTIF('04'!$C$3:$C$300,C546)+COUNTIF('05'!$C$3:$C$300,C546)+COUNTIF('06'!$C$3:$C$300,C546)+COUNTIF('07'!$C$3:$C$300,C546)+COUNTIF('08'!$C$3:$C$300,C546)+COUNTIF('09'!$C$3:$C$300,C546)+COUNTIF('10'!$C$3:$C$260,C546)+COUNTIF('11'!$C$3:$C$300,C546)+COUNTIF('12'!$C$3:$C$300,C546)</f>
        <v>0</v>
      </c>
      <c r="E546" s="18">
        <f>COUNTIF('01'!$D$3:$D$300,C546)+COUNTIF('02'!$D$3:$D$300,C546)+COUNTIF('03'!$D$3:$D$300,C546)+COUNTIF('04'!$D$3:$D$300,C546)+COUNTIF('05'!$D$3:$D$300,C546)+COUNTIF('06'!$D$3:$D$300,C546)+COUNTIF('07'!$D$3:$D$300,C546)+COUNTIF('08'!$D$3:$D$300,C546)+COUNTIF('09'!$D$3:$D$300,C546)+COUNTIF('10'!$D$3:$D$260,C546)+COUNTIF('11'!$D$3:$D$300,C546)+COUNTIF('12'!$D$3:$D$300,C546)</f>
        <v>0</v>
      </c>
      <c r="F546" s="18">
        <f>COUNTIFS('01'!$C$3:$C$300,C546,'01'!$H$3:$H$300,"&gt;0")+COUNTIFS('01'!$D$3:$D$300,C546,'01'!$H$3:$H$300,"&gt;0")+COUNTIFS('02'!$C$3:$C$300,C546,'02'!$H$3:$H$300,"&gt;0")+COUNTIFS('02'!$D$3:$D$300,C546,'02'!$H$3:$H$300,"&gt;0")+COUNTIFS('03'!$C$3:$C$300,C546,'03'!$H$3:$H$300,"&gt;0")+COUNTIFS('03'!$D$3:$D$300,C546,'03'!$H$3:$H$300,"&gt;0")+COUNTIFS('04'!$C$3:$C$300,C546,'04'!$H$3:$H$300,"&gt;0")+COUNTIFS('04'!$D$3:$D$300,C546,'04'!$H$3:$H$300,"&gt;0")+COUNTIFS('05'!$C$3:$C$300,C546,'05'!$H$3:$H$300,"&gt;0")+COUNTIFS('05'!$D$3:$D$300,C546,'05'!$H$3:$H$300,"&gt;0")+COUNTIFS('06'!$C$3:$C$300,C546,'06'!$H$3:$H$300,"&gt;0")+COUNTIFS('06'!$D$3:$D$300,C546,'06'!$H$3:$H$300,"&gt;0")+COUNTIFS('07'!$C$3:$C$300,C546,'07'!$H$3:$H$300,"&gt;0")+COUNTIFS('07'!$D$3:$D$300,C546,'07'!$H$3:$H$300,"&gt;0")+COUNTIFS('08'!$C$3:$C$300,C546,'08'!$H$3:$H$300,"&gt;0")+COUNTIFS('08'!$D$3:$D$300,C546,'08'!$H$3:$H$300,"&gt;0")+COUNTIFS('09'!$C$3:$C$300,C546,'09'!$H$3:$H$300,"&gt;0")+COUNTIFS('09'!$D$3:$D$300,C546,'09'!$H$3:$H$300,"&gt;0")+COUNTIFS('10'!$C$3:$C$260,C546,'10'!$I$3:$I$260,"&gt;0")+COUNTIFS('10'!$D$3:$D$260,C546,'10'!$I$3:$I$260,"&gt;0")+COUNTIFS('11'!$C$3:$C$300,C546,'11'!$H$3:$H$300,"&gt;0")+COUNTIFS('11'!$D$3:$D$300,C546,'11'!$H$3:$H$300,"&gt;0")+COUNTIFS('12'!$C$3:$C$300,C546,'12'!$H$3:$H$300,"&gt;0")+COUNTIFS('12'!$D$3:$D$300,C546,'12'!$H$3:$H$300,"&gt;0")</f>
        <v>0</v>
      </c>
      <c r="G546" s="18">
        <f>COUNTIFS('01'!$C$3:$C$300,C546,'01'!$H$3:$H$300,"&lt;0")+COUNTIFS('01'!$D$3:$D$300,C546,'01'!$H$3:$H$300,"&lt;0")+COUNTIFS('02'!$C$3:$C$300,C546,'02'!$H$3:$H$300,"&lt;0")+COUNTIFS('02'!$D$3:$D$300,C546,'02'!$H$3:$H$300,"&lt;0")+COUNTIFS('03'!$C$3:$C$300,C546,'03'!$H$3:$H$300,"&lt;0")+COUNTIFS('03'!$D$3:$D$300,C546,'03'!$H$3:$H$300,"&lt;0")+COUNTIFS('04'!$C$3:$C$300,C546,'04'!$H$3:$H$300,"&lt;0")+COUNTIFS('04'!$D$3:$D$300,C546,'04'!$H$3:$H$300,"&lt;0")+COUNTIFS('05'!$C$3:$C$300,C546,'05'!$H$3:$H$300,"&lt;0")+COUNTIFS('05'!$D$3:$D$300,C546,'05'!$H$3:$H$300,"&lt;0")+COUNTIFS('06'!$C$3:$C$300,C546,'06'!$H$3:$H$300,"&lt;0")+COUNTIFS('06'!$D$3:$D$300,C546,'06'!$H$3:$H$300,"&lt;0")+COUNTIFS('07'!$C$3:$C$300,C546,'07'!$H$3:$H$300,"&lt;0")+COUNTIFS('07'!$D$3:$D$300,C546,'07'!$H$3:$H$300,"&lt;0")+COUNTIFS('08'!$C$3:$C$300,C546,'08'!$H$3:$H$300,"&lt;0")+COUNTIFS('08'!$D$3:$D$300,C546,'08'!$H$3:$H$300,"&lt;0")+COUNTIFS('09'!$C$3:$C$300,C546,'09'!$H$3:$H$300,"&lt;0")+COUNTIFS('09'!$D$3:$D$300,C546,'09'!$H$3:$H$300,"&lt;0")+COUNTIFS('10'!$C$3:$C$260,C546,'10'!$I$3:$I$260,"&lt;0")+COUNTIFS('10'!$D$3:$D$260,C546,'10'!$I$3:$I$260,"&lt;0")+COUNTIFS('11'!$C$3:$C$300,C546,'11'!$H$3:$H$300,"&lt;0")+COUNTIFS('11'!$D$3:$D$300,C546,'11'!$H$3:$H$300,"&lt;0")+COUNTIFS('12'!$C$3:$C$300,C546,'12'!$H$3:$H$300,"&lt;0")+COUNTIFS('12'!$D$3:$D$300,C546,'12'!$H$3:$H$300,"&lt;0")</f>
        <v>0</v>
      </c>
      <c r="H546" s="19">
        <f>SUMIFS('01'!$H$3:$H$300,'01'!$C$3:$C$300,C546)+SUMIFS('01'!$H$3:$H$300,'01'!$D$3:$D$300,C546)+SUMIFS('02'!$H$3:$H$300,'02'!$C$3:$C$300,C546)+SUMIFS('02'!$H$3:$H$300,'02'!$D$3:$D$300,C546)+SUMIFS('03'!$H$3:$H$300,'03'!$C$3:$C$300,C546)+SUMIFS('03'!$H$3:$H$300,'03'!$D$3:$D$300,C546)+SUMIFS('04'!$H$3:$H$300,'04'!$C$3:$C$300,C546)+SUMIFS('04'!$H$3:$H$300,'04'!$D$3:$D$300,C546)+SUMIFS('05'!$H$3:$H$300,'05'!$C$3:$C$300,C546)+SUMIFS('05'!$H$3:$H$300,'05'!$D$3:$D$300,C546)+SUMIFS('06'!$H$3:$H$300,'06'!$C$3:$C$300,C546)+SUMIFS('06'!$H$3:$H$300,'06'!$D$3:$D$300,C546)+SUMIFS('07'!$H$3:$H$300,'07'!$C$3:$C$300,C546)+SUMIFS('07'!$H$3:$H$300,'07'!$D$3:$D$300,C546)+SUMIFS('08'!$H$3:$H$300,'08'!$C$3:$C$300,C546)+SUMIFS('08'!$H$3:$H$300,'08'!$D$3:$D$300,C546)+SUMIFS('09'!$H$3:$H$300,'09'!$C$3:$C$300,C546)+SUMIFS('09'!$H$3:$H$300,'09'!$D$3:$D$300,C546)+SUMIFS('10'!$I$3:$I$260,'10'!$C$3:$C$260,C546)+SUMIFS('10'!$I$3:$I$260,'10'!$D$3:$D$260,C546)+SUMIFS('11'!$H$3:$H$300,'11'!$C$3:$C$300,C546)+SUMIFS('11'!$H$3:$H$300,'11'!$D$3:$D$300,C546)+SUMIFS('12'!$H$3:$H$300,'12'!$C$3:$C$300,C546)+SUMIFS('12'!$H$3:$H$300,'12'!$D$3:$D$300,C546)</f>
        <v>0</v>
      </c>
      <c r="I546" s="212"/>
      <c r="J546" s="231"/>
      <c r="K546" s="212"/>
      <c r="L546" s="212"/>
    </row>
    <row r="547" spans="1:12" ht="24.75" customHeight="1">
      <c r="A547" s="16">
        <f>Equipes!$H547+(ROW(Equipes!$H547)/100000)</f>
        <v>5.47E-3</v>
      </c>
      <c r="B547" s="13">
        <f>RANK(Equipes!$A547,A:A)</f>
        <v>454</v>
      </c>
      <c r="C547" s="28"/>
      <c r="D547" s="18">
        <f>COUNTIF('01'!$C$3:$C$300,C547)+COUNTIF('02'!$C$3:$C$300,C547)+COUNTIF('03'!$C$3:$C$300,C547)+COUNTIF('04'!$C$3:$C$300,C547)+COUNTIF('05'!$C$3:$C$300,C547)+COUNTIF('06'!$C$3:$C$300,C547)+COUNTIF('07'!$C$3:$C$300,C547)+COUNTIF('08'!$C$3:$C$300,C547)+COUNTIF('09'!$C$3:$C$300,C547)+COUNTIF('10'!$C$3:$C$260,C547)+COUNTIF('11'!$C$3:$C$300,C547)+COUNTIF('12'!$C$3:$C$300,C547)</f>
        <v>0</v>
      </c>
      <c r="E547" s="18">
        <f>COUNTIF('01'!$D$3:$D$300,C547)+COUNTIF('02'!$D$3:$D$300,C547)+COUNTIF('03'!$D$3:$D$300,C547)+COUNTIF('04'!$D$3:$D$300,C547)+COUNTIF('05'!$D$3:$D$300,C547)+COUNTIF('06'!$D$3:$D$300,C547)+COUNTIF('07'!$D$3:$D$300,C547)+COUNTIF('08'!$D$3:$D$300,C547)+COUNTIF('09'!$D$3:$D$300,C547)+COUNTIF('10'!$D$3:$D$260,C547)+COUNTIF('11'!$D$3:$D$300,C547)+COUNTIF('12'!$D$3:$D$300,C547)</f>
        <v>0</v>
      </c>
      <c r="F547" s="18">
        <f>COUNTIFS('01'!$C$3:$C$300,C547,'01'!$H$3:$H$300,"&gt;0")+COUNTIFS('01'!$D$3:$D$300,C547,'01'!$H$3:$H$300,"&gt;0")+COUNTIFS('02'!$C$3:$C$300,C547,'02'!$H$3:$H$300,"&gt;0")+COUNTIFS('02'!$D$3:$D$300,C547,'02'!$H$3:$H$300,"&gt;0")+COUNTIFS('03'!$C$3:$C$300,C547,'03'!$H$3:$H$300,"&gt;0")+COUNTIFS('03'!$D$3:$D$300,C547,'03'!$H$3:$H$300,"&gt;0")+COUNTIFS('04'!$C$3:$C$300,C547,'04'!$H$3:$H$300,"&gt;0")+COUNTIFS('04'!$D$3:$D$300,C547,'04'!$H$3:$H$300,"&gt;0")+COUNTIFS('05'!$C$3:$C$300,C547,'05'!$H$3:$H$300,"&gt;0")+COUNTIFS('05'!$D$3:$D$300,C547,'05'!$H$3:$H$300,"&gt;0")+COUNTIFS('06'!$C$3:$C$300,C547,'06'!$H$3:$H$300,"&gt;0")+COUNTIFS('06'!$D$3:$D$300,C547,'06'!$H$3:$H$300,"&gt;0")+COUNTIFS('07'!$C$3:$C$300,C547,'07'!$H$3:$H$300,"&gt;0")+COUNTIFS('07'!$D$3:$D$300,C547,'07'!$H$3:$H$300,"&gt;0")+COUNTIFS('08'!$C$3:$C$300,C547,'08'!$H$3:$H$300,"&gt;0")+COUNTIFS('08'!$D$3:$D$300,C547,'08'!$H$3:$H$300,"&gt;0")+COUNTIFS('09'!$C$3:$C$300,C547,'09'!$H$3:$H$300,"&gt;0")+COUNTIFS('09'!$D$3:$D$300,C547,'09'!$H$3:$H$300,"&gt;0")+COUNTIFS('10'!$C$3:$C$260,C547,'10'!$I$3:$I$260,"&gt;0")+COUNTIFS('10'!$D$3:$D$260,C547,'10'!$I$3:$I$260,"&gt;0")+COUNTIFS('11'!$C$3:$C$300,C547,'11'!$H$3:$H$300,"&gt;0")+COUNTIFS('11'!$D$3:$D$300,C547,'11'!$H$3:$H$300,"&gt;0")+COUNTIFS('12'!$C$3:$C$300,C547,'12'!$H$3:$H$300,"&gt;0")+COUNTIFS('12'!$D$3:$D$300,C547,'12'!$H$3:$H$300,"&gt;0")</f>
        <v>0</v>
      </c>
      <c r="G547" s="18">
        <f>COUNTIFS('01'!$C$3:$C$300,C547,'01'!$H$3:$H$300,"&lt;0")+COUNTIFS('01'!$D$3:$D$300,C547,'01'!$H$3:$H$300,"&lt;0")+COUNTIFS('02'!$C$3:$C$300,C547,'02'!$H$3:$H$300,"&lt;0")+COUNTIFS('02'!$D$3:$D$300,C547,'02'!$H$3:$H$300,"&lt;0")+COUNTIFS('03'!$C$3:$C$300,C547,'03'!$H$3:$H$300,"&lt;0")+COUNTIFS('03'!$D$3:$D$300,C547,'03'!$H$3:$H$300,"&lt;0")+COUNTIFS('04'!$C$3:$C$300,C547,'04'!$H$3:$H$300,"&lt;0")+COUNTIFS('04'!$D$3:$D$300,C547,'04'!$H$3:$H$300,"&lt;0")+COUNTIFS('05'!$C$3:$C$300,C547,'05'!$H$3:$H$300,"&lt;0")+COUNTIFS('05'!$D$3:$D$300,C547,'05'!$H$3:$H$300,"&lt;0")+COUNTIFS('06'!$C$3:$C$300,C547,'06'!$H$3:$H$300,"&lt;0")+COUNTIFS('06'!$D$3:$D$300,C547,'06'!$H$3:$H$300,"&lt;0")+COUNTIFS('07'!$C$3:$C$300,C547,'07'!$H$3:$H$300,"&lt;0")+COUNTIFS('07'!$D$3:$D$300,C547,'07'!$H$3:$H$300,"&lt;0")+COUNTIFS('08'!$C$3:$C$300,C547,'08'!$H$3:$H$300,"&lt;0")+COUNTIFS('08'!$D$3:$D$300,C547,'08'!$H$3:$H$300,"&lt;0")+COUNTIFS('09'!$C$3:$C$300,C547,'09'!$H$3:$H$300,"&lt;0")+COUNTIFS('09'!$D$3:$D$300,C547,'09'!$H$3:$H$300,"&lt;0")+COUNTIFS('10'!$C$3:$C$260,C547,'10'!$I$3:$I$260,"&lt;0")+COUNTIFS('10'!$D$3:$D$260,C547,'10'!$I$3:$I$260,"&lt;0")+COUNTIFS('11'!$C$3:$C$300,C547,'11'!$H$3:$H$300,"&lt;0")+COUNTIFS('11'!$D$3:$D$300,C547,'11'!$H$3:$H$300,"&lt;0")+COUNTIFS('12'!$C$3:$C$300,C547,'12'!$H$3:$H$300,"&lt;0")+COUNTIFS('12'!$D$3:$D$300,C547,'12'!$H$3:$H$300,"&lt;0")</f>
        <v>0</v>
      </c>
      <c r="H547" s="19">
        <f>SUMIFS('01'!$H$3:$H$300,'01'!$C$3:$C$300,C547)+SUMIFS('01'!$H$3:$H$300,'01'!$D$3:$D$300,C547)+SUMIFS('02'!$H$3:$H$300,'02'!$C$3:$C$300,C547)+SUMIFS('02'!$H$3:$H$300,'02'!$D$3:$D$300,C547)+SUMIFS('03'!$H$3:$H$300,'03'!$C$3:$C$300,C547)+SUMIFS('03'!$H$3:$H$300,'03'!$D$3:$D$300,C547)+SUMIFS('04'!$H$3:$H$300,'04'!$C$3:$C$300,C547)+SUMIFS('04'!$H$3:$H$300,'04'!$D$3:$D$300,C547)+SUMIFS('05'!$H$3:$H$300,'05'!$C$3:$C$300,C547)+SUMIFS('05'!$H$3:$H$300,'05'!$D$3:$D$300,C547)+SUMIFS('06'!$H$3:$H$300,'06'!$C$3:$C$300,C547)+SUMIFS('06'!$H$3:$H$300,'06'!$D$3:$D$300,C547)+SUMIFS('07'!$H$3:$H$300,'07'!$C$3:$C$300,C547)+SUMIFS('07'!$H$3:$H$300,'07'!$D$3:$D$300,C547)+SUMIFS('08'!$H$3:$H$300,'08'!$C$3:$C$300,C547)+SUMIFS('08'!$H$3:$H$300,'08'!$D$3:$D$300,C547)+SUMIFS('09'!$H$3:$H$300,'09'!$C$3:$C$300,C547)+SUMIFS('09'!$H$3:$H$300,'09'!$D$3:$D$300,C547)+SUMIFS('10'!$I$3:$I$260,'10'!$C$3:$C$260,C547)+SUMIFS('10'!$I$3:$I$260,'10'!$D$3:$D$260,C547)+SUMIFS('11'!$H$3:$H$300,'11'!$C$3:$C$300,C547)+SUMIFS('11'!$H$3:$H$300,'11'!$D$3:$D$300,C547)+SUMIFS('12'!$H$3:$H$300,'12'!$C$3:$C$300,C547)+SUMIFS('12'!$H$3:$H$300,'12'!$D$3:$D$300,C547)</f>
        <v>0</v>
      </c>
      <c r="I547" s="212"/>
      <c r="J547" s="231"/>
      <c r="K547" s="212"/>
      <c r="L547" s="212"/>
    </row>
    <row r="548" spans="1:12" ht="24.75" customHeight="1">
      <c r="A548" s="16">
        <f>Equipes!$H548+(ROW(Equipes!$H548)/100000)</f>
        <v>5.4799999999999996E-3</v>
      </c>
      <c r="B548" s="13">
        <f>RANK(Equipes!$A548,A:A)</f>
        <v>453</v>
      </c>
      <c r="C548" s="28"/>
      <c r="D548" s="18">
        <f>COUNTIF('01'!$C$3:$C$300,C548)+COUNTIF('02'!$C$3:$C$300,C548)+COUNTIF('03'!$C$3:$C$300,C548)+COUNTIF('04'!$C$3:$C$300,C548)+COUNTIF('05'!$C$3:$C$300,C548)+COUNTIF('06'!$C$3:$C$300,C548)+COUNTIF('07'!$C$3:$C$300,C548)+COUNTIF('08'!$C$3:$C$300,C548)+COUNTIF('09'!$C$3:$C$300,C548)+COUNTIF('10'!$C$3:$C$260,C548)+COUNTIF('11'!$C$3:$C$300,C548)+COUNTIF('12'!$C$3:$C$300,C548)</f>
        <v>0</v>
      </c>
      <c r="E548" s="18">
        <f>COUNTIF('01'!$D$3:$D$300,C548)+COUNTIF('02'!$D$3:$D$300,C548)+COUNTIF('03'!$D$3:$D$300,C548)+COUNTIF('04'!$D$3:$D$300,C548)+COUNTIF('05'!$D$3:$D$300,C548)+COUNTIF('06'!$D$3:$D$300,C548)+COUNTIF('07'!$D$3:$D$300,C548)+COUNTIF('08'!$D$3:$D$300,C548)+COUNTIF('09'!$D$3:$D$300,C548)+COUNTIF('10'!$D$3:$D$260,C548)+COUNTIF('11'!$D$3:$D$300,C548)+COUNTIF('12'!$D$3:$D$300,C548)</f>
        <v>0</v>
      </c>
      <c r="F548" s="18">
        <f>COUNTIFS('01'!$C$3:$C$300,C548,'01'!$H$3:$H$300,"&gt;0")+COUNTIFS('01'!$D$3:$D$300,C548,'01'!$H$3:$H$300,"&gt;0")+COUNTIFS('02'!$C$3:$C$300,C548,'02'!$H$3:$H$300,"&gt;0")+COUNTIFS('02'!$D$3:$D$300,C548,'02'!$H$3:$H$300,"&gt;0")+COUNTIFS('03'!$C$3:$C$300,C548,'03'!$H$3:$H$300,"&gt;0")+COUNTIFS('03'!$D$3:$D$300,C548,'03'!$H$3:$H$300,"&gt;0")+COUNTIFS('04'!$C$3:$C$300,C548,'04'!$H$3:$H$300,"&gt;0")+COUNTIFS('04'!$D$3:$D$300,C548,'04'!$H$3:$H$300,"&gt;0")+COUNTIFS('05'!$C$3:$C$300,C548,'05'!$H$3:$H$300,"&gt;0")+COUNTIFS('05'!$D$3:$D$300,C548,'05'!$H$3:$H$300,"&gt;0")+COUNTIFS('06'!$C$3:$C$300,C548,'06'!$H$3:$H$300,"&gt;0")+COUNTIFS('06'!$D$3:$D$300,C548,'06'!$H$3:$H$300,"&gt;0")+COUNTIFS('07'!$C$3:$C$300,C548,'07'!$H$3:$H$300,"&gt;0")+COUNTIFS('07'!$D$3:$D$300,C548,'07'!$H$3:$H$300,"&gt;0")+COUNTIFS('08'!$C$3:$C$300,C548,'08'!$H$3:$H$300,"&gt;0")+COUNTIFS('08'!$D$3:$D$300,C548,'08'!$H$3:$H$300,"&gt;0")+COUNTIFS('09'!$C$3:$C$300,C548,'09'!$H$3:$H$300,"&gt;0")+COUNTIFS('09'!$D$3:$D$300,C548,'09'!$H$3:$H$300,"&gt;0")+COUNTIFS('10'!$C$3:$C$260,C548,'10'!$I$3:$I$260,"&gt;0")+COUNTIFS('10'!$D$3:$D$260,C548,'10'!$I$3:$I$260,"&gt;0")+COUNTIFS('11'!$C$3:$C$300,C548,'11'!$H$3:$H$300,"&gt;0")+COUNTIFS('11'!$D$3:$D$300,C548,'11'!$H$3:$H$300,"&gt;0")+COUNTIFS('12'!$C$3:$C$300,C548,'12'!$H$3:$H$300,"&gt;0")+COUNTIFS('12'!$D$3:$D$300,C548,'12'!$H$3:$H$300,"&gt;0")</f>
        <v>0</v>
      </c>
      <c r="G548" s="18">
        <f>COUNTIFS('01'!$C$3:$C$300,C548,'01'!$H$3:$H$300,"&lt;0")+COUNTIFS('01'!$D$3:$D$300,C548,'01'!$H$3:$H$300,"&lt;0")+COUNTIFS('02'!$C$3:$C$300,C548,'02'!$H$3:$H$300,"&lt;0")+COUNTIFS('02'!$D$3:$D$300,C548,'02'!$H$3:$H$300,"&lt;0")+COUNTIFS('03'!$C$3:$C$300,C548,'03'!$H$3:$H$300,"&lt;0")+COUNTIFS('03'!$D$3:$D$300,C548,'03'!$H$3:$H$300,"&lt;0")+COUNTIFS('04'!$C$3:$C$300,C548,'04'!$H$3:$H$300,"&lt;0")+COUNTIFS('04'!$D$3:$D$300,C548,'04'!$H$3:$H$300,"&lt;0")+COUNTIFS('05'!$C$3:$C$300,C548,'05'!$H$3:$H$300,"&lt;0")+COUNTIFS('05'!$D$3:$D$300,C548,'05'!$H$3:$H$300,"&lt;0")+COUNTIFS('06'!$C$3:$C$300,C548,'06'!$H$3:$H$300,"&lt;0")+COUNTIFS('06'!$D$3:$D$300,C548,'06'!$H$3:$H$300,"&lt;0")+COUNTIFS('07'!$C$3:$C$300,C548,'07'!$H$3:$H$300,"&lt;0")+COUNTIFS('07'!$D$3:$D$300,C548,'07'!$H$3:$H$300,"&lt;0")+COUNTIFS('08'!$C$3:$C$300,C548,'08'!$H$3:$H$300,"&lt;0")+COUNTIFS('08'!$D$3:$D$300,C548,'08'!$H$3:$H$300,"&lt;0")+COUNTIFS('09'!$C$3:$C$300,C548,'09'!$H$3:$H$300,"&lt;0")+COUNTIFS('09'!$D$3:$D$300,C548,'09'!$H$3:$H$300,"&lt;0")+COUNTIFS('10'!$C$3:$C$260,C548,'10'!$I$3:$I$260,"&lt;0")+COUNTIFS('10'!$D$3:$D$260,C548,'10'!$I$3:$I$260,"&lt;0")+COUNTIFS('11'!$C$3:$C$300,C548,'11'!$H$3:$H$300,"&lt;0")+COUNTIFS('11'!$D$3:$D$300,C548,'11'!$H$3:$H$300,"&lt;0")+COUNTIFS('12'!$C$3:$C$300,C548,'12'!$H$3:$H$300,"&lt;0")+COUNTIFS('12'!$D$3:$D$300,C548,'12'!$H$3:$H$300,"&lt;0")</f>
        <v>0</v>
      </c>
      <c r="H548" s="19">
        <f>SUMIFS('01'!$H$3:$H$300,'01'!$C$3:$C$300,C548)+SUMIFS('01'!$H$3:$H$300,'01'!$D$3:$D$300,C548)+SUMIFS('02'!$H$3:$H$300,'02'!$C$3:$C$300,C548)+SUMIFS('02'!$H$3:$H$300,'02'!$D$3:$D$300,C548)+SUMIFS('03'!$H$3:$H$300,'03'!$C$3:$C$300,C548)+SUMIFS('03'!$H$3:$H$300,'03'!$D$3:$D$300,C548)+SUMIFS('04'!$H$3:$H$300,'04'!$C$3:$C$300,C548)+SUMIFS('04'!$H$3:$H$300,'04'!$D$3:$D$300,C548)+SUMIFS('05'!$H$3:$H$300,'05'!$C$3:$C$300,C548)+SUMIFS('05'!$H$3:$H$300,'05'!$D$3:$D$300,C548)+SUMIFS('06'!$H$3:$H$300,'06'!$C$3:$C$300,C548)+SUMIFS('06'!$H$3:$H$300,'06'!$D$3:$D$300,C548)+SUMIFS('07'!$H$3:$H$300,'07'!$C$3:$C$300,C548)+SUMIFS('07'!$H$3:$H$300,'07'!$D$3:$D$300,C548)+SUMIFS('08'!$H$3:$H$300,'08'!$C$3:$C$300,C548)+SUMIFS('08'!$H$3:$H$300,'08'!$D$3:$D$300,C548)+SUMIFS('09'!$H$3:$H$300,'09'!$C$3:$C$300,C548)+SUMIFS('09'!$H$3:$H$300,'09'!$D$3:$D$300,C548)+SUMIFS('10'!$I$3:$I$260,'10'!$C$3:$C$260,C548)+SUMIFS('10'!$I$3:$I$260,'10'!$D$3:$D$260,C548)+SUMIFS('11'!$H$3:$H$300,'11'!$C$3:$C$300,C548)+SUMIFS('11'!$H$3:$H$300,'11'!$D$3:$D$300,C548)+SUMIFS('12'!$H$3:$H$300,'12'!$C$3:$C$300,C548)+SUMIFS('12'!$H$3:$H$300,'12'!$D$3:$D$300,C548)</f>
        <v>0</v>
      </c>
      <c r="I548" s="212"/>
      <c r="J548" s="231"/>
      <c r="K548" s="212"/>
      <c r="L548" s="212"/>
    </row>
    <row r="549" spans="1:12" ht="24.75" customHeight="1">
      <c r="A549" s="16">
        <f>Equipes!$H549+(ROW(Equipes!$H549)/100000)</f>
        <v>5.4900000000000001E-3</v>
      </c>
      <c r="B549" s="13">
        <f>RANK(Equipes!$A549,A:A)</f>
        <v>452</v>
      </c>
      <c r="C549" s="28"/>
      <c r="D549" s="18">
        <f>COUNTIF('01'!$C$3:$C$300,C549)+COUNTIF('02'!$C$3:$C$300,C549)+COUNTIF('03'!$C$3:$C$300,C549)+COUNTIF('04'!$C$3:$C$300,C549)+COUNTIF('05'!$C$3:$C$300,C549)+COUNTIF('06'!$C$3:$C$300,C549)+COUNTIF('07'!$C$3:$C$300,C549)+COUNTIF('08'!$C$3:$C$300,C549)+COUNTIF('09'!$C$3:$C$300,C549)+COUNTIF('10'!$C$3:$C$260,C549)+COUNTIF('11'!$C$3:$C$300,C549)+COUNTIF('12'!$C$3:$C$300,C549)</f>
        <v>0</v>
      </c>
      <c r="E549" s="18">
        <f>COUNTIF('01'!$D$3:$D$300,C549)+COUNTIF('02'!$D$3:$D$300,C549)+COUNTIF('03'!$D$3:$D$300,C549)+COUNTIF('04'!$D$3:$D$300,C549)+COUNTIF('05'!$D$3:$D$300,C549)+COUNTIF('06'!$D$3:$D$300,C549)+COUNTIF('07'!$D$3:$D$300,C549)+COUNTIF('08'!$D$3:$D$300,C549)+COUNTIF('09'!$D$3:$D$300,C549)+COUNTIF('10'!$D$3:$D$260,C549)+COUNTIF('11'!$D$3:$D$300,C549)+COUNTIF('12'!$D$3:$D$300,C549)</f>
        <v>0</v>
      </c>
      <c r="F549" s="18">
        <f>COUNTIFS('01'!$C$3:$C$300,C549,'01'!$H$3:$H$300,"&gt;0")+COUNTIFS('01'!$D$3:$D$300,C549,'01'!$H$3:$H$300,"&gt;0")+COUNTIFS('02'!$C$3:$C$300,C549,'02'!$H$3:$H$300,"&gt;0")+COUNTIFS('02'!$D$3:$D$300,C549,'02'!$H$3:$H$300,"&gt;0")+COUNTIFS('03'!$C$3:$C$300,C549,'03'!$H$3:$H$300,"&gt;0")+COUNTIFS('03'!$D$3:$D$300,C549,'03'!$H$3:$H$300,"&gt;0")+COUNTIFS('04'!$C$3:$C$300,C549,'04'!$H$3:$H$300,"&gt;0")+COUNTIFS('04'!$D$3:$D$300,C549,'04'!$H$3:$H$300,"&gt;0")+COUNTIFS('05'!$C$3:$C$300,C549,'05'!$H$3:$H$300,"&gt;0")+COUNTIFS('05'!$D$3:$D$300,C549,'05'!$H$3:$H$300,"&gt;0")+COUNTIFS('06'!$C$3:$C$300,C549,'06'!$H$3:$H$300,"&gt;0")+COUNTIFS('06'!$D$3:$D$300,C549,'06'!$H$3:$H$300,"&gt;0")+COUNTIFS('07'!$C$3:$C$300,C549,'07'!$H$3:$H$300,"&gt;0")+COUNTIFS('07'!$D$3:$D$300,C549,'07'!$H$3:$H$300,"&gt;0")+COUNTIFS('08'!$C$3:$C$300,C549,'08'!$H$3:$H$300,"&gt;0")+COUNTIFS('08'!$D$3:$D$300,C549,'08'!$H$3:$H$300,"&gt;0")+COUNTIFS('09'!$C$3:$C$300,C549,'09'!$H$3:$H$300,"&gt;0")+COUNTIFS('09'!$D$3:$D$300,C549,'09'!$H$3:$H$300,"&gt;0")+COUNTIFS('10'!$C$3:$C$260,C549,'10'!$I$3:$I$260,"&gt;0")+COUNTIFS('10'!$D$3:$D$260,C549,'10'!$I$3:$I$260,"&gt;0")+COUNTIFS('11'!$C$3:$C$300,C549,'11'!$H$3:$H$300,"&gt;0")+COUNTIFS('11'!$D$3:$D$300,C549,'11'!$H$3:$H$300,"&gt;0")+COUNTIFS('12'!$C$3:$C$300,C549,'12'!$H$3:$H$300,"&gt;0")+COUNTIFS('12'!$D$3:$D$300,C549,'12'!$H$3:$H$300,"&gt;0")</f>
        <v>0</v>
      </c>
      <c r="G549" s="18">
        <f>COUNTIFS('01'!$C$3:$C$300,C549,'01'!$H$3:$H$300,"&lt;0")+COUNTIFS('01'!$D$3:$D$300,C549,'01'!$H$3:$H$300,"&lt;0")+COUNTIFS('02'!$C$3:$C$300,C549,'02'!$H$3:$H$300,"&lt;0")+COUNTIFS('02'!$D$3:$D$300,C549,'02'!$H$3:$H$300,"&lt;0")+COUNTIFS('03'!$C$3:$C$300,C549,'03'!$H$3:$H$300,"&lt;0")+COUNTIFS('03'!$D$3:$D$300,C549,'03'!$H$3:$H$300,"&lt;0")+COUNTIFS('04'!$C$3:$C$300,C549,'04'!$H$3:$H$300,"&lt;0")+COUNTIFS('04'!$D$3:$D$300,C549,'04'!$H$3:$H$300,"&lt;0")+COUNTIFS('05'!$C$3:$C$300,C549,'05'!$H$3:$H$300,"&lt;0")+COUNTIFS('05'!$D$3:$D$300,C549,'05'!$H$3:$H$300,"&lt;0")+COUNTIFS('06'!$C$3:$C$300,C549,'06'!$H$3:$H$300,"&lt;0")+COUNTIFS('06'!$D$3:$D$300,C549,'06'!$H$3:$H$300,"&lt;0")+COUNTIFS('07'!$C$3:$C$300,C549,'07'!$H$3:$H$300,"&lt;0")+COUNTIFS('07'!$D$3:$D$300,C549,'07'!$H$3:$H$300,"&lt;0")+COUNTIFS('08'!$C$3:$C$300,C549,'08'!$H$3:$H$300,"&lt;0")+COUNTIFS('08'!$D$3:$D$300,C549,'08'!$H$3:$H$300,"&lt;0")+COUNTIFS('09'!$C$3:$C$300,C549,'09'!$H$3:$H$300,"&lt;0")+COUNTIFS('09'!$D$3:$D$300,C549,'09'!$H$3:$H$300,"&lt;0")+COUNTIFS('10'!$C$3:$C$260,C549,'10'!$I$3:$I$260,"&lt;0")+COUNTIFS('10'!$D$3:$D$260,C549,'10'!$I$3:$I$260,"&lt;0")+COUNTIFS('11'!$C$3:$C$300,C549,'11'!$H$3:$H$300,"&lt;0")+COUNTIFS('11'!$D$3:$D$300,C549,'11'!$H$3:$H$300,"&lt;0")+COUNTIFS('12'!$C$3:$C$300,C549,'12'!$H$3:$H$300,"&lt;0")+COUNTIFS('12'!$D$3:$D$300,C549,'12'!$H$3:$H$300,"&lt;0")</f>
        <v>0</v>
      </c>
      <c r="H549" s="19">
        <f>SUMIFS('01'!$H$3:$H$300,'01'!$C$3:$C$300,C549)+SUMIFS('01'!$H$3:$H$300,'01'!$D$3:$D$300,C549)+SUMIFS('02'!$H$3:$H$300,'02'!$C$3:$C$300,C549)+SUMIFS('02'!$H$3:$H$300,'02'!$D$3:$D$300,C549)+SUMIFS('03'!$H$3:$H$300,'03'!$C$3:$C$300,C549)+SUMIFS('03'!$H$3:$H$300,'03'!$D$3:$D$300,C549)+SUMIFS('04'!$H$3:$H$300,'04'!$C$3:$C$300,C549)+SUMIFS('04'!$H$3:$H$300,'04'!$D$3:$D$300,C549)+SUMIFS('05'!$H$3:$H$300,'05'!$C$3:$C$300,C549)+SUMIFS('05'!$H$3:$H$300,'05'!$D$3:$D$300,C549)+SUMIFS('06'!$H$3:$H$300,'06'!$C$3:$C$300,C549)+SUMIFS('06'!$H$3:$H$300,'06'!$D$3:$D$300,C549)+SUMIFS('07'!$H$3:$H$300,'07'!$C$3:$C$300,C549)+SUMIFS('07'!$H$3:$H$300,'07'!$D$3:$D$300,C549)+SUMIFS('08'!$H$3:$H$300,'08'!$C$3:$C$300,C549)+SUMIFS('08'!$H$3:$H$300,'08'!$D$3:$D$300,C549)+SUMIFS('09'!$H$3:$H$300,'09'!$C$3:$C$300,C549)+SUMIFS('09'!$H$3:$H$300,'09'!$D$3:$D$300,C549)+SUMIFS('10'!$I$3:$I$260,'10'!$C$3:$C$260,C549)+SUMIFS('10'!$I$3:$I$260,'10'!$D$3:$D$260,C549)+SUMIFS('11'!$H$3:$H$300,'11'!$C$3:$C$300,C549)+SUMIFS('11'!$H$3:$H$300,'11'!$D$3:$D$300,C549)+SUMIFS('12'!$H$3:$H$300,'12'!$C$3:$C$300,C549)+SUMIFS('12'!$H$3:$H$300,'12'!$D$3:$D$300,C549)</f>
        <v>0</v>
      </c>
      <c r="I549" s="212"/>
      <c r="J549" s="231"/>
      <c r="K549" s="212"/>
      <c r="L549" s="212"/>
    </row>
    <row r="550" spans="1:12" ht="24.75" customHeight="1">
      <c r="A550" s="16">
        <f>Equipes!$H550+(ROW(Equipes!$H550)/100000)</f>
        <v>5.4999999999999997E-3</v>
      </c>
      <c r="B550" s="13">
        <f>RANK(Equipes!$A550,A:A)</f>
        <v>451</v>
      </c>
      <c r="C550" s="28"/>
      <c r="D550" s="18">
        <f>COUNTIF('01'!$C$3:$C$300,C550)+COUNTIF('02'!$C$3:$C$300,C550)+COUNTIF('03'!$C$3:$C$300,C550)+COUNTIF('04'!$C$3:$C$300,C550)+COUNTIF('05'!$C$3:$C$300,C550)+COUNTIF('06'!$C$3:$C$300,C550)+COUNTIF('07'!$C$3:$C$300,C550)+COUNTIF('08'!$C$3:$C$300,C550)+COUNTIF('09'!$C$3:$C$300,C550)+COUNTIF('10'!$C$3:$C$260,C550)+COUNTIF('11'!$C$3:$C$300,C550)+COUNTIF('12'!$C$3:$C$300,C550)</f>
        <v>0</v>
      </c>
      <c r="E550" s="18">
        <f>COUNTIF('01'!$D$3:$D$300,C550)+COUNTIF('02'!$D$3:$D$300,C550)+COUNTIF('03'!$D$3:$D$300,C550)+COUNTIF('04'!$D$3:$D$300,C550)+COUNTIF('05'!$D$3:$D$300,C550)+COUNTIF('06'!$D$3:$D$300,C550)+COUNTIF('07'!$D$3:$D$300,C550)+COUNTIF('08'!$D$3:$D$300,C550)+COUNTIF('09'!$D$3:$D$300,C550)+COUNTIF('10'!$D$3:$D$260,C550)+COUNTIF('11'!$D$3:$D$300,C550)+COUNTIF('12'!$D$3:$D$300,C550)</f>
        <v>0</v>
      </c>
      <c r="F550" s="18">
        <f>COUNTIFS('01'!$C$3:$C$300,C550,'01'!$H$3:$H$300,"&gt;0")+COUNTIFS('01'!$D$3:$D$300,C550,'01'!$H$3:$H$300,"&gt;0")+COUNTIFS('02'!$C$3:$C$300,C550,'02'!$H$3:$H$300,"&gt;0")+COUNTIFS('02'!$D$3:$D$300,C550,'02'!$H$3:$H$300,"&gt;0")+COUNTIFS('03'!$C$3:$C$300,C550,'03'!$H$3:$H$300,"&gt;0")+COUNTIFS('03'!$D$3:$D$300,C550,'03'!$H$3:$H$300,"&gt;0")+COUNTIFS('04'!$C$3:$C$300,C550,'04'!$H$3:$H$300,"&gt;0")+COUNTIFS('04'!$D$3:$D$300,C550,'04'!$H$3:$H$300,"&gt;0")+COUNTIFS('05'!$C$3:$C$300,C550,'05'!$H$3:$H$300,"&gt;0")+COUNTIFS('05'!$D$3:$D$300,C550,'05'!$H$3:$H$300,"&gt;0")+COUNTIFS('06'!$C$3:$C$300,C550,'06'!$H$3:$H$300,"&gt;0")+COUNTIFS('06'!$D$3:$D$300,C550,'06'!$H$3:$H$300,"&gt;0")+COUNTIFS('07'!$C$3:$C$300,C550,'07'!$H$3:$H$300,"&gt;0")+COUNTIFS('07'!$D$3:$D$300,C550,'07'!$H$3:$H$300,"&gt;0")+COUNTIFS('08'!$C$3:$C$300,C550,'08'!$H$3:$H$300,"&gt;0")+COUNTIFS('08'!$D$3:$D$300,C550,'08'!$H$3:$H$300,"&gt;0")+COUNTIFS('09'!$C$3:$C$300,C550,'09'!$H$3:$H$300,"&gt;0")+COUNTIFS('09'!$D$3:$D$300,C550,'09'!$H$3:$H$300,"&gt;0")+COUNTIFS('10'!$C$3:$C$260,C550,'10'!$I$3:$I$260,"&gt;0")+COUNTIFS('10'!$D$3:$D$260,C550,'10'!$I$3:$I$260,"&gt;0")+COUNTIFS('11'!$C$3:$C$300,C550,'11'!$H$3:$H$300,"&gt;0")+COUNTIFS('11'!$D$3:$D$300,C550,'11'!$H$3:$H$300,"&gt;0")+COUNTIFS('12'!$C$3:$C$300,C550,'12'!$H$3:$H$300,"&gt;0")+COUNTIFS('12'!$D$3:$D$300,C550,'12'!$H$3:$H$300,"&gt;0")</f>
        <v>0</v>
      </c>
      <c r="G550" s="18">
        <f>COUNTIFS('01'!$C$3:$C$300,C550,'01'!$H$3:$H$300,"&lt;0")+COUNTIFS('01'!$D$3:$D$300,C550,'01'!$H$3:$H$300,"&lt;0")+COUNTIFS('02'!$C$3:$C$300,C550,'02'!$H$3:$H$300,"&lt;0")+COUNTIFS('02'!$D$3:$D$300,C550,'02'!$H$3:$H$300,"&lt;0")+COUNTIFS('03'!$C$3:$C$300,C550,'03'!$H$3:$H$300,"&lt;0")+COUNTIFS('03'!$D$3:$D$300,C550,'03'!$H$3:$H$300,"&lt;0")+COUNTIFS('04'!$C$3:$C$300,C550,'04'!$H$3:$H$300,"&lt;0")+COUNTIFS('04'!$D$3:$D$300,C550,'04'!$H$3:$H$300,"&lt;0")+COUNTIFS('05'!$C$3:$C$300,C550,'05'!$H$3:$H$300,"&lt;0")+COUNTIFS('05'!$D$3:$D$300,C550,'05'!$H$3:$H$300,"&lt;0")+COUNTIFS('06'!$C$3:$C$300,C550,'06'!$H$3:$H$300,"&lt;0")+COUNTIFS('06'!$D$3:$D$300,C550,'06'!$H$3:$H$300,"&lt;0")+COUNTIFS('07'!$C$3:$C$300,C550,'07'!$H$3:$H$300,"&lt;0")+COUNTIFS('07'!$D$3:$D$300,C550,'07'!$H$3:$H$300,"&lt;0")+COUNTIFS('08'!$C$3:$C$300,C550,'08'!$H$3:$H$300,"&lt;0")+COUNTIFS('08'!$D$3:$D$300,C550,'08'!$H$3:$H$300,"&lt;0")+COUNTIFS('09'!$C$3:$C$300,C550,'09'!$H$3:$H$300,"&lt;0")+COUNTIFS('09'!$D$3:$D$300,C550,'09'!$H$3:$H$300,"&lt;0")+COUNTIFS('10'!$C$3:$C$260,C550,'10'!$I$3:$I$260,"&lt;0")+COUNTIFS('10'!$D$3:$D$260,C550,'10'!$I$3:$I$260,"&lt;0")+COUNTIFS('11'!$C$3:$C$300,C550,'11'!$H$3:$H$300,"&lt;0")+COUNTIFS('11'!$D$3:$D$300,C550,'11'!$H$3:$H$300,"&lt;0")+COUNTIFS('12'!$C$3:$C$300,C550,'12'!$H$3:$H$300,"&lt;0")+COUNTIFS('12'!$D$3:$D$300,C550,'12'!$H$3:$H$300,"&lt;0")</f>
        <v>0</v>
      </c>
      <c r="H550" s="19">
        <f>SUMIFS('01'!$H$3:$H$300,'01'!$C$3:$C$300,C550)+SUMIFS('01'!$H$3:$H$300,'01'!$D$3:$D$300,C550)+SUMIFS('02'!$H$3:$H$300,'02'!$C$3:$C$300,C550)+SUMIFS('02'!$H$3:$H$300,'02'!$D$3:$D$300,C550)+SUMIFS('03'!$H$3:$H$300,'03'!$C$3:$C$300,C550)+SUMIFS('03'!$H$3:$H$300,'03'!$D$3:$D$300,C550)+SUMIFS('04'!$H$3:$H$300,'04'!$C$3:$C$300,C550)+SUMIFS('04'!$H$3:$H$300,'04'!$D$3:$D$300,C550)+SUMIFS('05'!$H$3:$H$300,'05'!$C$3:$C$300,C550)+SUMIFS('05'!$H$3:$H$300,'05'!$D$3:$D$300,C550)+SUMIFS('06'!$H$3:$H$300,'06'!$C$3:$C$300,C550)+SUMIFS('06'!$H$3:$H$300,'06'!$D$3:$D$300,C550)+SUMIFS('07'!$H$3:$H$300,'07'!$C$3:$C$300,C550)+SUMIFS('07'!$H$3:$H$300,'07'!$D$3:$D$300,C550)+SUMIFS('08'!$H$3:$H$300,'08'!$C$3:$C$300,C550)+SUMIFS('08'!$H$3:$H$300,'08'!$D$3:$D$300,C550)+SUMIFS('09'!$H$3:$H$300,'09'!$C$3:$C$300,C550)+SUMIFS('09'!$H$3:$H$300,'09'!$D$3:$D$300,C550)+SUMIFS('10'!$I$3:$I$260,'10'!$C$3:$C$260,C550)+SUMIFS('10'!$I$3:$I$260,'10'!$D$3:$D$260,C550)+SUMIFS('11'!$H$3:$H$300,'11'!$C$3:$C$300,C550)+SUMIFS('11'!$H$3:$H$300,'11'!$D$3:$D$300,C550)+SUMIFS('12'!$H$3:$H$300,'12'!$C$3:$C$300,C550)+SUMIFS('12'!$H$3:$H$300,'12'!$D$3:$D$300,C550)</f>
        <v>0</v>
      </c>
      <c r="I550" s="212"/>
      <c r="J550" s="231"/>
      <c r="K550" s="212"/>
      <c r="L550" s="212"/>
    </row>
    <row r="551" spans="1:12" ht="24.75" customHeight="1">
      <c r="A551" s="16">
        <f>Equipes!$H551+(ROW(Equipes!$H551)/100000)</f>
        <v>5.5100000000000001E-3</v>
      </c>
      <c r="B551" s="13">
        <f>RANK(Equipes!$A551,A:A)</f>
        <v>450</v>
      </c>
      <c r="C551" s="28"/>
      <c r="D551" s="18">
        <f>COUNTIF('01'!$C$3:$C$300,C551)+COUNTIF('02'!$C$3:$C$300,C551)+COUNTIF('03'!$C$3:$C$300,C551)+COUNTIF('04'!$C$3:$C$300,C551)+COUNTIF('05'!$C$3:$C$300,C551)+COUNTIF('06'!$C$3:$C$300,C551)+COUNTIF('07'!$C$3:$C$300,C551)+COUNTIF('08'!$C$3:$C$300,C551)+COUNTIF('09'!$C$3:$C$300,C551)+COUNTIF('10'!$C$3:$C$260,C551)+COUNTIF('11'!$C$3:$C$300,C551)+COUNTIF('12'!$C$3:$C$300,C551)</f>
        <v>0</v>
      </c>
      <c r="E551" s="18">
        <f>COUNTIF('01'!$D$3:$D$300,C551)+COUNTIF('02'!$D$3:$D$300,C551)+COUNTIF('03'!$D$3:$D$300,C551)+COUNTIF('04'!$D$3:$D$300,C551)+COUNTIF('05'!$D$3:$D$300,C551)+COUNTIF('06'!$D$3:$D$300,C551)+COUNTIF('07'!$D$3:$D$300,C551)+COUNTIF('08'!$D$3:$D$300,C551)+COUNTIF('09'!$D$3:$D$300,C551)+COUNTIF('10'!$D$3:$D$260,C551)+COUNTIF('11'!$D$3:$D$300,C551)+COUNTIF('12'!$D$3:$D$300,C551)</f>
        <v>0</v>
      </c>
      <c r="F551" s="18">
        <f>COUNTIFS('01'!$C$3:$C$300,C551,'01'!$H$3:$H$300,"&gt;0")+COUNTIFS('01'!$D$3:$D$300,C551,'01'!$H$3:$H$300,"&gt;0")+COUNTIFS('02'!$C$3:$C$300,C551,'02'!$H$3:$H$300,"&gt;0")+COUNTIFS('02'!$D$3:$D$300,C551,'02'!$H$3:$H$300,"&gt;0")+COUNTIFS('03'!$C$3:$C$300,C551,'03'!$H$3:$H$300,"&gt;0")+COUNTIFS('03'!$D$3:$D$300,C551,'03'!$H$3:$H$300,"&gt;0")+COUNTIFS('04'!$C$3:$C$300,C551,'04'!$H$3:$H$300,"&gt;0")+COUNTIFS('04'!$D$3:$D$300,C551,'04'!$H$3:$H$300,"&gt;0")+COUNTIFS('05'!$C$3:$C$300,C551,'05'!$H$3:$H$300,"&gt;0")+COUNTIFS('05'!$D$3:$D$300,C551,'05'!$H$3:$H$300,"&gt;0")+COUNTIFS('06'!$C$3:$C$300,C551,'06'!$H$3:$H$300,"&gt;0")+COUNTIFS('06'!$D$3:$D$300,C551,'06'!$H$3:$H$300,"&gt;0")+COUNTIFS('07'!$C$3:$C$300,C551,'07'!$H$3:$H$300,"&gt;0")+COUNTIFS('07'!$D$3:$D$300,C551,'07'!$H$3:$H$300,"&gt;0")+COUNTIFS('08'!$C$3:$C$300,C551,'08'!$H$3:$H$300,"&gt;0")+COUNTIFS('08'!$D$3:$D$300,C551,'08'!$H$3:$H$300,"&gt;0")+COUNTIFS('09'!$C$3:$C$300,C551,'09'!$H$3:$H$300,"&gt;0")+COUNTIFS('09'!$D$3:$D$300,C551,'09'!$H$3:$H$300,"&gt;0")+COUNTIFS('10'!$C$3:$C$260,C551,'10'!$I$3:$I$260,"&gt;0")+COUNTIFS('10'!$D$3:$D$260,C551,'10'!$I$3:$I$260,"&gt;0")+COUNTIFS('11'!$C$3:$C$300,C551,'11'!$H$3:$H$300,"&gt;0")+COUNTIFS('11'!$D$3:$D$300,C551,'11'!$H$3:$H$300,"&gt;0")+COUNTIFS('12'!$C$3:$C$300,C551,'12'!$H$3:$H$300,"&gt;0")+COUNTIFS('12'!$D$3:$D$300,C551,'12'!$H$3:$H$300,"&gt;0")</f>
        <v>0</v>
      </c>
      <c r="G551" s="18">
        <f>COUNTIFS('01'!$C$3:$C$300,C551,'01'!$H$3:$H$300,"&lt;0")+COUNTIFS('01'!$D$3:$D$300,C551,'01'!$H$3:$H$300,"&lt;0")+COUNTIFS('02'!$C$3:$C$300,C551,'02'!$H$3:$H$300,"&lt;0")+COUNTIFS('02'!$D$3:$D$300,C551,'02'!$H$3:$H$300,"&lt;0")+COUNTIFS('03'!$C$3:$C$300,C551,'03'!$H$3:$H$300,"&lt;0")+COUNTIFS('03'!$D$3:$D$300,C551,'03'!$H$3:$H$300,"&lt;0")+COUNTIFS('04'!$C$3:$C$300,C551,'04'!$H$3:$H$300,"&lt;0")+COUNTIFS('04'!$D$3:$D$300,C551,'04'!$H$3:$H$300,"&lt;0")+COUNTIFS('05'!$C$3:$C$300,C551,'05'!$H$3:$H$300,"&lt;0")+COUNTIFS('05'!$D$3:$D$300,C551,'05'!$H$3:$H$300,"&lt;0")+COUNTIFS('06'!$C$3:$C$300,C551,'06'!$H$3:$H$300,"&lt;0")+COUNTIFS('06'!$D$3:$D$300,C551,'06'!$H$3:$H$300,"&lt;0")+COUNTIFS('07'!$C$3:$C$300,C551,'07'!$H$3:$H$300,"&lt;0")+COUNTIFS('07'!$D$3:$D$300,C551,'07'!$H$3:$H$300,"&lt;0")+COUNTIFS('08'!$C$3:$C$300,C551,'08'!$H$3:$H$300,"&lt;0")+COUNTIFS('08'!$D$3:$D$300,C551,'08'!$H$3:$H$300,"&lt;0")+COUNTIFS('09'!$C$3:$C$300,C551,'09'!$H$3:$H$300,"&lt;0")+COUNTIFS('09'!$D$3:$D$300,C551,'09'!$H$3:$H$300,"&lt;0")+COUNTIFS('10'!$C$3:$C$260,C551,'10'!$I$3:$I$260,"&lt;0")+COUNTIFS('10'!$D$3:$D$260,C551,'10'!$I$3:$I$260,"&lt;0")+COUNTIFS('11'!$C$3:$C$300,C551,'11'!$H$3:$H$300,"&lt;0")+COUNTIFS('11'!$D$3:$D$300,C551,'11'!$H$3:$H$300,"&lt;0")+COUNTIFS('12'!$C$3:$C$300,C551,'12'!$H$3:$H$300,"&lt;0")+COUNTIFS('12'!$D$3:$D$300,C551,'12'!$H$3:$H$300,"&lt;0")</f>
        <v>0</v>
      </c>
      <c r="H551" s="19">
        <f>SUMIFS('01'!$H$3:$H$300,'01'!$C$3:$C$300,C551)+SUMIFS('01'!$H$3:$H$300,'01'!$D$3:$D$300,C551)+SUMIFS('02'!$H$3:$H$300,'02'!$C$3:$C$300,C551)+SUMIFS('02'!$H$3:$H$300,'02'!$D$3:$D$300,C551)+SUMIFS('03'!$H$3:$H$300,'03'!$C$3:$C$300,C551)+SUMIFS('03'!$H$3:$H$300,'03'!$D$3:$D$300,C551)+SUMIFS('04'!$H$3:$H$300,'04'!$C$3:$C$300,C551)+SUMIFS('04'!$H$3:$H$300,'04'!$D$3:$D$300,C551)+SUMIFS('05'!$H$3:$H$300,'05'!$C$3:$C$300,C551)+SUMIFS('05'!$H$3:$H$300,'05'!$D$3:$D$300,C551)+SUMIFS('06'!$H$3:$H$300,'06'!$C$3:$C$300,C551)+SUMIFS('06'!$H$3:$H$300,'06'!$D$3:$D$300,C551)+SUMIFS('07'!$H$3:$H$300,'07'!$C$3:$C$300,C551)+SUMIFS('07'!$H$3:$H$300,'07'!$D$3:$D$300,C551)+SUMIFS('08'!$H$3:$H$300,'08'!$C$3:$C$300,C551)+SUMIFS('08'!$H$3:$H$300,'08'!$D$3:$D$300,C551)+SUMIFS('09'!$H$3:$H$300,'09'!$C$3:$C$300,C551)+SUMIFS('09'!$H$3:$H$300,'09'!$D$3:$D$300,C551)+SUMIFS('10'!$I$3:$I$260,'10'!$C$3:$C$260,C551)+SUMIFS('10'!$I$3:$I$260,'10'!$D$3:$D$260,C551)+SUMIFS('11'!$H$3:$H$300,'11'!$C$3:$C$300,C551)+SUMIFS('11'!$H$3:$H$300,'11'!$D$3:$D$300,C551)+SUMIFS('12'!$H$3:$H$300,'12'!$C$3:$C$300,C551)+SUMIFS('12'!$H$3:$H$300,'12'!$D$3:$D$300,C551)</f>
        <v>0</v>
      </c>
      <c r="I551" s="212"/>
      <c r="J551" s="231"/>
      <c r="K551" s="212"/>
      <c r="L551" s="212"/>
    </row>
    <row r="552" spans="1:12" ht="24.75" customHeight="1">
      <c r="A552" s="16">
        <f>Equipes!$H552+(ROW(Equipes!$H552)/100000)</f>
        <v>5.5199999999999997E-3</v>
      </c>
      <c r="B552" s="13">
        <f>RANK(Equipes!$A552,A:A)</f>
        <v>449</v>
      </c>
      <c r="C552" s="28"/>
      <c r="D552" s="18">
        <f>COUNTIF('01'!$C$3:$C$300,C552)+COUNTIF('02'!$C$3:$C$300,C552)+COUNTIF('03'!$C$3:$C$300,C552)+COUNTIF('04'!$C$3:$C$300,C552)+COUNTIF('05'!$C$3:$C$300,C552)+COUNTIF('06'!$C$3:$C$300,C552)+COUNTIF('07'!$C$3:$C$300,C552)+COUNTIF('08'!$C$3:$C$300,C552)+COUNTIF('09'!$C$3:$C$300,C552)+COUNTIF('10'!$C$3:$C$260,C552)+COUNTIF('11'!$C$3:$C$300,C552)+COUNTIF('12'!$C$3:$C$300,C552)</f>
        <v>0</v>
      </c>
      <c r="E552" s="18">
        <f>COUNTIF('01'!$D$3:$D$300,C552)+COUNTIF('02'!$D$3:$D$300,C552)+COUNTIF('03'!$D$3:$D$300,C552)+COUNTIF('04'!$D$3:$D$300,C552)+COUNTIF('05'!$D$3:$D$300,C552)+COUNTIF('06'!$D$3:$D$300,C552)+COUNTIF('07'!$D$3:$D$300,C552)+COUNTIF('08'!$D$3:$D$300,C552)+COUNTIF('09'!$D$3:$D$300,C552)+COUNTIF('10'!$D$3:$D$260,C552)+COUNTIF('11'!$D$3:$D$300,C552)+COUNTIF('12'!$D$3:$D$300,C552)</f>
        <v>0</v>
      </c>
      <c r="F552" s="18">
        <f>COUNTIFS('01'!$C$3:$C$300,C552,'01'!$H$3:$H$300,"&gt;0")+COUNTIFS('01'!$D$3:$D$300,C552,'01'!$H$3:$H$300,"&gt;0")+COUNTIFS('02'!$C$3:$C$300,C552,'02'!$H$3:$H$300,"&gt;0")+COUNTIFS('02'!$D$3:$D$300,C552,'02'!$H$3:$H$300,"&gt;0")+COUNTIFS('03'!$C$3:$C$300,C552,'03'!$H$3:$H$300,"&gt;0")+COUNTIFS('03'!$D$3:$D$300,C552,'03'!$H$3:$H$300,"&gt;0")+COUNTIFS('04'!$C$3:$C$300,C552,'04'!$H$3:$H$300,"&gt;0")+COUNTIFS('04'!$D$3:$D$300,C552,'04'!$H$3:$H$300,"&gt;0")+COUNTIFS('05'!$C$3:$C$300,C552,'05'!$H$3:$H$300,"&gt;0")+COUNTIFS('05'!$D$3:$D$300,C552,'05'!$H$3:$H$300,"&gt;0")+COUNTIFS('06'!$C$3:$C$300,C552,'06'!$H$3:$H$300,"&gt;0")+COUNTIFS('06'!$D$3:$D$300,C552,'06'!$H$3:$H$300,"&gt;0")+COUNTIFS('07'!$C$3:$C$300,C552,'07'!$H$3:$H$300,"&gt;0")+COUNTIFS('07'!$D$3:$D$300,C552,'07'!$H$3:$H$300,"&gt;0")+COUNTIFS('08'!$C$3:$C$300,C552,'08'!$H$3:$H$300,"&gt;0")+COUNTIFS('08'!$D$3:$D$300,C552,'08'!$H$3:$H$300,"&gt;0")+COUNTIFS('09'!$C$3:$C$300,C552,'09'!$H$3:$H$300,"&gt;0")+COUNTIFS('09'!$D$3:$D$300,C552,'09'!$H$3:$H$300,"&gt;0")+COUNTIFS('10'!$C$3:$C$260,C552,'10'!$I$3:$I$260,"&gt;0")+COUNTIFS('10'!$D$3:$D$260,C552,'10'!$I$3:$I$260,"&gt;0")+COUNTIFS('11'!$C$3:$C$300,C552,'11'!$H$3:$H$300,"&gt;0")+COUNTIFS('11'!$D$3:$D$300,C552,'11'!$H$3:$H$300,"&gt;0")+COUNTIFS('12'!$C$3:$C$300,C552,'12'!$H$3:$H$300,"&gt;0")+COUNTIFS('12'!$D$3:$D$300,C552,'12'!$H$3:$H$300,"&gt;0")</f>
        <v>0</v>
      </c>
      <c r="G552" s="18">
        <f>COUNTIFS('01'!$C$3:$C$300,C552,'01'!$H$3:$H$300,"&lt;0")+COUNTIFS('01'!$D$3:$D$300,C552,'01'!$H$3:$H$300,"&lt;0")+COUNTIFS('02'!$C$3:$C$300,C552,'02'!$H$3:$H$300,"&lt;0")+COUNTIFS('02'!$D$3:$D$300,C552,'02'!$H$3:$H$300,"&lt;0")+COUNTIFS('03'!$C$3:$C$300,C552,'03'!$H$3:$H$300,"&lt;0")+COUNTIFS('03'!$D$3:$D$300,C552,'03'!$H$3:$H$300,"&lt;0")+COUNTIFS('04'!$C$3:$C$300,C552,'04'!$H$3:$H$300,"&lt;0")+COUNTIFS('04'!$D$3:$D$300,C552,'04'!$H$3:$H$300,"&lt;0")+COUNTIFS('05'!$C$3:$C$300,C552,'05'!$H$3:$H$300,"&lt;0")+COUNTIFS('05'!$D$3:$D$300,C552,'05'!$H$3:$H$300,"&lt;0")+COUNTIFS('06'!$C$3:$C$300,C552,'06'!$H$3:$H$300,"&lt;0")+COUNTIFS('06'!$D$3:$D$300,C552,'06'!$H$3:$H$300,"&lt;0")+COUNTIFS('07'!$C$3:$C$300,C552,'07'!$H$3:$H$300,"&lt;0")+COUNTIFS('07'!$D$3:$D$300,C552,'07'!$H$3:$H$300,"&lt;0")+COUNTIFS('08'!$C$3:$C$300,C552,'08'!$H$3:$H$300,"&lt;0")+COUNTIFS('08'!$D$3:$D$300,C552,'08'!$H$3:$H$300,"&lt;0")+COUNTIFS('09'!$C$3:$C$300,C552,'09'!$H$3:$H$300,"&lt;0")+COUNTIFS('09'!$D$3:$D$300,C552,'09'!$H$3:$H$300,"&lt;0")+COUNTIFS('10'!$C$3:$C$260,C552,'10'!$I$3:$I$260,"&lt;0")+COUNTIFS('10'!$D$3:$D$260,C552,'10'!$I$3:$I$260,"&lt;0")+COUNTIFS('11'!$C$3:$C$300,C552,'11'!$H$3:$H$300,"&lt;0")+COUNTIFS('11'!$D$3:$D$300,C552,'11'!$H$3:$H$300,"&lt;0")+COUNTIFS('12'!$C$3:$C$300,C552,'12'!$H$3:$H$300,"&lt;0")+COUNTIFS('12'!$D$3:$D$300,C552,'12'!$H$3:$H$300,"&lt;0")</f>
        <v>0</v>
      </c>
      <c r="H552" s="19">
        <f>SUMIFS('01'!$H$3:$H$300,'01'!$C$3:$C$300,C552)+SUMIFS('01'!$H$3:$H$300,'01'!$D$3:$D$300,C552)+SUMIFS('02'!$H$3:$H$300,'02'!$C$3:$C$300,C552)+SUMIFS('02'!$H$3:$H$300,'02'!$D$3:$D$300,C552)+SUMIFS('03'!$H$3:$H$300,'03'!$C$3:$C$300,C552)+SUMIFS('03'!$H$3:$H$300,'03'!$D$3:$D$300,C552)+SUMIFS('04'!$H$3:$H$300,'04'!$C$3:$C$300,C552)+SUMIFS('04'!$H$3:$H$300,'04'!$D$3:$D$300,C552)+SUMIFS('05'!$H$3:$H$300,'05'!$C$3:$C$300,C552)+SUMIFS('05'!$H$3:$H$300,'05'!$D$3:$D$300,C552)+SUMIFS('06'!$H$3:$H$300,'06'!$C$3:$C$300,C552)+SUMIFS('06'!$H$3:$H$300,'06'!$D$3:$D$300,C552)+SUMIFS('07'!$H$3:$H$300,'07'!$C$3:$C$300,C552)+SUMIFS('07'!$H$3:$H$300,'07'!$D$3:$D$300,C552)+SUMIFS('08'!$H$3:$H$300,'08'!$C$3:$C$300,C552)+SUMIFS('08'!$H$3:$H$300,'08'!$D$3:$D$300,C552)+SUMIFS('09'!$H$3:$H$300,'09'!$C$3:$C$300,C552)+SUMIFS('09'!$H$3:$H$300,'09'!$D$3:$D$300,C552)+SUMIFS('10'!$I$3:$I$260,'10'!$C$3:$C$260,C552)+SUMIFS('10'!$I$3:$I$260,'10'!$D$3:$D$260,C552)+SUMIFS('11'!$H$3:$H$300,'11'!$C$3:$C$300,C552)+SUMIFS('11'!$H$3:$H$300,'11'!$D$3:$D$300,C552)+SUMIFS('12'!$H$3:$H$300,'12'!$C$3:$C$300,C552)+SUMIFS('12'!$H$3:$H$300,'12'!$D$3:$D$300,C552)</f>
        <v>0</v>
      </c>
      <c r="I552" s="212"/>
      <c r="J552" s="231"/>
      <c r="K552" s="212"/>
      <c r="L552" s="212"/>
    </row>
    <row r="553" spans="1:12" ht="24.75" customHeight="1">
      <c r="A553" s="16">
        <f>Equipes!$H553+(ROW(Equipes!$H553)/100000)</f>
        <v>5.5300000000000002E-3</v>
      </c>
      <c r="B553" s="13">
        <f>RANK(Equipes!$A553,A:A)</f>
        <v>448</v>
      </c>
      <c r="C553" s="28"/>
      <c r="D553" s="18">
        <f>COUNTIF('01'!$C$3:$C$300,C553)+COUNTIF('02'!$C$3:$C$300,C553)+COUNTIF('03'!$C$3:$C$300,C553)+COUNTIF('04'!$C$3:$C$300,C553)+COUNTIF('05'!$C$3:$C$300,C553)+COUNTIF('06'!$C$3:$C$300,C553)+COUNTIF('07'!$C$3:$C$300,C553)+COUNTIF('08'!$C$3:$C$300,C553)+COUNTIF('09'!$C$3:$C$300,C553)+COUNTIF('10'!$C$3:$C$260,C553)+COUNTIF('11'!$C$3:$C$300,C553)+COUNTIF('12'!$C$3:$C$300,C553)</f>
        <v>0</v>
      </c>
      <c r="E553" s="18">
        <f>COUNTIF('01'!$D$3:$D$300,C553)+COUNTIF('02'!$D$3:$D$300,C553)+COUNTIF('03'!$D$3:$D$300,C553)+COUNTIF('04'!$D$3:$D$300,C553)+COUNTIF('05'!$D$3:$D$300,C553)+COUNTIF('06'!$D$3:$D$300,C553)+COUNTIF('07'!$D$3:$D$300,C553)+COUNTIF('08'!$D$3:$D$300,C553)+COUNTIF('09'!$D$3:$D$300,C553)+COUNTIF('10'!$D$3:$D$260,C553)+COUNTIF('11'!$D$3:$D$300,C553)+COUNTIF('12'!$D$3:$D$300,C553)</f>
        <v>0</v>
      </c>
      <c r="F553" s="18">
        <f>COUNTIFS('01'!$C$3:$C$300,C553,'01'!$H$3:$H$300,"&gt;0")+COUNTIFS('01'!$D$3:$D$300,C553,'01'!$H$3:$H$300,"&gt;0")+COUNTIFS('02'!$C$3:$C$300,C553,'02'!$H$3:$H$300,"&gt;0")+COUNTIFS('02'!$D$3:$D$300,C553,'02'!$H$3:$H$300,"&gt;0")+COUNTIFS('03'!$C$3:$C$300,C553,'03'!$H$3:$H$300,"&gt;0")+COUNTIFS('03'!$D$3:$D$300,C553,'03'!$H$3:$H$300,"&gt;0")+COUNTIFS('04'!$C$3:$C$300,C553,'04'!$H$3:$H$300,"&gt;0")+COUNTIFS('04'!$D$3:$D$300,C553,'04'!$H$3:$H$300,"&gt;0")+COUNTIFS('05'!$C$3:$C$300,C553,'05'!$H$3:$H$300,"&gt;0")+COUNTIFS('05'!$D$3:$D$300,C553,'05'!$H$3:$H$300,"&gt;0")+COUNTIFS('06'!$C$3:$C$300,C553,'06'!$H$3:$H$300,"&gt;0")+COUNTIFS('06'!$D$3:$D$300,C553,'06'!$H$3:$H$300,"&gt;0")+COUNTIFS('07'!$C$3:$C$300,C553,'07'!$H$3:$H$300,"&gt;0")+COUNTIFS('07'!$D$3:$D$300,C553,'07'!$H$3:$H$300,"&gt;0")+COUNTIFS('08'!$C$3:$C$300,C553,'08'!$H$3:$H$300,"&gt;0")+COUNTIFS('08'!$D$3:$D$300,C553,'08'!$H$3:$H$300,"&gt;0")+COUNTIFS('09'!$C$3:$C$300,C553,'09'!$H$3:$H$300,"&gt;0")+COUNTIFS('09'!$D$3:$D$300,C553,'09'!$H$3:$H$300,"&gt;0")+COUNTIFS('10'!$C$3:$C$260,C553,'10'!$I$3:$I$260,"&gt;0")+COUNTIFS('10'!$D$3:$D$260,C553,'10'!$I$3:$I$260,"&gt;0")+COUNTIFS('11'!$C$3:$C$300,C553,'11'!$H$3:$H$300,"&gt;0")+COUNTIFS('11'!$D$3:$D$300,C553,'11'!$H$3:$H$300,"&gt;0")+COUNTIFS('12'!$C$3:$C$300,C553,'12'!$H$3:$H$300,"&gt;0")+COUNTIFS('12'!$D$3:$D$300,C553,'12'!$H$3:$H$300,"&gt;0")</f>
        <v>0</v>
      </c>
      <c r="G553" s="18">
        <f>COUNTIFS('01'!$C$3:$C$300,C553,'01'!$H$3:$H$300,"&lt;0")+COUNTIFS('01'!$D$3:$D$300,C553,'01'!$H$3:$H$300,"&lt;0")+COUNTIFS('02'!$C$3:$C$300,C553,'02'!$H$3:$H$300,"&lt;0")+COUNTIFS('02'!$D$3:$D$300,C553,'02'!$H$3:$H$300,"&lt;0")+COUNTIFS('03'!$C$3:$C$300,C553,'03'!$H$3:$H$300,"&lt;0")+COUNTIFS('03'!$D$3:$D$300,C553,'03'!$H$3:$H$300,"&lt;0")+COUNTIFS('04'!$C$3:$C$300,C553,'04'!$H$3:$H$300,"&lt;0")+COUNTIFS('04'!$D$3:$D$300,C553,'04'!$H$3:$H$300,"&lt;0")+COUNTIFS('05'!$C$3:$C$300,C553,'05'!$H$3:$H$300,"&lt;0")+COUNTIFS('05'!$D$3:$D$300,C553,'05'!$H$3:$H$300,"&lt;0")+COUNTIFS('06'!$C$3:$C$300,C553,'06'!$H$3:$H$300,"&lt;0")+COUNTIFS('06'!$D$3:$D$300,C553,'06'!$H$3:$H$300,"&lt;0")+COUNTIFS('07'!$C$3:$C$300,C553,'07'!$H$3:$H$300,"&lt;0")+COUNTIFS('07'!$D$3:$D$300,C553,'07'!$H$3:$H$300,"&lt;0")+COUNTIFS('08'!$C$3:$C$300,C553,'08'!$H$3:$H$300,"&lt;0")+COUNTIFS('08'!$D$3:$D$300,C553,'08'!$H$3:$H$300,"&lt;0")+COUNTIFS('09'!$C$3:$C$300,C553,'09'!$H$3:$H$300,"&lt;0")+COUNTIFS('09'!$D$3:$D$300,C553,'09'!$H$3:$H$300,"&lt;0")+COUNTIFS('10'!$C$3:$C$260,C553,'10'!$I$3:$I$260,"&lt;0")+COUNTIFS('10'!$D$3:$D$260,C553,'10'!$I$3:$I$260,"&lt;0")+COUNTIFS('11'!$C$3:$C$300,C553,'11'!$H$3:$H$300,"&lt;0")+COUNTIFS('11'!$D$3:$D$300,C553,'11'!$H$3:$H$300,"&lt;0")+COUNTIFS('12'!$C$3:$C$300,C553,'12'!$H$3:$H$300,"&lt;0")+COUNTIFS('12'!$D$3:$D$300,C553,'12'!$H$3:$H$300,"&lt;0")</f>
        <v>0</v>
      </c>
      <c r="H553" s="19">
        <f>SUMIFS('01'!$H$3:$H$300,'01'!$C$3:$C$300,C553)+SUMIFS('01'!$H$3:$H$300,'01'!$D$3:$D$300,C553)+SUMIFS('02'!$H$3:$H$300,'02'!$C$3:$C$300,C553)+SUMIFS('02'!$H$3:$H$300,'02'!$D$3:$D$300,C553)+SUMIFS('03'!$H$3:$H$300,'03'!$C$3:$C$300,C553)+SUMIFS('03'!$H$3:$H$300,'03'!$D$3:$D$300,C553)+SUMIFS('04'!$H$3:$H$300,'04'!$C$3:$C$300,C553)+SUMIFS('04'!$H$3:$H$300,'04'!$D$3:$D$300,C553)+SUMIFS('05'!$H$3:$H$300,'05'!$C$3:$C$300,C553)+SUMIFS('05'!$H$3:$H$300,'05'!$D$3:$D$300,C553)+SUMIFS('06'!$H$3:$H$300,'06'!$C$3:$C$300,C553)+SUMIFS('06'!$H$3:$H$300,'06'!$D$3:$D$300,C553)+SUMIFS('07'!$H$3:$H$300,'07'!$C$3:$C$300,C553)+SUMIFS('07'!$H$3:$H$300,'07'!$D$3:$D$300,C553)+SUMIFS('08'!$H$3:$H$300,'08'!$C$3:$C$300,C553)+SUMIFS('08'!$H$3:$H$300,'08'!$D$3:$D$300,C553)+SUMIFS('09'!$H$3:$H$300,'09'!$C$3:$C$300,C553)+SUMIFS('09'!$H$3:$H$300,'09'!$D$3:$D$300,C553)+SUMIFS('10'!$I$3:$I$260,'10'!$C$3:$C$260,C553)+SUMIFS('10'!$I$3:$I$260,'10'!$D$3:$D$260,C553)+SUMIFS('11'!$H$3:$H$300,'11'!$C$3:$C$300,C553)+SUMIFS('11'!$H$3:$H$300,'11'!$D$3:$D$300,C553)+SUMIFS('12'!$H$3:$H$300,'12'!$C$3:$C$300,C553)+SUMIFS('12'!$H$3:$H$300,'12'!$D$3:$D$300,C553)</f>
        <v>0</v>
      </c>
      <c r="I553" s="212"/>
      <c r="J553" s="231"/>
      <c r="K553" s="212"/>
      <c r="L553" s="212"/>
    </row>
    <row r="554" spans="1:12" ht="24.75" customHeight="1">
      <c r="A554" s="16">
        <f>Equipes!$H554+(ROW(Equipes!$H554)/100000)</f>
        <v>5.5399999999999998E-3</v>
      </c>
      <c r="B554" s="13">
        <f>RANK(Equipes!$A554,A:A)</f>
        <v>447</v>
      </c>
      <c r="C554" s="28"/>
      <c r="D554" s="18">
        <f>COUNTIF('01'!$C$3:$C$300,C554)+COUNTIF('02'!$C$3:$C$300,C554)+COUNTIF('03'!$C$3:$C$300,C554)+COUNTIF('04'!$C$3:$C$300,C554)+COUNTIF('05'!$C$3:$C$300,C554)+COUNTIF('06'!$C$3:$C$300,C554)+COUNTIF('07'!$C$3:$C$300,C554)+COUNTIF('08'!$C$3:$C$300,C554)+COUNTIF('09'!$C$3:$C$300,C554)+COUNTIF('10'!$C$3:$C$260,C554)+COUNTIF('11'!$C$3:$C$300,C554)+COUNTIF('12'!$C$3:$C$300,C554)</f>
        <v>0</v>
      </c>
      <c r="E554" s="18">
        <f>COUNTIF('01'!$D$3:$D$300,C554)+COUNTIF('02'!$D$3:$D$300,C554)+COUNTIF('03'!$D$3:$D$300,C554)+COUNTIF('04'!$D$3:$D$300,C554)+COUNTIF('05'!$D$3:$D$300,C554)+COUNTIF('06'!$D$3:$D$300,C554)+COUNTIF('07'!$D$3:$D$300,C554)+COUNTIF('08'!$D$3:$D$300,C554)+COUNTIF('09'!$D$3:$D$300,C554)+COUNTIF('10'!$D$3:$D$260,C554)+COUNTIF('11'!$D$3:$D$300,C554)+COUNTIF('12'!$D$3:$D$300,C554)</f>
        <v>0</v>
      </c>
      <c r="F554" s="18">
        <f>COUNTIFS('01'!$C$3:$C$300,C554,'01'!$H$3:$H$300,"&gt;0")+COUNTIFS('01'!$D$3:$D$300,C554,'01'!$H$3:$H$300,"&gt;0")+COUNTIFS('02'!$C$3:$C$300,C554,'02'!$H$3:$H$300,"&gt;0")+COUNTIFS('02'!$D$3:$D$300,C554,'02'!$H$3:$H$300,"&gt;0")+COUNTIFS('03'!$C$3:$C$300,C554,'03'!$H$3:$H$300,"&gt;0")+COUNTIFS('03'!$D$3:$D$300,C554,'03'!$H$3:$H$300,"&gt;0")+COUNTIFS('04'!$C$3:$C$300,C554,'04'!$H$3:$H$300,"&gt;0")+COUNTIFS('04'!$D$3:$D$300,C554,'04'!$H$3:$H$300,"&gt;0")+COUNTIFS('05'!$C$3:$C$300,C554,'05'!$H$3:$H$300,"&gt;0")+COUNTIFS('05'!$D$3:$D$300,C554,'05'!$H$3:$H$300,"&gt;0")+COUNTIFS('06'!$C$3:$C$300,C554,'06'!$H$3:$H$300,"&gt;0")+COUNTIFS('06'!$D$3:$D$300,C554,'06'!$H$3:$H$300,"&gt;0")+COUNTIFS('07'!$C$3:$C$300,C554,'07'!$H$3:$H$300,"&gt;0")+COUNTIFS('07'!$D$3:$D$300,C554,'07'!$H$3:$H$300,"&gt;0")+COUNTIFS('08'!$C$3:$C$300,C554,'08'!$H$3:$H$300,"&gt;0")+COUNTIFS('08'!$D$3:$D$300,C554,'08'!$H$3:$H$300,"&gt;0")+COUNTIFS('09'!$C$3:$C$300,C554,'09'!$H$3:$H$300,"&gt;0")+COUNTIFS('09'!$D$3:$D$300,C554,'09'!$H$3:$H$300,"&gt;0")+COUNTIFS('10'!$C$3:$C$260,C554,'10'!$I$3:$I$260,"&gt;0")+COUNTIFS('10'!$D$3:$D$260,C554,'10'!$I$3:$I$260,"&gt;0")+COUNTIFS('11'!$C$3:$C$300,C554,'11'!$H$3:$H$300,"&gt;0")+COUNTIFS('11'!$D$3:$D$300,C554,'11'!$H$3:$H$300,"&gt;0")+COUNTIFS('12'!$C$3:$C$300,C554,'12'!$H$3:$H$300,"&gt;0")+COUNTIFS('12'!$D$3:$D$300,C554,'12'!$H$3:$H$300,"&gt;0")</f>
        <v>0</v>
      </c>
      <c r="G554" s="18">
        <f>COUNTIFS('01'!$C$3:$C$300,C554,'01'!$H$3:$H$300,"&lt;0")+COUNTIFS('01'!$D$3:$D$300,C554,'01'!$H$3:$H$300,"&lt;0")+COUNTIFS('02'!$C$3:$C$300,C554,'02'!$H$3:$H$300,"&lt;0")+COUNTIFS('02'!$D$3:$D$300,C554,'02'!$H$3:$H$300,"&lt;0")+COUNTIFS('03'!$C$3:$C$300,C554,'03'!$H$3:$H$300,"&lt;0")+COUNTIFS('03'!$D$3:$D$300,C554,'03'!$H$3:$H$300,"&lt;0")+COUNTIFS('04'!$C$3:$C$300,C554,'04'!$H$3:$H$300,"&lt;0")+COUNTIFS('04'!$D$3:$D$300,C554,'04'!$H$3:$H$300,"&lt;0")+COUNTIFS('05'!$C$3:$C$300,C554,'05'!$H$3:$H$300,"&lt;0")+COUNTIFS('05'!$D$3:$D$300,C554,'05'!$H$3:$H$300,"&lt;0")+COUNTIFS('06'!$C$3:$C$300,C554,'06'!$H$3:$H$300,"&lt;0")+COUNTIFS('06'!$D$3:$D$300,C554,'06'!$H$3:$H$300,"&lt;0")+COUNTIFS('07'!$C$3:$C$300,C554,'07'!$H$3:$H$300,"&lt;0")+COUNTIFS('07'!$D$3:$D$300,C554,'07'!$H$3:$H$300,"&lt;0")+COUNTIFS('08'!$C$3:$C$300,C554,'08'!$H$3:$H$300,"&lt;0")+COUNTIFS('08'!$D$3:$D$300,C554,'08'!$H$3:$H$300,"&lt;0")+COUNTIFS('09'!$C$3:$C$300,C554,'09'!$H$3:$H$300,"&lt;0")+COUNTIFS('09'!$D$3:$D$300,C554,'09'!$H$3:$H$300,"&lt;0")+COUNTIFS('10'!$C$3:$C$260,C554,'10'!$I$3:$I$260,"&lt;0")+COUNTIFS('10'!$D$3:$D$260,C554,'10'!$I$3:$I$260,"&lt;0")+COUNTIFS('11'!$C$3:$C$300,C554,'11'!$H$3:$H$300,"&lt;0")+COUNTIFS('11'!$D$3:$D$300,C554,'11'!$H$3:$H$300,"&lt;0")+COUNTIFS('12'!$C$3:$C$300,C554,'12'!$H$3:$H$300,"&lt;0")+COUNTIFS('12'!$D$3:$D$300,C554,'12'!$H$3:$H$300,"&lt;0")</f>
        <v>0</v>
      </c>
      <c r="H554" s="19">
        <f>SUMIFS('01'!$H$3:$H$300,'01'!$C$3:$C$300,C554)+SUMIFS('01'!$H$3:$H$300,'01'!$D$3:$D$300,C554)+SUMIFS('02'!$H$3:$H$300,'02'!$C$3:$C$300,C554)+SUMIFS('02'!$H$3:$H$300,'02'!$D$3:$D$300,C554)+SUMIFS('03'!$H$3:$H$300,'03'!$C$3:$C$300,C554)+SUMIFS('03'!$H$3:$H$300,'03'!$D$3:$D$300,C554)+SUMIFS('04'!$H$3:$H$300,'04'!$C$3:$C$300,C554)+SUMIFS('04'!$H$3:$H$300,'04'!$D$3:$D$300,C554)+SUMIFS('05'!$H$3:$H$300,'05'!$C$3:$C$300,C554)+SUMIFS('05'!$H$3:$H$300,'05'!$D$3:$D$300,C554)+SUMIFS('06'!$H$3:$H$300,'06'!$C$3:$C$300,C554)+SUMIFS('06'!$H$3:$H$300,'06'!$D$3:$D$300,C554)+SUMIFS('07'!$H$3:$H$300,'07'!$C$3:$C$300,C554)+SUMIFS('07'!$H$3:$H$300,'07'!$D$3:$D$300,C554)+SUMIFS('08'!$H$3:$H$300,'08'!$C$3:$C$300,C554)+SUMIFS('08'!$H$3:$H$300,'08'!$D$3:$D$300,C554)+SUMIFS('09'!$H$3:$H$300,'09'!$C$3:$C$300,C554)+SUMIFS('09'!$H$3:$H$300,'09'!$D$3:$D$300,C554)+SUMIFS('10'!$I$3:$I$260,'10'!$C$3:$C$260,C554)+SUMIFS('10'!$I$3:$I$260,'10'!$D$3:$D$260,C554)+SUMIFS('11'!$H$3:$H$300,'11'!$C$3:$C$300,C554)+SUMIFS('11'!$H$3:$H$300,'11'!$D$3:$D$300,C554)+SUMIFS('12'!$H$3:$H$300,'12'!$C$3:$C$300,C554)+SUMIFS('12'!$H$3:$H$300,'12'!$D$3:$D$300,C554)</f>
        <v>0</v>
      </c>
      <c r="I554" s="212"/>
      <c r="J554" s="231"/>
      <c r="K554" s="212"/>
      <c r="L554" s="212"/>
    </row>
    <row r="555" spans="1:12" ht="24.75" customHeight="1">
      <c r="A555" s="16">
        <f>Equipes!$H555+(ROW(Equipes!$H555)/100000)</f>
        <v>5.5500000000000002E-3</v>
      </c>
      <c r="B555" s="13">
        <f>RANK(Equipes!$A555,A:A)</f>
        <v>446</v>
      </c>
      <c r="C555" s="28"/>
      <c r="D555" s="18">
        <f>COUNTIF('01'!$C$3:$C$300,C555)+COUNTIF('02'!$C$3:$C$300,C555)+COUNTIF('03'!$C$3:$C$300,C555)+COUNTIF('04'!$C$3:$C$300,C555)+COUNTIF('05'!$C$3:$C$300,C555)+COUNTIF('06'!$C$3:$C$300,C555)+COUNTIF('07'!$C$3:$C$300,C555)+COUNTIF('08'!$C$3:$C$300,C555)+COUNTIF('09'!$C$3:$C$300,C555)+COUNTIF('10'!$C$3:$C$260,C555)+COUNTIF('11'!$C$3:$C$300,C555)+COUNTIF('12'!$C$3:$C$300,C555)</f>
        <v>0</v>
      </c>
      <c r="E555" s="18">
        <f>COUNTIF('01'!$D$3:$D$300,C555)+COUNTIF('02'!$D$3:$D$300,C555)+COUNTIF('03'!$D$3:$D$300,C555)+COUNTIF('04'!$D$3:$D$300,C555)+COUNTIF('05'!$D$3:$D$300,C555)+COUNTIF('06'!$D$3:$D$300,C555)+COUNTIF('07'!$D$3:$D$300,C555)+COUNTIF('08'!$D$3:$D$300,C555)+COUNTIF('09'!$D$3:$D$300,C555)+COUNTIF('10'!$D$3:$D$260,C555)+COUNTIF('11'!$D$3:$D$300,C555)+COUNTIF('12'!$D$3:$D$300,C555)</f>
        <v>0</v>
      </c>
      <c r="F555" s="18">
        <f>COUNTIFS('01'!$C$3:$C$300,C555,'01'!$H$3:$H$300,"&gt;0")+COUNTIFS('01'!$D$3:$D$300,C555,'01'!$H$3:$H$300,"&gt;0")+COUNTIFS('02'!$C$3:$C$300,C555,'02'!$H$3:$H$300,"&gt;0")+COUNTIFS('02'!$D$3:$D$300,C555,'02'!$H$3:$H$300,"&gt;0")+COUNTIFS('03'!$C$3:$C$300,C555,'03'!$H$3:$H$300,"&gt;0")+COUNTIFS('03'!$D$3:$D$300,C555,'03'!$H$3:$H$300,"&gt;0")+COUNTIFS('04'!$C$3:$C$300,C555,'04'!$H$3:$H$300,"&gt;0")+COUNTIFS('04'!$D$3:$D$300,C555,'04'!$H$3:$H$300,"&gt;0")+COUNTIFS('05'!$C$3:$C$300,C555,'05'!$H$3:$H$300,"&gt;0")+COUNTIFS('05'!$D$3:$D$300,C555,'05'!$H$3:$H$300,"&gt;0")+COUNTIFS('06'!$C$3:$C$300,C555,'06'!$H$3:$H$300,"&gt;0")+COUNTIFS('06'!$D$3:$D$300,C555,'06'!$H$3:$H$300,"&gt;0")+COUNTIFS('07'!$C$3:$C$300,C555,'07'!$H$3:$H$300,"&gt;0")+COUNTIFS('07'!$D$3:$D$300,C555,'07'!$H$3:$H$300,"&gt;0")+COUNTIFS('08'!$C$3:$C$300,C555,'08'!$H$3:$H$300,"&gt;0")+COUNTIFS('08'!$D$3:$D$300,C555,'08'!$H$3:$H$300,"&gt;0")+COUNTIFS('09'!$C$3:$C$300,C555,'09'!$H$3:$H$300,"&gt;0")+COUNTIFS('09'!$D$3:$D$300,C555,'09'!$H$3:$H$300,"&gt;0")+COUNTIFS('10'!$C$3:$C$260,C555,'10'!$I$3:$I$260,"&gt;0")+COUNTIFS('10'!$D$3:$D$260,C555,'10'!$I$3:$I$260,"&gt;0")+COUNTIFS('11'!$C$3:$C$300,C555,'11'!$H$3:$H$300,"&gt;0")+COUNTIFS('11'!$D$3:$D$300,C555,'11'!$H$3:$H$300,"&gt;0")+COUNTIFS('12'!$C$3:$C$300,C555,'12'!$H$3:$H$300,"&gt;0")+COUNTIFS('12'!$D$3:$D$300,C555,'12'!$H$3:$H$300,"&gt;0")</f>
        <v>0</v>
      </c>
      <c r="G555" s="18">
        <f>COUNTIFS('01'!$C$3:$C$300,C555,'01'!$H$3:$H$300,"&lt;0")+COUNTIFS('01'!$D$3:$D$300,C555,'01'!$H$3:$H$300,"&lt;0")+COUNTIFS('02'!$C$3:$C$300,C555,'02'!$H$3:$H$300,"&lt;0")+COUNTIFS('02'!$D$3:$D$300,C555,'02'!$H$3:$H$300,"&lt;0")+COUNTIFS('03'!$C$3:$C$300,C555,'03'!$H$3:$H$300,"&lt;0")+COUNTIFS('03'!$D$3:$D$300,C555,'03'!$H$3:$H$300,"&lt;0")+COUNTIFS('04'!$C$3:$C$300,C555,'04'!$H$3:$H$300,"&lt;0")+COUNTIFS('04'!$D$3:$D$300,C555,'04'!$H$3:$H$300,"&lt;0")+COUNTIFS('05'!$C$3:$C$300,C555,'05'!$H$3:$H$300,"&lt;0")+COUNTIFS('05'!$D$3:$D$300,C555,'05'!$H$3:$H$300,"&lt;0")+COUNTIFS('06'!$C$3:$C$300,C555,'06'!$H$3:$H$300,"&lt;0")+COUNTIFS('06'!$D$3:$D$300,C555,'06'!$H$3:$H$300,"&lt;0")+COUNTIFS('07'!$C$3:$C$300,C555,'07'!$H$3:$H$300,"&lt;0")+COUNTIFS('07'!$D$3:$D$300,C555,'07'!$H$3:$H$300,"&lt;0")+COUNTIFS('08'!$C$3:$C$300,C555,'08'!$H$3:$H$300,"&lt;0")+COUNTIFS('08'!$D$3:$D$300,C555,'08'!$H$3:$H$300,"&lt;0")+COUNTIFS('09'!$C$3:$C$300,C555,'09'!$H$3:$H$300,"&lt;0")+COUNTIFS('09'!$D$3:$D$300,C555,'09'!$H$3:$H$300,"&lt;0")+COUNTIFS('10'!$C$3:$C$260,C555,'10'!$I$3:$I$260,"&lt;0")+COUNTIFS('10'!$D$3:$D$260,C555,'10'!$I$3:$I$260,"&lt;0")+COUNTIFS('11'!$C$3:$C$300,C555,'11'!$H$3:$H$300,"&lt;0")+COUNTIFS('11'!$D$3:$D$300,C555,'11'!$H$3:$H$300,"&lt;0")+COUNTIFS('12'!$C$3:$C$300,C555,'12'!$H$3:$H$300,"&lt;0")+COUNTIFS('12'!$D$3:$D$300,C555,'12'!$H$3:$H$300,"&lt;0")</f>
        <v>0</v>
      </c>
      <c r="H555" s="19">
        <f>SUMIFS('01'!$H$3:$H$300,'01'!$C$3:$C$300,C555)+SUMIFS('01'!$H$3:$H$300,'01'!$D$3:$D$300,C555)+SUMIFS('02'!$H$3:$H$300,'02'!$C$3:$C$300,C555)+SUMIFS('02'!$H$3:$H$300,'02'!$D$3:$D$300,C555)+SUMIFS('03'!$H$3:$H$300,'03'!$C$3:$C$300,C555)+SUMIFS('03'!$H$3:$H$300,'03'!$D$3:$D$300,C555)+SUMIFS('04'!$H$3:$H$300,'04'!$C$3:$C$300,C555)+SUMIFS('04'!$H$3:$H$300,'04'!$D$3:$D$300,C555)+SUMIFS('05'!$H$3:$H$300,'05'!$C$3:$C$300,C555)+SUMIFS('05'!$H$3:$H$300,'05'!$D$3:$D$300,C555)+SUMIFS('06'!$H$3:$H$300,'06'!$C$3:$C$300,C555)+SUMIFS('06'!$H$3:$H$300,'06'!$D$3:$D$300,C555)+SUMIFS('07'!$H$3:$H$300,'07'!$C$3:$C$300,C555)+SUMIFS('07'!$H$3:$H$300,'07'!$D$3:$D$300,C555)+SUMIFS('08'!$H$3:$H$300,'08'!$C$3:$C$300,C555)+SUMIFS('08'!$H$3:$H$300,'08'!$D$3:$D$300,C555)+SUMIFS('09'!$H$3:$H$300,'09'!$C$3:$C$300,C555)+SUMIFS('09'!$H$3:$H$300,'09'!$D$3:$D$300,C555)+SUMIFS('10'!$I$3:$I$260,'10'!$C$3:$C$260,C555)+SUMIFS('10'!$I$3:$I$260,'10'!$D$3:$D$260,C555)+SUMIFS('11'!$H$3:$H$300,'11'!$C$3:$C$300,C555)+SUMIFS('11'!$H$3:$H$300,'11'!$D$3:$D$300,C555)+SUMIFS('12'!$H$3:$H$300,'12'!$C$3:$C$300,C555)+SUMIFS('12'!$H$3:$H$300,'12'!$D$3:$D$300,C555)</f>
        <v>0</v>
      </c>
      <c r="I555" s="212"/>
      <c r="J555" s="231"/>
      <c r="K555" s="212"/>
      <c r="L555" s="212"/>
    </row>
    <row r="556" spans="1:12" ht="24.75" customHeight="1">
      <c r="A556" s="16">
        <f>Equipes!$H556+(ROW(Equipes!$H556)/100000)</f>
        <v>5.5599999999999998E-3</v>
      </c>
      <c r="B556" s="13">
        <f>RANK(Equipes!$A556,A:A)</f>
        <v>445</v>
      </c>
      <c r="C556" s="28"/>
      <c r="D556" s="18">
        <f>COUNTIF('01'!$C$3:$C$300,C556)+COUNTIF('02'!$C$3:$C$300,C556)+COUNTIF('03'!$C$3:$C$300,C556)+COUNTIF('04'!$C$3:$C$300,C556)+COUNTIF('05'!$C$3:$C$300,C556)+COUNTIF('06'!$C$3:$C$300,C556)+COUNTIF('07'!$C$3:$C$300,C556)+COUNTIF('08'!$C$3:$C$300,C556)+COUNTIF('09'!$C$3:$C$300,C556)+COUNTIF('10'!$C$3:$C$260,C556)+COUNTIF('11'!$C$3:$C$300,C556)+COUNTIF('12'!$C$3:$C$300,C556)</f>
        <v>0</v>
      </c>
      <c r="E556" s="18">
        <f>COUNTIF('01'!$D$3:$D$300,C556)+COUNTIF('02'!$D$3:$D$300,C556)+COUNTIF('03'!$D$3:$D$300,C556)+COUNTIF('04'!$D$3:$D$300,C556)+COUNTIF('05'!$D$3:$D$300,C556)+COUNTIF('06'!$D$3:$D$300,C556)+COUNTIF('07'!$D$3:$D$300,C556)+COUNTIF('08'!$D$3:$D$300,C556)+COUNTIF('09'!$D$3:$D$300,C556)+COUNTIF('10'!$D$3:$D$260,C556)+COUNTIF('11'!$D$3:$D$300,C556)+COUNTIF('12'!$D$3:$D$300,C556)</f>
        <v>0</v>
      </c>
      <c r="F556" s="18">
        <f>COUNTIFS('01'!$C$3:$C$300,C556,'01'!$H$3:$H$300,"&gt;0")+COUNTIFS('01'!$D$3:$D$300,C556,'01'!$H$3:$H$300,"&gt;0")+COUNTIFS('02'!$C$3:$C$300,C556,'02'!$H$3:$H$300,"&gt;0")+COUNTIFS('02'!$D$3:$D$300,C556,'02'!$H$3:$H$300,"&gt;0")+COUNTIFS('03'!$C$3:$C$300,C556,'03'!$H$3:$H$300,"&gt;0")+COUNTIFS('03'!$D$3:$D$300,C556,'03'!$H$3:$H$300,"&gt;0")+COUNTIFS('04'!$C$3:$C$300,C556,'04'!$H$3:$H$300,"&gt;0")+COUNTIFS('04'!$D$3:$D$300,C556,'04'!$H$3:$H$300,"&gt;0")+COUNTIFS('05'!$C$3:$C$300,C556,'05'!$H$3:$H$300,"&gt;0")+COUNTIFS('05'!$D$3:$D$300,C556,'05'!$H$3:$H$300,"&gt;0")+COUNTIFS('06'!$C$3:$C$300,C556,'06'!$H$3:$H$300,"&gt;0")+COUNTIFS('06'!$D$3:$D$300,C556,'06'!$H$3:$H$300,"&gt;0")+COUNTIFS('07'!$C$3:$C$300,C556,'07'!$H$3:$H$300,"&gt;0")+COUNTIFS('07'!$D$3:$D$300,C556,'07'!$H$3:$H$300,"&gt;0")+COUNTIFS('08'!$C$3:$C$300,C556,'08'!$H$3:$H$300,"&gt;0")+COUNTIFS('08'!$D$3:$D$300,C556,'08'!$H$3:$H$300,"&gt;0")+COUNTIFS('09'!$C$3:$C$300,C556,'09'!$H$3:$H$300,"&gt;0")+COUNTIFS('09'!$D$3:$D$300,C556,'09'!$H$3:$H$300,"&gt;0")+COUNTIFS('10'!$C$3:$C$260,C556,'10'!$I$3:$I$260,"&gt;0")+COUNTIFS('10'!$D$3:$D$260,C556,'10'!$I$3:$I$260,"&gt;0")+COUNTIFS('11'!$C$3:$C$300,C556,'11'!$H$3:$H$300,"&gt;0")+COUNTIFS('11'!$D$3:$D$300,C556,'11'!$H$3:$H$300,"&gt;0")+COUNTIFS('12'!$C$3:$C$300,C556,'12'!$H$3:$H$300,"&gt;0")+COUNTIFS('12'!$D$3:$D$300,C556,'12'!$H$3:$H$300,"&gt;0")</f>
        <v>0</v>
      </c>
      <c r="G556" s="18">
        <f>COUNTIFS('01'!$C$3:$C$300,C556,'01'!$H$3:$H$300,"&lt;0")+COUNTIFS('01'!$D$3:$D$300,C556,'01'!$H$3:$H$300,"&lt;0")+COUNTIFS('02'!$C$3:$C$300,C556,'02'!$H$3:$H$300,"&lt;0")+COUNTIFS('02'!$D$3:$D$300,C556,'02'!$H$3:$H$300,"&lt;0")+COUNTIFS('03'!$C$3:$C$300,C556,'03'!$H$3:$H$300,"&lt;0")+COUNTIFS('03'!$D$3:$D$300,C556,'03'!$H$3:$H$300,"&lt;0")+COUNTIFS('04'!$C$3:$C$300,C556,'04'!$H$3:$H$300,"&lt;0")+COUNTIFS('04'!$D$3:$D$300,C556,'04'!$H$3:$H$300,"&lt;0")+COUNTIFS('05'!$C$3:$C$300,C556,'05'!$H$3:$H$300,"&lt;0")+COUNTIFS('05'!$D$3:$D$300,C556,'05'!$H$3:$H$300,"&lt;0")+COUNTIFS('06'!$C$3:$C$300,C556,'06'!$H$3:$H$300,"&lt;0")+COUNTIFS('06'!$D$3:$D$300,C556,'06'!$H$3:$H$300,"&lt;0")+COUNTIFS('07'!$C$3:$C$300,C556,'07'!$H$3:$H$300,"&lt;0")+COUNTIFS('07'!$D$3:$D$300,C556,'07'!$H$3:$H$300,"&lt;0")+COUNTIFS('08'!$C$3:$C$300,C556,'08'!$H$3:$H$300,"&lt;0")+COUNTIFS('08'!$D$3:$D$300,C556,'08'!$H$3:$H$300,"&lt;0")+COUNTIFS('09'!$C$3:$C$300,C556,'09'!$H$3:$H$300,"&lt;0")+COUNTIFS('09'!$D$3:$D$300,C556,'09'!$H$3:$H$300,"&lt;0")+COUNTIFS('10'!$C$3:$C$260,C556,'10'!$I$3:$I$260,"&lt;0")+COUNTIFS('10'!$D$3:$D$260,C556,'10'!$I$3:$I$260,"&lt;0")+COUNTIFS('11'!$C$3:$C$300,C556,'11'!$H$3:$H$300,"&lt;0")+COUNTIFS('11'!$D$3:$D$300,C556,'11'!$H$3:$H$300,"&lt;0")+COUNTIFS('12'!$C$3:$C$300,C556,'12'!$H$3:$H$300,"&lt;0")+COUNTIFS('12'!$D$3:$D$300,C556,'12'!$H$3:$H$300,"&lt;0")</f>
        <v>0</v>
      </c>
      <c r="H556" s="19">
        <f>SUMIFS('01'!$H$3:$H$300,'01'!$C$3:$C$300,C556)+SUMIFS('01'!$H$3:$H$300,'01'!$D$3:$D$300,C556)+SUMIFS('02'!$H$3:$H$300,'02'!$C$3:$C$300,C556)+SUMIFS('02'!$H$3:$H$300,'02'!$D$3:$D$300,C556)+SUMIFS('03'!$H$3:$H$300,'03'!$C$3:$C$300,C556)+SUMIFS('03'!$H$3:$H$300,'03'!$D$3:$D$300,C556)+SUMIFS('04'!$H$3:$H$300,'04'!$C$3:$C$300,C556)+SUMIFS('04'!$H$3:$H$300,'04'!$D$3:$D$300,C556)+SUMIFS('05'!$H$3:$H$300,'05'!$C$3:$C$300,C556)+SUMIFS('05'!$H$3:$H$300,'05'!$D$3:$D$300,C556)+SUMIFS('06'!$H$3:$H$300,'06'!$C$3:$C$300,C556)+SUMIFS('06'!$H$3:$H$300,'06'!$D$3:$D$300,C556)+SUMIFS('07'!$H$3:$H$300,'07'!$C$3:$C$300,C556)+SUMIFS('07'!$H$3:$H$300,'07'!$D$3:$D$300,C556)+SUMIFS('08'!$H$3:$H$300,'08'!$C$3:$C$300,C556)+SUMIFS('08'!$H$3:$H$300,'08'!$D$3:$D$300,C556)+SUMIFS('09'!$H$3:$H$300,'09'!$C$3:$C$300,C556)+SUMIFS('09'!$H$3:$H$300,'09'!$D$3:$D$300,C556)+SUMIFS('10'!$I$3:$I$260,'10'!$C$3:$C$260,C556)+SUMIFS('10'!$I$3:$I$260,'10'!$D$3:$D$260,C556)+SUMIFS('11'!$H$3:$H$300,'11'!$C$3:$C$300,C556)+SUMIFS('11'!$H$3:$H$300,'11'!$D$3:$D$300,C556)+SUMIFS('12'!$H$3:$H$300,'12'!$C$3:$C$300,C556)+SUMIFS('12'!$H$3:$H$300,'12'!$D$3:$D$300,C556)</f>
        <v>0</v>
      </c>
      <c r="I556" s="212"/>
      <c r="J556" s="231"/>
      <c r="K556" s="212"/>
      <c r="L556" s="212"/>
    </row>
    <row r="557" spans="1:12" ht="24.75" customHeight="1">
      <c r="A557" s="16">
        <f>Equipes!$H557+(ROW(Equipes!$H557)/100000)</f>
        <v>5.5700000000000003E-3</v>
      </c>
      <c r="B557" s="13">
        <f>RANK(Equipes!$A557,A:A)</f>
        <v>444</v>
      </c>
      <c r="C557" s="28"/>
      <c r="D557" s="18">
        <f>COUNTIF('01'!$C$3:$C$300,C557)+COUNTIF('02'!$C$3:$C$300,C557)+COUNTIF('03'!$C$3:$C$300,C557)+COUNTIF('04'!$C$3:$C$300,C557)+COUNTIF('05'!$C$3:$C$300,C557)+COUNTIF('06'!$C$3:$C$300,C557)+COUNTIF('07'!$C$3:$C$300,C557)+COUNTIF('08'!$C$3:$C$300,C557)+COUNTIF('09'!$C$3:$C$300,C557)+COUNTIF('10'!$C$3:$C$260,C557)+COUNTIF('11'!$C$3:$C$300,C557)+COUNTIF('12'!$C$3:$C$300,C557)</f>
        <v>0</v>
      </c>
      <c r="E557" s="18">
        <f>COUNTIF('01'!$D$3:$D$300,C557)+COUNTIF('02'!$D$3:$D$300,C557)+COUNTIF('03'!$D$3:$D$300,C557)+COUNTIF('04'!$D$3:$D$300,C557)+COUNTIF('05'!$D$3:$D$300,C557)+COUNTIF('06'!$D$3:$D$300,C557)+COUNTIF('07'!$D$3:$D$300,C557)+COUNTIF('08'!$D$3:$D$300,C557)+COUNTIF('09'!$D$3:$D$300,C557)+COUNTIF('10'!$D$3:$D$260,C557)+COUNTIF('11'!$D$3:$D$300,C557)+COUNTIF('12'!$D$3:$D$300,C557)</f>
        <v>0</v>
      </c>
      <c r="F557" s="18">
        <f>COUNTIFS('01'!$C$3:$C$300,C557,'01'!$H$3:$H$300,"&gt;0")+COUNTIFS('01'!$D$3:$D$300,C557,'01'!$H$3:$H$300,"&gt;0")+COUNTIFS('02'!$C$3:$C$300,C557,'02'!$H$3:$H$300,"&gt;0")+COUNTIFS('02'!$D$3:$D$300,C557,'02'!$H$3:$H$300,"&gt;0")+COUNTIFS('03'!$C$3:$C$300,C557,'03'!$H$3:$H$300,"&gt;0")+COUNTIFS('03'!$D$3:$D$300,C557,'03'!$H$3:$H$300,"&gt;0")+COUNTIFS('04'!$C$3:$C$300,C557,'04'!$H$3:$H$300,"&gt;0")+COUNTIFS('04'!$D$3:$D$300,C557,'04'!$H$3:$H$300,"&gt;0")+COUNTIFS('05'!$C$3:$C$300,C557,'05'!$H$3:$H$300,"&gt;0")+COUNTIFS('05'!$D$3:$D$300,C557,'05'!$H$3:$H$300,"&gt;0")+COUNTIFS('06'!$C$3:$C$300,C557,'06'!$H$3:$H$300,"&gt;0")+COUNTIFS('06'!$D$3:$D$300,C557,'06'!$H$3:$H$300,"&gt;0")+COUNTIFS('07'!$C$3:$C$300,C557,'07'!$H$3:$H$300,"&gt;0")+COUNTIFS('07'!$D$3:$D$300,C557,'07'!$H$3:$H$300,"&gt;0")+COUNTIFS('08'!$C$3:$C$300,C557,'08'!$H$3:$H$300,"&gt;0")+COUNTIFS('08'!$D$3:$D$300,C557,'08'!$H$3:$H$300,"&gt;0")+COUNTIFS('09'!$C$3:$C$300,C557,'09'!$H$3:$H$300,"&gt;0")+COUNTIFS('09'!$D$3:$D$300,C557,'09'!$H$3:$H$300,"&gt;0")+COUNTIFS('10'!$C$3:$C$260,C557,'10'!$I$3:$I$260,"&gt;0")+COUNTIFS('10'!$D$3:$D$260,C557,'10'!$I$3:$I$260,"&gt;0")+COUNTIFS('11'!$C$3:$C$300,C557,'11'!$H$3:$H$300,"&gt;0")+COUNTIFS('11'!$D$3:$D$300,C557,'11'!$H$3:$H$300,"&gt;0")+COUNTIFS('12'!$C$3:$C$300,C557,'12'!$H$3:$H$300,"&gt;0")+COUNTIFS('12'!$D$3:$D$300,C557,'12'!$H$3:$H$300,"&gt;0")</f>
        <v>0</v>
      </c>
      <c r="G557" s="18">
        <f>COUNTIFS('01'!$C$3:$C$300,C557,'01'!$H$3:$H$300,"&lt;0")+COUNTIFS('01'!$D$3:$D$300,C557,'01'!$H$3:$H$300,"&lt;0")+COUNTIFS('02'!$C$3:$C$300,C557,'02'!$H$3:$H$300,"&lt;0")+COUNTIFS('02'!$D$3:$D$300,C557,'02'!$H$3:$H$300,"&lt;0")+COUNTIFS('03'!$C$3:$C$300,C557,'03'!$H$3:$H$300,"&lt;0")+COUNTIFS('03'!$D$3:$D$300,C557,'03'!$H$3:$H$300,"&lt;0")+COUNTIFS('04'!$C$3:$C$300,C557,'04'!$H$3:$H$300,"&lt;0")+COUNTIFS('04'!$D$3:$D$300,C557,'04'!$H$3:$H$300,"&lt;0")+COUNTIFS('05'!$C$3:$C$300,C557,'05'!$H$3:$H$300,"&lt;0")+COUNTIFS('05'!$D$3:$D$300,C557,'05'!$H$3:$H$300,"&lt;0")+COUNTIFS('06'!$C$3:$C$300,C557,'06'!$H$3:$H$300,"&lt;0")+COUNTIFS('06'!$D$3:$D$300,C557,'06'!$H$3:$H$300,"&lt;0")+COUNTIFS('07'!$C$3:$C$300,C557,'07'!$H$3:$H$300,"&lt;0")+COUNTIFS('07'!$D$3:$D$300,C557,'07'!$H$3:$H$300,"&lt;0")+COUNTIFS('08'!$C$3:$C$300,C557,'08'!$H$3:$H$300,"&lt;0")+COUNTIFS('08'!$D$3:$D$300,C557,'08'!$H$3:$H$300,"&lt;0")+COUNTIFS('09'!$C$3:$C$300,C557,'09'!$H$3:$H$300,"&lt;0")+COUNTIFS('09'!$D$3:$D$300,C557,'09'!$H$3:$H$300,"&lt;0")+COUNTIFS('10'!$C$3:$C$260,C557,'10'!$I$3:$I$260,"&lt;0")+COUNTIFS('10'!$D$3:$D$260,C557,'10'!$I$3:$I$260,"&lt;0")+COUNTIFS('11'!$C$3:$C$300,C557,'11'!$H$3:$H$300,"&lt;0")+COUNTIFS('11'!$D$3:$D$300,C557,'11'!$H$3:$H$300,"&lt;0")+COUNTIFS('12'!$C$3:$C$300,C557,'12'!$H$3:$H$300,"&lt;0")+COUNTIFS('12'!$D$3:$D$300,C557,'12'!$H$3:$H$300,"&lt;0")</f>
        <v>0</v>
      </c>
      <c r="H557" s="19">
        <f>SUMIFS('01'!$H$3:$H$300,'01'!$C$3:$C$300,C557)+SUMIFS('01'!$H$3:$H$300,'01'!$D$3:$D$300,C557)+SUMIFS('02'!$H$3:$H$300,'02'!$C$3:$C$300,C557)+SUMIFS('02'!$H$3:$H$300,'02'!$D$3:$D$300,C557)+SUMIFS('03'!$H$3:$H$300,'03'!$C$3:$C$300,C557)+SUMIFS('03'!$H$3:$H$300,'03'!$D$3:$D$300,C557)+SUMIFS('04'!$H$3:$H$300,'04'!$C$3:$C$300,C557)+SUMIFS('04'!$H$3:$H$300,'04'!$D$3:$D$300,C557)+SUMIFS('05'!$H$3:$H$300,'05'!$C$3:$C$300,C557)+SUMIFS('05'!$H$3:$H$300,'05'!$D$3:$D$300,C557)+SUMIFS('06'!$H$3:$H$300,'06'!$C$3:$C$300,C557)+SUMIFS('06'!$H$3:$H$300,'06'!$D$3:$D$300,C557)+SUMIFS('07'!$H$3:$H$300,'07'!$C$3:$C$300,C557)+SUMIFS('07'!$H$3:$H$300,'07'!$D$3:$D$300,C557)+SUMIFS('08'!$H$3:$H$300,'08'!$C$3:$C$300,C557)+SUMIFS('08'!$H$3:$H$300,'08'!$D$3:$D$300,C557)+SUMIFS('09'!$H$3:$H$300,'09'!$C$3:$C$300,C557)+SUMIFS('09'!$H$3:$H$300,'09'!$D$3:$D$300,C557)+SUMIFS('10'!$I$3:$I$260,'10'!$C$3:$C$260,C557)+SUMIFS('10'!$I$3:$I$260,'10'!$D$3:$D$260,C557)+SUMIFS('11'!$H$3:$H$300,'11'!$C$3:$C$300,C557)+SUMIFS('11'!$H$3:$H$300,'11'!$D$3:$D$300,C557)+SUMIFS('12'!$H$3:$H$300,'12'!$C$3:$C$300,C557)+SUMIFS('12'!$H$3:$H$300,'12'!$D$3:$D$300,C557)</f>
        <v>0</v>
      </c>
      <c r="I557" s="212"/>
      <c r="J557" s="231"/>
      <c r="K557" s="212"/>
      <c r="L557" s="212"/>
    </row>
    <row r="558" spans="1:12" ht="24.75" customHeight="1">
      <c r="A558" s="16">
        <f>Equipes!$H558+(ROW(Equipes!$H558)/100000)</f>
        <v>5.5799999999999999E-3</v>
      </c>
      <c r="B558" s="13">
        <f>RANK(Equipes!$A558,A:A)</f>
        <v>443</v>
      </c>
      <c r="C558" s="28"/>
      <c r="D558" s="18">
        <f>COUNTIF('01'!$C$3:$C$300,C558)+COUNTIF('02'!$C$3:$C$300,C558)+COUNTIF('03'!$C$3:$C$300,C558)+COUNTIF('04'!$C$3:$C$300,C558)+COUNTIF('05'!$C$3:$C$300,C558)+COUNTIF('06'!$C$3:$C$300,C558)+COUNTIF('07'!$C$3:$C$300,C558)+COUNTIF('08'!$C$3:$C$300,C558)+COUNTIF('09'!$C$3:$C$300,C558)+COUNTIF('10'!$C$3:$C$260,C558)+COUNTIF('11'!$C$3:$C$300,C558)+COUNTIF('12'!$C$3:$C$300,C558)</f>
        <v>0</v>
      </c>
      <c r="E558" s="18">
        <f>COUNTIF('01'!$D$3:$D$300,C558)+COUNTIF('02'!$D$3:$D$300,C558)+COUNTIF('03'!$D$3:$D$300,C558)+COUNTIF('04'!$D$3:$D$300,C558)+COUNTIF('05'!$D$3:$D$300,C558)+COUNTIF('06'!$D$3:$D$300,C558)+COUNTIF('07'!$D$3:$D$300,C558)+COUNTIF('08'!$D$3:$D$300,C558)+COUNTIF('09'!$D$3:$D$300,C558)+COUNTIF('10'!$D$3:$D$260,C558)+COUNTIF('11'!$D$3:$D$300,C558)+COUNTIF('12'!$D$3:$D$300,C558)</f>
        <v>0</v>
      </c>
      <c r="F558" s="18">
        <f>COUNTIFS('01'!$C$3:$C$300,C558,'01'!$H$3:$H$300,"&gt;0")+COUNTIFS('01'!$D$3:$D$300,C558,'01'!$H$3:$H$300,"&gt;0")+COUNTIFS('02'!$C$3:$C$300,C558,'02'!$H$3:$H$300,"&gt;0")+COUNTIFS('02'!$D$3:$D$300,C558,'02'!$H$3:$H$300,"&gt;0")+COUNTIFS('03'!$C$3:$C$300,C558,'03'!$H$3:$H$300,"&gt;0")+COUNTIFS('03'!$D$3:$D$300,C558,'03'!$H$3:$H$300,"&gt;0")+COUNTIFS('04'!$C$3:$C$300,C558,'04'!$H$3:$H$300,"&gt;0")+COUNTIFS('04'!$D$3:$D$300,C558,'04'!$H$3:$H$300,"&gt;0")+COUNTIFS('05'!$C$3:$C$300,C558,'05'!$H$3:$H$300,"&gt;0")+COUNTIFS('05'!$D$3:$D$300,C558,'05'!$H$3:$H$300,"&gt;0")+COUNTIFS('06'!$C$3:$C$300,C558,'06'!$H$3:$H$300,"&gt;0")+COUNTIFS('06'!$D$3:$D$300,C558,'06'!$H$3:$H$300,"&gt;0")+COUNTIFS('07'!$C$3:$C$300,C558,'07'!$H$3:$H$300,"&gt;0")+COUNTIFS('07'!$D$3:$D$300,C558,'07'!$H$3:$H$300,"&gt;0")+COUNTIFS('08'!$C$3:$C$300,C558,'08'!$H$3:$H$300,"&gt;0")+COUNTIFS('08'!$D$3:$D$300,C558,'08'!$H$3:$H$300,"&gt;0")+COUNTIFS('09'!$C$3:$C$300,C558,'09'!$H$3:$H$300,"&gt;0")+COUNTIFS('09'!$D$3:$D$300,C558,'09'!$H$3:$H$300,"&gt;0")+COUNTIFS('10'!$C$3:$C$260,C558,'10'!$I$3:$I$260,"&gt;0")+COUNTIFS('10'!$D$3:$D$260,C558,'10'!$I$3:$I$260,"&gt;0")+COUNTIFS('11'!$C$3:$C$300,C558,'11'!$H$3:$H$300,"&gt;0")+COUNTIFS('11'!$D$3:$D$300,C558,'11'!$H$3:$H$300,"&gt;0")+COUNTIFS('12'!$C$3:$C$300,C558,'12'!$H$3:$H$300,"&gt;0")+COUNTIFS('12'!$D$3:$D$300,C558,'12'!$H$3:$H$300,"&gt;0")</f>
        <v>0</v>
      </c>
      <c r="G558" s="18">
        <f>COUNTIFS('01'!$C$3:$C$300,C558,'01'!$H$3:$H$300,"&lt;0")+COUNTIFS('01'!$D$3:$D$300,C558,'01'!$H$3:$H$300,"&lt;0")+COUNTIFS('02'!$C$3:$C$300,C558,'02'!$H$3:$H$300,"&lt;0")+COUNTIFS('02'!$D$3:$D$300,C558,'02'!$H$3:$H$300,"&lt;0")+COUNTIFS('03'!$C$3:$C$300,C558,'03'!$H$3:$H$300,"&lt;0")+COUNTIFS('03'!$D$3:$D$300,C558,'03'!$H$3:$H$300,"&lt;0")+COUNTIFS('04'!$C$3:$C$300,C558,'04'!$H$3:$H$300,"&lt;0")+COUNTIFS('04'!$D$3:$D$300,C558,'04'!$H$3:$H$300,"&lt;0")+COUNTIFS('05'!$C$3:$C$300,C558,'05'!$H$3:$H$300,"&lt;0")+COUNTIFS('05'!$D$3:$D$300,C558,'05'!$H$3:$H$300,"&lt;0")+COUNTIFS('06'!$C$3:$C$300,C558,'06'!$H$3:$H$300,"&lt;0")+COUNTIFS('06'!$D$3:$D$300,C558,'06'!$H$3:$H$300,"&lt;0")+COUNTIFS('07'!$C$3:$C$300,C558,'07'!$H$3:$H$300,"&lt;0")+COUNTIFS('07'!$D$3:$D$300,C558,'07'!$H$3:$H$300,"&lt;0")+COUNTIFS('08'!$C$3:$C$300,C558,'08'!$H$3:$H$300,"&lt;0")+COUNTIFS('08'!$D$3:$D$300,C558,'08'!$H$3:$H$300,"&lt;0")+COUNTIFS('09'!$C$3:$C$300,C558,'09'!$H$3:$H$300,"&lt;0")+COUNTIFS('09'!$D$3:$D$300,C558,'09'!$H$3:$H$300,"&lt;0")+COUNTIFS('10'!$C$3:$C$260,C558,'10'!$I$3:$I$260,"&lt;0")+COUNTIFS('10'!$D$3:$D$260,C558,'10'!$I$3:$I$260,"&lt;0")+COUNTIFS('11'!$C$3:$C$300,C558,'11'!$H$3:$H$300,"&lt;0")+COUNTIFS('11'!$D$3:$D$300,C558,'11'!$H$3:$H$300,"&lt;0")+COUNTIFS('12'!$C$3:$C$300,C558,'12'!$H$3:$H$300,"&lt;0")+COUNTIFS('12'!$D$3:$D$300,C558,'12'!$H$3:$H$300,"&lt;0")</f>
        <v>0</v>
      </c>
      <c r="H558" s="19">
        <f>SUMIFS('01'!$H$3:$H$300,'01'!$C$3:$C$300,C558)+SUMIFS('01'!$H$3:$H$300,'01'!$D$3:$D$300,C558)+SUMIFS('02'!$H$3:$H$300,'02'!$C$3:$C$300,C558)+SUMIFS('02'!$H$3:$H$300,'02'!$D$3:$D$300,C558)+SUMIFS('03'!$H$3:$H$300,'03'!$C$3:$C$300,C558)+SUMIFS('03'!$H$3:$H$300,'03'!$D$3:$D$300,C558)+SUMIFS('04'!$H$3:$H$300,'04'!$C$3:$C$300,C558)+SUMIFS('04'!$H$3:$H$300,'04'!$D$3:$D$300,C558)+SUMIFS('05'!$H$3:$H$300,'05'!$C$3:$C$300,C558)+SUMIFS('05'!$H$3:$H$300,'05'!$D$3:$D$300,C558)+SUMIFS('06'!$H$3:$H$300,'06'!$C$3:$C$300,C558)+SUMIFS('06'!$H$3:$H$300,'06'!$D$3:$D$300,C558)+SUMIFS('07'!$H$3:$H$300,'07'!$C$3:$C$300,C558)+SUMIFS('07'!$H$3:$H$300,'07'!$D$3:$D$300,C558)+SUMIFS('08'!$H$3:$H$300,'08'!$C$3:$C$300,C558)+SUMIFS('08'!$H$3:$H$300,'08'!$D$3:$D$300,C558)+SUMIFS('09'!$H$3:$H$300,'09'!$C$3:$C$300,C558)+SUMIFS('09'!$H$3:$H$300,'09'!$D$3:$D$300,C558)+SUMIFS('10'!$I$3:$I$260,'10'!$C$3:$C$260,C558)+SUMIFS('10'!$I$3:$I$260,'10'!$D$3:$D$260,C558)+SUMIFS('11'!$H$3:$H$300,'11'!$C$3:$C$300,C558)+SUMIFS('11'!$H$3:$H$300,'11'!$D$3:$D$300,C558)+SUMIFS('12'!$H$3:$H$300,'12'!$C$3:$C$300,C558)+SUMIFS('12'!$H$3:$H$300,'12'!$D$3:$D$300,C558)</f>
        <v>0</v>
      </c>
      <c r="I558" s="212"/>
      <c r="J558" s="231"/>
      <c r="K558" s="212"/>
      <c r="L558" s="212"/>
    </row>
    <row r="559" spans="1:12" ht="24.75" customHeight="1">
      <c r="A559" s="16">
        <f>Equipes!$H559+(ROW(Equipes!$H559)/100000)</f>
        <v>5.5900000000000004E-3</v>
      </c>
      <c r="B559" s="13">
        <f>RANK(Equipes!$A559,A:A)</f>
        <v>442</v>
      </c>
      <c r="C559" s="28"/>
      <c r="D559" s="18">
        <f>COUNTIF('01'!$C$3:$C$300,C559)+COUNTIF('02'!$C$3:$C$300,C559)+COUNTIF('03'!$C$3:$C$300,C559)+COUNTIF('04'!$C$3:$C$300,C559)+COUNTIF('05'!$C$3:$C$300,C559)+COUNTIF('06'!$C$3:$C$300,C559)+COUNTIF('07'!$C$3:$C$300,C559)+COUNTIF('08'!$C$3:$C$300,C559)+COUNTIF('09'!$C$3:$C$300,C559)+COUNTIF('10'!$C$3:$C$260,C559)+COUNTIF('11'!$C$3:$C$300,C559)+COUNTIF('12'!$C$3:$C$300,C559)</f>
        <v>0</v>
      </c>
      <c r="E559" s="18">
        <f>COUNTIF('01'!$D$3:$D$300,C559)+COUNTIF('02'!$D$3:$D$300,C559)+COUNTIF('03'!$D$3:$D$300,C559)+COUNTIF('04'!$D$3:$D$300,C559)+COUNTIF('05'!$D$3:$D$300,C559)+COUNTIF('06'!$D$3:$D$300,C559)+COUNTIF('07'!$D$3:$D$300,C559)+COUNTIF('08'!$D$3:$D$300,C559)+COUNTIF('09'!$D$3:$D$300,C559)+COUNTIF('10'!$D$3:$D$260,C559)+COUNTIF('11'!$D$3:$D$300,C559)+COUNTIF('12'!$D$3:$D$300,C559)</f>
        <v>0</v>
      </c>
      <c r="F559" s="18">
        <f>COUNTIFS('01'!$C$3:$C$300,C559,'01'!$H$3:$H$300,"&gt;0")+COUNTIFS('01'!$D$3:$D$300,C559,'01'!$H$3:$H$300,"&gt;0")+COUNTIFS('02'!$C$3:$C$300,C559,'02'!$H$3:$H$300,"&gt;0")+COUNTIFS('02'!$D$3:$D$300,C559,'02'!$H$3:$H$300,"&gt;0")+COUNTIFS('03'!$C$3:$C$300,C559,'03'!$H$3:$H$300,"&gt;0")+COUNTIFS('03'!$D$3:$D$300,C559,'03'!$H$3:$H$300,"&gt;0")+COUNTIFS('04'!$C$3:$C$300,C559,'04'!$H$3:$H$300,"&gt;0")+COUNTIFS('04'!$D$3:$D$300,C559,'04'!$H$3:$H$300,"&gt;0")+COUNTIFS('05'!$C$3:$C$300,C559,'05'!$H$3:$H$300,"&gt;0")+COUNTIFS('05'!$D$3:$D$300,C559,'05'!$H$3:$H$300,"&gt;0")+COUNTIFS('06'!$C$3:$C$300,C559,'06'!$H$3:$H$300,"&gt;0")+COUNTIFS('06'!$D$3:$D$300,C559,'06'!$H$3:$H$300,"&gt;0")+COUNTIFS('07'!$C$3:$C$300,C559,'07'!$H$3:$H$300,"&gt;0")+COUNTIFS('07'!$D$3:$D$300,C559,'07'!$H$3:$H$300,"&gt;0")+COUNTIFS('08'!$C$3:$C$300,C559,'08'!$H$3:$H$300,"&gt;0")+COUNTIFS('08'!$D$3:$D$300,C559,'08'!$H$3:$H$300,"&gt;0")+COUNTIFS('09'!$C$3:$C$300,C559,'09'!$H$3:$H$300,"&gt;0")+COUNTIFS('09'!$D$3:$D$300,C559,'09'!$H$3:$H$300,"&gt;0")+COUNTIFS('10'!$C$3:$C$260,C559,'10'!$I$3:$I$260,"&gt;0")+COUNTIFS('10'!$D$3:$D$260,C559,'10'!$I$3:$I$260,"&gt;0")+COUNTIFS('11'!$C$3:$C$300,C559,'11'!$H$3:$H$300,"&gt;0")+COUNTIFS('11'!$D$3:$D$300,C559,'11'!$H$3:$H$300,"&gt;0")+COUNTIFS('12'!$C$3:$C$300,C559,'12'!$H$3:$H$300,"&gt;0")+COUNTIFS('12'!$D$3:$D$300,C559,'12'!$H$3:$H$300,"&gt;0")</f>
        <v>0</v>
      </c>
      <c r="G559" s="18">
        <f>COUNTIFS('01'!$C$3:$C$300,C559,'01'!$H$3:$H$300,"&lt;0")+COUNTIFS('01'!$D$3:$D$300,C559,'01'!$H$3:$H$300,"&lt;0")+COUNTIFS('02'!$C$3:$C$300,C559,'02'!$H$3:$H$300,"&lt;0")+COUNTIFS('02'!$D$3:$D$300,C559,'02'!$H$3:$H$300,"&lt;0")+COUNTIFS('03'!$C$3:$C$300,C559,'03'!$H$3:$H$300,"&lt;0")+COUNTIFS('03'!$D$3:$D$300,C559,'03'!$H$3:$H$300,"&lt;0")+COUNTIFS('04'!$C$3:$C$300,C559,'04'!$H$3:$H$300,"&lt;0")+COUNTIFS('04'!$D$3:$D$300,C559,'04'!$H$3:$H$300,"&lt;0")+COUNTIFS('05'!$C$3:$C$300,C559,'05'!$H$3:$H$300,"&lt;0")+COUNTIFS('05'!$D$3:$D$300,C559,'05'!$H$3:$H$300,"&lt;0")+COUNTIFS('06'!$C$3:$C$300,C559,'06'!$H$3:$H$300,"&lt;0")+COUNTIFS('06'!$D$3:$D$300,C559,'06'!$H$3:$H$300,"&lt;0")+COUNTIFS('07'!$C$3:$C$300,C559,'07'!$H$3:$H$300,"&lt;0")+COUNTIFS('07'!$D$3:$D$300,C559,'07'!$H$3:$H$300,"&lt;0")+COUNTIFS('08'!$C$3:$C$300,C559,'08'!$H$3:$H$300,"&lt;0")+COUNTIFS('08'!$D$3:$D$300,C559,'08'!$H$3:$H$300,"&lt;0")+COUNTIFS('09'!$C$3:$C$300,C559,'09'!$H$3:$H$300,"&lt;0")+COUNTIFS('09'!$D$3:$D$300,C559,'09'!$H$3:$H$300,"&lt;0")+COUNTIFS('10'!$C$3:$C$260,C559,'10'!$I$3:$I$260,"&lt;0")+COUNTIFS('10'!$D$3:$D$260,C559,'10'!$I$3:$I$260,"&lt;0")+COUNTIFS('11'!$C$3:$C$300,C559,'11'!$H$3:$H$300,"&lt;0")+COUNTIFS('11'!$D$3:$D$300,C559,'11'!$H$3:$H$300,"&lt;0")+COUNTIFS('12'!$C$3:$C$300,C559,'12'!$H$3:$H$300,"&lt;0")+COUNTIFS('12'!$D$3:$D$300,C559,'12'!$H$3:$H$300,"&lt;0")</f>
        <v>0</v>
      </c>
      <c r="H559" s="19">
        <f>SUMIFS('01'!$H$3:$H$300,'01'!$C$3:$C$300,C559)+SUMIFS('01'!$H$3:$H$300,'01'!$D$3:$D$300,C559)+SUMIFS('02'!$H$3:$H$300,'02'!$C$3:$C$300,C559)+SUMIFS('02'!$H$3:$H$300,'02'!$D$3:$D$300,C559)+SUMIFS('03'!$H$3:$H$300,'03'!$C$3:$C$300,C559)+SUMIFS('03'!$H$3:$H$300,'03'!$D$3:$D$300,C559)+SUMIFS('04'!$H$3:$H$300,'04'!$C$3:$C$300,C559)+SUMIFS('04'!$H$3:$H$300,'04'!$D$3:$D$300,C559)+SUMIFS('05'!$H$3:$H$300,'05'!$C$3:$C$300,C559)+SUMIFS('05'!$H$3:$H$300,'05'!$D$3:$D$300,C559)+SUMIFS('06'!$H$3:$H$300,'06'!$C$3:$C$300,C559)+SUMIFS('06'!$H$3:$H$300,'06'!$D$3:$D$300,C559)+SUMIFS('07'!$H$3:$H$300,'07'!$C$3:$C$300,C559)+SUMIFS('07'!$H$3:$H$300,'07'!$D$3:$D$300,C559)+SUMIFS('08'!$H$3:$H$300,'08'!$C$3:$C$300,C559)+SUMIFS('08'!$H$3:$H$300,'08'!$D$3:$D$300,C559)+SUMIFS('09'!$H$3:$H$300,'09'!$C$3:$C$300,C559)+SUMIFS('09'!$H$3:$H$300,'09'!$D$3:$D$300,C559)+SUMIFS('10'!$I$3:$I$260,'10'!$C$3:$C$260,C559)+SUMIFS('10'!$I$3:$I$260,'10'!$D$3:$D$260,C559)+SUMIFS('11'!$H$3:$H$300,'11'!$C$3:$C$300,C559)+SUMIFS('11'!$H$3:$H$300,'11'!$D$3:$D$300,C559)+SUMIFS('12'!$H$3:$H$300,'12'!$C$3:$C$300,C559)+SUMIFS('12'!$H$3:$H$300,'12'!$D$3:$D$300,C559)</f>
        <v>0</v>
      </c>
      <c r="I559" s="212"/>
      <c r="J559" s="231"/>
      <c r="K559" s="212"/>
      <c r="L559" s="212"/>
    </row>
    <row r="560" spans="1:12" ht="24.75" customHeight="1">
      <c r="A560" s="16">
        <f>Equipes!$H560+(ROW(Equipes!$H560)/100000)</f>
        <v>5.5999999999999999E-3</v>
      </c>
      <c r="B560" s="13">
        <f>RANK(Equipes!$A560,A:A)</f>
        <v>441</v>
      </c>
      <c r="C560" s="28"/>
      <c r="D560" s="18">
        <f>COUNTIF('01'!$C$3:$C$300,C560)+COUNTIF('02'!$C$3:$C$300,C560)+COUNTIF('03'!$C$3:$C$300,C560)+COUNTIF('04'!$C$3:$C$300,C560)+COUNTIF('05'!$C$3:$C$300,C560)+COUNTIF('06'!$C$3:$C$300,C560)+COUNTIF('07'!$C$3:$C$300,C560)+COUNTIF('08'!$C$3:$C$300,C560)+COUNTIF('09'!$C$3:$C$300,C560)+COUNTIF('10'!$C$3:$C$260,C560)+COUNTIF('11'!$C$3:$C$300,C560)+COUNTIF('12'!$C$3:$C$300,C560)</f>
        <v>0</v>
      </c>
      <c r="E560" s="18">
        <f>COUNTIF('01'!$D$3:$D$300,C560)+COUNTIF('02'!$D$3:$D$300,C560)+COUNTIF('03'!$D$3:$D$300,C560)+COUNTIF('04'!$D$3:$D$300,C560)+COUNTIF('05'!$D$3:$D$300,C560)+COUNTIF('06'!$D$3:$D$300,C560)+COUNTIF('07'!$D$3:$D$300,C560)+COUNTIF('08'!$D$3:$D$300,C560)+COUNTIF('09'!$D$3:$D$300,C560)+COUNTIF('10'!$D$3:$D$260,C560)+COUNTIF('11'!$D$3:$D$300,C560)+COUNTIF('12'!$D$3:$D$300,C560)</f>
        <v>0</v>
      </c>
      <c r="F560" s="18">
        <f>COUNTIFS('01'!$C$3:$C$300,C560,'01'!$H$3:$H$300,"&gt;0")+COUNTIFS('01'!$D$3:$D$300,C560,'01'!$H$3:$H$300,"&gt;0")+COUNTIFS('02'!$C$3:$C$300,C560,'02'!$H$3:$H$300,"&gt;0")+COUNTIFS('02'!$D$3:$D$300,C560,'02'!$H$3:$H$300,"&gt;0")+COUNTIFS('03'!$C$3:$C$300,C560,'03'!$H$3:$H$300,"&gt;0")+COUNTIFS('03'!$D$3:$D$300,C560,'03'!$H$3:$H$300,"&gt;0")+COUNTIFS('04'!$C$3:$C$300,C560,'04'!$H$3:$H$300,"&gt;0")+COUNTIFS('04'!$D$3:$D$300,C560,'04'!$H$3:$H$300,"&gt;0")+COUNTIFS('05'!$C$3:$C$300,C560,'05'!$H$3:$H$300,"&gt;0")+COUNTIFS('05'!$D$3:$D$300,C560,'05'!$H$3:$H$300,"&gt;0")+COUNTIFS('06'!$C$3:$C$300,C560,'06'!$H$3:$H$300,"&gt;0")+COUNTIFS('06'!$D$3:$D$300,C560,'06'!$H$3:$H$300,"&gt;0")+COUNTIFS('07'!$C$3:$C$300,C560,'07'!$H$3:$H$300,"&gt;0")+COUNTIFS('07'!$D$3:$D$300,C560,'07'!$H$3:$H$300,"&gt;0")+COUNTIFS('08'!$C$3:$C$300,C560,'08'!$H$3:$H$300,"&gt;0")+COUNTIFS('08'!$D$3:$D$300,C560,'08'!$H$3:$H$300,"&gt;0")+COUNTIFS('09'!$C$3:$C$300,C560,'09'!$H$3:$H$300,"&gt;0")+COUNTIFS('09'!$D$3:$D$300,C560,'09'!$H$3:$H$300,"&gt;0")+COUNTIFS('10'!$C$3:$C$260,C560,'10'!$I$3:$I$260,"&gt;0")+COUNTIFS('10'!$D$3:$D$260,C560,'10'!$I$3:$I$260,"&gt;0")+COUNTIFS('11'!$C$3:$C$300,C560,'11'!$H$3:$H$300,"&gt;0")+COUNTIFS('11'!$D$3:$D$300,C560,'11'!$H$3:$H$300,"&gt;0")+COUNTIFS('12'!$C$3:$C$300,C560,'12'!$H$3:$H$300,"&gt;0")+COUNTIFS('12'!$D$3:$D$300,C560,'12'!$H$3:$H$300,"&gt;0")</f>
        <v>0</v>
      </c>
      <c r="G560" s="18">
        <f>COUNTIFS('01'!$C$3:$C$300,C560,'01'!$H$3:$H$300,"&lt;0")+COUNTIFS('01'!$D$3:$D$300,C560,'01'!$H$3:$H$300,"&lt;0")+COUNTIFS('02'!$C$3:$C$300,C560,'02'!$H$3:$H$300,"&lt;0")+COUNTIFS('02'!$D$3:$D$300,C560,'02'!$H$3:$H$300,"&lt;0")+COUNTIFS('03'!$C$3:$C$300,C560,'03'!$H$3:$H$300,"&lt;0")+COUNTIFS('03'!$D$3:$D$300,C560,'03'!$H$3:$H$300,"&lt;0")+COUNTIFS('04'!$C$3:$C$300,C560,'04'!$H$3:$H$300,"&lt;0")+COUNTIFS('04'!$D$3:$D$300,C560,'04'!$H$3:$H$300,"&lt;0")+COUNTIFS('05'!$C$3:$C$300,C560,'05'!$H$3:$H$300,"&lt;0")+COUNTIFS('05'!$D$3:$D$300,C560,'05'!$H$3:$H$300,"&lt;0")+COUNTIFS('06'!$C$3:$C$300,C560,'06'!$H$3:$H$300,"&lt;0")+COUNTIFS('06'!$D$3:$D$300,C560,'06'!$H$3:$H$300,"&lt;0")+COUNTIFS('07'!$C$3:$C$300,C560,'07'!$H$3:$H$300,"&lt;0")+COUNTIFS('07'!$D$3:$D$300,C560,'07'!$H$3:$H$300,"&lt;0")+COUNTIFS('08'!$C$3:$C$300,C560,'08'!$H$3:$H$300,"&lt;0")+COUNTIFS('08'!$D$3:$D$300,C560,'08'!$H$3:$H$300,"&lt;0")+COUNTIFS('09'!$C$3:$C$300,C560,'09'!$H$3:$H$300,"&lt;0")+COUNTIFS('09'!$D$3:$D$300,C560,'09'!$H$3:$H$300,"&lt;0")+COUNTIFS('10'!$C$3:$C$260,C560,'10'!$I$3:$I$260,"&lt;0")+COUNTIFS('10'!$D$3:$D$260,C560,'10'!$I$3:$I$260,"&lt;0")+COUNTIFS('11'!$C$3:$C$300,C560,'11'!$H$3:$H$300,"&lt;0")+COUNTIFS('11'!$D$3:$D$300,C560,'11'!$H$3:$H$300,"&lt;0")+COUNTIFS('12'!$C$3:$C$300,C560,'12'!$H$3:$H$300,"&lt;0")+COUNTIFS('12'!$D$3:$D$300,C560,'12'!$H$3:$H$300,"&lt;0")</f>
        <v>0</v>
      </c>
      <c r="H560" s="19">
        <f>SUMIFS('01'!$H$3:$H$300,'01'!$C$3:$C$300,C560)+SUMIFS('01'!$H$3:$H$300,'01'!$D$3:$D$300,C560)+SUMIFS('02'!$H$3:$H$300,'02'!$C$3:$C$300,C560)+SUMIFS('02'!$H$3:$H$300,'02'!$D$3:$D$300,C560)+SUMIFS('03'!$H$3:$H$300,'03'!$C$3:$C$300,C560)+SUMIFS('03'!$H$3:$H$300,'03'!$D$3:$D$300,C560)+SUMIFS('04'!$H$3:$H$300,'04'!$C$3:$C$300,C560)+SUMIFS('04'!$H$3:$H$300,'04'!$D$3:$D$300,C560)+SUMIFS('05'!$H$3:$H$300,'05'!$C$3:$C$300,C560)+SUMIFS('05'!$H$3:$H$300,'05'!$D$3:$D$300,C560)+SUMIFS('06'!$H$3:$H$300,'06'!$C$3:$C$300,C560)+SUMIFS('06'!$H$3:$H$300,'06'!$D$3:$D$300,C560)+SUMIFS('07'!$H$3:$H$300,'07'!$C$3:$C$300,C560)+SUMIFS('07'!$H$3:$H$300,'07'!$D$3:$D$300,C560)+SUMIFS('08'!$H$3:$H$300,'08'!$C$3:$C$300,C560)+SUMIFS('08'!$H$3:$H$300,'08'!$D$3:$D$300,C560)+SUMIFS('09'!$H$3:$H$300,'09'!$C$3:$C$300,C560)+SUMIFS('09'!$H$3:$H$300,'09'!$D$3:$D$300,C560)+SUMIFS('10'!$I$3:$I$260,'10'!$C$3:$C$260,C560)+SUMIFS('10'!$I$3:$I$260,'10'!$D$3:$D$260,C560)+SUMIFS('11'!$H$3:$H$300,'11'!$C$3:$C$300,C560)+SUMIFS('11'!$H$3:$H$300,'11'!$D$3:$D$300,C560)+SUMIFS('12'!$H$3:$H$300,'12'!$C$3:$C$300,C560)+SUMIFS('12'!$H$3:$H$300,'12'!$D$3:$D$300,C560)</f>
        <v>0</v>
      </c>
      <c r="I560" s="212"/>
      <c r="J560" s="231"/>
      <c r="K560" s="212"/>
      <c r="L560" s="212"/>
    </row>
    <row r="561" spans="1:12" ht="24.75" customHeight="1">
      <c r="A561" s="16">
        <f>Equipes!$H561+(ROW(Equipes!$H561)/100000)</f>
        <v>5.6100000000000004E-3</v>
      </c>
      <c r="B561" s="13">
        <f>RANK(Equipes!$A561,A:A)</f>
        <v>440</v>
      </c>
      <c r="C561" s="28"/>
      <c r="D561" s="18">
        <f>COUNTIF('01'!$C$3:$C$300,C561)+COUNTIF('02'!$C$3:$C$300,C561)+COUNTIF('03'!$C$3:$C$300,C561)+COUNTIF('04'!$C$3:$C$300,C561)+COUNTIF('05'!$C$3:$C$300,C561)+COUNTIF('06'!$C$3:$C$300,C561)+COUNTIF('07'!$C$3:$C$300,C561)+COUNTIF('08'!$C$3:$C$300,C561)+COUNTIF('09'!$C$3:$C$300,C561)+COUNTIF('10'!$C$3:$C$260,C561)+COUNTIF('11'!$C$3:$C$300,C561)+COUNTIF('12'!$C$3:$C$300,C561)</f>
        <v>0</v>
      </c>
      <c r="E561" s="18">
        <f>COUNTIF('01'!$D$3:$D$300,C561)+COUNTIF('02'!$D$3:$D$300,C561)+COUNTIF('03'!$D$3:$D$300,C561)+COUNTIF('04'!$D$3:$D$300,C561)+COUNTIF('05'!$D$3:$D$300,C561)+COUNTIF('06'!$D$3:$D$300,C561)+COUNTIF('07'!$D$3:$D$300,C561)+COUNTIF('08'!$D$3:$D$300,C561)+COUNTIF('09'!$D$3:$D$300,C561)+COUNTIF('10'!$D$3:$D$260,C561)+COUNTIF('11'!$D$3:$D$300,C561)+COUNTIF('12'!$D$3:$D$300,C561)</f>
        <v>0</v>
      </c>
      <c r="F561" s="18">
        <f>COUNTIFS('01'!$C$3:$C$300,C561,'01'!$H$3:$H$300,"&gt;0")+COUNTIFS('01'!$D$3:$D$300,C561,'01'!$H$3:$H$300,"&gt;0")+COUNTIFS('02'!$C$3:$C$300,C561,'02'!$H$3:$H$300,"&gt;0")+COUNTIFS('02'!$D$3:$D$300,C561,'02'!$H$3:$H$300,"&gt;0")+COUNTIFS('03'!$C$3:$C$300,C561,'03'!$H$3:$H$300,"&gt;0")+COUNTIFS('03'!$D$3:$D$300,C561,'03'!$H$3:$H$300,"&gt;0")+COUNTIFS('04'!$C$3:$C$300,C561,'04'!$H$3:$H$300,"&gt;0")+COUNTIFS('04'!$D$3:$D$300,C561,'04'!$H$3:$H$300,"&gt;0")+COUNTIFS('05'!$C$3:$C$300,C561,'05'!$H$3:$H$300,"&gt;0")+COUNTIFS('05'!$D$3:$D$300,C561,'05'!$H$3:$H$300,"&gt;0")+COUNTIFS('06'!$C$3:$C$300,C561,'06'!$H$3:$H$300,"&gt;0")+COUNTIFS('06'!$D$3:$D$300,C561,'06'!$H$3:$H$300,"&gt;0")+COUNTIFS('07'!$C$3:$C$300,C561,'07'!$H$3:$H$300,"&gt;0")+COUNTIFS('07'!$D$3:$D$300,C561,'07'!$H$3:$H$300,"&gt;0")+COUNTIFS('08'!$C$3:$C$300,C561,'08'!$H$3:$H$300,"&gt;0")+COUNTIFS('08'!$D$3:$D$300,C561,'08'!$H$3:$H$300,"&gt;0")+COUNTIFS('09'!$C$3:$C$300,C561,'09'!$H$3:$H$300,"&gt;0")+COUNTIFS('09'!$D$3:$D$300,C561,'09'!$H$3:$H$300,"&gt;0")+COUNTIFS('10'!$C$3:$C$260,C561,'10'!$I$3:$I$260,"&gt;0")+COUNTIFS('10'!$D$3:$D$260,C561,'10'!$I$3:$I$260,"&gt;0")+COUNTIFS('11'!$C$3:$C$300,C561,'11'!$H$3:$H$300,"&gt;0")+COUNTIFS('11'!$D$3:$D$300,C561,'11'!$H$3:$H$300,"&gt;0")+COUNTIFS('12'!$C$3:$C$300,C561,'12'!$H$3:$H$300,"&gt;0")+COUNTIFS('12'!$D$3:$D$300,C561,'12'!$H$3:$H$300,"&gt;0")</f>
        <v>0</v>
      </c>
      <c r="G561" s="18">
        <f>COUNTIFS('01'!$C$3:$C$300,C561,'01'!$H$3:$H$300,"&lt;0")+COUNTIFS('01'!$D$3:$D$300,C561,'01'!$H$3:$H$300,"&lt;0")+COUNTIFS('02'!$C$3:$C$300,C561,'02'!$H$3:$H$300,"&lt;0")+COUNTIFS('02'!$D$3:$D$300,C561,'02'!$H$3:$H$300,"&lt;0")+COUNTIFS('03'!$C$3:$C$300,C561,'03'!$H$3:$H$300,"&lt;0")+COUNTIFS('03'!$D$3:$D$300,C561,'03'!$H$3:$H$300,"&lt;0")+COUNTIFS('04'!$C$3:$C$300,C561,'04'!$H$3:$H$300,"&lt;0")+COUNTIFS('04'!$D$3:$D$300,C561,'04'!$H$3:$H$300,"&lt;0")+COUNTIFS('05'!$C$3:$C$300,C561,'05'!$H$3:$H$300,"&lt;0")+COUNTIFS('05'!$D$3:$D$300,C561,'05'!$H$3:$H$300,"&lt;0")+COUNTIFS('06'!$C$3:$C$300,C561,'06'!$H$3:$H$300,"&lt;0")+COUNTIFS('06'!$D$3:$D$300,C561,'06'!$H$3:$H$300,"&lt;0")+COUNTIFS('07'!$C$3:$C$300,C561,'07'!$H$3:$H$300,"&lt;0")+COUNTIFS('07'!$D$3:$D$300,C561,'07'!$H$3:$H$300,"&lt;0")+COUNTIFS('08'!$C$3:$C$300,C561,'08'!$H$3:$H$300,"&lt;0")+COUNTIFS('08'!$D$3:$D$300,C561,'08'!$H$3:$H$300,"&lt;0")+COUNTIFS('09'!$C$3:$C$300,C561,'09'!$H$3:$H$300,"&lt;0")+COUNTIFS('09'!$D$3:$D$300,C561,'09'!$H$3:$H$300,"&lt;0")+COUNTIFS('10'!$C$3:$C$260,C561,'10'!$I$3:$I$260,"&lt;0")+COUNTIFS('10'!$D$3:$D$260,C561,'10'!$I$3:$I$260,"&lt;0")+COUNTIFS('11'!$C$3:$C$300,C561,'11'!$H$3:$H$300,"&lt;0")+COUNTIFS('11'!$D$3:$D$300,C561,'11'!$H$3:$H$300,"&lt;0")+COUNTIFS('12'!$C$3:$C$300,C561,'12'!$H$3:$H$300,"&lt;0")+COUNTIFS('12'!$D$3:$D$300,C561,'12'!$H$3:$H$300,"&lt;0")</f>
        <v>0</v>
      </c>
      <c r="H561" s="19">
        <f>SUMIFS('01'!$H$3:$H$300,'01'!$C$3:$C$300,C561)+SUMIFS('01'!$H$3:$H$300,'01'!$D$3:$D$300,C561)+SUMIFS('02'!$H$3:$H$300,'02'!$C$3:$C$300,C561)+SUMIFS('02'!$H$3:$H$300,'02'!$D$3:$D$300,C561)+SUMIFS('03'!$H$3:$H$300,'03'!$C$3:$C$300,C561)+SUMIFS('03'!$H$3:$H$300,'03'!$D$3:$D$300,C561)+SUMIFS('04'!$H$3:$H$300,'04'!$C$3:$C$300,C561)+SUMIFS('04'!$H$3:$H$300,'04'!$D$3:$D$300,C561)+SUMIFS('05'!$H$3:$H$300,'05'!$C$3:$C$300,C561)+SUMIFS('05'!$H$3:$H$300,'05'!$D$3:$D$300,C561)+SUMIFS('06'!$H$3:$H$300,'06'!$C$3:$C$300,C561)+SUMIFS('06'!$H$3:$H$300,'06'!$D$3:$D$300,C561)+SUMIFS('07'!$H$3:$H$300,'07'!$C$3:$C$300,C561)+SUMIFS('07'!$H$3:$H$300,'07'!$D$3:$D$300,C561)+SUMIFS('08'!$H$3:$H$300,'08'!$C$3:$C$300,C561)+SUMIFS('08'!$H$3:$H$300,'08'!$D$3:$D$300,C561)+SUMIFS('09'!$H$3:$H$300,'09'!$C$3:$C$300,C561)+SUMIFS('09'!$H$3:$H$300,'09'!$D$3:$D$300,C561)+SUMIFS('10'!$I$3:$I$260,'10'!$C$3:$C$260,C561)+SUMIFS('10'!$I$3:$I$260,'10'!$D$3:$D$260,C561)+SUMIFS('11'!$H$3:$H$300,'11'!$C$3:$C$300,C561)+SUMIFS('11'!$H$3:$H$300,'11'!$D$3:$D$300,C561)+SUMIFS('12'!$H$3:$H$300,'12'!$C$3:$C$300,C561)+SUMIFS('12'!$H$3:$H$300,'12'!$D$3:$D$300,C561)</f>
        <v>0</v>
      </c>
      <c r="I561" s="212"/>
      <c r="J561" s="231"/>
      <c r="K561" s="212"/>
      <c r="L561" s="212"/>
    </row>
    <row r="562" spans="1:12" ht="24.75" customHeight="1">
      <c r="A562" s="16">
        <f>Equipes!$H562+(ROW(Equipes!$H562)/100000)</f>
        <v>5.62E-3</v>
      </c>
      <c r="B562" s="13">
        <f>RANK(Equipes!$A562,A:A)</f>
        <v>439</v>
      </c>
      <c r="C562" s="28"/>
      <c r="D562" s="18">
        <f>COUNTIF('01'!$C$3:$C$300,C562)+COUNTIF('02'!$C$3:$C$300,C562)+COUNTIF('03'!$C$3:$C$300,C562)+COUNTIF('04'!$C$3:$C$300,C562)+COUNTIF('05'!$C$3:$C$300,C562)+COUNTIF('06'!$C$3:$C$300,C562)+COUNTIF('07'!$C$3:$C$300,C562)+COUNTIF('08'!$C$3:$C$300,C562)+COUNTIF('09'!$C$3:$C$300,C562)+COUNTIF('10'!$C$3:$C$260,C562)+COUNTIF('11'!$C$3:$C$300,C562)+COUNTIF('12'!$C$3:$C$300,C562)</f>
        <v>0</v>
      </c>
      <c r="E562" s="18">
        <f>COUNTIF('01'!$D$3:$D$300,C562)+COUNTIF('02'!$D$3:$D$300,C562)+COUNTIF('03'!$D$3:$D$300,C562)+COUNTIF('04'!$D$3:$D$300,C562)+COUNTIF('05'!$D$3:$D$300,C562)+COUNTIF('06'!$D$3:$D$300,C562)+COUNTIF('07'!$D$3:$D$300,C562)+COUNTIF('08'!$D$3:$D$300,C562)+COUNTIF('09'!$D$3:$D$300,C562)+COUNTIF('10'!$D$3:$D$260,C562)+COUNTIF('11'!$D$3:$D$300,C562)+COUNTIF('12'!$D$3:$D$300,C562)</f>
        <v>0</v>
      </c>
      <c r="F562" s="18">
        <f>COUNTIFS('01'!$C$3:$C$300,C562,'01'!$H$3:$H$300,"&gt;0")+COUNTIFS('01'!$D$3:$D$300,C562,'01'!$H$3:$H$300,"&gt;0")+COUNTIFS('02'!$C$3:$C$300,C562,'02'!$H$3:$H$300,"&gt;0")+COUNTIFS('02'!$D$3:$D$300,C562,'02'!$H$3:$H$300,"&gt;0")+COUNTIFS('03'!$C$3:$C$300,C562,'03'!$H$3:$H$300,"&gt;0")+COUNTIFS('03'!$D$3:$D$300,C562,'03'!$H$3:$H$300,"&gt;0")+COUNTIFS('04'!$C$3:$C$300,C562,'04'!$H$3:$H$300,"&gt;0")+COUNTIFS('04'!$D$3:$D$300,C562,'04'!$H$3:$H$300,"&gt;0")+COUNTIFS('05'!$C$3:$C$300,C562,'05'!$H$3:$H$300,"&gt;0")+COUNTIFS('05'!$D$3:$D$300,C562,'05'!$H$3:$H$300,"&gt;0")+COUNTIFS('06'!$C$3:$C$300,C562,'06'!$H$3:$H$300,"&gt;0")+COUNTIFS('06'!$D$3:$D$300,C562,'06'!$H$3:$H$300,"&gt;0")+COUNTIFS('07'!$C$3:$C$300,C562,'07'!$H$3:$H$300,"&gt;0")+COUNTIFS('07'!$D$3:$D$300,C562,'07'!$H$3:$H$300,"&gt;0")+COUNTIFS('08'!$C$3:$C$300,C562,'08'!$H$3:$H$300,"&gt;0")+COUNTIFS('08'!$D$3:$D$300,C562,'08'!$H$3:$H$300,"&gt;0")+COUNTIFS('09'!$C$3:$C$300,C562,'09'!$H$3:$H$300,"&gt;0")+COUNTIFS('09'!$D$3:$D$300,C562,'09'!$H$3:$H$300,"&gt;0")+COUNTIFS('10'!$C$3:$C$260,C562,'10'!$I$3:$I$260,"&gt;0")+COUNTIFS('10'!$D$3:$D$260,C562,'10'!$I$3:$I$260,"&gt;0")+COUNTIFS('11'!$C$3:$C$300,C562,'11'!$H$3:$H$300,"&gt;0")+COUNTIFS('11'!$D$3:$D$300,C562,'11'!$H$3:$H$300,"&gt;0")+COUNTIFS('12'!$C$3:$C$300,C562,'12'!$H$3:$H$300,"&gt;0")+COUNTIFS('12'!$D$3:$D$300,C562,'12'!$H$3:$H$300,"&gt;0")</f>
        <v>0</v>
      </c>
      <c r="G562" s="18">
        <f>COUNTIFS('01'!$C$3:$C$300,C562,'01'!$H$3:$H$300,"&lt;0")+COUNTIFS('01'!$D$3:$D$300,C562,'01'!$H$3:$H$300,"&lt;0")+COUNTIFS('02'!$C$3:$C$300,C562,'02'!$H$3:$H$300,"&lt;0")+COUNTIFS('02'!$D$3:$D$300,C562,'02'!$H$3:$H$300,"&lt;0")+COUNTIFS('03'!$C$3:$C$300,C562,'03'!$H$3:$H$300,"&lt;0")+COUNTIFS('03'!$D$3:$D$300,C562,'03'!$H$3:$H$300,"&lt;0")+COUNTIFS('04'!$C$3:$C$300,C562,'04'!$H$3:$H$300,"&lt;0")+COUNTIFS('04'!$D$3:$D$300,C562,'04'!$H$3:$H$300,"&lt;0")+COUNTIFS('05'!$C$3:$C$300,C562,'05'!$H$3:$H$300,"&lt;0")+COUNTIFS('05'!$D$3:$D$300,C562,'05'!$H$3:$H$300,"&lt;0")+COUNTIFS('06'!$C$3:$C$300,C562,'06'!$H$3:$H$300,"&lt;0")+COUNTIFS('06'!$D$3:$D$300,C562,'06'!$H$3:$H$300,"&lt;0")+COUNTIFS('07'!$C$3:$C$300,C562,'07'!$H$3:$H$300,"&lt;0")+COUNTIFS('07'!$D$3:$D$300,C562,'07'!$H$3:$H$300,"&lt;0")+COUNTIFS('08'!$C$3:$C$300,C562,'08'!$H$3:$H$300,"&lt;0")+COUNTIFS('08'!$D$3:$D$300,C562,'08'!$H$3:$H$300,"&lt;0")+COUNTIFS('09'!$C$3:$C$300,C562,'09'!$H$3:$H$300,"&lt;0")+COUNTIFS('09'!$D$3:$D$300,C562,'09'!$H$3:$H$300,"&lt;0")+COUNTIFS('10'!$C$3:$C$260,C562,'10'!$I$3:$I$260,"&lt;0")+COUNTIFS('10'!$D$3:$D$260,C562,'10'!$I$3:$I$260,"&lt;0")+COUNTIFS('11'!$C$3:$C$300,C562,'11'!$H$3:$H$300,"&lt;0")+COUNTIFS('11'!$D$3:$D$300,C562,'11'!$H$3:$H$300,"&lt;0")+COUNTIFS('12'!$C$3:$C$300,C562,'12'!$H$3:$H$300,"&lt;0")+COUNTIFS('12'!$D$3:$D$300,C562,'12'!$H$3:$H$300,"&lt;0")</f>
        <v>0</v>
      </c>
      <c r="H562" s="19">
        <f>SUMIFS('01'!$H$3:$H$300,'01'!$C$3:$C$300,C562)+SUMIFS('01'!$H$3:$H$300,'01'!$D$3:$D$300,C562)+SUMIFS('02'!$H$3:$H$300,'02'!$C$3:$C$300,C562)+SUMIFS('02'!$H$3:$H$300,'02'!$D$3:$D$300,C562)+SUMIFS('03'!$H$3:$H$300,'03'!$C$3:$C$300,C562)+SUMIFS('03'!$H$3:$H$300,'03'!$D$3:$D$300,C562)+SUMIFS('04'!$H$3:$H$300,'04'!$C$3:$C$300,C562)+SUMIFS('04'!$H$3:$H$300,'04'!$D$3:$D$300,C562)+SUMIFS('05'!$H$3:$H$300,'05'!$C$3:$C$300,C562)+SUMIFS('05'!$H$3:$H$300,'05'!$D$3:$D$300,C562)+SUMIFS('06'!$H$3:$H$300,'06'!$C$3:$C$300,C562)+SUMIFS('06'!$H$3:$H$300,'06'!$D$3:$D$300,C562)+SUMIFS('07'!$H$3:$H$300,'07'!$C$3:$C$300,C562)+SUMIFS('07'!$H$3:$H$300,'07'!$D$3:$D$300,C562)+SUMIFS('08'!$H$3:$H$300,'08'!$C$3:$C$300,C562)+SUMIFS('08'!$H$3:$H$300,'08'!$D$3:$D$300,C562)+SUMIFS('09'!$H$3:$H$300,'09'!$C$3:$C$300,C562)+SUMIFS('09'!$H$3:$H$300,'09'!$D$3:$D$300,C562)+SUMIFS('10'!$I$3:$I$260,'10'!$C$3:$C$260,C562)+SUMIFS('10'!$I$3:$I$260,'10'!$D$3:$D$260,C562)+SUMIFS('11'!$H$3:$H$300,'11'!$C$3:$C$300,C562)+SUMIFS('11'!$H$3:$H$300,'11'!$D$3:$D$300,C562)+SUMIFS('12'!$H$3:$H$300,'12'!$C$3:$C$300,C562)+SUMIFS('12'!$H$3:$H$300,'12'!$D$3:$D$300,C562)</f>
        <v>0</v>
      </c>
      <c r="I562" s="212"/>
      <c r="J562" s="231"/>
      <c r="K562" s="212"/>
      <c r="L562" s="212"/>
    </row>
    <row r="563" spans="1:12" ht="24.75" customHeight="1">
      <c r="A563" s="16">
        <f>Equipes!$H563+(ROW(Equipes!$H563)/100000)</f>
        <v>5.6299999999999996E-3</v>
      </c>
      <c r="B563" s="13">
        <f>RANK(Equipes!$A563,A:A)</f>
        <v>438</v>
      </c>
      <c r="C563" s="28"/>
      <c r="D563" s="18">
        <f>COUNTIF('01'!$C$3:$C$300,C563)+COUNTIF('02'!$C$3:$C$300,C563)+COUNTIF('03'!$C$3:$C$300,C563)+COUNTIF('04'!$C$3:$C$300,C563)+COUNTIF('05'!$C$3:$C$300,C563)+COUNTIF('06'!$C$3:$C$300,C563)+COUNTIF('07'!$C$3:$C$300,C563)+COUNTIF('08'!$C$3:$C$300,C563)+COUNTIF('09'!$C$3:$C$300,C563)+COUNTIF('10'!$C$3:$C$260,C563)+COUNTIF('11'!$C$3:$C$300,C563)+COUNTIF('12'!$C$3:$C$300,C563)</f>
        <v>0</v>
      </c>
      <c r="E563" s="18">
        <f>COUNTIF('01'!$D$3:$D$300,C563)+COUNTIF('02'!$D$3:$D$300,C563)+COUNTIF('03'!$D$3:$D$300,C563)+COUNTIF('04'!$D$3:$D$300,C563)+COUNTIF('05'!$D$3:$D$300,C563)+COUNTIF('06'!$D$3:$D$300,C563)+COUNTIF('07'!$D$3:$D$300,C563)+COUNTIF('08'!$D$3:$D$300,C563)+COUNTIF('09'!$D$3:$D$300,C563)+COUNTIF('10'!$D$3:$D$260,C563)+COUNTIF('11'!$D$3:$D$300,C563)+COUNTIF('12'!$D$3:$D$300,C563)</f>
        <v>0</v>
      </c>
      <c r="F563" s="18">
        <f>COUNTIFS('01'!$C$3:$C$300,C563,'01'!$H$3:$H$300,"&gt;0")+COUNTIFS('01'!$D$3:$D$300,C563,'01'!$H$3:$H$300,"&gt;0")+COUNTIFS('02'!$C$3:$C$300,C563,'02'!$H$3:$H$300,"&gt;0")+COUNTIFS('02'!$D$3:$D$300,C563,'02'!$H$3:$H$300,"&gt;0")+COUNTIFS('03'!$C$3:$C$300,C563,'03'!$H$3:$H$300,"&gt;0")+COUNTIFS('03'!$D$3:$D$300,C563,'03'!$H$3:$H$300,"&gt;0")+COUNTIFS('04'!$C$3:$C$300,C563,'04'!$H$3:$H$300,"&gt;0")+COUNTIFS('04'!$D$3:$D$300,C563,'04'!$H$3:$H$300,"&gt;0")+COUNTIFS('05'!$C$3:$C$300,C563,'05'!$H$3:$H$300,"&gt;0")+COUNTIFS('05'!$D$3:$D$300,C563,'05'!$H$3:$H$300,"&gt;0")+COUNTIFS('06'!$C$3:$C$300,C563,'06'!$H$3:$H$300,"&gt;0")+COUNTIFS('06'!$D$3:$D$300,C563,'06'!$H$3:$H$300,"&gt;0")+COUNTIFS('07'!$C$3:$C$300,C563,'07'!$H$3:$H$300,"&gt;0")+COUNTIFS('07'!$D$3:$D$300,C563,'07'!$H$3:$H$300,"&gt;0")+COUNTIFS('08'!$C$3:$C$300,C563,'08'!$H$3:$H$300,"&gt;0")+COUNTIFS('08'!$D$3:$D$300,C563,'08'!$H$3:$H$300,"&gt;0")+COUNTIFS('09'!$C$3:$C$300,C563,'09'!$H$3:$H$300,"&gt;0")+COUNTIFS('09'!$D$3:$D$300,C563,'09'!$H$3:$H$300,"&gt;0")+COUNTIFS('10'!$C$3:$C$260,C563,'10'!$I$3:$I$260,"&gt;0")+COUNTIFS('10'!$D$3:$D$260,C563,'10'!$I$3:$I$260,"&gt;0")+COUNTIFS('11'!$C$3:$C$300,C563,'11'!$H$3:$H$300,"&gt;0")+COUNTIFS('11'!$D$3:$D$300,C563,'11'!$H$3:$H$300,"&gt;0")+COUNTIFS('12'!$C$3:$C$300,C563,'12'!$H$3:$H$300,"&gt;0")+COUNTIFS('12'!$D$3:$D$300,C563,'12'!$H$3:$H$300,"&gt;0")</f>
        <v>0</v>
      </c>
      <c r="G563" s="18">
        <f>COUNTIFS('01'!$C$3:$C$300,C563,'01'!$H$3:$H$300,"&lt;0")+COUNTIFS('01'!$D$3:$D$300,C563,'01'!$H$3:$H$300,"&lt;0")+COUNTIFS('02'!$C$3:$C$300,C563,'02'!$H$3:$H$300,"&lt;0")+COUNTIFS('02'!$D$3:$D$300,C563,'02'!$H$3:$H$300,"&lt;0")+COUNTIFS('03'!$C$3:$C$300,C563,'03'!$H$3:$H$300,"&lt;0")+COUNTIFS('03'!$D$3:$D$300,C563,'03'!$H$3:$H$300,"&lt;0")+COUNTIFS('04'!$C$3:$C$300,C563,'04'!$H$3:$H$300,"&lt;0")+COUNTIFS('04'!$D$3:$D$300,C563,'04'!$H$3:$H$300,"&lt;0")+COUNTIFS('05'!$C$3:$C$300,C563,'05'!$H$3:$H$300,"&lt;0")+COUNTIFS('05'!$D$3:$D$300,C563,'05'!$H$3:$H$300,"&lt;0")+COUNTIFS('06'!$C$3:$C$300,C563,'06'!$H$3:$H$300,"&lt;0")+COUNTIFS('06'!$D$3:$D$300,C563,'06'!$H$3:$H$300,"&lt;0")+COUNTIFS('07'!$C$3:$C$300,C563,'07'!$H$3:$H$300,"&lt;0")+COUNTIFS('07'!$D$3:$D$300,C563,'07'!$H$3:$H$300,"&lt;0")+COUNTIFS('08'!$C$3:$C$300,C563,'08'!$H$3:$H$300,"&lt;0")+COUNTIFS('08'!$D$3:$D$300,C563,'08'!$H$3:$H$300,"&lt;0")+COUNTIFS('09'!$C$3:$C$300,C563,'09'!$H$3:$H$300,"&lt;0")+COUNTIFS('09'!$D$3:$D$300,C563,'09'!$H$3:$H$300,"&lt;0")+COUNTIFS('10'!$C$3:$C$260,C563,'10'!$I$3:$I$260,"&lt;0")+COUNTIFS('10'!$D$3:$D$260,C563,'10'!$I$3:$I$260,"&lt;0")+COUNTIFS('11'!$C$3:$C$300,C563,'11'!$H$3:$H$300,"&lt;0")+COUNTIFS('11'!$D$3:$D$300,C563,'11'!$H$3:$H$300,"&lt;0")+COUNTIFS('12'!$C$3:$C$300,C563,'12'!$H$3:$H$300,"&lt;0")+COUNTIFS('12'!$D$3:$D$300,C563,'12'!$H$3:$H$300,"&lt;0")</f>
        <v>0</v>
      </c>
      <c r="H563" s="19">
        <f>SUMIFS('01'!$H$3:$H$300,'01'!$C$3:$C$300,C563)+SUMIFS('01'!$H$3:$H$300,'01'!$D$3:$D$300,C563)+SUMIFS('02'!$H$3:$H$300,'02'!$C$3:$C$300,C563)+SUMIFS('02'!$H$3:$H$300,'02'!$D$3:$D$300,C563)+SUMIFS('03'!$H$3:$H$300,'03'!$C$3:$C$300,C563)+SUMIFS('03'!$H$3:$H$300,'03'!$D$3:$D$300,C563)+SUMIFS('04'!$H$3:$H$300,'04'!$C$3:$C$300,C563)+SUMIFS('04'!$H$3:$H$300,'04'!$D$3:$D$300,C563)+SUMIFS('05'!$H$3:$H$300,'05'!$C$3:$C$300,C563)+SUMIFS('05'!$H$3:$H$300,'05'!$D$3:$D$300,C563)+SUMIFS('06'!$H$3:$H$300,'06'!$C$3:$C$300,C563)+SUMIFS('06'!$H$3:$H$300,'06'!$D$3:$D$300,C563)+SUMIFS('07'!$H$3:$H$300,'07'!$C$3:$C$300,C563)+SUMIFS('07'!$H$3:$H$300,'07'!$D$3:$D$300,C563)+SUMIFS('08'!$H$3:$H$300,'08'!$C$3:$C$300,C563)+SUMIFS('08'!$H$3:$H$300,'08'!$D$3:$D$300,C563)+SUMIFS('09'!$H$3:$H$300,'09'!$C$3:$C$300,C563)+SUMIFS('09'!$H$3:$H$300,'09'!$D$3:$D$300,C563)+SUMIFS('10'!$I$3:$I$260,'10'!$C$3:$C$260,C563)+SUMIFS('10'!$I$3:$I$260,'10'!$D$3:$D$260,C563)+SUMIFS('11'!$H$3:$H$300,'11'!$C$3:$C$300,C563)+SUMIFS('11'!$H$3:$H$300,'11'!$D$3:$D$300,C563)+SUMIFS('12'!$H$3:$H$300,'12'!$C$3:$C$300,C563)+SUMIFS('12'!$H$3:$H$300,'12'!$D$3:$D$300,C563)</f>
        <v>0</v>
      </c>
      <c r="I563" s="212"/>
      <c r="J563" s="231"/>
      <c r="K563" s="212"/>
      <c r="L563" s="212"/>
    </row>
    <row r="564" spans="1:12" ht="24.75" customHeight="1">
      <c r="A564" s="16">
        <f>Equipes!$H564+(ROW(Equipes!$H564)/100000)</f>
        <v>5.64E-3</v>
      </c>
      <c r="B564" s="13">
        <f>RANK(Equipes!$A564,A:A)</f>
        <v>437</v>
      </c>
      <c r="C564" s="28"/>
      <c r="D564" s="18">
        <f>COUNTIF('01'!$C$3:$C$300,C564)+COUNTIF('02'!$C$3:$C$300,C564)+COUNTIF('03'!$C$3:$C$300,C564)+COUNTIF('04'!$C$3:$C$300,C564)+COUNTIF('05'!$C$3:$C$300,C564)+COUNTIF('06'!$C$3:$C$300,C564)+COUNTIF('07'!$C$3:$C$300,C564)+COUNTIF('08'!$C$3:$C$300,C564)+COUNTIF('09'!$C$3:$C$300,C564)+COUNTIF('10'!$C$3:$C$260,C564)+COUNTIF('11'!$C$3:$C$300,C564)+COUNTIF('12'!$C$3:$C$300,C564)</f>
        <v>0</v>
      </c>
      <c r="E564" s="18">
        <f>COUNTIF('01'!$D$3:$D$300,C564)+COUNTIF('02'!$D$3:$D$300,C564)+COUNTIF('03'!$D$3:$D$300,C564)+COUNTIF('04'!$D$3:$D$300,C564)+COUNTIF('05'!$D$3:$D$300,C564)+COUNTIF('06'!$D$3:$D$300,C564)+COUNTIF('07'!$D$3:$D$300,C564)+COUNTIF('08'!$D$3:$D$300,C564)+COUNTIF('09'!$D$3:$D$300,C564)+COUNTIF('10'!$D$3:$D$260,C564)+COUNTIF('11'!$D$3:$D$300,C564)+COUNTIF('12'!$D$3:$D$300,C564)</f>
        <v>0</v>
      </c>
      <c r="F564" s="18">
        <f>COUNTIFS('01'!$C$3:$C$300,C564,'01'!$H$3:$H$300,"&gt;0")+COUNTIFS('01'!$D$3:$D$300,C564,'01'!$H$3:$H$300,"&gt;0")+COUNTIFS('02'!$C$3:$C$300,C564,'02'!$H$3:$H$300,"&gt;0")+COUNTIFS('02'!$D$3:$D$300,C564,'02'!$H$3:$H$300,"&gt;0")+COUNTIFS('03'!$C$3:$C$300,C564,'03'!$H$3:$H$300,"&gt;0")+COUNTIFS('03'!$D$3:$D$300,C564,'03'!$H$3:$H$300,"&gt;0")+COUNTIFS('04'!$C$3:$C$300,C564,'04'!$H$3:$H$300,"&gt;0")+COUNTIFS('04'!$D$3:$D$300,C564,'04'!$H$3:$H$300,"&gt;0")+COUNTIFS('05'!$C$3:$C$300,C564,'05'!$H$3:$H$300,"&gt;0")+COUNTIFS('05'!$D$3:$D$300,C564,'05'!$H$3:$H$300,"&gt;0")+COUNTIFS('06'!$C$3:$C$300,C564,'06'!$H$3:$H$300,"&gt;0")+COUNTIFS('06'!$D$3:$D$300,C564,'06'!$H$3:$H$300,"&gt;0")+COUNTIFS('07'!$C$3:$C$300,C564,'07'!$H$3:$H$300,"&gt;0")+COUNTIFS('07'!$D$3:$D$300,C564,'07'!$H$3:$H$300,"&gt;0")+COUNTIFS('08'!$C$3:$C$300,C564,'08'!$H$3:$H$300,"&gt;0")+COUNTIFS('08'!$D$3:$D$300,C564,'08'!$H$3:$H$300,"&gt;0")+COUNTIFS('09'!$C$3:$C$300,C564,'09'!$H$3:$H$300,"&gt;0")+COUNTIFS('09'!$D$3:$D$300,C564,'09'!$H$3:$H$300,"&gt;0")+COUNTIFS('10'!$C$3:$C$260,C564,'10'!$I$3:$I$260,"&gt;0")+COUNTIFS('10'!$D$3:$D$260,C564,'10'!$I$3:$I$260,"&gt;0")+COUNTIFS('11'!$C$3:$C$300,C564,'11'!$H$3:$H$300,"&gt;0")+COUNTIFS('11'!$D$3:$D$300,C564,'11'!$H$3:$H$300,"&gt;0")+COUNTIFS('12'!$C$3:$C$300,C564,'12'!$H$3:$H$300,"&gt;0")+COUNTIFS('12'!$D$3:$D$300,C564,'12'!$H$3:$H$300,"&gt;0")</f>
        <v>0</v>
      </c>
      <c r="G564" s="18">
        <f>COUNTIFS('01'!$C$3:$C$300,C564,'01'!$H$3:$H$300,"&lt;0")+COUNTIFS('01'!$D$3:$D$300,C564,'01'!$H$3:$H$300,"&lt;0")+COUNTIFS('02'!$C$3:$C$300,C564,'02'!$H$3:$H$300,"&lt;0")+COUNTIFS('02'!$D$3:$D$300,C564,'02'!$H$3:$H$300,"&lt;0")+COUNTIFS('03'!$C$3:$C$300,C564,'03'!$H$3:$H$300,"&lt;0")+COUNTIFS('03'!$D$3:$D$300,C564,'03'!$H$3:$H$300,"&lt;0")+COUNTIFS('04'!$C$3:$C$300,C564,'04'!$H$3:$H$300,"&lt;0")+COUNTIFS('04'!$D$3:$D$300,C564,'04'!$H$3:$H$300,"&lt;0")+COUNTIFS('05'!$C$3:$C$300,C564,'05'!$H$3:$H$300,"&lt;0")+COUNTIFS('05'!$D$3:$D$300,C564,'05'!$H$3:$H$300,"&lt;0")+COUNTIFS('06'!$C$3:$C$300,C564,'06'!$H$3:$H$300,"&lt;0")+COUNTIFS('06'!$D$3:$D$300,C564,'06'!$H$3:$H$300,"&lt;0")+COUNTIFS('07'!$C$3:$C$300,C564,'07'!$H$3:$H$300,"&lt;0")+COUNTIFS('07'!$D$3:$D$300,C564,'07'!$H$3:$H$300,"&lt;0")+COUNTIFS('08'!$C$3:$C$300,C564,'08'!$H$3:$H$300,"&lt;0")+COUNTIFS('08'!$D$3:$D$300,C564,'08'!$H$3:$H$300,"&lt;0")+COUNTIFS('09'!$C$3:$C$300,C564,'09'!$H$3:$H$300,"&lt;0")+COUNTIFS('09'!$D$3:$D$300,C564,'09'!$H$3:$H$300,"&lt;0")+COUNTIFS('10'!$C$3:$C$260,C564,'10'!$I$3:$I$260,"&lt;0")+COUNTIFS('10'!$D$3:$D$260,C564,'10'!$I$3:$I$260,"&lt;0")+COUNTIFS('11'!$C$3:$C$300,C564,'11'!$H$3:$H$300,"&lt;0")+COUNTIFS('11'!$D$3:$D$300,C564,'11'!$H$3:$H$300,"&lt;0")+COUNTIFS('12'!$C$3:$C$300,C564,'12'!$H$3:$H$300,"&lt;0")+COUNTIFS('12'!$D$3:$D$300,C564,'12'!$H$3:$H$300,"&lt;0")</f>
        <v>0</v>
      </c>
      <c r="H564" s="19">
        <f>SUMIFS('01'!$H$3:$H$300,'01'!$C$3:$C$300,C564)+SUMIFS('01'!$H$3:$H$300,'01'!$D$3:$D$300,C564)+SUMIFS('02'!$H$3:$H$300,'02'!$C$3:$C$300,C564)+SUMIFS('02'!$H$3:$H$300,'02'!$D$3:$D$300,C564)+SUMIFS('03'!$H$3:$H$300,'03'!$C$3:$C$300,C564)+SUMIFS('03'!$H$3:$H$300,'03'!$D$3:$D$300,C564)+SUMIFS('04'!$H$3:$H$300,'04'!$C$3:$C$300,C564)+SUMIFS('04'!$H$3:$H$300,'04'!$D$3:$D$300,C564)+SUMIFS('05'!$H$3:$H$300,'05'!$C$3:$C$300,C564)+SUMIFS('05'!$H$3:$H$300,'05'!$D$3:$D$300,C564)+SUMIFS('06'!$H$3:$H$300,'06'!$C$3:$C$300,C564)+SUMIFS('06'!$H$3:$H$300,'06'!$D$3:$D$300,C564)+SUMIFS('07'!$H$3:$H$300,'07'!$C$3:$C$300,C564)+SUMIFS('07'!$H$3:$H$300,'07'!$D$3:$D$300,C564)+SUMIFS('08'!$H$3:$H$300,'08'!$C$3:$C$300,C564)+SUMIFS('08'!$H$3:$H$300,'08'!$D$3:$D$300,C564)+SUMIFS('09'!$H$3:$H$300,'09'!$C$3:$C$300,C564)+SUMIFS('09'!$H$3:$H$300,'09'!$D$3:$D$300,C564)+SUMIFS('10'!$I$3:$I$260,'10'!$C$3:$C$260,C564)+SUMIFS('10'!$I$3:$I$260,'10'!$D$3:$D$260,C564)+SUMIFS('11'!$H$3:$H$300,'11'!$C$3:$C$300,C564)+SUMIFS('11'!$H$3:$H$300,'11'!$D$3:$D$300,C564)+SUMIFS('12'!$H$3:$H$300,'12'!$C$3:$C$300,C564)+SUMIFS('12'!$H$3:$H$300,'12'!$D$3:$D$300,C564)</f>
        <v>0</v>
      </c>
      <c r="I564" s="212"/>
      <c r="J564" s="231"/>
      <c r="K564" s="212"/>
      <c r="L564" s="212"/>
    </row>
    <row r="565" spans="1:12" ht="24.75" customHeight="1">
      <c r="A565" s="16">
        <f>Equipes!$H565+(ROW(Equipes!$H565)/100000)</f>
        <v>5.6499999999999996E-3</v>
      </c>
      <c r="B565" s="13">
        <f>RANK(Equipes!$A565,A:A)</f>
        <v>436</v>
      </c>
      <c r="C565" s="28"/>
      <c r="D565" s="18">
        <f>COUNTIF('01'!$C$3:$C$300,C565)+COUNTIF('02'!$C$3:$C$300,C565)+COUNTIF('03'!$C$3:$C$300,C565)+COUNTIF('04'!$C$3:$C$300,C565)+COUNTIF('05'!$C$3:$C$300,C565)+COUNTIF('06'!$C$3:$C$300,C565)+COUNTIF('07'!$C$3:$C$300,C565)+COUNTIF('08'!$C$3:$C$300,C565)+COUNTIF('09'!$C$3:$C$300,C565)+COUNTIF('10'!$C$3:$C$260,C565)+COUNTIF('11'!$C$3:$C$300,C565)+COUNTIF('12'!$C$3:$C$300,C565)</f>
        <v>0</v>
      </c>
      <c r="E565" s="18">
        <f>COUNTIF('01'!$D$3:$D$300,C565)+COUNTIF('02'!$D$3:$D$300,C565)+COUNTIF('03'!$D$3:$D$300,C565)+COUNTIF('04'!$D$3:$D$300,C565)+COUNTIF('05'!$D$3:$D$300,C565)+COUNTIF('06'!$D$3:$D$300,C565)+COUNTIF('07'!$D$3:$D$300,C565)+COUNTIF('08'!$D$3:$D$300,C565)+COUNTIF('09'!$D$3:$D$300,C565)+COUNTIF('10'!$D$3:$D$260,C565)+COUNTIF('11'!$D$3:$D$300,C565)+COUNTIF('12'!$D$3:$D$300,C565)</f>
        <v>0</v>
      </c>
      <c r="F565" s="18">
        <f>COUNTIFS('01'!$C$3:$C$300,C565,'01'!$H$3:$H$300,"&gt;0")+COUNTIFS('01'!$D$3:$D$300,C565,'01'!$H$3:$H$300,"&gt;0")+COUNTIFS('02'!$C$3:$C$300,C565,'02'!$H$3:$H$300,"&gt;0")+COUNTIFS('02'!$D$3:$D$300,C565,'02'!$H$3:$H$300,"&gt;0")+COUNTIFS('03'!$C$3:$C$300,C565,'03'!$H$3:$H$300,"&gt;0")+COUNTIFS('03'!$D$3:$D$300,C565,'03'!$H$3:$H$300,"&gt;0")+COUNTIFS('04'!$C$3:$C$300,C565,'04'!$H$3:$H$300,"&gt;0")+COUNTIFS('04'!$D$3:$D$300,C565,'04'!$H$3:$H$300,"&gt;0")+COUNTIFS('05'!$C$3:$C$300,C565,'05'!$H$3:$H$300,"&gt;0")+COUNTIFS('05'!$D$3:$D$300,C565,'05'!$H$3:$H$300,"&gt;0")+COUNTIFS('06'!$C$3:$C$300,C565,'06'!$H$3:$H$300,"&gt;0")+COUNTIFS('06'!$D$3:$D$300,C565,'06'!$H$3:$H$300,"&gt;0")+COUNTIFS('07'!$C$3:$C$300,C565,'07'!$H$3:$H$300,"&gt;0")+COUNTIFS('07'!$D$3:$D$300,C565,'07'!$H$3:$H$300,"&gt;0")+COUNTIFS('08'!$C$3:$C$300,C565,'08'!$H$3:$H$300,"&gt;0")+COUNTIFS('08'!$D$3:$D$300,C565,'08'!$H$3:$H$300,"&gt;0")+COUNTIFS('09'!$C$3:$C$300,C565,'09'!$H$3:$H$300,"&gt;0")+COUNTIFS('09'!$D$3:$D$300,C565,'09'!$H$3:$H$300,"&gt;0")+COUNTIFS('10'!$C$3:$C$260,C565,'10'!$I$3:$I$260,"&gt;0")+COUNTIFS('10'!$D$3:$D$260,C565,'10'!$I$3:$I$260,"&gt;0")+COUNTIFS('11'!$C$3:$C$300,C565,'11'!$H$3:$H$300,"&gt;0")+COUNTIFS('11'!$D$3:$D$300,C565,'11'!$H$3:$H$300,"&gt;0")+COUNTIFS('12'!$C$3:$C$300,C565,'12'!$H$3:$H$300,"&gt;0")+COUNTIFS('12'!$D$3:$D$300,C565,'12'!$H$3:$H$300,"&gt;0")</f>
        <v>0</v>
      </c>
      <c r="G565" s="18">
        <f>COUNTIFS('01'!$C$3:$C$300,C565,'01'!$H$3:$H$300,"&lt;0")+COUNTIFS('01'!$D$3:$D$300,C565,'01'!$H$3:$H$300,"&lt;0")+COUNTIFS('02'!$C$3:$C$300,C565,'02'!$H$3:$H$300,"&lt;0")+COUNTIFS('02'!$D$3:$D$300,C565,'02'!$H$3:$H$300,"&lt;0")+COUNTIFS('03'!$C$3:$C$300,C565,'03'!$H$3:$H$300,"&lt;0")+COUNTIFS('03'!$D$3:$D$300,C565,'03'!$H$3:$H$300,"&lt;0")+COUNTIFS('04'!$C$3:$C$300,C565,'04'!$H$3:$H$300,"&lt;0")+COUNTIFS('04'!$D$3:$D$300,C565,'04'!$H$3:$H$300,"&lt;0")+COUNTIFS('05'!$C$3:$C$300,C565,'05'!$H$3:$H$300,"&lt;0")+COUNTIFS('05'!$D$3:$D$300,C565,'05'!$H$3:$H$300,"&lt;0")+COUNTIFS('06'!$C$3:$C$300,C565,'06'!$H$3:$H$300,"&lt;0")+COUNTIFS('06'!$D$3:$D$300,C565,'06'!$H$3:$H$300,"&lt;0")+COUNTIFS('07'!$C$3:$C$300,C565,'07'!$H$3:$H$300,"&lt;0")+COUNTIFS('07'!$D$3:$D$300,C565,'07'!$H$3:$H$300,"&lt;0")+COUNTIFS('08'!$C$3:$C$300,C565,'08'!$H$3:$H$300,"&lt;0")+COUNTIFS('08'!$D$3:$D$300,C565,'08'!$H$3:$H$300,"&lt;0")+COUNTIFS('09'!$C$3:$C$300,C565,'09'!$H$3:$H$300,"&lt;0")+COUNTIFS('09'!$D$3:$D$300,C565,'09'!$H$3:$H$300,"&lt;0")+COUNTIFS('10'!$C$3:$C$260,C565,'10'!$I$3:$I$260,"&lt;0")+COUNTIFS('10'!$D$3:$D$260,C565,'10'!$I$3:$I$260,"&lt;0")+COUNTIFS('11'!$C$3:$C$300,C565,'11'!$H$3:$H$300,"&lt;0")+COUNTIFS('11'!$D$3:$D$300,C565,'11'!$H$3:$H$300,"&lt;0")+COUNTIFS('12'!$C$3:$C$300,C565,'12'!$H$3:$H$300,"&lt;0")+COUNTIFS('12'!$D$3:$D$300,C565,'12'!$H$3:$H$300,"&lt;0")</f>
        <v>0</v>
      </c>
      <c r="H565" s="19">
        <f>SUMIFS('01'!$H$3:$H$300,'01'!$C$3:$C$300,C565)+SUMIFS('01'!$H$3:$H$300,'01'!$D$3:$D$300,C565)+SUMIFS('02'!$H$3:$H$300,'02'!$C$3:$C$300,C565)+SUMIFS('02'!$H$3:$H$300,'02'!$D$3:$D$300,C565)+SUMIFS('03'!$H$3:$H$300,'03'!$C$3:$C$300,C565)+SUMIFS('03'!$H$3:$H$300,'03'!$D$3:$D$300,C565)+SUMIFS('04'!$H$3:$H$300,'04'!$C$3:$C$300,C565)+SUMIFS('04'!$H$3:$H$300,'04'!$D$3:$D$300,C565)+SUMIFS('05'!$H$3:$H$300,'05'!$C$3:$C$300,C565)+SUMIFS('05'!$H$3:$H$300,'05'!$D$3:$D$300,C565)+SUMIFS('06'!$H$3:$H$300,'06'!$C$3:$C$300,C565)+SUMIFS('06'!$H$3:$H$300,'06'!$D$3:$D$300,C565)+SUMIFS('07'!$H$3:$H$300,'07'!$C$3:$C$300,C565)+SUMIFS('07'!$H$3:$H$300,'07'!$D$3:$D$300,C565)+SUMIFS('08'!$H$3:$H$300,'08'!$C$3:$C$300,C565)+SUMIFS('08'!$H$3:$H$300,'08'!$D$3:$D$300,C565)+SUMIFS('09'!$H$3:$H$300,'09'!$C$3:$C$300,C565)+SUMIFS('09'!$H$3:$H$300,'09'!$D$3:$D$300,C565)+SUMIFS('10'!$I$3:$I$260,'10'!$C$3:$C$260,C565)+SUMIFS('10'!$I$3:$I$260,'10'!$D$3:$D$260,C565)+SUMIFS('11'!$H$3:$H$300,'11'!$C$3:$C$300,C565)+SUMIFS('11'!$H$3:$H$300,'11'!$D$3:$D$300,C565)+SUMIFS('12'!$H$3:$H$300,'12'!$C$3:$C$300,C565)+SUMIFS('12'!$H$3:$H$300,'12'!$D$3:$D$300,C565)</f>
        <v>0</v>
      </c>
      <c r="I565" s="212"/>
      <c r="J565" s="231"/>
      <c r="K565" s="212"/>
      <c r="L565" s="212"/>
    </row>
    <row r="566" spans="1:12" ht="24.75" customHeight="1">
      <c r="A566" s="16">
        <f>Equipes!$H566+(ROW(Equipes!$H566)/100000)</f>
        <v>5.6600000000000001E-3</v>
      </c>
      <c r="B566" s="13">
        <f>RANK(Equipes!$A566,A:A)</f>
        <v>435</v>
      </c>
      <c r="C566" s="28"/>
      <c r="D566" s="18">
        <f>COUNTIF('01'!$C$3:$C$300,C566)+COUNTIF('02'!$C$3:$C$300,C566)+COUNTIF('03'!$C$3:$C$300,C566)+COUNTIF('04'!$C$3:$C$300,C566)+COUNTIF('05'!$C$3:$C$300,C566)+COUNTIF('06'!$C$3:$C$300,C566)+COUNTIF('07'!$C$3:$C$300,C566)+COUNTIF('08'!$C$3:$C$300,C566)+COUNTIF('09'!$C$3:$C$300,C566)+COUNTIF('10'!$C$3:$C$260,C566)+COUNTIF('11'!$C$3:$C$300,C566)+COUNTIF('12'!$C$3:$C$300,C566)</f>
        <v>0</v>
      </c>
      <c r="E566" s="18">
        <f>COUNTIF('01'!$D$3:$D$300,C566)+COUNTIF('02'!$D$3:$D$300,C566)+COUNTIF('03'!$D$3:$D$300,C566)+COUNTIF('04'!$D$3:$D$300,C566)+COUNTIF('05'!$D$3:$D$300,C566)+COUNTIF('06'!$D$3:$D$300,C566)+COUNTIF('07'!$D$3:$D$300,C566)+COUNTIF('08'!$D$3:$D$300,C566)+COUNTIF('09'!$D$3:$D$300,C566)+COUNTIF('10'!$D$3:$D$260,C566)+COUNTIF('11'!$D$3:$D$300,C566)+COUNTIF('12'!$D$3:$D$300,C566)</f>
        <v>0</v>
      </c>
      <c r="F566" s="18">
        <f>COUNTIFS('01'!$C$3:$C$300,C566,'01'!$H$3:$H$300,"&gt;0")+COUNTIFS('01'!$D$3:$D$300,C566,'01'!$H$3:$H$300,"&gt;0")+COUNTIFS('02'!$C$3:$C$300,C566,'02'!$H$3:$H$300,"&gt;0")+COUNTIFS('02'!$D$3:$D$300,C566,'02'!$H$3:$H$300,"&gt;0")+COUNTIFS('03'!$C$3:$C$300,C566,'03'!$H$3:$H$300,"&gt;0")+COUNTIFS('03'!$D$3:$D$300,C566,'03'!$H$3:$H$300,"&gt;0")+COUNTIFS('04'!$C$3:$C$300,C566,'04'!$H$3:$H$300,"&gt;0")+COUNTIFS('04'!$D$3:$D$300,C566,'04'!$H$3:$H$300,"&gt;0")+COUNTIFS('05'!$C$3:$C$300,C566,'05'!$H$3:$H$300,"&gt;0")+COUNTIFS('05'!$D$3:$D$300,C566,'05'!$H$3:$H$300,"&gt;0")+COUNTIFS('06'!$C$3:$C$300,C566,'06'!$H$3:$H$300,"&gt;0")+COUNTIFS('06'!$D$3:$D$300,C566,'06'!$H$3:$H$300,"&gt;0")+COUNTIFS('07'!$C$3:$C$300,C566,'07'!$H$3:$H$300,"&gt;0")+COUNTIFS('07'!$D$3:$D$300,C566,'07'!$H$3:$H$300,"&gt;0")+COUNTIFS('08'!$C$3:$C$300,C566,'08'!$H$3:$H$300,"&gt;0")+COUNTIFS('08'!$D$3:$D$300,C566,'08'!$H$3:$H$300,"&gt;0")+COUNTIFS('09'!$C$3:$C$300,C566,'09'!$H$3:$H$300,"&gt;0")+COUNTIFS('09'!$D$3:$D$300,C566,'09'!$H$3:$H$300,"&gt;0")+COUNTIFS('10'!$C$3:$C$260,C566,'10'!$I$3:$I$260,"&gt;0")+COUNTIFS('10'!$D$3:$D$260,C566,'10'!$I$3:$I$260,"&gt;0")+COUNTIFS('11'!$C$3:$C$300,C566,'11'!$H$3:$H$300,"&gt;0")+COUNTIFS('11'!$D$3:$D$300,C566,'11'!$H$3:$H$300,"&gt;0")+COUNTIFS('12'!$C$3:$C$300,C566,'12'!$H$3:$H$300,"&gt;0")+COUNTIFS('12'!$D$3:$D$300,C566,'12'!$H$3:$H$300,"&gt;0")</f>
        <v>0</v>
      </c>
      <c r="G566" s="18">
        <f>COUNTIFS('01'!$C$3:$C$300,C566,'01'!$H$3:$H$300,"&lt;0")+COUNTIFS('01'!$D$3:$D$300,C566,'01'!$H$3:$H$300,"&lt;0")+COUNTIFS('02'!$C$3:$C$300,C566,'02'!$H$3:$H$300,"&lt;0")+COUNTIFS('02'!$D$3:$D$300,C566,'02'!$H$3:$H$300,"&lt;0")+COUNTIFS('03'!$C$3:$C$300,C566,'03'!$H$3:$H$300,"&lt;0")+COUNTIFS('03'!$D$3:$D$300,C566,'03'!$H$3:$H$300,"&lt;0")+COUNTIFS('04'!$C$3:$C$300,C566,'04'!$H$3:$H$300,"&lt;0")+COUNTIFS('04'!$D$3:$D$300,C566,'04'!$H$3:$H$300,"&lt;0")+COUNTIFS('05'!$C$3:$C$300,C566,'05'!$H$3:$H$300,"&lt;0")+COUNTIFS('05'!$D$3:$D$300,C566,'05'!$H$3:$H$300,"&lt;0")+COUNTIFS('06'!$C$3:$C$300,C566,'06'!$H$3:$H$300,"&lt;0")+COUNTIFS('06'!$D$3:$D$300,C566,'06'!$H$3:$H$300,"&lt;0")+COUNTIFS('07'!$C$3:$C$300,C566,'07'!$H$3:$H$300,"&lt;0")+COUNTIFS('07'!$D$3:$D$300,C566,'07'!$H$3:$H$300,"&lt;0")+COUNTIFS('08'!$C$3:$C$300,C566,'08'!$H$3:$H$300,"&lt;0")+COUNTIFS('08'!$D$3:$D$300,C566,'08'!$H$3:$H$300,"&lt;0")+COUNTIFS('09'!$C$3:$C$300,C566,'09'!$H$3:$H$300,"&lt;0")+COUNTIFS('09'!$D$3:$D$300,C566,'09'!$H$3:$H$300,"&lt;0")+COUNTIFS('10'!$C$3:$C$260,C566,'10'!$I$3:$I$260,"&lt;0")+COUNTIFS('10'!$D$3:$D$260,C566,'10'!$I$3:$I$260,"&lt;0")+COUNTIFS('11'!$C$3:$C$300,C566,'11'!$H$3:$H$300,"&lt;0")+COUNTIFS('11'!$D$3:$D$300,C566,'11'!$H$3:$H$300,"&lt;0")+COUNTIFS('12'!$C$3:$C$300,C566,'12'!$H$3:$H$300,"&lt;0")+COUNTIFS('12'!$D$3:$D$300,C566,'12'!$H$3:$H$300,"&lt;0")</f>
        <v>0</v>
      </c>
      <c r="H566" s="19">
        <f>SUMIFS('01'!$H$3:$H$300,'01'!$C$3:$C$300,C566)+SUMIFS('01'!$H$3:$H$300,'01'!$D$3:$D$300,C566)+SUMIFS('02'!$H$3:$H$300,'02'!$C$3:$C$300,C566)+SUMIFS('02'!$H$3:$H$300,'02'!$D$3:$D$300,C566)+SUMIFS('03'!$H$3:$H$300,'03'!$C$3:$C$300,C566)+SUMIFS('03'!$H$3:$H$300,'03'!$D$3:$D$300,C566)+SUMIFS('04'!$H$3:$H$300,'04'!$C$3:$C$300,C566)+SUMIFS('04'!$H$3:$H$300,'04'!$D$3:$D$300,C566)+SUMIFS('05'!$H$3:$H$300,'05'!$C$3:$C$300,C566)+SUMIFS('05'!$H$3:$H$300,'05'!$D$3:$D$300,C566)+SUMIFS('06'!$H$3:$H$300,'06'!$C$3:$C$300,C566)+SUMIFS('06'!$H$3:$H$300,'06'!$D$3:$D$300,C566)+SUMIFS('07'!$H$3:$H$300,'07'!$C$3:$C$300,C566)+SUMIFS('07'!$H$3:$H$300,'07'!$D$3:$D$300,C566)+SUMIFS('08'!$H$3:$H$300,'08'!$C$3:$C$300,C566)+SUMIFS('08'!$H$3:$H$300,'08'!$D$3:$D$300,C566)+SUMIFS('09'!$H$3:$H$300,'09'!$C$3:$C$300,C566)+SUMIFS('09'!$H$3:$H$300,'09'!$D$3:$D$300,C566)+SUMIFS('10'!$I$3:$I$260,'10'!$C$3:$C$260,C566)+SUMIFS('10'!$I$3:$I$260,'10'!$D$3:$D$260,C566)+SUMIFS('11'!$H$3:$H$300,'11'!$C$3:$C$300,C566)+SUMIFS('11'!$H$3:$H$300,'11'!$D$3:$D$300,C566)+SUMIFS('12'!$H$3:$H$300,'12'!$C$3:$C$300,C566)+SUMIFS('12'!$H$3:$H$300,'12'!$D$3:$D$300,C566)</f>
        <v>0</v>
      </c>
      <c r="I566" s="212"/>
      <c r="J566" s="231"/>
      <c r="K566" s="212"/>
      <c r="L566" s="212"/>
    </row>
    <row r="567" spans="1:12" ht="24.75" customHeight="1">
      <c r="A567" s="16">
        <f>Equipes!$H567+(ROW(Equipes!$H567)/100000)</f>
        <v>5.6699999999999997E-3</v>
      </c>
      <c r="B567" s="13">
        <f>RANK(Equipes!$A567,A:A)</f>
        <v>434</v>
      </c>
      <c r="C567" s="28"/>
      <c r="D567" s="18">
        <f>COUNTIF('01'!$C$3:$C$300,C567)+COUNTIF('02'!$C$3:$C$300,C567)+COUNTIF('03'!$C$3:$C$300,C567)+COUNTIF('04'!$C$3:$C$300,C567)+COUNTIF('05'!$C$3:$C$300,C567)+COUNTIF('06'!$C$3:$C$300,C567)+COUNTIF('07'!$C$3:$C$300,C567)+COUNTIF('08'!$C$3:$C$300,C567)+COUNTIF('09'!$C$3:$C$300,C567)+COUNTIF('10'!$C$3:$C$260,C567)+COUNTIF('11'!$C$3:$C$300,C567)+COUNTIF('12'!$C$3:$C$300,C567)</f>
        <v>0</v>
      </c>
      <c r="E567" s="18">
        <f>COUNTIF('01'!$D$3:$D$300,C567)+COUNTIF('02'!$D$3:$D$300,C567)+COUNTIF('03'!$D$3:$D$300,C567)+COUNTIF('04'!$D$3:$D$300,C567)+COUNTIF('05'!$D$3:$D$300,C567)+COUNTIF('06'!$D$3:$D$300,C567)+COUNTIF('07'!$D$3:$D$300,C567)+COUNTIF('08'!$D$3:$D$300,C567)+COUNTIF('09'!$D$3:$D$300,C567)+COUNTIF('10'!$D$3:$D$260,C567)+COUNTIF('11'!$D$3:$D$300,C567)+COUNTIF('12'!$D$3:$D$300,C567)</f>
        <v>0</v>
      </c>
      <c r="F567" s="18">
        <f>COUNTIFS('01'!$C$3:$C$300,C567,'01'!$H$3:$H$300,"&gt;0")+COUNTIFS('01'!$D$3:$D$300,C567,'01'!$H$3:$H$300,"&gt;0")+COUNTIFS('02'!$C$3:$C$300,C567,'02'!$H$3:$H$300,"&gt;0")+COUNTIFS('02'!$D$3:$D$300,C567,'02'!$H$3:$H$300,"&gt;0")+COUNTIFS('03'!$C$3:$C$300,C567,'03'!$H$3:$H$300,"&gt;0")+COUNTIFS('03'!$D$3:$D$300,C567,'03'!$H$3:$H$300,"&gt;0")+COUNTIFS('04'!$C$3:$C$300,C567,'04'!$H$3:$H$300,"&gt;0")+COUNTIFS('04'!$D$3:$D$300,C567,'04'!$H$3:$H$300,"&gt;0")+COUNTIFS('05'!$C$3:$C$300,C567,'05'!$H$3:$H$300,"&gt;0")+COUNTIFS('05'!$D$3:$D$300,C567,'05'!$H$3:$H$300,"&gt;0")+COUNTIFS('06'!$C$3:$C$300,C567,'06'!$H$3:$H$300,"&gt;0")+COUNTIFS('06'!$D$3:$D$300,C567,'06'!$H$3:$H$300,"&gt;0")+COUNTIFS('07'!$C$3:$C$300,C567,'07'!$H$3:$H$300,"&gt;0")+COUNTIFS('07'!$D$3:$D$300,C567,'07'!$H$3:$H$300,"&gt;0")+COUNTIFS('08'!$C$3:$C$300,C567,'08'!$H$3:$H$300,"&gt;0")+COUNTIFS('08'!$D$3:$D$300,C567,'08'!$H$3:$H$300,"&gt;0")+COUNTIFS('09'!$C$3:$C$300,C567,'09'!$H$3:$H$300,"&gt;0")+COUNTIFS('09'!$D$3:$D$300,C567,'09'!$H$3:$H$300,"&gt;0")+COUNTIFS('10'!$C$3:$C$260,C567,'10'!$I$3:$I$260,"&gt;0")+COUNTIFS('10'!$D$3:$D$260,C567,'10'!$I$3:$I$260,"&gt;0")+COUNTIFS('11'!$C$3:$C$300,C567,'11'!$H$3:$H$300,"&gt;0")+COUNTIFS('11'!$D$3:$D$300,C567,'11'!$H$3:$H$300,"&gt;0")+COUNTIFS('12'!$C$3:$C$300,C567,'12'!$H$3:$H$300,"&gt;0")+COUNTIFS('12'!$D$3:$D$300,C567,'12'!$H$3:$H$300,"&gt;0")</f>
        <v>0</v>
      </c>
      <c r="G567" s="18">
        <f>COUNTIFS('01'!$C$3:$C$300,C567,'01'!$H$3:$H$300,"&lt;0")+COUNTIFS('01'!$D$3:$D$300,C567,'01'!$H$3:$H$300,"&lt;0")+COUNTIFS('02'!$C$3:$C$300,C567,'02'!$H$3:$H$300,"&lt;0")+COUNTIFS('02'!$D$3:$D$300,C567,'02'!$H$3:$H$300,"&lt;0")+COUNTIFS('03'!$C$3:$C$300,C567,'03'!$H$3:$H$300,"&lt;0")+COUNTIFS('03'!$D$3:$D$300,C567,'03'!$H$3:$H$300,"&lt;0")+COUNTIFS('04'!$C$3:$C$300,C567,'04'!$H$3:$H$300,"&lt;0")+COUNTIFS('04'!$D$3:$D$300,C567,'04'!$H$3:$H$300,"&lt;0")+COUNTIFS('05'!$C$3:$C$300,C567,'05'!$H$3:$H$300,"&lt;0")+COUNTIFS('05'!$D$3:$D$300,C567,'05'!$H$3:$H$300,"&lt;0")+COUNTIFS('06'!$C$3:$C$300,C567,'06'!$H$3:$H$300,"&lt;0")+COUNTIFS('06'!$D$3:$D$300,C567,'06'!$H$3:$H$300,"&lt;0")+COUNTIFS('07'!$C$3:$C$300,C567,'07'!$H$3:$H$300,"&lt;0")+COUNTIFS('07'!$D$3:$D$300,C567,'07'!$H$3:$H$300,"&lt;0")+COUNTIFS('08'!$C$3:$C$300,C567,'08'!$H$3:$H$300,"&lt;0")+COUNTIFS('08'!$D$3:$D$300,C567,'08'!$H$3:$H$300,"&lt;0")+COUNTIFS('09'!$C$3:$C$300,C567,'09'!$H$3:$H$300,"&lt;0")+COUNTIFS('09'!$D$3:$D$300,C567,'09'!$H$3:$H$300,"&lt;0")+COUNTIFS('10'!$C$3:$C$260,C567,'10'!$I$3:$I$260,"&lt;0")+COUNTIFS('10'!$D$3:$D$260,C567,'10'!$I$3:$I$260,"&lt;0")+COUNTIFS('11'!$C$3:$C$300,C567,'11'!$H$3:$H$300,"&lt;0")+COUNTIFS('11'!$D$3:$D$300,C567,'11'!$H$3:$H$300,"&lt;0")+COUNTIFS('12'!$C$3:$C$300,C567,'12'!$H$3:$H$300,"&lt;0")+COUNTIFS('12'!$D$3:$D$300,C567,'12'!$H$3:$H$300,"&lt;0")</f>
        <v>0</v>
      </c>
      <c r="H567" s="19">
        <f>SUMIFS('01'!$H$3:$H$300,'01'!$C$3:$C$300,C567)+SUMIFS('01'!$H$3:$H$300,'01'!$D$3:$D$300,C567)+SUMIFS('02'!$H$3:$H$300,'02'!$C$3:$C$300,C567)+SUMIFS('02'!$H$3:$H$300,'02'!$D$3:$D$300,C567)+SUMIFS('03'!$H$3:$H$300,'03'!$C$3:$C$300,C567)+SUMIFS('03'!$H$3:$H$300,'03'!$D$3:$D$300,C567)+SUMIFS('04'!$H$3:$H$300,'04'!$C$3:$C$300,C567)+SUMIFS('04'!$H$3:$H$300,'04'!$D$3:$D$300,C567)+SUMIFS('05'!$H$3:$H$300,'05'!$C$3:$C$300,C567)+SUMIFS('05'!$H$3:$H$300,'05'!$D$3:$D$300,C567)+SUMIFS('06'!$H$3:$H$300,'06'!$C$3:$C$300,C567)+SUMIFS('06'!$H$3:$H$300,'06'!$D$3:$D$300,C567)+SUMIFS('07'!$H$3:$H$300,'07'!$C$3:$C$300,C567)+SUMIFS('07'!$H$3:$H$300,'07'!$D$3:$D$300,C567)+SUMIFS('08'!$H$3:$H$300,'08'!$C$3:$C$300,C567)+SUMIFS('08'!$H$3:$H$300,'08'!$D$3:$D$300,C567)+SUMIFS('09'!$H$3:$H$300,'09'!$C$3:$C$300,C567)+SUMIFS('09'!$H$3:$H$300,'09'!$D$3:$D$300,C567)+SUMIFS('10'!$I$3:$I$260,'10'!$C$3:$C$260,C567)+SUMIFS('10'!$I$3:$I$260,'10'!$D$3:$D$260,C567)+SUMIFS('11'!$H$3:$H$300,'11'!$C$3:$C$300,C567)+SUMIFS('11'!$H$3:$H$300,'11'!$D$3:$D$300,C567)+SUMIFS('12'!$H$3:$H$300,'12'!$C$3:$C$300,C567)+SUMIFS('12'!$H$3:$H$300,'12'!$D$3:$D$300,C567)</f>
        <v>0</v>
      </c>
      <c r="I567" s="212"/>
      <c r="J567" s="231"/>
      <c r="K567" s="212"/>
      <c r="L567" s="212"/>
    </row>
    <row r="568" spans="1:12" ht="24.75" customHeight="1">
      <c r="A568" s="16">
        <f>Equipes!$H568+(ROW(Equipes!$H568)/100000)</f>
        <v>5.6800000000000002E-3</v>
      </c>
      <c r="B568" s="13">
        <f>RANK(Equipes!$A568,A:A)</f>
        <v>433</v>
      </c>
      <c r="C568" s="28"/>
      <c r="D568" s="18">
        <f>COUNTIF('01'!$C$3:$C$300,C568)+COUNTIF('02'!$C$3:$C$300,C568)+COUNTIF('03'!$C$3:$C$300,C568)+COUNTIF('04'!$C$3:$C$300,C568)+COUNTIF('05'!$C$3:$C$300,C568)+COUNTIF('06'!$C$3:$C$300,C568)+COUNTIF('07'!$C$3:$C$300,C568)+COUNTIF('08'!$C$3:$C$300,C568)+COUNTIF('09'!$C$3:$C$300,C568)+COUNTIF('10'!$C$3:$C$260,C568)+COUNTIF('11'!$C$3:$C$300,C568)+COUNTIF('12'!$C$3:$C$300,C568)</f>
        <v>0</v>
      </c>
      <c r="E568" s="18">
        <f>COUNTIF('01'!$D$3:$D$300,C568)+COUNTIF('02'!$D$3:$D$300,C568)+COUNTIF('03'!$D$3:$D$300,C568)+COUNTIF('04'!$D$3:$D$300,C568)+COUNTIF('05'!$D$3:$D$300,C568)+COUNTIF('06'!$D$3:$D$300,C568)+COUNTIF('07'!$D$3:$D$300,C568)+COUNTIF('08'!$D$3:$D$300,C568)+COUNTIF('09'!$D$3:$D$300,C568)+COUNTIF('10'!$D$3:$D$260,C568)+COUNTIF('11'!$D$3:$D$300,C568)+COUNTIF('12'!$D$3:$D$300,C568)</f>
        <v>0</v>
      </c>
      <c r="F568" s="18">
        <f>COUNTIFS('01'!$C$3:$C$300,C568,'01'!$H$3:$H$300,"&gt;0")+COUNTIFS('01'!$D$3:$D$300,C568,'01'!$H$3:$H$300,"&gt;0")+COUNTIFS('02'!$C$3:$C$300,C568,'02'!$H$3:$H$300,"&gt;0")+COUNTIFS('02'!$D$3:$D$300,C568,'02'!$H$3:$H$300,"&gt;0")+COUNTIFS('03'!$C$3:$C$300,C568,'03'!$H$3:$H$300,"&gt;0")+COUNTIFS('03'!$D$3:$D$300,C568,'03'!$H$3:$H$300,"&gt;0")+COUNTIFS('04'!$C$3:$C$300,C568,'04'!$H$3:$H$300,"&gt;0")+COUNTIFS('04'!$D$3:$D$300,C568,'04'!$H$3:$H$300,"&gt;0")+COUNTIFS('05'!$C$3:$C$300,C568,'05'!$H$3:$H$300,"&gt;0")+COUNTIFS('05'!$D$3:$D$300,C568,'05'!$H$3:$H$300,"&gt;0")+COUNTIFS('06'!$C$3:$C$300,C568,'06'!$H$3:$H$300,"&gt;0")+COUNTIFS('06'!$D$3:$D$300,C568,'06'!$H$3:$H$300,"&gt;0")+COUNTIFS('07'!$C$3:$C$300,C568,'07'!$H$3:$H$300,"&gt;0")+COUNTIFS('07'!$D$3:$D$300,C568,'07'!$H$3:$H$300,"&gt;0")+COUNTIFS('08'!$C$3:$C$300,C568,'08'!$H$3:$H$300,"&gt;0")+COUNTIFS('08'!$D$3:$D$300,C568,'08'!$H$3:$H$300,"&gt;0")+COUNTIFS('09'!$C$3:$C$300,C568,'09'!$H$3:$H$300,"&gt;0")+COUNTIFS('09'!$D$3:$D$300,C568,'09'!$H$3:$H$300,"&gt;0")+COUNTIFS('10'!$C$3:$C$260,C568,'10'!$I$3:$I$260,"&gt;0")+COUNTIFS('10'!$D$3:$D$260,C568,'10'!$I$3:$I$260,"&gt;0")+COUNTIFS('11'!$C$3:$C$300,C568,'11'!$H$3:$H$300,"&gt;0")+COUNTIFS('11'!$D$3:$D$300,C568,'11'!$H$3:$H$300,"&gt;0")+COUNTIFS('12'!$C$3:$C$300,C568,'12'!$H$3:$H$300,"&gt;0")+COUNTIFS('12'!$D$3:$D$300,C568,'12'!$H$3:$H$300,"&gt;0")</f>
        <v>0</v>
      </c>
      <c r="G568" s="18">
        <f>COUNTIFS('01'!$C$3:$C$300,C568,'01'!$H$3:$H$300,"&lt;0")+COUNTIFS('01'!$D$3:$D$300,C568,'01'!$H$3:$H$300,"&lt;0")+COUNTIFS('02'!$C$3:$C$300,C568,'02'!$H$3:$H$300,"&lt;0")+COUNTIFS('02'!$D$3:$D$300,C568,'02'!$H$3:$H$300,"&lt;0")+COUNTIFS('03'!$C$3:$C$300,C568,'03'!$H$3:$H$300,"&lt;0")+COUNTIFS('03'!$D$3:$D$300,C568,'03'!$H$3:$H$300,"&lt;0")+COUNTIFS('04'!$C$3:$C$300,C568,'04'!$H$3:$H$300,"&lt;0")+COUNTIFS('04'!$D$3:$D$300,C568,'04'!$H$3:$H$300,"&lt;0")+COUNTIFS('05'!$C$3:$C$300,C568,'05'!$H$3:$H$300,"&lt;0")+COUNTIFS('05'!$D$3:$D$300,C568,'05'!$H$3:$H$300,"&lt;0")+COUNTIFS('06'!$C$3:$C$300,C568,'06'!$H$3:$H$300,"&lt;0")+COUNTIFS('06'!$D$3:$D$300,C568,'06'!$H$3:$H$300,"&lt;0")+COUNTIFS('07'!$C$3:$C$300,C568,'07'!$H$3:$H$300,"&lt;0")+COUNTIFS('07'!$D$3:$D$300,C568,'07'!$H$3:$H$300,"&lt;0")+COUNTIFS('08'!$C$3:$C$300,C568,'08'!$H$3:$H$300,"&lt;0")+COUNTIFS('08'!$D$3:$D$300,C568,'08'!$H$3:$H$300,"&lt;0")+COUNTIFS('09'!$C$3:$C$300,C568,'09'!$H$3:$H$300,"&lt;0")+COUNTIFS('09'!$D$3:$D$300,C568,'09'!$H$3:$H$300,"&lt;0")+COUNTIFS('10'!$C$3:$C$260,C568,'10'!$I$3:$I$260,"&lt;0")+COUNTIFS('10'!$D$3:$D$260,C568,'10'!$I$3:$I$260,"&lt;0")+COUNTIFS('11'!$C$3:$C$300,C568,'11'!$H$3:$H$300,"&lt;0")+COUNTIFS('11'!$D$3:$D$300,C568,'11'!$H$3:$H$300,"&lt;0")+COUNTIFS('12'!$C$3:$C$300,C568,'12'!$H$3:$H$300,"&lt;0")+COUNTIFS('12'!$D$3:$D$300,C568,'12'!$H$3:$H$300,"&lt;0")</f>
        <v>0</v>
      </c>
      <c r="H568" s="19">
        <f>SUMIFS('01'!$H$3:$H$300,'01'!$C$3:$C$300,C568)+SUMIFS('01'!$H$3:$H$300,'01'!$D$3:$D$300,C568)+SUMIFS('02'!$H$3:$H$300,'02'!$C$3:$C$300,C568)+SUMIFS('02'!$H$3:$H$300,'02'!$D$3:$D$300,C568)+SUMIFS('03'!$H$3:$H$300,'03'!$C$3:$C$300,C568)+SUMIFS('03'!$H$3:$H$300,'03'!$D$3:$D$300,C568)+SUMIFS('04'!$H$3:$H$300,'04'!$C$3:$C$300,C568)+SUMIFS('04'!$H$3:$H$300,'04'!$D$3:$D$300,C568)+SUMIFS('05'!$H$3:$H$300,'05'!$C$3:$C$300,C568)+SUMIFS('05'!$H$3:$H$300,'05'!$D$3:$D$300,C568)+SUMIFS('06'!$H$3:$H$300,'06'!$C$3:$C$300,C568)+SUMIFS('06'!$H$3:$H$300,'06'!$D$3:$D$300,C568)+SUMIFS('07'!$H$3:$H$300,'07'!$C$3:$C$300,C568)+SUMIFS('07'!$H$3:$H$300,'07'!$D$3:$D$300,C568)+SUMIFS('08'!$H$3:$H$300,'08'!$C$3:$C$300,C568)+SUMIFS('08'!$H$3:$H$300,'08'!$D$3:$D$300,C568)+SUMIFS('09'!$H$3:$H$300,'09'!$C$3:$C$300,C568)+SUMIFS('09'!$H$3:$H$300,'09'!$D$3:$D$300,C568)+SUMIFS('10'!$I$3:$I$260,'10'!$C$3:$C$260,C568)+SUMIFS('10'!$I$3:$I$260,'10'!$D$3:$D$260,C568)+SUMIFS('11'!$H$3:$H$300,'11'!$C$3:$C$300,C568)+SUMIFS('11'!$H$3:$H$300,'11'!$D$3:$D$300,C568)+SUMIFS('12'!$H$3:$H$300,'12'!$C$3:$C$300,C568)+SUMIFS('12'!$H$3:$H$300,'12'!$D$3:$D$300,C568)</f>
        <v>0</v>
      </c>
      <c r="I568" s="212"/>
      <c r="J568" s="231"/>
      <c r="K568" s="212"/>
      <c r="L568" s="212"/>
    </row>
    <row r="569" spans="1:12" ht="24.75" customHeight="1">
      <c r="A569" s="16">
        <f>Equipes!$H569+(ROW(Equipes!$H569)/100000)</f>
        <v>5.6899999999999997E-3</v>
      </c>
      <c r="B569" s="13">
        <f>RANK(Equipes!$A569,A:A)</f>
        <v>432</v>
      </c>
      <c r="C569" s="28"/>
      <c r="D569" s="18">
        <f>COUNTIF('01'!$C$3:$C$300,C569)+COUNTIF('02'!$C$3:$C$300,C569)+COUNTIF('03'!$C$3:$C$300,C569)+COUNTIF('04'!$C$3:$C$300,C569)+COUNTIF('05'!$C$3:$C$300,C569)+COUNTIF('06'!$C$3:$C$300,C569)+COUNTIF('07'!$C$3:$C$300,C569)+COUNTIF('08'!$C$3:$C$300,C569)+COUNTIF('09'!$C$3:$C$300,C569)+COUNTIF('10'!$C$3:$C$260,C569)+COUNTIF('11'!$C$3:$C$300,C569)+COUNTIF('12'!$C$3:$C$300,C569)</f>
        <v>0</v>
      </c>
      <c r="E569" s="18">
        <f>COUNTIF('01'!$D$3:$D$300,C569)+COUNTIF('02'!$D$3:$D$300,C569)+COUNTIF('03'!$D$3:$D$300,C569)+COUNTIF('04'!$D$3:$D$300,C569)+COUNTIF('05'!$D$3:$D$300,C569)+COUNTIF('06'!$D$3:$D$300,C569)+COUNTIF('07'!$D$3:$D$300,C569)+COUNTIF('08'!$D$3:$D$300,C569)+COUNTIF('09'!$D$3:$D$300,C569)+COUNTIF('10'!$D$3:$D$260,C569)+COUNTIF('11'!$D$3:$D$300,C569)+COUNTIF('12'!$D$3:$D$300,C569)</f>
        <v>0</v>
      </c>
      <c r="F569" s="18">
        <f>COUNTIFS('01'!$C$3:$C$300,C569,'01'!$H$3:$H$300,"&gt;0")+COUNTIFS('01'!$D$3:$D$300,C569,'01'!$H$3:$H$300,"&gt;0")+COUNTIFS('02'!$C$3:$C$300,C569,'02'!$H$3:$H$300,"&gt;0")+COUNTIFS('02'!$D$3:$D$300,C569,'02'!$H$3:$H$300,"&gt;0")+COUNTIFS('03'!$C$3:$C$300,C569,'03'!$H$3:$H$300,"&gt;0")+COUNTIFS('03'!$D$3:$D$300,C569,'03'!$H$3:$H$300,"&gt;0")+COUNTIFS('04'!$C$3:$C$300,C569,'04'!$H$3:$H$300,"&gt;0")+COUNTIFS('04'!$D$3:$D$300,C569,'04'!$H$3:$H$300,"&gt;0")+COUNTIFS('05'!$C$3:$C$300,C569,'05'!$H$3:$H$300,"&gt;0")+COUNTIFS('05'!$D$3:$D$300,C569,'05'!$H$3:$H$300,"&gt;0")+COUNTIFS('06'!$C$3:$C$300,C569,'06'!$H$3:$H$300,"&gt;0")+COUNTIFS('06'!$D$3:$D$300,C569,'06'!$H$3:$H$300,"&gt;0")+COUNTIFS('07'!$C$3:$C$300,C569,'07'!$H$3:$H$300,"&gt;0")+COUNTIFS('07'!$D$3:$D$300,C569,'07'!$H$3:$H$300,"&gt;0")+COUNTIFS('08'!$C$3:$C$300,C569,'08'!$H$3:$H$300,"&gt;0")+COUNTIFS('08'!$D$3:$D$300,C569,'08'!$H$3:$H$300,"&gt;0")+COUNTIFS('09'!$C$3:$C$300,C569,'09'!$H$3:$H$300,"&gt;0")+COUNTIFS('09'!$D$3:$D$300,C569,'09'!$H$3:$H$300,"&gt;0")+COUNTIFS('10'!$C$3:$C$260,C569,'10'!$I$3:$I$260,"&gt;0")+COUNTIFS('10'!$D$3:$D$260,C569,'10'!$I$3:$I$260,"&gt;0")+COUNTIFS('11'!$C$3:$C$300,C569,'11'!$H$3:$H$300,"&gt;0")+COUNTIFS('11'!$D$3:$D$300,C569,'11'!$H$3:$H$300,"&gt;0")+COUNTIFS('12'!$C$3:$C$300,C569,'12'!$H$3:$H$300,"&gt;0")+COUNTIFS('12'!$D$3:$D$300,C569,'12'!$H$3:$H$300,"&gt;0")</f>
        <v>0</v>
      </c>
      <c r="G569" s="18">
        <f>COUNTIFS('01'!$C$3:$C$300,C569,'01'!$H$3:$H$300,"&lt;0")+COUNTIFS('01'!$D$3:$D$300,C569,'01'!$H$3:$H$300,"&lt;0")+COUNTIFS('02'!$C$3:$C$300,C569,'02'!$H$3:$H$300,"&lt;0")+COUNTIFS('02'!$D$3:$D$300,C569,'02'!$H$3:$H$300,"&lt;0")+COUNTIFS('03'!$C$3:$C$300,C569,'03'!$H$3:$H$300,"&lt;0")+COUNTIFS('03'!$D$3:$D$300,C569,'03'!$H$3:$H$300,"&lt;0")+COUNTIFS('04'!$C$3:$C$300,C569,'04'!$H$3:$H$300,"&lt;0")+COUNTIFS('04'!$D$3:$D$300,C569,'04'!$H$3:$H$300,"&lt;0")+COUNTIFS('05'!$C$3:$C$300,C569,'05'!$H$3:$H$300,"&lt;0")+COUNTIFS('05'!$D$3:$D$300,C569,'05'!$H$3:$H$300,"&lt;0")+COUNTIFS('06'!$C$3:$C$300,C569,'06'!$H$3:$H$300,"&lt;0")+COUNTIFS('06'!$D$3:$D$300,C569,'06'!$H$3:$H$300,"&lt;0")+COUNTIFS('07'!$C$3:$C$300,C569,'07'!$H$3:$H$300,"&lt;0")+COUNTIFS('07'!$D$3:$D$300,C569,'07'!$H$3:$H$300,"&lt;0")+COUNTIFS('08'!$C$3:$C$300,C569,'08'!$H$3:$H$300,"&lt;0")+COUNTIFS('08'!$D$3:$D$300,C569,'08'!$H$3:$H$300,"&lt;0")+COUNTIFS('09'!$C$3:$C$300,C569,'09'!$H$3:$H$300,"&lt;0")+COUNTIFS('09'!$D$3:$D$300,C569,'09'!$H$3:$H$300,"&lt;0")+COUNTIFS('10'!$C$3:$C$260,C569,'10'!$I$3:$I$260,"&lt;0")+COUNTIFS('10'!$D$3:$D$260,C569,'10'!$I$3:$I$260,"&lt;0")+COUNTIFS('11'!$C$3:$C$300,C569,'11'!$H$3:$H$300,"&lt;0")+COUNTIFS('11'!$D$3:$D$300,C569,'11'!$H$3:$H$300,"&lt;0")+COUNTIFS('12'!$C$3:$C$300,C569,'12'!$H$3:$H$300,"&lt;0")+COUNTIFS('12'!$D$3:$D$300,C569,'12'!$H$3:$H$300,"&lt;0")</f>
        <v>0</v>
      </c>
      <c r="H569" s="19">
        <f>SUMIFS('01'!$H$3:$H$300,'01'!$C$3:$C$300,C569)+SUMIFS('01'!$H$3:$H$300,'01'!$D$3:$D$300,C569)+SUMIFS('02'!$H$3:$H$300,'02'!$C$3:$C$300,C569)+SUMIFS('02'!$H$3:$H$300,'02'!$D$3:$D$300,C569)+SUMIFS('03'!$H$3:$H$300,'03'!$C$3:$C$300,C569)+SUMIFS('03'!$H$3:$H$300,'03'!$D$3:$D$300,C569)+SUMIFS('04'!$H$3:$H$300,'04'!$C$3:$C$300,C569)+SUMIFS('04'!$H$3:$H$300,'04'!$D$3:$D$300,C569)+SUMIFS('05'!$H$3:$H$300,'05'!$C$3:$C$300,C569)+SUMIFS('05'!$H$3:$H$300,'05'!$D$3:$D$300,C569)+SUMIFS('06'!$H$3:$H$300,'06'!$C$3:$C$300,C569)+SUMIFS('06'!$H$3:$H$300,'06'!$D$3:$D$300,C569)+SUMIFS('07'!$H$3:$H$300,'07'!$C$3:$C$300,C569)+SUMIFS('07'!$H$3:$H$300,'07'!$D$3:$D$300,C569)+SUMIFS('08'!$H$3:$H$300,'08'!$C$3:$C$300,C569)+SUMIFS('08'!$H$3:$H$300,'08'!$D$3:$D$300,C569)+SUMIFS('09'!$H$3:$H$300,'09'!$C$3:$C$300,C569)+SUMIFS('09'!$H$3:$H$300,'09'!$D$3:$D$300,C569)+SUMIFS('10'!$I$3:$I$260,'10'!$C$3:$C$260,C569)+SUMIFS('10'!$I$3:$I$260,'10'!$D$3:$D$260,C569)+SUMIFS('11'!$H$3:$H$300,'11'!$C$3:$C$300,C569)+SUMIFS('11'!$H$3:$H$300,'11'!$D$3:$D$300,C569)+SUMIFS('12'!$H$3:$H$300,'12'!$C$3:$C$300,C569)+SUMIFS('12'!$H$3:$H$300,'12'!$D$3:$D$300,C569)</f>
        <v>0</v>
      </c>
      <c r="I569" s="212"/>
      <c r="J569" s="231"/>
      <c r="K569" s="212"/>
      <c r="L569" s="212"/>
    </row>
    <row r="570" spans="1:12" ht="24.75" customHeight="1">
      <c r="A570" s="16">
        <f>Equipes!$H570+(ROW(Equipes!$H570)/100000)</f>
        <v>5.7000000000000002E-3</v>
      </c>
      <c r="B570" s="13">
        <f>RANK(Equipes!$A570,A:A)</f>
        <v>431</v>
      </c>
      <c r="C570" s="28"/>
      <c r="D570" s="18">
        <f>COUNTIF('01'!$C$3:$C$300,C570)+COUNTIF('02'!$C$3:$C$300,C570)+COUNTIF('03'!$C$3:$C$300,C570)+COUNTIF('04'!$C$3:$C$300,C570)+COUNTIF('05'!$C$3:$C$300,C570)+COUNTIF('06'!$C$3:$C$300,C570)+COUNTIF('07'!$C$3:$C$300,C570)+COUNTIF('08'!$C$3:$C$300,C570)+COUNTIF('09'!$C$3:$C$300,C570)+COUNTIF('10'!$C$3:$C$260,C570)+COUNTIF('11'!$C$3:$C$300,C570)+COUNTIF('12'!$C$3:$C$300,C570)</f>
        <v>0</v>
      </c>
      <c r="E570" s="18">
        <f>COUNTIF('01'!$D$3:$D$300,C570)+COUNTIF('02'!$D$3:$D$300,C570)+COUNTIF('03'!$D$3:$D$300,C570)+COUNTIF('04'!$D$3:$D$300,C570)+COUNTIF('05'!$D$3:$D$300,C570)+COUNTIF('06'!$D$3:$D$300,C570)+COUNTIF('07'!$D$3:$D$300,C570)+COUNTIF('08'!$D$3:$D$300,C570)+COUNTIF('09'!$D$3:$D$300,C570)+COUNTIF('10'!$D$3:$D$260,C570)+COUNTIF('11'!$D$3:$D$300,C570)+COUNTIF('12'!$D$3:$D$300,C570)</f>
        <v>0</v>
      </c>
      <c r="F570" s="18">
        <f>COUNTIFS('01'!$C$3:$C$300,C570,'01'!$H$3:$H$300,"&gt;0")+COUNTIFS('01'!$D$3:$D$300,C570,'01'!$H$3:$H$300,"&gt;0")+COUNTIFS('02'!$C$3:$C$300,C570,'02'!$H$3:$H$300,"&gt;0")+COUNTIFS('02'!$D$3:$D$300,C570,'02'!$H$3:$H$300,"&gt;0")+COUNTIFS('03'!$C$3:$C$300,C570,'03'!$H$3:$H$300,"&gt;0")+COUNTIFS('03'!$D$3:$D$300,C570,'03'!$H$3:$H$300,"&gt;0")+COUNTIFS('04'!$C$3:$C$300,C570,'04'!$H$3:$H$300,"&gt;0")+COUNTIFS('04'!$D$3:$D$300,C570,'04'!$H$3:$H$300,"&gt;0")+COUNTIFS('05'!$C$3:$C$300,C570,'05'!$H$3:$H$300,"&gt;0")+COUNTIFS('05'!$D$3:$D$300,C570,'05'!$H$3:$H$300,"&gt;0")+COUNTIFS('06'!$C$3:$C$300,C570,'06'!$H$3:$H$300,"&gt;0")+COUNTIFS('06'!$D$3:$D$300,C570,'06'!$H$3:$H$300,"&gt;0")+COUNTIFS('07'!$C$3:$C$300,C570,'07'!$H$3:$H$300,"&gt;0")+COUNTIFS('07'!$D$3:$D$300,C570,'07'!$H$3:$H$300,"&gt;0")+COUNTIFS('08'!$C$3:$C$300,C570,'08'!$H$3:$H$300,"&gt;0")+COUNTIFS('08'!$D$3:$D$300,C570,'08'!$H$3:$H$300,"&gt;0")+COUNTIFS('09'!$C$3:$C$300,C570,'09'!$H$3:$H$300,"&gt;0")+COUNTIFS('09'!$D$3:$D$300,C570,'09'!$H$3:$H$300,"&gt;0")+COUNTIFS('10'!$C$3:$C$260,C570,'10'!$I$3:$I$260,"&gt;0")+COUNTIFS('10'!$D$3:$D$260,C570,'10'!$I$3:$I$260,"&gt;0")+COUNTIFS('11'!$C$3:$C$300,C570,'11'!$H$3:$H$300,"&gt;0")+COUNTIFS('11'!$D$3:$D$300,C570,'11'!$H$3:$H$300,"&gt;0")+COUNTIFS('12'!$C$3:$C$300,C570,'12'!$H$3:$H$300,"&gt;0")+COUNTIFS('12'!$D$3:$D$300,C570,'12'!$H$3:$H$300,"&gt;0")</f>
        <v>0</v>
      </c>
      <c r="G570" s="18">
        <f>COUNTIFS('01'!$C$3:$C$300,C570,'01'!$H$3:$H$300,"&lt;0")+COUNTIFS('01'!$D$3:$D$300,C570,'01'!$H$3:$H$300,"&lt;0")+COUNTIFS('02'!$C$3:$C$300,C570,'02'!$H$3:$H$300,"&lt;0")+COUNTIFS('02'!$D$3:$D$300,C570,'02'!$H$3:$H$300,"&lt;0")+COUNTIFS('03'!$C$3:$C$300,C570,'03'!$H$3:$H$300,"&lt;0")+COUNTIFS('03'!$D$3:$D$300,C570,'03'!$H$3:$H$300,"&lt;0")+COUNTIFS('04'!$C$3:$C$300,C570,'04'!$H$3:$H$300,"&lt;0")+COUNTIFS('04'!$D$3:$D$300,C570,'04'!$H$3:$H$300,"&lt;0")+COUNTIFS('05'!$C$3:$C$300,C570,'05'!$H$3:$H$300,"&lt;0")+COUNTIFS('05'!$D$3:$D$300,C570,'05'!$H$3:$H$300,"&lt;0")+COUNTIFS('06'!$C$3:$C$300,C570,'06'!$H$3:$H$300,"&lt;0")+COUNTIFS('06'!$D$3:$D$300,C570,'06'!$H$3:$H$300,"&lt;0")+COUNTIFS('07'!$C$3:$C$300,C570,'07'!$H$3:$H$300,"&lt;0")+COUNTIFS('07'!$D$3:$D$300,C570,'07'!$H$3:$H$300,"&lt;0")+COUNTIFS('08'!$C$3:$C$300,C570,'08'!$H$3:$H$300,"&lt;0")+COUNTIFS('08'!$D$3:$D$300,C570,'08'!$H$3:$H$300,"&lt;0")+COUNTIFS('09'!$C$3:$C$300,C570,'09'!$H$3:$H$300,"&lt;0")+COUNTIFS('09'!$D$3:$D$300,C570,'09'!$H$3:$H$300,"&lt;0")+COUNTIFS('10'!$C$3:$C$260,C570,'10'!$I$3:$I$260,"&lt;0")+COUNTIFS('10'!$D$3:$D$260,C570,'10'!$I$3:$I$260,"&lt;0")+COUNTIFS('11'!$C$3:$C$300,C570,'11'!$H$3:$H$300,"&lt;0")+COUNTIFS('11'!$D$3:$D$300,C570,'11'!$H$3:$H$300,"&lt;0")+COUNTIFS('12'!$C$3:$C$300,C570,'12'!$H$3:$H$300,"&lt;0")+COUNTIFS('12'!$D$3:$D$300,C570,'12'!$H$3:$H$300,"&lt;0")</f>
        <v>0</v>
      </c>
      <c r="H570" s="19">
        <f>SUMIFS('01'!$H$3:$H$300,'01'!$C$3:$C$300,C570)+SUMIFS('01'!$H$3:$H$300,'01'!$D$3:$D$300,C570)+SUMIFS('02'!$H$3:$H$300,'02'!$C$3:$C$300,C570)+SUMIFS('02'!$H$3:$H$300,'02'!$D$3:$D$300,C570)+SUMIFS('03'!$H$3:$H$300,'03'!$C$3:$C$300,C570)+SUMIFS('03'!$H$3:$H$300,'03'!$D$3:$D$300,C570)+SUMIFS('04'!$H$3:$H$300,'04'!$C$3:$C$300,C570)+SUMIFS('04'!$H$3:$H$300,'04'!$D$3:$D$300,C570)+SUMIFS('05'!$H$3:$H$300,'05'!$C$3:$C$300,C570)+SUMIFS('05'!$H$3:$H$300,'05'!$D$3:$D$300,C570)+SUMIFS('06'!$H$3:$H$300,'06'!$C$3:$C$300,C570)+SUMIFS('06'!$H$3:$H$300,'06'!$D$3:$D$300,C570)+SUMIFS('07'!$H$3:$H$300,'07'!$C$3:$C$300,C570)+SUMIFS('07'!$H$3:$H$300,'07'!$D$3:$D$300,C570)+SUMIFS('08'!$H$3:$H$300,'08'!$C$3:$C$300,C570)+SUMIFS('08'!$H$3:$H$300,'08'!$D$3:$D$300,C570)+SUMIFS('09'!$H$3:$H$300,'09'!$C$3:$C$300,C570)+SUMIFS('09'!$H$3:$H$300,'09'!$D$3:$D$300,C570)+SUMIFS('10'!$I$3:$I$260,'10'!$C$3:$C$260,C570)+SUMIFS('10'!$I$3:$I$260,'10'!$D$3:$D$260,C570)+SUMIFS('11'!$H$3:$H$300,'11'!$C$3:$C$300,C570)+SUMIFS('11'!$H$3:$H$300,'11'!$D$3:$D$300,C570)+SUMIFS('12'!$H$3:$H$300,'12'!$C$3:$C$300,C570)+SUMIFS('12'!$H$3:$H$300,'12'!$D$3:$D$300,C570)</f>
        <v>0</v>
      </c>
      <c r="I570" s="212"/>
      <c r="J570" s="231"/>
      <c r="K570" s="212"/>
      <c r="L570" s="212"/>
    </row>
    <row r="571" spans="1:12" ht="24.75" customHeight="1">
      <c r="A571" s="16">
        <f>Equipes!$H571+(ROW(Equipes!$H571)/100000)</f>
        <v>5.7099999999999998E-3</v>
      </c>
      <c r="B571" s="13">
        <f>RANK(Equipes!$A571,A:A)</f>
        <v>430</v>
      </c>
      <c r="C571" s="28"/>
      <c r="D571" s="18">
        <f>COUNTIF('01'!$C$3:$C$300,C571)+COUNTIF('02'!$C$3:$C$300,C571)+COUNTIF('03'!$C$3:$C$300,C571)+COUNTIF('04'!$C$3:$C$300,C571)+COUNTIF('05'!$C$3:$C$300,C571)+COUNTIF('06'!$C$3:$C$300,C571)+COUNTIF('07'!$C$3:$C$300,C571)+COUNTIF('08'!$C$3:$C$300,C571)+COUNTIF('09'!$C$3:$C$300,C571)+COUNTIF('10'!$C$3:$C$260,C571)+COUNTIF('11'!$C$3:$C$300,C571)+COUNTIF('12'!$C$3:$C$300,C571)</f>
        <v>0</v>
      </c>
      <c r="E571" s="18">
        <f>COUNTIF('01'!$D$3:$D$300,C571)+COUNTIF('02'!$D$3:$D$300,C571)+COUNTIF('03'!$D$3:$D$300,C571)+COUNTIF('04'!$D$3:$D$300,C571)+COUNTIF('05'!$D$3:$D$300,C571)+COUNTIF('06'!$D$3:$D$300,C571)+COUNTIF('07'!$D$3:$D$300,C571)+COUNTIF('08'!$D$3:$D$300,C571)+COUNTIF('09'!$D$3:$D$300,C571)+COUNTIF('10'!$D$3:$D$260,C571)+COUNTIF('11'!$D$3:$D$300,C571)+COUNTIF('12'!$D$3:$D$300,C571)</f>
        <v>0</v>
      </c>
      <c r="F571" s="18">
        <f>COUNTIFS('01'!$C$3:$C$300,C571,'01'!$H$3:$H$300,"&gt;0")+COUNTIFS('01'!$D$3:$D$300,C571,'01'!$H$3:$H$300,"&gt;0")+COUNTIFS('02'!$C$3:$C$300,C571,'02'!$H$3:$H$300,"&gt;0")+COUNTIFS('02'!$D$3:$D$300,C571,'02'!$H$3:$H$300,"&gt;0")+COUNTIFS('03'!$C$3:$C$300,C571,'03'!$H$3:$H$300,"&gt;0")+COUNTIFS('03'!$D$3:$D$300,C571,'03'!$H$3:$H$300,"&gt;0")+COUNTIFS('04'!$C$3:$C$300,C571,'04'!$H$3:$H$300,"&gt;0")+COUNTIFS('04'!$D$3:$D$300,C571,'04'!$H$3:$H$300,"&gt;0")+COUNTIFS('05'!$C$3:$C$300,C571,'05'!$H$3:$H$300,"&gt;0")+COUNTIFS('05'!$D$3:$D$300,C571,'05'!$H$3:$H$300,"&gt;0")+COUNTIFS('06'!$C$3:$C$300,C571,'06'!$H$3:$H$300,"&gt;0")+COUNTIFS('06'!$D$3:$D$300,C571,'06'!$H$3:$H$300,"&gt;0")+COUNTIFS('07'!$C$3:$C$300,C571,'07'!$H$3:$H$300,"&gt;0")+COUNTIFS('07'!$D$3:$D$300,C571,'07'!$H$3:$H$300,"&gt;0")+COUNTIFS('08'!$C$3:$C$300,C571,'08'!$H$3:$H$300,"&gt;0")+COUNTIFS('08'!$D$3:$D$300,C571,'08'!$H$3:$H$300,"&gt;0")+COUNTIFS('09'!$C$3:$C$300,C571,'09'!$H$3:$H$300,"&gt;0")+COUNTIFS('09'!$D$3:$D$300,C571,'09'!$H$3:$H$300,"&gt;0")+COUNTIFS('10'!$C$3:$C$260,C571,'10'!$I$3:$I$260,"&gt;0")+COUNTIFS('10'!$D$3:$D$260,C571,'10'!$I$3:$I$260,"&gt;0")+COUNTIFS('11'!$C$3:$C$300,C571,'11'!$H$3:$H$300,"&gt;0")+COUNTIFS('11'!$D$3:$D$300,C571,'11'!$H$3:$H$300,"&gt;0")+COUNTIFS('12'!$C$3:$C$300,C571,'12'!$H$3:$H$300,"&gt;0")+COUNTIFS('12'!$D$3:$D$300,C571,'12'!$H$3:$H$300,"&gt;0")</f>
        <v>0</v>
      </c>
      <c r="G571" s="18">
        <f>COUNTIFS('01'!$C$3:$C$300,C571,'01'!$H$3:$H$300,"&lt;0")+COUNTIFS('01'!$D$3:$D$300,C571,'01'!$H$3:$H$300,"&lt;0")+COUNTIFS('02'!$C$3:$C$300,C571,'02'!$H$3:$H$300,"&lt;0")+COUNTIFS('02'!$D$3:$D$300,C571,'02'!$H$3:$H$300,"&lt;0")+COUNTIFS('03'!$C$3:$C$300,C571,'03'!$H$3:$H$300,"&lt;0")+COUNTIFS('03'!$D$3:$D$300,C571,'03'!$H$3:$H$300,"&lt;0")+COUNTIFS('04'!$C$3:$C$300,C571,'04'!$H$3:$H$300,"&lt;0")+COUNTIFS('04'!$D$3:$D$300,C571,'04'!$H$3:$H$300,"&lt;0")+COUNTIFS('05'!$C$3:$C$300,C571,'05'!$H$3:$H$300,"&lt;0")+COUNTIFS('05'!$D$3:$D$300,C571,'05'!$H$3:$H$300,"&lt;0")+COUNTIFS('06'!$C$3:$C$300,C571,'06'!$H$3:$H$300,"&lt;0")+COUNTIFS('06'!$D$3:$D$300,C571,'06'!$H$3:$H$300,"&lt;0")+COUNTIFS('07'!$C$3:$C$300,C571,'07'!$H$3:$H$300,"&lt;0")+COUNTIFS('07'!$D$3:$D$300,C571,'07'!$H$3:$H$300,"&lt;0")+COUNTIFS('08'!$C$3:$C$300,C571,'08'!$H$3:$H$300,"&lt;0")+COUNTIFS('08'!$D$3:$D$300,C571,'08'!$H$3:$H$300,"&lt;0")+COUNTIFS('09'!$C$3:$C$300,C571,'09'!$H$3:$H$300,"&lt;0")+COUNTIFS('09'!$D$3:$D$300,C571,'09'!$H$3:$H$300,"&lt;0")+COUNTIFS('10'!$C$3:$C$260,C571,'10'!$I$3:$I$260,"&lt;0")+COUNTIFS('10'!$D$3:$D$260,C571,'10'!$I$3:$I$260,"&lt;0")+COUNTIFS('11'!$C$3:$C$300,C571,'11'!$H$3:$H$300,"&lt;0")+COUNTIFS('11'!$D$3:$D$300,C571,'11'!$H$3:$H$300,"&lt;0")+COUNTIFS('12'!$C$3:$C$300,C571,'12'!$H$3:$H$300,"&lt;0")+COUNTIFS('12'!$D$3:$D$300,C571,'12'!$H$3:$H$300,"&lt;0")</f>
        <v>0</v>
      </c>
      <c r="H571" s="19">
        <f>SUMIFS('01'!$H$3:$H$300,'01'!$C$3:$C$300,C571)+SUMIFS('01'!$H$3:$H$300,'01'!$D$3:$D$300,C571)+SUMIFS('02'!$H$3:$H$300,'02'!$C$3:$C$300,C571)+SUMIFS('02'!$H$3:$H$300,'02'!$D$3:$D$300,C571)+SUMIFS('03'!$H$3:$H$300,'03'!$C$3:$C$300,C571)+SUMIFS('03'!$H$3:$H$300,'03'!$D$3:$D$300,C571)+SUMIFS('04'!$H$3:$H$300,'04'!$C$3:$C$300,C571)+SUMIFS('04'!$H$3:$H$300,'04'!$D$3:$D$300,C571)+SUMIFS('05'!$H$3:$H$300,'05'!$C$3:$C$300,C571)+SUMIFS('05'!$H$3:$H$300,'05'!$D$3:$D$300,C571)+SUMIFS('06'!$H$3:$H$300,'06'!$C$3:$C$300,C571)+SUMIFS('06'!$H$3:$H$300,'06'!$D$3:$D$300,C571)+SUMIFS('07'!$H$3:$H$300,'07'!$C$3:$C$300,C571)+SUMIFS('07'!$H$3:$H$300,'07'!$D$3:$D$300,C571)+SUMIFS('08'!$H$3:$H$300,'08'!$C$3:$C$300,C571)+SUMIFS('08'!$H$3:$H$300,'08'!$D$3:$D$300,C571)+SUMIFS('09'!$H$3:$H$300,'09'!$C$3:$C$300,C571)+SUMIFS('09'!$H$3:$H$300,'09'!$D$3:$D$300,C571)+SUMIFS('10'!$I$3:$I$260,'10'!$C$3:$C$260,C571)+SUMIFS('10'!$I$3:$I$260,'10'!$D$3:$D$260,C571)+SUMIFS('11'!$H$3:$H$300,'11'!$C$3:$C$300,C571)+SUMIFS('11'!$H$3:$H$300,'11'!$D$3:$D$300,C571)+SUMIFS('12'!$H$3:$H$300,'12'!$C$3:$C$300,C571)+SUMIFS('12'!$H$3:$H$300,'12'!$D$3:$D$300,C571)</f>
        <v>0</v>
      </c>
      <c r="I571" s="212"/>
      <c r="J571" s="231"/>
      <c r="K571" s="212"/>
      <c r="L571" s="212"/>
    </row>
    <row r="572" spans="1:12" ht="24.75" customHeight="1">
      <c r="A572" s="16">
        <f>Equipes!$H572+(ROW(Equipes!$H572)/100000)</f>
        <v>5.7200000000000003E-3</v>
      </c>
      <c r="B572" s="13">
        <f>RANK(Equipes!$A572,A:A)</f>
        <v>429</v>
      </c>
      <c r="C572" s="28"/>
      <c r="D572" s="18">
        <f>COUNTIF('01'!$C$3:$C$300,C572)+COUNTIF('02'!$C$3:$C$300,C572)+COUNTIF('03'!$C$3:$C$300,C572)+COUNTIF('04'!$C$3:$C$300,C572)+COUNTIF('05'!$C$3:$C$300,C572)+COUNTIF('06'!$C$3:$C$300,C572)+COUNTIF('07'!$C$3:$C$300,C572)+COUNTIF('08'!$C$3:$C$300,C572)+COUNTIF('09'!$C$3:$C$300,C572)+COUNTIF('10'!$C$3:$C$260,C572)+COUNTIF('11'!$C$3:$C$300,C572)+COUNTIF('12'!$C$3:$C$300,C572)</f>
        <v>0</v>
      </c>
      <c r="E572" s="18">
        <f>COUNTIF('01'!$D$3:$D$300,C572)+COUNTIF('02'!$D$3:$D$300,C572)+COUNTIF('03'!$D$3:$D$300,C572)+COUNTIF('04'!$D$3:$D$300,C572)+COUNTIF('05'!$D$3:$D$300,C572)+COUNTIF('06'!$D$3:$D$300,C572)+COUNTIF('07'!$D$3:$D$300,C572)+COUNTIF('08'!$D$3:$D$300,C572)+COUNTIF('09'!$D$3:$D$300,C572)+COUNTIF('10'!$D$3:$D$260,C572)+COUNTIF('11'!$D$3:$D$300,C572)+COUNTIF('12'!$D$3:$D$300,C572)</f>
        <v>0</v>
      </c>
      <c r="F572" s="18">
        <f>COUNTIFS('01'!$C$3:$C$300,C572,'01'!$H$3:$H$300,"&gt;0")+COUNTIFS('01'!$D$3:$D$300,C572,'01'!$H$3:$H$300,"&gt;0")+COUNTIFS('02'!$C$3:$C$300,C572,'02'!$H$3:$H$300,"&gt;0")+COUNTIFS('02'!$D$3:$D$300,C572,'02'!$H$3:$H$300,"&gt;0")+COUNTIFS('03'!$C$3:$C$300,C572,'03'!$H$3:$H$300,"&gt;0")+COUNTIFS('03'!$D$3:$D$300,C572,'03'!$H$3:$H$300,"&gt;0")+COUNTIFS('04'!$C$3:$C$300,C572,'04'!$H$3:$H$300,"&gt;0")+COUNTIFS('04'!$D$3:$D$300,C572,'04'!$H$3:$H$300,"&gt;0")+COUNTIFS('05'!$C$3:$C$300,C572,'05'!$H$3:$H$300,"&gt;0")+COUNTIFS('05'!$D$3:$D$300,C572,'05'!$H$3:$H$300,"&gt;0")+COUNTIFS('06'!$C$3:$C$300,C572,'06'!$H$3:$H$300,"&gt;0")+COUNTIFS('06'!$D$3:$D$300,C572,'06'!$H$3:$H$300,"&gt;0")+COUNTIFS('07'!$C$3:$C$300,C572,'07'!$H$3:$H$300,"&gt;0")+COUNTIFS('07'!$D$3:$D$300,C572,'07'!$H$3:$H$300,"&gt;0")+COUNTIFS('08'!$C$3:$C$300,C572,'08'!$H$3:$H$300,"&gt;0")+COUNTIFS('08'!$D$3:$D$300,C572,'08'!$H$3:$H$300,"&gt;0")+COUNTIFS('09'!$C$3:$C$300,C572,'09'!$H$3:$H$300,"&gt;0")+COUNTIFS('09'!$D$3:$D$300,C572,'09'!$H$3:$H$300,"&gt;0")+COUNTIFS('10'!$C$3:$C$260,C572,'10'!$I$3:$I$260,"&gt;0")+COUNTIFS('10'!$D$3:$D$260,C572,'10'!$I$3:$I$260,"&gt;0")+COUNTIFS('11'!$C$3:$C$300,C572,'11'!$H$3:$H$300,"&gt;0")+COUNTIFS('11'!$D$3:$D$300,C572,'11'!$H$3:$H$300,"&gt;0")+COUNTIFS('12'!$C$3:$C$300,C572,'12'!$H$3:$H$300,"&gt;0")+COUNTIFS('12'!$D$3:$D$300,C572,'12'!$H$3:$H$300,"&gt;0")</f>
        <v>0</v>
      </c>
      <c r="G572" s="18">
        <f>COUNTIFS('01'!$C$3:$C$300,C572,'01'!$H$3:$H$300,"&lt;0")+COUNTIFS('01'!$D$3:$D$300,C572,'01'!$H$3:$H$300,"&lt;0")+COUNTIFS('02'!$C$3:$C$300,C572,'02'!$H$3:$H$300,"&lt;0")+COUNTIFS('02'!$D$3:$D$300,C572,'02'!$H$3:$H$300,"&lt;0")+COUNTIFS('03'!$C$3:$C$300,C572,'03'!$H$3:$H$300,"&lt;0")+COUNTIFS('03'!$D$3:$D$300,C572,'03'!$H$3:$H$300,"&lt;0")+COUNTIFS('04'!$C$3:$C$300,C572,'04'!$H$3:$H$300,"&lt;0")+COUNTIFS('04'!$D$3:$D$300,C572,'04'!$H$3:$H$300,"&lt;0")+COUNTIFS('05'!$C$3:$C$300,C572,'05'!$H$3:$H$300,"&lt;0")+COUNTIFS('05'!$D$3:$D$300,C572,'05'!$H$3:$H$300,"&lt;0")+COUNTIFS('06'!$C$3:$C$300,C572,'06'!$H$3:$H$300,"&lt;0")+COUNTIFS('06'!$D$3:$D$300,C572,'06'!$H$3:$H$300,"&lt;0")+COUNTIFS('07'!$C$3:$C$300,C572,'07'!$H$3:$H$300,"&lt;0")+COUNTIFS('07'!$D$3:$D$300,C572,'07'!$H$3:$H$300,"&lt;0")+COUNTIFS('08'!$C$3:$C$300,C572,'08'!$H$3:$H$300,"&lt;0")+COUNTIFS('08'!$D$3:$D$300,C572,'08'!$H$3:$H$300,"&lt;0")+COUNTIFS('09'!$C$3:$C$300,C572,'09'!$H$3:$H$300,"&lt;0")+COUNTIFS('09'!$D$3:$D$300,C572,'09'!$H$3:$H$300,"&lt;0")+COUNTIFS('10'!$C$3:$C$260,C572,'10'!$I$3:$I$260,"&lt;0")+COUNTIFS('10'!$D$3:$D$260,C572,'10'!$I$3:$I$260,"&lt;0")+COUNTIFS('11'!$C$3:$C$300,C572,'11'!$H$3:$H$300,"&lt;0")+COUNTIFS('11'!$D$3:$D$300,C572,'11'!$H$3:$H$300,"&lt;0")+COUNTIFS('12'!$C$3:$C$300,C572,'12'!$H$3:$H$300,"&lt;0")+COUNTIFS('12'!$D$3:$D$300,C572,'12'!$H$3:$H$300,"&lt;0")</f>
        <v>0</v>
      </c>
      <c r="H572" s="19">
        <f>SUMIFS('01'!$H$3:$H$300,'01'!$C$3:$C$300,C572)+SUMIFS('01'!$H$3:$H$300,'01'!$D$3:$D$300,C572)+SUMIFS('02'!$H$3:$H$300,'02'!$C$3:$C$300,C572)+SUMIFS('02'!$H$3:$H$300,'02'!$D$3:$D$300,C572)+SUMIFS('03'!$H$3:$H$300,'03'!$C$3:$C$300,C572)+SUMIFS('03'!$H$3:$H$300,'03'!$D$3:$D$300,C572)+SUMIFS('04'!$H$3:$H$300,'04'!$C$3:$C$300,C572)+SUMIFS('04'!$H$3:$H$300,'04'!$D$3:$D$300,C572)+SUMIFS('05'!$H$3:$H$300,'05'!$C$3:$C$300,C572)+SUMIFS('05'!$H$3:$H$300,'05'!$D$3:$D$300,C572)+SUMIFS('06'!$H$3:$H$300,'06'!$C$3:$C$300,C572)+SUMIFS('06'!$H$3:$H$300,'06'!$D$3:$D$300,C572)+SUMIFS('07'!$H$3:$H$300,'07'!$C$3:$C$300,C572)+SUMIFS('07'!$H$3:$H$300,'07'!$D$3:$D$300,C572)+SUMIFS('08'!$H$3:$H$300,'08'!$C$3:$C$300,C572)+SUMIFS('08'!$H$3:$H$300,'08'!$D$3:$D$300,C572)+SUMIFS('09'!$H$3:$H$300,'09'!$C$3:$C$300,C572)+SUMIFS('09'!$H$3:$H$300,'09'!$D$3:$D$300,C572)+SUMIFS('10'!$I$3:$I$260,'10'!$C$3:$C$260,C572)+SUMIFS('10'!$I$3:$I$260,'10'!$D$3:$D$260,C572)+SUMIFS('11'!$H$3:$H$300,'11'!$C$3:$C$300,C572)+SUMIFS('11'!$H$3:$H$300,'11'!$D$3:$D$300,C572)+SUMIFS('12'!$H$3:$H$300,'12'!$C$3:$C$300,C572)+SUMIFS('12'!$H$3:$H$300,'12'!$D$3:$D$300,C572)</f>
        <v>0</v>
      </c>
      <c r="I572" s="212"/>
      <c r="J572" s="231"/>
      <c r="K572" s="212"/>
      <c r="L572" s="212"/>
    </row>
    <row r="573" spans="1:12" ht="24.75" customHeight="1">
      <c r="A573" s="16">
        <f>Equipes!$H573+(ROW(Equipes!$H573)/100000)</f>
        <v>5.7299999999999999E-3</v>
      </c>
      <c r="B573" s="13">
        <f>RANK(Equipes!$A573,A:A)</f>
        <v>428</v>
      </c>
      <c r="C573" s="28"/>
      <c r="D573" s="18">
        <f>COUNTIF('01'!$C$3:$C$300,C573)+COUNTIF('02'!$C$3:$C$300,C573)+COUNTIF('03'!$C$3:$C$300,C573)+COUNTIF('04'!$C$3:$C$300,C573)+COUNTIF('05'!$C$3:$C$300,C573)+COUNTIF('06'!$C$3:$C$300,C573)+COUNTIF('07'!$C$3:$C$300,C573)+COUNTIF('08'!$C$3:$C$300,C573)+COUNTIF('09'!$C$3:$C$300,C573)+COUNTIF('10'!$C$3:$C$260,C573)+COUNTIF('11'!$C$3:$C$300,C573)+COUNTIF('12'!$C$3:$C$300,C573)</f>
        <v>0</v>
      </c>
      <c r="E573" s="18">
        <f>COUNTIF('01'!$D$3:$D$300,C573)+COUNTIF('02'!$D$3:$D$300,C573)+COUNTIF('03'!$D$3:$D$300,C573)+COUNTIF('04'!$D$3:$D$300,C573)+COUNTIF('05'!$D$3:$D$300,C573)+COUNTIF('06'!$D$3:$D$300,C573)+COUNTIF('07'!$D$3:$D$300,C573)+COUNTIF('08'!$D$3:$D$300,C573)+COUNTIF('09'!$D$3:$D$300,C573)+COUNTIF('10'!$D$3:$D$260,C573)+COUNTIF('11'!$D$3:$D$300,C573)+COUNTIF('12'!$D$3:$D$300,C573)</f>
        <v>0</v>
      </c>
      <c r="F573" s="18">
        <f>COUNTIFS('01'!$C$3:$C$300,C573,'01'!$H$3:$H$300,"&gt;0")+COUNTIFS('01'!$D$3:$D$300,C573,'01'!$H$3:$H$300,"&gt;0")+COUNTIFS('02'!$C$3:$C$300,C573,'02'!$H$3:$H$300,"&gt;0")+COUNTIFS('02'!$D$3:$D$300,C573,'02'!$H$3:$H$300,"&gt;0")+COUNTIFS('03'!$C$3:$C$300,C573,'03'!$H$3:$H$300,"&gt;0")+COUNTIFS('03'!$D$3:$D$300,C573,'03'!$H$3:$H$300,"&gt;0")+COUNTIFS('04'!$C$3:$C$300,C573,'04'!$H$3:$H$300,"&gt;0")+COUNTIFS('04'!$D$3:$D$300,C573,'04'!$H$3:$H$300,"&gt;0")+COUNTIFS('05'!$C$3:$C$300,C573,'05'!$H$3:$H$300,"&gt;0")+COUNTIFS('05'!$D$3:$D$300,C573,'05'!$H$3:$H$300,"&gt;0")+COUNTIFS('06'!$C$3:$C$300,C573,'06'!$H$3:$H$300,"&gt;0")+COUNTIFS('06'!$D$3:$D$300,C573,'06'!$H$3:$H$300,"&gt;0")+COUNTIFS('07'!$C$3:$C$300,C573,'07'!$H$3:$H$300,"&gt;0")+COUNTIFS('07'!$D$3:$D$300,C573,'07'!$H$3:$H$300,"&gt;0")+COUNTIFS('08'!$C$3:$C$300,C573,'08'!$H$3:$H$300,"&gt;0")+COUNTIFS('08'!$D$3:$D$300,C573,'08'!$H$3:$H$300,"&gt;0")+COUNTIFS('09'!$C$3:$C$300,C573,'09'!$H$3:$H$300,"&gt;0")+COUNTIFS('09'!$D$3:$D$300,C573,'09'!$H$3:$H$300,"&gt;0")+COUNTIFS('10'!$C$3:$C$260,C573,'10'!$I$3:$I$260,"&gt;0")+COUNTIFS('10'!$D$3:$D$260,C573,'10'!$I$3:$I$260,"&gt;0")+COUNTIFS('11'!$C$3:$C$300,C573,'11'!$H$3:$H$300,"&gt;0")+COUNTIFS('11'!$D$3:$D$300,C573,'11'!$H$3:$H$300,"&gt;0")+COUNTIFS('12'!$C$3:$C$300,C573,'12'!$H$3:$H$300,"&gt;0")+COUNTIFS('12'!$D$3:$D$300,C573,'12'!$H$3:$H$300,"&gt;0")</f>
        <v>0</v>
      </c>
      <c r="G573" s="18">
        <f>COUNTIFS('01'!$C$3:$C$300,C573,'01'!$H$3:$H$300,"&lt;0")+COUNTIFS('01'!$D$3:$D$300,C573,'01'!$H$3:$H$300,"&lt;0")+COUNTIFS('02'!$C$3:$C$300,C573,'02'!$H$3:$H$300,"&lt;0")+COUNTIFS('02'!$D$3:$D$300,C573,'02'!$H$3:$H$300,"&lt;0")+COUNTIFS('03'!$C$3:$C$300,C573,'03'!$H$3:$H$300,"&lt;0")+COUNTIFS('03'!$D$3:$D$300,C573,'03'!$H$3:$H$300,"&lt;0")+COUNTIFS('04'!$C$3:$C$300,C573,'04'!$H$3:$H$300,"&lt;0")+COUNTIFS('04'!$D$3:$D$300,C573,'04'!$H$3:$H$300,"&lt;0")+COUNTIFS('05'!$C$3:$C$300,C573,'05'!$H$3:$H$300,"&lt;0")+COUNTIFS('05'!$D$3:$D$300,C573,'05'!$H$3:$H$300,"&lt;0")+COUNTIFS('06'!$C$3:$C$300,C573,'06'!$H$3:$H$300,"&lt;0")+COUNTIFS('06'!$D$3:$D$300,C573,'06'!$H$3:$H$300,"&lt;0")+COUNTIFS('07'!$C$3:$C$300,C573,'07'!$H$3:$H$300,"&lt;0")+COUNTIFS('07'!$D$3:$D$300,C573,'07'!$H$3:$H$300,"&lt;0")+COUNTIFS('08'!$C$3:$C$300,C573,'08'!$H$3:$H$300,"&lt;0")+COUNTIFS('08'!$D$3:$D$300,C573,'08'!$H$3:$H$300,"&lt;0")+COUNTIFS('09'!$C$3:$C$300,C573,'09'!$H$3:$H$300,"&lt;0")+COUNTIFS('09'!$D$3:$D$300,C573,'09'!$H$3:$H$300,"&lt;0")+COUNTIFS('10'!$C$3:$C$260,C573,'10'!$I$3:$I$260,"&lt;0")+COUNTIFS('10'!$D$3:$D$260,C573,'10'!$I$3:$I$260,"&lt;0")+COUNTIFS('11'!$C$3:$C$300,C573,'11'!$H$3:$H$300,"&lt;0")+COUNTIFS('11'!$D$3:$D$300,C573,'11'!$H$3:$H$300,"&lt;0")+COUNTIFS('12'!$C$3:$C$300,C573,'12'!$H$3:$H$300,"&lt;0")+COUNTIFS('12'!$D$3:$D$300,C573,'12'!$H$3:$H$300,"&lt;0")</f>
        <v>0</v>
      </c>
      <c r="H573" s="19">
        <f>SUMIFS('01'!$H$3:$H$300,'01'!$C$3:$C$300,C573)+SUMIFS('01'!$H$3:$H$300,'01'!$D$3:$D$300,C573)+SUMIFS('02'!$H$3:$H$300,'02'!$C$3:$C$300,C573)+SUMIFS('02'!$H$3:$H$300,'02'!$D$3:$D$300,C573)+SUMIFS('03'!$H$3:$H$300,'03'!$C$3:$C$300,C573)+SUMIFS('03'!$H$3:$H$300,'03'!$D$3:$D$300,C573)+SUMIFS('04'!$H$3:$H$300,'04'!$C$3:$C$300,C573)+SUMIFS('04'!$H$3:$H$300,'04'!$D$3:$D$300,C573)+SUMIFS('05'!$H$3:$H$300,'05'!$C$3:$C$300,C573)+SUMIFS('05'!$H$3:$H$300,'05'!$D$3:$D$300,C573)+SUMIFS('06'!$H$3:$H$300,'06'!$C$3:$C$300,C573)+SUMIFS('06'!$H$3:$H$300,'06'!$D$3:$D$300,C573)+SUMIFS('07'!$H$3:$H$300,'07'!$C$3:$C$300,C573)+SUMIFS('07'!$H$3:$H$300,'07'!$D$3:$D$300,C573)+SUMIFS('08'!$H$3:$H$300,'08'!$C$3:$C$300,C573)+SUMIFS('08'!$H$3:$H$300,'08'!$D$3:$D$300,C573)+SUMIFS('09'!$H$3:$H$300,'09'!$C$3:$C$300,C573)+SUMIFS('09'!$H$3:$H$300,'09'!$D$3:$D$300,C573)+SUMIFS('10'!$I$3:$I$260,'10'!$C$3:$C$260,C573)+SUMIFS('10'!$I$3:$I$260,'10'!$D$3:$D$260,C573)+SUMIFS('11'!$H$3:$H$300,'11'!$C$3:$C$300,C573)+SUMIFS('11'!$H$3:$H$300,'11'!$D$3:$D$300,C573)+SUMIFS('12'!$H$3:$H$300,'12'!$C$3:$C$300,C573)+SUMIFS('12'!$H$3:$H$300,'12'!$D$3:$D$300,C573)</f>
        <v>0</v>
      </c>
      <c r="I573" s="212"/>
      <c r="J573" s="231"/>
      <c r="K573" s="212"/>
      <c r="L573" s="212"/>
    </row>
    <row r="574" spans="1:12" ht="24.75" customHeight="1">
      <c r="A574" s="16">
        <f>Equipes!$H574+(ROW(Equipes!$H574)/100000)</f>
        <v>5.7400000000000003E-3</v>
      </c>
      <c r="B574" s="13">
        <f>RANK(Equipes!$A574,A:A)</f>
        <v>427</v>
      </c>
      <c r="C574" s="28"/>
      <c r="D574" s="18">
        <f>COUNTIF('01'!$C$3:$C$300,C574)+COUNTIF('02'!$C$3:$C$300,C574)+COUNTIF('03'!$C$3:$C$300,C574)+COUNTIF('04'!$C$3:$C$300,C574)+COUNTIF('05'!$C$3:$C$300,C574)+COUNTIF('06'!$C$3:$C$300,C574)+COUNTIF('07'!$C$3:$C$300,C574)+COUNTIF('08'!$C$3:$C$300,C574)+COUNTIF('09'!$C$3:$C$300,C574)+COUNTIF('10'!$C$3:$C$260,C574)+COUNTIF('11'!$C$3:$C$300,C574)+COUNTIF('12'!$C$3:$C$300,C574)</f>
        <v>0</v>
      </c>
      <c r="E574" s="18">
        <f>COUNTIF('01'!$D$3:$D$300,C574)+COUNTIF('02'!$D$3:$D$300,C574)+COUNTIF('03'!$D$3:$D$300,C574)+COUNTIF('04'!$D$3:$D$300,C574)+COUNTIF('05'!$D$3:$D$300,C574)+COUNTIF('06'!$D$3:$D$300,C574)+COUNTIF('07'!$D$3:$D$300,C574)+COUNTIF('08'!$D$3:$D$300,C574)+COUNTIF('09'!$D$3:$D$300,C574)+COUNTIF('10'!$D$3:$D$260,C574)+COUNTIF('11'!$D$3:$D$300,C574)+COUNTIF('12'!$D$3:$D$300,C574)</f>
        <v>0</v>
      </c>
      <c r="F574" s="18">
        <f>COUNTIFS('01'!$C$3:$C$300,C574,'01'!$H$3:$H$300,"&gt;0")+COUNTIFS('01'!$D$3:$D$300,C574,'01'!$H$3:$H$300,"&gt;0")+COUNTIFS('02'!$C$3:$C$300,C574,'02'!$H$3:$H$300,"&gt;0")+COUNTIFS('02'!$D$3:$D$300,C574,'02'!$H$3:$H$300,"&gt;0")+COUNTIFS('03'!$C$3:$C$300,C574,'03'!$H$3:$H$300,"&gt;0")+COUNTIFS('03'!$D$3:$D$300,C574,'03'!$H$3:$H$300,"&gt;0")+COUNTIFS('04'!$C$3:$C$300,C574,'04'!$H$3:$H$300,"&gt;0")+COUNTIFS('04'!$D$3:$D$300,C574,'04'!$H$3:$H$300,"&gt;0")+COUNTIFS('05'!$C$3:$C$300,C574,'05'!$H$3:$H$300,"&gt;0")+COUNTIFS('05'!$D$3:$D$300,C574,'05'!$H$3:$H$300,"&gt;0")+COUNTIFS('06'!$C$3:$C$300,C574,'06'!$H$3:$H$300,"&gt;0")+COUNTIFS('06'!$D$3:$D$300,C574,'06'!$H$3:$H$300,"&gt;0")+COUNTIFS('07'!$C$3:$C$300,C574,'07'!$H$3:$H$300,"&gt;0")+COUNTIFS('07'!$D$3:$D$300,C574,'07'!$H$3:$H$300,"&gt;0")+COUNTIFS('08'!$C$3:$C$300,C574,'08'!$H$3:$H$300,"&gt;0")+COUNTIFS('08'!$D$3:$D$300,C574,'08'!$H$3:$H$300,"&gt;0")+COUNTIFS('09'!$C$3:$C$300,C574,'09'!$H$3:$H$300,"&gt;0")+COUNTIFS('09'!$D$3:$D$300,C574,'09'!$H$3:$H$300,"&gt;0")+COUNTIFS('10'!$C$3:$C$260,C574,'10'!$I$3:$I$260,"&gt;0")+COUNTIFS('10'!$D$3:$D$260,C574,'10'!$I$3:$I$260,"&gt;0")+COUNTIFS('11'!$C$3:$C$300,C574,'11'!$H$3:$H$300,"&gt;0")+COUNTIFS('11'!$D$3:$D$300,C574,'11'!$H$3:$H$300,"&gt;0")+COUNTIFS('12'!$C$3:$C$300,C574,'12'!$H$3:$H$300,"&gt;0")+COUNTIFS('12'!$D$3:$D$300,C574,'12'!$H$3:$H$300,"&gt;0")</f>
        <v>0</v>
      </c>
      <c r="G574" s="18">
        <f>COUNTIFS('01'!$C$3:$C$300,C574,'01'!$H$3:$H$300,"&lt;0")+COUNTIFS('01'!$D$3:$D$300,C574,'01'!$H$3:$H$300,"&lt;0")+COUNTIFS('02'!$C$3:$C$300,C574,'02'!$H$3:$H$300,"&lt;0")+COUNTIFS('02'!$D$3:$D$300,C574,'02'!$H$3:$H$300,"&lt;0")+COUNTIFS('03'!$C$3:$C$300,C574,'03'!$H$3:$H$300,"&lt;0")+COUNTIFS('03'!$D$3:$D$300,C574,'03'!$H$3:$H$300,"&lt;0")+COUNTIFS('04'!$C$3:$C$300,C574,'04'!$H$3:$H$300,"&lt;0")+COUNTIFS('04'!$D$3:$D$300,C574,'04'!$H$3:$H$300,"&lt;0")+COUNTIFS('05'!$C$3:$C$300,C574,'05'!$H$3:$H$300,"&lt;0")+COUNTIFS('05'!$D$3:$D$300,C574,'05'!$H$3:$H$300,"&lt;0")+COUNTIFS('06'!$C$3:$C$300,C574,'06'!$H$3:$H$300,"&lt;0")+COUNTIFS('06'!$D$3:$D$300,C574,'06'!$H$3:$H$300,"&lt;0")+COUNTIFS('07'!$C$3:$C$300,C574,'07'!$H$3:$H$300,"&lt;0")+COUNTIFS('07'!$D$3:$D$300,C574,'07'!$H$3:$H$300,"&lt;0")+COUNTIFS('08'!$C$3:$C$300,C574,'08'!$H$3:$H$300,"&lt;0")+COUNTIFS('08'!$D$3:$D$300,C574,'08'!$H$3:$H$300,"&lt;0")+COUNTIFS('09'!$C$3:$C$300,C574,'09'!$H$3:$H$300,"&lt;0")+COUNTIFS('09'!$D$3:$D$300,C574,'09'!$H$3:$H$300,"&lt;0")+COUNTIFS('10'!$C$3:$C$260,C574,'10'!$I$3:$I$260,"&lt;0")+COUNTIFS('10'!$D$3:$D$260,C574,'10'!$I$3:$I$260,"&lt;0")+COUNTIFS('11'!$C$3:$C$300,C574,'11'!$H$3:$H$300,"&lt;0")+COUNTIFS('11'!$D$3:$D$300,C574,'11'!$H$3:$H$300,"&lt;0")+COUNTIFS('12'!$C$3:$C$300,C574,'12'!$H$3:$H$300,"&lt;0")+COUNTIFS('12'!$D$3:$D$300,C574,'12'!$H$3:$H$300,"&lt;0")</f>
        <v>0</v>
      </c>
      <c r="H574" s="19">
        <f>SUMIFS('01'!$H$3:$H$300,'01'!$C$3:$C$300,C574)+SUMIFS('01'!$H$3:$H$300,'01'!$D$3:$D$300,C574)+SUMIFS('02'!$H$3:$H$300,'02'!$C$3:$C$300,C574)+SUMIFS('02'!$H$3:$H$300,'02'!$D$3:$D$300,C574)+SUMIFS('03'!$H$3:$H$300,'03'!$C$3:$C$300,C574)+SUMIFS('03'!$H$3:$H$300,'03'!$D$3:$D$300,C574)+SUMIFS('04'!$H$3:$H$300,'04'!$C$3:$C$300,C574)+SUMIFS('04'!$H$3:$H$300,'04'!$D$3:$D$300,C574)+SUMIFS('05'!$H$3:$H$300,'05'!$C$3:$C$300,C574)+SUMIFS('05'!$H$3:$H$300,'05'!$D$3:$D$300,C574)+SUMIFS('06'!$H$3:$H$300,'06'!$C$3:$C$300,C574)+SUMIFS('06'!$H$3:$H$300,'06'!$D$3:$D$300,C574)+SUMIFS('07'!$H$3:$H$300,'07'!$C$3:$C$300,C574)+SUMIFS('07'!$H$3:$H$300,'07'!$D$3:$D$300,C574)+SUMIFS('08'!$H$3:$H$300,'08'!$C$3:$C$300,C574)+SUMIFS('08'!$H$3:$H$300,'08'!$D$3:$D$300,C574)+SUMIFS('09'!$H$3:$H$300,'09'!$C$3:$C$300,C574)+SUMIFS('09'!$H$3:$H$300,'09'!$D$3:$D$300,C574)+SUMIFS('10'!$I$3:$I$260,'10'!$C$3:$C$260,C574)+SUMIFS('10'!$I$3:$I$260,'10'!$D$3:$D$260,C574)+SUMIFS('11'!$H$3:$H$300,'11'!$C$3:$C$300,C574)+SUMIFS('11'!$H$3:$H$300,'11'!$D$3:$D$300,C574)+SUMIFS('12'!$H$3:$H$300,'12'!$C$3:$C$300,C574)+SUMIFS('12'!$H$3:$H$300,'12'!$D$3:$D$300,C574)</f>
        <v>0</v>
      </c>
      <c r="I574" s="212"/>
      <c r="J574" s="231"/>
      <c r="K574" s="212"/>
      <c r="L574" s="212"/>
    </row>
    <row r="575" spans="1:12" ht="24.75" customHeight="1">
      <c r="A575" s="16">
        <f>Equipes!$H575+(ROW(Equipes!$H575)/100000)</f>
        <v>5.7499999999999999E-3</v>
      </c>
      <c r="B575" s="13">
        <f>RANK(Equipes!$A575,A:A)</f>
        <v>426</v>
      </c>
      <c r="C575" s="28"/>
      <c r="D575" s="18">
        <f>COUNTIF('01'!$C$3:$C$300,C575)+COUNTIF('02'!$C$3:$C$300,C575)+COUNTIF('03'!$C$3:$C$300,C575)+COUNTIF('04'!$C$3:$C$300,C575)+COUNTIF('05'!$C$3:$C$300,C575)+COUNTIF('06'!$C$3:$C$300,C575)+COUNTIF('07'!$C$3:$C$300,C575)+COUNTIF('08'!$C$3:$C$300,C575)+COUNTIF('09'!$C$3:$C$300,C575)+COUNTIF('10'!$C$3:$C$260,C575)+COUNTIF('11'!$C$3:$C$300,C575)+COUNTIF('12'!$C$3:$C$300,C575)</f>
        <v>0</v>
      </c>
      <c r="E575" s="18">
        <f>COUNTIF('01'!$D$3:$D$300,C575)+COUNTIF('02'!$D$3:$D$300,C575)+COUNTIF('03'!$D$3:$D$300,C575)+COUNTIF('04'!$D$3:$D$300,C575)+COUNTIF('05'!$D$3:$D$300,C575)+COUNTIF('06'!$D$3:$D$300,C575)+COUNTIF('07'!$D$3:$D$300,C575)+COUNTIF('08'!$D$3:$D$300,C575)+COUNTIF('09'!$D$3:$D$300,C575)+COUNTIF('10'!$D$3:$D$260,C575)+COUNTIF('11'!$D$3:$D$300,C575)+COUNTIF('12'!$D$3:$D$300,C575)</f>
        <v>0</v>
      </c>
      <c r="F575" s="18">
        <f>COUNTIFS('01'!$C$3:$C$300,C575,'01'!$H$3:$H$300,"&gt;0")+COUNTIFS('01'!$D$3:$D$300,C575,'01'!$H$3:$H$300,"&gt;0")+COUNTIFS('02'!$C$3:$C$300,C575,'02'!$H$3:$H$300,"&gt;0")+COUNTIFS('02'!$D$3:$D$300,C575,'02'!$H$3:$H$300,"&gt;0")+COUNTIFS('03'!$C$3:$C$300,C575,'03'!$H$3:$H$300,"&gt;0")+COUNTIFS('03'!$D$3:$D$300,C575,'03'!$H$3:$H$300,"&gt;0")+COUNTIFS('04'!$C$3:$C$300,C575,'04'!$H$3:$H$300,"&gt;0")+COUNTIFS('04'!$D$3:$D$300,C575,'04'!$H$3:$H$300,"&gt;0")+COUNTIFS('05'!$C$3:$C$300,C575,'05'!$H$3:$H$300,"&gt;0")+COUNTIFS('05'!$D$3:$D$300,C575,'05'!$H$3:$H$300,"&gt;0")+COUNTIFS('06'!$C$3:$C$300,C575,'06'!$H$3:$H$300,"&gt;0")+COUNTIFS('06'!$D$3:$D$300,C575,'06'!$H$3:$H$300,"&gt;0")+COUNTIFS('07'!$C$3:$C$300,C575,'07'!$H$3:$H$300,"&gt;0")+COUNTIFS('07'!$D$3:$D$300,C575,'07'!$H$3:$H$300,"&gt;0")+COUNTIFS('08'!$C$3:$C$300,C575,'08'!$H$3:$H$300,"&gt;0")+COUNTIFS('08'!$D$3:$D$300,C575,'08'!$H$3:$H$300,"&gt;0")+COUNTIFS('09'!$C$3:$C$300,C575,'09'!$H$3:$H$300,"&gt;0")+COUNTIFS('09'!$D$3:$D$300,C575,'09'!$H$3:$H$300,"&gt;0")+COUNTIFS('10'!$C$3:$C$260,C575,'10'!$I$3:$I$260,"&gt;0")+COUNTIFS('10'!$D$3:$D$260,C575,'10'!$I$3:$I$260,"&gt;0")+COUNTIFS('11'!$C$3:$C$300,C575,'11'!$H$3:$H$300,"&gt;0")+COUNTIFS('11'!$D$3:$D$300,C575,'11'!$H$3:$H$300,"&gt;0")+COUNTIFS('12'!$C$3:$C$300,C575,'12'!$H$3:$H$300,"&gt;0")+COUNTIFS('12'!$D$3:$D$300,C575,'12'!$H$3:$H$300,"&gt;0")</f>
        <v>0</v>
      </c>
      <c r="G575" s="18">
        <f>COUNTIFS('01'!$C$3:$C$300,C575,'01'!$H$3:$H$300,"&lt;0")+COUNTIFS('01'!$D$3:$D$300,C575,'01'!$H$3:$H$300,"&lt;0")+COUNTIFS('02'!$C$3:$C$300,C575,'02'!$H$3:$H$300,"&lt;0")+COUNTIFS('02'!$D$3:$D$300,C575,'02'!$H$3:$H$300,"&lt;0")+COUNTIFS('03'!$C$3:$C$300,C575,'03'!$H$3:$H$300,"&lt;0")+COUNTIFS('03'!$D$3:$D$300,C575,'03'!$H$3:$H$300,"&lt;0")+COUNTIFS('04'!$C$3:$C$300,C575,'04'!$H$3:$H$300,"&lt;0")+COUNTIFS('04'!$D$3:$D$300,C575,'04'!$H$3:$H$300,"&lt;0")+COUNTIFS('05'!$C$3:$C$300,C575,'05'!$H$3:$H$300,"&lt;0")+COUNTIFS('05'!$D$3:$D$300,C575,'05'!$H$3:$H$300,"&lt;0")+COUNTIFS('06'!$C$3:$C$300,C575,'06'!$H$3:$H$300,"&lt;0")+COUNTIFS('06'!$D$3:$D$300,C575,'06'!$H$3:$H$300,"&lt;0")+COUNTIFS('07'!$C$3:$C$300,C575,'07'!$H$3:$H$300,"&lt;0")+COUNTIFS('07'!$D$3:$D$300,C575,'07'!$H$3:$H$300,"&lt;0")+COUNTIFS('08'!$C$3:$C$300,C575,'08'!$H$3:$H$300,"&lt;0")+COUNTIFS('08'!$D$3:$D$300,C575,'08'!$H$3:$H$300,"&lt;0")+COUNTIFS('09'!$C$3:$C$300,C575,'09'!$H$3:$H$300,"&lt;0")+COUNTIFS('09'!$D$3:$D$300,C575,'09'!$H$3:$H$300,"&lt;0")+COUNTIFS('10'!$C$3:$C$260,C575,'10'!$I$3:$I$260,"&lt;0")+COUNTIFS('10'!$D$3:$D$260,C575,'10'!$I$3:$I$260,"&lt;0")+COUNTIFS('11'!$C$3:$C$300,C575,'11'!$H$3:$H$300,"&lt;0")+COUNTIFS('11'!$D$3:$D$300,C575,'11'!$H$3:$H$300,"&lt;0")+COUNTIFS('12'!$C$3:$C$300,C575,'12'!$H$3:$H$300,"&lt;0")+COUNTIFS('12'!$D$3:$D$300,C575,'12'!$H$3:$H$300,"&lt;0")</f>
        <v>0</v>
      </c>
      <c r="H575" s="19">
        <f>SUMIFS('01'!$H$3:$H$300,'01'!$C$3:$C$300,C575)+SUMIFS('01'!$H$3:$H$300,'01'!$D$3:$D$300,C575)+SUMIFS('02'!$H$3:$H$300,'02'!$C$3:$C$300,C575)+SUMIFS('02'!$H$3:$H$300,'02'!$D$3:$D$300,C575)+SUMIFS('03'!$H$3:$H$300,'03'!$C$3:$C$300,C575)+SUMIFS('03'!$H$3:$H$300,'03'!$D$3:$D$300,C575)+SUMIFS('04'!$H$3:$H$300,'04'!$C$3:$C$300,C575)+SUMIFS('04'!$H$3:$H$300,'04'!$D$3:$D$300,C575)+SUMIFS('05'!$H$3:$H$300,'05'!$C$3:$C$300,C575)+SUMIFS('05'!$H$3:$H$300,'05'!$D$3:$D$300,C575)+SUMIFS('06'!$H$3:$H$300,'06'!$C$3:$C$300,C575)+SUMIFS('06'!$H$3:$H$300,'06'!$D$3:$D$300,C575)+SUMIFS('07'!$H$3:$H$300,'07'!$C$3:$C$300,C575)+SUMIFS('07'!$H$3:$H$300,'07'!$D$3:$D$300,C575)+SUMIFS('08'!$H$3:$H$300,'08'!$C$3:$C$300,C575)+SUMIFS('08'!$H$3:$H$300,'08'!$D$3:$D$300,C575)+SUMIFS('09'!$H$3:$H$300,'09'!$C$3:$C$300,C575)+SUMIFS('09'!$H$3:$H$300,'09'!$D$3:$D$300,C575)+SUMIFS('10'!$I$3:$I$260,'10'!$C$3:$C$260,C575)+SUMIFS('10'!$I$3:$I$260,'10'!$D$3:$D$260,C575)+SUMIFS('11'!$H$3:$H$300,'11'!$C$3:$C$300,C575)+SUMIFS('11'!$H$3:$H$300,'11'!$D$3:$D$300,C575)+SUMIFS('12'!$H$3:$H$300,'12'!$C$3:$C$300,C575)+SUMIFS('12'!$H$3:$H$300,'12'!$D$3:$D$300,C575)</f>
        <v>0</v>
      </c>
      <c r="I575" s="212"/>
      <c r="J575" s="231"/>
      <c r="K575" s="212"/>
      <c r="L575" s="212"/>
    </row>
    <row r="576" spans="1:12" ht="24.75" customHeight="1">
      <c r="A576" s="16">
        <f>Equipes!$H576+(ROW(Equipes!$H576)/100000)</f>
        <v>5.7600000000000004E-3</v>
      </c>
      <c r="B576" s="13">
        <f>RANK(Equipes!$A576,A:A)</f>
        <v>425</v>
      </c>
      <c r="C576" s="28"/>
      <c r="D576" s="18">
        <f>COUNTIF('01'!$C$3:$C$300,C576)+COUNTIF('02'!$C$3:$C$300,C576)+COUNTIF('03'!$C$3:$C$300,C576)+COUNTIF('04'!$C$3:$C$300,C576)+COUNTIF('05'!$C$3:$C$300,C576)+COUNTIF('06'!$C$3:$C$300,C576)+COUNTIF('07'!$C$3:$C$300,C576)+COUNTIF('08'!$C$3:$C$300,C576)+COUNTIF('09'!$C$3:$C$300,C576)+COUNTIF('10'!$C$3:$C$260,C576)+COUNTIF('11'!$C$3:$C$300,C576)+COUNTIF('12'!$C$3:$C$300,C576)</f>
        <v>0</v>
      </c>
      <c r="E576" s="18">
        <f>COUNTIF('01'!$D$3:$D$300,C576)+COUNTIF('02'!$D$3:$D$300,C576)+COUNTIF('03'!$D$3:$D$300,C576)+COUNTIF('04'!$D$3:$D$300,C576)+COUNTIF('05'!$D$3:$D$300,C576)+COUNTIF('06'!$D$3:$D$300,C576)+COUNTIF('07'!$D$3:$D$300,C576)+COUNTIF('08'!$D$3:$D$300,C576)+COUNTIF('09'!$D$3:$D$300,C576)+COUNTIF('10'!$D$3:$D$260,C576)+COUNTIF('11'!$D$3:$D$300,C576)+COUNTIF('12'!$D$3:$D$300,C576)</f>
        <v>0</v>
      </c>
      <c r="F576" s="18">
        <f>COUNTIFS('01'!$C$3:$C$300,C576,'01'!$H$3:$H$300,"&gt;0")+COUNTIFS('01'!$D$3:$D$300,C576,'01'!$H$3:$H$300,"&gt;0")+COUNTIFS('02'!$C$3:$C$300,C576,'02'!$H$3:$H$300,"&gt;0")+COUNTIFS('02'!$D$3:$D$300,C576,'02'!$H$3:$H$300,"&gt;0")+COUNTIFS('03'!$C$3:$C$300,C576,'03'!$H$3:$H$300,"&gt;0")+COUNTIFS('03'!$D$3:$D$300,C576,'03'!$H$3:$H$300,"&gt;0")+COUNTIFS('04'!$C$3:$C$300,C576,'04'!$H$3:$H$300,"&gt;0")+COUNTIFS('04'!$D$3:$D$300,C576,'04'!$H$3:$H$300,"&gt;0")+COUNTIFS('05'!$C$3:$C$300,C576,'05'!$H$3:$H$300,"&gt;0")+COUNTIFS('05'!$D$3:$D$300,C576,'05'!$H$3:$H$300,"&gt;0")+COUNTIFS('06'!$C$3:$C$300,C576,'06'!$H$3:$H$300,"&gt;0")+COUNTIFS('06'!$D$3:$D$300,C576,'06'!$H$3:$H$300,"&gt;0")+COUNTIFS('07'!$C$3:$C$300,C576,'07'!$H$3:$H$300,"&gt;0")+COUNTIFS('07'!$D$3:$D$300,C576,'07'!$H$3:$H$300,"&gt;0")+COUNTIFS('08'!$C$3:$C$300,C576,'08'!$H$3:$H$300,"&gt;0")+COUNTIFS('08'!$D$3:$D$300,C576,'08'!$H$3:$H$300,"&gt;0")+COUNTIFS('09'!$C$3:$C$300,C576,'09'!$H$3:$H$300,"&gt;0")+COUNTIFS('09'!$D$3:$D$300,C576,'09'!$H$3:$H$300,"&gt;0")+COUNTIFS('10'!$C$3:$C$260,C576,'10'!$I$3:$I$260,"&gt;0")+COUNTIFS('10'!$D$3:$D$260,C576,'10'!$I$3:$I$260,"&gt;0")+COUNTIFS('11'!$C$3:$C$300,C576,'11'!$H$3:$H$300,"&gt;0")+COUNTIFS('11'!$D$3:$D$300,C576,'11'!$H$3:$H$300,"&gt;0")+COUNTIFS('12'!$C$3:$C$300,C576,'12'!$H$3:$H$300,"&gt;0")+COUNTIFS('12'!$D$3:$D$300,C576,'12'!$H$3:$H$300,"&gt;0")</f>
        <v>0</v>
      </c>
      <c r="G576" s="18">
        <f>COUNTIFS('01'!$C$3:$C$300,C576,'01'!$H$3:$H$300,"&lt;0")+COUNTIFS('01'!$D$3:$D$300,C576,'01'!$H$3:$H$300,"&lt;0")+COUNTIFS('02'!$C$3:$C$300,C576,'02'!$H$3:$H$300,"&lt;0")+COUNTIFS('02'!$D$3:$D$300,C576,'02'!$H$3:$H$300,"&lt;0")+COUNTIFS('03'!$C$3:$C$300,C576,'03'!$H$3:$H$300,"&lt;0")+COUNTIFS('03'!$D$3:$D$300,C576,'03'!$H$3:$H$300,"&lt;0")+COUNTIFS('04'!$C$3:$C$300,C576,'04'!$H$3:$H$300,"&lt;0")+COUNTIFS('04'!$D$3:$D$300,C576,'04'!$H$3:$H$300,"&lt;0")+COUNTIFS('05'!$C$3:$C$300,C576,'05'!$H$3:$H$300,"&lt;0")+COUNTIFS('05'!$D$3:$D$300,C576,'05'!$H$3:$H$300,"&lt;0")+COUNTIFS('06'!$C$3:$C$300,C576,'06'!$H$3:$H$300,"&lt;0")+COUNTIFS('06'!$D$3:$D$300,C576,'06'!$H$3:$H$300,"&lt;0")+COUNTIFS('07'!$C$3:$C$300,C576,'07'!$H$3:$H$300,"&lt;0")+COUNTIFS('07'!$D$3:$D$300,C576,'07'!$H$3:$H$300,"&lt;0")+COUNTIFS('08'!$C$3:$C$300,C576,'08'!$H$3:$H$300,"&lt;0")+COUNTIFS('08'!$D$3:$D$300,C576,'08'!$H$3:$H$300,"&lt;0")+COUNTIFS('09'!$C$3:$C$300,C576,'09'!$H$3:$H$300,"&lt;0")+COUNTIFS('09'!$D$3:$D$300,C576,'09'!$H$3:$H$300,"&lt;0")+COUNTIFS('10'!$C$3:$C$260,C576,'10'!$I$3:$I$260,"&lt;0")+COUNTIFS('10'!$D$3:$D$260,C576,'10'!$I$3:$I$260,"&lt;0")+COUNTIFS('11'!$C$3:$C$300,C576,'11'!$H$3:$H$300,"&lt;0")+COUNTIFS('11'!$D$3:$D$300,C576,'11'!$H$3:$H$300,"&lt;0")+COUNTIFS('12'!$C$3:$C$300,C576,'12'!$H$3:$H$300,"&lt;0")+COUNTIFS('12'!$D$3:$D$300,C576,'12'!$H$3:$H$300,"&lt;0")</f>
        <v>0</v>
      </c>
      <c r="H576" s="19">
        <f>SUMIFS('01'!$H$3:$H$300,'01'!$C$3:$C$300,C576)+SUMIFS('01'!$H$3:$H$300,'01'!$D$3:$D$300,C576)+SUMIFS('02'!$H$3:$H$300,'02'!$C$3:$C$300,C576)+SUMIFS('02'!$H$3:$H$300,'02'!$D$3:$D$300,C576)+SUMIFS('03'!$H$3:$H$300,'03'!$C$3:$C$300,C576)+SUMIFS('03'!$H$3:$H$300,'03'!$D$3:$D$300,C576)+SUMIFS('04'!$H$3:$H$300,'04'!$C$3:$C$300,C576)+SUMIFS('04'!$H$3:$H$300,'04'!$D$3:$D$300,C576)+SUMIFS('05'!$H$3:$H$300,'05'!$C$3:$C$300,C576)+SUMIFS('05'!$H$3:$H$300,'05'!$D$3:$D$300,C576)+SUMIFS('06'!$H$3:$H$300,'06'!$C$3:$C$300,C576)+SUMIFS('06'!$H$3:$H$300,'06'!$D$3:$D$300,C576)+SUMIFS('07'!$H$3:$H$300,'07'!$C$3:$C$300,C576)+SUMIFS('07'!$H$3:$H$300,'07'!$D$3:$D$300,C576)+SUMIFS('08'!$H$3:$H$300,'08'!$C$3:$C$300,C576)+SUMIFS('08'!$H$3:$H$300,'08'!$D$3:$D$300,C576)+SUMIFS('09'!$H$3:$H$300,'09'!$C$3:$C$300,C576)+SUMIFS('09'!$H$3:$H$300,'09'!$D$3:$D$300,C576)+SUMIFS('10'!$I$3:$I$260,'10'!$C$3:$C$260,C576)+SUMIFS('10'!$I$3:$I$260,'10'!$D$3:$D$260,C576)+SUMIFS('11'!$H$3:$H$300,'11'!$C$3:$C$300,C576)+SUMIFS('11'!$H$3:$H$300,'11'!$D$3:$D$300,C576)+SUMIFS('12'!$H$3:$H$300,'12'!$C$3:$C$300,C576)+SUMIFS('12'!$H$3:$H$300,'12'!$D$3:$D$300,C576)</f>
        <v>0</v>
      </c>
      <c r="I576" s="212"/>
      <c r="J576" s="231"/>
      <c r="K576" s="212"/>
      <c r="L576" s="212"/>
    </row>
    <row r="577" spans="1:12" ht="24.75" customHeight="1">
      <c r="A577" s="16">
        <f>Equipes!$H577+(ROW(Equipes!$H577)/100000)</f>
        <v>5.77E-3</v>
      </c>
      <c r="B577" s="13">
        <f>RANK(Equipes!$A577,A:A)</f>
        <v>424</v>
      </c>
      <c r="C577" s="28"/>
      <c r="D577" s="18">
        <f>COUNTIF('01'!$C$3:$C$300,C577)+COUNTIF('02'!$C$3:$C$300,C577)+COUNTIF('03'!$C$3:$C$300,C577)+COUNTIF('04'!$C$3:$C$300,C577)+COUNTIF('05'!$C$3:$C$300,C577)+COUNTIF('06'!$C$3:$C$300,C577)+COUNTIF('07'!$C$3:$C$300,C577)+COUNTIF('08'!$C$3:$C$300,C577)+COUNTIF('09'!$C$3:$C$300,C577)+COUNTIF('10'!$C$3:$C$260,C577)+COUNTIF('11'!$C$3:$C$300,C577)+COUNTIF('12'!$C$3:$C$300,C577)</f>
        <v>0</v>
      </c>
      <c r="E577" s="18">
        <f>COUNTIF('01'!$D$3:$D$300,C577)+COUNTIF('02'!$D$3:$D$300,C577)+COUNTIF('03'!$D$3:$D$300,C577)+COUNTIF('04'!$D$3:$D$300,C577)+COUNTIF('05'!$D$3:$D$300,C577)+COUNTIF('06'!$D$3:$D$300,C577)+COUNTIF('07'!$D$3:$D$300,C577)+COUNTIF('08'!$D$3:$D$300,C577)+COUNTIF('09'!$D$3:$D$300,C577)+COUNTIF('10'!$D$3:$D$260,C577)+COUNTIF('11'!$D$3:$D$300,C577)+COUNTIF('12'!$D$3:$D$300,C577)</f>
        <v>0</v>
      </c>
      <c r="F577" s="18">
        <f>COUNTIFS('01'!$C$3:$C$300,C577,'01'!$H$3:$H$300,"&gt;0")+COUNTIFS('01'!$D$3:$D$300,C577,'01'!$H$3:$H$300,"&gt;0")+COUNTIFS('02'!$C$3:$C$300,C577,'02'!$H$3:$H$300,"&gt;0")+COUNTIFS('02'!$D$3:$D$300,C577,'02'!$H$3:$H$300,"&gt;0")+COUNTIFS('03'!$C$3:$C$300,C577,'03'!$H$3:$H$300,"&gt;0")+COUNTIFS('03'!$D$3:$D$300,C577,'03'!$H$3:$H$300,"&gt;0")+COUNTIFS('04'!$C$3:$C$300,C577,'04'!$H$3:$H$300,"&gt;0")+COUNTIFS('04'!$D$3:$D$300,C577,'04'!$H$3:$H$300,"&gt;0")+COUNTIFS('05'!$C$3:$C$300,C577,'05'!$H$3:$H$300,"&gt;0")+COUNTIFS('05'!$D$3:$D$300,C577,'05'!$H$3:$H$300,"&gt;0")+COUNTIFS('06'!$C$3:$C$300,C577,'06'!$H$3:$H$300,"&gt;0")+COUNTIFS('06'!$D$3:$D$300,C577,'06'!$H$3:$H$300,"&gt;0")+COUNTIFS('07'!$C$3:$C$300,C577,'07'!$H$3:$H$300,"&gt;0")+COUNTIFS('07'!$D$3:$D$300,C577,'07'!$H$3:$H$300,"&gt;0")+COUNTIFS('08'!$C$3:$C$300,C577,'08'!$H$3:$H$300,"&gt;0")+COUNTIFS('08'!$D$3:$D$300,C577,'08'!$H$3:$H$300,"&gt;0")+COUNTIFS('09'!$C$3:$C$300,C577,'09'!$H$3:$H$300,"&gt;0")+COUNTIFS('09'!$D$3:$D$300,C577,'09'!$H$3:$H$300,"&gt;0")+COUNTIFS('10'!$C$3:$C$260,C577,'10'!$I$3:$I$260,"&gt;0")+COUNTIFS('10'!$D$3:$D$260,C577,'10'!$I$3:$I$260,"&gt;0")+COUNTIFS('11'!$C$3:$C$300,C577,'11'!$H$3:$H$300,"&gt;0")+COUNTIFS('11'!$D$3:$D$300,C577,'11'!$H$3:$H$300,"&gt;0")+COUNTIFS('12'!$C$3:$C$300,C577,'12'!$H$3:$H$300,"&gt;0")+COUNTIFS('12'!$D$3:$D$300,C577,'12'!$H$3:$H$300,"&gt;0")</f>
        <v>0</v>
      </c>
      <c r="G577" s="18">
        <f>COUNTIFS('01'!$C$3:$C$300,C577,'01'!$H$3:$H$300,"&lt;0")+COUNTIFS('01'!$D$3:$D$300,C577,'01'!$H$3:$H$300,"&lt;0")+COUNTIFS('02'!$C$3:$C$300,C577,'02'!$H$3:$H$300,"&lt;0")+COUNTIFS('02'!$D$3:$D$300,C577,'02'!$H$3:$H$300,"&lt;0")+COUNTIFS('03'!$C$3:$C$300,C577,'03'!$H$3:$H$300,"&lt;0")+COUNTIFS('03'!$D$3:$D$300,C577,'03'!$H$3:$H$300,"&lt;0")+COUNTIFS('04'!$C$3:$C$300,C577,'04'!$H$3:$H$300,"&lt;0")+COUNTIFS('04'!$D$3:$D$300,C577,'04'!$H$3:$H$300,"&lt;0")+COUNTIFS('05'!$C$3:$C$300,C577,'05'!$H$3:$H$300,"&lt;0")+COUNTIFS('05'!$D$3:$D$300,C577,'05'!$H$3:$H$300,"&lt;0")+COUNTIFS('06'!$C$3:$C$300,C577,'06'!$H$3:$H$300,"&lt;0")+COUNTIFS('06'!$D$3:$D$300,C577,'06'!$H$3:$H$300,"&lt;0")+COUNTIFS('07'!$C$3:$C$300,C577,'07'!$H$3:$H$300,"&lt;0")+COUNTIFS('07'!$D$3:$D$300,C577,'07'!$H$3:$H$300,"&lt;0")+COUNTIFS('08'!$C$3:$C$300,C577,'08'!$H$3:$H$300,"&lt;0")+COUNTIFS('08'!$D$3:$D$300,C577,'08'!$H$3:$H$300,"&lt;0")+COUNTIFS('09'!$C$3:$C$300,C577,'09'!$H$3:$H$300,"&lt;0")+COUNTIFS('09'!$D$3:$D$300,C577,'09'!$H$3:$H$300,"&lt;0")+COUNTIFS('10'!$C$3:$C$260,C577,'10'!$I$3:$I$260,"&lt;0")+COUNTIFS('10'!$D$3:$D$260,C577,'10'!$I$3:$I$260,"&lt;0")+COUNTIFS('11'!$C$3:$C$300,C577,'11'!$H$3:$H$300,"&lt;0")+COUNTIFS('11'!$D$3:$D$300,C577,'11'!$H$3:$H$300,"&lt;0")+COUNTIFS('12'!$C$3:$C$300,C577,'12'!$H$3:$H$300,"&lt;0")+COUNTIFS('12'!$D$3:$D$300,C577,'12'!$H$3:$H$300,"&lt;0")</f>
        <v>0</v>
      </c>
      <c r="H577" s="19">
        <f>SUMIFS('01'!$H$3:$H$300,'01'!$C$3:$C$300,C577)+SUMIFS('01'!$H$3:$H$300,'01'!$D$3:$D$300,C577)+SUMIFS('02'!$H$3:$H$300,'02'!$C$3:$C$300,C577)+SUMIFS('02'!$H$3:$H$300,'02'!$D$3:$D$300,C577)+SUMIFS('03'!$H$3:$H$300,'03'!$C$3:$C$300,C577)+SUMIFS('03'!$H$3:$H$300,'03'!$D$3:$D$300,C577)+SUMIFS('04'!$H$3:$H$300,'04'!$C$3:$C$300,C577)+SUMIFS('04'!$H$3:$H$300,'04'!$D$3:$D$300,C577)+SUMIFS('05'!$H$3:$H$300,'05'!$C$3:$C$300,C577)+SUMIFS('05'!$H$3:$H$300,'05'!$D$3:$D$300,C577)+SUMIFS('06'!$H$3:$H$300,'06'!$C$3:$C$300,C577)+SUMIFS('06'!$H$3:$H$300,'06'!$D$3:$D$300,C577)+SUMIFS('07'!$H$3:$H$300,'07'!$C$3:$C$300,C577)+SUMIFS('07'!$H$3:$H$300,'07'!$D$3:$D$300,C577)+SUMIFS('08'!$H$3:$H$300,'08'!$C$3:$C$300,C577)+SUMIFS('08'!$H$3:$H$300,'08'!$D$3:$D$300,C577)+SUMIFS('09'!$H$3:$H$300,'09'!$C$3:$C$300,C577)+SUMIFS('09'!$H$3:$H$300,'09'!$D$3:$D$300,C577)+SUMIFS('10'!$I$3:$I$260,'10'!$C$3:$C$260,C577)+SUMIFS('10'!$I$3:$I$260,'10'!$D$3:$D$260,C577)+SUMIFS('11'!$H$3:$H$300,'11'!$C$3:$C$300,C577)+SUMIFS('11'!$H$3:$H$300,'11'!$D$3:$D$300,C577)+SUMIFS('12'!$H$3:$H$300,'12'!$C$3:$C$300,C577)+SUMIFS('12'!$H$3:$H$300,'12'!$D$3:$D$300,C577)</f>
        <v>0</v>
      </c>
      <c r="I577" s="212"/>
      <c r="J577" s="231"/>
      <c r="K577" s="212"/>
      <c r="L577" s="212"/>
    </row>
    <row r="578" spans="1:12" ht="24.75" customHeight="1">
      <c r="A578" s="16">
        <f>Equipes!$H578+(ROW(Equipes!$H578)/100000)</f>
        <v>5.7800000000000004E-3</v>
      </c>
      <c r="B578" s="13">
        <f>RANK(Equipes!$A578,A:A)</f>
        <v>423</v>
      </c>
      <c r="C578" s="28"/>
      <c r="D578" s="18">
        <f>COUNTIF('01'!$C$3:$C$300,C578)+COUNTIF('02'!$C$3:$C$300,C578)+COUNTIF('03'!$C$3:$C$300,C578)+COUNTIF('04'!$C$3:$C$300,C578)+COUNTIF('05'!$C$3:$C$300,C578)+COUNTIF('06'!$C$3:$C$300,C578)+COUNTIF('07'!$C$3:$C$300,C578)+COUNTIF('08'!$C$3:$C$300,C578)+COUNTIF('09'!$C$3:$C$300,C578)+COUNTIF('10'!$C$3:$C$260,C578)+COUNTIF('11'!$C$3:$C$300,C578)+COUNTIF('12'!$C$3:$C$300,C578)</f>
        <v>0</v>
      </c>
      <c r="E578" s="18">
        <f>COUNTIF('01'!$D$3:$D$300,C578)+COUNTIF('02'!$D$3:$D$300,C578)+COUNTIF('03'!$D$3:$D$300,C578)+COUNTIF('04'!$D$3:$D$300,C578)+COUNTIF('05'!$D$3:$D$300,C578)+COUNTIF('06'!$D$3:$D$300,C578)+COUNTIF('07'!$D$3:$D$300,C578)+COUNTIF('08'!$D$3:$D$300,C578)+COUNTIF('09'!$D$3:$D$300,C578)+COUNTIF('10'!$D$3:$D$260,C578)+COUNTIF('11'!$D$3:$D$300,C578)+COUNTIF('12'!$D$3:$D$300,C578)</f>
        <v>0</v>
      </c>
      <c r="F578" s="18">
        <f>COUNTIFS('01'!$C$3:$C$300,C578,'01'!$H$3:$H$300,"&gt;0")+COUNTIFS('01'!$D$3:$D$300,C578,'01'!$H$3:$H$300,"&gt;0")+COUNTIFS('02'!$C$3:$C$300,C578,'02'!$H$3:$H$300,"&gt;0")+COUNTIFS('02'!$D$3:$D$300,C578,'02'!$H$3:$H$300,"&gt;0")+COUNTIFS('03'!$C$3:$C$300,C578,'03'!$H$3:$H$300,"&gt;0")+COUNTIFS('03'!$D$3:$D$300,C578,'03'!$H$3:$H$300,"&gt;0")+COUNTIFS('04'!$C$3:$C$300,C578,'04'!$H$3:$H$300,"&gt;0")+COUNTIFS('04'!$D$3:$D$300,C578,'04'!$H$3:$H$300,"&gt;0")+COUNTIFS('05'!$C$3:$C$300,C578,'05'!$H$3:$H$300,"&gt;0")+COUNTIFS('05'!$D$3:$D$300,C578,'05'!$H$3:$H$300,"&gt;0")+COUNTIFS('06'!$C$3:$C$300,C578,'06'!$H$3:$H$300,"&gt;0")+COUNTIFS('06'!$D$3:$D$300,C578,'06'!$H$3:$H$300,"&gt;0")+COUNTIFS('07'!$C$3:$C$300,C578,'07'!$H$3:$H$300,"&gt;0")+COUNTIFS('07'!$D$3:$D$300,C578,'07'!$H$3:$H$300,"&gt;0")+COUNTIFS('08'!$C$3:$C$300,C578,'08'!$H$3:$H$300,"&gt;0")+COUNTIFS('08'!$D$3:$D$300,C578,'08'!$H$3:$H$300,"&gt;0")+COUNTIFS('09'!$C$3:$C$300,C578,'09'!$H$3:$H$300,"&gt;0")+COUNTIFS('09'!$D$3:$D$300,C578,'09'!$H$3:$H$300,"&gt;0")+COUNTIFS('10'!$C$3:$C$260,C578,'10'!$I$3:$I$260,"&gt;0")+COUNTIFS('10'!$D$3:$D$260,C578,'10'!$I$3:$I$260,"&gt;0")+COUNTIFS('11'!$C$3:$C$300,C578,'11'!$H$3:$H$300,"&gt;0")+COUNTIFS('11'!$D$3:$D$300,C578,'11'!$H$3:$H$300,"&gt;0")+COUNTIFS('12'!$C$3:$C$300,C578,'12'!$H$3:$H$300,"&gt;0")+COUNTIFS('12'!$D$3:$D$300,C578,'12'!$H$3:$H$300,"&gt;0")</f>
        <v>0</v>
      </c>
      <c r="G578" s="18">
        <f>COUNTIFS('01'!$C$3:$C$300,C578,'01'!$H$3:$H$300,"&lt;0")+COUNTIFS('01'!$D$3:$D$300,C578,'01'!$H$3:$H$300,"&lt;0")+COUNTIFS('02'!$C$3:$C$300,C578,'02'!$H$3:$H$300,"&lt;0")+COUNTIFS('02'!$D$3:$D$300,C578,'02'!$H$3:$H$300,"&lt;0")+COUNTIFS('03'!$C$3:$C$300,C578,'03'!$H$3:$H$300,"&lt;0")+COUNTIFS('03'!$D$3:$D$300,C578,'03'!$H$3:$H$300,"&lt;0")+COUNTIFS('04'!$C$3:$C$300,C578,'04'!$H$3:$H$300,"&lt;0")+COUNTIFS('04'!$D$3:$D$300,C578,'04'!$H$3:$H$300,"&lt;0")+COUNTIFS('05'!$C$3:$C$300,C578,'05'!$H$3:$H$300,"&lt;0")+COUNTIFS('05'!$D$3:$D$300,C578,'05'!$H$3:$H$300,"&lt;0")+COUNTIFS('06'!$C$3:$C$300,C578,'06'!$H$3:$H$300,"&lt;0")+COUNTIFS('06'!$D$3:$D$300,C578,'06'!$H$3:$H$300,"&lt;0")+COUNTIFS('07'!$C$3:$C$300,C578,'07'!$H$3:$H$300,"&lt;0")+COUNTIFS('07'!$D$3:$D$300,C578,'07'!$H$3:$H$300,"&lt;0")+COUNTIFS('08'!$C$3:$C$300,C578,'08'!$H$3:$H$300,"&lt;0")+COUNTIFS('08'!$D$3:$D$300,C578,'08'!$H$3:$H$300,"&lt;0")+COUNTIFS('09'!$C$3:$C$300,C578,'09'!$H$3:$H$300,"&lt;0")+COUNTIFS('09'!$D$3:$D$300,C578,'09'!$H$3:$H$300,"&lt;0")+COUNTIFS('10'!$C$3:$C$260,C578,'10'!$I$3:$I$260,"&lt;0")+COUNTIFS('10'!$D$3:$D$260,C578,'10'!$I$3:$I$260,"&lt;0")+COUNTIFS('11'!$C$3:$C$300,C578,'11'!$H$3:$H$300,"&lt;0")+COUNTIFS('11'!$D$3:$D$300,C578,'11'!$H$3:$H$300,"&lt;0")+COUNTIFS('12'!$C$3:$C$300,C578,'12'!$H$3:$H$300,"&lt;0")+COUNTIFS('12'!$D$3:$D$300,C578,'12'!$H$3:$H$300,"&lt;0")</f>
        <v>0</v>
      </c>
      <c r="H578" s="19">
        <f>SUMIFS('01'!$H$3:$H$300,'01'!$C$3:$C$300,C578)+SUMIFS('01'!$H$3:$H$300,'01'!$D$3:$D$300,C578)+SUMIFS('02'!$H$3:$H$300,'02'!$C$3:$C$300,C578)+SUMIFS('02'!$H$3:$H$300,'02'!$D$3:$D$300,C578)+SUMIFS('03'!$H$3:$H$300,'03'!$C$3:$C$300,C578)+SUMIFS('03'!$H$3:$H$300,'03'!$D$3:$D$300,C578)+SUMIFS('04'!$H$3:$H$300,'04'!$C$3:$C$300,C578)+SUMIFS('04'!$H$3:$H$300,'04'!$D$3:$D$300,C578)+SUMIFS('05'!$H$3:$H$300,'05'!$C$3:$C$300,C578)+SUMIFS('05'!$H$3:$H$300,'05'!$D$3:$D$300,C578)+SUMIFS('06'!$H$3:$H$300,'06'!$C$3:$C$300,C578)+SUMIFS('06'!$H$3:$H$300,'06'!$D$3:$D$300,C578)+SUMIFS('07'!$H$3:$H$300,'07'!$C$3:$C$300,C578)+SUMIFS('07'!$H$3:$H$300,'07'!$D$3:$D$300,C578)+SUMIFS('08'!$H$3:$H$300,'08'!$C$3:$C$300,C578)+SUMIFS('08'!$H$3:$H$300,'08'!$D$3:$D$300,C578)+SUMIFS('09'!$H$3:$H$300,'09'!$C$3:$C$300,C578)+SUMIFS('09'!$H$3:$H$300,'09'!$D$3:$D$300,C578)+SUMIFS('10'!$I$3:$I$260,'10'!$C$3:$C$260,C578)+SUMIFS('10'!$I$3:$I$260,'10'!$D$3:$D$260,C578)+SUMIFS('11'!$H$3:$H$300,'11'!$C$3:$C$300,C578)+SUMIFS('11'!$H$3:$H$300,'11'!$D$3:$D$300,C578)+SUMIFS('12'!$H$3:$H$300,'12'!$C$3:$C$300,C578)+SUMIFS('12'!$H$3:$H$300,'12'!$D$3:$D$300,C578)</f>
        <v>0</v>
      </c>
      <c r="I578" s="212"/>
      <c r="J578" s="231"/>
      <c r="K578" s="212"/>
      <c r="L578" s="212"/>
    </row>
    <row r="579" spans="1:12" ht="24.75" customHeight="1">
      <c r="A579" s="16">
        <f>Equipes!$H579+(ROW(Equipes!$H579)/100000)</f>
        <v>5.79E-3</v>
      </c>
      <c r="B579" s="13">
        <f>RANK(Equipes!$A579,A:A)</f>
        <v>422</v>
      </c>
      <c r="C579" s="28"/>
      <c r="D579" s="18">
        <f>COUNTIF('01'!$C$3:$C$300,C579)+COUNTIF('02'!$C$3:$C$300,C579)+COUNTIF('03'!$C$3:$C$300,C579)+COUNTIF('04'!$C$3:$C$300,C579)+COUNTIF('05'!$C$3:$C$300,C579)+COUNTIF('06'!$C$3:$C$300,C579)+COUNTIF('07'!$C$3:$C$300,C579)+COUNTIF('08'!$C$3:$C$300,C579)+COUNTIF('09'!$C$3:$C$300,C579)+COUNTIF('10'!$C$3:$C$260,C579)+COUNTIF('11'!$C$3:$C$300,C579)+COUNTIF('12'!$C$3:$C$300,C579)</f>
        <v>0</v>
      </c>
      <c r="E579" s="18">
        <f>COUNTIF('01'!$D$3:$D$300,C579)+COUNTIF('02'!$D$3:$D$300,C579)+COUNTIF('03'!$D$3:$D$300,C579)+COUNTIF('04'!$D$3:$D$300,C579)+COUNTIF('05'!$D$3:$D$300,C579)+COUNTIF('06'!$D$3:$D$300,C579)+COUNTIF('07'!$D$3:$D$300,C579)+COUNTIF('08'!$D$3:$D$300,C579)+COUNTIF('09'!$D$3:$D$300,C579)+COUNTIF('10'!$D$3:$D$260,C579)+COUNTIF('11'!$D$3:$D$300,C579)+COUNTIF('12'!$D$3:$D$300,C579)</f>
        <v>0</v>
      </c>
      <c r="F579" s="18">
        <f>COUNTIFS('01'!$C$3:$C$300,C579,'01'!$H$3:$H$300,"&gt;0")+COUNTIFS('01'!$D$3:$D$300,C579,'01'!$H$3:$H$300,"&gt;0")+COUNTIFS('02'!$C$3:$C$300,C579,'02'!$H$3:$H$300,"&gt;0")+COUNTIFS('02'!$D$3:$D$300,C579,'02'!$H$3:$H$300,"&gt;0")+COUNTIFS('03'!$C$3:$C$300,C579,'03'!$H$3:$H$300,"&gt;0")+COUNTIFS('03'!$D$3:$D$300,C579,'03'!$H$3:$H$300,"&gt;0")+COUNTIFS('04'!$C$3:$C$300,C579,'04'!$H$3:$H$300,"&gt;0")+COUNTIFS('04'!$D$3:$D$300,C579,'04'!$H$3:$H$300,"&gt;0")+COUNTIFS('05'!$C$3:$C$300,C579,'05'!$H$3:$H$300,"&gt;0")+COUNTIFS('05'!$D$3:$D$300,C579,'05'!$H$3:$H$300,"&gt;0")+COUNTIFS('06'!$C$3:$C$300,C579,'06'!$H$3:$H$300,"&gt;0")+COUNTIFS('06'!$D$3:$D$300,C579,'06'!$H$3:$H$300,"&gt;0")+COUNTIFS('07'!$C$3:$C$300,C579,'07'!$H$3:$H$300,"&gt;0")+COUNTIFS('07'!$D$3:$D$300,C579,'07'!$H$3:$H$300,"&gt;0")+COUNTIFS('08'!$C$3:$C$300,C579,'08'!$H$3:$H$300,"&gt;0")+COUNTIFS('08'!$D$3:$D$300,C579,'08'!$H$3:$H$300,"&gt;0")+COUNTIFS('09'!$C$3:$C$300,C579,'09'!$H$3:$H$300,"&gt;0")+COUNTIFS('09'!$D$3:$D$300,C579,'09'!$H$3:$H$300,"&gt;0")+COUNTIFS('10'!$C$3:$C$260,C579,'10'!$I$3:$I$260,"&gt;0")+COUNTIFS('10'!$D$3:$D$260,C579,'10'!$I$3:$I$260,"&gt;0")+COUNTIFS('11'!$C$3:$C$300,C579,'11'!$H$3:$H$300,"&gt;0")+COUNTIFS('11'!$D$3:$D$300,C579,'11'!$H$3:$H$300,"&gt;0")+COUNTIFS('12'!$C$3:$C$300,C579,'12'!$H$3:$H$300,"&gt;0")+COUNTIFS('12'!$D$3:$D$300,C579,'12'!$H$3:$H$300,"&gt;0")</f>
        <v>0</v>
      </c>
      <c r="G579" s="18">
        <f>COUNTIFS('01'!$C$3:$C$300,C579,'01'!$H$3:$H$300,"&lt;0")+COUNTIFS('01'!$D$3:$D$300,C579,'01'!$H$3:$H$300,"&lt;0")+COUNTIFS('02'!$C$3:$C$300,C579,'02'!$H$3:$H$300,"&lt;0")+COUNTIFS('02'!$D$3:$D$300,C579,'02'!$H$3:$H$300,"&lt;0")+COUNTIFS('03'!$C$3:$C$300,C579,'03'!$H$3:$H$300,"&lt;0")+COUNTIFS('03'!$D$3:$D$300,C579,'03'!$H$3:$H$300,"&lt;0")+COUNTIFS('04'!$C$3:$C$300,C579,'04'!$H$3:$H$300,"&lt;0")+COUNTIFS('04'!$D$3:$D$300,C579,'04'!$H$3:$H$300,"&lt;0")+COUNTIFS('05'!$C$3:$C$300,C579,'05'!$H$3:$H$300,"&lt;0")+COUNTIFS('05'!$D$3:$D$300,C579,'05'!$H$3:$H$300,"&lt;0")+COUNTIFS('06'!$C$3:$C$300,C579,'06'!$H$3:$H$300,"&lt;0")+COUNTIFS('06'!$D$3:$D$300,C579,'06'!$H$3:$H$300,"&lt;0")+COUNTIFS('07'!$C$3:$C$300,C579,'07'!$H$3:$H$300,"&lt;0")+COUNTIFS('07'!$D$3:$D$300,C579,'07'!$H$3:$H$300,"&lt;0")+COUNTIFS('08'!$C$3:$C$300,C579,'08'!$H$3:$H$300,"&lt;0")+COUNTIFS('08'!$D$3:$D$300,C579,'08'!$H$3:$H$300,"&lt;0")+COUNTIFS('09'!$C$3:$C$300,C579,'09'!$H$3:$H$300,"&lt;0")+COUNTIFS('09'!$D$3:$D$300,C579,'09'!$H$3:$H$300,"&lt;0")+COUNTIFS('10'!$C$3:$C$260,C579,'10'!$I$3:$I$260,"&lt;0")+COUNTIFS('10'!$D$3:$D$260,C579,'10'!$I$3:$I$260,"&lt;0")+COUNTIFS('11'!$C$3:$C$300,C579,'11'!$H$3:$H$300,"&lt;0")+COUNTIFS('11'!$D$3:$D$300,C579,'11'!$H$3:$H$300,"&lt;0")+COUNTIFS('12'!$C$3:$C$300,C579,'12'!$H$3:$H$300,"&lt;0")+COUNTIFS('12'!$D$3:$D$300,C579,'12'!$H$3:$H$300,"&lt;0")</f>
        <v>0</v>
      </c>
      <c r="H579" s="19">
        <f>SUMIFS('01'!$H$3:$H$300,'01'!$C$3:$C$300,C579)+SUMIFS('01'!$H$3:$H$300,'01'!$D$3:$D$300,C579)+SUMIFS('02'!$H$3:$H$300,'02'!$C$3:$C$300,C579)+SUMIFS('02'!$H$3:$H$300,'02'!$D$3:$D$300,C579)+SUMIFS('03'!$H$3:$H$300,'03'!$C$3:$C$300,C579)+SUMIFS('03'!$H$3:$H$300,'03'!$D$3:$D$300,C579)+SUMIFS('04'!$H$3:$H$300,'04'!$C$3:$C$300,C579)+SUMIFS('04'!$H$3:$H$300,'04'!$D$3:$D$300,C579)+SUMIFS('05'!$H$3:$H$300,'05'!$C$3:$C$300,C579)+SUMIFS('05'!$H$3:$H$300,'05'!$D$3:$D$300,C579)+SUMIFS('06'!$H$3:$H$300,'06'!$C$3:$C$300,C579)+SUMIFS('06'!$H$3:$H$300,'06'!$D$3:$D$300,C579)+SUMIFS('07'!$H$3:$H$300,'07'!$C$3:$C$300,C579)+SUMIFS('07'!$H$3:$H$300,'07'!$D$3:$D$300,C579)+SUMIFS('08'!$H$3:$H$300,'08'!$C$3:$C$300,C579)+SUMIFS('08'!$H$3:$H$300,'08'!$D$3:$D$300,C579)+SUMIFS('09'!$H$3:$H$300,'09'!$C$3:$C$300,C579)+SUMIFS('09'!$H$3:$H$300,'09'!$D$3:$D$300,C579)+SUMIFS('10'!$I$3:$I$260,'10'!$C$3:$C$260,C579)+SUMIFS('10'!$I$3:$I$260,'10'!$D$3:$D$260,C579)+SUMIFS('11'!$H$3:$H$300,'11'!$C$3:$C$300,C579)+SUMIFS('11'!$H$3:$H$300,'11'!$D$3:$D$300,C579)+SUMIFS('12'!$H$3:$H$300,'12'!$C$3:$C$300,C579)+SUMIFS('12'!$H$3:$H$300,'12'!$D$3:$D$300,C579)</f>
        <v>0</v>
      </c>
      <c r="I579" s="212"/>
      <c r="J579" s="231"/>
      <c r="K579" s="212"/>
      <c r="L579" s="212"/>
    </row>
    <row r="580" spans="1:12" ht="24.75" customHeight="1">
      <c r="A580" s="16">
        <f>Equipes!$H580+(ROW(Equipes!$H580)/100000)</f>
        <v>5.7999999999999996E-3</v>
      </c>
      <c r="B580" s="13">
        <f>RANK(Equipes!$A580,A:A)</f>
        <v>421</v>
      </c>
      <c r="C580" s="28"/>
      <c r="D580" s="18">
        <f>COUNTIF('01'!$C$3:$C$300,C580)+COUNTIF('02'!$C$3:$C$300,C580)+COUNTIF('03'!$C$3:$C$300,C580)+COUNTIF('04'!$C$3:$C$300,C580)+COUNTIF('05'!$C$3:$C$300,C580)+COUNTIF('06'!$C$3:$C$300,C580)+COUNTIF('07'!$C$3:$C$300,C580)+COUNTIF('08'!$C$3:$C$300,C580)+COUNTIF('09'!$C$3:$C$300,C580)+COUNTIF('10'!$C$3:$C$260,C580)+COUNTIF('11'!$C$3:$C$300,C580)+COUNTIF('12'!$C$3:$C$300,C580)</f>
        <v>0</v>
      </c>
      <c r="E580" s="18">
        <f>COUNTIF('01'!$D$3:$D$300,C580)+COUNTIF('02'!$D$3:$D$300,C580)+COUNTIF('03'!$D$3:$D$300,C580)+COUNTIF('04'!$D$3:$D$300,C580)+COUNTIF('05'!$D$3:$D$300,C580)+COUNTIF('06'!$D$3:$D$300,C580)+COUNTIF('07'!$D$3:$D$300,C580)+COUNTIF('08'!$D$3:$D$300,C580)+COUNTIF('09'!$D$3:$D$300,C580)+COUNTIF('10'!$D$3:$D$260,C580)+COUNTIF('11'!$D$3:$D$300,C580)+COUNTIF('12'!$D$3:$D$300,C580)</f>
        <v>0</v>
      </c>
      <c r="F580" s="18">
        <f>COUNTIFS('01'!$C$3:$C$300,C580,'01'!$H$3:$H$300,"&gt;0")+COUNTIFS('01'!$D$3:$D$300,C580,'01'!$H$3:$H$300,"&gt;0")+COUNTIFS('02'!$C$3:$C$300,C580,'02'!$H$3:$H$300,"&gt;0")+COUNTIFS('02'!$D$3:$D$300,C580,'02'!$H$3:$H$300,"&gt;0")+COUNTIFS('03'!$C$3:$C$300,C580,'03'!$H$3:$H$300,"&gt;0")+COUNTIFS('03'!$D$3:$D$300,C580,'03'!$H$3:$H$300,"&gt;0")+COUNTIFS('04'!$C$3:$C$300,C580,'04'!$H$3:$H$300,"&gt;0")+COUNTIFS('04'!$D$3:$D$300,C580,'04'!$H$3:$H$300,"&gt;0")+COUNTIFS('05'!$C$3:$C$300,C580,'05'!$H$3:$H$300,"&gt;0")+COUNTIFS('05'!$D$3:$D$300,C580,'05'!$H$3:$H$300,"&gt;0")+COUNTIFS('06'!$C$3:$C$300,C580,'06'!$H$3:$H$300,"&gt;0")+COUNTIFS('06'!$D$3:$D$300,C580,'06'!$H$3:$H$300,"&gt;0")+COUNTIFS('07'!$C$3:$C$300,C580,'07'!$H$3:$H$300,"&gt;0")+COUNTIFS('07'!$D$3:$D$300,C580,'07'!$H$3:$H$300,"&gt;0")+COUNTIFS('08'!$C$3:$C$300,C580,'08'!$H$3:$H$300,"&gt;0")+COUNTIFS('08'!$D$3:$D$300,C580,'08'!$H$3:$H$300,"&gt;0")+COUNTIFS('09'!$C$3:$C$300,C580,'09'!$H$3:$H$300,"&gt;0")+COUNTIFS('09'!$D$3:$D$300,C580,'09'!$H$3:$H$300,"&gt;0")+COUNTIFS('10'!$C$3:$C$260,C580,'10'!$I$3:$I$260,"&gt;0")+COUNTIFS('10'!$D$3:$D$260,C580,'10'!$I$3:$I$260,"&gt;0")+COUNTIFS('11'!$C$3:$C$300,C580,'11'!$H$3:$H$300,"&gt;0")+COUNTIFS('11'!$D$3:$D$300,C580,'11'!$H$3:$H$300,"&gt;0")+COUNTIFS('12'!$C$3:$C$300,C580,'12'!$H$3:$H$300,"&gt;0")+COUNTIFS('12'!$D$3:$D$300,C580,'12'!$H$3:$H$300,"&gt;0")</f>
        <v>0</v>
      </c>
      <c r="G580" s="18">
        <f>COUNTIFS('01'!$C$3:$C$300,C580,'01'!$H$3:$H$300,"&lt;0")+COUNTIFS('01'!$D$3:$D$300,C580,'01'!$H$3:$H$300,"&lt;0")+COUNTIFS('02'!$C$3:$C$300,C580,'02'!$H$3:$H$300,"&lt;0")+COUNTIFS('02'!$D$3:$D$300,C580,'02'!$H$3:$H$300,"&lt;0")+COUNTIFS('03'!$C$3:$C$300,C580,'03'!$H$3:$H$300,"&lt;0")+COUNTIFS('03'!$D$3:$D$300,C580,'03'!$H$3:$H$300,"&lt;0")+COUNTIFS('04'!$C$3:$C$300,C580,'04'!$H$3:$H$300,"&lt;0")+COUNTIFS('04'!$D$3:$D$300,C580,'04'!$H$3:$H$300,"&lt;0")+COUNTIFS('05'!$C$3:$C$300,C580,'05'!$H$3:$H$300,"&lt;0")+COUNTIFS('05'!$D$3:$D$300,C580,'05'!$H$3:$H$300,"&lt;0")+COUNTIFS('06'!$C$3:$C$300,C580,'06'!$H$3:$H$300,"&lt;0")+COUNTIFS('06'!$D$3:$D$300,C580,'06'!$H$3:$H$300,"&lt;0")+COUNTIFS('07'!$C$3:$C$300,C580,'07'!$H$3:$H$300,"&lt;0")+COUNTIFS('07'!$D$3:$D$300,C580,'07'!$H$3:$H$300,"&lt;0")+COUNTIFS('08'!$C$3:$C$300,C580,'08'!$H$3:$H$300,"&lt;0")+COUNTIFS('08'!$D$3:$D$300,C580,'08'!$H$3:$H$300,"&lt;0")+COUNTIFS('09'!$C$3:$C$300,C580,'09'!$H$3:$H$300,"&lt;0")+COUNTIFS('09'!$D$3:$D$300,C580,'09'!$H$3:$H$300,"&lt;0")+COUNTIFS('10'!$C$3:$C$260,C580,'10'!$I$3:$I$260,"&lt;0")+COUNTIFS('10'!$D$3:$D$260,C580,'10'!$I$3:$I$260,"&lt;0")+COUNTIFS('11'!$C$3:$C$300,C580,'11'!$H$3:$H$300,"&lt;0")+COUNTIFS('11'!$D$3:$D$300,C580,'11'!$H$3:$H$300,"&lt;0")+COUNTIFS('12'!$C$3:$C$300,C580,'12'!$H$3:$H$300,"&lt;0")+COUNTIFS('12'!$D$3:$D$300,C580,'12'!$H$3:$H$300,"&lt;0")</f>
        <v>0</v>
      </c>
      <c r="H580" s="19">
        <f>SUMIFS('01'!$H$3:$H$300,'01'!$C$3:$C$300,C580)+SUMIFS('01'!$H$3:$H$300,'01'!$D$3:$D$300,C580)+SUMIFS('02'!$H$3:$H$300,'02'!$C$3:$C$300,C580)+SUMIFS('02'!$H$3:$H$300,'02'!$D$3:$D$300,C580)+SUMIFS('03'!$H$3:$H$300,'03'!$C$3:$C$300,C580)+SUMIFS('03'!$H$3:$H$300,'03'!$D$3:$D$300,C580)+SUMIFS('04'!$H$3:$H$300,'04'!$C$3:$C$300,C580)+SUMIFS('04'!$H$3:$H$300,'04'!$D$3:$D$300,C580)+SUMIFS('05'!$H$3:$H$300,'05'!$C$3:$C$300,C580)+SUMIFS('05'!$H$3:$H$300,'05'!$D$3:$D$300,C580)+SUMIFS('06'!$H$3:$H$300,'06'!$C$3:$C$300,C580)+SUMIFS('06'!$H$3:$H$300,'06'!$D$3:$D$300,C580)+SUMIFS('07'!$H$3:$H$300,'07'!$C$3:$C$300,C580)+SUMIFS('07'!$H$3:$H$300,'07'!$D$3:$D$300,C580)+SUMIFS('08'!$H$3:$H$300,'08'!$C$3:$C$300,C580)+SUMIFS('08'!$H$3:$H$300,'08'!$D$3:$D$300,C580)+SUMIFS('09'!$H$3:$H$300,'09'!$C$3:$C$300,C580)+SUMIFS('09'!$H$3:$H$300,'09'!$D$3:$D$300,C580)+SUMIFS('10'!$I$3:$I$260,'10'!$C$3:$C$260,C580)+SUMIFS('10'!$I$3:$I$260,'10'!$D$3:$D$260,C580)+SUMIFS('11'!$H$3:$H$300,'11'!$C$3:$C$300,C580)+SUMIFS('11'!$H$3:$H$300,'11'!$D$3:$D$300,C580)+SUMIFS('12'!$H$3:$H$300,'12'!$C$3:$C$300,C580)+SUMIFS('12'!$H$3:$H$300,'12'!$D$3:$D$300,C580)</f>
        <v>0</v>
      </c>
      <c r="I580" s="212"/>
      <c r="J580" s="231"/>
      <c r="K580" s="212"/>
      <c r="L580" s="212"/>
    </row>
    <row r="581" spans="1:12" ht="24.75" customHeight="1">
      <c r="A581" s="16">
        <f>Equipes!$H581+(ROW(Equipes!$H581)/100000)</f>
        <v>5.8100000000000001E-3</v>
      </c>
      <c r="B581" s="13">
        <f>RANK(Equipes!$A581,A:A)</f>
        <v>420</v>
      </c>
      <c r="C581" s="28"/>
      <c r="D581" s="18">
        <f>COUNTIF('01'!$C$3:$C$300,C581)+COUNTIF('02'!$C$3:$C$300,C581)+COUNTIF('03'!$C$3:$C$300,C581)+COUNTIF('04'!$C$3:$C$300,C581)+COUNTIF('05'!$C$3:$C$300,C581)+COUNTIF('06'!$C$3:$C$300,C581)+COUNTIF('07'!$C$3:$C$300,C581)+COUNTIF('08'!$C$3:$C$300,C581)+COUNTIF('09'!$C$3:$C$300,C581)+COUNTIF('10'!$C$3:$C$260,C581)+COUNTIF('11'!$C$3:$C$300,C581)+COUNTIF('12'!$C$3:$C$300,C581)</f>
        <v>0</v>
      </c>
      <c r="E581" s="18">
        <f>COUNTIF('01'!$D$3:$D$300,C581)+COUNTIF('02'!$D$3:$D$300,C581)+COUNTIF('03'!$D$3:$D$300,C581)+COUNTIF('04'!$D$3:$D$300,C581)+COUNTIF('05'!$D$3:$D$300,C581)+COUNTIF('06'!$D$3:$D$300,C581)+COUNTIF('07'!$D$3:$D$300,C581)+COUNTIF('08'!$D$3:$D$300,C581)+COUNTIF('09'!$D$3:$D$300,C581)+COUNTIF('10'!$D$3:$D$260,C581)+COUNTIF('11'!$D$3:$D$300,C581)+COUNTIF('12'!$D$3:$D$300,C581)</f>
        <v>0</v>
      </c>
      <c r="F581" s="18">
        <f>COUNTIFS('01'!$C$3:$C$300,C581,'01'!$H$3:$H$300,"&gt;0")+COUNTIFS('01'!$D$3:$D$300,C581,'01'!$H$3:$H$300,"&gt;0")+COUNTIFS('02'!$C$3:$C$300,C581,'02'!$H$3:$H$300,"&gt;0")+COUNTIFS('02'!$D$3:$D$300,C581,'02'!$H$3:$H$300,"&gt;0")+COUNTIFS('03'!$C$3:$C$300,C581,'03'!$H$3:$H$300,"&gt;0")+COUNTIFS('03'!$D$3:$D$300,C581,'03'!$H$3:$H$300,"&gt;0")+COUNTIFS('04'!$C$3:$C$300,C581,'04'!$H$3:$H$300,"&gt;0")+COUNTIFS('04'!$D$3:$D$300,C581,'04'!$H$3:$H$300,"&gt;0")+COUNTIFS('05'!$C$3:$C$300,C581,'05'!$H$3:$H$300,"&gt;0")+COUNTIFS('05'!$D$3:$D$300,C581,'05'!$H$3:$H$300,"&gt;0")+COUNTIFS('06'!$C$3:$C$300,C581,'06'!$H$3:$H$300,"&gt;0")+COUNTIFS('06'!$D$3:$D$300,C581,'06'!$H$3:$H$300,"&gt;0")+COUNTIFS('07'!$C$3:$C$300,C581,'07'!$H$3:$H$300,"&gt;0")+COUNTIFS('07'!$D$3:$D$300,C581,'07'!$H$3:$H$300,"&gt;0")+COUNTIFS('08'!$C$3:$C$300,C581,'08'!$H$3:$H$300,"&gt;0")+COUNTIFS('08'!$D$3:$D$300,C581,'08'!$H$3:$H$300,"&gt;0")+COUNTIFS('09'!$C$3:$C$300,C581,'09'!$H$3:$H$300,"&gt;0")+COUNTIFS('09'!$D$3:$D$300,C581,'09'!$H$3:$H$300,"&gt;0")+COUNTIFS('10'!$C$3:$C$260,C581,'10'!$I$3:$I$260,"&gt;0")+COUNTIFS('10'!$D$3:$D$260,C581,'10'!$I$3:$I$260,"&gt;0")+COUNTIFS('11'!$C$3:$C$300,C581,'11'!$H$3:$H$300,"&gt;0")+COUNTIFS('11'!$D$3:$D$300,C581,'11'!$H$3:$H$300,"&gt;0")+COUNTIFS('12'!$C$3:$C$300,C581,'12'!$H$3:$H$300,"&gt;0")+COUNTIFS('12'!$D$3:$D$300,C581,'12'!$H$3:$H$300,"&gt;0")</f>
        <v>0</v>
      </c>
      <c r="G581" s="18">
        <f>COUNTIFS('01'!$C$3:$C$300,C581,'01'!$H$3:$H$300,"&lt;0")+COUNTIFS('01'!$D$3:$D$300,C581,'01'!$H$3:$H$300,"&lt;0")+COUNTIFS('02'!$C$3:$C$300,C581,'02'!$H$3:$H$300,"&lt;0")+COUNTIFS('02'!$D$3:$D$300,C581,'02'!$H$3:$H$300,"&lt;0")+COUNTIFS('03'!$C$3:$C$300,C581,'03'!$H$3:$H$300,"&lt;0")+COUNTIFS('03'!$D$3:$D$300,C581,'03'!$H$3:$H$300,"&lt;0")+COUNTIFS('04'!$C$3:$C$300,C581,'04'!$H$3:$H$300,"&lt;0")+COUNTIFS('04'!$D$3:$D$300,C581,'04'!$H$3:$H$300,"&lt;0")+COUNTIFS('05'!$C$3:$C$300,C581,'05'!$H$3:$H$300,"&lt;0")+COUNTIFS('05'!$D$3:$D$300,C581,'05'!$H$3:$H$300,"&lt;0")+COUNTIFS('06'!$C$3:$C$300,C581,'06'!$H$3:$H$300,"&lt;0")+COUNTIFS('06'!$D$3:$D$300,C581,'06'!$H$3:$H$300,"&lt;0")+COUNTIFS('07'!$C$3:$C$300,C581,'07'!$H$3:$H$300,"&lt;0")+COUNTIFS('07'!$D$3:$D$300,C581,'07'!$H$3:$H$300,"&lt;0")+COUNTIFS('08'!$C$3:$C$300,C581,'08'!$H$3:$H$300,"&lt;0")+COUNTIFS('08'!$D$3:$D$300,C581,'08'!$H$3:$H$300,"&lt;0")+COUNTIFS('09'!$C$3:$C$300,C581,'09'!$H$3:$H$300,"&lt;0")+COUNTIFS('09'!$D$3:$D$300,C581,'09'!$H$3:$H$300,"&lt;0")+COUNTIFS('10'!$C$3:$C$260,C581,'10'!$I$3:$I$260,"&lt;0")+COUNTIFS('10'!$D$3:$D$260,C581,'10'!$I$3:$I$260,"&lt;0")+COUNTIFS('11'!$C$3:$C$300,C581,'11'!$H$3:$H$300,"&lt;0")+COUNTIFS('11'!$D$3:$D$300,C581,'11'!$H$3:$H$300,"&lt;0")+COUNTIFS('12'!$C$3:$C$300,C581,'12'!$H$3:$H$300,"&lt;0")+COUNTIFS('12'!$D$3:$D$300,C581,'12'!$H$3:$H$300,"&lt;0")</f>
        <v>0</v>
      </c>
      <c r="H581" s="19">
        <f>SUMIFS('01'!$H$3:$H$300,'01'!$C$3:$C$300,C581)+SUMIFS('01'!$H$3:$H$300,'01'!$D$3:$D$300,C581)+SUMIFS('02'!$H$3:$H$300,'02'!$C$3:$C$300,C581)+SUMIFS('02'!$H$3:$H$300,'02'!$D$3:$D$300,C581)+SUMIFS('03'!$H$3:$H$300,'03'!$C$3:$C$300,C581)+SUMIFS('03'!$H$3:$H$300,'03'!$D$3:$D$300,C581)+SUMIFS('04'!$H$3:$H$300,'04'!$C$3:$C$300,C581)+SUMIFS('04'!$H$3:$H$300,'04'!$D$3:$D$300,C581)+SUMIFS('05'!$H$3:$H$300,'05'!$C$3:$C$300,C581)+SUMIFS('05'!$H$3:$H$300,'05'!$D$3:$D$300,C581)+SUMIFS('06'!$H$3:$H$300,'06'!$C$3:$C$300,C581)+SUMIFS('06'!$H$3:$H$300,'06'!$D$3:$D$300,C581)+SUMIFS('07'!$H$3:$H$300,'07'!$C$3:$C$300,C581)+SUMIFS('07'!$H$3:$H$300,'07'!$D$3:$D$300,C581)+SUMIFS('08'!$H$3:$H$300,'08'!$C$3:$C$300,C581)+SUMIFS('08'!$H$3:$H$300,'08'!$D$3:$D$300,C581)+SUMIFS('09'!$H$3:$H$300,'09'!$C$3:$C$300,C581)+SUMIFS('09'!$H$3:$H$300,'09'!$D$3:$D$300,C581)+SUMIFS('10'!$I$3:$I$260,'10'!$C$3:$C$260,C581)+SUMIFS('10'!$I$3:$I$260,'10'!$D$3:$D$260,C581)+SUMIFS('11'!$H$3:$H$300,'11'!$C$3:$C$300,C581)+SUMIFS('11'!$H$3:$H$300,'11'!$D$3:$D$300,C581)+SUMIFS('12'!$H$3:$H$300,'12'!$C$3:$C$300,C581)+SUMIFS('12'!$H$3:$H$300,'12'!$D$3:$D$300,C581)</f>
        <v>0</v>
      </c>
      <c r="I581" s="212"/>
      <c r="J581" s="231"/>
      <c r="K581" s="212"/>
      <c r="L581" s="212"/>
    </row>
    <row r="582" spans="1:12" ht="24.75" customHeight="1">
      <c r="A582" s="16">
        <f>Equipes!$H582+(ROW(Equipes!$H582)/100000)</f>
        <v>5.8199999999999997E-3</v>
      </c>
      <c r="B582" s="13">
        <f>RANK(Equipes!$A582,A:A)</f>
        <v>419</v>
      </c>
      <c r="C582" s="28"/>
      <c r="D582" s="18">
        <f>COUNTIF('01'!$C$3:$C$300,C582)+COUNTIF('02'!$C$3:$C$300,C582)+COUNTIF('03'!$C$3:$C$300,C582)+COUNTIF('04'!$C$3:$C$300,C582)+COUNTIF('05'!$C$3:$C$300,C582)+COUNTIF('06'!$C$3:$C$300,C582)+COUNTIF('07'!$C$3:$C$300,C582)+COUNTIF('08'!$C$3:$C$300,C582)+COUNTIF('09'!$C$3:$C$300,C582)+COUNTIF('10'!$C$3:$C$260,C582)+COUNTIF('11'!$C$3:$C$300,C582)+COUNTIF('12'!$C$3:$C$300,C582)</f>
        <v>0</v>
      </c>
      <c r="E582" s="18">
        <f>COUNTIF('01'!$D$3:$D$300,C582)+COUNTIF('02'!$D$3:$D$300,C582)+COUNTIF('03'!$D$3:$D$300,C582)+COUNTIF('04'!$D$3:$D$300,C582)+COUNTIF('05'!$D$3:$D$300,C582)+COUNTIF('06'!$D$3:$D$300,C582)+COUNTIF('07'!$D$3:$D$300,C582)+COUNTIF('08'!$D$3:$D$300,C582)+COUNTIF('09'!$D$3:$D$300,C582)+COUNTIF('10'!$D$3:$D$260,C582)+COUNTIF('11'!$D$3:$D$300,C582)+COUNTIF('12'!$D$3:$D$300,C582)</f>
        <v>0</v>
      </c>
      <c r="F582" s="18">
        <f>COUNTIFS('01'!$C$3:$C$300,C582,'01'!$H$3:$H$300,"&gt;0")+COUNTIFS('01'!$D$3:$D$300,C582,'01'!$H$3:$H$300,"&gt;0")+COUNTIFS('02'!$C$3:$C$300,C582,'02'!$H$3:$H$300,"&gt;0")+COUNTIFS('02'!$D$3:$D$300,C582,'02'!$H$3:$H$300,"&gt;0")+COUNTIFS('03'!$C$3:$C$300,C582,'03'!$H$3:$H$300,"&gt;0")+COUNTIFS('03'!$D$3:$D$300,C582,'03'!$H$3:$H$300,"&gt;0")+COUNTIFS('04'!$C$3:$C$300,C582,'04'!$H$3:$H$300,"&gt;0")+COUNTIFS('04'!$D$3:$D$300,C582,'04'!$H$3:$H$300,"&gt;0")+COUNTIFS('05'!$C$3:$C$300,C582,'05'!$H$3:$H$300,"&gt;0")+COUNTIFS('05'!$D$3:$D$300,C582,'05'!$H$3:$H$300,"&gt;0")+COUNTIFS('06'!$C$3:$C$300,C582,'06'!$H$3:$H$300,"&gt;0")+COUNTIFS('06'!$D$3:$D$300,C582,'06'!$H$3:$H$300,"&gt;0")+COUNTIFS('07'!$C$3:$C$300,C582,'07'!$H$3:$H$300,"&gt;0")+COUNTIFS('07'!$D$3:$D$300,C582,'07'!$H$3:$H$300,"&gt;0")+COUNTIFS('08'!$C$3:$C$300,C582,'08'!$H$3:$H$300,"&gt;0")+COUNTIFS('08'!$D$3:$D$300,C582,'08'!$H$3:$H$300,"&gt;0")+COUNTIFS('09'!$C$3:$C$300,C582,'09'!$H$3:$H$300,"&gt;0")+COUNTIFS('09'!$D$3:$D$300,C582,'09'!$H$3:$H$300,"&gt;0")+COUNTIFS('10'!$C$3:$C$260,C582,'10'!$I$3:$I$260,"&gt;0")+COUNTIFS('10'!$D$3:$D$260,C582,'10'!$I$3:$I$260,"&gt;0")+COUNTIFS('11'!$C$3:$C$300,C582,'11'!$H$3:$H$300,"&gt;0")+COUNTIFS('11'!$D$3:$D$300,C582,'11'!$H$3:$H$300,"&gt;0")+COUNTIFS('12'!$C$3:$C$300,C582,'12'!$H$3:$H$300,"&gt;0")+COUNTIFS('12'!$D$3:$D$300,C582,'12'!$H$3:$H$300,"&gt;0")</f>
        <v>0</v>
      </c>
      <c r="G582" s="18">
        <f>COUNTIFS('01'!$C$3:$C$300,C582,'01'!$H$3:$H$300,"&lt;0")+COUNTIFS('01'!$D$3:$D$300,C582,'01'!$H$3:$H$300,"&lt;0")+COUNTIFS('02'!$C$3:$C$300,C582,'02'!$H$3:$H$300,"&lt;0")+COUNTIFS('02'!$D$3:$D$300,C582,'02'!$H$3:$H$300,"&lt;0")+COUNTIFS('03'!$C$3:$C$300,C582,'03'!$H$3:$H$300,"&lt;0")+COUNTIFS('03'!$D$3:$D$300,C582,'03'!$H$3:$H$300,"&lt;0")+COUNTIFS('04'!$C$3:$C$300,C582,'04'!$H$3:$H$300,"&lt;0")+COUNTIFS('04'!$D$3:$D$300,C582,'04'!$H$3:$H$300,"&lt;0")+COUNTIFS('05'!$C$3:$C$300,C582,'05'!$H$3:$H$300,"&lt;0")+COUNTIFS('05'!$D$3:$D$300,C582,'05'!$H$3:$H$300,"&lt;0")+COUNTIFS('06'!$C$3:$C$300,C582,'06'!$H$3:$H$300,"&lt;0")+COUNTIFS('06'!$D$3:$D$300,C582,'06'!$H$3:$H$300,"&lt;0")+COUNTIFS('07'!$C$3:$C$300,C582,'07'!$H$3:$H$300,"&lt;0")+COUNTIFS('07'!$D$3:$D$300,C582,'07'!$H$3:$H$300,"&lt;0")+COUNTIFS('08'!$C$3:$C$300,C582,'08'!$H$3:$H$300,"&lt;0")+COUNTIFS('08'!$D$3:$D$300,C582,'08'!$H$3:$H$300,"&lt;0")+COUNTIFS('09'!$C$3:$C$300,C582,'09'!$H$3:$H$300,"&lt;0")+COUNTIFS('09'!$D$3:$D$300,C582,'09'!$H$3:$H$300,"&lt;0")+COUNTIFS('10'!$C$3:$C$260,C582,'10'!$I$3:$I$260,"&lt;0")+COUNTIFS('10'!$D$3:$D$260,C582,'10'!$I$3:$I$260,"&lt;0")+COUNTIFS('11'!$C$3:$C$300,C582,'11'!$H$3:$H$300,"&lt;0")+COUNTIFS('11'!$D$3:$D$300,C582,'11'!$H$3:$H$300,"&lt;0")+COUNTIFS('12'!$C$3:$C$300,C582,'12'!$H$3:$H$300,"&lt;0")+COUNTIFS('12'!$D$3:$D$300,C582,'12'!$H$3:$H$300,"&lt;0")</f>
        <v>0</v>
      </c>
      <c r="H582" s="19">
        <f>SUMIFS('01'!$H$3:$H$300,'01'!$C$3:$C$300,C582)+SUMIFS('01'!$H$3:$H$300,'01'!$D$3:$D$300,C582)+SUMIFS('02'!$H$3:$H$300,'02'!$C$3:$C$300,C582)+SUMIFS('02'!$H$3:$H$300,'02'!$D$3:$D$300,C582)+SUMIFS('03'!$H$3:$H$300,'03'!$C$3:$C$300,C582)+SUMIFS('03'!$H$3:$H$300,'03'!$D$3:$D$300,C582)+SUMIFS('04'!$H$3:$H$300,'04'!$C$3:$C$300,C582)+SUMIFS('04'!$H$3:$H$300,'04'!$D$3:$D$300,C582)+SUMIFS('05'!$H$3:$H$300,'05'!$C$3:$C$300,C582)+SUMIFS('05'!$H$3:$H$300,'05'!$D$3:$D$300,C582)+SUMIFS('06'!$H$3:$H$300,'06'!$C$3:$C$300,C582)+SUMIFS('06'!$H$3:$H$300,'06'!$D$3:$D$300,C582)+SUMIFS('07'!$H$3:$H$300,'07'!$C$3:$C$300,C582)+SUMIFS('07'!$H$3:$H$300,'07'!$D$3:$D$300,C582)+SUMIFS('08'!$H$3:$H$300,'08'!$C$3:$C$300,C582)+SUMIFS('08'!$H$3:$H$300,'08'!$D$3:$D$300,C582)+SUMIFS('09'!$H$3:$H$300,'09'!$C$3:$C$300,C582)+SUMIFS('09'!$H$3:$H$300,'09'!$D$3:$D$300,C582)+SUMIFS('10'!$I$3:$I$260,'10'!$C$3:$C$260,C582)+SUMIFS('10'!$I$3:$I$260,'10'!$D$3:$D$260,C582)+SUMIFS('11'!$H$3:$H$300,'11'!$C$3:$C$300,C582)+SUMIFS('11'!$H$3:$H$300,'11'!$D$3:$D$300,C582)+SUMIFS('12'!$H$3:$H$300,'12'!$C$3:$C$300,C582)+SUMIFS('12'!$H$3:$H$300,'12'!$D$3:$D$300,C582)</f>
        <v>0</v>
      </c>
      <c r="I582" s="212"/>
      <c r="J582" s="231"/>
      <c r="K582" s="212"/>
      <c r="L582" s="212"/>
    </row>
    <row r="583" spans="1:12" ht="24.75" customHeight="1">
      <c r="A583" s="16">
        <f>Equipes!$H583+(ROW(Equipes!$H583)/100000)</f>
        <v>5.8300000000000001E-3</v>
      </c>
      <c r="B583" s="13">
        <f>RANK(Equipes!$A583,A:A)</f>
        <v>418</v>
      </c>
      <c r="C583" s="28"/>
      <c r="D583" s="18">
        <f>COUNTIF('01'!$C$3:$C$300,C583)+COUNTIF('02'!$C$3:$C$300,C583)+COUNTIF('03'!$C$3:$C$300,C583)+COUNTIF('04'!$C$3:$C$300,C583)+COUNTIF('05'!$C$3:$C$300,C583)+COUNTIF('06'!$C$3:$C$300,C583)+COUNTIF('07'!$C$3:$C$300,C583)+COUNTIF('08'!$C$3:$C$300,C583)+COUNTIF('09'!$C$3:$C$300,C583)+COUNTIF('10'!$C$3:$C$260,C583)+COUNTIF('11'!$C$3:$C$300,C583)+COUNTIF('12'!$C$3:$C$300,C583)</f>
        <v>0</v>
      </c>
      <c r="E583" s="18">
        <f>COUNTIF('01'!$D$3:$D$300,C583)+COUNTIF('02'!$D$3:$D$300,C583)+COUNTIF('03'!$D$3:$D$300,C583)+COUNTIF('04'!$D$3:$D$300,C583)+COUNTIF('05'!$D$3:$D$300,C583)+COUNTIF('06'!$D$3:$D$300,C583)+COUNTIF('07'!$D$3:$D$300,C583)+COUNTIF('08'!$D$3:$D$300,C583)+COUNTIF('09'!$D$3:$D$300,C583)+COUNTIF('10'!$D$3:$D$260,C583)+COUNTIF('11'!$D$3:$D$300,C583)+COUNTIF('12'!$D$3:$D$300,C583)</f>
        <v>0</v>
      </c>
      <c r="F583" s="18">
        <f>COUNTIFS('01'!$C$3:$C$300,C583,'01'!$H$3:$H$300,"&gt;0")+COUNTIFS('01'!$D$3:$D$300,C583,'01'!$H$3:$H$300,"&gt;0")+COUNTIFS('02'!$C$3:$C$300,C583,'02'!$H$3:$H$300,"&gt;0")+COUNTIFS('02'!$D$3:$D$300,C583,'02'!$H$3:$H$300,"&gt;0")+COUNTIFS('03'!$C$3:$C$300,C583,'03'!$H$3:$H$300,"&gt;0")+COUNTIFS('03'!$D$3:$D$300,C583,'03'!$H$3:$H$300,"&gt;0")+COUNTIFS('04'!$C$3:$C$300,C583,'04'!$H$3:$H$300,"&gt;0")+COUNTIFS('04'!$D$3:$D$300,C583,'04'!$H$3:$H$300,"&gt;0")+COUNTIFS('05'!$C$3:$C$300,C583,'05'!$H$3:$H$300,"&gt;0")+COUNTIFS('05'!$D$3:$D$300,C583,'05'!$H$3:$H$300,"&gt;0")+COUNTIFS('06'!$C$3:$C$300,C583,'06'!$H$3:$H$300,"&gt;0")+COUNTIFS('06'!$D$3:$D$300,C583,'06'!$H$3:$H$300,"&gt;0")+COUNTIFS('07'!$C$3:$C$300,C583,'07'!$H$3:$H$300,"&gt;0")+COUNTIFS('07'!$D$3:$D$300,C583,'07'!$H$3:$H$300,"&gt;0")+COUNTIFS('08'!$C$3:$C$300,C583,'08'!$H$3:$H$300,"&gt;0")+COUNTIFS('08'!$D$3:$D$300,C583,'08'!$H$3:$H$300,"&gt;0")+COUNTIFS('09'!$C$3:$C$300,C583,'09'!$H$3:$H$300,"&gt;0")+COUNTIFS('09'!$D$3:$D$300,C583,'09'!$H$3:$H$300,"&gt;0")+COUNTIFS('10'!$C$3:$C$260,C583,'10'!$I$3:$I$260,"&gt;0")+COUNTIFS('10'!$D$3:$D$260,C583,'10'!$I$3:$I$260,"&gt;0")+COUNTIFS('11'!$C$3:$C$300,C583,'11'!$H$3:$H$300,"&gt;0")+COUNTIFS('11'!$D$3:$D$300,C583,'11'!$H$3:$H$300,"&gt;0")+COUNTIFS('12'!$C$3:$C$300,C583,'12'!$H$3:$H$300,"&gt;0")+COUNTIFS('12'!$D$3:$D$300,C583,'12'!$H$3:$H$300,"&gt;0")</f>
        <v>0</v>
      </c>
      <c r="G583" s="18">
        <f>COUNTIFS('01'!$C$3:$C$300,C583,'01'!$H$3:$H$300,"&lt;0")+COUNTIFS('01'!$D$3:$D$300,C583,'01'!$H$3:$H$300,"&lt;0")+COUNTIFS('02'!$C$3:$C$300,C583,'02'!$H$3:$H$300,"&lt;0")+COUNTIFS('02'!$D$3:$D$300,C583,'02'!$H$3:$H$300,"&lt;0")+COUNTIFS('03'!$C$3:$C$300,C583,'03'!$H$3:$H$300,"&lt;0")+COUNTIFS('03'!$D$3:$D$300,C583,'03'!$H$3:$H$300,"&lt;0")+COUNTIFS('04'!$C$3:$C$300,C583,'04'!$H$3:$H$300,"&lt;0")+COUNTIFS('04'!$D$3:$D$300,C583,'04'!$H$3:$H$300,"&lt;0")+COUNTIFS('05'!$C$3:$C$300,C583,'05'!$H$3:$H$300,"&lt;0")+COUNTIFS('05'!$D$3:$D$300,C583,'05'!$H$3:$H$300,"&lt;0")+COUNTIFS('06'!$C$3:$C$300,C583,'06'!$H$3:$H$300,"&lt;0")+COUNTIFS('06'!$D$3:$D$300,C583,'06'!$H$3:$H$300,"&lt;0")+COUNTIFS('07'!$C$3:$C$300,C583,'07'!$H$3:$H$300,"&lt;0")+COUNTIFS('07'!$D$3:$D$300,C583,'07'!$H$3:$H$300,"&lt;0")+COUNTIFS('08'!$C$3:$C$300,C583,'08'!$H$3:$H$300,"&lt;0")+COUNTIFS('08'!$D$3:$D$300,C583,'08'!$H$3:$H$300,"&lt;0")+COUNTIFS('09'!$C$3:$C$300,C583,'09'!$H$3:$H$300,"&lt;0")+COUNTIFS('09'!$D$3:$D$300,C583,'09'!$H$3:$H$300,"&lt;0")+COUNTIFS('10'!$C$3:$C$260,C583,'10'!$I$3:$I$260,"&lt;0")+COUNTIFS('10'!$D$3:$D$260,C583,'10'!$I$3:$I$260,"&lt;0")+COUNTIFS('11'!$C$3:$C$300,C583,'11'!$H$3:$H$300,"&lt;0")+COUNTIFS('11'!$D$3:$D$300,C583,'11'!$H$3:$H$300,"&lt;0")+COUNTIFS('12'!$C$3:$C$300,C583,'12'!$H$3:$H$300,"&lt;0")+COUNTIFS('12'!$D$3:$D$300,C583,'12'!$H$3:$H$300,"&lt;0")</f>
        <v>0</v>
      </c>
      <c r="H583" s="19">
        <f>SUMIFS('01'!$H$3:$H$300,'01'!$C$3:$C$300,C583)+SUMIFS('01'!$H$3:$H$300,'01'!$D$3:$D$300,C583)+SUMIFS('02'!$H$3:$H$300,'02'!$C$3:$C$300,C583)+SUMIFS('02'!$H$3:$H$300,'02'!$D$3:$D$300,C583)+SUMIFS('03'!$H$3:$H$300,'03'!$C$3:$C$300,C583)+SUMIFS('03'!$H$3:$H$300,'03'!$D$3:$D$300,C583)+SUMIFS('04'!$H$3:$H$300,'04'!$C$3:$C$300,C583)+SUMIFS('04'!$H$3:$H$300,'04'!$D$3:$D$300,C583)+SUMIFS('05'!$H$3:$H$300,'05'!$C$3:$C$300,C583)+SUMIFS('05'!$H$3:$H$300,'05'!$D$3:$D$300,C583)+SUMIFS('06'!$H$3:$H$300,'06'!$C$3:$C$300,C583)+SUMIFS('06'!$H$3:$H$300,'06'!$D$3:$D$300,C583)+SUMIFS('07'!$H$3:$H$300,'07'!$C$3:$C$300,C583)+SUMIFS('07'!$H$3:$H$300,'07'!$D$3:$D$300,C583)+SUMIFS('08'!$H$3:$H$300,'08'!$C$3:$C$300,C583)+SUMIFS('08'!$H$3:$H$300,'08'!$D$3:$D$300,C583)+SUMIFS('09'!$H$3:$H$300,'09'!$C$3:$C$300,C583)+SUMIFS('09'!$H$3:$H$300,'09'!$D$3:$D$300,C583)+SUMIFS('10'!$I$3:$I$260,'10'!$C$3:$C$260,C583)+SUMIFS('10'!$I$3:$I$260,'10'!$D$3:$D$260,C583)+SUMIFS('11'!$H$3:$H$300,'11'!$C$3:$C$300,C583)+SUMIFS('11'!$H$3:$H$300,'11'!$D$3:$D$300,C583)+SUMIFS('12'!$H$3:$H$300,'12'!$C$3:$C$300,C583)+SUMIFS('12'!$H$3:$H$300,'12'!$D$3:$D$300,C583)</f>
        <v>0</v>
      </c>
      <c r="I583" s="212"/>
      <c r="J583" s="231"/>
      <c r="K583" s="212"/>
      <c r="L583" s="212"/>
    </row>
    <row r="584" spans="1:12" ht="24.75" customHeight="1">
      <c r="A584" s="16">
        <f>Equipes!$H584+(ROW(Equipes!$H584)/100000)</f>
        <v>5.8399999999999997E-3</v>
      </c>
      <c r="B584" s="13">
        <f>RANK(Equipes!$A584,A:A)</f>
        <v>417</v>
      </c>
      <c r="C584" s="28"/>
      <c r="D584" s="18">
        <f>COUNTIF('01'!$C$3:$C$300,C584)+COUNTIF('02'!$C$3:$C$300,C584)+COUNTIF('03'!$C$3:$C$300,C584)+COUNTIF('04'!$C$3:$C$300,C584)+COUNTIF('05'!$C$3:$C$300,C584)+COUNTIF('06'!$C$3:$C$300,C584)+COUNTIF('07'!$C$3:$C$300,C584)+COUNTIF('08'!$C$3:$C$300,C584)+COUNTIF('09'!$C$3:$C$300,C584)+COUNTIF('10'!$C$3:$C$260,C584)+COUNTIF('11'!$C$3:$C$300,C584)+COUNTIF('12'!$C$3:$C$300,C584)</f>
        <v>0</v>
      </c>
      <c r="E584" s="18">
        <f>COUNTIF('01'!$D$3:$D$300,C584)+COUNTIF('02'!$D$3:$D$300,C584)+COUNTIF('03'!$D$3:$D$300,C584)+COUNTIF('04'!$D$3:$D$300,C584)+COUNTIF('05'!$D$3:$D$300,C584)+COUNTIF('06'!$D$3:$D$300,C584)+COUNTIF('07'!$D$3:$D$300,C584)+COUNTIF('08'!$D$3:$D$300,C584)+COUNTIF('09'!$D$3:$D$300,C584)+COUNTIF('10'!$D$3:$D$260,C584)+COUNTIF('11'!$D$3:$D$300,C584)+COUNTIF('12'!$D$3:$D$300,C584)</f>
        <v>0</v>
      </c>
      <c r="F584" s="18">
        <f>COUNTIFS('01'!$C$3:$C$300,C584,'01'!$H$3:$H$300,"&gt;0")+COUNTIFS('01'!$D$3:$D$300,C584,'01'!$H$3:$H$300,"&gt;0")+COUNTIFS('02'!$C$3:$C$300,C584,'02'!$H$3:$H$300,"&gt;0")+COUNTIFS('02'!$D$3:$D$300,C584,'02'!$H$3:$H$300,"&gt;0")+COUNTIFS('03'!$C$3:$C$300,C584,'03'!$H$3:$H$300,"&gt;0")+COUNTIFS('03'!$D$3:$D$300,C584,'03'!$H$3:$H$300,"&gt;0")+COUNTIFS('04'!$C$3:$C$300,C584,'04'!$H$3:$H$300,"&gt;0")+COUNTIFS('04'!$D$3:$D$300,C584,'04'!$H$3:$H$300,"&gt;0")+COUNTIFS('05'!$C$3:$C$300,C584,'05'!$H$3:$H$300,"&gt;0")+COUNTIFS('05'!$D$3:$D$300,C584,'05'!$H$3:$H$300,"&gt;0")+COUNTIFS('06'!$C$3:$C$300,C584,'06'!$H$3:$H$300,"&gt;0")+COUNTIFS('06'!$D$3:$D$300,C584,'06'!$H$3:$H$300,"&gt;0")+COUNTIFS('07'!$C$3:$C$300,C584,'07'!$H$3:$H$300,"&gt;0")+COUNTIFS('07'!$D$3:$D$300,C584,'07'!$H$3:$H$300,"&gt;0")+COUNTIFS('08'!$C$3:$C$300,C584,'08'!$H$3:$H$300,"&gt;0")+COUNTIFS('08'!$D$3:$D$300,C584,'08'!$H$3:$H$300,"&gt;0")+COUNTIFS('09'!$C$3:$C$300,C584,'09'!$H$3:$H$300,"&gt;0")+COUNTIFS('09'!$D$3:$D$300,C584,'09'!$H$3:$H$300,"&gt;0")+COUNTIFS('10'!$C$3:$C$260,C584,'10'!$I$3:$I$260,"&gt;0")+COUNTIFS('10'!$D$3:$D$260,C584,'10'!$I$3:$I$260,"&gt;0")+COUNTIFS('11'!$C$3:$C$300,C584,'11'!$H$3:$H$300,"&gt;0")+COUNTIFS('11'!$D$3:$D$300,C584,'11'!$H$3:$H$300,"&gt;0")+COUNTIFS('12'!$C$3:$C$300,C584,'12'!$H$3:$H$300,"&gt;0")+COUNTIFS('12'!$D$3:$D$300,C584,'12'!$H$3:$H$300,"&gt;0")</f>
        <v>0</v>
      </c>
      <c r="G584" s="18">
        <f>COUNTIFS('01'!$C$3:$C$300,C584,'01'!$H$3:$H$300,"&lt;0")+COUNTIFS('01'!$D$3:$D$300,C584,'01'!$H$3:$H$300,"&lt;0")+COUNTIFS('02'!$C$3:$C$300,C584,'02'!$H$3:$H$300,"&lt;0")+COUNTIFS('02'!$D$3:$D$300,C584,'02'!$H$3:$H$300,"&lt;0")+COUNTIFS('03'!$C$3:$C$300,C584,'03'!$H$3:$H$300,"&lt;0")+COUNTIFS('03'!$D$3:$D$300,C584,'03'!$H$3:$H$300,"&lt;0")+COUNTIFS('04'!$C$3:$C$300,C584,'04'!$H$3:$H$300,"&lt;0")+COUNTIFS('04'!$D$3:$D$300,C584,'04'!$H$3:$H$300,"&lt;0")+COUNTIFS('05'!$C$3:$C$300,C584,'05'!$H$3:$H$300,"&lt;0")+COUNTIFS('05'!$D$3:$D$300,C584,'05'!$H$3:$H$300,"&lt;0")+COUNTIFS('06'!$C$3:$C$300,C584,'06'!$H$3:$H$300,"&lt;0")+COUNTIFS('06'!$D$3:$D$300,C584,'06'!$H$3:$H$300,"&lt;0")+COUNTIFS('07'!$C$3:$C$300,C584,'07'!$H$3:$H$300,"&lt;0")+COUNTIFS('07'!$D$3:$D$300,C584,'07'!$H$3:$H$300,"&lt;0")+COUNTIFS('08'!$C$3:$C$300,C584,'08'!$H$3:$H$300,"&lt;0")+COUNTIFS('08'!$D$3:$D$300,C584,'08'!$H$3:$H$300,"&lt;0")+COUNTIFS('09'!$C$3:$C$300,C584,'09'!$H$3:$H$300,"&lt;0")+COUNTIFS('09'!$D$3:$D$300,C584,'09'!$H$3:$H$300,"&lt;0")+COUNTIFS('10'!$C$3:$C$260,C584,'10'!$I$3:$I$260,"&lt;0")+COUNTIFS('10'!$D$3:$D$260,C584,'10'!$I$3:$I$260,"&lt;0")+COUNTIFS('11'!$C$3:$C$300,C584,'11'!$H$3:$H$300,"&lt;0")+COUNTIFS('11'!$D$3:$D$300,C584,'11'!$H$3:$H$300,"&lt;0")+COUNTIFS('12'!$C$3:$C$300,C584,'12'!$H$3:$H$300,"&lt;0")+COUNTIFS('12'!$D$3:$D$300,C584,'12'!$H$3:$H$300,"&lt;0")</f>
        <v>0</v>
      </c>
      <c r="H584" s="19">
        <f>SUMIFS('01'!$H$3:$H$300,'01'!$C$3:$C$300,C584)+SUMIFS('01'!$H$3:$H$300,'01'!$D$3:$D$300,C584)+SUMIFS('02'!$H$3:$H$300,'02'!$C$3:$C$300,C584)+SUMIFS('02'!$H$3:$H$300,'02'!$D$3:$D$300,C584)+SUMIFS('03'!$H$3:$H$300,'03'!$C$3:$C$300,C584)+SUMIFS('03'!$H$3:$H$300,'03'!$D$3:$D$300,C584)+SUMIFS('04'!$H$3:$H$300,'04'!$C$3:$C$300,C584)+SUMIFS('04'!$H$3:$H$300,'04'!$D$3:$D$300,C584)+SUMIFS('05'!$H$3:$H$300,'05'!$C$3:$C$300,C584)+SUMIFS('05'!$H$3:$H$300,'05'!$D$3:$D$300,C584)+SUMIFS('06'!$H$3:$H$300,'06'!$C$3:$C$300,C584)+SUMIFS('06'!$H$3:$H$300,'06'!$D$3:$D$300,C584)+SUMIFS('07'!$H$3:$H$300,'07'!$C$3:$C$300,C584)+SUMIFS('07'!$H$3:$H$300,'07'!$D$3:$D$300,C584)+SUMIFS('08'!$H$3:$H$300,'08'!$C$3:$C$300,C584)+SUMIFS('08'!$H$3:$H$300,'08'!$D$3:$D$300,C584)+SUMIFS('09'!$H$3:$H$300,'09'!$C$3:$C$300,C584)+SUMIFS('09'!$H$3:$H$300,'09'!$D$3:$D$300,C584)+SUMIFS('10'!$I$3:$I$260,'10'!$C$3:$C$260,C584)+SUMIFS('10'!$I$3:$I$260,'10'!$D$3:$D$260,C584)+SUMIFS('11'!$H$3:$H$300,'11'!$C$3:$C$300,C584)+SUMIFS('11'!$H$3:$H$300,'11'!$D$3:$D$300,C584)+SUMIFS('12'!$H$3:$H$300,'12'!$C$3:$C$300,C584)+SUMIFS('12'!$H$3:$H$300,'12'!$D$3:$D$300,C584)</f>
        <v>0</v>
      </c>
      <c r="I584" s="212"/>
      <c r="J584" s="231"/>
      <c r="K584" s="212"/>
      <c r="L584" s="212"/>
    </row>
    <row r="585" spans="1:12" ht="24.75" customHeight="1">
      <c r="A585" s="16">
        <f>Equipes!$H585+(ROW(Equipes!$H585)/100000)</f>
        <v>5.8500000000000002E-3</v>
      </c>
      <c r="B585" s="13">
        <f>RANK(Equipes!$A585,A:A)</f>
        <v>416</v>
      </c>
      <c r="C585" s="28"/>
      <c r="D585" s="18">
        <f>COUNTIF('01'!$C$3:$C$300,C585)+COUNTIF('02'!$C$3:$C$300,C585)+COUNTIF('03'!$C$3:$C$300,C585)+COUNTIF('04'!$C$3:$C$300,C585)+COUNTIF('05'!$C$3:$C$300,C585)+COUNTIF('06'!$C$3:$C$300,C585)+COUNTIF('07'!$C$3:$C$300,C585)+COUNTIF('08'!$C$3:$C$300,C585)+COUNTIF('09'!$C$3:$C$300,C585)+COUNTIF('10'!$C$3:$C$260,C585)+COUNTIF('11'!$C$3:$C$300,C585)+COUNTIF('12'!$C$3:$C$300,C585)</f>
        <v>0</v>
      </c>
      <c r="E585" s="18">
        <f>COUNTIF('01'!$D$3:$D$300,C585)+COUNTIF('02'!$D$3:$D$300,C585)+COUNTIF('03'!$D$3:$D$300,C585)+COUNTIF('04'!$D$3:$D$300,C585)+COUNTIF('05'!$D$3:$D$300,C585)+COUNTIF('06'!$D$3:$D$300,C585)+COUNTIF('07'!$D$3:$D$300,C585)+COUNTIF('08'!$D$3:$D$300,C585)+COUNTIF('09'!$D$3:$D$300,C585)+COUNTIF('10'!$D$3:$D$260,C585)+COUNTIF('11'!$D$3:$D$300,C585)+COUNTIF('12'!$D$3:$D$300,C585)</f>
        <v>0</v>
      </c>
      <c r="F585" s="18">
        <f>COUNTIFS('01'!$C$3:$C$300,C585,'01'!$H$3:$H$300,"&gt;0")+COUNTIFS('01'!$D$3:$D$300,C585,'01'!$H$3:$H$300,"&gt;0")+COUNTIFS('02'!$C$3:$C$300,C585,'02'!$H$3:$H$300,"&gt;0")+COUNTIFS('02'!$D$3:$D$300,C585,'02'!$H$3:$H$300,"&gt;0")+COUNTIFS('03'!$C$3:$C$300,C585,'03'!$H$3:$H$300,"&gt;0")+COUNTIFS('03'!$D$3:$D$300,C585,'03'!$H$3:$H$300,"&gt;0")+COUNTIFS('04'!$C$3:$C$300,C585,'04'!$H$3:$H$300,"&gt;0")+COUNTIFS('04'!$D$3:$D$300,C585,'04'!$H$3:$H$300,"&gt;0")+COUNTIFS('05'!$C$3:$C$300,C585,'05'!$H$3:$H$300,"&gt;0")+COUNTIFS('05'!$D$3:$D$300,C585,'05'!$H$3:$H$300,"&gt;0")+COUNTIFS('06'!$C$3:$C$300,C585,'06'!$H$3:$H$300,"&gt;0")+COUNTIFS('06'!$D$3:$D$300,C585,'06'!$H$3:$H$300,"&gt;0")+COUNTIFS('07'!$C$3:$C$300,C585,'07'!$H$3:$H$300,"&gt;0")+COUNTIFS('07'!$D$3:$D$300,C585,'07'!$H$3:$H$300,"&gt;0")+COUNTIFS('08'!$C$3:$C$300,C585,'08'!$H$3:$H$300,"&gt;0")+COUNTIFS('08'!$D$3:$D$300,C585,'08'!$H$3:$H$300,"&gt;0")+COUNTIFS('09'!$C$3:$C$300,C585,'09'!$H$3:$H$300,"&gt;0")+COUNTIFS('09'!$D$3:$D$300,C585,'09'!$H$3:$H$300,"&gt;0")+COUNTIFS('10'!$C$3:$C$260,C585,'10'!$I$3:$I$260,"&gt;0")+COUNTIFS('10'!$D$3:$D$260,C585,'10'!$I$3:$I$260,"&gt;0")+COUNTIFS('11'!$C$3:$C$300,C585,'11'!$H$3:$H$300,"&gt;0")+COUNTIFS('11'!$D$3:$D$300,C585,'11'!$H$3:$H$300,"&gt;0")+COUNTIFS('12'!$C$3:$C$300,C585,'12'!$H$3:$H$300,"&gt;0")+COUNTIFS('12'!$D$3:$D$300,C585,'12'!$H$3:$H$300,"&gt;0")</f>
        <v>0</v>
      </c>
      <c r="G585" s="18">
        <f>COUNTIFS('01'!$C$3:$C$300,C585,'01'!$H$3:$H$300,"&lt;0")+COUNTIFS('01'!$D$3:$D$300,C585,'01'!$H$3:$H$300,"&lt;0")+COUNTIFS('02'!$C$3:$C$300,C585,'02'!$H$3:$H$300,"&lt;0")+COUNTIFS('02'!$D$3:$D$300,C585,'02'!$H$3:$H$300,"&lt;0")+COUNTIFS('03'!$C$3:$C$300,C585,'03'!$H$3:$H$300,"&lt;0")+COUNTIFS('03'!$D$3:$D$300,C585,'03'!$H$3:$H$300,"&lt;0")+COUNTIFS('04'!$C$3:$C$300,C585,'04'!$H$3:$H$300,"&lt;0")+COUNTIFS('04'!$D$3:$D$300,C585,'04'!$H$3:$H$300,"&lt;0")+COUNTIFS('05'!$C$3:$C$300,C585,'05'!$H$3:$H$300,"&lt;0")+COUNTIFS('05'!$D$3:$D$300,C585,'05'!$H$3:$H$300,"&lt;0")+COUNTIFS('06'!$C$3:$C$300,C585,'06'!$H$3:$H$300,"&lt;0")+COUNTIFS('06'!$D$3:$D$300,C585,'06'!$H$3:$H$300,"&lt;0")+COUNTIFS('07'!$C$3:$C$300,C585,'07'!$H$3:$H$300,"&lt;0")+COUNTIFS('07'!$D$3:$D$300,C585,'07'!$H$3:$H$300,"&lt;0")+COUNTIFS('08'!$C$3:$C$300,C585,'08'!$H$3:$H$300,"&lt;0")+COUNTIFS('08'!$D$3:$D$300,C585,'08'!$H$3:$H$300,"&lt;0")+COUNTIFS('09'!$C$3:$C$300,C585,'09'!$H$3:$H$300,"&lt;0")+COUNTIFS('09'!$D$3:$D$300,C585,'09'!$H$3:$H$300,"&lt;0")+COUNTIFS('10'!$C$3:$C$260,C585,'10'!$I$3:$I$260,"&lt;0")+COUNTIFS('10'!$D$3:$D$260,C585,'10'!$I$3:$I$260,"&lt;0")+COUNTIFS('11'!$C$3:$C$300,C585,'11'!$H$3:$H$300,"&lt;0")+COUNTIFS('11'!$D$3:$D$300,C585,'11'!$H$3:$H$300,"&lt;0")+COUNTIFS('12'!$C$3:$C$300,C585,'12'!$H$3:$H$300,"&lt;0")+COUNTIFS('12'!$D$3:$D$300,C585,'12'!$H$3:$H$300,"&lt;0")</f>
        <v>0</v>
      </c>
      <c r="H585" s="19">
        <f>SUMIFS('01'!$H$3:$H$300,'01'!$C$3:$C$300,C585)+SUMIFS('01'!$H$3:$H$300,'01'!$D$3:$D$300,C585)+SUMIFS('02'!$H$3:$H$300,'02'!$C$3:$C$300,C585)+SUMIFS('02'!$H$3:$H$300,'02'!$D$3:$D$300,C585)+SUMIFS('03'!$H$3:$H$300,'03'!$C$3:$C$300,C585)+SUMIFS('03'!$H$3:$H$300,'03'!$D$3:$D$300,C585)+SUMIFS('04'!$H$3:$H$300,'04'!$C$3:$C$300,C585)+SUMIFS('04'!$H$3:$H$300,'04'!$D$3:$D$300,C585)+SUMIFS('05'!$H$3:$H$300,'05'!$C$3:$C$300,C585)+SUMIFS('05'!$H$3:$H$300,'05'!$D$3:$D$300,C585)+SUMIFS('06'!$H$3:$H$300,'06'!$C$3:$C$300,C585)+SUMIFS('06'!$H$3:$H$300,'06'!$D$3:$D$300,C585)+SUMIFS('07'!$H$3:$H$300,'07'!$C$3:$C$300,C585)+SUMIFS('07'!$H$3:$H$300,'07'!$D$3:$D$300,C585)+SUMIFS('08'!$H$3:$H$300,'08'!$C$3:$C$300,C585)+SUMIFS('08'!$H$3:$H$300,'08'!$D$3:$D$300,C585)+SUMIFS('09'!$H$3:$H$300,'09'!$C$3:$C$300,C585)+SUMIFS('09'!$H$3:$H$300,'09'!$D$3:$D$300,C585)+SUMIFS('10'!$I$3:$I$260,'10'!$C$3:$C$260,C585)+SUMIFS('10'!$I$3:$I$260,'10'!$D$3:$D$260,C585)+SUMIFS('11'!$H$3:$H$300,'11'!$C$3:$C$300,C585)+SUMIFS('11'!$H$3:$H$300,'11'!$D$3:$D$300,C585)+SUMIFS('12'!$H$3:$H$300,'12'!$C$3:$C$300,C585)+SUMIFS('12'!$H$3:$H$300,'12'!$D$3:$D$300,C585)</f>
        <v>0</v>
      </c>
      <c r="I585" s="212"/>
      <c r="J585" s="231"/>
      <c r="K585" s="212"/>
      <c r="L585" s="212"/>
    </row>
    <row r="586" spans="1:12" ht="24.75" customHeight="1">
      <c r="A586" s="16">
        <f>Equipes!$H586+(ROW(Equipes!$H586)/100000)</f>
        <v>5.8599999999999998E-3</v>
      </c>
      <c r="B586" s="13">
        <f>RANK(Equipes!$A586,A:A)</f>
        <v>415</v>
      </c>
      <c r="C586" s="28"/>
      <c r="D586" s="18">
        <f>COUNTIF('01'!$C$3:$C$300,C586)+COUNTIF('02'!$C$3:$C$300,C586)+COUNTIF('03'!$C$3:$C$300,C586)+COUNTIF('04'!$C$3:$C$300,C586)+COUNTIF('05'!$C$3:$C$300,C586)+COUNTIF('06'!$C$3:$C$300,C586)+COUNTIF('07'!$C$3:$C$300,C586)+COUNTIF('08'!$C$3:$C$300,C586)+COUNTIF('09'!$C$3:$C$300,C586)+COUNTIF('10'!$C$3:$C$260,C586)+COUNTIF('11'!$C$3:$C$300,C586)+COUNTIF('12'!$C$3:$C$300,C586)</f>
        <v>0</v>
      </c>
      <c r="E586" s="18">
        <f>COUNTIF('01'!$D$3:$D$300,C586)+COUNTIF('02'!$D$3:$D$300,C586)+COUNTIF('03'!$D$3:$D$300,C586)+COUNTIF('04'!$D$3:$D$300,C586)+COUNTIF('05'!$D$3:$D$300,C586)+COUNTIF('06'!$D$3:$D$300,C586)+COUNTIF('07'!$D$3:$D$300,C586)+COUNTIF('08'!$D$3:$D$300,C586)+COUNTIF('09'!$D$3:$D$300,C586)+COUNTIF('10'!$D$3:$D$260,C586)+COUNTIF('11'!$D$3:$D$300,C586)+COUNTIF('12'!$D$3:$D$300,C586)</f>
        <v>0</v>
      </c>
      <c r="F586" s="18">
        <f>COUNTIFS('01'!$C$3:$C$300,C586,'01'!$H$3:$H$300,"&gt;0")+COUNTIFS('01'!$D$3:$D$300,C586,'01'!$H$3:$H$300,"&gt;0")+COUNTIFS('02'!$C$3:$C$300,C586,'02'!$H$3:$H$300,"&gt;0")+COUNTIFS('02'!$D$3:$D$300,C586,'02'!$H$3:$H$300,"&gt;0")+COUNTIFS('03'!$C$3:$C$300,C586,'03'!$H$3:$H$300,"&gt;0")+COUNTIFS('03'!$D$3:$D$300,C586,'03'!$H$3:$H$300,"&gt;0")+COUNTIFS('04'!$C$3:$C$300,C586,'04'!$H$3:$H$300,"&gt;0")+COUNTIFS('04'!$D$3:$D$300,C586,'04'!$H$3:$H$300,"&gt;0")+COUNTIFS('05'!$C$3:$C$300,C586,'05'!$H$3:$H$300,"&gt;0")+COUNTIFS('05'!$D$3:$D$300,C586,'05'!$H$3:$H$300,"&gt;0")+COUNTIFS('06'!$C$3:$C$300,C586,'06'!$H$3:$H$300,"&gt;0")+COUNTIFS('06'!$D$3:$D$300,C586,'06'!$H$3:$H$300,"&gt;0")+COUNTIFS('07'!$C$3:$C$300,C586,'07'!$H$3:$H$300,"&gt;0")+COUNTIFS('07'!$D$3:$D$300,C586,'07'!$H$3:$H$300,"&gt;0")+COUNTIFS('08'!$C$3:$C$300,C586,'08'!$H$3:$H$300,"&gt;0")+COUNTIFS('08'!$D$3:$D$300,C586,'08'!$H$3:$H$300,"&gt;0")+COUNTIFS('09'!$C$3:$C$300,C586,'09'!$H$3:$H$300,"&gt;0")+COUNTIFS('09'!$D$3:$D$300,C586,'09'!$H$3:$H$300,"&gt;0")+COUNTIFS('10'!$C$3:$C$260,C586,'10'!$I$3:$I$260,"&gt;0")+COUNTIFS('10'!$D$3:$D$260,C586,'10'!$I$3:$I$260,"&gt;0")+COUNTIFS('11'!$C$3:$C$300,C586,'11'!$H$3:$H$300,"&gt;0")+COUNTIFS('11'!$D$3:$D$300,C586,'11'!$H$3:$H$300,"&gt;0")+COUNTIFS('12'!$C$3:$C$300,C586,'12'!$H$3:$H$300,"&gt;0")+COUNTIFS('12'!$D$3:$D$300,C586,'12'!$H$3:$H$300,"&gt;0")</f>
        <v>0</v>
      </c>
      <c r="G586" s="18">
        <f>COUNTIFS('01'!$C$3:$C$300,C586,'01'!$H$3:$H$300,"&lt;0")+COUNTIFS('01'!$D$3:$D$300,C586,'01'!$H$3:$H$300,"&lt;0")+COUNTIFS('02'!$C$3:$C$300,C586,'02'!$H$3:$H$300,"&lt;0")+COUNTIFS('02'!$D$3:$D$300,C586,'02'!$H$3:$H$300,"&lt;0")+COUNTIFS('03'!$C$3:$C$300,C586,'03'!$H$3:$H$300,"&lt;0")+COUNTIFS('03'!$D$3:$D$300,C586,'03'!$H$3:$H$300,"&lt;0")+COUNTIFS('04'!$C$3:$C$300,C586,'04'!$H$3:$H$300,"&lt;0")+COUNTIFS('04'!$D$3:$D$300,C586,'04'!$H$3:$H$300,"&lt;0")+COUNTIFS('05'!$C$3:$C$300,C586,'05'!$H$3:$H$300,"&lt;0")+COUNTIFS('05'!$D$3:$D$300,C586,'05'!$H$3:$H$300,"&lt;0")+COUNTIFS('06'!$C$3:$C$300,C586,'06'!$H$3:$H$300,"&lt;0")+COUNTIFS('06'!$D$3:$D$300,C586,'06'!$H$3:$H$300,"&lt;0")+COUNTIFS('07'!$C$3:$C$300,C586,'07'!$H$3:$H$300,"&lt;0")+COUNTIFS('07'!$D$3:$D$300,C586,'07'!$H$3:$H$300,"&lt;0")+COUNTIFS('08'!$C$3:$C$300,C586,'08'!$H$3:$H$300,"&lt;0")+COUNTIFS('08'!$D$3:$D$300,C586,'08'!$H$3:$H$300,"&lt;0")+COUNTIFS('09'!$C$3:$C$300,C586,'09'!$H$3:$H$300,"&lt;0")+COUNTIFS('09'!$D$3:$D$300,C586,'09'!$H$3:$H$300,"&lt;0")+COUNTIFS('10'!$C$3:$C$260,C586,'10'!$I$3:$I$260,"&lt;0")+COUNTIFS('10'!$D$3:$D$260,C586,'10'!$I$3:$I$260,"&lt;0")+COUNTIFS('11'!$C$3:$C$300,C586,'11'!$H$3:$H$300,"&lt;0")+COUNTIFS('11'!$D$3:$D$300,C586,'11'!$H$3:$H$300,"&lt;0")+COUNTIFS('12'!$C$3:$C$300,C586,'12'!$H$3:$H$300,"&lt;0")+COUNTIFS('12'!$D$3:$D$300,C586,'12'!$H$3:$H$300,"&lt;0")</f>
        <v>0</v>
      </c>
      <c r="H586" s="19">
        <f>SUMIFS('01'!$H$3:$H$300,'01'!$C$3:$C$300,C586)+SUMIFS('01'!$H$3:$H$300,'01'!$D$3:$D$300,C586)+SUMIFS('02'!$H$3:$H$300,'02'!$C$3:$C$300,C586)+SUMIFS('02'!$H$3:$H$300,'02'!$D$3:$D$300,C586)+SUMIFS('03'!$H$3:$H$300,'03'!$C$3:$C$300,C586)+SUMIFS('03'!$H$3:$H$300,'03'!$D$3:$D$300,C586)+SUMIFS('04'!$H$3:$H$300,'04'!$C$3:$C$300,C586)+SUMIFS('04'!$H$3:$H$300,'04'!$D$3:$D$300,C586)+SUMIFS('05'!$H$3:$H$300,'05'!$C$3:$C$300,C586)+SUMIFS('05'!$H$3:$H$300,'05'!$D$3:$D$300,C586)+SUMIFS('06'!$H$3:$H$300,'06'!$C$3:$C$300,C586)+SUMIFS('06'!$H$3:$H$300,'06'!$D$3:$D$300,C586)+SUMIFS('07'!$H$3:$H$300,'07'!$C$3:$C$300,C586)+SUMIFS('07'!$H$3:$H$300,'07'!$D$3:$D$300,C586)+SUMIFS('08'!$H$3:$H$300,'08'!$C$3:$C$300,C586)+SUMIFS('08'!$H$3:$H$300,'08'!$D$3:$D$300,C586)+SUMIFS('09'!$H$3:$H$300,'09'!$C$3:$C$300,C586)+SUMIFS('09'!$H$3:$H$300,'09'!$D$3:$D$300,C586)+SUMIFS('10'!$I$3:$I$260,'10'!$C$3:$C$260,C586)+SUMIFS('10'!$I$3:$I$260,'10'!$D$3:$D$260,C586)+SUMIFS('11'!$H$3:$H$300,'11'!$C$3:$C$300,C586)+SUMIFS('11'!$H$3:$H$300,'11'!$D$3:$D$300,C586)+SUMIFS('12'!$H$3:$H$300,'12'!$C$3:$C$300,C586)+SUMIFS('12'!$H$3:$H$300,'12'!$D$3:$D$300,C586)</f>
        <v>0</v>
      </c>
      <c r="I586" s="212"/>
      <c r="J586" s="231"/>
      <c r="K586" s="212"/>
      <c r="L586" s="212"/>
    </row>
    <row r="587" spans="1:12" ht="24.75" customHeight="1">
      <c r="A587" s="16">
        <f>Equipes!$H587+(ROW(Equipes!$H587)/100000)</f>
        <v>5.8700000000000002E-3</v>
      </c>
      <c r="B587" s="13">
        <f>RANK(Equipes!$A587,A:A)</f>
        <v>414</v>
      </c>
      <c r="C587" s="28"/>
      <c r="D587" s="18">
        <f>COUNTIF('01'!$C$3:$C$300,C587)+COUNTIF('02'!$C$3:$C$300,C587)+COUNTIF('03'!$C$3:$C$300,C587)+COUNTIF('04'!$C$3:$C$300,C587)+COUNTIF('05'!$C$3:$C$300,C587)+COUNTIF('06'!$C$3:$C$300,C587)+COUNTIF('07'!$C$3:$C$300,C587)+COUNTIF('08'!$C$3:$C$300,C587)+COUNTIF('09'!$C$3:$C$300,C587)+COUNTIF('10'!$C$3:$C$260,C587)+COUNTIF('11'!$C$3:$C$300,C587)+COUNTIF('12'!$C$3:$C$300,C587)</f>
        <v>0</v>
      </c>
      <c r="E587" s="18">
        <f>COUNTIF('01'!$D$3:$D$300,C587)+COUNTIF('02'!$D$3:$D$300,C587)+COUNTIF('03'!$D$3:$D$300,C587)+COUNTIF('04'!$D$3:$D$300,C587)+COUNTIF('05'!$D$3:$D$300,C587)+COUNTIF('06'!$D$3:$D$300,C587)+COUNTIF('07'!$D$3:$D$300,C587)+COUNTIF('08'!$D$3:$D$300,C587)+COUNTIF('09'!$D$3:$D$300,C587)+COUNTIF('10'!$D$3:$D$260,C587)+COUNTIF('11'!$D$3:$D$300,C587)+COUNTIF('12'!$D$3:$D$300,C587)</f>
        <v>0</v>
      </c>
      <c r="F587" s="18">
        <f>COUNTIFS('01'!$C$3:$C$300,C587,'01'!$H$3:$H$300,"&gt;0")+COUNTIFS('01'!$D$3:$D$300,C587,'01'!$H$3:$H$300,"&gt;0")+COUNTIFS('02'!$C$3:$C$300,C587,'02'!$H$3:$H$300,"&gt;0")+COUNTIFS('02'!$D$3:$D$300,C587,'02'!$H$3:$H$300,"&gt;0")+COUNTIFS('03'!$C$3:$C$300,C587,'03'!$H$3:$H$300,"&gt;0")+COUNTIFS('03'!$D$3:$D$300,C587,'03'!$H$3:$H$300,"&gt;0")+COUNTIFS('04'!$C$3:$C$300,C587,'04'!$H$3:$H$300,"&gt;0")+COUNTIFS('04'!$D$3:$D$300,C587,'04'!$H$3:$H$300,"&gt;0")+COUNTIFS('05'!$C$3:$C$300,C587,'05'!$H$3:$H$300,"&gt;0")+COUNTIFS('05'!$D$3:$D$300,C587,'05'!$H$3:$H$300,"&gt;0")+COUNTIFS('06'!$C$3:$C$300,C587,'06'!$H$3:$H$300,"&gt;0")+COUNTIFS('06'!$D$3:$D$300,C587,'06'!$H$3:$H$300,"&gt;0")+COUNTIFS('07'!$C$3:$C$300,C587,'07'!$H$3:$H$300,"&gt;0")+COUNTIFS('07'!$D$3:$D$300,C587,'07'!$H$3:$H$300,"&gt;0")+COUNTIFS('08'!$C$3:$C$300,C587,'08'!$H$3:$H$300,"&gt;0")+COUNTIFS('08'!$D$3:$D$300,C587,'08'!$H$3:$H$300,"&gt;0")+COUNTIFS('09'!$C$3:$C$300,C587,'09'!$H$3:$H$300,"&gt;0")+COUNTIFS('09'!$D$3:$D$300,C587,'09'!$H$3:$H$300,"&gt;0")+COUNTIFS('10'!$C$3:$C$260,C587,'10'!$I$3:$I$260,"&gt;0")+COUNTIFS('10'!$D$3:$D$260,C587,'10'!$I$3:$I$260,"&gt;0")+COUNTIFS('11'!$C$3:$C$300,C587,'11'!$H$3:$H$300,"&gt;0")+COUNTIFS('11'!$D$3:$D$300,C587,'11'!$H$3:$H$300,"&gt;0")+COUNTIFS('12'!$C$3:$C$300,C587,'12'!$H$3:$H$300,"&gt;0")+COUNTIFS('12'!$D$3:$D$300,C587,'12'!$H$3:$H$300,"&gt;0")</f>
        <v>0</v>
      </c>
      <c r="G587" s="18">
        <f>COUNTIFS('01'!$C$3:$C$300,C587,'01'!$H$3:$H$300,"&lt;0")+COUNTIFS('01'!$D$3:$D$300,C587,'01'!$H$3:$H$300,"&lt;0")+COUNTIFS('02'!$C$3:$C$300,C587,'02'!$H$3:$H$300,"&lt;0")+COUNTIFS('02'!$D$3:$D$300,C587,'02'!$H$3:$H$300,"&lt;0")+COUNTIFS('03'!$C$3:$C$300,C587,'03'!$H$3:$H$300,"&lt;0")+COUNTIFS('03'!$D$3:$D$300,C587,'03'!$H$3:$H$300,"&lt;0")+COUNTIFS('04'!$C$3:$C$300,C587,'04'!$H$3:$H$300,"&lt;0")+COUNTIFS('04'!$D$3:$D$300,C587,'04'!$H$3:$H$300,"&lt;0")+COUNTIFS('05'!$C$3:$C$300,C587,'05'!$H$3:$H$300,"&lt;0")+COUNTIFS('05'!$D$3:$D$300,C587,'05'!$H$3:$H$300,"&lt;0")+COUNTIFS('06'!$C$3:$C$300,C587,'06'!$H$3:$H$300,"&lt;0")+COUNTIFS('06'!$D$3:$D$300,C587,'06'!$H$3:$H$300,"&lt;0")+COUNTIFS('07'!$C$3:$C$300,C587,'07'!$H$3:$H$300,"&lt;0")+COUNTIFS('07'!$D$3:$D$300,C587,'07'!$H$3:$H$300,"&lt;0")+COUNTIFS('08'!$C$3:$C$300,C587,'08'!$H$3:$H$300,"&lt;0")+COUNTIFS('08'!$D$3:$D$300,C587,'08'!$H$3:$H$300,"&lt;0")+COUNTIFS('09'!$C$3:$C$300,C587,'09'!$H$3:$H$300,"&lt;0")+COUNTIFS('09'!$D$3:$D$300,C587,'09'!$H$3:$H$300,"&lt;0")+COUNTIFS('10'!$C$3:$C$260,C587,'10'!$I$3:$I$260,"&lt;0")+COUNTIFS('10'!$D$3:$D$260,C587,'10'!$I$3:$I$260,"&lt;0")+COUNTIFS('11'!$C$3:$C$300,C587,'11'!$H$3:$H$300,"&lt;0")+COUNTIFS('11'!$D$3:$D$300,C587,'11'!$H$3:$H$300,"&lt;0")+COUNTIFS('12'!$C$3:$C$300,C587,'12'!$H$3:$H$300,"&lt;0")+COUNTIFS('12'!$D$3:$D$300,C587,'12'!$H$3:$H$300,"&lt;0")</f>
        <v>0</v>
      </c>
      <c r="H587" s="19">
        <f>SUMIFS('01'!$H$3:$H$300,'01'!$C$3:$C$300,C587)+SUMIFS('01'!$H$3:$H$300,'01'!$D$3:$D$300,C587)+SUMIFS('02'!$H$3:$H$300,'02'!$C$3:$C$300,C587)+SUMIFS('02'!$H$3:$H$300,'02'!$D$3:$D$300,C587)+SUMIFS('03'!$H$3:$H$300,'03'!$C$3:$C$300,C587)+SUMIFS('03'!$H$3:$H$300,'03'!$D$3:$D$300,C587)+SUMIFS('04'!$H$3:$H$300,'04'!$C$3:$C$300,C587)+SUMIFS('04'!$H$3:$H$300,'04'!$D$3:$D$300,C587)+SUMIFS('05'!$H$3:$H$300,'05'!$C$3:$C$300,C587)+SUMIFS('05'!$H$3:$H$300,'05'!$D$3:$D$300,C587)+SUMIFS('06'!$H$3:$H$300,'06'!$C$3:$C$300,C587)+SUMIFS('06'!$H$3:$H$300,'06'!$D$3:$D$300,C587)+SUMIFS('07'!$H$3:$H$300,'07'!$C$3:$C$300,C587)+SUMIFS('07'!$H$3:$H$300,'07'!$D$3:$D$300,C587)+SUMIFS('08'!$H$3:$H$300,'08'!$C$3:$C$300,C587)+SUMIFS('08'!$H$3:$H$300,'08'!$D$3:$D$300,C587)+SUMIFS('09'!$H$3:$H$300,'09'!$C$3:$C$300,C587)+SUMIFS('09'!$H$3:$H$300,'09'!$D$3:$D$300,C587)+SUMIFS('10'!$I$3:$I$260,'10'!$C$3:$C$260,C587)+SUMIFS('10'!$I$3:$I$260,'10'!$D$3:$D$260,C587)+SUMIFS('11'!$H$3:$H$300,'11'!$C$3:$C$300,C587)+SUMIFS('11'!$H$3:$H$300,'11'!$D$3:$D$300,C587)+SUMIFS('12'!$H$3:$H$300,'12'!$C$3:$C$300,C587)+SUMIFS('12'!$H$3:$H$300,'12'!$D$3:$D$300,C587)</f>
        <v>0</v>
      </c>
      <c r="I587" s="212"/>
      <c r="J587" s="231"/>
      <c r="K587" s="212"/>
      <c r="L587" s="212"/>
    </row>
    <row r="588" spans="1:12" ht="24.75" customHeight="1">
      <c r="A588" s="16">
        <f>Equipes!$H588+(ROW(Equipes!$H588)/100000)</f>
        <v>5.8799999999999998E-3</v>
      </c>
      <c r="B588" s="13">
        <f>RANK(Equipes!$A588,A:A)</f>
        <v>413</v>
      </c>
      <c r="C588" s="28"/>
      <c r="D588" s="18">
        <f>COUNTIF('01'!$C$3:$C$300,C588)+COUNTIF('02'!$C$3:$C$300,C588)+COUNTIF('03'!$C$3:$C$300,C588)+COUNTIF('04'!$C$3:$C$300,C588)+COUNTIF('05'!$C$3:$C$300,C588)+COUNTIF('06'!$C$3:$C$300,C588)+COUNTIF('07'!$C$3:$C$300,C588)+COUNTIF('08'!$C$3:$C$300,C588)+COUNTIF('09'!$C$3:$C$300,C588)+COUNTIF('10'!$C$3:$C$260,C588)+COUNTIF('11'!$C$3:$C$300,C588)+COUNTIF('12'!$C$3:$C$300,C588)</f>
        <v>0</v>
      </c>
      <c r="E588" s="18">
        <f>COUNTIF('01'!$D$3:$D$300,C588)+COUNTIF('02'!$D$3:$D$300,C588)+COUNTIF('03'!$D$3:$D$300,C588)+COUNTIF('04'!$D$3:$D$300,C588)+COUNTIF('05'!$D$3:$D$300,C588)+COUNTIF('06'!$D$3:$D$300,C588)+COUNTIF('07'!$D$3:$D$300,C588)+COUNTIF('08'!$D$3:$D$300,C588)+COUNTIF('09'!$D$3:$D$300,C588)+COUNTIF('10'!$D$3:$D$260,C588)+COUNTIF('11'!$D$3:$D$300,C588)+COUNTIF('12'!$D$3:$D$300,C588)</f>
        <v>0</v>
      </c>
      <c r="F588" s="18">
        <f>COUNTIFS('01'!$C$3:$C$300,C588,'01'!$H$3:$H$300,"&gt;0")+COUNTIFS('01'!$D$3:$D$300,C588,'01'!$H$3:$H$300,"&gt;0")+COUNTIFS('02'!$C$3:$C$300,C588,'02'!$H$3:$H$300,"&gt;0")+COUNTIFS('02'!$D$3:$D$300,C588,'02'!$H$3:$H$300,"&gt;0")+COUNTIFS('03'!$C$3:$C$300,C588,'03'!$H$3:$H$300,"&gt;0")+COUNTIFS('03'!$D$3:$D$300,C588,'03'!$H$3:$H$300,"&gt;0")+COUNTIFS('04'!$C$3:$C$300,C588,'04'!$H$3:$H$300,"&gt;0")+COUNTIFS('04'!$D$3:$D$300,C588,'04'!$H$3:$H$300,"&gt;0")+COUNTIFS('05'!$C$3:$C$300,C588,'05'!$H$3:$H$300,"&gt;0")+COUNTIFS('05'!$D$3:$D$300,C588,'05'!$H$3:$H$300,"&gt;0")+COUNTIFS('06'!$C$3:$C$300,C588,'06'!$H$3:$H$300,"&gt;0")+COUNTIFS('06'!$D$3:$D$300,C588,'06'!$H$3:$H$300,"&gt;0")+COUNTIFS('07'!$C$3:$C$300,C588,'07'!$H$3:$H$300,"&gt;0")+COUNTIFS('07'!$D$3:$D$300,C588,'07'!$H$3:$H$300,"&gt;0")+COUNTIFS('08'!$C$3:$C$300,C588,'08'!$H$3:$H$300,"&gt;0")+COUNTIFS('08'!$D$3:$D$300,C588,'08'!$H$3:$H$300,"&gt;0")+COUNTIFS('09'!$C$3:$C$300,C588,'09'!$H$3:$H$300,"&gt;0")+COUNTIFS('09'!$D$3:$D$300,C588,'09'!$H$3:$H$300,"&gt;0")+COUNTIFS('10'!$C$3:$C$260,C588,'10'!$I$3:$I$260,"&gt;0")+COUNTIFS('10'!$D$3:$D$260,C588,'10'!$I$3:$I$260,"&gt;0")+COUNTIFS('11'!$C$3:$C$300,C588,'11'!$H$3:$H$300,"&gt;0")+COUNTIFS('11'!$D$3:$D$300,C588,'11'!$H$3:$H$300,"&gt;0")+COUNTIFS('12'!$C$3:$C$300,C588,'12'!$H$3:$H$300,"&gt;0")+COUNTIFS('12'!$D$3:$D$300,C588,'12'!$H$3:$H$300,"&gt;0")</f>
        <v>0</v>
      </c>
      <c r="G588" s="18">
        <f>COUNTIFS('01'!$C$3:$C$300,C588,'01'!$H$3:$H$300,"&lt;0")+COUNTIFS('01'!$D$3:$D$300,C588,'01'!$H$3:$H$300,"&lt;0")+COUNTIFS('02'!$C$3:$C$300,C588,'02'!$H$3:$H$300,"&lt;0")+COUNTIFS('02'!$D$3:$D$300,C588,'02'!$H$3:$H$300,"&lt;0")+COUNTIFS('03'!$C$3:$C$300,C588,'03'!$H$3:$H$300,"&lt;0")+COUNTIFS('03'!$D$3:$D$300,C588,'03'!$H$3:$H$300,"&lt;0")+COUNTIFS('04'!$C$3:$C$300,C588,'04'!$H$3:$H$300,"&lt;0")+COUNTIFS('04'!$D$3:$D$300,C588,'04'!$H$3:$H$300,"&lt;0")+COUNTIFS('05'!$C$3:$C$300,C588,'05'!$H$3:$H$300,"&lt;0")+COUNTIFS('05'!$D$3:$D$300,C588,'05'!$H$3:$H$300,"&lt;0")+COUNTIFS('06'!$C$3:$C$300,C588,'06'!$H$3:$H$300,"&lt;0")+COUNTIFS('06'!$D$3:$D$300,C588,'06'!$H$3:$H$300,"&lt;0")+COUNTIFS('07'!$C$3:$C$300,C588,'07'!$H$3:$H$300,"&lt;0")+COUNTIFS('07'!$D$3:$D$300,C588,'07'!$H$3:$H$300,"&lt;0")+COUNTIFS('08'!$C$3:$C$300,C588,'08'!$H$3:$H$300,"&lt;0")+COUNTIFS('08'!$D$3:$D$300,C588,'08'!$H$3:$H$300,"&lt;0")+COUNTIFS('09'!$C$3:$C$300,C588,'09'!$H$3:$H$300,"&lt;0")+COUNTIFS('09'!$D$3:$D$300,C588,'09'!$H$3:$H$300,"&lt;0")+COUNTIFS('10'!$C$3:$C$260,C588,'10'!$I$3:$I$260,"&lt;0")+COUNTIFS('10'!$D$3:$D$260,C588,'10'!$I$3:$I$260,"&lt;0")+COUNTIFS('11'!$C$3:$C$300,C588,'11'!$H$3:$H$300,"&lt;0")+COUNTIFS('11'!$D$3:$D$300,C588,'11'!$H$3:$H$300,"&lt;0")+COUNTIFS('12'!$C$3:$C$300,C588,'12'!$H$3:$H$300,"&lt;0")+COUNTIFS('12'!$D$3:$D$300,C588,'12'!$H$3:$H$300,"&lt;0")</f>
        <v>0</v>
      </c>
      <c r="H588" s="19">
        <f>SUMIFS('01'!$H$3:$H$300,'01'!$C$3:$C$300,C588)+SUMIFS('01'!$H$3:$H$300,'01'!$D$3:$D$300,C588)+SUMIFS('02'!$H$3:$H$300,'02'!$C$3:$C$300,C588)+SUMIFS('02'!$H$3:$H$300,'02'!$D$3:$D$300,C588)+SUMIFS('03'!$H$3:$H$300,'03'!$C$3:$C$300,C588)+SUMIFS('03'!$H$3:$H$300,'03'!$D$3:$D$300,C588)+SUMIFS('04'!$H$3:$H$300,'04'!$C$3:$C$300,C588)+SUMIFS('04'!$H$3:$H$300,'04'!$D$3:$D$300,C588)+SUMIFS('05'!$H$3:$H$300,'05'!$C$3:$C$300,C588)+SUMIFS('05'!$H$3:$H$300,'05'!$D$3:$D$300,C588)+SUMIFS('06'!$H$3:$H$300,'06'!$C$3:$C$300,C588)+SUMIFS('06'!$H$3:$H$300,'06'!$D$3:$D$300,C588)+SUMIFS('07'!$H$3:$H$300,'07'!$C$3:$C$300,C588)+SUMIFS('07'!$H$3:$H$300,'07'!$D$3:$D$300,C588)+SUMIFS('08'!$H$3:$H$300,'08'!$C$3:$C$300,C588)+SUMIFS('08'!$H$3:$H$300,'08'!$D$3:$D$300,C588)+SUMIFS('09'!$H$3:$H$300,'09'!$C$3:$C$300,C588)+SUMIFS('09'!$H$3:$H$300,'09'!$D$3:$D$300,C588)+SUMIFS('10'!$I$3:$I$260,'10'!$C$3:$C$260,C588)+SUMIFS('10'!$I$3:$I$260,'10'!$D$3:$D$260,C588)+SUMIFS('11'!$H$3:$H$300,'11'!$C$3:$C$300,C588)+SUMIFS('11'!$H$3:$H$300,'11'!$D$3:$D$300,C588)+SUMIFS('12'!$H$3:$H$300,'12'!$C$3:$C$300,C588)+SUMIFS('12'!$H$3:$H$300,'12'!$D$3:$D$300,C588)</f>
        <v>0</v>
      </c>
      <c r="I588" s="212"/>
      <c r="J588" s="231"/>
      <c r="K588" s="212"/>
      <c r="L588" s="212"/>
    </row>
    <row r="589" spans="1:12" ht="24.75" customHeight="1">
      <c r="A589" s="16">
        <f>Equipes!$H589+(ROW(Equipes!$H589)/100000)</f>
        <v>5.8900000000000003E-3</v>
      </c>
      <c r="B589" s="13">
        <f>RANK(Equipes!$A589,A:A)</f>
        <v>412</v>
      </c>
      <c r="C589" s="28"/>
      <c r="D589" s="18">
        <f>COUNTIF('01'!$C$3:$C$300,C589)+COUNTIF('02'!$C$3:$C$300,C589)+COUNTIF('03'!$C$3:$C$300,C589)+COUNTIF('04'!$C$3:$C$300,C589)+COUNTIF('05'!$C$3:$C$300,C589)+COUNTIF('06'!$C$3:$C$300,C589)+COUNTIF('07'!$C$3:$C$300,C589)+COUNTIF('08'!$C$3:$C$300,C589)+COUNTIF('09'!$C$3:$C$300,C589)+COUNTIF('10'!$C$3:$C$260,C589)+COUNTIF('11'!$C$3:$C$300,C589)+COUNTIF('12'!$C$3:$C$300,C589)</f>
        <v>0</v>
      </c>
      <c r="E589" s="18">
        <f>COUNTIF('01'!$D$3:$D$300,C589)+COUNTIF('02'!$D$3:$D$300,C589)+COUNTIF('03'!$D$3:$D$300,C589)+COUNTIF('04'!$D$3:$D$300,C589)+COUNTIF('05'!$D$3:$D$300,C589)+COUNTIF('06'!$D$3:$D$300,C589)+COUNTIF('07'!$D$3:$D$300,C589)+COUNTIF('08'!$D$3:$D$300,C589)+COUNTIF('09'!$D$3:$D$300,C589)+COUNTIF('10'!$D$3:$D$260,C589)+COUNTIF('11'!$D$3:$D$300,C589)+COUNTIF('12'!$D$3:$D$300,C589)</f>
        <v>0</v>
      </c>
      <c r="F589" s="18">
        <f>COUNTIFS('01'!$C$3:$C$300,C589,'01'!$H$3:$H$300,"&gt;0")+COUNTIFS('01'!$D$3:$D$300,C589,'01'!$H$3:$H$300,"&gt;0")+COUNTIFS('02'!$C$3:$C$300,C589,'02'!$H$3:$H$300,"&gt;0")+COUNTIFS('02'!$D$3:$D$300,C589,'02'!$H$3:$H$300,"&gt;0")+COUNTIFS('03'!$C$3:$C$300,C589,'03'!$H$3:$H$300,"&gt;0")+COUNTIFS('03'!$D$3:$D$300,C589,'03'!$H$3:$H$300,"&gt;0")+COUNTIFS('04'!$C$3:$C$300,C589,'04'!$H$3:$H$300,"&gt;0")+COUNTIFS('04'!$D$3:$D$300,C589,'04'!$H$3:$H$300,"&gt;0")+COUNTIFS('05'!$C$3:$C$300,C589,'05'!$H$3:$H$300,"&gt;0")+COUNTIFS('05'!$D$3:$D$300,C589,'05'!$H$3:$H$300,"&gt;0")+COUNTIFS('06'!$C$3:$C$300,C589,'06'!$H$3:$H$300,"&gt;0")+COUNTIFS('06'!$D$3:$D$300,C589,'06'!$H$3:$H$300,"&gt;0")+COUNTIFS('07'!$C$3:$C$300,C589,'07'!$H$3:$H$300,"&gt;0")+COUNTIFS('07'!$D$3:$D$300,C589,'07'!$H$3:$H$300,"&gt;0")+COUNTIFS('08'!$C$3:$C$300,C589,'08'!$H$3:$H$300,"&gt;0")+COUNTIFS('08'!$D$3:$D$300,C589,'08'!$H$3:$H$300,"&gt;0")+COUNTIFS('09'!$C$3:$C$300,C589,'09'!$H$3:$H$300,"&gt;0")+COUNTIFS('09'!$D$3:$D$300,C589,'09'!$H$3:$H$300,"&gt;0")+COUNTIFS('10'!$C$3:$C$260,C589,'10'!$I$3:$I$260,"&gt;0")+COUNTIFS('10'!$D$3:$D$260,C589,'10'!$I$3:$I$260,"&gt;0")+COUNTIFS('11'!$C$3:$C$300,C589,'11'!$H$3:$H$300,"&gt;0")+COUNTIFS('11'!$D$3:$D$300,C589,'11'!$H$3:$H$300,"&gt;0")+COUNTIFS('12'!$C$3:$C$300,C589,'12'!$H$3:$H$300,"&gt;0")+COUNTIFS('12'!$D$3:$D$300,C589,'12'!$H$3:$H$300,"&gt;0")</f>
        <v>0</v>
      </c>
      <c r="G589" s="18">
        <f>COUNTIFS('01'!$C$3:$C$300,C589,'01'!$H$3:$H$300,"&lt;0")+COUNTIFS('01'!$D$3:$D$300,C589,'01'!$H$3:$H$300,"&lt;0")+COUNTIFS('02'!$C$3:$C$300,C589,'02'!$H$3:$H$300,"&lt;0")+COUNTIFS('02'!$D$3:$D$300,C589,'02'!$H$3:$H$300,"&lt;0")+COUNTIFS('03'!$C$3:$C$300,C589,'03'!$H$3:$H$300,"&lt;0")+COUNTIFS('03'!$D$3:$D$300,C589,'03'!$H$3:$H$300,"&lt;0")+COUNTIFS('04'!$C$3:$C$300,C589,'04'!$H$3:$H$300,"&lt;0")+COUNTIFS('04'!$D$3:$D$300,C589,'04'!$H$3:$H$300,"&lt;0")+COUNTIFS('05'!$C$3:$C$300,C589,'05'!$H$3:$H$300,"&lt;0")+COUNTIFS('05'!$D$3:$D$300,C589,'05'!$H$3:$H$300,"&lt;0")+COUNTIFS('06'!$C$3:$C$300,C589,'06'!$H$3:$H$300,"&lt;0")+COUNTIFS('06'!$D$3:$D$300,C589,'06'!$H$3:$H$300,"&lt;0")+COUNTIFS('07'!$C$3:$C$300,C589,'07'!$H$3:$H$300,"&lt;0")+COUNTIFS('07'!$D$3:$D$300,C589,'07'!$H$3:$H$300,"&lt;0")+COUNTIFS('08'!$C$3:$C$300,C589,'08'!$H$3:$H$300,"&lt;0")+COUNTIFS('08'!$D$3:$D$300,C589,'08'!$H$3:$H$300,"&lt;0")+COUNTIFS('09'!$C$3:$C$300,C589,'09'!$H$3:$H$300,"&lt;0")+COUNTIFS('09'!$D$3:$D$300,C589,'09'!$H$3:$H$300,"&lt;0")+COUNTIFS('10'!$C$3:$C$260,C589,'10'!$I$3:$I$260,"&lt;0")+COUNTIFS('10'!$D$3:$D$260,C589,'10'!$I$3:$I$260,"&lt;0")+COUNTIFS('11'!$C$3:$C$300,C589,'11'!$H$3:$H$300,"&lt;0")+COUNTIFS('11'!$D$3:$D$300,C589,'11'!$H$3:$H$300,"&lt;0")+COUNTIFS('12'!$C$3:$C$300,C589,'12'!$H$3:$H$300,"&lt;0")+COUNTIFS('12'!$D$3:$D$300,C589,'12'!$H$3:$H$300,"&lt;0")</f>
        <v>0</v>
      </c>
      <c r="H589" s="19">
        <f>SUMIFS('01'!$H$3:$H$300,'01'!$C$3:$C$300,C589)+SUMIFS('01'!$H$3:$H$300,'01'!$D$3:$D$300,C589)+SUMIFS('02'!$H$3:$H$300,'02'!$C$3:$C$300,C589)+SUMIFS('02'!$H$3:$H$300,'02'!$D$3:$D$300,C589)+SUMIFS('03'!$H$3:$H$300,'03'!$C$3:$C$300,C589)+SUMIFS('03'!$H$3:$H$300,'03'!$D$3:$D$300,C589)+SUMIFS('04'!$H$3:$H$300,'04'!$C$3:$C$300,C589)+SUMIFS('04'!$H$3:$H$300,'04'!$D$3:$D$300,C589)+SUMIFS('05'!$H$3:$H$300,'05'!$C$3:$C$300,C589)+SUMIFS('05'!$H$3:$H$300,'05'!$D$3:$D$300,C589)+SUMIFS('06'!$H$3:$H$300,'06'!$C$3:$C$300,C589)+SUMIFS('06'!$H$3:$H$300,'06'!$D$3:$D$300,C589)+SUMIFS('07'!$H$3:$H$300,'07'!$C$3:$C$300,C589)+SUMIFS('07'!$H$3:$H$300,'07'!$D$3:$D$300,C589)+SUMIFS('08'!$H$3:$H$300,'08'!$C$3:$C$300,C589)+SUMIFS('08'!$H$3:$H$300,'08'!$D$3:$D$300,C589)+SUMIFS('09'!$H$3:$H$300,'09'!$C$3:$C$300,C589)+SUMIFS('09'!$H$3:$H$300,'09'!$D$3:$D$300,C589)+SUMIFS('10'!$I$3:$I$260,'10'!$C$3:$C$260,C589)+SUMIFS('10'!$I$3:$I$260,'10'!$D$3:$D$260,C589)+SUMIFS('11'!$H$3:$H$300,'11'!$C$3:$C$300,C589)+SUMIFS('11'!$H$3:$H$300,'11'!$D$3:$D$300,C589)+SUMIFS('12'!$H$3:$H$300,'12'!$C$3:$C$300,C589)+SUMIFS('12'!$H$3:$H$300,'12'!$D$3:$D$300,C589)</f>
        <v>0</v>
      </c>
      <c r="I589" s="212"/>
      <c r="J589" s="231"/>
      <c r="K589" s="212"/>
      <c r="L589" s="212"/>
    </row>
    <row r="590" spans="1:12" ht="24.75" customHeight="1">
      <c r="A590" s="16">
        <f>Equipes!$H590+(ROW(Equipes!$H590)/100000)</f>
        <v>5.8999999999999999E-3</v>
      </c>
      <c r="B590" s="13">
        <f>RANK(Equipes!$A590,A:A)</f>
        <v>411</v>
      </c>
      <c r="C590" s="28"/>
      <c r="D590" s="18">
        <f>COUNTIF('01'!$C$3:$C$300,C590)+COUNTIF('02'!$C$3:$C$300,C590)+COUNTIF('03'!$C$3:$C$300,C590)+COUNTIF('04'!$C$3:$C$300,C590)+COUNTIF('05'!$C$3:$C$300,C590)+COUNTIF('06'!$C$3:$C$300,C590)+COUNTIF('07'!$C$3:$C$300,C590)+COUNTIF('08'!$C$3:$C$300,C590)+COUNTIF('09'!$C$3:$C$300,C590)+COUNTIF('10'!$C$3:$C$260,C590)+COUNTIF('11'!$C$3:$C$300,C590)+COUNTIF('12'!$C$3:$C$300,C590)</f>
        <v>0</v>
      </c>
      <c r="E590" s="18">
        <f>COUNTIF('01'!$D$3:$D$300,C590)+COUNTIF('02'!$D$3:$D$300,C590)+COUNTIF('03'!$D$3:$D$300,C590)+COUNTIF('04'!$D$3:$D$300,C590)+COUNTIF('05'!$D$3:$D$300,C590)+COUNTIF('06'!$D$3:$D$300,C590)+COUNTIF('07'!$D$3:$D$300,C590)+COUNTIF('08'!$D$3:$D$300,C590)+COUNTIF('09'!$D$3:$D$300,C590)+COUNTIF('10'!$D$3:$D$260,C590)+COUNTIF('11'!$D$3:$D$300,C590)+COUNTIF('12'!$D$3:$D$300,C590)</f>
        <v>0</v>
      </c>
      <c r="F590" s="18">
        <f>COUNTIFS('01'!$C$3:$C$300,C590,'01'!$H$3:$H$300,"&gt;0")+COUNTIFS('01'!$D$3:$D$300,C590,'01'!$H$3:$H$300,"&gt;0")+COUNTIFS('02'!$C$3:$C$300,C590,'02'!$H$3:$H$300,"&gt;0")+COUNTIFS('02'!$D$3:$D$300,C590,'02'!$H$3:$H$300,"&gt;0")+COUNTIFS('03'!$C$3:$C$300,C590,'03'!$H$3:$H$300,"&gt;0")+COUNTIFS('03'!$D$3:$D$300,C590,'03'!$H$3:$H$300,"&gt;0")+COUNTIFS('04'!$C$3:$C$300,C590,'04'!$H$3:$H$300,"&gt;0")+COUNTIFS('04'!$D$3:$D$300,C590,'04'!$H$3:$H$300,"&gt;0")+COUNTIFS('05'!$C$3:$C$300,C590,'05'!$H$3:$H$300,"&gt;0")+COUNTIFS('05'!$D$3:$D$300,C590,'05'!$H$3:$H$300,"&gt;0")+COUNTIFS('06'!$C$3:$C$300,C590,'06'!$H$3:$H$300,"&gt;0")+COUNTIFS('06'!$D$3:$D$300,C590,'06'!$H$3:$H$300,"&gt;0")+COUNTIFS('07'!$C$3:$C$300,C590,'07'!$H$3:$H$300,"&gt;0")+COUNTIFS('07'!$D$3:$D$300,C590,'07'!$H$3:$H$300,"&gt;0")+COUNTIFS('08'!$C$3:$C$300,C590,'08'!$H$3:$H$300,"&gt;0")+COUNTIFS('08'!$D$3:$D$300,C590,'08'!$H$3:$H$300,"&gt;0")+COUNTIFS('09'!$C$3:$C$300,C590,'09'!$H$3:$H$300,"&gt;0")+COUNTIFS('09'!$D$3:$D$300,C590,'09'!$H$3:$H$300,"&gt;0")+COUNTIFS('10'!$C$3:$C$260,C590,'10'!$I$3:$I$260,"&gt;0")+COUNTIFS('10'!$D$3:$D$260,C590,'10'!$I$3:$I$260,"&gt;0")+COUNTIFS('11'!$C$3:$C$300,C590,'11'!$H$3:$H$300,"&gt;0")+COUNTIFS('11'!$D$3:$D$300,C590,'11'!$H$3:$H$300,"&gt;0")+COUNTIFS('12'!$C$3:$C$300,C590,'12'!$H$3:$H$300,"&gt;0")+COUNTIFS('12'!$D$3:$D$300,C590,'12'!$H$3:$H$300,"&gt;0")</f>
        <v>0</v>
      </c>
      <c r="G590" s="18">
        <f>COUNTIFS('01'!$C$3:$C$300,C590,'01'!$H$3:$H$300,"&lt;0")+COUNTIFS('01'!$D$3:$D$300,C590,'01'!$H$3:$H$300,"&lt;0")+COUNTIFS('02'!$C$3:$C$300,C590,'02'!$H$3:$H$300,"&lt;0")+COUNTIFS('02'!$D$3:$D$300,C590,'02'!$H$3:$H$300,"&lt;0")+COUNTIFS('03'!$C$3:$C$300,C590,'03'!$H$3:$H$300,"&lt;0")+COUNTIFS('03'!$D$3:$D$300,C590,'03'!$H$3:$H$300,"&lt;0")+COUNTIFS('04'!$C$3:$C$300,C590,'04'!$H$3:$H$300,"&lt;0")+COUNTIFS('04'!$D$3:$D$300,C590,'04'!$H$3:$H$300,"&lt;0")+COUNTIFS('05'!$C$3:$C$300,C590,'05'!$H$3:$H$300,"&lt;0")+COUNTIFS('05'!$D$3:$D$300,C590,'05'!$H$3:$H$300,"&lt;0")+COUNTIFS('06'!$C$3:$C$300,C590,'06'!$H$3:$H$300,"&lt;0")+COUNTIFS('06'!$D$3:$D$300,C590,'06'!$H$3:$H$300,"&lt;0")+COUNTIFS('07'!$C$3:$C$300,C590,'07'!$H$3:$H$300,"&lt;0")+COUNTIFS('07'!$D$3:$D$300,C590,'07'!$H$3:$H$300,"&lt;0")+COUNTIFS('08'!$C$3:$C$300,C590,'08'!$H$3:$H$300,"&lt;0")+COUNTIFS('08'!$D$3:$D$300,C590,'08'!$H$3:$H$300,"&lt;0")+COUNTIFS('09'!$C$3:$C$300,C590,'09'!$H$3:$H$300,"&lt;0")+COUNTIFS('09'!$D$3:$D$300,C590,'09'!$H$3:$H$300,"&lt;0")+COUNTIFS('10'!$C$3:$C$260,C590,'10'!$I$3:$I$260,"&lt;0")+COUNTIFS('10'!$D$3:$D$260,C590,'10'!$I$3:$I$260,"&lt;0")+COUNTIFS('11'!$C$3:$C$300,C590,'11'!$H$3:$H$300,"&lt;0")+COUNTIFS('11'!$D$3:$D$300,C590,'11'!$H$3:$H$300,"&lt;0")+COUNTIFS('12'!$C$3:$C$300,C590,'12'!$H$3:$H$300,"&lt;0")+COUNTIFS('12'!$D$3:$D$300,C590,'12'!$H$3:$H$300,"&lt;0")</f>
        <v>0</v>
      </c>
      <c r="H590" s="19">
        <f>SUMIFS('01'!$H$3:$H$300,'01'!$C$3:$C$300,C590)+SUMIFS('01'!$H$3:$H$300,'01'!$D$3:$D$300,C590)+SUMIFS('02'!$H$3:$H$300,'02'!$C$3:$C$300,C590)+SUMIFS('02'!$H$3:$H$300,'02'!$D$3:$D$300,C590)+SUMIFS('03'!$H$3:$H$300,'03'!$C$3:$C$300,C590)+SUMIFS('03'!$H$3:$H$300,'03'!$D$3:$D$300,C590)+SUMIFS('04'!$H$3:$H$300,'04'!$C$3:$C$300,C590)+SUMIFS('04'!$H$3:$H$300,'04'!$D$3:$D$300,C590)+SUMIFS('05'!$H$3:$H$300,'05'!$C$3:$C$300,C590)+SUMIFS('05'!$H$3:$H$300,'05'!$D$3:$D$300,C590)+SUMIFS('06'!$H$3:$H$300,'06'!$C$3:$C$300,C590)+SUMIFS('06'!$H$3:$H$300,'06'!$D$3:$D$300,C590)+SUMIFS('07'!$H$3:$H$300,'07'!$C$3:$C$300,C590)+SUMIFS('07'!$H$3:$H$300,'07'!$D$3:$D$300,C590)+SUMIFS('08'!$H$3:$H$300,'08'!$C$3:$C$300,C590)+SUMIFS('08'!$H$3:$H$300,'08'!$D$3:$D$300,C590)+SUMIFS('09'!$H$3:$H$300,'09'!$C$3:$C$300,C590)+SUMIFS('09'!$H$3:$H$300,'09'!$D$3:$D$300,C590)+SUMIFS('10'!$I$3:$I$260,'10'!$C$3:$C$260,C590)+SUMIFS('10'!$I$3:$I$260,'10'!$D$3:$D$260,C590)+SUMIFS('11'!$H$3:$H$300,'11'!$C$3:$C$300,C590)+SUMIFS('11'!$H$3:$H$300,'11'!$D$3:$D$300,C590)+SUMIFS('12'!$H$3:$H$300,'12'!$C$3:$C$300,C590)+SUMIFS('12'!$H$3:$H$300,'12'!$D$3:$D$300,C590)</f>
        <v>0</v>
      </c>
      <c r="I590" s="212"/>
      <c r="J590" s="231"/>
      <c r="K590" s="212"/>
      <c r="L590" s="212"/>
    </row>
    <row r="591" spans="1:12" ht="24.75" customHeight="1">
      <c r="A591" s="16">
        <f>Equipes!$H591+(ROW(Equipes!$H591)/100000)</f>
        <v>5.9100000000000003E-3</v>
      </c>
      <c r="B591" s="13">
        <f>RANK(Equipes!$A591,A:A)</f>
        <v>410</v>
      </c>
      <c r="C591" s="28"/>
      <c r="D591" s="18">
        <f>COUNTIF('01'!$C$3:$C$300,C591)+COUNTIF('02'!$C$3:$C$300,C591)+COUNTIF('03'!$C$3:$C$300,C591)+COUNTIF('04'!$C$3:$C$300,C591)+COUNTIF('05'!$C$3:$C$300,C591)+COUNTIF('06'!$C$3:$C$300,C591)+COUNTIF('07'!$C$3:$C$300,C591)+COUNTIF('08'!$C$3:$C$300,C591)+COUNTIF('09'!$C$3:$C$300,C591)+COUNTIF('10'!$C$3:$C$260,C591)+COUNTIF('11'!$C$3:$C$300,C591)+COUNTIF('12'!$C$3:$C$300,C591)</f>
        <v>0</v>
      </c>
      <c r="E591" s="18">
        <f>COUNTIF('01'!$D$3:$D$300,C591)+COUNTIF('02'!$D$3:$D$300,C591)+COUNTIF('03'!$D$3:$D$300,C591)+COUNTIF('04'!$D$3:$D$300,C591)+COUNTIF('05'!$D$3:$D$300,C591)+COUNTIF('06'!$D$3:$D$300,C591)+COUNTIF('07'!$D$3:$D$300,C591)+COUNTIF('08'!$D$3:$D$300,C591)+COUNTIF('09'!$D$3:$D$300,C591)+COUNTIF('10'!$D$3:$D$260,C591)+COUNTIF('11'!$D$3:$D$300,C591)+COUNTIF('12'!$D$3:$D$300,C591)</f>
        <v>0</v>
      </c>
      <c r="F591" s="18">
        <f>COUNTIFS('01'!$C$3:$C$300,C591,'01'!$H$3:$H$300,"&gt;0")+COUNTIFS('01'!$D$3:$D$300,C591,'01'!$H$3:$H$300,"&gt;0")+COUNTIFS('02'!$C$3:$C$300,C591,'02'!$H$3:$H$300,"&gt;0")+COUNTIFS('02'!$D$3:$D$300,C591,'02'!$H$3:$H$300,"&gt;0")+COUNTIFS('03'!$C$3:$C$300,C591,'03'!$H$3:$H$300,"&gt;0")+COUNTIFS('03'!$D$3:$D$300,C591,'03'!$H$3:$H$300,"&gt;0")+COUNTIFS('04'!$C$3:$C$300,C591,'04'!$H$3:$H$300,"&gt;0")+COUNTIFS('04'!$D$3:$D$300,C591,'04'!$H$3:$H$300,"&gt;0")+COUNTIFS('05'!$C$3:$C$300,C591,'05'!$H$3:$H$300,"&gt;0")+COUNTIFS('05'!$D$3:$D$300,C591,'05'!$H$3:$H$300,"&gt;0")+COUNTIFS('06'!$C$3:$C$300,C591,'06'!$H$3:$H$300,"&gt;0")+COUNTIFS('06'!$D$3:$D$300,C591,'06'!$H$3:$H$300,"&gt;0")+COUNTIFS('07'!$C$3:$C$300,C591,'07'!$H$3:$H$300,"&gt;0")+COUNTIFS('07'!$D$3:$D$300,C591,'07'!$H$3:$H$300,"&gt;0")+COUNTIFS('08'!$C$3:$C$300,C591,'08'!$H$3:$H$300,"&gt;0")+COUNTIFS('08'!$D$3:$D$300,C591,'08'!$H$3:$H$300,"&gt;0")+COUNTIFS('09'!$C$3:$C$300,C591,'09'!$H$3:$H$300,"&gt;0")+COUNTIFS('09'!$D$3:$D$300,C591,'09'!$H$3:$H$300,"&gt;0")+COUNTIFS('10'!$C$3:$C$260,C591,'10'!$I$3:$I$260,"&gt;0")+COUNTIFS('10'!$D$3:$D$260,C591,'10'!$I$3:$I$260,"&gt;0")+COUNTIFS('11'!$C$3:$C$300,C591,'11'!$H$3:$H$300,"&gt;0")+COUNTIFS('11'!$D$3:$D$300,C591,'11'!$H$3:$H$300,"&gt;0")+COUNTIFS('12'!$C$3:$C$300,C591,'12'!$H$3:$H$300,"&gt;0")+COUNTIFS('12'!$D$3:$D$300,C591,'12'!$H$3:$H$300,"&gt;0")</f>
        <v>0</v>
      </c>
      <c r="G591" s="18">
        <f>COUNTIFS('01'!$C$3:$C$300,C591,'01'!$H$3:$H$300,"&lt;0")+COUNTIFS('01'!$D$3:$D$300,C591,'01'!$H$3:$H$300,"&lt;0")+COUNTIFS('02'!$C$3:$C$300,C591,'02'!$H$3:$H$300,"&lt;0")+COUNTIFS('02'!$D$3:$D$300,C591,'02'!$H$3:$H$300,"&lt;0")+COUNTIFS('03'!$C$3:$C$300,C591,'03'!$H$3:$H$300,"&lt;0")+COUNTIFS('03'!$D$3:$D$300,C591,'03'!$H$3:$H$300,"&lt;0")+COUNTIFS('04'!$C$3:$C$300,C591,'04'!$H$3:$H$300,"&lt;0")+COUNTIFS('04'!$D$3:$D$300,C591,'04'!$H$3:$H$300,"&lt;0")+COUNTIFS('05'!$C$3:$C$300,C591,'05'!$H$3:$H$300,"&lt;0")+COUNTIFS('05'!$D$3:$D$300,C591,'05'!$H$3:$H$300,"&lt;0")+COUNTIFS('06'!$C$3:$C$300,C591,'06'!$H$3:$H$300,"&lt;0")+COUNTIFS('06'!$D$3:$D$300,C591,'06'!$H$3:$H$300,"&lt;0")+COUNTIFS('07'!$C$3:$C$300,C591,'07'!$H$3:$H$300,"&lt;0")+COUNTIFS('07'!$D$3:$D$300,C591,'07'!$H$3:$H$300,"&lt;0")+COUNTIFS('08'!$C$3:$C$300,C591,'08'!$H$3:$H$300,"&lt;0")+COUNTIFS('08'!$D$3:$D$300,C591,'08'!$H$3:$H$300,"&lt;0")+COUNTIFS('09'!$C$3:$C$300,C591,'09'!$H$3:$H$300,"&lt;0")+COUNTIFS('09'!$D$3:$D$300,C591,'09'!$H$3:$H$300,"&lt;0")+COUNTIFS('10'!$C$3:$C$260,C591,'10'!$I$3:$I$260,"&lt;0")+COUNTIFS('10'!$D$3:$D$260,C591,'10'!$I$3:$I$260,"&lt;0")+COUNTIFS('11'!$C$3:$C$300,C591,'11'!$H$3:$H$300,"&lt;0")+COUNTIFS('11'!$D$3:$D$300,C591,'11'!$H$3:$H$300,"&lt;0")+COUNTIFS('12'!$C$3:$C$300,C591,'12'!$H$3:$H$300,"&lt;0")+COUNTIFS('12'!$D$3:$D$300,C591,'12'!$H$3:$H$300,"&lt;0")</f>
        <v>0</v>
      </c>
      <c r="H591" s="19">
        <f>SUMIFS('01'!$H$3:$H$300,'01'!$C$3:$C$300,C591)+SUMIFS('01'!$H$3:$H$300,'01'!$D$3:$D$300,C591)+SUMIFS('02'!$H$3:$H$300,'02'!$C$3:$C$300,C591)+SUMIFS('02'!$H$3:$H$300,'02'!$D$3:$D$300,C591)+SUMIFS('03'!$H$3:$H$300,'03'!$C$3:$C$300,C591)+SUMIFS('03'!$H$3:$H$300,'03'!$D$3:$D$300,C591)+SUMIFS('04'!$H$3:$H$300,'04'!$C$3:$C$300,C591)+SUMIFS('04'!$H$3:$H$300,'04'!$D$3:$D$300,C591)+SUMIFS('05'!$H$3:$H$300,'05'!$C$3:$C$300,C591)+SUMIFS('05'!$H$3:$H$300,'05'!$D$3:$D$300,C591)+SUMIFS('06'!$H$3:$H$300,'06'!$C$3:$C$300,C591)+SUMIFS('06'!$H$3:$H$300,'06'!$D$3:$D$300,C591)+SUMIFS('07'!$H$3:$H$300,'07'!$C$3:$C$300,C591)+SUMIFS('07'!$H$3:$H$300,'07'!$D$3:$D$300,C591)+SUMIFS('08'!$H$3:$H$300,'08'!$C$3:$C$300,C591)+SUMIFS('08'!$H$3:$H$300,'08'!$D$3:$D$300,C591)+SUMIFS('09'!$H$3:$H$300,'09'!$C$3:$C$300,C591)+SUMIFS('09'!$H$3:$H$300,'09'!$D$3:$D$300,C591)+SUMIFS('10'!$I$3:$I$260,'10'!$C$3:$C$260,C591)+SUMIFS('10'!$I$3:$I$260,'10'!$D$3:$D$260,C591)+SUMIFS('11'!$H$3:$H$300,'11'!$C$3:$C$300,C591)+SUMIFS('11'!$H$3:$H$300,'11'!$D$3:$D$300,C591)+SUMIFS('12'!$H$3:$H$300,'12'!$C$3:$C$300,C591)+SUMIFS('12'!$H$3:$H$300,'12'!$D$3:$D$300,C591)</f>
        <v>0</v>
      </c>
      <c r="I591" s="212"/>
      <c r="J591" s="231"/>
      <c r="K591" s="212"/>
      <c r="L591" s="212"/>
    </row>
    <row r="592" spans="1:12" ht="24.75" customHeight="1">
      <c r="A592" s="16">
        <f>Equipes!$H592+(ROW(Equipes!$H592)/100000)</f>
        <v>5.9199999999999999E-3</v>
      </c>
      <c r="B592" s="13">
        <f>RANK(Equipes!$A592,A:A)</f>
        <v>409</v>
      </c>
      <c r="C592" s="28"/>
      <c r="D592" s="18">
        <f>COUNTIF('01'!$C$3:$C$300,C592)+COUNTIF('02'!$C$3:$C$300,C592)+COUNTIF('03'!$C$3:$C$300,C592)+COUNTIF('04'!$C$3:$C$300,C592)+COUNTIF('05'!$C$3:$C$300,C592)+COUNTIF('06'!$C$3:$C$300,C592)+COUNTIF('07'!$C$3:$C$300,C592)+COUNTIF('08'!$C$3:$C$300,C592)+COUNTIF('09'!$C$3:$C$300,C592)+COUNTIF('10'!$C$3:$C$260,C592)+COUNTIF('11'!$C$3:$C$300,C592)+COUNTIF('12'!$C$3:$C$300,C592)</f>
        <v>0</v>
      </c>
      <c r="E592" s="18">
        <f>COUNTIF('01'!$D$3:$D$300,C592)+COUNTIF('02'!$D$3:$D$300,C592)+COUNTIF('03'!$D$3:$D$300,C592)+COUNTIF('04'!$D$3:$D$300,C592)+COUNTIF('05'!$D$3:$D$300,C592)+COUNTIF('06'!$D$3:$D$300,C592)+COUNTIF('07'!$D$3:$D$300,C592)+COUNTIF('08'!$D$3:$D$300,C592)+COUNTIF('09'!$D$3:$D$300,C592)+COUNTIF('10'!$D$3:$D$260,C592)+COUNTIF('11'!$D$3:$D$300,C592)+COUNTIF('12'!$D$3:$D$300,C592)</f>
        <v>0</v>
      </c>
      <c r="F592" s="18">
        <f>COUNTIFS('01'!$C$3:$C$300,C592,'01'!$H$3:$H$300,"&gt;0")+COUNTIFS('01'!$D$3:$D$300,C592,'01'!$H$3:$H$300,"&gt;0")+COUNTIFS('02'!$C$3:$C$300,C592,'02'!$H$3:$H$300,"&gt;0")+COUNTIFS('02'!$D$3:$D$300,C592,'02'!$H$3:$H$300,"&gt;0")+COUNTIFS('03'!$C$3:$C$300,C592,'03'!$H$3:$H$300,"&gt;0")+COUNTIFS('03'!$D$3:$D$300,C592,'03'!$H$3:$H$300,"&gt;0")+COUNTIFS('04'!$C$3:$C$300,C592,'04'!$H$3:$H$300,"&gt;0")+COUNTIFS('04'!$D$3:$D$300,C592,'04'!$H$3:$H$300,"&gt;0")+COUNTIFS('05'!$C$3:$C$300,C592,'05'!$H$3:$H$300,"&gt;0")+COUNTIFS('05'!$D$3:$D$300,C592,'05'!$H$3:$H$300,"&gt;0")+COUNTIFS('06'!$C$3:$C$300,C592,'06'!$H$3:$H$300,"&gt;0")+COUNTIFS('06'!$D$3:$D$300,C592,'06'!$H$3:$H$300,"&gt;0")+COUNTIFS('07'!$C$3:$C$300,C592,'07'!$H$3:$H$300,"&gt;0")+COUNTIFS('07'!$D$3:$D$300,C592,'07'!$H$3:$H$300,"&gt;0")+COUNTIFS('08'!$C$3:$C$300,C592,'08'!$H$3:$H$300,"&gt;0")+COUNTIFS('08'!$D$3:$D$300,C592,'08'!$H$3:$H$300,"&gt;0")+COUNTIFS('09'!$C$3:$C$300,C592,'09'!$H$3:$H$300,"&gt;0")+COUNTIFS('09'!$D$3:$D$300,C592,'09'!$H$3:$H$300,"&gt;0")+COUNTIFS('10'!$C$3:$C$260,C592,'10'!$I$3:$I$260,"&gt;0")+COUNTIFS('10'!$D$3:$D$260,C592,'10'!$I$3:$I$260,"&gt;0")+COUNTIFS('11'!$C$3:$C$300,C592,'11'!$H$3:$H$300,"&gt;0")+COUNTIFS('11'!$D$3:$D$300,C592,'11'!$H$3:$H$300,"&gt;0")+COUNTIFS('12'!$C$3:$C$300,C592,'12'!$H$3:$H$300,"&gt;0")+COUNTIFS('12'!$D$3:$D$300,C592,'12'!$H$3:$H$300,"&gt;0")</f>
        <v>0</v>
      </c>
      <c r="G592" s="18">
        <f>COUNTIFS('01'!$C$3:$C$300,C592,'01'!$H$3:$H$300,"&lt;0")+COUNTIFS('01'!$D$3:$D$300,C592,'01'!$H$3:$H$300,"&lt;0")+COUNTIFS('02'!$C$3:$C$300,C592,'02'!$H$3:$H$300,"&lt;0")+COUNTIFS('02'!$D$3:$D$300,C592,'02'!$H$3:$H$300,"&lt;0")+COUNTIFS('03'!$C$3:$C$300,C592,'03'!$H$3:$H$300,"&lt;0")+COUNTIFS('03'!$D$3:$D$300,C592,'03'!$H$3:$H$300,"&lt;0")+COUNTIFS('04'!$C$3:$C$300,C592,'04'!$H$3:$H$300,"&lt;0")+COUNTIFS('04'!$D$3:$D$300,C592,'04'!$H$3:$H$300,"&lt;0")+COUNTIFS('05'!$C$3:$C$300,C592,'05'!$H$3:$H$300,"&lt;0")+COUNTIFS('05'!$D$3:$D$300,C592,'05'!$H$3:$H$300,"&lt;0")+COUNTIFS('06'!$C$3:$C$300,C592,'06'!$H$3:$H$300,"&lt;0")+COUNTIFS('06'!$D$3:$D$300,C592,'06'!$H$3:$H$300,"&lt;0")+COUNTIFS('07'!$C$3:$C$300,C592,'07'!$H$3:$H$300,"&lt;0")+COUNTIFS('07'!$D$3:$D$300,C592,'07'!$H$3:$H$300,"&lt;0")+COUNTIFS('08'!$C$3:$C$300,C592,'08'!$H$3:$H$300,"&lt;0")+COUNTIFS('08'!$D$3:$D$300,C592,'08'!$H$3:$H$300,"&lt;0")+COUNTIFS('09'!$C$3:$C$300,C592,'09'!$H$3:$H$300,"&lt;0")+COUNTIFS('09'!$D$3:$D$300,C592,'09'!$H$3:$H$300,"&lt;0")+COUNTIFS('10'!$C$3:$C$260,C592,'10'!$I$3:$I$260,"&lt;0")+COUNTIFS('10'!$D$3:$D$260,C592,'10'!$I$3:$I$260,"&lt;0")+COUNTIFS('11'!$C$3:$C$300,C592,'11'!$H$3:$H$300,"&lt;0")+COUNTIFS('11'!$D$3:$D$300,C592,'11'!$H$3:$H$300,"&lt;0")+COUNTIFS('12'!$C$3:$C$300,C592,'12'!$H$3:$H$300,"&lt;0")+COUNTIFS('12'!$D$3:$D$300,C592,'12'!$H$3:$H$300,"&lt;0")</f>
        <v>0</v>
      </c>
      <c r="H592" s="19">
        <f>SUMIFS('01'!$H$3:$H$300,'01'!$C$3:$C$300,C592)+SUMIFS('01'!$H$3:$H$300,'01'!$D$3:$D$300,C592)+SUMIFS('02'!$H$3:$H$300,'02'!$C$3:$C$300,C592)+SUMIFS('02'!$H$3:$H$300,'02'!$D$3:$D$300,C592)+SUMIFS('03'!$H$3:$H$300,'03'!$C$3:$C$300,C592)+SUMIFS('03'!$H$3:$H$300,'03'!$D$3:$D$300,C592)+SUMIFS('04'!$H$3:$H$300,'04'!$C$3:$C$300,C592)+SUMIFS('04'!$H$3:$H$300,'04'!$D$3:$D$300,C592)+SUMIFS('05'!$H$3:$H$300,'05'!$C$3:$C$300,C592)+SUMIFS('05'!$H$3:$H$300,'05'!$D$3:$D$300,C592)+SUMIFS('06'!$H$3:$H$300,'06'!$C$3:$C$300,C592)+SUMIFS('06'!$H$3:$H$300,'06'!$D$3:$D$300,C592)+SUMIFS('07'!$H$3:$H$300,'07'!$C$3:$C$300,C592)+SUMIFS('07'!$H$3:$H$300,'07'!$D$3:$D$300,C592)+SUMIFS('08'!$H$3:$H$300,'08'!$C$3:$C$300,C592)+SUMIFS('08'!$H$3:$H$300,'08'!$D$3:$D$300,C592)+SUMIFS('09'!$H$3:$H$300,'09'!$C$3:$C$300,C592)+SUMIFS('09'!$H$3:$H$300,'09'!$D$3:$D$300,C592)+SUMIFS('10'!$I$3:$I$260,'10'!$C$3:$C$260,C592)+SUMIFS('10'!$I$3:$I$260,'10'!$D$3:$D$260,C592)+SUMIFS('11'!$H$3:$H$300,'11'!$C$3:$C$300,C592)+SUMIFS('11'!$H$3:$H$300,'11'!$D$3:$D$300,C592)+SUMIFS('12'!$H$3:$H$300,'12'!$C$3:$C$300,C592)+SUMIFS('12'!$H$3:$H$300,'12'!$D$3:$D$300,C592)</f>
        <v>0</v>
      </c>
      <c r="I592" s="212"/>
      <c r="J592" s="231"/>
      <c r="K592" s="212"/>
      <c r="L592" s="212"/>
    </row>
    <row r="593" spans="1:12" ht="24.75" customHeight="1">
      <c r="A593" s="16">
        <f>Equipes!$H593+(ROW(Equipes!$H593)/100000)</f>
        <v>5.9300000000000004E-3</v>
      </c>
      <c r="B593" s="13">
        <f>RANK(Equipes!$A593,A:A)</f>
        <v>408</v>
      </c>
      <c r="C593" s="28"/>
      <c r="D593" s="18">
        <f>COUNTIF('01'!$C$3:$C$300,C593)+COUNTIF('02'!$C$3:$C$300,C593)+COUNTIF('03'!$C$3:$C$300,C593)+COUNTIF('04'!$C$3:$C$300,C593)+COUNTIF('05'!$C$3:$C$300,C593)+COUNTIF('06'!$C$3:$C$300,C593)+COUNTIF('07'!$C$3:$C$300,C593)+COUNTIF('08'!$C$3:$C$300,C593)+COUNTIF('09'!$C$3:$C$300,C593)+COUNTIF('10'!$C$3:$C$260,C593)+COUNTIF('11'!$C$3:$C$300,C593)+COUNTIF('12'!$C$3:$C$300,C593)</f>
        <v>0</v>
      </c>
      <c r="E593" s="18">
        <f>COUNTIF('01'!$D$3:$D$300,C593)+COUNTIF('02'!$D$3:$D$300,C593)+COUNTIF('03'!$D$3:$D$300,C593)+COUNTIF('04'!$D$3:$D$300,C593)+COUNTIF('05'!$D$3:$D$300,C593)+COUNTIF('06'!$D$3:$D$300,C593)+COUNTIF('07'!$D$3:$D$300,C593)+COUNTIF('08'!$D$3:$D$300,C593)+COUNTIF('09'!$D$3:$D$300,C593)+COUNTIF('10'!$D$3:$D$260,C593)+COUNTIF('11'!$D$3:$D$300,C593)+COUNTIF('12'!$D$3:$D$300,C593)</f>
        <v>0</v>
      </c>
      <c r="F593" s="18">
        <f>COUNTIFS('01'!$C$3:$C$300,C593,'01'!$H$3:$H$300,"&gt;0")+COUNTIFS('01'!$D$3:$D$300,C593,'01'!$H$3:$H$300,"&gt;0")+COUNTIFS('02'!$C$3:$C$300,C593,'02'!$H$3:$H$300,"&gt;0")+COUNTIFS('02'!$D$3:$D$300,C593,'02'!$H$3:$H$300,"&gt;0")+COUNTIFS('03'!$C$3:$C$300,C593,'03'!$H$3:$H$300,"&gt;0")+COUNTIFS('03'!$D$3:$D$300,C593,'03'!$H$3:$H$300,"&gt;0")+COUNTIFS('04'!$C$3:$C$300,C593,'04'!$H$3:$H$300,"&gt;0")+COUNTIFS('04'!$D$3:$D$300,C593,'04'!$H$3:$H$300,"&gt;0")+COUNTIFS('05'!$C$3:$C$300,C593,'05'!$H$3:$H$300,"&gt;0")+COUNTIFS('05'!$D$3:$D$300,C593,'05'!$H$3:$H$300,"&gt;0")+COUNTIFS('06'!$C$3:$C$300,C593,'06'!$H$3:$H$300,"&gt;0")+COUNTIFS('06'!$D$3:$D$300,C593,'06'!$H$3:$H$300,"&gt;0")+COUNTIFS('07'!$C$3:$C$300,C593,'07'!$H$3:$H$300,"&gt;0")+COUNTIFS('07'!$D$3:$D$300,C593,'07'!$H$3:$H$300,"&gt;0")+COUNTIFS('08'!$C$3:$C$300,C593,'08'!$H$3:$H$300,"&gt;0")+COUNTIFS('08'!$D$3:$D$300,C593,'08'!$H$3:$H$300,"&gt;0")+COUNTIFS('09'!$C$3:$C$300,C593,'09'!$H$3:$H$300,"&gt;0")+COUNTIFS('09'!$D$3:$D$300,C593,'09'!$H$3:$H$300,"&gt;0")+COUNTIFS('10'!$C$3:$C$260,C593,'10'!$I$3:$I$260,"&gt;0")+COUNTIFS('10'!$D$3:$D$260,C593,'10'!$I$3:$I$260,"&gt;0")+COUNTIFS('11'!$C$3:$C$300,C593,'11'!$H$3:$H$300,"&gt;0")+COUNTIFS('11'!$D$3:$D$300,C593,'11'!$H$3:$H$300,"&gt;0")+COUNTIFS('12'!$C$3:$C$300,C593,'12'!$H$3:$H$300,"&gt;0")+COUNTIFS('12'!$D$3:$D$300,C593,'12'!$H$3:$H$300,"&gt;0")</f>
        <v>0</v>
      </c>
      <c r="G593" s="18">
        <f>COUNTIFS('01'!$C$3:$C$300,C593,'01'!$H$3:$H$300,"&lt;0")+COUNTIFS('01'!$D$3:$D$300,C593,'01'!$H$3:$H$300,"&lt;0")+COUNTIFS('02'!$C$3:$C$300,C593,'02'!$H$3:$H$300,"&lt;0")+COUNTIFS('02'!$D$3:$D$300,C593,'02'!$H$3:$H$300,"&lt;0")+COUNTIFS('03'!$C$3:$C$300,C593,'03'!$H$3:$H$300,"&lt;0")+COUNTIFS('03'!$D$3:$D$300,C593,'03'!$H$3:$H$300,"&lt;0")+COUNTIFS('04'!$C$3:$C$300,C593,'04'!$H$3:$H$300,"&lt;0")+COUNTIFS('04'!$D$3:$D$300,C593,'04'!$H$3:$H$300,"&lt;0")+COUNTIFS('05'!$C$3:$C$300,C593,'05'!$H$3:$H$300,"&lt;0")+COUNTIFS('05'!$D$3:$D$300,C593,'05'!$H$3:$H$300,"&lt;0")+COUNTIFS('06'!$C$3:$C$300,C593,'06'!$H$3:$H$300,"&lt;0")+COUNTIFS('06'!$D$3:$D$300,C593,'06'!$H$3:$H$300,"&lt;0")+COUNTIFS('07'!$C$3:$C$300,C593,'07'!$H$3:$H$300,"&lt;0")+COUNTIFS('07'!$D$3:$D$300,C593,'07'!$H$3:$H$300,"&lt;0")+COUNTIFS('08'!$C$3:$C$300,C593,'08'!$H$3:$H$300,"&lt;0")+COUNTIFS('08'!$D$3:$D$300,C593,'08'!$H$3:$H$300,"&lt;0")+COUNTIFS('09'!$C$3:$C$300,C593,'09'!$H$3:$H$300,"&lt;0")+COUNTIFS('09'!$D$3:$D$300,C593,'09'!$H$3:$H$300,"&lt;0")+COUNTIFS('10'!$C$3:$C$260,C593,'10'!$I$3:$I$260,"&lt;0")+COUNTIFS('10'!$D$3:$D$260,C593,'10'!$I$3:$I$260,"&lt;0")+COUNTIFS('11'!$C$3:$C$300,C593,'11'!$H$3:$H$300,"&lt;0")+COUNTIFS('11'!$D$3:$D$300,C593,'11'!$H$3:$H$300,"&lt;0")+COUNTIFS('12'!$C$3:$C$300,C593,'12'!$H$3:$H$300,"&lt;0")+COUNTIFS('12'!$D$3:$D$300,C593,'12'!$H$3:$H$300,"&lt;0")</f>
        <v>0</v>
      </c>
      <c r="H593" s="19">
        <f>SUMIFS('01'!$H$3:$H$300,'01'!$C$3:$C$300,C593)+SUMIFS('01'!$H$3:$H$300,'01'!$D$3:$D$300,C593)+SUMIFS('02'!$H$3:$H$300,'02'!$C$3:$C$300,C593)+SUMIFS('02'!$H$3:$H$300,'02'!$D$3:$D$300,C593)+SUMIFS('03'!$H$3:$H$300,'03'!$C$3:$C$300,C593)+SUMIFS('03'!$H$3:$H$300,'03'!$D$3:$D$300,C593)+SUMIFS('04'!$H$3:$H$300,'04'!$C$3:$C$300,C593)+SUMIFS('04'!$H$3:$H$300,'04'!$D$3:$D$300,C593)+SUMIFS('05'!$H$3:$H$300,'05'!$C$3:$C$300,C593)+SUMIFS('05'!$H$3:$H$300,'05'!$D$3:$D$300,C593)+SUMIFS('06'!$H$3:$H$300,'06'!$C$3:$C$300,C593)+SUMIFS('06'!$H$3:$H$300,'06'!$D$3:$D$300,C593)+SUMIFS('07'!$H$3:$H$300,'07'!$C$3:$C$300,C593)+SUMIFS('07'!$H$3:$H$300,'07'!$D$3:$D$300,C593)+SUMIFS('08'!$H$3:$H$300,'08'!$C$3:$C$300,C593)+SUMIFS('08'!$H$3:$H$300,'08'!$D$3:$D$300,C593)+SUMIFS('09'!$H$3:$H$300,'09'!$C$3:$C$300,C593)+SUMIFS('09'!$H$3:$H$300,'09'!$D$3:$D$300,C593)+SUMIFS('10'!$I$3:$I$260,'10'!$C$3:$C$260,C593)+SUMIFS('10'!$I$3:$I$260,'10'!$D$3:$D$260,C593)+SUMIFS('11'!$H$3:$H$300,'11'!$C$3:$C$300,C593)+SUMIFS('11'!$H$3:$H$300,'11'!$D$3:$D$300,C593)+SUMIFS('12'!$H$3:$H$300,'12'!$C$3:$C$300,C593)+SUMIFS('12'!$H$3:$H$300,'12'!$D$3:$D$300,C593)</f>
        <v>0</v>
      </c>
      <c r="I593" s="212"/>
      <c r="J593" s="231"/>
      <c r="K593" s="212"/>
      <c r="L593" s="212"/>
    </row>
    <row r="594" spans="1:12" ht="24.75" customHeight="1">
      <c r="A594" s="16">
        <f>Equipes!$H594+(ROW(Equipes!$H594)/100000)</f>
        <v>5.94E-3</v>
      </c>
      <c r="B594" s="13">
        <f>RANK(Equipes!$A594,A:A)</f>
        <v>407</v>
      </c>
      <c r="C594" s="28"/>
      <c r="D594" s="18">
        <f>COUNTIF('01'!$C$3:$C$300,C594)+COUNTIF('02'!$C$3:$C$300,C594)+COUNTIF('03'!$C$3:$C$300,C594)+COUNTIF('04'!$C$3:$C$300,C594)+COUNTIF('05'!$C$3:$C$300,C594)+COUNTIF('06'!$C$3:$C$300,C594)+COUNTIF('07'!$C$3:$C$300,C594)+COUNTIF('08'!$C$3:$C$300,C594)+COUNTIF('09'!$C$3:$C$300,C594)+COUNTIF('10'!$C$3:$C$260,C594)+COUNTIF('11'!$C$3:$C$300,C594)+COUNTIF('12'!$C$3:$C$300,C594)</f>
        <v>0</v>
      </c>
      <c r="E594" s="18">
        <f>COUNTIF('01'!$D$3:$D$300,C594)+COUNTIF('02'!$D$3:$D$300,C594)+COUNTIF('03'!$D$3:$D$300,C594)+COUNTIF('04'!$D$3:$D$300,C594)+COUNTIF('05'!$D$3:$D$300,C594)+COUNTIF('06'!$D$3:$D$300,C594)+COUNTIF('07'!$D$3:$D$300,C594)+COUNTIF('08'!$D$3:$D$300,C594)+COUNTIF('09'!$D$3:$D$300,C594)+COUNTIF('10'!$D$3:$D$260,C594)+COUNTIF('11'!$D$3:$D$300,C594)+COUNTIF('12'!$D$3:$D$300,C594)</f>
        <v>0</v>
      </c>
      <c r="F594" s="18">
        <f>COUNTIFS('01'!$C$3:$C$300,C594,'01'!$H$3:$H$300,"&gt;0")+COUNTIFS('01'!$D$3:$D$300,C594,'01'!$H$3:$H$300,"&gt;0")+COUNTIFS('02'!$C$3:$C$300,C594,'02'!$H$3:$H$300,"&gt;0")+COUNTIFS('02'!$D$3:$D$300,C594,'02'!$H$3:$H$300,"&gt;0")+COUNTIFS('03'!$C$3:$C$300,C594,'03'!$H$3:$H$300,"&gt;0")+COUNTIFS('03'!$D$3:$D$300,C594,'03'!$H$3:$H$300,"&gt;0")+COUNTIFS('04'!$C$3:$C$300,C594,'04'!$H$3:$H$300,"&gt;0")+COUNTIFS('04'!$D$3:$D$300,C594,'04'!$H$3:$H$300,"&gt;0")+COUNTIFS('05'!$C$3:$C$300,C594,'05'!$H$3:$H$300,"&gt;0")+COUNTIFS('05'!$D$3:$D$300,C594,'05'!$H$3:$H$300,"&gt;0")+COUNTIFS('06'!$C$3:$C$300,C594,'06'!$H$3:$H$300,"&gt;0")+COUNTIFS('06'!$D$3:$D$300,C594,'06'!$H$3:$H$300,"&gt;0")+COUNTIFS('07'!$C$3:$C$300,C594,'07'!$H$3:$H$300,"&gt;0")+COUNTIFS('07'!$D$3:$D$300,C594,'07'!$H$3:$H$300,"&gt;0")+COUNTIFS('08'!$C$3:$C$300,C594,'08'!$H$3:$H$300,"&gt;0")+COUNTIFS('08'!$D$3:$D$300,C594,'08'!$H$3:$H$300,"&gt;0")+COUNTIFS('09'!$C$3:$C$300,C594,'09'!$H$3:$H$300,"&gt;0")+COUNTIFS('09'!$D$3:$D$300,C594,'09'!$H$3:$H$300,"&gt;0")+COUNTIFS('10'!$C$3:$C$260,C594,'10'!$I$3:$I$260,"&gt;0")+COUNTIFS('10'!$D$3:$D$260,C594,'10'!$I$3:$I$260,"&gt;0")+COUNTIFS('11'!$C$3:$C$300,C594,'11'!$H$3:$H$300,"&gt;0")+COUNTIFS('11'!$D$3:$D$300,C594,'11'!$H$3:$H$300,"&gt;0")+COUNTIFS('12'!$C$3:$C$300,C594,'12'!$H$3:$H$300,"&gt;0")+COUNTIFS('12'!$D$3:$D$300,C594,'12'!$H$3:$H$300,"&gt;0")</f>
        <v>0</v>
      </c>
      <c r="G594" s="18">
        <f>COUNTIFS('01'!$C$3:$C$300,C594,'01'!$H$3:$H$300,"&lt;0")+COUNTIFS('01'!$D$3:$D$300,C594,'01'!$H$3:$H$300,"&lt;0")+COUNTIFS('02'!$C$3:$C$300,C594,'02'!$H$3:$H$300,"&lt;0")+COUNTIFS('02'!$D$3:$D$300,C594,'02'!$H$3:$H$300,"&lt;0")+COUNTIFS('03'!$C$3:$C$300,C594,'03'!$H$3:$H$300,"&lt;0")+COUNTIFS('03'!$D$3:$D$300,C594,'03'!$H$3:$H$300,"&lt;0")+COUNTIFS('04'!$C$3:$C$300,C594,'04'!$H$3:$H$300,"&lt;0")+COUNTIFS('04'!$D$3:$D$300,C594,'04'!$H$3:$H$300,"&lt;0")+COUNTIFS('05'!$C$3:$C$300,C594,'05'!$H$3:$H$300,"&lt;0")+COUNTIFS('05'!$D$3:$D$300,C594,'05'!$H$3:$H$300,"&lt;0")+COUNTIFS('06'!$C$3:$C$300,C594,'06'!$H$3:$H$300,"&lt;0")+COUNTIFS('06'!$D$3:$D$300,C594,'06'!$H$3:$H$300,"&lt;0")+COUNTIFS('07'!$C$3:$C$300,C594,'07'!$H$3:$H$300,"&lt;0")+COUNTIFS('07'!$D$3:$D$300,C594,'07'!$H$3:$H$300,"&lt;0")+COUNTIFS('08'!$C$3:$C$300,C594,'08'!$H$3:$H$300,"&lt;0")+COUNTIFS('08'!$D$3:$D$300,C594,'08'!$H$3:$H$300,"&lt;0")+COUNTIFS('09'!$C$3:$C$300,C594,'09'!$H$3:$H$300,"&lt;0")+COUNTIFS('09'!$D$3:$D$300,C594,'09'!$H$3:$H$300,"&lt;0")+COUNTIFS('10'!$C$3:$C$260,C594,'10'!$I$3:$I$260,"&lt;0")+COUNTIFS('10'!$D$3:$D$260,C594,'10'!$I$3:$I$260,"&lt;0")+COUNTIFS('11'!$C$3:$C$300,C594,'11'!$H$3:$H$300,"&lt;0")+COUNTIFS('11'!$D$3:$D$300,C594,'11'!$H$3:$H$300,"&lt;0")+COUNTIFS('12'!$C$3:$C$300,C594,'12'!$H$3:$H$300,"&lt;0")+COUNTIFS('12'!$D$3:$D$300,C594,'12'!$H$3:$H$300,"&lt;0")</f>
        <v>0</v>
      </c>
      <c r="H594" s="19">
        <f>SUMIFS('01'!$H$3:$H$300,'01'!$C$3:$C$300,C594)+SUMIFS('01'!$H$3:$H$300,'01'!$D$3:$D$300,C594)+SUMIFS('02'!$H$3:$H$300,'02'!$C$3:$C$300,C594)+SUMIFS('02'!$H$3:$H$300,'02'!$D$3:$D$300,C594)+SUMIFS('03'!$H$3:$H$300,'03'!$C$3:$C$300,C594)+SUMIFS('03'!$H$3:$H$300,'03'!$D$3:$D$300,C594)+SUMIFS('04'!$H$3:$H$300,'04'!$C$3:$C$300,C594)+SUMIFS('04'!$H$3:$H$300,'04'!$D$3:$D$300,C594)+SUMIFS('05'!$H$3:$H$300,'05'!$C$3:$C$300,C594)+SUMIFS('05'!$H$3:$H$300,'05'!$D$3:$D$300,C594)+SUMIFS('06'!$H$3:$H$300,'06'!$C$3:$C$300,C594)+SUMIFS('06'!$H$3:$H$300,'06'!$D$3:$D$300,C594)+SUMIFS('07'!$H$3:$H$300,'07'!$C$3:$C$300,C594)+SUMIFS('07'!$H$3:$H$300,'07'!$D$3:$D$300,C594)+SUMIFS('08'!$H$3:$H$300,'08'!$C$3:$C$300,C594)+SUMIFS('08'!$H$3:$H$300,'08'!$D$3:$D$300,C594)+SUMIFS('09'!$H$3:$H$300,'09'!$C$3:$C$300,C594)+SUMIFS('09'!$H$3:$H$300,'09'!$D$3:$D$300,C594)+SUMIFS('10'!$I$3:$I$260,'10'!$C$3:$C$260,C594)+SUMIFS('10'!$I$3:$I$260,'10'!$D$3:$D$260,C594)+SUMIFS('11'!$H$3:$H$300,'11'!$C$3:$C$300,C594)+SUMIFS('11'!$H$3:$H$300,'11'!$D$3:$D$300,C594)+SUMIFS('12'!$H$3:$H$300,'12'!$C$3:$C$300,C594)+SUMIFS('12'!$H$3:$H$300,'12'!$D$3:$D$300,C594)</f>
        <v>0</v>
      </c>
      <c r="I594" s="212"/>
      <c r="J594" s="231"/>
      <c r="K594" s="212"/>
      <c r="L594" s="212"/>
    </row>
    <row r="595" spans="1:12" ht="24.75" customHeight="1">
      <c r="A595" s="16">
        <f>Equipes!$H595+(ROW(Equipes!$H595)/100000)</f>
        <v>5.9500000000000004E-3</v>
      </c>
      <c r="B595" s="13">
        <f>RANK(Equipes!$A595,A:A)</f>
        <v>406</v>
      </c>
      <c r="C595" s="28"/>
      <c r="D595" s="18">
        <f>COUNTIF('01'!$C$3:$C$300,C595)+COUNTIF('02'!$C$3:$C$300,C595)+COUNTIF('03'!$C$3:$C$300,C595)+COUNTIF('04'!$C$3:$C$300,C595)+COUNTIF('05'!$C$3:$C$300,C595)+COUNTIF('06'!$C$3:$C$300,C595)+COUNTIF('07'!$C$3:$C$300,C595)+COUNTIF('08'!$C$3:$C$300,C595)+COUNTIF('09'!$C$3:$C$300,C595)+COUNTIF('10'!$C$3:$C$260,C595)+COUNTIF('11'!$C$3:$C$300,C595)+COUNTIF('12'!$C$3:$C$300,C595)</f>
        <v>0</v>
      </c>
      <c r="E595" s="18">
        <f>COUNTIF('01'!$D$3:$D$300,C595)+COUNTIF('02'!$D$3:$D$300,C595)+COUNTIF('03'!$D$3:$D$300,C595)+COUNTIF('04'!$D$3:$D$300,C595)+COUNTIF('05'!$D$3:$D$300,C595)+COUNTIF('06'!$D$3:$D$300,C595)+COUNTIF('07'!$D$3:$D$300,C595)+COUNTIF('08'!$D$3:$D$300,C595)+COUNTIF('09'!$D$3:$D$300,C595)+COUNTIF('10'!$D$3:$D$260,C595)+COUNTIF('11'!$D$3:$D$300,C595)+COUNTIF('12'!$D$3:$D$300,C595)</f>
        <v>0</v>
      </c>
      <c r="F595" s="18">
        <f>COUNTIFS('01'!$C$3:$C$300,C595,'01'!$H$3:$H$300,"&gt;0")+COUNTIFS('01'!$D$3:$D$300,C595,'01'!$H$3:$H$300,"&gt;0")+COUNTIFS('02'!$C$3:$C$300,C595,'02'!$H$3:$H$300,"&gt;0")+COUNTIFS('02'!$D$3:$D$300,C595,'02'!$H$3:$H$300,"&gt;0")+COUNTIFS('03'!$C$3:$C$300,C595,'03'!$H$3:$H$300,"&gt;0")+COUNTIFS('03'!$D$3:$D$300,C595,'03'!$H$3:$H$300,"&gt;0")+COUNTIFS('04'!$C$3:$C$300,C595,'04'!$H$3:$H$300,"&gt;0")+COUNTIFS('04'!$D$3:$D$300,C595,'04'!$H$3:$H$300,"&gt;0")+COUNTIFS('05'!$C$3:$C$300,C595,'05'!$H$3:$H$300,"&gt;0")+COUNTIFS('05'!$D$3:$D$300,C595,'05'!$H$3:$H$300,"&gt;0")+COUNTIFS('06'!$C$3:$C$300,C595,'06'!$H$3:$H$300,"&gt;0")+COUNTIFS('06'!$D$3:$D$300,C595,'06'!$H$3:$H$300,"&gt;0")+COUNTIFS('07'!$C$3:$C$300,C595,'07'!$H$3:$H$300,"&gt;0")+COUNTIFS('07'!$D$3:$D$300,C595,'07'!$H$3:$H$300,"&gt;0")+COUNTIFS('08'!$C$3:$C$300,C595,'08'!$H$3:$H$300,"&gt;0")+COUNTIFS('08'!$D$3:$D$300,C595,'08'!$H$3:$H$300,"&gt;0")+COUNTIFS('09'!$C$3:$C$300,C595,'09'!$H$3:$H$300,"&gt;0")+COUNTIFS('09'!$D$3:$D$300,C595,'09'!$H$3:$H$300,"&gt;0")+COUNTIFS('10'!$C$3:$C$260,C595,'10'!$I$3:$I$260,"&gt;0")+COUNTIFS('10'!$D$3:$D$260,C595,'10'!$I$3:$I$260,"&gt;0")+COUNTIFS('11'!$C$3:$C$300,C595,'11'!$H$3:$H$300,"&gt;0")+COUNTIFS('11'!$D$3:$D$300,C595,'11'!$H$3:$H$300,"&gt;0")+COUNTIFS('12'!$C$3:$C$300,C595,'12'!$H$3:$H$300,"&gt;0")+COUNTIFS('12'!$D$3:$D$300,C595,'12'!$H$3:$H$300,"&gt;0")</f>
        <v>0</v>
      </c>
      <c r="G595" s="18">
        <f>COUNTIFS('01'!$C$3:$C$300,C595,'01'!$H$3:$H$300,"&lt;0")+COUNTIFS('01'!$D$3:$D$300,C595,'01'!$H$3:$H$300,"&lt;0")+COUNTIFS('02'!$C$3:$C$300,C595,'02'!$H$3:$H$300,"&lt;0")+COUNTIFS('02'!$D$3:$D$300,C595,'02'!$H$3:$H$300,"&lt;0")+COUNTIFS('03'!$C$3:$C$300,C595,'03'!$H$3:$H$300,"&lt;0")+COUNTIFS('03'!$D$3:$D$300,C595,'03'!$H$3:$H$300,"&lt;0")+COUNTIFS('04'!$C$3:$C$300,C595,'04'!$H$3:$H$300,"&lt;0")+COUNTIFS('04'!$D$3:$D$300,C595,'04'!$H$3:$H$300,"&lt;0")+COUNTIFS('05'!$C$3:$C$300,C595,'05'!$H$3:$H$300,"&lt;0")+COUNTIFS('05'!$D$3:$D$300,C595,'05'!$H$3:$H$300,"&lt;0")+COUNTIFS('06'!$C$3:$C$300,C595,'06'!$H$3:$H$300,"&lt;0")+COUNTIFS('06'!$D$3:$D$300,C595,'06'!$H$3:$H$300,"&lt;0")+COUNTIFS('07'!$C$3:$C$300,C595,'07'!$H$3:$H$300,"&lt;0")+COUNTIFS('07'!$D$3:$D$300,C595,'07'!$H$3:$H$300,"&lt;0")+COUNTIFS('08'!$C$3:$C$300,C595,'08'!$H$3:$H$300,"&lt;0")+COUNTIFS('08'!$D$3:$D$300,C595,'08'!$H$3:$H$300,"&lt;0")+COUNTIFS('09'!$C$3:$C$300,C595,'09'!$H$3:$H$300,"&lt;0")+COUNTIFS('09'!$D$3:$D$300,C595,'09'!$H$3:$H$300,"&lt;0")+COUNTIFS('10'!$C$3:$C$260,C595,'10'!$I$3:$I$260,"&lt;0")+COUNTIFS('10'!$D$3:$D$260,C595,'10'!$I$3:$I$260,"&lt;0")+COUNTIFS('11'!$C$3:$C$300,C595,'11'!$H$3:$H$300,"&lt;0")+COUNTIFS('11'!$D$3:$D$300,C595,'11'!$H$3:$H$300,"&lt;0")+COUNTIFS('12'!$C$3:$C$300,C595,'12'!$H$3:$H$300,"&lt;0")+COUNTIFS('12'!$D$3:$D$300,C595,'12'!$H$3:$H$300,"&lt;0")</f>
        <v>0</v>
      </c>
      <c r="H595" s="19">
        <f>SUMIFS('01'!$H$3:$H$300,'01'!$C$3:$C$300,C595)+SUMIFS('01'!$H$3:$H$300,'01'!$D$3:$D$300,C595)+SUMIFS('02'!$H$3:$H$300,'02'!$C$3:$C$300,C595)+SUMIFS('02'!$H$3:$H$300,'02'!$D$3:$D$300,C595)+SUMIFS('03'!$H$3:$H$300,'03'!$C$3:$C$300,C595)+SUMIFS('03'!$H$3:$H$300,'03'!$D$3:$D$300,C595)+SUMIFS('04'!$H$3:$H$300,'04'!$C$3:$C$300,C595)+SUMIFS('04'!$H$3:$H$300,'04'!$D$3:$D$300,C595)+SUMIFS('05'!$H$3:$H$300,'05'!$C$3:$C$300,C595)+SUMIFS('05'!$H$3:$H$300,'05'!$D$3:$D$300,C595)+SUMIFS('06'!$H$3:$H$300,'06'!$C$3:$C$300,C595)+SUMIFS('06'!$H$3:$H$300,'06'!$D$3:$D$300,C595)+SUMIFS('07'!$H$3:$H$300,'07'!$C$3:$C$300,C595)+SUMIFS('07'!$H$3:$H$300,'07'!$D$3:$D$300,C595)+SUMIFS('08'!$H$3:$H$300,'08'!$C$3:$C$300,C595)+SUMIFS('08'!$H$3:$H$300,'08'!$D$3:$D$300,C595)+SUMIFS('09'!$H$3:$H$300,'09'!$C$3:$C$300,C595)+SUMIFS('09'!$H$3:$H$300,'09'!$D$3:$D$300,C595)+SUMIFS('10'!$I$3:$I$260,'10'!$C$3:$C$260,C595)+SUMIFS('10'!$I$3:$I$260,'10'!$D$3:$D$260,C595)+SUMIFS('11'!$H$3:$H$300,'11'!$C$3:$C$300,C595)+SUMIFS('11'!$H$3:$H$300,'11'!$D$3:$D$300,C595)+SUMIFS('12'!$H$3:$H$300,'12'!$C$3:$C$300,C595)+SUMIFS('12'!$H$3:$H$300,'12'!$D$3:$D$300,C595)</f>
        <v>0</v>
      </c>
      <c r="I595" s="212"/>
      <c r="J595" s="231"/>
      <c r="K595" s="212"/>
      <c r="L595" s="212"/>
    </row>
    <row r="596" spans="1:12" ht="24.75" customHeight="1">
      <c r="A596" s="16">
        <f>Equipes!$H596+(ROW(Equipes!$H596)/100000)</f>
        <v>5.96E-3</v>
      </c>
      <c r="B596" s="13">
        <f>RANK(Equipes!$A596,A:A)</f>
        <v>405</v>
      </c>
      <c r="C596" s="28"/>
      <c r="D596" s="18">
        <f>COUNTIF('01'!$C$3:$C$300,C596)+COUNTIF('02'!$C$3:$C$300,C596)+COUNTIF('03'!$C$3:$C$300,C596)+COUNTIF('04'!$C$3:$C$300,C596)+COUNTIF('05'!$C$3:$C$300,C596)+COUNTIF('06'!$C$3:$C$300,C596)+COUNTIF('07'!$C$3:$C$300,C596)+COUNTIF('08'!$C$3:$C$300,C596)+COUNTIF('09'!$C$3:$C$300,C596)+COUNTIF('10'!$C$3:$C$260,C596)+COUNTIF('11'!$C$3:$C$300,C596)+COUNTIF('12'!$C$3:$C$300,C596)</f>
        <v>0</v>
      </c>
      <c r="E596" s="18">
        <f>COUNTIF('01'!$D$3:$D$300,C596)+COUNTIF('02'!$D$3:$D$300,C596)+COUNTIF('03'!$D$3:$D$300,C596)+COUNTIF('04'!$D$3:$D$300,C596)+COUNTIF('05'!$D$3:$D$300,C596)+COUNTIF('06'!$D$3:$D$300,C596)+COUNTIF('07'!$D$3:$D$300,C596)+COUNTIF('08'!$D$3:$D$300,C596)+COUNTIF('09'!$D$3:$D$300,C596)+COUNTIF('10'!$D$3:$D$260,C596)+COUNTIF('11'!$D$3:$D$300,C596)+COUNTIF('12'!$D$3:$D$300,C596)</f>
        <v>0</v>
      </c>
      <c r="F596" s="18">
        <f>COUNTIFS('01'!$C$3:$C$300,C596,'01'!$H$3:$H$300,"&gt;0")+COUNTIFS('01'!$D$3:$D$300,C596,'01'!$H$3:$H$300,"&gt;0")+COUNTIFS('02'!$C$3:$C$300,C596,'02'!$H$3:$H$300,"&gt;0")+COUNTIFS('02'!$D$3:$D$300,C596,'02'!$H$3:$H$300,"&gt;0")+COUNTIFS('03'!$C$3:$C$300,C596,'03'!$H$3:$H$300,"&gt;0")+COUNTIFS('03'!$D$3:$D$300,C596,'03'!$H$3:$H$300,"&gt;0")+COUNTIFS('04'!$C$3:$C$300,C596,'04'!$H$3:$H$300,"&gt;0")+COUNTIFS('04'!$D$3:$D$300,C596,'04'!$H$3:$H$300,"&gt;0")+COUNTIFS('05'!$C$3:$C$300,C596,'05'!$H$3:$H$300,"&gt;0")+COUNTIFS('05'!$D$3:$D$300,C596,'05'!$H$3:$H$300,"&gt;0")+COUNTIFS('06'!$C$3:$C$300,C596,'06'!$H$3:$H$300,"&gt;0")+COUNTIFS('06'!$D$3:$D$300,C596,'06'!$H$3:$H$300,"&gt;0")+COUNTIFS('07'!$C$3:$C$300,C596,'07'!$H$3:$H$300,"&gt;0")+COUNTIFS('07'!$D$3:$D$300,C596,'07'!$H$3:$H$300,"&gt;0")+COUNTIFS('08'!$C$3:$C$300,C596,'08'!$H$3:$H$300,"&gt;0")+COUNTIFS('08'!$D$3:$D$300,C596,'08'!$H$3:$H$300,"&gt;0")+COUNTIFS('09'!$C$3:$C$300,C596,'09'!$H$3:$H$300,"&gt;0")+COUNTIFS('09'!$D$3:$D$300,C596,'09'!$H$3:$H$300,"&gt;0")+COUNTIFS('10'!$C$3:$C$260,C596,'10'!$I$3:$I$260,"&gt;0")+COUNTIFS('10'!$D$3:$D$260,C596,'10'!$I$3:$I$260,"&gt;0")+COUNTIFS('11'!$C$3:$C$300,C596,'11'!$H$3:$H$300,"&gt;0")+COUNTIFS('11'!$D$3:$D$300,C596,'11'!$H$3:$H$300,"&gt;0")+COUNTIFS('12'!$C$3:$C$300,C596,'12'!$H$3:$H$300,"&gt;0")+COUNTIFS('12'!$D$3:$D$300,C596,'12'!$H$3:$H$300,"&gt;0")</f>
        <v>0</v>
      </c>
      <c r="G596" s="18">
        <f>COUNTIFS('01'!$C$3:$C$300,C596,'01'!$H$3:$H$300,"&lt;0")+COUNTIFS('01'!$D$3:$D$300,C596,'01'!$H$3:$H$300,"&lt;0")+COUNTIFS('02'!$C$3:$C$300,C596,'02'!$H$3:$H$300,"&lt;0")+COUNTIFS('02'!$D$3:$D$300,C596,'02'!$H$3:$H$300,"&lt;0")+COUNTIFS('03'!$C$3:$C$300,C596,'03'!$H$3:$H$300,"&lt;0")+COUNTIFS('03'!$D$3:$D$300,C596,'03'!$H$3:$H$300,"&lt;0")+COUNTIFS('04'!$C$3:$C$300,C596,'04'!$H$3:$H$300,"&lt;0")+COUNTIFS('04'!$D$3:$D$300,C596,'04'!$H$3:$H$300,"&lt;0")+COUNTIFS('05'!$C$3:$C$300,C596,'05'!$H$3:$H$300,"&lt;0")+COUNTIFS('05'!$D$3:$D$300,C596,'05'!$H$3:$H$300,"&lt;0")+COUNTIFS('06'!$C$3:$C$300,C596,'06'!$H$3:$H$300,"&lt;0")+COUNTIFS('06'!$D$3:$D$300,C596,'06'!$H$3:$H$300,"&lt;0")+COUNTIFS('07'!$C$3:$C$300,C596,'07'!$H$3:$H$300,"&lt;0")+COUNTIFS('07'!$D$3:$D$300,C596,'07'!$H$3:$H$300,"&lt;0")+COUNTIFS('08'!$C$3:$C$300,C596,'08'!$H$3:$H$300,"&lt;0")+COUNTIFS('08'!$D$3:$D$300,C596,'08'!$H$3:$H$300,"&lt;0")+COUNTIFS('09'!$C$3:$C$300,C596,'09'!$H$3:$H$300,"&lt;0")+COUNTIFS('09'!$D$3:$D$300,C596,'09'!$H$3:$H$300,"&lt;0")+COUNTIFS('10'!$C$3:$C$260,C596,'10'!$I$3:$I$260,"&lt;0")+COUNTIFS('10'!$D$3:$D$260,C596,'10'!$I$3:$I$260,"&lt;0")+COUNTIFS('11'!$C$3:$C$300,C596,'11'!$H$3:$H$300,"&lt;0")+COUNTIFS('11'!$D$3:$D$300,C596,'11'!$H$3:$H$300,"&lt;0")+COUNTIFS('12'!$C$3:$C$300,C596,'12'!$H$3:$H$300,"&lt;0")+COUNTIFS('12'!$D$3:$D$300,C596,'12'!$H$3:$H$300,"&lt;0")</f>
        <v>0</v>
      </c>
      <c r="H596" s="19">
        <f>SUMIFS('01'!$H$3:$H$300,'01'!$C$3:$C$300,C596)+SUMIFS('01'!$H$3:$H$300,'01'!$D$3:$D$300,C596)+SUMIFS('02'!$H$3:$H$300,'02'!$C$3:$C$300,C596)+SUMIFS('02'!$H$3:$H$300,'02'!$D$3:$D$300,C596)+SUMIFS('03'!$H$3:$H$300,'03'!$C$3:$C$300,C596)+SUMIFS('03'!$H$3:$H$300,'03'!$D$3:$D$300,C596)+SUMIFS('04'!$H$3:$H$300,'04'!$C$3:$C$300,C596)+SUMIFS('04'!$H$3:$H$300,'04'!$D$3:$D$300,C596)+SUMIFS('05'!$H$3:$H$300,'05'!$C$3:$C$300,C596)+SUMIFS('05'!$H$3:$H$300,'05'!$D$3:$D$300,C596)+SUMIFS('06'!$H$3:$H$300,'06'!$C$3:$C$300,C596)+SUMIFS('06'!$H$3:$H$300,'06'!$D$3:$D$300,C596)+SUMIFS('07'!$H$3:$H$300,'07'!$C$3:$C$300,C596)+SUMIFS('07'!$H$3:$H$300,'07'!$D$3:$D$300,C596)+SUMIFS('08'!$H$3:$H$300,'08'!$C$3:$C$300,C596)+SUMIFS('08'!$H$3:$H$300,'08'!$D$3:$D$300,C596)+SUMIFS('09'!$H$3:$H$300,'09'!$C$3:$C$300,C596)+SUMIFS('09'!$H$3:$H$300,'09'!$D$3:$D$300,C596)+SUMIFS('10'!$I$3:$I$260,'10'!$C$3:$C$260,C596)+SUMIFS('10'!$I$3:$I$260,'10'!$D$3:$D$260,C596)+SUMIFS('11'!$H$3:$H$300,'11'!$C$3:$C$300,C596)+SUMIFS('11'!$H$3:$H$300,'11'!$D$3:$D$300,C596)+SUMIFS('12'!$H$3:$H$300,'12'!$C$3:$C$300,C596)+SUMIFS('12'!$H$3:$H$300,'12'!$D$3:$D$300,C596)</f>
        <v>0</v>
      </c>
      <c r="I596" s="212"/>
      <c r="J596" s="231"/>
      <c r="K596" s="212"/>
      <c r="L596" s="212"/>
    </row>
    <row r="597" spans="1:12" ht="24.75" customHeight="1">
      <c r="A597" s="16">
        <f>Equipes!$H597+(ROW(Equipes!$H597)/100000)</f>
        <v>5.9699999999999996E-3</v>
      </c>
      <c r="B597" s="13">
        <f>RANK(Equipes!$A597,A:A)</f>
        <v>404</v>
      </c>
      <c r="C597" s="28"/>
      <c r="D597" s="18">
        <f>COUNTIF('01'!$C$3:$C$300,C597)+COUNTIF('02'!$C$3:$C$300,C597)+COUNTIF('03'!$C$3:$C$300,C597)+COUNTIF('04'!$C$3:$C$300,C597)+COUNTIF('05'!$C$3:$C$300,C597)+COUNTIF('06'!$C$3:$C$300,C597)+COUNTIF('07'!$C$3:$C$300,C597)+COUNTIF('08'!$C$3:$C$300,C597)+COUNTIF('09'!$C$3:$C$300,C597)+COUNTIF('10'!$C$3:$C$260,C597)+COUNTIF('11'!$C$3:$C$300,C597)+COUNTIF('12'!$C$3:$C$300,C597)</f>
        <v>0</v>
      </c>
      <c r="E597" s="18">
        <f>COUNTIF('01'!$D$3:$D$300,C597)+COUNTIF('02'!$D$3:$D$300,C597)+COUNTIF('03'!$D$3:$D$300,C597)+COUNTIF('04'!$D$3:$D$300,C597)+COUNTIF('05'!$D$3:$D$300,C597)+COUNTIF('06'!$D$3:$D$300,C597)+COUNTIF('07'!$D$3:$D$300,C597)+COUNTIF('08'!$D$3:$D$300,C597)+COUNTIF('09'!$D$3:$D$300,C597)+COUNTIF('10'!$D$3:$D$260,C597)+COUNTIF('11'!$D$3:$D$300,C597)+COUNTIF('12'!$D$3:$D$300,C597)</f>
        <v>0</v>
      </c>
      <c r="F597" s="18">
        <f>COUNTIFS('01'!$C$3:$C$300,C597,'01'!$H$3:$H$300,"&gt;0")+COUNTIFS('01'!$D$3:$D$300,C597,'01'!$H$3:$H$300,"&gt;0")+COUNTIFS('02'!$C$3:$C$300,C597,'02'!$H$3:$H$300,"&gt;0")+COUNTIFS('02'!$D$3:$D$300,C597,'02'!$H$3:$H$300,"&gt;0")+COUNTIFS('03'!$C$3:$C$300,C597,'03'!$H$3:$H$300,"&gt;0")+COUNTIFS('03'!$D$3:$D$300,C597,'03'!$H$3:$H$300,"&gt;0")+COUNTIFS('04'!$C$3:$C$300,C597,'04'!$H$3:$H$300,"&gt;0")+COUNTIFS('04'!$D$3:$D$300,C597,'04'!$H$3:$H$300,"&gt;0")+COUNTIFS('05'!$C$3:$C$300,C597,'05'!$H$3:$H$300,"&gt;0")+COUNTIFS('05'!$D$3:$D$300,C597,'05'!$H$3:$H$300,"&gt;0")+COUNTIFS('06'!$C$3:$C$300,C597,'06'!$H$3:$H$300,"&gt;0")+COUNTIFS('06'!$D$3:$D$300,C597,'06'!$H$3:$H$300,"&gt;0")+COUNTIFS('07'!$C$3:$C$300,C597,'07'!$H$3:$H$300,"&gt;0")+COUNTIFS('07'!$D$3:$D$300,C597,'07'!$H$3:$H$300,"&gt;0")+COUNTIFS('08'!$C$3:$C$300,C597,'08'!$H$3:$H$300,"&gt;0")+COUNTIFS('08'!$D$3:$D$300,C597,'08'!$H$3:$H$300,"&gt;0")+COUNTIFS('09'!$C$3:$C$300,C597,'09'!$H$3:$H$300,"&gt;0")+COUNTIFS('09'!$D$3:$D$300,C597,'09'!$H$3:$H$300,"&gt;0")+COUNTIFS('10'!$C$3:$C$260,C597,'10'!$I$3:$I$260,"&gt;0")+COUNTIFS('10'!$D$3:$D$260,C597,'10'!$I$3:$I$260,"&gt;0")+COUNTIFS('11'!$C$3:$C$300,C597,'11'!$H$3:$H$300,"&gt;0")+COUNTIFS('11'!$D$3:$D$300,C597,'11'!$H$3:$H$300,"&gt;0")+COUNTIFS('12'!$C$3:$C$300,C597,'12'!$H$3:$H$300,"&gt;0")+COUNTIFS('12'!$D$3:$D$300,C597,'12'!$H$3:$H$300,"&gt;0")</f>
        <v>0</v>
      </c>
      <c r="G597" s="18">
        <f>COUNTIFS('01'!$C$3:$C$300,C597,'01'!$H$3:$H$300,"&lt;0")+COUNTIFS('01'!$D$3:$D$300,C597,'01'!$H$3:$H$300,"&lt;0")+COUNTIFS('02'!$C$3:$C$300,C597,'02'!$H$3:$H$300,"&lt;0")+COUNTIFS('02'!$D$3:$D$300,C597,'02'!$H$3:$H$300,"&lt;0")+COUNTIFS('03'!$C$3:$C$300,C597,'03'!$H$3:$H$300,"&lt;0")+COUNTIFS('03'!$D$3:$D$300,C597,'03'!$H$3:$H$300,"&lt;0")+COUNTIFS('04'!$C$3:$C$300,C597,'04'!$H$3:$H$300,"&lt;0")+COUNTIFS('04'!$D$3:$D$300,C597,'04'!$H$3:$H$300,"&lt;0")+COUNTIFS('05'!$C$3:$C$300,C597,'05'!$H$3:$H$300,"&lt;0")+COUNTIFS('05'!$D$3:$D$300,C597,'05'!$H$3:$H$300,"&lt;0")+COUNTIFS('06'!$C$3:$C$300,C597,'06'!$H$3:$H$300,"&lt;0")+COUNTIFS('06'!$D$3:$D$300,C597,'06'!$H$3:$H$300,"&lt;0")+COUNTIFS('07'!$C$3:$C$300,C597,'07'!$H$3:$H$300,"&lt;0")+COUNTIFS('07'!$D$3:$D$300,C597,'07'!$H$3:$H$300,"&lt;0")+COUNTIFS('08'!$C$3:$C$300,C597,'08'!$H$3:$H$300,"&lt;0")+COUNTIFS('08'!$D$3:$D$300,C597,'08'!$H$3:$H$300,"&lt;0")+COUNTIFS('09'!$C$3:$C$300,C597,'09'!$H$3:$H$300,"&lt;0")+COUNTIFS('09'!$D$3:$D$300,C597,'09'!$H$3:$H$300,"&lt;0")+COUNTIFS('10'!$C$3:$C$260,C597,'10'!$I$3:$I$260,"&lt;0")+COUNTIFS('10'!$D$3:$D$260,C597,'10'!$I$3:$I$260,"&lt;0")+COUNTIFS('11'!$C$3:$C$300,C597,'11'!$H$3:$H$300,"&lt;0")+COUNTIFS('11'!$D$3:$D$300,C597,'11'!$H$3:$H$300,"&lt;0")+COUNTIFS('12'!$C$3:$C$300,C597,'12'!$H$3:$H$300,"&lt;0")+COUNTIFS('12'!$D$3:$D$300,C597,'12'!$H$3:$H$300,"&lt;0")</f>
        <v>0</v>
      </c>
      <c r="H597" s="19">
        <f>SUMIFS('01'!$H$3:$H$300,'01'!$C$3:$C$300,C597)+SUMIFS('01'!$H$3:$H$300,'01'!$D$3:$D$300,C597)+SUMIFS('02'!$H$3:$H$300,'02'!$C$3:$C$300,C597)+SUMIFS('02'!$H$3:$H$300,'02'!$D$3:$D$300,C597)+SUMIFS('03'!$H$3:$H$300,'03'!$C$3:$C$300,C597)+SUMIFS('03'!$H$3:$H$300,'03'!$D$3:$D$300,C597)+SUMIFS('04'!$H$3:$H$300,'04'!$C$3:$C$300,C597)+SUMIFS('04'!$H$3:$H$300,'04'!$D$3:$D$300,C597)+SUMIFS('05'!$H$3:$H$300,'05'!$C$3:$C$300,C597)+SUMIFS('05'!$H$3:$H$300,'05'!$D$3:$D$300,C597)+SUMIFS('06'!$H$3:$H$300,'06'!$C$3:$C$300,C597)+SUMIFS('06'!$H$3:$H$300,'06'!$D$3:$D$300,C597)+SUMIFS('07'!$H$3:$H$300,'07'!$C$3:$C$300,C597)+SUMIFS('07'!$H$3:$H$300,'07'!$D$3:$D$300,C597)+SUMIFS('08'!$H$3:$H$300,'08'!$C$3:$C$300,C597)+SUMIFS('08'!$H$3:$H$300,'08'!$D$3:$D$300,C597)+SUMIFS('09'!$H$3:$H$300,'09'!$C$3:$C$300,C597)+SUMIFS('09'!$H$3:$H$300,'09'!$D$3:$D$300,C597)+SUMIFS('10'!$I$3:$I$260,'10'!$C$3:$C$260,C597)+SUMIFS('10'!$I$3:$I$260,'10'!$D$3:$D$260,C597)+SUMIFS('11'!$H$3:$H$300,'11'!$C$3:$C$300,C597)+SUMIFS('11'!$H$3:$H$300,'11'!$D$3:$D$300,C597)+SUMIFS('12'!$H$3:$H$300,'12'!$C$3:$C$300,C597)+SUMIFS('12'!$H$3:$H$300,'12'!$D$3:$D$300,C597)</f>
        <v>0</v>
      </c>
      <c r="I597" s="212"/>
      <c r="J597" s="231"/>
      <c r="K597" s="212"/>
      <c r="L597" s="212"/>
    </row>
    <row r="598" spans="1:12" ht="24.75" customHeight="1">
      <c r="A598" s="16">
        <f>Equipes!$H598+(ROW(Equipes!$H598)/100000)</f>
        <v>5.9800000000000001E-3</v>
      </c>
      <c r="B598" s="13">
        <f>RANK(Equipes!$A598,A:A)</f>
        <v>403</v>
      </c>
      <c r="C598" s="28"/>
      <c r="D598" s="18">
        <f>COUNTIF('01'!$C$3:$C$300,C598)+COUNTIF('02'!$C$3:$C$300,C598)+COUNTIF('03'!$C$3:$C$300,C598)+COUNTIF('04'!$C$3:$C$300,C598)+COUNTIF('05'!$C$3:$C$300,C598)+COUNTIF('06'!$C$3:$C$300,C598)+COUNTIF('07'!$C$3:$C$300,C598)+COUNTIF('08'!$C$3:$C$300,C598)+COUNTIF('09'!$C$3:$C$300,C598)+COUNTIF('10'!$C$3:$C$260,C598)+COUNTIF('11'!$C$3:$C$300,C598)+COUNTIF('12'!$C$3:$C$300,C598)</f>
        <v>0</v>
      </c>
      <c r="E598" s="18">
        <f>COUNTIF('01'!$D$3:$D$300,C598)+COUNTIF('02'!$D$3:$D$300,C598)+COUNTIF('03'!$D$3:$D$300,C598)+COUNTIF('04'!$D$3:$D$300,C598)+COUNTIF('05'!$D$3:$D$300,C598)+COUNTIF('06'!$D$3:$D$300,C598)+COUNTIF('07'!$D$3:$D$300,C598)+COUNTIF('08'!$D$3:$D$300,C598)+COUNTIF('09'!$D$3:$D$300,C598)+COUNTIF('10'!$D$3:$D$260,C598)+COUNTIF('11'!$D$3:$D$300,C598)+COUNTIF('12'!$D$3:$D$300,C598)</f>
        <v>0</v>
      </c>
      <c r="F598" s="18">
        <f>COUNTIFS('01'!$C$3:$C$300,C598,'01'!$H$3:$H$300,"&gt;0")+COUNTIFS('01'!$D$3:$D$300,C598,'01'!$H$3:$H$300,"&gt;0")+COUNTIFS('02'!$C$3:$C$300,C598,'02'!$H$3:$H$300,"&gt;0")+COUNTIFS('02'!$D$3:$D$300,C598,'02'!$H$3:$H$300,"&gt;0")+COUNTIFS('03'!$C$3:$C$300,C598,'03'!$H$3:$H$300,"&gt;0")+COUNTIFS('03'!$D$3:$D$300,C598,'03'!$H$3:$H$300,"&gt;0")+COUNTIFS('04'!$C$3:$C$300,C598,'04'!$H$3:$H$300,"&gt;0")+COUNTIFS('04'!$D$3:$D$300,C598,'04'!$H$3:$H$300,"&gt;0")+COUNTIFS('05'!$C$3:$C$300,C598,'05'!$H$3:$H$300,"&gt;0")+COUNTIFS('05'!$D$3:$D$300,C598,'05'!$H$3:$H$300,"&gt;0")+COUNTIFS('06'!$C$3:$C$300,C598,'06'!$H$3:$H$300,"&gt;0")+COUNTIFS('06'!$D$3:$D$300,C598,'06'!$H$3:$H$300,"&gt;0")+COUNTIFS('07'!$C$3:$C$300,C598,'07'!$H$3:$H$300,"&gt;0")+COUNTIFS('07'!$D$3:$D$300,C598,'07'!$H$3:$H$300,"&gt;0")+COUNTIFS('08'!$C$3:$C$300,C598,'08'!$H$3:$H$300,"&gt;0")+COUNTIFS('08'!$D$3:$D$300,C598,'08'!$H$3:$H$300,"&gt;0")+COUNTIFS('09'!$C$3:$C$300,C598,'09'!$H$3:$H$300,"&gt;0")+COUNTIFS('09'!$D$3:$D$300,C598,'09'!$H$3:$H$300,"&gt;0")+COUNTIFS('10'!$C$3:$C$260,C598,'10'!$I$3:$I$260,"&gt;0")+COUNTIFS('10'!$D$3:$D$260,C598,'10'!$I$3:$I$260,"&gt;0")+COUNTIFS('11'!$C$3:$C$300,C598,'11'!$H$3:$H$300,"&gt;0")+COUNTIFS('11'!$D$3:$D$300,C598,'11'!$H$3:$H$300,"&gt;0")+COUNTIFS('12'!$C$3:$C$300,C598,'12'!$H$3:$H$300,"&gt;0")+COUNTIFS('12'!$D$3:$D$300,C598,'12'!$H$3:$H$300,"&gt;0")</f>
        <v>0</v>
      </c>
      <c r="G598" s="18">
        <f>COUNTIFS('01'!$C$3:$C$300,C598,'01'!$H$3:$H$300,"&lt;0")+COUNTIFS('01'!$D$3:$D$300,C598,'01'!$H$3:$H$300,"&lt;0")+COUNTIFS('02'!$C$3:$C$300,C598,'02'!$H$3:$H$300,"&lt;0")+COUNTIFS('02'!$D$3:$D$300,C598,'02'!$H$3:$H$300,"&lt;0")+COUNTIFS('03'!$C$3:$C$300,C598,'03'!$H$3:$H$300,"&lt;0")+COUNTIFS('03'!$D$3:$D$300,C598,'03'!$H$3:$H$300,"&lt;0")+COUNTIFS('04'!$C$3:$C$300,C598,'04'!$H$3:$H$300,"&lt;0")+COUNTIFS('04'!$D$3:$D$300,C598,'04'!$H$3:$H$300,"&lt;0")+COUNTIFS('05'!$C$3:$C$300,C598,'05'!$H$3:$H$300,"&lt;0")+COUNTIFS('05'!$D$3:$D$300,C598,'05'!$H$3:$H$300,"&lt;0")+COUNTIFS('06'!$C$3:$C$300,C598,'06'!$H$3:$H$300,"&lt;0")+COUNTIFS('06'!$D$3:$D$300,C598,'06'!$H$3:$H$300,"&lt;0")+COUNTIFS('07'!$C$3:$C$300,C598,'07'!$H$3:$H$300,"&lt;0")+COUNTIFS('07'!$D$3:$D$300,C598,'07'!$H$3:$H$300,"&lt;0")+COUNTIFS('08'!$C$3:$C$300,C598,'08'!$H$3:$H$300,"&lt;0")+COUNTIFS('08'!$D$3:$D$300,C598,'08'!$H$3:$H$300,"&lt;0")+COUNTIFS('09'!$C$3:$C$300,C598,'09'!$H$3:$H$300,"&lt;0")+COUNTIFS('09'!$D$3:$D$300,C598,'09'!$H$3:$H$300,"&lt;0")+COUNTIFS('10'!$C$3:$C$260,C598,'10'!$I$3:$I$260,"&lt;0")+COUNTIFS('10'!$D$3:$D$260,C598,'10'!$I$3:$I$260,"&lt;0")+COUNTIFS('11'!$C$3:$C$300,C598,'11'!$H$3:$H$300,"&lt;0")+COUNTIFS('11'!$D$3:$D$300,C598,'11'!$H$3:$H$300,"&lt;0")+COUNTIFS('12'!$C$3:$C$300,C598,'12'!$H$3:$H$300,"&lt;0")+COUNTIFS('12'!$D$3:$D$300,C598,'12'!$H$3:$H$300,"&lt;0")</f>
        <v>0</v>
      </c>
      <c r="H598" s="19">
        <f>SUMIFS('01'!$H$3:$H$300,'01'!$C$3:$C$300,C598)+SUMIFS('01'!$H$3:$H$300,'01'!$D$3:$D$300,C598)+SUMIFS('02'!$H$3:$H$300,'02'!$C$3:$C$300,C598)+SUMIFS('02'!$H$3:$H$300,'02'!$D$3:$D$300,C598)+SUMIFS('03'!$H$3:$H$300,'03'!$C$3:$C$300,C598)+SUMIFS('03'!$H$3:$H$300,'03'!$D$3:$D$300,C598)+SUMIFS('04'!$H$3:$H$300,'04'!$C$3:$C$300,C598)+SUMIFS('04'!$H$3:$H$300,'04'!$D$3:$D$300,C598)+SUMIFS('05'!$H$3:$H$300,'05'!$C$3:$C$300,C598)+SUMIFS('05'!$H$3:$H$300,'05'!$D$3:$D$300,C598)+SUMIFS('06'!$H$3:$H$300,'06'!$C$3:$C$300,C598)+SUMIFS('06'!$H$3:$H$300,'06'!$D$3:$D$300,C598)+SUMIFS('07'!$H$3:$H$300,'07'!$C$3:$C$300,C598)+SUMIFS('07'!$H$3:$H$300,'07'!$D$3:$D$300,C598)+SUMIFS('08'!$H$3:$H$300,'08'!$C$3:$C$300,C598)+SUMIFS('08'!$H$3:$H$300,'08'!$D$3:$D$300,C598)+SUMIFS('09'!$H$3:$H$300,'09'!$C$3:$C$300,C598)+SUMIFS('09'!$H$3:$H$300,'09'!$D$3:$D$300,C598)+SUMIFS('10'!$I$3:$I$260,'10'!$C$3:$C$260,C598)+SUMIFS('10'!$I$3:$I$260,'10'!$D$3:$D$260,C598)+SUMIFS('11'!$H$3:$H$300,'11'!$C$3:$C$300,C598)+SUMIFS('11'!$H$3:$H$300,'11'!$D$3:$D$300,C598)+SUMIFS('12'!$H$3:$H$300,'12'!$C$3:$C$300,C598)+SUMIFS('12'!$H$3:$H$300,'12'!$D$3:$D$300,C598)</f>
        <v>0</v>
      </c>
      <c r="I598" s="212"/>
      <c r="J598" s="231"/>
      <c r="K598" s="212"/>
      <c r="L598" s="212"/>
    </row>
    <row r="599" spans="1:12" ht="24.75" customHeight="1">
      <c r="A599" s="16">
        <f>Equipes!$H599+(ROW(Equipes!$H599)/100000)</f>
        <v>5.9899999999999997E-3</v>
      </c>
      <c r="B599" s="13">
        <f>RANK(Equipes!$A599,A:A)</f>
        <v>402</v>
      </c>
      <c r="C599" s="28"/>
      <c r="D599" s="18">
        <f>COUNTIF('01'!$C$3:$C$300,C599)+COUNTIF('02'!$C$3:$C$300,C599)+COUNTIF('03'!$C$3:$C$300,C599)+COUNTIF('04'!$C$3:$C$300,C599)+COUNTIF('05'!$C$3:$C$300,C599)+COUNTIF('06'!$C$3:$C$300,C599)+COUNTIF('07'!$C$3:$C$300,C599)+COUNTIF('08'!$C$3:$C$300,C599)+COUNTIF('09'!$C$3:$C$300,C599)+COUNTIF('10'!$C$3:$C$260,C599)+COUNTIF('11'!$C$3:$C$300,C599)+COUNTIF('12'!$C$3:$C$300,C599)</f>
        <v>0</v>
      </c>
      <c r="E599" s="18">
        <f>COUNTIF('01'!$D$3:$D$300,C599)+COUNTIF('02'!$D$3:$D$300,C599)+COUNTIF('03'!$D$3:$D$300,C599)+COUNTIF('04'!$D$3:$D$300,C599)+COUNTIF('05'!$D$3:$D$300,C599)+COUNTIF('06'!$D$3:$D$300,C599)+COUNTIF('07'!$D$3:$D$300,C599)+COUNTIF('08'!$D$3:$D$300,C599)+COUNTIF('09'!$D$3:$D$300,C599)+COUNTIF('10'!$D$3:$D$260,C599)+COUNTIF('11'!$D$3:$D$300,C599)+COUNTIF('12'!$D$3:$D$300,C599)</f>
        <v>0</v>
      </c>
      <c r="F599" s="18">
        <f>COUNTIFS('01'!$C$3:$C$300,C599,'01'!$H$3:$H$300,"&gt;0")+COUNTIFS('01'!$D$3:$D$300,C599,'01'!$H$3:$H$300,"&gt;0")+COUNTIFS('02'!$C$3:$C$300,C599,'02'!$H$3:$H$300,"&gt;0")+COUNTIFS('02'!$D$3:$D$300,C599,'02'!$H$3:$H$300,"&gt;0")+COUNTIFS('03'!$C$3:$C$300,C599,'03'!$H$3:$H$300,"&gt;0")+COUNTIFS('03'!$D$3:$D$300,C599,'03'!$H$3:$H$300,"&gt;0")+COUNTIFS('04'!$C$3:$C$300,C599,'04'!$H$3:$H$300,"&gt;0")+COUNTIFS('04'!$D$3:$D$300,C599,'04'!$H$3:$H$300,"&gt;0")+COUNTIFS('05'!$C$3:$C$300,C599,'05'!$H$3:$H$300,"&gt;0")+COUNTIFS('05'!$D$3:$D$300,C599,'05'!$H$3:$H$300,"&gt;0")+COUNTIFS('06'!$C$3:$C$300,C599,'06'!$H$3:$H$300,"&gt;0")+COUNTIFS('06'!$D$3:$D$300,C599,'06'!$H$3:$H$300,"&gt;0")+COUNTIFS('07'!$C$3:$C$300,C599,'07'!$H$3:$H$300,"&gt;0")+COUNTIFS('07'!$D$3:$D$300,C599,'07'!$H$3:$H$300,"&gt;0")+COUNTIFS('08'!$C$3:$C$300,C599,'08'!$H$3:$H$300,"&gt;0")+COUNTIFS('08'!$D$3:$D$300,C599,'08'!$H$3:$H$300,"&gt;0")+COUNTIFS('09'!$C$3:$C$300,C599,'09'!$H$3:$H$300,"&gt;0")+COUNTIFS('09'!$D$3:$D$300,C599,'09'!$H$3:$H$300,"&gt;0")+COUNTIFS('10'!$C$3:$C$260,C599,'10'!$I$3:$I$260,"&gt;0")+COUNTIFS('10'!$D$3:$D$260,C599,'10'!$I$3:$I$260,"&gt;0")+COUNTIFS('11'!$C$3:$C$300,C599,'11'!$H$3:$H$300,"&gt;0")+COUNTIFS('11'!$D$3:$D$300,C599,'11'!$H$3:$H$300,"&gt;0")+COUNTIFS('12'!$C$3:$C$300,C599,'12'!$H$3:$H$300,"&gt;0")+COUNTIFS('12'!$D$3:$D$300,C599,'12'!$H$3:$H$300,"&gt;0")</f>
        <v>0</v>
      </c>
      <c r="G599" s="18">
        <f>COUNTIFS('01'!$C$3:$C$300,C599,'01'!$H$3:$H$300,"&lt;0")+COUNTIFS('01'!$D$3:$D$300,C599,'01'!$H$3:$H$300,"&lt;0")+COUNTIFS('02'!$C$3:$C$300,C599,'02'!$H$3:$H$300,"&lt;0")+COUNTIFS('02'!$D$3:$D$300,C599,'02'!$H$3:$H$300,"&lt;0")+COUNTIFS('03'!$C$3:$C$300,C599,'03'!$H$3:$H$300,"&lt;0")+COUNTIFS('03'!$D$3:$D$300,C599,'03'!$H$3:$H$300,"&lt;0")+COUNTIFS('04'!$C$3:$C$300,C599,'04'!$H$3:$H$300,"&lt;0")+COUNTIFS('04'!$D$3:$D$300,C599,'04'!$H$3:$H$300,"&lt;0")+COUNTIFS('05'!$C$3:$C$300,C599,'05'!$H$3:$H$300,"&lt;0")+COUNTIFS('05'!$D$3:$D$300,C599,'05'!$H$3:$H$300,"&lt;0")+COUNTIFS('06'!$C$3:$C$300,C599,'06'!$H$3:$H$300,"&lt;0")+COUNTIFS('06'!$D$3:$D$300,C599,'06'!$H$3:$H$300,"&lt;0")+COUNTIFS('07'!$C$3:$C$300,C599,'07'!$H$3:$H$300,"&lt;0")+COUNTIFS('07'!$D$3:$D$300,C599,'07'!$H$3:$H$300,"&lt;0")+COUNTIFS('08'!$C$3:$C$300,C599,'08'!$H$3:$H$300,"&lt;0")+COUNTIFS('08'!$D$3:$D$300,C599,'08'!$H$3:$H$300,"&lt;0")+COUNTIFS('09'!$C$3:$C$300,C599,'09'!$H$3:$H$300,"&lt;0")+COUNTIFS('09'!$D$3:$D$300,C599,'09'!$H$3:$H$300,"&lt;0")+COUNTIFS('10'!$C$3:$C$260,C599,'10'!$I$3:$I$260,"&lt;0")+COUNTIFS('10'!$D$3:$D$260,C599,'10'!$I$3:$I$260,"&lt;0")+COUNTIFS('11'!$C$3:$C$300,C599,'11'!$H$3:$H$300,"&lt;0")+COUNTIFS('11'!$D$3:$D$300,C599,'11'!$H$3:$H$300,"&lt;0")+COUNTIFS('12'!$C$3:$C$300,C599,'12'!$H$3:$H$300,"&lt;0")+COUNTIFS('12'!$D$3:$D$300,C599,'12'!$H$3:$H$300,"&lt;0")</f>
        <v>0</v>
      </c>
      <c r="H599" s="19">
        <f>SUMIFS('01'!$H$3:$H$300,'01'!$C$3:$C$300,C599)+SUMIFS('01'!$H$3:$H$300,'01'!$D$3:$D$300,C599)+SUMIFS('02'!$H$3:$H$300,'02'!$C$3:$C$300,C599)+SUMIFS('02'!$H$3:$H$300,'02'!$D$3:$D$300,C599)+SUMIFS('03'!$H$3:$H$300,'03'!$C$3:$C$300,C599)+SUMIFS('03'!$H$3:$H$300,'03'!$D$3:$D$300,C599)+SUMIFS('04'!$H$3:$H$300,'04'!$C$3:$C$300,C599)+SUMIFS('04'!$H$3:$H$300,'04'!$D$3:$D$300,C599)+SUMIFS('05'!$H$3:$H$300,'05'!$C$3:$C$300,C599)+SUMIFS('05'!$H$3:$H$300,'05'!$D$3:$D$300,C599)+SUMIFS('06'!$H$3:$H$300,'06'!$C$3:$C$300,C599)+SUMIFS('06'!$H$3:$H$300,'06'!$D$3:$D$300,C599)+SUMIFS('07'!$H$3:$H$300,'07'!$C$3:$C$300,C599)+SUMIFS('07'!$H$3:$H$300,'07'!$D$3:$D$300,C599)+SUMIFS('08'!$H$3:$H$300,'08'!$C$3:$C$300,C599)+SUMIFS('08'!$H$3:$H$300,'08'!$D$3:$D$300,C599)+SUMIFS('09'!$H$3:$H$300,'09'!$C$3:$C$300,C599)+SUMIFS('09'!$H$3:$H$300,'09'!$D$3:$D$300,C599)+SUMIFS('10'!$I$3:$I$260,'10'!$C$3:$C$260,C599)+SUMIFS('10'!$I$3:$I$260,'10'!$D$3:$D$260,C599)+SUMIFS('11'!$H$3:$H$300,'11'!$C$3:$C$300,C599)+SUMIFS('11'!$H$3:$H$300,'11'!$D$3:$D$300,C599)+SUMIFS('12'!$H$3:$H$300,'12'!$C$3:$C$300,C599)+SUMIFS('12'!$H$3:$H$300,'12'!$D$3:$D$300,C599)</f>
        <v>0</v>
      </c>
      <c r="I599" s="212"/>
      <c r="J599" s="231"/>
      <c r="K599" s="212"/>
      <c r="L599" s="212"/>
    </row>
    <row r="600" spans="1:12" ht="24.75" customHeight="1">
      <c r="A600" s="16">
        <f>Equipes!$H600+(ROW(Equipes!$H600)/100000)</f>
        <v>6.0000000000000001E-3</v>
      </c>
      <c r="B600" s="13">
        <f>RANK(Equipes!$A600,A:A)</f>
        <v>401</v>
      </c>
      <c r="C600" s="28"/>
      <c r="D600" s="18">
        <f>COUNTIF('01'!$C$3:$C$300,C600)+COUNTIF('02'!$C$3:$C$300,C600)+COUNTIF('03'!$C$3:$C$300,C600)+COUNTIF('04'!$C$3:$C$300,C600)+COUNTIF('05'!$C$3:$C$300,C600)+COUNTIF('06'!$C$3:$C$300,C600)+COUNTIF('07'!$C$3:$C$300,C600)+COUNTIF('08'!$C$3:$C$300,C600)+COUNTIF('09'!$C$3:$C$300,C600)+COUNTIF('10'!$C$3:$C$260,C600)+COUNTIF('11'!$C$3:$C$300,C600)+COUNTIF('12'!$C$3:$C$300,C600)</f>
        <v>0</v>
      </c>
      <c r="E600" s="18">
        <f>COUNTIF('01'!$D$3:$D$300,C600)+COUNTIF('02'!$D$3:$D$300,C600)+COUNTIF('03'!$D$3:$D$300,C600)+COUNTIF('04'!$D$3:$D$300,C600)+COUNTIF('05'!$D$3:$D$300,C600)+COUNTIF('06'!$D$3:$D$300,C600)+COUNTIF('07'!$D$3:$D$300,C600)+COUNTIF('08'!$D$3:$D$300,C600)+COUNTIF('09'!$D$3:$D$300,C600)+COUNTIF('10'!$D$3:$D$260,C600)+COUNTIF('11'!$D$3:$D$300,C600)+COUNTIF('12'!$D$3:$D$300,C600)</f>
        <v>0</v>
      </c>
      <c r="F600" s="18">
        <f>COUNTIFS('01'!$C$3:$C$300,C600,'01'!$H$3:$H$300,"&gt;0")+COUNTIFS('01'!$D$3:$D$300,C600,'01'!$H$3:$H$300,"&gt;0")+COUNTIFS('02'!$C$3:$C$300,C600,'02'!$H$3:$H$300,"&gt;0")+COUNTIFS('02'!$D$3:$D$300,C600,'02'!$H$3:$H$300,"&gt;0")+COUNTIFS('03'!$C$3:$C$300,C600,'03'!$H$3:$H$300,"&gt;0")+COUNTIFS('03'!$D$3:$D$300,C600,'03'!$H$3:$H$300,"&gt;0")+COUNTIFS('04'!$C$3:$C$300,C600,'04'!$H$3:$H$300,"&gt;0")+COUNTIFS('04'!$D$3:$D$300,C600,'04'!$H$3:$H$300,"&gt;0")+COUNTIFS('05'!$C$3:$C$300,C600,'05'!$H$3:$H$300,"&gt;0")+COUNTIFS('05'!$D$3:$D$300,C600,'05'!$H$3:$H$300,"&gt;0")+COUNTIFS('06'!$C$3:$C$300,C600,'06'!$H$3:$H$300,"&gt;0")+COUNTIFS('06'!$D$3:$D$300,C600,'06'!$H$3:$H$300,"&gt;0")+COUNTIFS('07'!$C$3:$C$300,C600,'07'!$H$3:$H$300,"&gt;0")+COUNTIFS('07'!$D$3:$D$300,C600,'07'!$H$3:$H$300,"&gt;0")+COUNTIFS('08'!$C$3:$C$300,C600,'08'!$H$3:$H$300,"&gt;0")+COUNTIFS('08'!$D$3:$D$300,C600,'08'!$H$3:$H$300,"&gt;0")+COUNTIFS('09'!$C$3:$C$300,C600,'09'!$H$3:$H$300,"&gt;0")+COUNTIFS('09'!$D$3:$D$300,C600,'09'!$H$3:$H$300,"&gt;0")+COUNTIFS('10'!$C$3:$C$260,C600,'10'!$I$3:$I$260,"&gt;0")+COUNTIFS('10'!$D$3:$D$260,C600,'10'!$I$3:$I$260,"&gt;0")+COUNTIFS('11'!$C$3:$C$300,C600,'11'!$H$3:$H$300,"&gt;0")+COUNTIFS('11'!$D$3:$D$300,C600,'11'!$H$3:$H$300,"&gt;0")+COUNTIFS('12'!$C$3:$C$300,C600,'12'!$H$3:$H$300,"&gt;0")+COUNTIFS('12'!$D$3:$D$300,C600,'12'!$H$3:$H$300,"&gt;0")</f>
        <v>0</v>
      </c>
      <c r="G600" s="18">
        <f>COUNTIFS('01'!$C$3:$C$300,C600,'01'!$H$3:$H$300,"&lt;0")+COUNTIFS('01'!$D$3:$D$300,C600,'01'!$H$3:$H$300,"&lt;0")+COUNTIFS('02'!$C$3:$C$300,C600,'02'!$H$3:$H$300,"&lt;0")+COUNTIFS('02'!$D$3:$D$300,C600,'02'!$H$3:$H$300,"&lt;0")+COUNTIFS('03'!$C$3:$C$300,C600,'03'!$H$3:$H$300,"&lt;0")+COUNTIFS('03'!$D$3:$D$300,C600,'03'!$H$3:$H$300,"&lt;0")+COUNTIFS('04'!$C$3:$C$300,C600,'04'!$H$3:$H$300,"&lt;0")+COUNTIFS('04'!$D$3:$D$300,C600,'04'!$H$3:$H$300,"&lt;0")+COUNTIFS('05'!$C$3:$C$300,C600,'05'!$H$3:$H$300,"&lt;0")+COUNTIFS('05'!$D$3:$D$300,C600,'05'!$H$3:$H$300,"&lt;0")+COUNTIFS('06'!$C$3:$C$300,C600,'06'!$H$3:$H$300,"&lt;0")+COUNTIFS('06'!$D$3:$D$300,C600,'06'!$H$3:$H$300,"&lt;0")+COUNTIFS('07'!$C$3:$C$300,C600,'07'!$H$3:$H$300,"&lt;0")+COUNTIFS('07'!$D$3:$D$300,C600,'07'!$H$3:$H$300,"&lt;0")+COUNTIFS('08'!$C$3:$C$300,C600,'08'!$H$3:$H$300,"&lt;0")+COUNTIFS('08'!$D$3:$D$300,C600,'08'!$H$3:$H$300,"&lt;0")+COUNTIFS('09'!$C$3:$C$300,C600,'09'!$H$3:$H$300,"&lt;0")+COUNTIFS('09'!$D$3:$D$300,C600,'09'!$H$3:$H$300,"&lt;0")+COUNTIFS('10'!$C$3:$C$260,C600,'10'!$I$3:$I$260,"&lt;0")+COUNTIFS('10'!$D$3:$D$260,C600,'10'!$I$3:$I$260,"&lt;0")+COUNTIFS('11'!$C$3:$C$300,C600,'11'!$H$3:$H$300,"&lt;0")+COUNTIFS('11'!$D$3:$D$300,C600,'11'!$H$3:$H$300,"&lt;0")+COUNTIFS('12'!$C$3:$C$300,C600,'12'!$H$3:$H$300,"&lt;0")+COUNTIFS('12'!$D$3:$D$300,C600,'12'!$H$3:$H$300,"&lt;0")</f>
        <v>0</v>
      </c>
      <c r="H600" s="19">
        <f>SUMIFS('01'!$H$3:$H$300,'01'!$C$3:$C$300,C600)+SUMIFS('01'!$H$3:$H$300,'01'!$D$3:$D$300,C600)+SUMIFS('02'!$H$3:$H$300,'02'!$C$3:$C$300,C600)+SUMIFS('02'!$H$3:$H$300,'02'!$D$3:$D$300,C600)+SUMIFS('03'!$H$3:$H$300,'03'!$C$3:$C$300,C600)+SUMIFS('03'!$H$3:$H$300,'03'!$D$3:$D$300,C600)+SUMIFS('04'!$H$3:$H$300,'04'!$C$3:$C$300,C600)+SUMIFS('04'!$H$3:$H$300,'04'!$D$3:$D$300,C600)+SUMIFS('05'!$H$3:$H$300,'05'!$C$3:$C$300,C600)+SUMIFS('05'!$H$3:$H$300,'05'!$D$3:$D$300,C600)+SUMIFS('06'!$H$3:$H$300,'06'!$C$3:$C$300,C600)+SUMIFS('06'!$H$3:$H$300,'06'!$D$3:$D$300,C600)+SUMIFS('07'!$H$3:$H$300,'07'!$C$3:$C$300,C600)+SUMIFS('07'!$H$3:$H$300,'07'!$D$3:$D$300,C600)+SUMIFS('08'!$H$3:$H$300,'08'!$C$3:$C$300,C600)+SUMIFS('08'!$H$3:$H$300,'08'!$D$3:$D$300,C600)+SUMIFS('09'!$H$3:$H$300,'09'!$C$3:$C$300,C600)+SUMIFS('09'!$H$3:$H$300,'09'!$D$3:$D$300,C600)+SUMIFS('10'!$I$3:$I$260,'10'!$C$3:$C$260,C600)+SUMIFS('10'!$I$3:$I$260,'10'!$D$3:$D$260,C600)+SUMIFS('11'!$H$3:$H$300,'11'!$C$3:$C$300,C600)+SUMIFS('11'!$H$3:$H$300,'11'!$D$3:$D$300,C600)+SUMIFS('12'!$H$3:$H$300,'12'!$C$3:$C$300,C600)+SUMIFS('12'!$H$3:$H$300,'12'!$D$3:$D$300,C600)</f>
        <v>0</v>
      </c>
      <c r="I600" s="212"/>
      <c r="J600" s="231"/>
      <c r="K600" s="212"/>
      <c r="L600" s="212"/>
    </row>
    <row r="601" spans="1:12" ht="24.75" customHeight="1">
      <c r="A601" s="16">
        <f>Equipes!$H601+(ROW(Equipes!$H601)/100000)</f>
        <v>6.0099999999999997E-3</v>
      </c>
      <c r="B601" s="13">
        <f>RANK(Equipes!$A601,A:A)</f>
        <v>400</v>
      </c>
      <c r="C601" s="28"/>
      <c r="D601" s="18">
        <f>COUNTIF('01'!$C$3:$C$300,C601)+COUNTIF('02'!$C$3:$C$300,C601)+COUNTIF('03'!$C$3:$C$300,C601)+COUNTIF('04'!$C$3:$C$300,C601)+COUNTIF('05'!$C$3:$C$300,C601)+COUNTIF('06'!$C$3:$C$300,C601)+COUNTIF('07'!$C$3:$C$300,C601)+COUNTIF('08'!$C$3:$C$300,C601)+COUNTIF('09'!$C$3:$C$300,C601)+COUNTIF('10'!$C$3:$C$260,C601)+COUNTIF('11'!$C$3:$C$300,C601)+COUNTIF('12'!$C$3:$C$300,C601)</f>
        <v>0</v>
      </c>
      <c r="E601" s="18">
        <f>COUNTIF('01'!$D$3:$D$300,C601)+COUNTIF('02'!$D$3:$D$300,C601)+COUNTIF('03'!$D$3:$D$300,C601)+COUNTIF('04'!$D$3:$D$300,C601)+COUNTIF('05'!$D$3:$D$300,C601)+COUNTIF('06'!$D$3:$D$300,C601)+COUNTIF('07'!$D$3:$D$300,C601)+COUNTIF('08'!$D$3:$D$300,C601)+COUNTIF('09'!$D$3:$D$300,C601)+COUNTIF('10'!$D$3:$D$260,C601)+COUNTIF('11'!$D$3:$D$300,C601)+COUNTIF('12'!$D$3:$D$300,C601)</f>
        <v>0</v>
      </c>
      <c r="F601" s="18">
        <f>COUNTIFS('01'!$C$3:$C$300,C601,'01'!$H$3:$H$300,"&gt;0")+COUNTIFS('01'!$D$3:$D$300,C601,'01'!$H$3:$H$300,"&gt;0")+COUNTIFS('02'!$C$3:$C$300,C601,'02'!$H$3:$H$300,"&gt;0")+COUNTIFS('02'!$D$3:$D$300,C601,'02'!$H$3:$H$300,"&gt;0")+COUNTIFS('03'!$C$3:$C$300,C601,'03'!$H$3:$H$300,"&gt;0")+COUNTIFS('03'!$D$3:$D$300,C601,'03'!$H$3:$H$300,"&gt;0")+COUNTIFS('04'!$C$3:$C$300,C601,'04'!$H$3:$H$300,"&gt;0")+COUNTIFS('04'!$D$3:$D$300,C601,'04'!$H$3:$H$300,"&gt;0")+COUNTIFS('05'!$C$3:$C$300,C601,'05'!$H$3:$H$300,"&gt;0")+COUNTIFS('05'!$D$3:$D$300,C601,'05'!$H$3:$H$300,"&gt;0")+COUNTIFS('06'!$C$3:$C$300,C601,'06'!$H$3:$H$300,"&gt;0")+COUNTIFS('06'!$D$3:$D$300,C601,'06'!$H$3:$H$300,"&gt;0")+COUNTIFS('07'!$C$3:$C$300,C601,'07'!$H$3:$H$300,"&gt;0")+COUNTIFS('07'!$D$3:$D$300,C601,'07'!$H$3:$H$300,"&gt;0")+COUNTIFS('08'!$C$3:$C$300,C601,'08'!$H$3:$H$300,"&gt;0")+COUNTIFS('08'!$D$3:$D$300,C601,'08'!$H$3:$H$300,"&gt;0")+COUNTIFS('09'!$C$3:$C$300,C601,'09'!$H$3:$H$300,"&gt;0")+COUNTIFS('09'!$D$3:$D$300,C601,'09'!$H$3:$H$300,"&gt;0")+COUNTIFS('10'!$C$3:$C$260,C601,'10'!$I$3:$I$260,"&gt;0")+COUNTIFS('10'!$D$3:$D$260,C601,'10'!$I$3:$I$260,"&gt;0")+COUNTIFS('11'!$C$3:$C$300,C601,'11'!$H$3:$H$300,"&gt;0")+COUNTIFS('11'!$D$3:$D$300,C601,'11'!$H$3:$H$300,"&gt;0")+COUNTIFS('12'!$C$3:$C$300,C601,'12'!$H$3:$H$300,"&gt;0")+COUNTIFS('12'!$D$3:$D$300,C601,'12'!$H$3:$H$300,"&gt;0")</f>
        <v>0</v>
      </c>
      <c r="G601" s="18">
        <f>COUNTIFS('01'!$C$3:$C$300,C601,'01'!$H$3:$H$300,"&lt;0")+COUNTIFS('01'!$D$3:$D$300,C601,'01'!$H$3:$H$300,"&lt;0")+COUNTIFS('02'!$C$3:$C$300,C601,'02'!$H$3:$H$300,"&lt;0")+COUNTIFS('02'!$D$3:$D$300,C601,'02'!$H$3:$H$300,"&lt;0")+COUNTIFS('03'!$C$3:$C$300,C601,'03'!$H$3:$H$300,"&lt;0")+COUNTIFS('03'!$D$3:$D$300,C601,'03'!$H$3:$H$300,"&lt;0")+COUNTIFS('04'!$C$3:$C$300,C601,'04'!$H$3:$H$300,"&lt;0")+COUNTIFS('04'!$D$3:$D$300,C601,'04'!$H$3:$H$300,"&lt;0")+COUNTIFS('05'!$C$3:$C$300,C601,'05'!$H$3:$H$300,"&lt;0")+COUNTIFS('05'!$D$3:$D$300,C601,'05'!$H$3:$H$300,"&lt;0")+COUNTIFS('06'!$C$3:$C$300,C601,'06'!$H$3:$H$300,"&lt;0")+COUNTIFS('06'!$D$3:$D$300,C601,'06'!$H$3:$H$300,"&lt;0")+COUNTIFS('07'!$C$3:$C$300,C601,'07'!$H$3:$H$300,"&lt;0")+COUNTIFS('07'!$D$3:$D$300,C601,'07'!$H$3:$H$300,"&lt;0")+COUNTIFS('08'!$C$3:$C$300,C601,'08'!$H$3:$H$300,"&lt;0")+COUNTIFS('08'!$D$3:$D$300,C601,'08'!$H$3:$H$300,"&lt;0")+COUNTIFS('09'!$C$3:$C$300,C601,'09'!$H$3:$H$300,"&lt;0")+COUNTIFS('09'!$D$3:$D$300,C601,'09'!$H$3:$H$300,"&lt;0")+COUNTIFS('10'!$C$3:$C$260,C601,'10'!$I$3:$I$260,"&lt;0")+COUNTIFS('10'!$D$3:$D$260,C601,'10'!$I$3:$I$260,"&lt;0")+COUNTIFS('11'!$C$3:$C$300,C601,'11'!$H$3:$H$300,"&lt;0")+COUNTIFS('11'!$D$3:$D$300,C601,'11'!$H$3:$H$300,"&lt;0")+COUNTIFS('12'!$C$3:$C$300,C601,'12'!$H$3:$H$300,"&lt;0")+COUNTIFS('12'!$D$3:$D$300,C601,'12'!$H$3:$H$300,"&lt;0")</f>
        <v>0</v>
      </c>
      <c r="H601" s="19">
        <f>SUMIFS('01'!$H$3:$H$300,'01'!$C$3:$C$300,C601)+SUMIFS('01'!$H$3:$H$300,'01'!$D$3:$D$300,C601)+SUMIFS('02'!$H$3:$H$300,'02'!$C$3:$C$300,C601)+SUMIFS('02'!$H$3:$H$300,'02'!$D$3:$D$300,C601)+SUMIFS('03'!$H$3:$H$300,'03'!$C$3:$C$300,C601)+SUMIFS('03'!$H$3:$H$300,'03'!$D$3:$D$300,C601)+SUMIFS('04'!$H$3:$H$300,'04'!$C$3:$C$300,C601)+SUMIFS('04'!$H$3:$H$300,'04'!$D$3:$D$300,C601)+SUMIFS('05'!$H$3:$H$300,'05'!$C$3:$C$300,C601)+SUMIFS('05'!$H$3:$H$300,'05'!$D$3:$D$300,C601)+SUMIFS('06'!$H$3:$H$300,'06'!$C$3:$C$300,C601)+SUMIFS('06'!$H$3:$H$300,'06'!$D$3:$D$300,C601)+SUMIFS('07'!$H$3:$H$300,'07'!$C$3:$C$300,C601)+SUMIFS('07'!$H$3:$H$300,'07'!$D$3:$D$300,C601)+SUMIFS('08'!$H$3:$H$300,'08'!$C$3:$C$300,C601)+SUMIFS('08'!$H$3:$H$300,'08'!$D$3:$D$300,C601)+SUMIFS('09'!$H$3:$H$300,'09'!$C$3:$C$300,C601)+SUMIFS('09'!$H$3:$H$300,'09'!$D$3:$D$300,C601)+SUMIFS('10'!$I$3:$I$260,'10'!$C$3:$C$260,C601)+SUMIFS('10'!$I$3:$I$260,'10'!$D$3:$D$260,C601)+SUMIFS('11'!$H$3:$H$300,'11'!$C$3:$C$300,C601)+SUMIFS('11'!$H$3:$H$300,'11'!$D$3:$D$300,C601)+SUMIFS('12'!$H$3:$H$300,'12'!$C$3:$C$300,C601)+SUMIFS('12'!$H$3:$H$300,'12'!$D$3:$D$300,C601)</f>
        <v>0</v>
      </c>
      <c r="I601" s="212"/>
      <c r="J601" s="231"/>
      <c r="K601" s="212"/>
      <c r="L601" s="212"/>
    </row>
    <row r="602" spans="1:12" ht="24.75" customHeight="1">
      <c r="A602" s="16">
        <f>Equipes!$H602+(ROW(Equipes!$H602)/100000)</f>
        <v>6.0200000000000002E-3</v>
      </c>
      <c r="B602" s="13">
        <f>RANK(Equipes!$A602,A:A)</f>
        <v>399</v>
      </c>
      <c r="C602" s="28"/>
      <c r="D602" s="18">
        <f>COUNTIF('01'!$C$3:$C$300,C602)+COUNTIF('02'!$C$3:$C$300,C602)+COUNTIF('03'!$C$3:$C$300,C602)+COUNTIF('04'!$C$3:$C$300,C602)+COUNTIF('05'!$C$3:$C$300,C602)+COUNTIF('06'!$C$3:$C$300,C602)+COUNTIF('07'!$C$3:$C$300,C602)+COUNTIF('08'!$C$3:$C$300,C602)+COUNTIF('09'!$C$3:$C$300,C602)+COUNTIF('10'!$C$3:$C$260,C602)+COUNTIF('11'!$C$3:$C$300,C602)+COUNTIF('12'!$C$3:$C$300,C602)</f>
        <v>0</v>
      </c>
      <c r="E602" s="18">
        <f>COUNTIF('01'!$D$3:$D$300,C602)+COUNTIF('02'!$D$3:$D$300,C602)+COUNTIF('03'!$D$3:$D$300,C602)+COUNTIF('04'!$D$3:$D$300,C602)+COUNTIF('05'!$D$3:$D$300,C602)+COUNTIF('06'!$D$3:$D$300,C602)+COUNTIF('07'!$D$3:$D$300,C602)+COUNTIF('08'!$D$3:$D$300,C602)+COUNTIF('09'!$D$3:$D$300,C602)+COUNTIF('10'!$D$3:$D$260,C602)+COUNTIF('11'!$D$3:$D$300,C602)+COUNTIF('12'!$D$3:$D$300,C602)</f>
        <v>0</v>
      </c>
      <c r="F602" s="18">
        <f>COUNTIFS('01'!$C$3:$C$300,C602,'01'!$H$3:$H$300,"&gt;0")+COUNTIFS('01'!$D$3:$D$300,C602,'01'!$H$3:$H$300,"&gt;0")+COUNTIFS('02'!$C$3:$C$300,C602,'02'!$H$3:$H$300,"&gt;0")+COUNTIFS('02'!$D$3:$D$300,C602,'02'!$H$3:$H$300,"&gt;0")+COUNTIFS('03'!$C$3:$C$300,C602,'03'!$H$3:$H$300,"&gt;0")+COUNTIFS('03'!$D$3:$D$300,C602,'03'!$H$3:$H$300,"&gt;0")+COUNTIFS('04'!$C$3:$C$300,C602,'04'!$H$3:$H$300,"&gt;0")+COUNTIFS('04'!$D$3:$D$300,C602,'04'!$H$3:$H$300,"&gt;0")+COUNTIFS('05'!$C$3:$C$300,C602,'05'!$H$3:$H$300,"&gt;0")+COUNTIFS('05'!$D$3:$D$300,C602,'05'!$H$3:$H$300,"&gt;0")+COUNTIFS('06'!$C$3:$C$300,C602,'06'!$H$3:$H$300,"&gt;0")+COUNTIFS('06'!$D$3:$D$300,C602,'06'!$H$3:$H$300,"&gt;0")+COUNTIFS('07'!$C$3:$C$300,C602,'07'!$H$3:$H$300,"&gt;0")+COUNTIFS('07'!$D$3:$D$300,C602,'07'!$H$3:$H$300,"&gt;0")+COUNTIFS('08'!$C$3:$C$300,C602,'08'!$H$3:$H$300,"&gt;0")+COUNTIFS('08'!$D$3:$D$300,C602,'08'!$H$3:$H$300,"&gt;0")+COUNTIFS('09'!$C$3:$C$300,C602,'09'!$H$3:$H$300,"&gt;0")+COUNTIFS('09'!$D$3:$D$300,C602,'09'!$H$3:$H$300,"&gt;0")+COUNTIFS('10'!$C$3:$C$260,C602,'10'!$I$3:$I$260,"&gt;0")+COUNTIFS('10'!$D$3:$D$260,C602,'10'!$I$3:$I$260,"&gt;0")+COUNTIFS('11'!$C$3:$C$300,C602,'11'!$H$3:$H$300,"&gt;0")+COUNTIFS('11'!$D$3:$D$300,C602,'11'!$H$3:$H$300,"&gt;0")+COUNTIFS('12'!$C$3:$C$300,C602,'12'!$H$3:$H$300,"&gt;0")+COUNTIFS('12'!$D$3:$D$300,C602,'12'!$H$3:$H$300,"&gt;0")</f>
        <v>0</v>
      </c>
      <c r="G602" s="18">
        <f>COUNTIFS('01'!$C$3:$C$300,C602,'01'!$H$3:$H$300,"&lt;0")+COUNTIFS('01'!$D$3:$D$300,C602,'01'!$H$3:$H$300,"&lt;0")+COUNTIFS('02'!$C$3:$C$300,C602,'02'!$H$3:$H$300,"&lt;0")+COUNTIFS('02'!$D$3:$D$300,C602,'02'!$H$3:$H$300,"&lt;0")+COUNTIFS('03'!$C$3:$C$300,C602,'03'!$H$3:$H$300,"&lt;0")+COUNTIFS('03'!$D$3:$D$300,C602,'03'!$H$3:$H$300,"&lt;0")+COUNTIFS('04'!$C$3:$C$300,C602,'04'!$H$3:$H$300,"&lt;0")+COUNTIFS('04'!$D$3:$D$300,C602,'04'!$H$3:$H$300,"&lt;0")+COUNTIFS('05'!$C$3:$C$300,C602,'05'!$H$3:$H$300,"&lt;0")+COUNTIFS('05'!$D$3:$D$300,C602,'05'!$H$3:$H$300,"&lt;0")+COUNTIFS('06'!$C$3:$C$300,C602,'06'!$H$3:$H$300,"&lt;0")+COUNTIFS('06'!$D$3:$D$300,C602,'06'!$H$3:$H$300,"&lt;0")+COUNTIFS('07'!$C$3:$C$300,C602,'07'!$H$3:$H$300,"&lt;0")+COUNTIFS('07'!$D$3:$D$300,C602,'07'!$H$3:$H$300,"&lt;0")+COUNTIFS('08'!$C$3:$C$300,C602,'08'!$H$3:$H$300,"&lt;0")+COUNTIFS('08'!$D$3:$D$300,C602,'08'!$H$3:$H$300,"&lt;0")+COUNTIFS('09'!$C$3:$C$300,C602,'09'!$H$3:$H$300,"&lt;0")+COUNTIFS('09'!$D$3:$D$300,C602,'09'!$H$3:$H$300,"&lt;0")+COUNTIFS('10'!$C$3:$C$260,C602,'10'!$I$3:$I$260,"&lt;0")+COUNTIFS('10'!$D$3:$D$260,C602,'10'!$I$3:$I$260,"&lt;0")+COUNTIFS('11'!$C$3:$C$300,C602,'11'!$H$3:$H$300,"&lt;0")+COUNTIFS('11'!$D$3:$D$300,C602,'11'!$H$3:$H$300,"&lt;0")+COUNTIFS('12'!$C$3:$C$300,C602,'12'!$H$3:$H$300,"&lt;0")+COUNTIFS('12'!$D$3:$D$300,C602,'12'!$H$3:$H$300,"&lt;0")</f>
        <v>0</v>
      </c>
      <c r="H602" s="19">
        <f>SUMIFS('01'!$H$3:$H$300,'01'!$C$3:$C$300,C602)+SUMIFS('01'!$H$3:$H$300,'01'!$D$3:$D$300,C602)+SUMIFS('02'!$H$3:$H$300,'02'!$C$3:$C$300,C602)+SUMIFS('02'!$H$3:$H$300,'02'!$D$3:$D$300,C602)+SUMIFS('03'!$H$3:$H$300,'03'!$C$3:$C$300,C602)+SUMIFS('03'!$H$3:$H$300,'03'!$D$3:$D$300,C602)+SUMIFS('04'!$H$3:$H$300,'04'!$C$3:$C$300,C602)+SUMIFS('04'!$H$3:$H$300,'04'!$D$3:$D$300,C602)+SUMIFS('05'!$H$3:$H$300,'05'!$C$3:$C$300,C602)+SUMIFS('05'!$H$3:$H$300,'05'!$D$3:$D$300,C602)+SUMIFS('06'!$H$3:$H$300,'06'!$C$3:$C$300,C602)+SUMIFS('06'!$H$3:$H$300,'06'!$D$3:$D$300,C602)+SUMIFS('07'!$H$3:$H$300,'07'!$C$3:$C$300,C602)+SUMIFS('07'!$H$3:$H$300,'07'!$D$3:$D$300,C602)+SUMIFS('08'!$H$3:$H$300,'08'!$C$3:$C$300,C602)+SUMIFS('08'!$H$3:$H$300,'08'!$D$3:$D$300,C602)+SUMIFS('09'!$H$3:$H$300,'09'!$C$3:$C$300,C602)+SUMIFS('09'!$H$3:$H$300,'09'!$D$3:$D$300,C602)+SUMIFS('10'!$I$3:$I$260,'10'!$C$3:$C$260,C602)+SUMIFS('10'!$I$3:$I$260,'10'!$D$3:$D$260,C602)+SUMIFS('11'!$H$3:$H$300,'11'!$C$3:$C$300,C602)+SUMIFS('11'!$H$3:$H$300,'11'!$D$3:$D$300,C602)+SUMIFS('12'!$H$3:$H$300,'12'!$C$3:$C$300,C602)+SUMIFS('12'!$H$3:$H$300,'12'!$D$3:$D$300,C602)</f>
        <v>0</v>
      </c>
      <c r="I602" s="212"/>
      <c r="J602" s="231"/>
      <c r="K602" s="212"/>
      <c r="L602" s="212"/>
    </row>
    <row r="603" spans="1:12" ht="24.75" customHeight="1">
      <c r="A603" s="16">
        <f>Equipes!$H603+(ROW(Equipes!$H603)/100000)</f>
        <v>6.0299999999999998E-3</v>
      </c>
      <c r="B603" s="13">
        <f>RANK(Equipes!$A603,A:A)</f>
        <v>398</v>
      </c>
      <c r="C603" s="28"/>
      <c r="D603" s="18">
        <f>COUNTIF('01'!$C$3:$C$300,C603)+COUNTIF('02'!$C$3:$C$300,C603)+COUNTIF('03'!$C$3:$C$300,C603)+COUNTIF('04'!$C$3:$C$300,C603)+COUNTIF('05'!$C$3:$C$300,C603)+COUNTIF('06'!$C$3:$C$300,C603)+COUNTIF('07'!$C$3:$C$300,C603)+COUNTIF('08'!$C$3:$C$300,C603)+COUNTIF('09'!$C$3:$C$300,C603)+COUNTIF('10'!$C$3:$C$260,C603)+COUNTIF('11'!$C$3:$C$300,C603)+COUNTIF('12'!$C$3:$C$300,C603)</f>
        <v>0</v>
      </c>
      <c r="E603" s="18">
        <f>COUNTIF('01'!$D$3:$D$300,C603)+COUNTIF('02'!$D$3:$D$300,C603)+COUNTIF('03'!$D$3:$D$300,C603)+COUNTIF('04'!$D$3:$D$300,C603)+COUNTIF('05'!$D$3:$D$300,C603)+COUNTIF('06'!$D$3:$D$300,C603)+COUNTIF('07'!$D$3:$D$300,C603)+COUNTIF('08'!$D$3:$D$300,C603)+COUNTIF('09'!$D$3:$D$300,C603)+COUNTIF('10'!$D$3:$D$260,C603)+COUNTIF('11'!$D$3:$D$300,C603)+COUNTIF('12'!$D$3:$D$300,C603)</f>
        <v>0</v>
      </c>
      <c r="F603" s="18">
        <f>COUNTIFS('01'!$C$3:$C$300,C603,'01'!$H$3:$H$300,"&gt;0")+COUNTIFS('01'!$D$3:$D$300,C603,'01'!$H$3:$H$300,"&gt;0")+COUNTIFS('02'!$C$3:$C$300,C603,'02'!$H$3:$H$300,"&gt;0")+COUNTIFS('02'!$D$3:$D$300,C603,'02'!$H$3:$H$300,"&gt;0")+COUNTIFS('03'!$C$3:$C$300,C603,'03'!$H$3:$H$300,"&gt;0")+COUNTIFS('03'!$D$3:$D$300,C603,'03'!$H$3:$H$300,"&gt;0")+COUNTIFS('04'!$C$3:$C$300,C603,'04'!$H$3:$H$300,"&gt;0")+COUNTIFS('04'!$D$3:$D$300,C603,'04'!$H$3:$H$300,"&gt;0")+COUNTIFS('05'!$C$3:$C$300,C603,'05'!$H$3:$H$300,"&gt;0")+COUNTIFS('05'!$D$3:$D$300,C603,'05'!$H$3:$H$300,"&gt;0")+COUNTIFS('06'!$C$3:$C$300,C603,'06'!$H$3:$H$300,"&gt;0")+COUNTIFS('06'!$D$3:$D$300,C603,'06'!$H$3:$H$300,"&gt;0")+COUNTIFS('07'!$C$3:$C$300,C603,'07'!$H$3:$H$300,"&gt;0")+COUNTIFS('07'!$D$3:$D$300,C603,'07'!$H$3:$H$300,"&gt;0")+COUNTIFS('08'!$C$3:$C$300,C603,'08'!$H$3:$H$300,"&gt;0")+COUNTIFS('08'!$D$3:$D$300,C603,'08'!$H$3:$H$300,"&gt;0")+COUNTIFS('09'!$C$3:$C$300,C603,'09'!$H$3:$H$300,"&gt;0")+COUNTIFS('09'!$D$3:$D$300,C603,'09'!$H$3:$H$300,"&gt;0")+COUNTIFS('10'!$C$3:$C$260,C603,'10'!$I$3:$I$260,"&gt;0")+COUNTIFS('10'!$D$3:$D$260,C603,'10'!$I$3:$I$260,"&gt;0")+COUNTIFS('11'!$C$3:$C$300,C603,'11'!$H$3:$H$300,"&gt;0")+COUNTIFS('11'!$D$3:$D$300,C603,'11'!$H$3:$H$300,"&gt;0")+COUNTIFS('12'!$C$3:$C$300,C603,'12'!$H$3:$H$300,"&gt;0")+COUNTIFS('12'!$D$3:$D$300,C603,'12'!$H$3:$H$300,"&gt;0")</f>
        <v>0</v>
      </c>
      <c r="G603" s="18">
        <f>COUNTIFS('01'!$C$3:$C$300,C603,'01'!$H$3:$H$300,"&lt;0")+COUNTIFS('01'!$D$3:$D$300,C603,'01'!$H$3:$H$300,"&lt;0")+COUNTIFS('02'!$C$3:$C$300,C603,'02'!$H$3:$H$300,"&lt;0")+COUNTIFS('02'!$D$3:$D$300,C603,'02'!$H$3:$H$300,"&lt;0")+COUNTIFS('03'!$C$3:$C$300,C603,'03'!$H$3:$H$300,"&lt;0")+COUNTIFS('03'!$D$3:$D$300,C603,'03'!$H$3:$H$300,"&lt;0")+COUNTIFS('04'!$C$3:$C$300,C603,'04'!$H$3:$H$300,"&lt;0")+COUNTIFS('04'!$D$3:$D$300,C603,'04'!$H$3:$H$300,"&lt;0")+COUNTIFS('05'!$C$3:$C$300,C603,'05'!$H$3:$H$300,"&lt;0")+COUNTIFS('05'!$D$3:$D$300,C603,'05'!$H$3:$H$300,"&lt;0")+COUNTIFS('06'!$C$3:$C$300,C603,'06'!$H$3:$H$300,"&lt;0")+COUNTIFS('06'!$D$3:$D$300,C603,'06'!$H$3:$H$300,"&lt;0")+COUNTIFS('07'!$C$3:$C$300,C603,'07'!$H$3:$H$300,"&lt;0")+COUNTIFS('07'!$D$3:$D$300,C603,'07'!$H$3:$H$300,"&lt;0")+COUNTIFS('08'!$C$3:$C$300,C603,'08'!$H$3:$H$300,"&lt;0")+COUNTIFS('08'!$D$3:$D$300,C603,'08'!$H$3:$H$300,"&lt;0")+COUNTIFS('09'!$C$3:$C$300,C603,'09'!$H$3:$H$300,"&lt;0")+COUNTIFS('09'!$D$3:$D$300,C603,'09'!$H$3:$H$300,"&lt;0")+COUNTIFS('10'!$C$3:$C$260,C603,'10'!$I$3:$I$260,"&lt;0")+COUNTIFS('10'!$D$3:$D$260,C603,'10'!$I$3:$I$260,"&lt;0")+COUNTIFS('11'!$C$3:$C$300,C603,'11'!$H$3:$H$300,"&lt;0")+COUNTIFS('11'!$D$3:$D$300,C603,'11'!$H$3:$H$300,"&lt;0")+COUNTIFS('12'!$C$3:$C$300,C603,'12'!$H$3:$H$300,"&lt;0")+COUNTIFS('12'!$D$3:$D$300,C603,'12'!$H$3:$H$300,"&lt;0")</f>
        <v>0</v>
      </c>
      <c r="H603" s="19">
        <f>SUMIFS('01'!$H$3:$H$300,'01'!$C$3:$C$300,C603)+SUMIFS('01'!$H$3:$H$300,'01'!$D$3:$D$300,C603)+SUMIFS('02'!$H$3:$H$300,'02'!$C$3:$C$300,C603)+SUMIFS('02'!$H$3:$H$300,'02'!$D$3:$D$300,C603)+SUMIFS('03'!$H$3:$H$300,'03'!$C$3:$C$300,C603)+SUMIFS('03'!$H$3:$H$300,'03'!$D$3:$D$300,C603)+SUMIFS('04'!$H$3:$H$300,'04'!$C$3:$C$300,C603)+SUMIFS('04'!$H$3:$H$300,'04'!$D$3:$D$300,C603)+SUMIFS('05'!$H$3:$H$300,'05'!$C$3:$C$300,C603)+SUMIFS('05'!$H$3:$H$300,'05'!$D$3:$D$300,C603)+SUMIFS('06'!$H$3:$H$300,'06'!$C$3:$C$300,C603)+SUMIFS('06'!$H$3:$H$300,'06'!$D$3:$D$300,C603)+SUMIFS('07'!$H$3:$H$300,'07'!$C$3:$C$300,C603)+SUMIFS('07'!$H$3:$H$300,'07'!$D$3:$D$300,C603)+SUMIFS('08'!$H$3:$H$300,'08'!$C$3:$C$300,C603)+SUMIFS('08'!$H$3:$H$300,'08'!$D$3:$D$300,C603)+SUMIFS('09'!$H$3:$H$300,'09'!$C$3:$C$300,C603)+SUMIFS('09'!$H$3:$H$300,'09'!$D$3:$D$300,C603)+SUMIFS('10'!$I$3:$I$260,'10'!$C$3:$C$260,C603)+SUMIFS('10'!$I$3:$I$260,'10'!$D$3:$D$260,C603)+SUMIFS('11'!$H$3:$H$300,'11'!$C$3:$C$300,C603)+SUMIFS('11'!$H$3:$H$300,'11'!$D$3:$D$300,C603)+SUMIFS('12'!$H$3:$H$300,'12'!$C$3:$C$300,C603)+SUMIFS('12'!$H$3:$H$300,'12'!$D$3:$D$300,C603)</f>
        <v>0</v>
      </c>
      <c r="I603" s="212"/>
      <c r="J603" s="231"/>
      <c r="K603" s="212"/>
      <c r="L603" s="212"/>
    </row>
    <row r="604" spans="1:12" ht="24.75" customHeight="1">
      <c r="A604" s="16">
        <f>Equipes!$H604+(ROW(Equipes!$H604)/100000)</f>
        <v>6.0400000000000002E-3</v>
      </c>
      <c r="B604" s="13">
        <f>RANK(Equipes!$A604,A:A)</f>
        <v>397</v>
      </c>
      <c r="C604" s="28"/>
      <c r="D604" s="18">
        <f>COUNTIF('01'!$C$3:$C$300,C604)+COUNTIF('02'!$C$3:$C$300,C604)+COUNTIF('03'!$C$3:$C$300,C604)+COUNTIF('04'!$C$3:$C$300,C604)+COUNTIF('05'!$C$3:$C$300,C604)+COUNTIF('06'!$C$3:$C$300,C604)+COUNTIF('07'!$C$3:$C$300,C604)+COUNTIF('08'!$C$3:$C$300,C604)+COUNTIF('09'!$C$3:$C$300,C604)+COUNTIF('10'!$C$3:$C$260,C604)+COUNTIF('11'!$C$3:$C$300,C604)+COUNTIF('12'!$C$3:$C$300,C604)</f>
        <v>0</v>
      </c>
      <c r="E604" s="18">
        <f>COUNTIF('01'!$D$3:$D$300,C604)+COUNTIF('02'!$D$3:$D$300,C604)+COUNTIF('03'!$D$3:$D$300,C604)+COUNTIF('04'!$D$3:$D$300,C604)+COUNTIF('05'!$D$3:$D$300,C604)+COUNTIF('06'!$D$3:$D$300,C604)+COUNTIF('07'!$D$3:$D$300,C604)+COUNTIF('08'!$D$3:$D$300,C604)+COUNTIF('09'!$D$3:$D$300,C604)+COUNTIF('10'!$D$3:$D$260,C604)+COUNTIF('11'!$D$3:$D$300,C604)+COUNTIF('12'!$D$3:$D$300,C604)</f>
        <v>0</v>
      </c>
      <c r="F604" s="18">
        <f>COUNTIFS('01'!$C$3:$C$300,C604,'01'!$H$3:$H$300,"&gt;0")+COUNTIFS('01'!$D$3:$D$300,C604,'01'!$H$3:$H$300,"&gt;0")+COUNTIFS('02'!$C$3:$C$300,C604,'02'!$H$3:$H$300,"&gt;0")+COUNTIFS('02'!$D$3:$D$300,C604,'02'!$H$3:$H$300,"&gt;0")+COUNTIFS('03'!$C$3:$C$300,C604,'03'!$H$3:$H$300,"&gt;0")+COUNTIFS('03'!$D$3:$D$300,C604,'03'!$H$3:$H$300,"&gt;0")+COUNTIFS('04'!$C$3:$C$300,C604,'04'!$H$3:$H$300,"&gt;0")+COUNTIFS('04'!$D$3:$D$300,C604,'04'!$H$3:$H$300,"&gt;0")+COUNTIFS('05'!$C$3:$C$300,C604,'05'!$H$3:$H$300,"&gt;0")+COUNTIFS('05'!$D$3:$D$300,C604,'05'!$H$3:$H$300,"&gt;0")+COUNTIFS('06'!$C$3:$C$300,C604,'06'!$H$3:$H$300,"&gt;0")+COUNTIFS('06'!$D$3:$D$300,C604,'06'!$H$3:$H$300,"&gt;0")+COUNTIFS('07'!$C$3:$C$300,C604,'07'!$H$3:$H$300,"&gt;0")+COUNTIFS('07'!$D$3:$D$300,C604,'07'!$H$3:$H$300,"&gt;0")+COUNTIFS('08'!$C$3:$C$300,C604,'08'!$H$3:$H$300,"&gt;0")+COUNTIFS('08'!$D$3:$D$300,C604,'08'!$H$3:$H$300,"&gt;0")+COUNTIFS('09'!$C$3:$C$300,C604,'09'!$H$3:$H$300,"&gt;0")+COUNTIFS('09'!$D$3:$D$300,C604,'09'!$H$3:$H$300,"&gt;0")+COUNTIFS('10'!$C$3:$C$260,C604,'10'!$I$3:$I$260,"&gt;0")+COUNTIFS('10'!$D$3:$D$260,C604,'10'!$I$3:$I$260,"&gt;0")+COUNTIFS('11'!$C$3:$C$300,C604,'11'!$H$3:$H$300,"&gt;0")+COUNTIFS('11'!$D$3:$D$300,C604,'11'!$H$3:$H$300,"&gt;0")+COUNTIFS('12'!$C$3:$C$300,C604,'12'!$H$3:$H$300,"&gt;0")+COUNTIFS('12'!$D$3:$D$300,C604,'12'!$H$3:$H$300,"&gt;0")</f>
        <v>0</v>
      </c>
      <c r="G604" s="18">
        <f>COUNTIFS('01'!$C$3:$C$300,C604,'01'!$H$3:$H$300,"&lt;0")+COUNTIFS('01'!$D$3:$D$300,C604,'01'!$H$3:$H$300,"&lt;0")+COUNTIFS('02'!$C$3:$C$300,C604,'02'!$H$3:$H$300,"&lt;0")+COUNTIFS('02'!$D$3:$D$300,C604,'02'!$H$3:$H$300,"&lt;0")+COUNTIFS('03'!$C$3:$C$300,C604,'03'!$H$3:$H$300,"&lt;0")+COUNTIFS('03'!$D$3:$D$300,C604,'03'!$H$3:$H$300,"&lt;0")+COUNTIFS('04'!$C$3:$C$300,C604,'04'!$H$3:$H$300,"&lt;0")+COUNTIFS('04'!$D$3:$D$300,C604,'04'!$H$3:$H$300,"&lt;0")+COUNTIFS('05'!$C$3:$C$300,C604,'05'!$H$3:$H$300,"&lt;0")+COUNTIFS('05'!$D$3:$D$300,C604,'05'!$H$3:$H$300,"&lt;0")+COUNTIFS('06'!$C$3:$C$300,C604,'06'!$H$3:$H$300,"&lt;0")+COUNTIFS('06'!$D$3:$D$300,C604,'06'!$H$3:$H$300,"&lt;0")+COUNTIFS('07'!$C$3:$C$300,C604,'07'!$H$3:$H$300,"&lt;0")+COUNTIFS('07'!$D$3:$D$300,C604,'07'!$H$3:$H$300,"&lt;0")+COUNTIFS('08'!$C$3:$C$300,C604,'08'!$H$3:$H$300,"&lt;0")+COUNTIFS('08'!$D$3:$D$300,C604,'08'!$H$3:$H$300,"&lt;0")+COUNTIFS('09'!$C$3:$C$300,C604,'09'!$H$3:$H$300,"&lt;0")+COUNTIFS('09'!$D$3:$D$300,C604,'09'!$H$3:$H$300,"&lt;0")+COUNTIFS('10'!$C$3:$C$260,C604,'10'!$I$3:$I$260,"&lt;0")+COUNTIFS('10'!$D$3:$D$260,C604,'10'!$I$3:$I$260,"&lt;0")+COUNTIFS('11'!$C$3:$C$300,C604,'11'!$H$3:$H$300,"&lt;0")+COUNTIFS('11'!$D$3:$D$300,C604,'11'!$H$3:$H$300,"&lt;0")+COUNTIFS('12'!$C$3:$C$300,C604,'12'!$H$3:$H$300,"&lt;0")+COUNTIFS('12'!$D$3:$D$300,C604,'12'!$H$3:$H$300,"&lt;0")</f>
        <v>0</v>
      </c>
      <c r="H604" s="19">
        <f>SUMIFS('01'!$H$3:$H$300,'01'!$C$3:$C$300,C604)+SUMIFS('01'!$H$3:$H$300,'01'!$D$3:$D$300,C604)+SUMIFS('02'!$H$3:$H$300,'02'!$C$3:$C$300,C604)+SUMIFS('02'!$H$3:$H$300,'02'!$D$3:$D$300,C604)+SUMIFS('03'!$H$3:$H$300,'03'!$C$3:$C$300,C604)+SUMIFS('03'!$H$3:$H$300,'03'!$D$3:$D$300,C604)+SUMIFS('04'!$H$3:$H$300,'04'!$C$3:$C$300,C604)+SUMIFS('04'!$H$3:$H$300,'04'!$D$3:$D$300,C604)+SUMIFS('05'!$H$3:$H$300,'05'!$C$3:$C$300,C604)+SUMIFS('05'!$H$3:$H$300,'05'!$D$3:$D$300,C604)+SUMIFS('06'!$H$3:$H$300,'06'!$C$3:$C$300,C604)+SUMIFS('06'!$H$3:$H$300,'06'!$D$3:$D$300,C604)+SUMIFS('07'!$H$3:$H$300,'07'!$C$3:$C$300,C604)+SUMIFS('07'!$H$3:$H$300,'07'!$D$3:$D$300,C604)+SUMIFS('08'!$H$3:$H$300,'08'!$C$3:$C$300,C604)+SUMIFS('08'!$H$3:$H$300,'08'!$D$3:$D$300,C604)+SUMIFS('09'!$H$3:$H$300,'09'!$C$3:$C$300,C604)+SUMIFS('09'!$H$3:$H$300,'09'!$D$3:$D$300,C604)+SUMIFS('10'!$I$3:$I$260,'10'!$C$3:$C$260,C604)+SUMIFS('10'!$I$3:$I$260,'10'!$D$3:$D$260,C604)+SUMIFS('11'!$H$3:$H$300,'11'!$C$3:$C$300,C604)+SUMIFS('11'!$H$3:$H$300,'11'!$D$3:$D$300,C604)+SUMIFS('12'!$H$3:$H$300,'12'!$C$3:$C$300,C604)+SUMIFS('12'!$H$3:$H$300,'12'!$D$3:$D$300,C604)</f>
        <v>0</v>
      </c>
      <c r="I604" s="212"/>
      <c r="J604" s="231"/>
      <c r="K604" s="212"/>
      <c r="L604" s="212"/>
    </row>
    <row r="605" spans="1:12" ht="24.75" customHeight="1">
      <c r="A605" s="16">
        <f>Equipes!$H605+(ROW(Equipes!$H605)/100000)</f>
        <v>6.0499999999999998E-3</v>
      </c>
      <c r="B605" s="13">
        <f>RANK(Equipes!$A605,A:A)</f>
        <v>396</v>
      </c>
      <c r="C605" s="28"/>
      <c r="D605" s="18">
        <f>COUNTIF('01'!$C$3:$C$300,C605)+COUNTIF('02'!$C$3:$C$300,C605)+COUNTIF('03'!$C$3:$C$300,C605)+COUNTIF('04'!$C$3:$C$300,C605)+COUNTIF('05'!$C$3:$C$300,C605)+COUNTIF('06'!$C$3:$C$300,C605)+COUNTIF('07'!$C$3:$C$300,C605)+COUNTIF('08'!$C$3:$C$300,C605)+COUNTIF('09'!$C$3:$C$300,C605)+COUNTIF('10'!$C$3:$C$260,C605)+COUNTIF('11'!$C$3:$C$300,C605)+COUNTIF('12'!$C$3:$C$300,C605)</f>
        <v>0</v>
      </c>
      <c r="E605" s="18">
        <f>COUNTIF('01'!$D$3:$D$300,C605)+COUNTIF('02'!$D$3:$D$300,C605)+COUNTIF('03'!$D$3:$D$300,C605)+COUNTIF('04'!$D$3:$D$300,C605)+COUNTIF('05'!$D$3:$D$300,C605)+COUNTIF('06'!$D$3:$D$300,C605)+COUNTIF('07'!$D$3:$D$300,C605)+COUNTIF('08'!$D$3:$D$300,C605)+COUNTIF('09'!$D$3:$D$300,C605)+COUNTIF('10'!$D$3:$D$260,C605)+COUNTIF('11'!$D$3:$D$300,C605)+COUNTIF('12'!$D$3:$D$300,C605)</f>
        <v>0</v>
      </c>
      <c r="F605" s="18">
        <f>COUNTIFS('01'!$C$3:$C$300,C605,'01'!$H$3:$H$300,"&gt;0")+COUNTIFS('01'!$D$3:$D$300,C605,'01'!$H$3:$H$300,"&gt;0")+COUNTIFS('02'!$C$3:$C$300,C605,'02'!$H$3:$H$300,"&gt;0")+COUNTIFS('02'!$D$3:$D$300,C605,'02'!$H$3:$H$300,"&gt;0")+COUNTIFS('03'!$C$3:$C$300,C605,'03'!$H$3:$H$300,"&gt;0")+COUNTIFS('03'!$D$3:$D$300,C605,'03'!$H$3:$H$300,"&gt;0")+COUNTIFS('04'!$C$3:$C$300,C605,'04'!$H$3:$H$300,"&gt;0")+COUNTIFS('04'!$D$3:$D$300,C605,'04'!$H$3:$H$300,"&gt;0")+COUNTIFS('05'!$C$3:$C$300,C605,'05'!$H$3:$H$300,"&gt;0")+COUNTIFS('05'!$D$3:$D$300,C605,'05'!$H$3:$H$300,"&gt;0")+COUNTIFS('06'!$C$3:$C$300,C605,'06'!$H$3:$H$300,"&gt;0")+COUNTIFS('06'!$D$3:$D$300,C605,'06'!$H$3:$H$300,"&gt;0")+COUNTIFS('07'!$C$3:$C$300,C605,'07'!$H$3:$H$300,"&gt;0")+COUNTIFS('07'!$D$3:$D$300,C605,'07'!$H$3:$H$300,"&gt;0")+COUNTIFS('08'!$C$3:$C$300,C605,'08'!$H$3:$H$300,"&gt;0")+COUNTIFS('08'!$D$3:$D$300,C605,'08'!$H$3:$H$300,"&gt;0")+COUNTIFS('09'!$C$3:$C$300,C605,'09'!$H$3:$H$300,"&gt;0")+COUNTIFS('09'!$D$3:$D$300,C605,'09'!$H$3:$H$300,"&gt;0")+COUNTIFS('10'!$C$3:$C$260,C605,'10'!$I$3:$I$260,"&gt;0")+COUNTIFS('10'!$D$3:$D$260,C605,'10'!$I$3:$I$260,"&gt;0")+COUNTIFS('11'!$C$3:$C$300,C605,'11'!$H$3:$H$300,"&gt;0")+COUNTIFS('11'!$D$3:$D$300,C605,'11'!$H$3:$H$300,"&gt;0")+COUNTIFS('12'!$C$3:$C$300,C605,'12'!$H$3:$H$300,"&gt;0")+COUNTIFS('12'!$D$3:$D$300,C605,'12'!$H$3:$H$300,"&gt;0")</f>
        <v>0</v>
      </c>
      <c r="G605" s="18">
        <f>COUNTIFS('01'!$C$3:$C$300,C605,'01'!$H$3:$H$300,"&lt;0")+COUNTIFS('01'!$D$3:$D$300,C605,'01'!$H$3:$H$300,"&lt;0")+COUNTIFS('02'!$C$3:$C$300,C605,'02'!$H$3:$H$300,"&lt;0")+COUNTIFS('02'!$D$3:$D$300,C605,'02'!$H$3:$H$300,"&lt;0")+COUNTIFS('03'!$C$3:$C$300,C605,'03'!$H$3:$H$300,"&lt;0")+COUNTIFS('03'!$D$3:$D$300,C605,'03'!$H$3:$H$300,"&lt;0")+COUNTIFS('04'!$C$3:$C$300,C605,'04'!$H$3:$H$300,"&lt;0")+COUNTIFS('04'!$D$3:$D$300,C605,'04'!$H$3:$H$300,"&lt;0")+COUNTIFS('05'!$C$3:$C$300,C605,'05'!$H$3:$H$300,"&lt;0")+COUNTIFS('05'!$D$3:$D$300,C605,'05'!$H$3:$H$300,"&lt;0")+COUNTIFS('06'!$C$3:$C$300,C605,'06'!$H$3:$H$300,"&lt;0")+COUNTIFS('06'!$D$3:$D$300,C605,'06'!$H$3:$H$300,"&lt;0")+COUNTIFS('07'!$C$3:$C$300,C605,'07'!$H$3:$H$300,"&lt;0")+COUNTIFS('07'!$D$3:$D$300,C605,'07'!$H$3:$H$300,"&lt;0")+COUNTIFS('08'!$C$3:$C$300,C605,'08'!$H$3:$H$300,"&lt;0")+COUNTIFS('08'!$D$3:$D$300,C605,'08'!$H$3:$H$300,"&lt;0")+COUNTIFS('09'!$C$3:$C$300,C605,'09'!$H$3:$H$300,"&lt;0")+COUNTIFS('09'!$D$3:$D$300,C605,'09'!$H$3:$H$300,"&lt;0")+COUNTIFS('10'!$C$3:$C$260,C605,'10'!$I$3:$I$260,"&lt;0")+COUNTIFS('10'!$D$3:$D$260,C605,'10'!$I$3:$I$260,"&lt;0")+COUNTIFS('11'!$C$3:$C$300,C605,'11'!$H$3:$H$300,"&lt;0")+COUNTIFS('11'!$D$3:$D$300,C605,'11'!$H$3:$H$300,"&lt;0")+COUNTIFS('12'!$C$3:$C$300,C605,'12'!$H$3:$H$300,"&lt;0")+COUNTIFS('12'!$D$3:$D$300,C605,'12'!$H$3:$H$300,"&lt;0")</f>
        <v>0</v>
      </c>
      <c r="H605" s="19">
        <f>SUMIFS('01'!$H$3:$H$300,'01'!$C$3:$C$300,C605)+SUMIFS('01'!$H$3:$H$300,'01'!$D$3:$D$300,C605)+SUMIFS('02'!$H$3:$H$300,'02'!$C$3:$C$300,C605)+SUMIFS('02'!$H$3:$H$300,'02'!$D$3:$D$300,C605)+SUMIFS('03'!$H$3:$H$300,'03'!$C$3:$C$300,C605)+SUMIFS('03'!$H$3:$H$300,'03'!$D$3:$D$300,C605)+SUMIFS('04'!$H$3:$H$300,'04'!$C$3:$C$300,C605)+SUMIFS('04'!$H$3:$H$300,'04'!$D$3:$D$300,C605)+SUMIFS('05'!$H$3:$H$300,'05'!$C$3:$C$300,C605)+SUMIFS('05'!$H$3:$H$300,'05'!$D$3:$D$300,C605)+SUMIFS('06'!$H$3:$H$300,'06'!$C$3:$C$300,C605)+SUMIFS('06'!$H$3:$H$300,'06'!$D$3:$D$300,C605)+SUMIFS('07'!$H$3:$H$300,'07'!$C$3:$C$300,C605)+SUMIFS('07'!$H$3:$H$300,'07'!$D$3:$D$300,C605)+SUMIFS('08'!$H$3:$H$300,'08'!$C$3:$C$300,C605)+SUMIFS('08'!$H$3:$H$300,'08'!$D$3:$D$300,C605)+SUMIFS('09'!$H$3:$H$300,'09'!$C$3:$C$300,C605)+SUMIFS('09'!$H$3:$H$300,'09'!$D$3:$D$300,C605)+SUMIFS('10'!$I$3:$I$260,'10'!$C$3:$C$260,C605)+SUMIFS('10'!$I$3:$I$260,'10'!$D$3:$D$260,C605)+SUMIFS('11'!$H$3:$H$300,'11'!$C$3:$C$300,C605)+SUMIFS('11'!$H$3:$H$300,'11'!$D$3:$D$300,C605)+SUMIFS('12'!$H$3:$H$300,'12'!$C$3:$C$300,C605)+SUMIFS('12'!$H$3:$H$300,'12'!$D$3:$D$300,C605)</f>
        <v>0</v>
      </c>
      <c r="I605" s="212"/>
      <c r="J605" s="231"/>
      <c r="K605" s="212"/>
      <c r="L605" s="212"/>
    </row>
    <row r="606" spans="1:12" ht="24.75" customHeight="1">
      <c r="A606" s="16">
        <f>Equipes!$H606+(ROW(Equipes!$H606)/100000)</f>
        <v>6.0600000000000003E-3</v>
      </c>
      <c r="B606" s="13">
        <f>RANK(Equipes!$A606,A:A)</f>
        <v>395</v>
      </c>
      <c r="C606" s="28"/>
      <c r="D606" s="18">
        <f>COUNTIF('01'!$C$3:$C$300,C606)+COUNTIF('02'!$C$3:$C$300,C606)+COUNTIF('03'!$C$3:$C$300,C606)+COUNTIF('04'!$C$3:$C$300,C606)+COUNTIF('05'!$C$3:$C$300,C606)+COUNTIF('06'!$C$3:$C$300,C606)+COUNTIF('07'!$C$3:$C$300,C606)+COUNTIF('08'!$C$3:$C$300,C606)+COUNTIF('09'!$C$3:$C$300,C606)+COUNTIF('10'!$C$3:$C$260,C606)+COUNTIF('11'!$C$3:$C$300,C606)+COUNTIF('12'!$C$3:$C$300,C606)</f>
        <v>0</v>
      </c>
      <c r="E606" s="18">
        <f>COUNTIF('01'!$D$3:$D$300,C606)+COUNTIF('02'!$D$3:$D$300,C606)+COUNTIF('03'!$D$3:$D$300,C606)+COUNTIF('04'!$D$3:$D$300,C606)+COUNTIF('05'!$D$3:$D$300,C606)+COUNTIF('06'!$D$3:$D$300,C606)+COUNTIF('07'!$D$3:$D$300,C606)+COUNTIF('08'!$D$3:$D$300,C606)+COUNTIF('09'!$D$3:$D$300,C606)+COUNTIF('10'!$D$3:$D$260,C606)+COUNTIF('11'!$D$3:$D$300,C606)+COUNTIF('12'!$D$3:$D$300,C606)</f>
        <v>0</v>
      </c>
      <c r="F606" s="18">
        <f>COUNTIFS('01'!$C$3:$C$300,C606,'01'!$H$3:$H$300,"&gt;0")+COUNTIFS('01'!$D$3:$D$300,C606,'01'!$H$3:$H$300,"&gt;0")+COUNTIFS('02'!$C$3:$C$300,C606,'02'!$H$3:$H$300,"&gt;0")+COUNTIFS('02'!$D$3:$D$300,C606,'02'!$H$3:$H$300,"&gt;0")+COUNTIFS('03'!$C$3:$C$300,C606,'03'!$H$3:$H$300,"&gt;0")+COUNTIFS('03'!$D$3:$D$300,C606,'03'!$H$3:$H$300,"&gt;0")+COUNTIFS('04'!$C$3:$C$300,C606,'04'!$H$3:$H$300,"&gt;0")+COUNTIFS('04'!$D$3:$D$300,C606,'04'!$H$3:$H$300,"&gt;0")+COUNTIFS('05'!$C$3:$C$300,C606,'05'!$H$3:$H$300,"&gt;0")+COUNTIFS('05'!$D$3:$D$300,C606,'05'!$H$3:$H$300,"&gt;0")+COUNTIFS('06'!$C$3:$C$300,C606,'06'!$H$3:$H$300,"&gt;0")+COUNTIFS('06'!$D$3:$D$300,C606,'06'!$H$3:$H$300,"&gt;0")+COUNTIFS('07'!$C$3:$C$300,C606,'07'!$H$3:$H$300,"&gt;0")+COUNTIFS('07'!$D$3:$D$300,C606,'07'!$H$3:$H$300,"&gt;0")+COUNTIFS('08'!$C$3:$C$300,C606,'08'!$H$3:$H$300,"&gt;0")+COUNTIFS('08'!$D$3:$D$300,C606,'08'!$H$3:$H$300,"&gt;0")+COUNTIFS('09'!$C$3:$C$300,C606,'09'!$H$3:$H$300,"&gt;0")+COUNTIFS('09'!$D$3:$D$300,C606,'09'!$H$3:$H$300,"&gt;0")+COUNTIFS('10'!$C$3:$C$260,C606,'10'!$I$3:$I$260,"&gt;0")+COUNTIFS('10'!$D$3:$D$260,C606,'10'!$I$3:$I$260,"&gt;0")+COUNTIFS('11'!$C$3:$C$300,C606,'11'!$H$3:$H$300,"&gt;0")+COUNTIFS('11'!$D$3:$D$300,C606,'11'!$H$3:$H$300,"&gt;0")+COUNTIFS('12'!$C$3:$C$300,C606,'12'!$H$3:$H$300,"&gt;0")+COUNTIFS('12'!$D$3:$D$300,C606,'12'!$H$3:$H$300,"&gt;0")</f>
        <v>0</v>
      </c>
      <c r="G606" s="18">
        <f>COUNTIFS('01'!$C$3:$C$300,C606,'01'!$H$3:$H$300,"&lt;0")+COUNTIFS('01'!$D$3:$D$300,C606,'01'!$H$3:$H$300,"&lt;0")+COUNTIFS('02'!$C$3:$C$300,C606,'02'!$H$3:$H$300,"&lt;0")+COUNTIFS('02'!$D$3:$D$300,C606,'02'!$H$3:$H$300,"&lt;0")+COUNTIFS('03'!$C$3:$C$300,C606,'03'!$H$3:$H$300,"&lt;0")+COUNTIFS('03'!$D$3:$D$300,C606,'03'!$H$3:$H$300,"&lt;0")+COUNTIFS('04'!$C$3:$C$300,C606,'04'!$H$3:$H$300,"&lt;0")+COUNTIFS('04'!$D$3:$D$300,C606,'04'!$H$3:$H$300,"&lt;0")+COUNTIFS('05'!$C$3:$C$300,C606,'05'!$H$3:$H$300,"&lt;0")+COUNTIFS('05'!$D$3:$D$300,C606,'05'!$H$3:$H$300,"&lt;0")+COUNTIFS('06'!$C$3:$C$300,C606,'06'!$H$3:$H$300,"&lt;0")+COUNTIFS('06'!$D$3:$D$300,C606,'06'!$H$3:$H$300,"&lt;0")+COUNTIFS('07'!$C$3:$C$300,C606,'07'!$H$3:$H$300,"&lt;0")+COUNTIFS('07'!$D$3:$D$300,C606,'07'!$H$3:$H$300,"&lt;0")+COUNTIFS('08'!$C$3:$C$300,C606,'08'!$H$3:$H$300,"&lt;0")+COUNTIFS('08'!$D$3:$D$300,C606,'08'!$H$3:$H$300,"&lt;0")+COUNTIFS('09'!$C$3:$C$300,C606,'09'!$H$3:$H$300,"&lt;0")+COUNTIFS('09'!$D$3:$D$300,C606,'09'!$H$3:$H$300,"&lt;0")+COUNTIFS('10'!$C$3:$C$260,C606,'10'!$I$3:$I$260,"&lt;0")+COUNTIFS('10'!$D$3:$D$260,C606,'10'!$I$3:$I$260,"&lt;0")+COUNTIFS('11'!$C$3:$C$300,C606,'11'!$H$3:$H$300,"&lt;0")+COUNTIFS('11'!$D$3:$D$300,C606,'11'!$H$3:$H$300,"&lt;0")+COUNTIFS('12'!$C$3:$C$300,C606,'12'!$H$3:$H$300,"&lt;0")+COUNTIFS('12'!$D$3:$D$300,C606,'12'!$H$3:$H$300,"&lt;0")</f>
        <v>0</v>
      </c>
      <c r="H606" s="19">
        <f>SUMIFS('01'!$H$3:$H$300,'01'!$C$3:$C$300,C606)+SUMIFS('01'!$H$3:$H$300,'01'!$D$3:$D$300,C606)+SUMIFS('02'!$H$3:$H$300,'02'!$C$3:$C$300,C606)+SUMIFS('02'!$H$3:$H$300,'02'!$D$3:$D$300,C606)+SUMIFS('03'!$H$3:$H$300,'03'!$C$3:$C$300,C606)+SUMIFS('03'!$H$3:$H$300,'03'!$D$3:$D$300,C606)+SUMIFS('04'!$H$3:$H$300,'04'!$C$3:$C$300,C606)+SUMIFS('04'!$H$3:$H$300,'04'!$D$3:$D$300,C606)+SUMIFS('05'!$H$3:$H$300,'05'!$C$3:$C$300,C606)+SUMIFS('05'!$H$3:$H$300,'05'!$D$3:$D$300,C606)+SUMIFS('06'!$H$3:$H$300,'06'!$C$3:$C$300,C606)+SUMIFS('06'!$H$3:$H$300,'06'!$D$3:$D$300,C606)+SUMIFS('07'!$H$3:$H$300,'07'!$C$3:$C$300,C606)+SUMIFS('07'!$H$3:$H$300,'07'!$D$3:$D$300,C606)+SUMIFS('08'!$H$3:$H$300,'08'!$C$3:$C$300,C606)+SUMIFS('08'!$H$3:$H$300,'08'!$D$3:$D$300,C606)+SUMIFS('09'!$H$3:$H$300,'09'!$C$3:$C$300,C606)+SUMIFS('09'!$H$3:$H$300,'09'!$D$3:$D$300,C606)+SUMIFS('10'!$I$3:$I$260,'10'!$C$3:$C$260,C606)+SUMIFS('10'!$I$3:$I$260,'10'!$D$3:$D$260,C606)+SUMIFS('11'!$H$3:$H$300,'11'!$C$3:$C$300,C606)+SUMIFS('11'!$H$3:$H$300,'11'!$D$3:$D$300,C606)+SUMIFS('12'!$H$3:$H$300,'12'!$C$3:$C$300,C606)+SUMIFS('12'!$H$3:$H$300,'12'!$D$3:$D$300,C606)</f>
        <v>0</v>
      </c>
      <c r="I606" s="212"/>
      <c r="J606" s="231"/>
      <c r="K606" s="212"/>
      <c r="L606" s="212"/>
    </row>
    <row r="607" spans="1:12" ht="24.75" customHeight="1">
      <c r="A607" s="16">
        <f>Equipes!$H607+(ROW(Equipes!$H607)/100000)</f>
        <v>6.0699999999999999E-3</v>
      </c>
      <c r="B607" s="13">
        <f>RANK(Equipes!$A607,A:A)</f>
        <v>394</v>
      </c>
      <c r="C607" s="28"/>
      <c r="D607" s="18">
        <f>COUNTIF('01'!$C$3:$C$300,C607)+COUNTIF('02'!$C$3:$C$300,C607)+COUNTIF('03'!$C$3:$C$300,C607)+COUNTIF('04'!$C$3:$C$300,C607)+COUNTIF('05'!$C$3:$C$300,C607)+COUNTIF('06'!$C$3:$C$300,C607)+COUNTIF('07'!$C$3:$C$300,C607)+COUNTIF('08'!$C$3:$C$300,C607)+COUNTIF('09'!$C$3:$C$300,C607)+COUNTIF('10'!$C$3:$C$260,C607)+COUNTIF('11'!$C$3:$C$300,C607)+COUNTIF('12'!$C$3:$C$300,C607)</f>
        <v>0</v>
      </c>
      <c r="E607" s="18">
        <f>COUNTIF('01'!$D$3:$D$300,C607)+COUNTIF('02'!$D$3:$D$300,C607)+COUNTIF('03'!$D$3:$D$300,C607)+COUNTIF('04'!$D$3:$D$300,C607)+COUNTIF('05'!$D$3:$D$300,C607)+COUNTIF('06'!$D$3:$D$300,C607)+COUNTIF('07'!$D$3:$D$300,C607)+COUNTIF('08'!$D$3:$D$300,C607)+COUNTIF('09'!$D$3:$D$300,C607)+COUNTIF('10'!$D$3:$D$260,C607)+COUNTIF('11'!$D$3:$D$300,C607)+COUNTIF('12'!$D$3:$D$300,C607)</f>
        <v>0</v>
      </c>
      <c r="F607" s="18">
        <f>COUNTIFS('01'!$C$3:$C$300,C607,'01'!$H$3:$H$300,"&gt;0")+COUNTIFS('01'!$D$3:$D$300,C607,'01'!$H$3:$H$300,"&gt;0")+COUNTIFS('02'!$C$3:$C$300,C607,'02'!$H$3:$H$300,"&gt;0")+COUNTIFS('02'!$D$3:$D$300,C607,'02'!$H$3:$H$300,"&gt;0")+COUNTIFS('03'!$C$3:$C$300,C607,'03'!$H$3:$H$300,"&gt;0")+COUNTIFS('03'!$D$3:$D$300,C607,'03'!$H$3:$H$300,"&gt;0")+COUNTIFS('04'!$C$3:$C$300,C607,'04'!$H$3:$H$300,"&gt;0")+COUNTIFS('04'!$D$3:$D$300,C607,'04'!$H$3:$H$300,"&gt;0")+COUNTIFS('05'!$C$3:$C$300,C607,'05'!$H$3:$H$300,"&gt;0")+COUNTIFS('05'!$D$3:$D$300,C607,'05'!$H$3:$H$300,"&gt;0")+COUNTIFS('06'!$C$3:$C$300,C607,'06'!$H$3:$H$300,"&gt;0")+COUNTIFS('06'!$D$3:$D$300,C607,'06'!$H$3:$H$300,"&gt;0")+COUNTIFS('07'!$C$3:$C$300,C607,'07'!$H$3:$H$300,"&gt;0")+COUNTIFS('07'!$D$3:$D$300,C607,'07'!$H$3:$H$300,"&gt;0")+COUNTIFS('08'!$C$3:$C$300,C607,'08'!$H$3:$H$300,"&gt;0")+COUNTIFS('08'!$D$3:$D$300,C607,'08'!$H$3:$H$300,"&gt;0")+COUNTIFS('09'!$C$3:$C$300,C607,'09'!$H$3:$H$300,"&gt;0")+COUNTIFS('09'!$D$3:$D$300,C607,'09'!$H$3:$H$300,"&gt;0")+COUNTIFS('10'!$C$3:$C$260,C607,'10'!$I$3:$I$260,"&gt;0")+COUNTIFS('10'!$D$3:$D$260,C607,'10'!$I$3:$I$260,"&gt;0")+COUNTIFS('11'!$C$3:$C$300,C607,'11'!$H$3:$H$300,"&gt;0")+COUNTIFS('11'!$D$3:$D$300,C607,'11'!$H$3:$H$300,"&gt;0")+COUNTIFS('12'!$C$3:$C$300,C607,'12'!$H$3:$H$300,"&gt;0")+COUNTIFS('12'!$D$3:$D$300,C607,'12'!$H$3:$H$300,"&gt;0")</f>
        <v>0</v>
      </c>
      <c r="G607" s="18">
        <f>COUNTIFS('01'!$C$3:$C$300,C607,'01'!$H$3:$H$300,"&lt;0")+COUNTIFS('01'!$D$3:$D$300,C607,'01'!$H$3:$H$300,"&lt;0")+COUNTIFS('02'!$C$3:$C$300,C607,'02'!$H$3:$H$300,"&lt;0")+COUNTIFS('02'!$D$3:$D$300,C607,'02'!$H$3:$H$300,"&lt;0")+COUNTIFS('03'!$C$3:$C$300,C607,'03'!$H$3:$H$300,"&lt;0")+COUNTIFS('03'!$D$3:$D$300,C607,'03'!$H$3:$H$300,"&lt;0")+COUNTIFS('04'!$C$3:$C$300,C607,'04'!$H$3:$H$300,"&lt;0")+COUNTIFS('04'!$D$3:$D$300,C607,'04'!$H$3:$H$300,"&lt;0")+COUNTIFS('05'!$C$3:$C$300,C607,'05'!$H$3:$H$300,"&lt;0")+COUNTIFS('05'!$D$3:$D$300,C607,'05'!$H$3:$H$300,"&lt;0")+COUNTIFS('06'!$C$3:$C$300,C607,'06'!$H$3:$H$300,"&lt;0")+COUNTIFS('06'!$D$3:$D$300,C607,'06'!$H$3:$H$300,"&lt;0")+COUNTIFS('07'!$C$3:$C$300,C607,'07'!$H$3:$H$300,"&lt;0")+COUNTIFS('07'!$D$3:$D$300,C607,'07'!$H$3:$H$300,"&lt;0")+COUNTIFS('08'!$C$3:$C$300,C607,'08'!$H$3:$H$300,"&lt;0")+COUNTIFS('08'!$D$3:$D$300,C607,'08'!$H$3:$H$300,"&lt;0")+COUNTIFS('09'!$C$3:$C$300,C607,'09'!$H$3:$H$300,"&lt;0")+COUNTIFS('09'!$D$3:$D$300,C607,'09'!$H$3:$H$300,"&lt;0")+COUNTIFS('10'!$C$3:$C$260,C607,'10'!$I$3:$I$260,"&lt;0")+COUNTIFS('10'!$D$3:$D$260,C607,'10'!$I$3:$I$260,"&lt;0")+COUNTIFS('11'!$C$3:$C$300,C607,'11'!$H$3:$H$300,"&lt;0")+COUNTIFS('11'!$D$3:$D$300,C607,'11'!$H$3:$H$300,"&lt;0")+COUNTIFS('12'!$C$3:$C$300,C607,'12'!$H$3:$H$300,"&lt;0")+COUNTIFS('12'!$D$3:$D$300,C607,'12'!$H$3:$H$300,"&lt;0")</f>
        <v>0</v>
      </c>
      <c r="H607" s="19">
        <f>SUMIFS('01'!$H$3:$H$300,'01'!$C$3:$C$300,C607)+SUMIFS('01'!$H$3:$H$300,'01'!$D$3:$D$300,C607)+SUMIFS('02'!$H$3:$H$300,'02'!$C$3:$C$300,C607)+SUMIFS('02'!$H$3:$H$300,'02'!$D$3:$D$300,C607)+SUMIFS('03'!$H$3:$H$300,'03'!$C$3:$C$300,C607)+SUMIFS('03'!$H$3:$H$300,'03'!$D$3:$D$300,C607)+SUMIFS('04'!$H$3:$H$300,'04'!$C$3:$C$300,C607)+SUMIFS('04'!$H$3:$H$300,'04'!$D$3:$D$300,C607)+SUMIFS('05'!$H$3:$H$300,'05'!$C$3:$C$300,C607)+SUMIFS('05'!$H$3:$H$300,'05'!$D$3:$D$300,C607)+SUMIFS('06'!$H$3:$H$300,'06'!$C$3:$C$300,C607)+SUMIFS('06'!$H$3:$H$300,'06'!$D$3:$D$300,C607)+SUMIFS('07'!$H$3:$H$300,'07'!$C$3:$C$300,C607)+SUMIFS('07'!$H$3:$H$300,'07'!$D$3:$D$300,C607)+SUMIFS('08'!$H$3:$H$300,'08'!$C$3:$C$300,C607)+SUMIFS('08'!$H$3:$H$300,'08'!$D$3:$D$300,C607)+SUMIFS('09'!$H$3:$H$300,'09'!$C$3:$C$300,C607)+SUMIFS('09'!$H$3:$H$300,'09'!$D$3:$D$300,C607)+SUMIFS('10'!$I$3:$I$260,'10'!$C$3:$C$260,C607)+SUMIFS('10'!$I$3:$I$260,'10'!$D$3:$D$260,C607)+SUMIFS('11'!$H$3:$H$300,'11'!$C$3:$C$300,C607)+SUMIFS('11'!$H$3:$H$300,'11'!$D$3:$D$300,C607)+SUMIFS('12'!$H$3:$H$300,'12'!$C$3:$C$300,C607)+SUMIFS('12'!$H$3:$H$300,'12'!$D$3:$D$300,C607)</f>
        <v>0</v>
      </c>
      <c r="I607" s="212"/>
      <c r="J607" s="231"/>
      <c r="K607" s="212"/>
      <c r="L607" s="212"/>
    </row>
    <row r="608" spans="1:12" ht="24.75" customHeight="1">
      <c r="A608" s="16">
        <f>Equipes!$H608+(ROW(Equipes!$H608)/100000)</f>
        <v>6.0800000000000003E-3</v>
      </c>
      <c r="B608" s="13">
        <f>RANK(Equipes!$A608,A:A)</f>
        <v>393</v>
      </c>
      <c r="C608" s="28"/>
      <c r="D608" s="18">
        <f>COUNTIF('01'!$C$3:$C$300,C608)+COUNTIF('02'!$C$3:$C$300,C608)+COUNTIF('03'!$C$3:$C$300,C608)+COUNTIF('04'!$C$3:$C$300,C608)+COUNTIF('05'!$C$3:$C$300,C608)+COUNTIF('06'!$C$3:$C$300,C608)+COUNTIF('07'!$C$3:$C$300,C608)+COUNTIF('08'!$C$3:$C$300,C608)+COUNTIF('09'!$C$3:$C$300,C608)+COUNTIF('10'!$C$3:$C$260,C608)+COUNTIF('11'!$C$3:$C$300,C608)+COUNTIF('12'!$C$3:$C$300,C608)</f>
        <v>0</v>
      </c>
      <c r="E608" s="18">
        <f>COUNTIF('01'!$D$3:$D$300,C608)+COUNTIF('02'!$D$3:$D$300,C608)+COUNTIF('03'!$D$3:$D$300,C608)+COUNTIF('04'!$D$3:$D$300,C608)+COUNTIF('05'!$D$3:$D$300,C608)+COUNTIF('06'!$D$3:$D$300,C608)+COUNTIF('07'!$D$3:$D$300,C608)+COUNTIF('08'!$D$3:$D$300,C608)+COUNTIF('09'!$D$3:$D$300,C608)+COUNTIF('10'!$D$3:$D$260,C608)+COUNTIF('11'!$D$3:$D$300,C608)+COUNTIF('12'!$D$3:$D$300,C608)</f>
        <v>0</v>
      </c>
      <c r="F608" s="18">
        <f>COUNTIFS('01'!$C$3:$C$300,C608,'01'!$H$3:$H$300,"&gt;0")+COUNTIFS('01'!$D$3:$D$300,C608,'01'!$H$3:$H$300,"&gt;0")+COUNTIFS('02'!$C$3:$C$300,C608,'02'!$H$3:$H$300,"&gt;0")+COUNTIFS('02'!$D$3:$D$300,C608,'02'!$H$3:$H$300,"&gt;0")+COUNTIFS('03'!$C$3:$C$300,C608,'03'!$H$3:$H$300,"&gt;0")+COUNTIFS('03'!$D$3:$D$300,C608,'03'!$H$3:$H$300,"&gt;0")+COUNTIFS('04'!$C$3:$C$300,C608,'04'!$H$3:$H$300,"&gt;0")+COUNTIFS('04'!$D$3:$D$300,C608,'04'!$H$3:$H$300,"&gt;0")+COUNTIFS('05'!$C$3:$C$300,C608,'05'!$H$3:$H$300,"&gt;0")+COUNTIFS('05'!$D$3:$D$300,C608,'05'!$H$3:$H$300,"&gt;0")+COUNTIFS('06'!$C$3:$C$300,C608,'06'!$H$3:$H$300,"&gt;0")+COUNTIFS('06'!$D$3:$D$300,C608,'06'!$H$3:$H$300,"&gt;0")+COUNTIFS('07'!$C$3:$C$300,C608,'07'!$H$3:$H$300,"&gt;0")+COUNTIFS('07'!$D$3:$D$300,C608,'07'!$H$3:$H$300,"&gt;0")+COUNTIFS('08'!$C$3:$C$300,C608,'08'!$H$3:$H$300,"&gt;0")+COUNTIFS('08'!$D$3:$D$300,C608,'08'!$H$3:$H$300,"&gt;0")+COUNTIFS('09'!$C$3:$C$300,C608,'09'!$H$3:$H$300,"&gt;0")+COUNTIFS('09'!$D$3:$D$300,C608,'09'!$H$3:$H$300,"&gt;0")+COUNTIFS('10'!$C$3:$C$260,C608,'10'!$I$3:$I$260,"&gt;0")+COUNTIFS('10'!$D$3:$D$260,C608,'10'!$I$3:$I$260,"&gt;0")+COUNTIFS('11'!$C$3:$C$300,C608,'11'!$H$3:$H$300,"&gt;0")+COUNTIFS('11'!$D$3:$D$300,C608,'11'!$H$3:$H$300,"&gt;0")+COUNTIFS('12'!$C$3:$C$300,C608,'12'!$H$3:$H$300,"&gt;0")+COUNTIFS('12'!$D$3:$D$300,C608,'12'!$H$3:$H$300,"&gt;0")</f>
        <v>0</v>
      </c>
      <c r="G608" s="18">
        <f>COUNTIFS('01'!$C$3:$C$300,C608,'01'!$H$3:$H$300,"&lt;0")+COUNTIFS('01'!$D$3:$D$300,C608,'01'!$H$3:$H$300,"&lt;0")+COUNTIFS('02'!$C$3:$C$300,C608,'02'!$H$3:$H$300,"&lt;0")+COUNTIFS('02'!$D$3:$D$300,C608,'02'!$H$3:$H$300,"&lt;0")+COUNTIFS('03'!$C$3:$C$300,C608,'03'!$H$3:$H$300,"&lt;0")+COUNTIFS('03'!$D$3:$D$300,C608,'03'!$H$3:$H$300,"&lt;0")+COUNTIFS('04'!$C$3:$C$300,C608,'04'!$H$3:$H$300,"&lt;0")+COUNTIFS('04'!$D$3:$D$300,C608,'04'!$H$3:$H$300,"&lt;0")+COUNTIFS('05'!$C$3:$C$300,C608,'05'!$H$3:$H$300,"&lt;0")+COUNTIFS('05'!$D$3:$D$300,C608,'05'!$H$3:$H$300,"&lt;0")+COUNTIFS('06'!$C$3:$C$300,C608,'06'!$H$3:$H$300,"&lt;0")+COUNTIFS('06'!$D$3:$D$300,C608,'06'!$H$3:$H$300,"&lt;0")+COUNTIFS('07'!$C$3:$C$300,C608,'07'!$H$3:$H$300,"&lt;0")+COUNTIFS('07'!$D$3:$D$300,C608,'07'!$H$3:$H$300,"&lt;0")+COUNTIFS('08'!$C$3:$C$300,C608,'08'!$H$3:$H$300,"&lt;0")+COUNTIFS('08'!$D$3:$D$300,C608,'08'!$H$3:$H$300,"&lt;0")+COUNTIFS('09'!$C$3:$C$300,C608,'09'!$H$3:$H$300,"&lt;0")+COUNTIFS('09'!$D$3:$D$300,C608,'09'!$H$3:$H$300,"&lt;0")+COUNTIFS('10'!$C$3:$C$260,C608,'10'!$I$3:$I$260,"&lt;0")+COUNTIFS('10'!$D$3:$D$260,C608,'10'!$I$3:$I$260,"&lt;0")+COUNTIFS('11'!$C$3:$C$300,C608,'11'!$H$3:$H$300,"&lt;0")+COUNTIFS('11'!$D$3:$D$300,C608,'11'!$H$3:$H$300,"&lt;0")+COUNTIFS('12'!$C$3:$C$300,C608,'12'!$H$3:$H$300,"&lt;0")+COUNTIFS('12'!$D$3:$D$300,C608,'12'!$H$3:$H$300,"&lt;0")</f>
        <v>0</v>
      </c>
      <c r="H608" s="19">
        <f>SUMIFS('01'!$H$3:$H$300,'01'!$C$3:$C$300,C608)+SUMIFS('01'!$H$3:$H$300,'01'!$D$3:$D$300,C608)+SUMIFS('02'!$H$3:$H$300,'02'!$C$3:$C$300,C608)+SUMIFS('02'!$H$3:$H$300,'02'!$D$3:$D$300,C608)+SUMIFS('03'!$H$3:$H$300,'03'!$C$3:$C$300,C608)+SUMIFS('03'!$H$3:$H$300,'03'!$D$3:$D$300,C608)+SUMIFS('04'!$H$3:$H$300,'04'!$C$3:$C$300,C608)+SUMIFS('04'!$H$3:$H$300,'04'!$D$3:$D$300,C608)+SUMIFS('05'!$H$3:$H$300,'05'!$C$3:$C$300,C608)+SUMIFS('05'!$H$3:$H$300,'05'!$D$3:$D$300,C608)+SUMIFS('06'!$H$3:$H$300,'06'!$C$3:$C$300,C608)+SUMIFS('06'!$H$3:$H$300,'06'!$D$3:$D$300,C608)+SUMIFS('07'!$H$3:$H$300,'07'!$C$3:$C$300,C608)+SUMIFS('07'!$H$3:$H$300,'07'!$D$3:$D$300,C608)+SUMIFS('08'!$H$3:$H$300,'08'!$C$3:$C$300,C608)+SUMIFS('08'!$H$3:$H$300,'08'!$D$3:$D$300,C608)+SUMIFS('09'!$H$3:$H$300,'09'!$C$3:$C$300,C608)+SUMIFS('09'!$H$3:$H$300,'09'!$D$3:$D$300,C608)+SUMIFS('10'!$I$3:$I$260,'10'!$C$3:$C$260,C608)+SUMIFS('10'!$I$3:$I$260,'10'!$D$3:$D$260,C608)+SUMIFS('11'!$H$3:$H$300,'11'!$C$3:$C$300,C608)+SUMIFS('11'!$H$3:$H$300,'11'!$D$3:$D$300,C608)+SUMIFS('12'!$H$3:$H$300,'12'!$C$3:$C$300,C608)+SUMIFS('12'!$H$3:$H$300,'12'!$D$3:$D$300,C608)</f>
        <v>0</v>
      </c>
      <c r="I608" s="212"/>
      <c r="J608" s="231"/>
      <c r="K608" s="212"/>
      <c r="L608" s="212"/>
    </row>
    <row r="609" spans="1:12" ht="24.75" customHeight="1">
      <c r="A609" s="16">
        <f>Equipes!$H609+(ROW(Equipes!$H609)/100000)</f>
        <v>6.0899999999999999E-3</v>
      </c>
      <c r="B609" s="13">
        <f>RANK(Equipes!$A609,A:A)</f>
        <v>392</v>
      </c>
      <c r="C609" s="28"/>
      <c r="D609" s="18">
        <f>COUNTIF('01'!$C$3:$C$300,C609)+COUNTIF('02'!$C$3:$C$300,C609)+COUNTIF('03'!$C$3:$C$300,C609)+COUNTIF('04'!$C$3:$C$300,C609)+COUNTIF('05'!$C$3:$C$300,C609)+COUNTIF('06'!$C$3:$C$300,C609)+COUNTIF('07'!$C$3:$C$300,C609)+COUNTIF('08'!$C$3:$C$300,C609)+COUNTIF('09'!$C$3:$C$300,C609)+COUNTIF('10'!$C$3:$C$260,C609)+COUNTIF('11'!$C$3:$C$300,C609)+COUNTIF('12'!$C$3:$C$300,C609)</f>
        <v>0</v>
      </c>
      <c r="E609" s="18">
        <f>COUNTIF('01'!$D$3:$D$300,C609)+COUNTIF('02'!$D$3:$D$300,C609)+COUNTIF('03'!$D$3:$D$300,C609)+COUNTIF('04'!$D$3:$D$300,C609)+COUNTIF('05'!$D$3:$D$300,C609)+COUNTIF('06'!$D$3:$D$300,C609)+COUNTIF('07'!$D$3:$D$300,C609)+COUNTIF('08'!$D$3:$D$300,C609)+COUNTIF('09'!$D$3:$D$300,C609)+COUNTIF('10'!$D$3:$D$260,C609)+COUNTIF('11'!$D$3:$D$300,C609)+COUNTIF('12'!$D$3:$D$300,C609)</f>
        <v>0</v>
      </c>
      <c r="F609" s="18">
        <f>COUNTIFS('01'!$C$3:$C$300,C609,'01'!$H$3:$H$300,"&gt;0")+COUNTIFS('01'!$D$3:$D$300,C609,'01'!$H$3:$H$300,"&gt;0")+COUNTIFS('02'!$C$3:$C$300,C609,'02'!$H$3:$H$300,"&gt;0")+COUNTIFS('02'!$D$3:$D$300,C609,'02'!$H$3:$H$300,"&gt;0")+COUNTIFS('03'!$C$3:$C$300,C609,'03'!$H$3:$H$300,"&gt;0")+COUNTIFS('03'!$D$3:$D$300,C609,'03'!$H$3:$H$300,"&gt;0")+COUNTIFS('04'!$C$3:$C$300,C609,'04'!$H$3:$H$300,"&gt;0")+COUNTIFS('04'!$D$3:$D$300,C609,'04'!$H$3:$H$300,"&gt;0")+COUNTIFS('05'!$C$3:$C$300,C609,'05'!$H$3:$H$300,"&gt;0")+COUNTIFS('05'!$D$3:$D$300,C609,'05'!$H$3:$H$300,"&gt;0")+COUNTIFS('06'!$C$3:$C$300,C609,'06'!$H$3:$H$300,"&gt;0")+COUNTIFS('06'!$D$3:$D$300,C609,'06'!$H$3:$H$300,"&gt;0")+COUNTIFS('07'!$C$3:$C$300,C609,'07'!$H$3:$H$300,"&gt;0")+COUNTIFS('07'!$D$3:$D$300,C609,'07'!$H$3:$H$300,"&gt;0")+COUNTIFS('08'!$C$3:$C$300,C609,'08'!$H$3:$H$300,"&gt;0")+COUNTIFS('08'!$D$3:$D$300,C609,'08'!$H$3:$H$300,"&gt;0")+COUNTIFS('09'!$C$3:$C$300,C609,'09'!$H$3:$H$300,"&gt;0")+COUNTIFS('09'!$D$3:$D$300,C609,'09'!$H$3:$H$300,"&gt;0")+COUNTIFS('10'!$C$3:$C$260,C609,'10'!$I$3:$I$260,"&gt;0")+COUNTIFS('10'!$D$3:$D$260,C609,'10'!$I$3:$I$260,"&gt;0")+COUNTIFS('11'!$C$3:$C$300,C609,'11'!$H$3:$H$300,"&gt;0")+COUNTIFS('11'!$D$3:$D$300,C609,'11'!$H$3:$H$300,"&gt;0")+COUNTIFS('12'!$C$3:$C$300,C609,'12'!$H$3:$H$300,"&gt;0")+COUNTIFS('12'!$D$3:$D$300,C609,'12'!$H$3:$H$300,"&gt;0")</f>
        <v>0</v>
      </c>
      <c r="G609" s="18">
        <f>COUNTIFS('01'!$C$3:$C$300,C609,'01'!$H$3:$H$300,"&lt;0")+COUNTIFS('01'!$D$3:$D$300,C609,'01'!$H$3:$H$300,"&lt;0")+COUNTIFS('02'!$C$3:$C$300,C609,'02'!$H$3:$H$300,"&lt;0")+COUNTIFS('02'!$D$3:$D$300,C609,'02'!$H$3:$H$300,"&lt;0")+COUNTIFS('03'!$C$3:$C$300,C609,'03'!$H$3:$H$300,"&lt;0")+COUNTIFS('03'!$D$3:$D$300,C609,'03'!$H$3:$H$300,"&lt;0")+COUNTIFS('04'!$C$3:$C$300,C609,'04'!$H$3:$H$300,"&lt;0")+COUNTIFS('04'!$D$3:$D$300,C609,'04'!$H$3:$H$300,"&lt;0")+COUNTIFS('05'!$C$3:$C$300,C609,'05'!$H$3:$H$300,"&lt;0")+COUNTIFS('05'!$D$3:$D$300,C609,'05'!$H$3:$H$300,"&lt;0")+COUNTIFS('06'!$C$3:$C$300,C609,'06'!$H$3:$H$300,"&lt;0")+COUNTIFS('06'!$D$3:$D$300,C609,'06'!$H$3:$H$300,"&lt;0")+COUNTIFS('07'!$C$3:$C$300,C609,'07'!$H$3:$H$300,"&lt;0")+COUNTIFS('07'!$D$3:$D$300,C609,'07'!$H$3:$H$300,"&lt;0")+COUNTIFS('08'!$C$3:$C$300,C609,'08'!$H$3:$H$300,"&lt;0")+COUNTIFS('08'!$D$3:$D$300,C609,'08'!$H$3:$H$300,"&lt;0")+COUNTIFS('09'!$C$3:$C$300,C609,'09'!$H$3:$H$300,"&lt;0")+COUNTIFS('09'!$D$3:$D$300,C609,'09'!$H$3:$H$300,"&lt;0")+COUNTIFS('10'!$C$3:$C$260,C609,'10'!$I$3:$I$260,"&lt;0")+COUNTIFS('10'!$D$3:$D$260,C609,'10'!$I$3:$I$260,"&lt;0")+COUNTIFS('11'!$C$3:$C$300,C609,'11'!$H$3:$H$300,"&lt;0")+COUNTIFS('11'!$D$3:$D$300,C609,'11'!$H$3:$H$300,"&lt;0")+COUNTIFS('12'!$C$3:$C$300,C609,'12'!$H$3:$H$300,"&lt;0")+COUNTIFS('12'!$D$3:$D$300,C609,'12'!$H$3:$H$300,"&lt;0")</f>
        <v>0</v>
      </c>
      <c r="H609" s="19">
        <f>SUMIFS('01'!$H$3:$H$300,'01'!$C$3:$C$300,C609)+SUMIFS('01'!$H$3:$H$300,'01'!$D$3:$D$300,C609)+SUMIFS('02'!$H$3:$H$300,'02'!$C$3:$C$300,C609)+SUMIFS('02'!$H$3:$H$300,'02'!$D$3:$D$300,C609)+SUMIFS('03'!$H$3:$H$300,'03'!$C$3:$C$300,C609)+SUMIFS('03'!$H$3:$H$300,'03'!$D$3:$D$300,C609)+SUMIFS('04'!$H$3:$H$300,'04'!$C$3:$C$300,C609)+SUMIFS('04'!$H$3:$H$300,'04'!$D$3:$D$300,C609)+SUMIFS('05'!$H$3:$H$300,'05'!$C$3:$C$300,C609)+SUMIFS('05'!$H$3:$H$300,'05'!$D$3:$D$300,C609)+SUMIFS('06'!$H$3:$H$300,'06'!$C$3:$C$300,C609)+SUMIFS('06'!$H$3:$H$300,'06'!$D$3:$D$300,C609)+SUMIFS('07'!$H$3:$H$300,'07'!$C$3:$C$300,C609)+SUMIFS('07'!$H$3:$H$300,'07'!$D$3:$D$300,C609)+SUMIFS('08'!$H$3:$H$300,'08'!$C$3:$C$300,C609)+SUMIFS('08'!$H$3:$H$300,'08'!$D$3:$D$300,C609)+SUMIFS('09'!$H$3:$H$300,'09'!$C$3:$C$300,C609)+SUMIFS('09'!$H$3:$H$300,'09'!$D$3:$D$300,C609)+SUMIFS('10'!$I$3:$I$260,'10'!$C$3:$C$260,C609)+SUMIFS('10'!$I$3:$I$260,'10'!$D$3:$D$260,C609)+SUMIFS('11'!$H$3:$H$300,'11'!$C$3:$C$300,C609)+SUMIFS('11'!$H$3:$H$300,'11'!$D$3:$D$300,C609)+SUMIFS('12'!$H$3:$H$300,'12'!$C$3:$C$300,C609)+SUMIFS('12'!$H$3:$H$300,'12'!$D$3:$D$300,C609)</f>
        <v>0</v>
      </c>
      <c r="I609" s="212"/>
      <c r="J609" s="231"/>
      <c r="K609" s="212"/>
      <c r="L609" s="212"/>
    </row>
    <row r="610" spans="1:12" ht="24.75" customHeight="1">
      <c r="A610" s="16">
        <f>Equipes!$H610+(ROW(Equipes!$H610)/100000)</f>
        <v>6.1000000000000004E-3</v>
      </c>
      <c r="B610" s="13">
        <f>RANK(Equipes!$A610,A:A)</f>
        <v>391</v>
      </c>
      <c r="C610" s="28"/>
      <c r="D610" s="18">
        <f>COUNTIF('01'!$C$3:$C$300,C610)+COUNTIF('02'!$C$3:$C$300,C610)+COUNTIF('03'!$C$3:$C$300,C610)+COUNTIF('04'!$C$3:$C$300,C610)+COUNTIF('05'!$C$3:$C$300,C610)+COUNTIF('06'!$C$3:$C$300,C610)+COUNTIF('07'!$C$3:$C$300,C610)+COUNTIF('08'!$C$3:$C$300,C610)+COUNTIF('09'!$C$3:$C$300,C610)+COUNTIF('10'!$C$3:$C$260,C610)+COUNTIF('11'!$C$3:$C$300,C610)+COUNTIF('12'!$C$3:$C$300,C610)</f>
        <v>0</v>
      </c>
      <c r="E610" s="18">
        <f>COUNTIF('01'!$D$3:$D$300,C610)+COUNTIF('02'!$D$3:$D$300,C610)+COUNTIF('03'!$D$3:$D$300,C610)+COUNTIF('04'!$D$3:$D$300,C610)+COUNTIF('05'!$D$3:$D$300,C610)+COUNTIF('06'!$D$3:$D$300,C610)+COUNTIF('07'!$D$3:$D$300,C610)+COUNTIF('08'!$D$3:$D$300,C610)+COUNTIF('09'!$D$3:$D$300,C610)+COUNTIF('10'!$D$3:$D$260,C610)+COUNTIF('11'!$D$3:$D$300,C610)+COUNTIF('12'!$D$3:$D$300,C610)</f>
        <v>0</v>
      </c>
      <c r="F610" s="18">
        <f>COUNTIFS('01'!$C$3:$C$300,C610,'01'!$H$3:$H$300,"&gt;0")+COUNTIFS('01'!$D$3:$D$300,C610,'01'!$H$3:$H$300,"&gt;0")+COUNTIFS('02'!$C$3:$C$300,C610,'02'!$H$3:$H$300,"&gt;0")+COUNTIFS('02'!$D$3:$D$300,C610,'02'!$H$3:$H$300,"&gt;0")+COUNTIFS('03'!$C$3:$C$300,C610,'03'!$H$3:$H$300,"&gt;0")+COUNTIFS('03'!$D$3:$D$300,C610,'03'!$H$3:$H$300,"&gt;0")+COUNTIFS('04'!$C$3:$C$300,C610,'04'!$H$3:$H$300,"&gt;0")+COUNTIFS('04'!$D$3:$D$300,C610,'04'!$H$3:$H$300,"&gt;0")+COUNTIFS('05'!$C$3:$C$300,C610,'05'!$H$3:$H$300,"&gt;0")+COUNTIFS('05'!$D$3:$D$300,C610,'05'!$H$3:$H$300,"&gt;0")+COUNTIFS('06'!$C$3:$C$300,C610,'06'!$H$3:$H$300,"&gt;0")+COUNTIFS('06'!$D$3:$D$300,C610,'06'!$H$3:$H$300,"&gt;0")+COUNTIFS('07'!$C$3:$C$300,C610,'07'!$H$3:$H$300,"&gt;0")+COUNTIFS('07'!$D$3:$D$300,C610,'07'!$H$3:$H$300,"&gt;0")+COUNTIFS('08'!$C$3:$C$300,C610,'08'!$H$3:$H$300,"&gt;0")+COUNTIFS('08'!$D$3:$D$300,C610,'08'!$H$3:$H$300,"&gt;0")+COUNTIFS('09'!$C$3:$C$300,C610,'09'!$H$3:$H$300,"&gt;0")+COUNTIFS('09'!$D$3:$D$300,C610,'09'!$H$3:$H$300,"&gt;0")+COUNTIFS('10'!$C$3:$C$260,C610,'10'!$I$3:$I$260,"&gt;0")+COUNTIFS('10'!$D$3:$D$260,C610,'10'!$I$3:$I$260,"&gt;0")+COUNTIFS('11'!$C$3:$C$300,C610,'11'!$H$3:$H$300,"&gt;0")+COUNTIFS('11'!$D$3:$D$300,C610,'11'!$H$3:$H$300,"&gt;0")+COUNTIFS('12'!$C$3:$C$300,C610,'12'!$H$3:$H$300,"&gt;0")+COUNTIFS('12'!$D$3:$D$300,C610,'12'!$H$3:$H$300,"&gt;0")</f>
        <v>0</v>
      </c>
      <c r="G610" s="18">
        <f>COUNTIFS('01'!$C$3:$C$300,C610,'01'!$H$3:$H$300,"&lt;0")+COUNTIFS('01'!$D$3:$D$300,C610,'01'!$H$3:$H$300,"&lt;0")+COUNTIFS('02'!$C$3:$C$300,C610,'02'!$H$3:$H$300,"&lt;0")+COUNTIFS('02'!$D$3:$D$300,C610,'02'!$H$3:$H$300,"&lt;0")+COUNTIFS('03'!$C$3:$C$300,C610,'03'!$H$3:$H$300,"&lt;0")+COUNTIFS('03'!$D$3:$D$300,C610,'03'!$H$3:$H$300,"&lt;0")+COUNTIFS('04'!$C$3:$C$300,C610,'04'!$H$3:$H$300,"&lt;0")+COUNTIFS('04'!$D$3:$D$300,C610,'04'!$H$3:$H$300,"&lt;0")+COUNTIFS('05'!$C$3:$C$300,C610,'05'!$H$3:$H$300,"&lt;0")+COUNTIFS('05'!$D$3:$D$300,C610,'05'!$H$3:$H$300,"&lt;0")+COUNTIFS('06'!$C$3:$C$300,C610,'06'!$H$3:$H$300,"&lt;0")+COUNTIFS('06'!$D$3:$D$300,C610,'06'!$H$3:$H$300,"&lt;0")+COUNTIFS('07'!$C$3:$C$300,C610,'07'!$H$3:$H$300,"&lt;0")+COUNTIFS('07'!$D$3:$D$300,C610,'07'!$H$3:$H$300,"&lt;0")+COUNTIFS('08'!$C$3:$C$300,C610,'08'!$H$3:$H$300,"&lt;0")+COUNTIFS('08'!$D$3:$D$300,C610,'08'!$H$3:$H$300,"&lt;0")+COUNTIFS('09'!$C$3:$C$300,C610,'09'!$H$3:$H$300,"&lt;0")+COUNTIFS('09'!$D$3:$D$300,C610,'09'!$H$3:$H$300,"&lt;0")+COUNTIFS('10'!$C$3:$C$260,C610,'10'!$I$3:$I$260,"&lt;0")+COUNTIFS('10'!$D$3:$D$260,C610,'10'!$I$3:$I$260,"&lt;0")+COUNTIFS('11'!$C$3:$C$300,C610,'11'!$H$3:$H$300,"&lt;0")+COUNTIFS('11'!$D$3:$D$300,C610,'11'!$H$3:$H$300,"&lt;0")+COUNTIFS('12'!$C$3:$C$300,C610,'12'!$H$3:$H$300,"&lt;0")+COUNTIFS('12'!$D$3:$D$300,C610,'12'!$H$3:$H$300,"&lt;0")</f>
        <v>0</v>
      </c>
      <c r="H610" s="19">
        <f>SUMIFS('01'!$H$3:$H$300,'01'!$C$3:$C$300,C610)+SUMIFS('01'!$H$3:$H$300,'01'!$D$3:$D$300,C610)+SUMIFS('02'!$H$3:$H$300,'02'!$C$3:$C$300,C610)+SUMIFS('02'!$H$3:$H$300,'02'!$D$3:$D$300,C610)+SUMIFS('03'!$H$3:$H$300,'03'!$C$3:$C$300,C610)+SUMIFS('03'!$H$3:$H$300,'03'!$D$3:$D$300,C610)+SUMIFS('04'!$H$3:$H$300,'04'!$C$3:$C$300,C610)+SUMIFS('04'!$H$3:$H$300,'04'!$D$3:$D$300,C610)+SUMIFS('05'!$H$3:$H$300,'05'!$C$3:$C$300,C610)+SUMIFS('05'!$H$3:$H$300,'05'!$D$3:$D$300,C610)+SUMIFS('06'!$H$3:$H$300,'06'!$C$3:$C$300,C610)+SUMIFS('06'!$H$3:$H$300,'06'!$D$3:$D$300,C610)+SUMIFS('07'!$H$3:$H$300,'07'!$C$3:$C$300,C610)+SUMIFS('07'!$H$3:$H$300,'07'!$D$3:$D$300,C610)+SUMIFS('08'!$H$3:$H$300,'08'!$C$3:$C$300,C610)+SUMIFS('08'!$H$3:$H$300,'08'!$D$3:$D$300,C610)+SUMIFS('09'!$H$3:$H$300,'09'!$C$3:$C$300,C610)+SUMIFS('09'!$H$3:$H$300,'09'!$D$3:$D$300,C610)+SUMIFS('10'!$I$3:$I$260,'10'!$C$3:$C$260,C610)+SUMIFS('10'!$I$3:$I$260,'10'!$D$3:$D$260,C610)+SUMIFS('11'!$H$3:$H$300,'11'!$C$3:$C$300,C610)+SUMIFS('11'!$H$3:$H$300,'11'!$D$3:$D$300,C610)+SUMIFS('12'!$H$3:$H$300,'12'!$C$3:$C$300,C610)+SUMIFS('12'!$H$3:$H$300,'12'!$D$3:$D$300,C610)</f>
        <v>0</v>
      </c>
      <c r="I610" s="212"/>
      <c r="J610" s="231"/>
      <c r="K610" s="212"/>
      <c r="L610" s="212"/>
    </row>
    <row r="611" spans="1:12" ht="24.75" customHeight="1">
      <c r="A611" s="16">
        <f>Equipes!$H611+(ROW(Equipes!$H611)/100000)</f>
        <v>6.11E-3</v>
      </c>
      <c r="B611" s="13">
        <f>RANK(Equipes!$A611,A:A)</f>
        <v>390</v>
      </c>
      <c r="C611" s="28"/>
      <c r="D611" s="18">
        <f>COUNTIF('01'!$C$3:$C$300,C611)+COUNTIF('02'!$C$3:$C$300,C611)+COUNTIF('03'!$C$3:$C$300,C611)+COUNTIF('04'!$C$3:$C$300,C611)+COUNTIF('05'!$C$3:$C$300,C611)+COUNTIF('06'!$C$3:$C$300,C611)+COUNTIF('07'!$C$3:$C$300,C611)+COUNTIF('08'!$C$3:$C$300,C611)+COUNTIF('09'!$C$3:$C$300,C611)+COUNTIF('10'!$C$3:$C$260,C611)+COUNTIF('11'!$C$3:$C$300,C611)+COUNTIF('12'!$C$3:$C$300,C611)</f>
        <v>0</v>
      </c>
      <c r="E611" s="18">
        <f>COUNTIF('01'!$D$3:$D$300,C611)+COUNTIF('02'!$D$3:$D$300,C611)+COUNTIF('03'!$D$3:$D$300,C611)+COUNTIF('04'!$D$3:$D$300,C611)+COUNTIF('05'!$D$3:$D$300,C611)+COUNTIF('06'!$D$3:$D$300,C611)+COUNTIF('07'!$D$3:$D$300,C611)+COUNTIF('08'!$D$3:$D$300,C611)+COUNTIF('09'!$D$3:$D$300,C611)+COUNTIF('10'!$D$3:$D$260,C611)+COUNTIF('11'!$D$3:$D$300,C611)+COUNTIF('12'!$D$3:$D$300,C611)</f>
        <v>0</v>
      </c>
      <c r="F611" s="18">
        <f>COUNTIFS('01'!$C$3:$C$300,C611,'01'!$H$3:$H$300,"&gt;0")+COUNTIFS('01'!$D$3:$D$300,C611,'01'!$H$3:$H$300,"&gt;0")+COUNTIFS('02'!$C$3:$C$300,C611,'02'!$H$3:$H$300,"&gt;0")+COUNTIFS('02'!$D$3:$D$300,C611,'02'!$H$3:$H$300,"&gt;0")+COUNTIFS('03'!$C$3:$C$300,C611,'03'!$H$3:$H$300,"&gt;0")+COUNTIFS('03'!$D$3:$D$300,C611,'03'!$H$3:$H$300,"&gt;0")+COUNTIFS('04'!$C$3:$C$300,C611,'04'!$H$3:$H$300,"&gt;0")+COUNTIFS('04'!$D$3:$D$300,C611,'04'!$H$3:$H$300,"&gt;0")+COUNTIFS('05'!$C$3:$C$300,C611,'05'!$H$3:$H$300,"&gt;0")+COUNTIFS('05'!$D$3:$D$300,C611,'05'!$H$3:$H$300,"&gt;0")+COUNTIFS('06'!$C$3:$C$300,C611,'06'!$H$3:$H$300,"&gt;0")+COUNTIFS('06'!$D$3:$D$300,C611,'06'!$H$3:$H$300,"&gt;0")+COUNTIFS('07'!$C$3:$C$300,C611,'07'!$H$3:$H$300,"&gt;0")+COUNTIFS('07'!$D$3:$D$300,C611,'07'!$H$3:$H$300,"&gt;0")+COUNTIFS('08'!$C$3:$C$300,C611,'08'!$H$3:$H$300,"&gt;0")+COUNTIFS('08'!$D$3:$D$300,C611,'08'!$H$3:$H$300,"&gt;0")+COUNTIFS('09'!$C$3:$C$300,C611,'09'!$H$3:$H$300,"&gt;0")+COUNTIFS('09'!$D$3:$D$300,C611,'09'!$H$3:$H$300,"&gt;0")+COUNTIFS('10'!$C$3:$C$260,C611,'10'!$I$3:$I$260,"&gt;0")+COUNTIFS('10'!$D$3:$D$260,C611,'10'!$I$3:$I$260,"&gt;0")+COUNTIFS('11'!$C$3:$C$300,C611,'11'!$H$3:$H$300,"&gt;0")+COUNTIFS('11'!$D$3:$D$300,C611,'11'!$H$3:$H$300,"&gt;0")+COUNTIFS('12'!$C$3:$C$300,C611,'12'!$H$3:$H$300,"&gt;0")+COUNTIFS('12'!$D$3:$D$300,C611,'12'!$H$3:$H$300,"&gt;0")</f>
        <v>0</v>
      </c>
      <c r="G611" s="18">
        <f>COUNTIFS('01'!$C$3:$C$300,C611,'01'!$H$3:$H$300,"&lt;0")+COUNTIFS('01'!$D$3:$D$300,C611,'01'!$H$3:$H$300,"&lt;0")+COUNTIFS('02'!$C$3:$C$300,C611,'02'!$H$3:$H$300,"&lt;0")+COUNTIFS('02'!$D$3:$D$300,C611,'02'!$H$3:$H$300,"&lt;0")+COUNTIFS('03'!$C$3:$C$300,C611,'03'!$H$3:$H$300,"&lt;0")+COUNTIFS('03'!$D$3:$D$300,C611,'03'!$H$3:$H$300,"&lt;0")+COUNTIFS('04'!$C$3:$C$300,C611,'04'!$H$3:$H$300,"&lt;0")+COUNTIFS('04'!$D$3:$D$300,C611,'04'!$H$3:$H$300,"&lt;0")+COUNTIFS('05'!$C$3:$C$300,C611,'05'!$H$3:$H$300,"&lt;0")+COUNTIFS('05'!$D$3:$D$300,C611,'05'!$H$3:$H$300,"&lt;0")+COUNTIFS('06'!$C$3:$C$300,C611,'06'!$H$3:$H$300,"&lt;0")+COUNTIFS('06'!$D$3:$D$300,C611,'06'!$H$3:$H$300,"&lt;0")+COUNTIFS('07'!$C$3:$C$300,C611,'07'!$H$3:$H$300,"&lt;0")+COUNTIFS('07'!$D$3:$D$300,C611,'07'!$H$3:$H$300,"&lt;0")+COUNTIFS('08'!$C$3:$C$300,C611,'08'!$H$3:$H$300,"&lt;0")+COUNTIFS('08'!$D$3:$D$300,C611,'08'!$H$3:$H$300,"&lt;0")+COUNTIFS('09'!$C$3:$C$300,C611,'09'!$H$3:$H$300,"&lt;0")+COUNTIFS('09'!$D$3:$D$300,C611,'09'!$H$3:$H$300,"&lt;0")+COUNTIFS('10'!$C$3:$C$260,C611,'10'!$I$3:$I$260,"&lt;0")+COUNTIFS('10'!$D$3:$D$260,C611,'10'!$I$3:$I$260,"&lt;0")+COUNTIFS('11'!$C$3:$C$300,C611,'11'!$H$3:$H$300,"&lt;0")+COUNTIFS('11'!$D$3:$D$300,C611,'11'!$H$3:$H$300,"&lt;0")+COUNTIFS('12'!$C$3:$C$300,C611,'12'!$H$3:$H$300,"&lt;0")+COUNTIFS('12'!$D$3:$D$300,C611,'12'!$H$3:$H$300,"&lt;0")</f>
        <v>0</v>
      </c>
      <c r="H611" s="19">
        <f>SUMIFS('01'!$H$3:$H$300,'01'!$C$3:$C$300,C611)+SUMIFS('01'!$H$3:$H$300,'01'!$D$3:$D$300,C611)+SUMIFS('02'!$H$3:$H$300,'02'!$C$3:$C$300,C611)+SUMIFS('02'!$H$3:$H$300,'02'!$D$3:$D$300,C611)+SUMIFS('03'!$H$3:$H$300,'03'!$C$3:$C$300,C611)+SUMIFS('03'!$H$3:$H$300,'03'!$D$3:$D$300,C611)+SUMIFS('04'!$H$3:$H$300,'04'!$C$3:$C$300,C611)+SUMIFS('04'!$H$3:$H$300,'04'!$D$3:$D$300,C611)+SUMIFS('05'!$H$3:$H$300,'05'!$C$3:$C$300,C611)+SUMIFS('05'!$H$3:$H$300,'05'!$D$3:$D$300,C611)+SUMIFS('06'!$H$3:$H$300,'06'!$C$3:$C$300,C611)+SUMIFS('06'!$H$3:$H$300,'06'!$D$3:$D$300,C611)+SUMIFS('07'!$H$3:$H$300,'07'!$C$3:$C$300,C611)+SUMIFS('07'!$H$3:$H$300,'07'!$D$3:$D$300,C611)+SUMIFS('08'!$H$3:$H$300,'08'!$C$3:$C$300,C611)+SUMIFS('08'!$H$3:$H$300,'08'!$D$3:$D$300,C611)+SUMIFS('09'!$H$3:$H$300,'09'!$C$3:$C$300,C611)+SUMIFS('09'!$H$3:$H$300,'09'!$D$3:$D$300,C611)+SUMIFS('10'!$I$3:$I$260,'10'!$C$3:$C$260,C611)+SUMIFS('10'!$I$3:$I$260,'10'!$D$3:$D$260,C611)+SUMIFS('11'!$H$3:$H$300,'11'!$C$3:$C$300,C611)+SUMIFS('11'!$H$3:$H$300,'11'!$D$3:$D$300,C611)+SUMIFS('12'!$H$3:$H$300,'12'!$C$3:$C$300,C611)+SUMIFS('12'!$H$3:$H$300,'12'!$D$3:$D$300,C611)</f>
        <v>0</v>
      </c>
      <c r="I611" s="212"/>
      <c r="J611" s="231"/>
      <c r="K611" s="212"/>
      <c r="L611" s="212"/>
    </row>
    <row r="612" spans="1:12" ht="24.75" customHeight="1">
      <c r="A612" s="16">
        <f>Equipes!$H612+(ROW(Equipes!$H612)/100000)</f>
        <v>6.1199999999999996E-3</v>
      </c>
      <c r="B612" s="13">
        <f>RANK(Equipes!$A612,A:A)</f>
        <v>389</v>
      </c>
      <c r="C612" s="28"/>
      <c r="D612" s="18">
        <f>COUNTIF('01'!$C$3:$C$300,C612)+COUNTIF('02'!$C$3:$C$300,C612)+COUNTIF('03'!$C$3:$C$300,C612)+COUNTIF('04'!$C$3:$C$300,C612)+COUNTIF('05'!$C$3:$C$300,C612)+COUNTIF('06'!$C$3:$C$300,C612)+COUNTIF('07'!$C$3:$C$300,C612)+COUNTIF('08'!$C$3:$C$300,C612)+COUNTIF('09'!$C$3:$C$300,C612)+COUNTIF('10'!$C$3:$C$260,C612)+COUNTIF('11'!$C$3:$C$300,C612)+COUNTIF('12'!$C$3:$C$300,C612)</f>
        <v>0</v>
      </c>
      <c r="E612" s="18">
        <f>COUNTIF('01'!$D$3:$D$300,C612)+COUNTIF('02'!$D$3:$D$300,C612)+COUNTIF('03'!$D$3:$D$300,C612)+COUNTIF('04'!$D$3:$D$300,C612)+COUNTIF('05'!$D$3:$D$300,C612)+COUNTIF('06'!$D$3:$D$300,C612)+COUNTIF('07'!$D$3:$D$300,C612)+COUNTIF('08'!$D$3:$D$300,C612)+COUNTIF('09'!$D$3:$D$300,C612)+COUNTIF('10'!$D$3:$D$260,C612)+COUNTIF('11'!$D$3:$D$300,C612)+COUNTIF('12'!$D$3:$D$300,C612)</f>
        <v>0</v>
      </c>
      <c r="F612" s="18">
        <f>COUNTIFS('01'!$C$3:$C$300,C612,'01'!$H$3:$H$300,"&gt;0")+COUNTIFS('01'!$D$3:$D$300,C612,'01'!$H$3:$H$300,"&gt;0")+COUNTIFS('02'!$C$3:$C$300,C612,'02'!$H$3:$H$300,"&gt;0")+COUNTIFS('02'!$D$3:$D$300,C612,'02'!$H$3:$H$300,"&gt;0")+COUNTIFS('03'!$C$3:$C$300,C612,'03'!$H$3:$H$300,"&gt;0")+COUNTIFS('03'!$D$3:$D$300,C612,'03'!$H$3:$H$300,"&gt;0")+COUNTIFS('04'!$C$3:$C$300,C612,'04'!$H$3:$H$300,"&gt;0")+COUNTIFS('04'!$D$3:$D$300,C612,'04'!$H$3:$H$300,"&gt;0")+COUNTIFS('05'!$C$3:$C$300,C612,'05'!$H$3:$H$300,"&gt;0")+COUNTIFS('05'!$D$3:$D$300,C612,'05'!$H$3:$H$300,"&gt;0")+COUNTIFS('06'!$C$3:$C$300,C612,'06'!$H$3:$H$300,"&gt;0")+COUNTIFS('06'!$D$3:$D$300,C612,'06'!$H$3:$H$300,"&gt;0")+COUNTIFS('07'!$C$3:$C$300,C612,'07'!$H$3:$H$300,"&gt;0")+COUNTIFS('07'!$D$3:$D$300,C612,'07'!$H$3:$H$300,"&gt;0")+COUNTIFS('08'!$C$3:$C$300,C612,'08'!$H$3:$H$300,"&gt;0")+COUNTIFS('08'!$D$3:$D$300,C612,'08'!$H$3:$H$300,"&gt;0")+COUNTIFS('09'!$C$3:$C$300,C612,'09'!$H$3:$H$300,"&gt;0")+COUNTIFS('09'!$D$3:$D$300,C612,'09'!$H$3:$H$300,"&gt;0")+COUNTIFS('10'!$C$3:$C$260,C612,'10'!$I$3:$I$260,"&gt;0")+COUNTIFS('10'!$D$3:$D$260,C612,'10'!$I$3:$I$260,"&gt;0")+COUNTIFS('11'!$C$3:$C$300,C612,'11'!$H$3:$H$300,"&gt;0")+COUNTIFS('11'!$D$3:$D$300,C612,'11'!$H$3:$H$300,"&gt;0")+COUNTIFS('12'!$C$3:$C$300,C612,'12'!$H$3:$H$300,"&gt;0")+COUNTIFS('12'!$D$3:$D$300,C612,'12'!$H$3:$H$300,"&gt;0")</f>
        <v>0</v>
      </c>
      <c r="G612" s="18">
        <f>COUNTIFS('01'!$C$3:$C$300,C612,'01'!$H$3:$H$300,"&lt;0")+COUNTIFS('01'!$D$3:$D$300,C612,'01'!$H$3:$H$300,"&lt;0")+COUNTIFS('02'!$C$3:$C$300,C612,'02'!$H$3:$H$300,"&lt;0")+COUNTIFS('02'!$D$3:$D$300,C612,'02'!$H$3:$H$300,"&lt;0")+COUNTIFS('03'!$C$3:$C$300,C612,'03'!$H$3:$H$300,"&lt;0")+COUNTIFS('03'!$D$3:$D$300,C612,'03'!$H$3:$H$300,"&lt;0")+COUNTIFS('04'!$C$3:$C$300,C612,'04'!$H$3:$H$300,"&lt;0")+COUNTIFS('04'!$D$3:$D$300,C612,'04'!$H$3:$H$300,"&lt;0")+COUNTIFS('05'!$C$3:$C$300,C612,'05'!$H$3:$H$300,"&lt;0")+COUNTIFS('05'!$D$3:$D$300,C612,'05'!$H$3:$H$300,"&lt;0")+COUNTIFS('06'!$C$3:$C$300,C612,'06'!$H$3:$H$300,"&lt;0")+COUNTIFS('06'!$D$3:$D$300,C612,'06'!$H$3:$H$300,"&lt;0")+COUNTIFS('07'!$C$3:$C$300,C612,'07'!$H$3:$H$300,"&lt;0")+COUNTIFS('07'!$D$3:$D$300,C612,'07'!$H$3:$H$300,"&lt;0")+COUNTIFS('08'!$C$3:$C$300,C612,'08'!$H$3:$H$300,"&lt;0")+COUNTIFS('08'!$D$3:$D$300,C612,'08'!$H$3:$H$300,"&lt;0")+COUNTIFS('09'!$C$3:$C$300,C612,'09'!$H$3:$H$300,"&lt;0")+COUNTIFS('09'!$D$3:$D$300,C612,'09'!$H$3:$H$300,"&lt;0")+COUNTIFS('10'!$C$3:$C$260,C612,'10'!$I$3:$I$260,"&lt;0")+COUNTIFS('10'!$D$3:$D$260,C612,'10'!$I$3:$I$260,"&lt;0")+COUNTIFS('11'!$C$3:$C$300,C612,'11'!$H$3:$H$300,"&lt;0")+COUNTIFS('11'!$D$3:$D$300,C612,'11'!$H$3:$H$300,"&lt;0")+COUNTIFS('12'!$C$3:$C$300,C612,'12'!$H$3:$H$300,"&lt;0")+COUNTIFS('12'!$D$3:$D$300,C612,'12'!$H$3:$H$300,"&lt;0")</f>
        <v>0</v>
      </c>
      <c r="H612" s="19">
        <f>SUMIFS('01'!$H$3:$H$300,'01'!$C$3:$C$300,C612)+SUMIFS('01'!$H$3:$H$300,'01'!$D$3:$D$300,C612)+SUMIFS('02'!$H$3:$H$300,'02'!$C$3:$C$300,C612)+SUMIFS('02'!$H$3:$H$300,'02'!$D$3:$D$300,C612)+SUMIFS('03'!$H$3:$H$300,'03'!$C$3:$C$300,C612)+SUMIFS('03'!$H$3:$H$300,'03'!$D$3:$D$300,C612)+SUMIFS('04'!$H$3:$H$300,'04'!$C$3:$C$300,C612)+SUMIFS('04'!$H$3:$H$300,'04'!$D$3:$D$300,C612)+SUMIFS('05'!$H$3:$H$300,'05'!$C$3:$C$300,C612)+SUMIFS('05'!$H$3:$H$300,'05'!$D$3:$D$300,C612)+SUMIFS('06'!$H$3:$H$300,'06'!$C$3:$C$300,C612)+SUMIFS('06'!$H$3:$H$300,'06'!$D$3:$D$300,C612)+SUMIFS('07'!$H$3:$H$300,'07'!$C$3:$C$300,C612)+SUMIFS('07'!$H$3:$H$300,'07'!$D$3:$D$300,C612)+SUMIFS('08'!$H$3:$H$300,'08'!$C$3:$C$300,C612)+SUMIFS('08'!$H$3:$H$300,'08'!$D$3:$D$300,C612)+SUMIFS('09'!$H$3:$H$300,'09'!$C$3:$C$300,C612)+SUMIFS('09'!$H$3:$H$300,'09'!$D$3:$D$300,C612)+SUMIFS('10'!$I$3:$I$260,'10'!$C$3:$C$260,C612)+SUMIFS('10'!$I$3:$I$260,'10'!$D$3:$D$260,C612)+SUMIFS('11'!$H$3:$H$300,'11'!$C$3:$C$300,C612)+SUMIFS('11'!$H$3:$H$300,'11'!$D$3:$D$300,C612)+SUMIFS('12'!$H$3:$H$300,'12'!$C$3:$C$300,C612)+SUMIFS('12'!$H$3:$H$300,'12'!$D$3:$D$300,C612)</f>
        <v>0</v>
      </c>
      <c r="I612" s="212"/>
      <c r="J612" s="231"/>
      <c r="K612" s="212"/>
      <c r="L612" s="212"/>
    </row>
    <row r="613" spans="1:12" ht="24.75" customHeight="1">
      <c r="A613" s="16">
        <f>Equipes!$H613+(ROW(Equipes!$H613)/100000)</f>
        <v>6.13E-3</v>
      </c>
      <c r="B613" s="13">
        <f>RANK(Equipes!$A613,A:A)</f>
        <v>388</v>
      </c>
      <c r="C613" s="28"/>
      <c r="D613" s="18">
        <f>COUNTIF('01'!$C$3:$C$300,C613)+COUNTIF('02'!$C$3:$C$300,C613)+COUNTIF('03'!$C$3:$C$300,C613)+COUNTIF('04'!$C$3:$C$300,C613)+COUNTIF('05'!$C$3:$C$300,C613)+COUNTIF('06'!$C$3:$C$300,C613)+COUNTIF('07'!$C$3:$C$300,C613)+COUNTIF('08'!$C$3:$C$300,C613)+COUNTIF('09'!$C$3:$C$300,C613)+COUNTIF('10'!$C$3:$C$260,C613)+COUNTIF('11'!$C$3:$C$300,C613)+COUNTIF('12'!$C$3:$C$300,C613)</f>
        <v>0</v>
      </c>
      <c r="E613" s="18">
        <f>COUNTIF('01'!$D$3:$D$300,C613)+COUNTIF('02'!$D$3:$D$300,C613)+COUNTIF('03'!$D$3:$D$300,C613)+COUNTIF('04'!$D$3:$D$300,C613)+COUNTIF('05'!$D$3:$D$300,C613)+COUNTIF('06'!$D$3:$D$300,C613)+COUNTIF('07'!$D$3:$D$300,C613)+COUNTIF('08'!$D$3:$D$300,C613)+COUNTIF('09'!$D$3:$D$300,C613)+COUNTIF('10'!$D$3:$D$260,C613)+COUNTIF('11'!$D$3:$D$300,C613)+COUNTIF('12'!$D$3:$D$300,C613)</f>
        <v>0</v>
      </c>
      <c r="F613" s="18">
        <f>COUNTIFS('01'!$C$3:$C$300,C613,'01'!$H$3:$H$300,"&gt;0")+COUNTIFS('01'!$D$3:$D$300,C613,'01'!$H$3:$H$300,"&gt;0")+COUNTIFS('02'!$C$3:$C$300,C613,'02'!$H$3:$H$300,"&gt;0")+COUNTIFS('02'!$D$3:$D$300,C613,'02'!$H$3:$H$300,"&gt;0")+COUNTIFS('03'!$C$3:$C$300,C613,'03'!$H$3:$H$300,"&gt;0")+COUNTIFS('03'!$D$3:$D$300,C613,'03'!$H$3:$H$300,"&gt;0")+COUNTIFS('04'!$C$3:$C$300,C613,'04'!$H$3:$H$300,"&gt;0")+COUNTIFS('04'!$D$3:$D$300,C613,'04'!$H$3:$H$300,"&gt;0")+COUNTIFS('05'!$C$3:$C$300,C613,'05'!$H$3:$H$300,"&gt;0")+COUNTIFS('05'!$D$3:$D$300,C613,'05'!$H$3:$H$300,"&gt;0")+COUNTIFS('06'!$C$3:$C$300,C613,'06'!$H$3:$H$300,"&gt;0")+COUNTIFS('06'!$D$3:$D$300,C613,'06'!$H$3:$H$300,"&gt;0")+COUNTIFS('07'!$C$3:$C$300,C613,'07'!$H$3:$H$300,"&gt;0")+COUNTIFS('07'!$D$3:$D$300,C613,'07'!$H$3:$H$300,"&gt;0")+COUNTIFS('08'!$C$3:$C$300,C613,'08'!$H$3:$H$300,"&gt;0")+COUNTIFS('08'!$D$3:$D$300,C613,'08'!$H$3:$H$300,"&gt;0")+COUNTIFS('09'!$C$3:$C$300,C613,'09'!$H$3:$H$300,"&gt;0")+COUNTIFS('09'!$D$3:$D$300,C613,'09'!$H$3:$H$300,"&gt;0")+COUNTIFS('10'!$C$3:$C$260,C613,'10'!$I$3:$I$260,"&gt;0")+COUNTIFS('10'!$D$3:$D$260,C613,'10'!$I$3:$I$260,"&gt;0")+COUNTIFS('11'!$C$3:$C$300,C613,'11'!$H$3:$H$300,"&gt;0")+COUNTIFS('11'!$D$3:$D$300,C613,'11'!$H$3:$H$300,"&gt;0")+COUNTIFS('12'!$C$3:$C$300,C613,'12'!$H$3:$H$300,"&gt;0")+COUNTIFS('12'!$D$3:$D$300,C613,'12'!$H$3:$H$300,"&gt;0")</f>
        <v>0</v>
      </c>
      <c r="G613" s="18">
        <f>COUNTIFS('01'!$C$3:$C$300,C613,'01'!$H$3:$H$300,"&lt;0")+COUNTIFS('01'!$D$3:$D$300,C613,'01'!$H$3:$H$300,"&lt;0")+COUNTIFS('02'!$C$3:$C$300,C613,'02'!$H$3:$H$300,"&lt;0")+COUNTIFS('02'!$D$3:$D$300,C613,'02'!$H$3:$H$300,"&lt;0")+COUNTIFS('03'!$C$3:$C$300,C613,'03'!$H$3:$H$300,"&lt;0")+COUNTIFS('03'!$D$3:$D$300,C613,'03'!$H$3:$H$300,"&lt;0")+COUNTIFS('04'!$C$3:$C$300,C613,'04'!$H$3:$H$300,"&lt;0")+COUNTIFS('04'!$D$3:$D$300,C613,'04'!$H$3:$H$300,"&lt;0")+COUNTIFS('05'!$C$3:$C$300,C613,'05'!$H$3:$H$300,"&lt;0")+COUNTIFS('05'!$D$3:$D$300,C613,'05'!$H$3:$H$300,"&lt;0")+COUNTIFS('06'!$C$3:$C$300,C613,'06'!$H$3:$H$300,"&lt;0")+COUNTIFS('06'!$D$3:$D$300,C613,'06'!$H$3:$H$300,"&lt;0")+COUNTIFS('07'!$C$3:$C$300,C613,'07'!$H$3:$H$300,"&lt;0")+COUNTIFS('07'!$D$3:$D$300,C613,'07'!$H$3:$H$300,"&lt;0")+COUNTIFS('08'!$C$3:$C$300,C613,'08'!$H$3:$H$300,"&lt;0")+COUNTIFS('08'!$D$3:$D$300,C613,'08'!$H$3:$H$300,"&lt;0")+COUNTIFS('09'!$C$3:$C$300,C613,'09'!$H$3:$H$300,"&lt;0")+COUNTIFS('09'!$D$3:$D$300,C613,'09'!$H$3:$H$300,"&lt;0")+COUNTIFS('10'!$C$3:$C$260,C613,'10'!$I$3:$I$260,"&lt;0")+COUNTIFS('10'!$D$3:$D$260,C613,'10'!$I$3:$I$260,"&lt;0")+COUNTIFS('11'!$C$3:$C$300,C613,'11'!$H$3:$H$300,"&lt;0")+COUNTIFS('11'!$D$3:$D$300,C613,'11'!$H$3:$H$300,"&lt;0")+COUNTIFS('12'!$C$3:$C$300,C613,'12'!$H$3:$H$300,"&lt;0")+COUNTIFS('12'!$D$3:$D$300,C613,'12'!$H$3:$H$300,"&lt;0")</f>
        <v>0</v>
      </c>
      <c r="H613" s="19">
        <f>SUMIFS('01'!$H$3:$H$300,'01'!$C$3:$C$300,C613)+SUMIFS('01'!$H$3:$H$300,'01'!$D$3:$D$300,C613)+SUMIFS('02'!$H$3:$H$300,'02'!$C$3:$C$300,C613)+SUMIFS('02'!$H$3:$H$300,'02'!$D$3:$D$300,C613)+SUMIFS('03'!$H$3:$H$300,'03'!$C$3:$C$300,C613)+SUMIFS('03'!$H$3:$H$300,'03'!$D$3:$D$300,C613)+SUMIFS('04'!$H$3:$H$300,'04'!$C$3:$C$300,C613)+SUMIFS('04'!$H$3:$H$300,'04'!$D$3:$D$300,C613)+SUMIFS('05'!$H$3:$H$300,'05'!$C$3:$C$300,C613)+SUMIFS('05'!$H$3:$H$300,'05'!$D$3:$D$300,C613)+SUMIFS('06'!$H$3:$H$300,'06'!$C$3:$C$300,C613)+SUMIFS('06'!$H$3:$H$300,'06'!$D$3:$D$300,C613)+SUMIFS('07'!$H$3:$H$300,'07'!$C$3:$C$300,C613)+SUMIFS('07'!$H$3:$H$300,'07'!$D$3:$D$300,C613)+SUMIFS('08'!$H$3:$H$300,'08'!$C$3:$C$300,C613)+SUMIFS('08'!$H$3:$H$300,'08'!$D$3:$D$300,C613)+SUMIFS('09'!$H$3:$H$300,'09'!$C$3:$C$300,C613)+SUMIFS('09'!$H$3:$H$300,'09'!$D$3:$D$300,C613)+SUMIFS('10'!$I$3:$I$260,'10'!$C$3:$C$260,C613)+SUMIFS('10'!$I$3:$I$260,'10'!$D$3:$D$260,C613)+SUMIFS('11'!$H$3:$H$300,'11'!$C$3:$C$300,C613)+SUMIFS('11'!$H$3:$H$300,'11'!$D$3:$D$300,C613)+SUMIFS('12'!$H$3:$H$300,'12'!$C$3:$C$300,C613)+SUMIFS('12'!$H$3:$H$300,'12'!$D$3:$D$300,C613)</f>
        <v>0</v>
      </c>
      <c r="I613" s="212"/>
      <c r="J613" s="231"/>
      <c r="K613" s="212"/>
      <c r="L613" s="212"/>
    </row>
    <row r="614" spans="1:12" ht="24.75" customHeight="1">
      <c r="A614" s="16">
        <f>Equipes!$H614+(ROW(Equipes!$H614)/100000)</f>
        <v>6.1399999999999996E-3</v>
      </c>
      <c r="B614" s="13">
        <f>RANK(Equipes!$A614,A:A)</f>
        <v>387</v>
      </c>
      <c r="C614" s="28"/>
      <c r="D614" s="18">
        <f>COUNTIF('01'!$C$3:$C$300,C614)+COUNTIF('02'!$C$3:$C$300,C614)+COUNTIF('03'!$C$3:$C$300,C614)+COUNTIF('04'!$C$3:$C$300,C614)+COUNTIF('05'!$C$3:$C$300,C614)+COUNTIF('06'!$C$3:$C$300,C614)+COUNTIF('07'!$C$3:$C$300,C614)+COUNTIF('08'!$C$3:$C$300,C614)+COUNTIF('09'!$C$3:$C$300,C614)+COUNTIF('10'!$C$3:$C$260,C614)+COUNTIF('11'!$C$3:$C$300,C614)+COUNTIF('12'!$C$3:$C$300,C614)</f>
        <v>0</v>
      </c>
      <c r="E614" s="18">
        <f>COUNTIF('01'!$D$3:$D$300,C614)+COUNTIF('02'!$D$3:$D$300,C614)+COUNTIF('03'!$D$3:$D$300,C614)+COUNTIF('04'!$D$3:$D$300,C614)+COUNTIF('05'!$D$3:$D$300,C614)+COUNTIF('06'!$D$3:$D$300,C614)+COUNTIF('07'!$D$3:$D$300,C614)+COUNTIF('08'!$D$3:$D$300,C614)+COUNTIF('09'!$D$3:$D$300,C614)+COUNTIF('10'!$D$3:$D$260,C614)+COUNTIF('11'!$D$3:$D$300,C614)+COUNTIF('12'!$D$3:$D$300,C614)</f>
        <v>0</v>
      </c>
      <c r="F614" s="18">
        <f>COUNTIFS('01'!$C$3:$C$300,C614,'01'!$H$3:$H$300,"&gt;0")+COUNTIFS('01'!$D$3:$D$300,C614,'01'!$H$3:$H$300,"&gt;0")+COUNTIFS('02'!$C$3:$C$300,C614,'02'!$H$3:$H$300,"&gt;0")+COUNTIFS('02'!$D$3:$D$300,C614,'02'!$H$3:$H$300,"&gt;0")+COUNTIFS('03'!$C$3:$C$300,C614,'03'!$H$3:$H$300,"&gt;0")+COUNTIFS('03'!$D$3:$D$300,C614,'03'!$H$3:$H$300,"&gt;0")+COUNTIFS('04'!$C$3:$C$300,C614,'04'!$H$3:$H$300,"&gt;0")+COUNTIFS('04'!$D$3:$D$300,C614,'04'!$H$3:$H$300,"&gt;0")+COUNTIFS('05'!$C$3:$C$300,C614,'05'!$H$3:$H$300,"&gt;0")+COUNTIFS('05'!$D$3:$D$300,C614,'05'!$H$3:$H$300,"&gt;0")+COUNTIFS('06'!$C$3:$C$300,C614,'06'!$H$3:$H$300,"&gt;0")+COUNTIFS('06'!$D$3:$D$300,C614,'06'!$H$3:$H$300,"&gt;0")+COUNTIFS('07'!$C$3:$C$300,C614,'07'!$H$3:$H$300,"&gt;0")+COUNTIFS('07'!$D$3:$D$300,C614,'07'!$H$3:$H$300,"&gt;0")+COUNTIFS('08'!$C$3:$C$300,C614,'08'!$H$3:$H$300,"&gt;0")+COUNTIFS('08'!$D$3:$D$300,C614,'08'!$H$3:$H$300,"&gt;0")+COUNTIFS('09'!$C$3:$C$300,C614,'09'!$H$3:$H$300,"&gt;0")+COUNTIFS('09'!$D$3:$D$300,C614,'09'!$H$3:$H$300,"&gt;0")+COUNTIFS('10'!$C$3:$C$260,C614,'10'!$I$3:$I$260,"&gt;0")+COUNTIFS('10'!$D$3:$D$260,C614,'10'!$I$3:$I$260,"&gt;0")+COUNTIFS('11'!$C$3:$C$300,C614,'11'!$H$3:$H$300,"&gt;0")+COUNTIFS('11'!$D$3:$D$300,C614,'11'!$H$3:$H$300,"&gt;0")+COUNTIFS('12'!$C$3:$C$300,C614,'12'!$H$3:$H$300,"&gt;0")+COUNTIFS('12'!$D$3:$D$300,C614,'12'!$H$3:$H$300,"&gt;0")</f>
        <v>0</v>
      </c>
      <c r="G614" s="18">
        <f>COUNTIFS('01'!$C$3:$C$300,C614,'01'!$H$3:$H$300,"&lt;0")+COUNTIFS('01'!$D$3:$D$300,C614,'01'!$H$3:$H$300,"&lt;0")+COUNTIFS('02'!$C$3:$C$300,C614,'02'!$H$3:$H$300,"&lt;0")+COUNTIFS('02'!$D$3:$D$300,C614,'02'!$H$3:$H$300,"&lt;0")+COUNTIFS('03'!$C$3:$C$300,C614,'03'!$H$3:$H$300,"&lt;0")+COUNTIFS('03'!$D$3:$D$300,C614,'03'!$H$3:$H$300,"&lt;0")+COUNTIFS('04'!$C$3:$C$300,C614,'04'!$H$3:$H$300,"&lt;0")+COUNTIFS('04'!$D$3:$D$300,C614,'04'!$H$3:$H$300,"&lt;0")+COUNTIFS('05'!$C$3:$C$300,C614,'05'!$H$3:$H$300,"&lt;0")+COUNTIFS('05'!$D$3:$D$300,C614,'05'!$H$3:$H$300,"&lt;0")+COUNTIFS('06'!$C$3:$C$300,C614,'06'!$H$3:$H$300,"&lt;0")+COUNTIFS('06'!$D$3:$D$300,C614,'06'!$H$3:$H$300,"&lt;0")+COUNTIFS('07'!$C$3:$C$300,C614,'07'!$H$3:$H$300,"&lt;0")+COUNTIFS('07'!$D$3:$D$300,C614,'07'!$H$3:$H$300,"&lt;0")+COUNTIFS('08'!$C$3:$C$300,C614,'08'!$H$3:$H$300,"&lt;0")+COUNTIFS('08'!$D$3:$D$300,C614,'08'!$H$3:$H$300,"&lt;0")+COUNTIFS('09'!$C$3:$C$300,C614,'09'!$H$3:$H$300,"&lt;0")+COUNTIFS('09'!$D$3:$D$300,C614,'09'!$H$3:$H$300,"&lt;0")+COUNTIFS('10'!$C$3:$C$260,C614,'10'!$I$3:$I$260,"&lt;0")+COUNTIFS('10'!$D$3:$D$260,C614,'10'!$I$3:$I$260,"&lt;0")+COUNTIFS('11'!$C$3:$C$300,C614,'11'!$H$3:$H$300,"&lt;0")+COUNTIFS('11'!$D$3:$D$300,C614,'11'!$H$3:$H$300,"&lt;0")+COUNTIFS('12'!$C$3:$C$300,C614,'12'!$H$3:$H$300,"&lt;0")+COUNTIFS('12'!$D$3:$D$300,C614,'12'!$H$3:$H$300,"&lt;0")</f>
        <v>0</v>
      </c>
      <c r="H614" s="19">
        <f>SUMIFS('01'!$H$3:$H$300,'01'!$C$3:$C$300,C614)+SUMIFS('01'!$H$3:$H$300,'01'!$D$3:$D$300,C614)+SUMIFS('02'!$H$3:$H$300,'02'!$C$3:$C$300,C614)+SUMIFS('02'!$H$3:$H$300,'02'!$D$3:$D$300,C614)+SUMIFS('03'!$H$3:$H$300,'03'!$C$3:$C$300,C614)+SUMIFS('03'!$H$3:$H$300,'03'!$D$3:$D$300,C614)+SUMIFS('04'!$H$3:$H$300,'04'!$C$3:$C$300,C614)+SUMIFS('04'!$H$3:$H$300,'04'!$D$3:$D$300,C614)+SUMIFS('05'!$H$3:$H$300,'05'!$C$3:$C$300,C614)+SUMIFS('05'!$H$3:$H$300,'05'!$D$3:$D$300,C614)+SUMIFS('06'!$H$3:$H$300,'06'!$C$3:$C$300,C614)+SUMIFS('06'!$H$3:$H$300,'06'!$D$3:$D$300,C614)+SUMIFS('07'!$H$3:$H$300,'07'!$C$3:$C$300,C614)+SUMIFS('07'!$H$3:$H$300,'07'!$D$3:$D$300,C614)+SUMIFS('08'!$H$3:$H$300,'08'!$C$3:$C$300,C614)+SUMIFS('08'!$H$3:$H$300,'08'!$D$3:$D$300,C614)+SUMIFS('09'!$H$3:$H$300,'09'!$C$3:$C$300,C614)+SUMIFS('09'!$H$3:$H$300,'09'!$D$3:$D$300,C614)+SUMIFS('10'!$I$3:$I$260,'10'!$C$3:$C$260,C614)+SUMIFS('10'!$I$3:$I$260,'10'!$D$3:$D$260,C614)+SUMIFS('11'!$H$3:$H$300,'11'!$C$3:$C$300,C614)+SUMIFS('11'!$H$3:$H$300,'11'!$D$3:$D$300,C614)+SUMIFS('12'!$H$3:$H$300,'12'!$C$3:$C$300,C614)+SUMIFS('12'!$H$3:$H$300,'12'!$D$3:$D$300,C614)</f>
        <v>0</v>
      </c>
      <c r="I614" s="212"/>
      <c r="J614" s="231"/>
      <c r="K614" s="212"/>
      <c r="L614" s="212"/>
    </row>
    <row r="615" spans="1:12" ht="24.75" customHeight="1">
      <c r="A615" s="16">
        <f>Equipes!$H615+(ROW(Equipes!$H615)/100000)</f>
        <v>6.1500000000000001E-3</v>
      </c>
      <c r="B615" s="13">
        <f>RANK(Equipes!$A615,A:A)</f>
        <v>386</v>
      </c>
      <c r="C615" s="28"/>
      <c r="D615" s="18">
        <f>COUNTIF('01'!$C$3:$C$300,C615)+COUNTIF('02'!$C$3:$C$300,C615)+COUNTIF('03'!$C$3:$C$300,C615)+COUNTIF('04'!$C$3:$C$300,C615)+COUNTIF('05'!$C$3:$C$300,C615)+COUNTIF('06'!$C$3:$C$300,C615)+COUNTIF('07'!$C$3:$C$300,C615)+COUNTIF('08'!$C$3:$C$300,C615)+COUNTIF('09'!$C$3:$C$300,C615)+COUNTIF('10'!$C$3:$C$260,C615)+COUNTIF('11'!$C$3:$C$300,C615)+COUNTIF('12'!$C$3:$C$300,C615)</f>
        <v>0</v>
      </c>
      <c r="E615" s="18">
        <f>COUNTIF('01'!$D$3:$D$300,C615)+COUNTIF('02'!$D$3:$D$300,C615)+COUNTIF('03'!$D$3:$D$300,C615)+COUNTIF('04'!$D$3:$D$300,C615)+COUNTIF('05'!$D$3:$D$300,C615)+COUNTIF('06'!$D$3:$D$300,C615)+COUNTIF('07'!$D$3:$D$300,C615)+COUNTIF('08'!$D$3:$D$300,C615)+COUNTIF('09'!$D$3:$D$300,C615)+COUNTIF('10'!$D$3:$D$260,C615)+COUNTIF('11'!$D$3:$D$300,C615)+COUNTIF('12'!$D$3:$D$300,C615)</f>
        <v>0</v>
      </c>
      <c r="F615" s="18">
        <f>COUNTIFS('01'!$C$3:$C$300,C615,'01'!$H$3:$H$300,"&gt;0")+COUNTIFS('01'!$D$3:$D$300,C615,'01'!$H$3:$H$300,"&gt;0")+COUNTIFS('02'!$C$3:$C$300,C615,'02'!$H$3:$H$300,"&gt;0")+COUNTIFS('02'!$D$3:$D$300,C615,'02'!$H$3:$H$300,"&gt;0")+COUNTIFS('03'!$C$3:$C$300,C615,'03'!$H$3:$H$300,"&gt;0")+COUNTIFS('03'!$D$3:$D$300,C615,'03'!$H$3:$H$300,"&gt;0")+COUNTIFS('04'!$C$3:$C$300,C615,'04'!$H$3:$H$300,"&gt;0")+COUNTIFS('04'!$D$3:$D$300,C615,'04'!$H$3:$H$300,"&gt;0")+COUNTIFS('05'!$C$3:$C$300,C615,'05'!$H$3:$H$300,"&gt;0")+COUNTIFS('05'!$D$3:$D$300,C615,'05'!$H$3:$H$300,"&gt;0")+COUNTIFS('06'!$C$3:$C$300,C615,'06'!$H$3:$H$300,"&gt;0")+COUNTIFS('06'!$D$3:$D$300,C615,'06'!$H$3:$H$300,"&gt;0")+COUNTIFS('07'!$C$3:$C$300,C615,'07'!$H$3:$H$300,"&gt;0")+COUNTIFS('07'!$D$3:$D$300,C615,'07'!$H$3:$H$300,"&gt;0")+COUNTIFS('08'!$C$3:$C$300,C615,'08'!$H$3:$H$300,"&gt;0")+COUNTIFS('08'!$D$3:$D$300,C615,'08'!$H$3:$H$300,"&gt;0")+COUNTIFS('09'!$C$3:$C$300,C615,'09'!$H$3:$H$300,"&gt;0")+COUNTIFS('09'!$D$3:$D$300,C615,'09'!$H$3:$H$300,"&gt;0")+COUNTIFS('10'!$C$3:$C$260,C615,'10'!$I$3:$I$260,"&gt;0")+COUNTIFS('10'!$D$3:$D$260,C615,'10'!$I$3:$I$260,"&gt;0")+COUNTIFS('11'!$C$3:$C$300,C615,'11'!$H$3:$H$300,"&gt;0")+COUNTIFS('11'!$D$3:$D$300,C615,'11'!$H$3:$H$300,"&gt;0")+COUNTIFS('12'!$C$3:$C$300,C615,'12'!$H$3:$H$300,"&gt;0")+COUNTIFS('12'!$D$3:$D$300,C615,'12'!$H$3:$H$300,"&gt;0")</f>
        <v>0</v>
      </c>
      <c r="G615" s="18">
        <f>COUNTIFS('01'!$C$3:$C$300,C615,'01'!$H$3:$H$300,"&lt;0")+COUNTIFS('01'!$D$3:$D$300,C615,'01'!$H$3:$H$300,"&lt;0")+COUNTIFS('02'!$C$3:$C$300,C615,'02'!$H$3:$H$300,"&lt;0")+COUNTIFS('02'!$D$3:$D$300,C615,'02'!$H$3:$H$300,"&lt;0")+COUNTIFS('03'!$C$3:$C$300,C615,'03'!$H$3:$H$300,"&lt;0")+COUNTIFS('03'!$D$3:$D$300,C615,'03'!$H$3:$H$300,"&lt;0")+COUNTIFS('04'!$C$3:$C$300,C615,'04'!$H$3:$H$300,"&lt;0")+COUNTIFS('04'!$D$3:$D$300,C615,'04'!$H$3:$H$300,"&lt;0")+COUNTIFS('05'!$C$3:$C$300,C615,'05'!$H$3:$H$300,"&lt;0")+COUNTIFS('05'!$D$3:$D$300,C615,'05'!$H$3:$H$300,"&lt;0")+COUNTIFS('06'!$C$3:$C$300,C615,'06'!$H$3:$H$300,"&lt;0")+COUNTIFS('06'!$D$3:$D$300,C615,'06'!$H$3:$H$300,"&lt;0")+COUNTIFS('07'!$C$3:$C$300,C615,'07'!$H$3:$H$300,"&lt;0")+COUNTIFS('07'!$D$3:$D$300,C615,'07'!$H$3:$H$300,"&lt;0")+COUNTIFS('08'!$C$3:$C$300,C615,'08'!$H$3:$H$300,"&lt;0")+COUNTIFS('08'!$D$3:$D$300,C615,'08'!$H$3:$H$300,"&lt;0")+COUNTIFS('09'!$C$3:$C$300,C615,'09'!$H$3:$H$300,"&lt;0")+COUNTIFS('09'!$D$3:$D$300,C615,'09'!$H$3:$H$300,"&lt;0")+COUNTIFS('10'!$C$3:$C$260,C615,'10'!$I$3:$I$260,"&lt;0")+COUNTIFS('10'!$D$3:$D$260,C615,'10'!$I$3:$I$260,"&lt;0")+COUNTIFS('11'!$C$3:$C$300,C615,'11'!$H$3:$H$300,"&lt;0")+COUNTIFS('11'!$D$3:$D$300,C615,'11'!$H$3:$H$300,"&lt;0")+COUNTIFS('12'!$C$3:$C$300,C615,'12'!$H$3:$H$300,"&lt;0")+COUNTIFS('12'!$D$3:$D$300,C615,'12'!$H$3:$H$300,"&lt;0")</f>
        <v>0</v>
      </c>
      <c r="H615" s="19">
        <f>SUMIFS('01'!$H$3:$H$300,'01'!$C$3:$C$300,C615)+SUMIFS('01'!$H$3:$H$300,'01'!$D$3:$D$300,C615)+SUMIFS('02'!$H$3:$H$300,'02'!$C$3:$C$300,C615)+SUMIFS('02'!$H$3:$H$300,'02'!$D$3:$D$300,C615)+SUMIFS('03'!$H$3:$H$300,'03'!$C$3:$C$300,C615)+SUMIFS('03'!$H$3:$H$300,'03'!$D$3:$D$300,C615)+SUMIFS('04'!$H$3:$H$300,'04'!$C$3:$C$300,C615)+SUMIFS('04'!$H$3:$H$300,'04'!$D$3:$D$300,C615)+SUMIFS('05'!$H$3:$H$300,'05'!$C$3:$C$300,C615)+SUMIFS('05'!$H$3:$H$300,'05'!$D$3:$D$300,C615)+SUMIFS('06'!$H$3:$H$300,'06'!$C$3:$C$300,C615)+SUMIFS('06'!$H$3:$H$300,'06'!$D$3:$D$300,C615)+SUMIFS('07'!$H$3:$H$300,'07'!$C$3:$C$300,C615)+SUMIFS('07'!$H$3:$H$300,'07'!$D$3:$D$300,C615)+SUMIFS('08'!$H$3:$H$300,'08'!$C$3:$C$300,C615)+SUMIFS('08'!$H$3:$H$300,'08'!$D$3:$D$300,C615)+SUMIFS('09'!$H$3:$H$300,'09'!$C$3:$C$300,C615)+SUMIFS('09'!$H$3:$H$300,'09'!$D$3:$D$300,C615)+SUMIFS('10'!$I$3:$I$260,'10'!$C$3:$C$260,C615)+SUMIFS('10'!$I$3:$I$260,'10'!$D$3:$D$260,C615)+SUMIFS('11'!$H$3:$H$300,'11'!$C$3:$C$300,C615)+SUMIFS('11'!$H$3:$H$300,'11'!$D$3:$D$300,C615)+SUMIFS('12'!$H$3:$H$300,'12'!$C$3:$C$300,C615)+SUMIFS('12'!$H$3:$H$300,'12'!$D$3:$D$300,C615)</f>
        <v>0</v>
      </c>
      <c r="I615" s="212"/>
      <c r="J615" s="231"/>
      <c r="K615" s="212"/>
      <c r="L615" s="212"/>
    </row>
    <row r="616" spans="1:12" ht="24.75" customHeight="1">
      <c r="A616" s="16">
        <f>Equipes!$H616+(ROW(Equipes!$H616)/100000)</f>
        <v>6.1599999999999997E-3</v>
      </c>
      <c r="B616" s="13">
        <f>RANK(Equipes!$A616,A:A)</f>
        <v>385</v>
      </c>
      <c r="C616" s="28"/>
      <c r="D616" s="18">
        <f>COUNTIF('01'!$C$3:$C$300,C616)+COUNTIF('02'!$C$3:$C$300,C616)+COUNTIF('03'!$C$3:$C$300,C616)+COUNTIF('04'!$C$3:$C$300,C616)+COUNTIF('05'!$C$3:$C$300,C616)+COUNTIF('06'!$C$3:$C$300,C616)+COUNTIF('07'!$C$3:$C$300,C616)+COUNTIF('08'!$C$3:$C$300,C616)+COUNTIF('09'!$C$3:$C$300,C616)+COUNTIF('10'!$C$3:$C$260,C616)+COUNTIF('11'!$C$3:$C$300,C616)+COUNTIF('12'!$C$3:$C$300,C616)</f>
        <v>0</v>
      </c>
      <c r="E616" s="18">
        <f>COUNTIF('01'!$D$3:$D$300,C616)+COUNTIF('02'!$D$3:$D$300,C616)+COUNTIF('03'!$D$3:$D$300,C616)+COUNTIF('04'!$D$3:$D$300,C616)+COUNTIF('05'!$D$3:$D$300,C616)+COUNTIF('06'!$D$3:$D$300,C616)+COUNTIF('07'!$D$3:$D$300,C616)+COUNTIF('08'!$D$3:$D$300,C616)+COUNTIF('09'!$D$3:$D$300,C616)+COUNTIF('10'!$D$3:$D$260,C616)+COUNTIF('11'!$D$3:$D$300,C616)+COUNTIF('12'!$D$3:$D$300,C616)</f>
        <v>0</v>
      </c>
      <c r="F616" s="18">
        <f>COUNTIFS('01'!$C$3:$C$300,C616,'01'!$H$3:$H$300,"&gt;0")+COUNTIFS('01'!$D$3:$D$300,C616,'01'!$H$3:$H$300,"&gt;0")+COUNTIFS('02'!$C$3:$C$300,C616,'02'!$H$3:$H$300,"&gt;0")+COUNTIFS('02'!$D$3:$D$300,C616,'02'!$H$3:$H$300,"&gt;0")+COUNTIFS('03'!$C$3:$C$300,C616,'03'!$H$3:$H$300,"&gt;0")+COUNTIFS('03'!$D$3:$D$300,C616,'03'!$H$3:$H$300,"&gt;0")+COUNTIFS('04'!$C$3:$C$300,C616,'04'!$H$3:$H$300,"&gt;0")+COUNTIFS('04'!$D$3:$D$300,C616,'04'!$H$3:$H$300,"&gt;0")+COUNTIFS('05'!$C$3:$C$300,C616,'05'!$H$3:$H$300,"&gt;0")+COUNTIFS('05'!$D$3:$D$300,C616,'05'!$H$3:$H$300,"&gt;0")+COUNTIFS('06'!$C$3:$C$300,C616,'06'!$H$3:$H$300,"&gt;0")+COUNTIFS('06'!$D$3:$D$300,C616,'06'!$H$3:$H$300,"&gt;0")+COUNTIFS('07'!$C$3:$C$300,C616,'07'!$H$3:$H$300,"&gt;0")+COUNTIFS('07'!$D$3:$D$300,C616,'07'!$H$3:$H$300,"&gt;0")+COUNTIFS('08'!$C$3:$C$300,C616,'08'!$H$3:$H$300,"&gt;0")+COUNTIFS('08'!$D$3:$D$300,C616,'08'!$H$3:$H$300,"&gt;0")+COUNTIFS('09'!$C$3:$C$300,C616,'09'!$H$3:$H$300,"&gt;0")+COUNTIFS('09'!$D$3:$D$300,C616,'09'!$H$3:$H$300,"&gt;0")+COUNTIFS('10'!$C$3:$C$260,C616,'10'!$I$3:$I$260,"&gt;0")+COUNTIFS('10'!$D$3:$D$260,C616,'10'!$I$3:$I$260,"&gt;0")+COUNTIFS('11'!$C$3:$C$300,C616,'11'!$H$3:$H$300,"&gt;0")+COUNTIFS('11'!$D$3:$D$300,C616,'11'!$H$3:$H$300,"&gt;0")+COUNTIFS('12'!$C$3:$C$300,C616,'12'!$H$3:$H$300,"&gt;0")+COUNTIFS('12'!$D$3:$D$300,C616,'12'!$H$3:$H$300,"&gt;0")</f>
        <v>0</v>
      </c>
      <c r="G616" s="18">
        <f>COUNTIFS('01'!$C$3:$C$300,C616,'01'!$H$3:$H$300,"&lt;0")+COUNTIFS('01'!$D$3:$D$300,C616,'01'!$H$3:$H$300,"&lt;0")+COUNTIFS('02'!$C$3:$C$300,C616,'02'!$H$3:$H$300,"&lt;0")+COUNTIFS('02'!$D$3:$D$300,C616,'02'!$H$3:$H$300,"&lt;0")+COUNTIFS('03'!$C$3:$C$300,C616,'03'!$H$3:$H$300,"&lt;0")+COUNTIFS('03'!$D$3:$D$300,C616,'03'!$H$3:$H$300,"&lt;0")+COUNTIFS('04'!$C$3:$C$300,C616,'04'!$H$3:$H$300,"&lt;0")+COUNTIFS('04'!$D$3:$D$300,C616,'04'!$H$3:$H$300,"&lt;0")+COUNTIFS('05'!$C$3:$C$300,C616,'05'!$H$3:$H$300,"&lt;0")+COUNTIFS('05'!$D$3:$D$300,C616,'05'!$H$3:$H$300,"&lt;0")+COUNTIFS('06'!$C$3:$C$300,C616,'06'!$H$3:$H$300,"&lt;0")+COUNTIFS('06'!$D$3:$D$300,C616,'06'!$H$3:$H$300,"&lt;0")+COUNTIFS('07'!$C$3:$C$300,C616,'07'!$H$3:$H$300,"&lt;0")+COUNTIFS('07'!$D$3:$D$300,C616,'07'!$H$3:$H$300,"&lt;0")+COUNTIFS('08'!$C$3:$C$300,C616,'08'!$H$3:$H$300,"&lt;0")+COUNTIFS('08'!$D$3:$D$300,C616,'08'!$H$3:$H$300,"&lt;0")+COUNTIFS('09'!$C$3:$C$300,C616,'09'!$H$3:$H$300,"&lt;0")+COUNTIFS('09'!$D$3:$D$300,C616,'09'!$H$3:$H$300,"&lt;0")+COUNTIFS('10'!$C$3:$C$260,C616,'10'!$I$3:$I$260,"&lt;0")+COUNTIFS('10'!$D$3:$D$260,C616,'10'!$I$3:$I$260,"&lt;0")+COUNTIFS('11'!$C$3:$C$300,C616,'11'!$H$3:$H$300,"&lt;0")+COUNTIFS('11'!$D$3:$D$300,C616,'11'!$H$3:$H$300,"&lt;0")+COUNTIFS('12'!$C$3:$C$300,C616,'12'!$H$3:$H$300,"&lt;0")+COUNTIFS('12'!$D$3:$D$300,C616,'12'!$H$3:$H$300,"&lt;0")</f>
        <v>0</v>
      </c>
      <c r="H616" s="19">
        <f>SUMIFS('01'!$H$3:$H$300,'01'!$C$3:$C$300,C616)+SUMIFS('01'!$H$3:$H$300,'01'!$D$3:$D$300,C616)+SUMIFS('02'!$H$3:$H$300,'02'!$C$3:$C$300,C616)+SUMIFS('02'!$H$3:$H$300,'02'!$D$3:$D$300,C616)+SUMIFS('03'!$H$3:$H$300,'03'!$C$3:$C$300,C616)+SUMIFS('03'!$H$3:$H$300,'03'!$D$3:$D$300,C616)+SUMIFS('04'!$H$3:$H$300,'04'!$C$3:$C$300,C616)+SUMIFS('04'!$H$3:$H$300,'04'!$D$3:$D$300,C616)+SUMIFS('05'!$H$3:$H$300,'05'!$C$3:$C$300,C616)+SUMIFS('05'!$H$3:$H$300,'05'!$D$3:$D$300,C616)+SUMIFS('06'!$H$3:$H$300,'06'!$C$3:$C$300,C616)+SUMIFS('06'!$H$3:$H$300,'06'!$D$3:$D$300,C616)+SUMIFS('07'!$H$3:$H$300,'07'!$C$3:$C$300,C616)+SUMIFS('07'!$H$3:$H$300,'07'!$D$3:$D$300,C616)+SUMIFS('08'!$H$3:$H$300,'08'!$C$3:$C$300,C616)+SUMIFS('08'!$H$3:$H$300,'08'!$D$3:$D$300,C616)+SUMIFS('09'!$H$3:$H$300,'09'!$C$3:$C$300,C616)+SUMIFS('09'!$H$3:$H$300,'09'!$D$3:$D$300,C616)+SUMIFS('10'!$I$3:$I$260,'10'!$C$3:$C$260,C616)+SUMIFS('10'!$I$3:$I$260,'10'!$D$3:$D$260,C616)+SUMIFS('11'!$H$3:$H$300,'11'!$C$3:$C$300,C616)+SUMIFS('11'!$H$3:$H$300,'11'!$D$3:$D$300,C616)+SUMIFS('12'!$H$3:$H$300,'12'!$C$3:$C$300,C616)+SUMIFS('12'!$H$3:$H$300,'12'!$D$3:$D$300,C616)</f>
        <v>0</v>
      </c>
      <c r="I616" s="212"/>
      <c r="J616" s="231"/>
      <c r="K616" s="212"/>
      <c r="L616" s="212"/>
    </row>
    <row r="617" spans="1:12" ht="24.75" customHeight="1">
      <c r="A617" s="16">
        <f>Equipes!$H617+(ROW(Equipes!$H617)/100000)</f>
        <v>6.1700000000000001E-3</v>
      </c>
      <c r="B617" s="13">
        <f>RANK(Equipes!$A617,A:A)</f>
        <v>384</v>
      </c>
      <c r="C617" s="28"/>
      <c r="D617" s="18">
        <f>COUNTIF('01'!$C$3:$C$300,C617)+COUNTIF('02'!$C$3:$C$300,C617)+COUNTIF('03'!$C$3:$C$300,C617)+COUNTIF('04'!$C$3:$C$300,C617)+COUNTIF('05'!$C$3:$C$300,C617)+COUNTIF('06'!$C$3:$C$300,C617)+COUNTIF('07'!$C$3:$C$300,C617)+COUNTIF('08'!$C$3:$C$300,C617)+COUNTIF('09'!$C$3:$C$300,C617)+COUNTIF('10'!$C$3:$C$260,C617)+COUNTIF('11'!$C$3:$C$300,C617)+COUNTIF('12'!$C$3:$C$300,C617)</f>
        <v>0</v>
      </c>
      <c r="E617" s="18">
        <f>COUNTIF('01'!$D$3:$D$300,C617)+COUNTIF('02'!$D$3:$D$300,C617)+COUNTIF('03'!$D$3:$D$300,C617)+COUNTIF('04'!$D$3:$D$300,C617)+COUNTIF('05'!$D$3:$D$300,C617)+COUNTIF('06'!$D$3:$D$300,C617)+COUNTIF('07'!$D$3:$D$300,C617)+COUNTIF('08'!$D$3:$D$300,C617)+COUNTIF('09'!$D$3:$D$300,C617)+COUNTIF('10'!$D$3:$D$260,C617)+COUNTIF('11'!$D$3:$D$300,C617)+COUNTIF('12'!$D$3:$D$300,C617)</f>
        <v>0</v>
      </c>
      <c r="F617" s="18">
        <f>COUNTIFS('01'!$C$3:$C$300,C617,'01'!$H$3:$H$300,"&gt;0")+COUNTIFS('01'!$D$3:$D$300,C617,'01'!$H$3:$H$300,"&gt;0")+COUNTIFS('02'!$C$3:$C$300,C617,'02'!$H$3:$H$300,"&gt;0")+COUNTIFS('02'!$D$3:$D$300,C617,'02'!$H$3:$H$300,"&gt;0")+COUNTIFS('03'!$C$3:$C$300,C617,'03'!$H$3:$H$300,"&gt;0")+COUNTIFS('03'!$D$3:$D$300,C617,'03'!$H$3:$H$300,"&gt;0")+COUNTIFS('04'!$C$3:$C$300,C617,'04'!$H$3:$H$300,"&gt;0")+COUNTIFS('04'!$D$3:$D$300,C617,'04'!$H$3:$H$300,"&gt;0")+COUNTIFS('05'!$C$3:$C$300,C617,'05'!$H$3:$H$300,"&gt;0")+COUNTIFS('05'!$D$3:$D$300,C617,'05'!$H$3:$H$300,"&gt;0")+COUNTIFS('06'!$C$3:$C$300,C617,'06'!$H$3:$H$300,"&gt;0")+COUNTIFS('06'!$D$3:$D$300,C617,'06'!$H$3:$H$300,"&gt;0")+COUNTIFS('07'!$C$3:$C$300,C617,'07'!$H$3:$H$300,"&gt;0")+COUNTIFS('07'!$D$3:$D$300,C617,'07'!$H$3:$H$300,"&gt;0")+COUNTIFS('08'!$C$3:$C$300,C617,'08'!$H$3:$H$300,"&gt;0")+COUNTIFS('08'!$D$3:$D$300,C617,'08'!$H$3:$H$300,"&gt;0")+COUNTIFS('09'!$C$3:$C$300,C617,'09'!$H$3:$H$300,"&gt;0")+COUNTIFS('09'!$D$3:$D$300,C617,'09'!$H$3:$H$300,"&gt;0")+COUNTIFS('10'!$C$3:$C$260,C617,'10'!$I$3:$I$260,"&gt;0")+COUNTIFS('10'!$D$3:$D$260,C617,'10'!$I$3:$I$260,"&gt;0")+COUNTIFS('11'!$C$3:$C$300,C617,'11'!$H$3:$H$300,"&gt;0")+COUNTIFS('11'!$D$3:$D$300,C617,'11'!$H$3:$H$300,"&gt;0")+COUNTIFS('12'!$C$3:$C$300,C617,'12'!$H$3:$H$300,"&gt;0")+COUNTIFS('12'!$D$3:$D$300,C617,'12'!$H$3:$H$300,"&gt;0")</f>
        <v>0</v>
      </c>
      <c r="G617" s="18">
        <f>COUNTIFS('01'!$C$3:$C$300,C617,'01'!$H$3:$H$300,"&lt;0")+COUNTIFS('01'!$D$3:$D$300,C617,'01'!$H$3:$H$300,"&lt;0")+COUNTIFS('02'!$C$3:$C$300,C617,'02'!$H$3:$H$300,"&lt;0")+COUNTIFS('02'!$D$3:$D$300,C617,'02'!$H$3:$H$300,"&lt;0")+COUNTIFS('03'!$C$3:$C$300,C617,'03'!$H$3:$H$300,"&lt;0")+COUNTIFS('03'!$D$3:$D$300,C617,'03'!$H$3:$H$300,"&lt;0")+COUNTIFS('04'!$C$3:$C$300,C617,'04'!$H$3:$H$300,"&lt;0")+COUNTIFS('04'!$D$3:$D$300,C617,'04'!$H$3:$H$300,"&lt;0")+COUNTIFS('05'!$C$3:$C$300,C617,'05'!$H$3:$H$300,"&lt;0")+COUNTIFS('05'!$D$3:$D$300,C617,'05'!$H$3:$H$300,"&lt;0")+COUNTIFS('06'!$C$3:$C$300,C617,'06'!$H$3:$H$300,"&lt;0")+COUNTIFS('06'!$D$3:$D$300,C617,'06'!$H$3:$H$300,"&lt;0")+COUNTIFS('07'!$C$3:$C$300,C617,'07'!$H$3:$H$300,"&lt;0")+COUNTIFS('07'!$D$3:$D$300,C617,'07'!$H$3:$H$300,"&lt;0")+COUNTIFS('08'!$C$3:$C$300,C617,'08'!$H$3:$H$300,"&lt;0")+COUNTIFS('08'!$D$3:$D$300,C617,'08'!$H$3:$H$300,"&lt;0")+COUNTIFS('09'!$C$3:$C$300,C617,'09'!$H$3:$H$300,"&lt;0")+COUNTIFS('09'!$D$3:$D$300,C617,'09'!$H$3:$H$300,"&lt;0")+COUNTIFS('10'!$C$3:$C$260,C617,'10'!$I$3:$I$260,"&lt;0")+COUNTIFS('10'!$D$3:$D$260,C617,'10'!$I$3:$I$260,"&lt;0")+COUNTIFS('11'!$C$3:$C$300,C617,'11'!$H$3:$H$300,"&lt;0")+COUNTIFS('11'!$D$3:$D$300,C617,'11'!$H$3:$H$300,"&lt;0")+COUNTIFS('12'!$C$3:$C$300,C617,'12'!$H$3:$H$300,"&lt;0")+COUNTIFS('12'!$D$3:$D$300,C617,'12'!$H$3:$H$300,"&lt;0")</f>
        <v>0</v>
      </c>
      <c r="H617" s="19">
        <f>SUMIFS('01'!$H$3:$H$300,'01'!$C$3:$C$300,C617)+SUMIFS('01'!$H$3:$H$300,'01'!$D$3:$D$300,C617)+SUMIFS('02'!$H$3:$H$300,'02'!$C$3:$C$300,C617)+SUMIFS('02'!$H$3:$H$300,'02'!$D$3:$D$300,C617)+SUMIFS('03'!$H$3:$H$300,'03'!$C$3:$C$300,C617)+SUMIFS('03'!$H$3:$H$300,'03'!$D$3:$D$300,C617)+SUMIFS('04'!$H$3:$H$300,'04'!$C$3:$C$300,C617)+SUMIFS('04'!$H$3:$H$300,'04'!$D$3:$D$300,C617)+SUMIFS('05'!$H$3:$H$300,'05'!$C$3:$C$300,C617)+SUMIFS('05'!$H$3:$H$300,'05'!$D$3:$D$300,C617)+SUMIFS('06'!$H$3:$H$300,'06'!$C$3:$C$300,C617)+SUMIFS('06'!$H$3:$H$300,'06'!$D$3:$D$300,C617)+SUMIFS('07'!$H$3:$H$300,'07'!$C$3:$C$300,C617)+SUMIFS('07'!$H$3:$H$300,'07'!$D$3:$D$300,C617)+SUMIFS('08'!$H$3:$H$300,'08'!$C$3:$C$300,C617)+SUMIFS('08'!$H$3:$H$300,'08'!$D$3:$D$300,C617)+SUMIFS('09'!$H$3:$H$300,'09'!$C$3:$C$300,C617)+SUMIFS('09'!$H$3:$H$300,'09'!$D$3:$D$300,C617)+SUMIFS('10'!$I$3:$I$260,'10'!$C$3:$C$260,C617)+SUMIFS('10'!$I$3:$I$260,'10'!$D$3:$D$260,C617)+SUMIFS('11'!$H$3:$H$300,'11'!$C$3:$C$300,C617)+SUMIFS('11'!$H$3:$H$300,'11'!$D$3:$D$300,C617)+SUMIFS('12'!$H$3:$H$300,'12'!$C$3:$C$300,C617)+SUMIFS('12'!$H$3:$H$300,'12'!$D$3:$D$300,C617)</f>
        <v>0</v>
      </c>
      <c r="I617" s="212"/>
      <c r="J617" s="231"/>
      <c r="K617" s="212"/>
      <c r="L617" s="212"/>
    </row>
    <row r="618" spans="1:12" ht="24.75" customHeight="1">
      <c r="A618" s="16">
        <f>Equipes!$H618+(ROW(Equipes!$H618)/100000)</f>
        <v>6.1799999999999997E-3</v>
      </c>
      <c r="B618" s="13">
        <f>RANK(Equipes!$A618,A:A)</f>
        <v>383</v>
      </c>
      <c r="C618" s="28"/>
      <c r="D618" s="18">
        <f>COUNTIF('01'!$C$3:$C$300,C618)+COUNTIF('02'!$C$3:$C$300,C618)+COUNTIF('03'!$C$3:$C$300,C618)+COUNTIF('04'!$C$3:$C$300,C618)+COUNTIF('05'!$C$3:$C$300,C618)+COUNTIF('06'!$C$3:$C$300,C618)+COUNTIF('07'!$C$3:$C$300,C618)+COUNTIF('08'!$C$3:$C$300,C618)+COUNTIF('09'!$C$3:$C$300,C618)+COUNTIF('10'!$C$3:$C$260,C618)+COUNTIF('11'!$C$3:$C$300,C618)+COUNTIF('12'!$C$3:$C$300,C618)</f>
        <v>0</v>
      </c>
      <c r="E618" s="18">
        <f>COUNTIF('01'!$D$3:$D$300,C618)+COUNTIF('02'!$D$3:$D$300,C618)+COUNTIF('03'!$D$3:$D$300,C618)+COUNTIF('04'!$D$3:$D$300,C618)+COUNTIF('05'!$D$3:$D$300,C618)+COUNTIF('06'!$D$3:$D$300,C618)+COUNTIF('07'!$D$3:$D$300,C618)+COUNTIF('08'!$D$3:$D$300,C618)+COUNTIF('09'!$D$3:$D$300,C618)+COUNTIF('10'!$D$3:$D$260,C618)+COUNTIF('11'!$D$3:$D$300,C618)+COUNTIF('12'!$D$3:$D$300,C618)</f>
        <v>0</v>
      </c>
      <c r="F618" s="18">
        <f>COUNTIFS('01'!$C$3:$C$300,C618,'01'!$H$3:$H$300,"&gt;0")+COUNTIFS('01'!$D$3:$D$300,C618,'01'!$H$3:$H$300,"&gt;0")+COUNTIFS('02'!$C$3:$C$300,C618,'02'!$H$3:$H$300,"&gt;0")+COUNTIFS('02'!$D$3:$D$300,C618,'02'!$H$3:$H$300,"&gt;0")+COUNTIFS('03'!$C$3:$C$300,C618,'03'!$H$3:$H$300,"&gt;0")+COUNTIFS('03'!$D$3:$D$300,C618,'03'!$H$3:$H$300,"&gt;0")+COUNTIFS('04'!$C$3:$C$300,C618,'04'!$H$3:$H$300,"&gt;0")+COUNTIFS('04'!$D$3:$D$300,C618,'04'!$H$3:$H$300,"&gt;0")+COUNTIFS('05'!$C$3:$C$300,C618,'05'!$H$3:$H$300,"&gt;0")+COUNTIFS('05'!$D$3:$D$300,C618,'05'!$H$3:$H$300,"&gt;0")+COUNTIFS('06'!$C$3:$C$300,C618,'06'!$H$3:$H$300,"&gt;0")+COUNTIFS('06'!$D$3:$D$300,C618,'06'!$H$3:$H$300,"&gt;0")+COUNTIFS('07'!$C$3:$C$300,C618,'07'!$H$3:$H$300,"&gt;0")+COUNTIFS('07'!$D$3:$D$300,C618,'07'!$H$3:$H$300,"&gt;0")+COUNTIFS('08'!$C$3:$C$300,C618,'08'!$H$3:$H$300,"&gt;0")+COUNTIFS('08'!$D$3:$D$300,C618,'08'!$H$3:$H$300,"&gt;0")+COUNTIFS('09'!$C$3:$C$300,C618,'09'!$H$3:$H$300,"&gt;0")+COUNTIFS('09'!$D$3:$D$300,C618,'09'!$H$3:$H$300,"&gt;0")+COUNTIFS('10'!$C$3:$C$260,C618,'10'!$I$3:$I$260,"&gt;0")+COUNTIFS('10'!$D$3:$D$260,C618,'10'!$I$3:$I$260,"&gt;0")+COUNTIFS('11'!$C$3:$C$300,C618,'11'!$H$3:$H$300,"&gt;0")+COUNTIFS('11'!$D$3:$D$300,C618,'11'!$H$3:$H$300,"&gt;0")+COUNTIFS('12'!$C$3:$C$300,C618,'12'!$H$3:$H$300,"&gt;0")+COUNTIFS('12'!$D$3:$D$300,C618,'12'!$H$3:$H$300,"&gt;0")</f>
        <v>0</v>
      </c>
      <c r="G618" s="18">
        <f>COUNTIFS('01'!$C$3:$C$300,C618,'01'!$H$3:$H$300,"&lt;0")+COUNTIFS('01'!$D$3:$D$300,C618,'01'!$H$3:$H$300,"&lt;0")+COUNTIFS('02'!$C$3:$C$300,C618,'02'!$H$3:$H$300,"&lt;0")+COUNTIFS('02'!$D$3:$D$300,C618,'02'!$H$3:$H$300,"&lt;0")+COUNTIFS('03'!$C$3:$C$300,C618,'03'!$H$3:$H$300,"&lt;0")+COUNTIFS('03'!$D$3:$D$300,C618,'03'!$H$3:$H$300,"&lt;0")+COUNTIFS('04'!$C$3:$C$300,C618,'04'!$H$3:$H$300,"&lt;0")+COUNTIFS('04'!$D$3:$D$300,C618,'04'!$H$3:$H$300,"&lt;0")+COUNTIFS('05'!$C$3:$C$300,C618,'05'!$H$3:$H$300,"&lt;0")+COUNTIFS('05'!$D$3:$D$300,C618,'05'!$H$3:$H$300,"&lt;0")+COUNTIFS('06'!$C$3:$C$300,C618,'06'!$H$3:$H$300,"&lt;0")+COUNTIFS('06'!$D$3:$D$300,C618,'06'!$H$3:$H$300,"&lt;0")+COUNTIFS('07'!$C$3:$C$300,C618,'07'!$H$3:$H$300,"&lt;0")+COUNTIFS('07'!$D$3:$D$300,C618,'07'!$H$3:$H$300,"&lt;0")+COUNTIFS('08'!$C$3:$C$300,C618,'08'!$H$3:$H$300,"&lt;0")+COUNTIFS('08'!$D$3:$D$300,C618,'08'!$H$3:$H$300,"&lt;0")+COUNTIFS('09'!$C$3:$C$300,C618,'09'!$H$3:$H$300,"&lt;0")+COUNTIFS('09'!$D$3:$D$300,C618,'09'!$H$3:$H$300,"&lt;0")+COUNTIFS('10'!$C$3:$C$260,C618,'10'!$I$3:$I$260,"&lt;0")+COUNTIFS('10'!$D$3:$D$260,C618,'10'!$I$3:$I$260,"&lt;0")+COUNTIFS('11'!$C$3:$C$300,C618,'11'!$H$3:$H$300,"&lt;0")+COUNTIFS('11'!$D$3:$D$300,C618,'11'!$H$3:$H$300,"&lt;0")+COUNTIFS('12'!$C$3:$C$300,C618,'12'!$H$3:$H$300,"&lt;0")+COUNTIFS('12'!$D$3:$D$300,C618,'12'!$H$3:$H$300,"&lt;0")</f>
        <v>0</v>
      </c>
      <c r="H618" s="19">
        <f>SUMIFS('01'!$H$3:$H$300,'01'!$C$3:$C$300,C618)+SUMIFS('01'!$H$3:$H$300,'01'!$D$3:$D$300,C618)+SUMIFS('02'!$H$3:$H$300,'02'!$C$3:$C$300,C618)+SUMIFS('02'!$H$3:$H$300,'02'!$D$3:$D$300,C618)+SUMIFS('03'!$H$3:$H$300,'03'!$C$3:$C$300,C618)+SUMIFS('03'!$H$3:$H$300,'03'!$D$3:$D$300,C618)+SUMIFS('04'!$H$3:$H$300,'04'!$C$3:$C$300,C618)+SUMIFS('04'!$H$3:$H$300,'04'!$D$3:$D$300,C618)+SUMIFS('05'!$H$3:$H$300,'05'!$C$3:$C$300,C618)+SUMIFS('05'!$H$3:$H$300,'05'!$D$3:$D$300,C618)+SUMIFS('06'!$H$3:$H$300,'06'!$C$3:$C$300,C618)+SUMIFS('06'!$H$3:$H$300,'06'!$D$3:$D$300,C618)+SUMIFS('07'!$H$3:$H$300,'07'!$C$3:$C$300,C618)+SUMIFS('07'!$H$3:$H$300,'07'!$D$3:$D$300,C618)+SUMIFS('08'!$H$3:$H$300,'08'!$C$3:$C$300,C618)+SUMIFS('08'!$H$3:$H$300,'08'!$D$3:$D$300,C618)+SUMIFS('09'!$H$3:$H$300,'09'!$C$3:$C$300,C618)+SUMIFS('09'!$H$3:$H$300,'09'!$D$3:$D$300,C618)+SUMIFS('10'!$I$3:$I$260,'10'!$C$3:$C$260,C618)+SUMIFS('10'!$I$3:$I$260,'10'!$D$3:$D$260,C618)+SUMIFS('11'!$H$3:$H$300,'11'!$C$3:$C$300,C618)+SUMIFS('11'!$H$3:$H$300,'11'!$D$3:$D$300,C618)+SUMIFS('12'!$H$3:$H$300,'12'!$C$3:$C$300,C618)+SUMIFS('12'!$H$3:$H$300,'12'!$D$3:$D$300,C618)</f>
        <v>0</v>
      </c>
      <c r="I618" s="212"/>
      <c r="J618" s="231"/>
      <c r="K618" s="212"/>
      <c r="L618" s="212"/>
    </row>
    <row r="619" spans="1:12" ht="24.75" customHeight="1">
      <c r="A619" s="16">
        <f>Equipes!$H619+(ROW(Equipes!$H619)/100000)</f>
        <v>6.1900000000000002E-3</v>
      </c>
      <c r="B619" s="13">
        <f>RANK(Equipes!$A619,A:A)</f>
        <v>382</v>
      </c>
      <c r="C619" s="28"/>
      <c r="D619" s="18">
        <f>COUNTIF('01'!$C$3:$C$300,C619)+COUNTIF('02'!$C$3:$C$300,C619)+COUNTIF('03'!$C$3:$C$300,C619)+COUNTIF('04'!$C$3:$C$300,C619)+COUNTIF('05'!$C$3:$C$300,C619)+COUNTIF('06'!$C$3:$C$300,C619)+COUNTIF('07'!$C$3:$C$300,C619)+COUNTIF('08'!$C$3:$C$300,C619)+COUNTIF('09'!$C$3:$C$300,C619)+COUNTIF('10'!$C$3:$C$260,C619)+COUNTIF('11'!$C$3:$C$300,C619)+COUNTIF('12'!$C$3:$C$300,C619)</f>
        <v>0</v>
      </c>
      <c r="E619" s="18">
        <f>COUNTIF('01'!$D$3:$D$300,C619)+COUNTIF('02'!$D$3:$D$300,C619)+COUNTIF('03'!$D$3:$D$300,C619)+COUNTIF('04'!$D$3:$D$300,C619)+COUNTIF('05'!$D$3:$D$300,C619)+COUNTIF('06'!$D$3:$D$300,C619)+COUNTIF('07'!$D$3:$D$300,C619)+COUNTIF('08'!$D$3:$D$300,C619)+COUNTIF('09'!$D$3:$D$300,C619)+COUNTIF('10'!$D$3:$D$260,C619)+COUNTIF('11'!$D$3:$D$300,C619)+COUNTIF('12'!$D$3:$D$300,C619)</f>
        <v>0</v>
      </c>
      <c r="F619" s="18">
        <f>COUNTIFS('01'!$C$3:$C$300,C619,'01'!$H$3:$H$300,"&gt;0")+COUNTIFS('01'!$D$3:$D$300,C619,'01'!$H$3:$H$300,"&gt;0")+COUNTIFS('02'!$C$3:$C$300,C619,'02'!$H$3:$H$300,"&gt;0")+COUNTIFS('02'!$D$3:$D$300,C619,'02'!$H$3:$H$300,"&gt;0")+COUNTIFS('03'!$C$3:$C$300,C619,'03'!$H$3:$H$300,"&gt;0")+COUNTIFS('03'!$D$3:$D$300,C619,'03'!$H$3:$H$300,"&gt;0")+COUNTIFS('04'!$C$3:$C$300,C619,'04'!$H$3:$H$300,"&gt;0")+COUNTIFS('04'!$D$3:$D$300,C619,'04'!$H$3:$H$300,"&gt;0")+COUNTIFS('05'!$C$3:$C$300,C619,'05'!$H$3:$H$300,"&gt;0")+COUNTIFS('05'!$D$3:$D$300,C619,'05'!$H$3:$H$300,"&gt;0")+COUNTIFS('06'!$C$3:$C$300,C619,'06'!$H$3:$H$300,"&gt;0")+COUNTIFS('06'!$D$3:$D$300,C619,'06'!$H$3:$H$300,"&gt;0")+COUNTIFS('07'!$C$3:$C$300,C619,'07'!$H$3:$H$300,"&gt;0")+COUNTIFS('07'!$D$3:$D$300,C619,'07'!$H$3:$H$300,"&gt;0")+COUNTIFS('08'!$C$3:$C$300,C619,'08'!$H$3:$H$300,"&gt;0")+COUNTIFS('08'!$D$3:$D$300,C619,'08'!$H$3:$H$300,"&gt;0")+COUNTIFS('09'!$C$3:$C$300,C619,'09'!$H$3:$H$300,"&gt;0")+COUNTIFS('09'!$D$3:$D$300,C619,'09'!$H$3:$H$300,"&gt;0")+COUNTIFS('10'!$C$3:$C$260,C619,'10'!$I$3:$I$260,"&gt;0")+COUNTIFS('10'!$D$3:$D$260,C619,'10'!$I$3:$I$260,"&gt;0")+COUNTIFS('11'!$C$3:$C$300,C619,'11'!$H$3:$H$300,"&gt;0")+COUNTIFS('11'!$D$3:$D$300,C619,'11'!$H$3:$H$300,"&gt;0")+COUNTIFS('12'!$C$3:$C$300,C619,'12'!$H$3:$H$300,"&gt;0")+COUNTIFS('12'!$D$3:$D$300,C619,'12'!$H$3:$H$300,"&gt;0")</f>
        <v>0</v>
      </c>
      <c r="G619" s="18">
        <f>COUNTIFS('01'!$C$3:$C$300,C619,'01'!$H$3:$H$300,"&lt;0")+COUNTIFS('01'!$D$3:$D$300,C619,'01'!$H$3:$H$300,"&lt;0")+COUNTIFS('02'!$C$3:$C$300,C619,'02'!$H$3:$H$300,"&lt;0")+COUNTIFS('02'!$D$3:$D$300,C619,'02'!$H$3:$H$300,"&lt;0")+COUNTIFS('03'!$C$3:$C$300,C619,'03'!$H$3:$H$300,"&lt;0")+COUNTIFS('03'!$D$3:$D$300,C619,'03'!$H$3:$H$300,"&lt;0")+COUNTIFS('04'!$C$3:$C$300,C619,'04'!$H$3:$H$300,"&lt;0")+COUNTIFS('04'!$D$3:$D$300,C619,'04'!$H$3:$H$300,"&lt;0")+COUNTIFS('05'!$C$3:$C$300,C619,'05'!$H$3:$H$300,"&lt;0")+COUNTIFS('05'!$D$3:$D$300,C619,'05'!$H$3:$H$300,"&lt;0")+COUNTIFS('06'!$C$3:$C$300,C619,'06'!$H$3:$H$300,"&lt;0")+COUNTIFS('06'!$D$3:$D$300,C619,'06'!$H$3:$H$300,"&lt;0")+COUNTIFS('07'!$C$3:$C$300,C619,'07'!$H$3:$H$300,"&lt;0")+COUNTIFS('07'!$D$3:$D$300,C619,'07'!$H$3:$H$300,"&lt;0")+COUNTIFS('08'!$C$3:$C$300,C619,'08'!$H$3:$H$300,"&lt;0")+COUNTIFS('08'!$D$3:$D$300,C619,'08'!$H$3:$H$300,"&lt;0")+COUNTIFS('09'!$C$3:$C$300,C619,'09'!$H$3:$H$300,"&lt;0")+COUNTIFS('09'!$D$3:$D$300,C619,'09'!$H$3:$H$300,"&lt;0")+COUNTIFS('10'!$C$3:$C$260,C619,'10'!$I$3:$I$260,"&lt;0")+COUNTIFS('10'!$D$3:$D$260,C619,'10'!$I$3:$I$260,"&lt;0")+COUNTIFS('11'!$C$3:$C$300,C619,'11'!$H$3:$H$300,"&lt;0")+COUNTIFS('11'!$D$3:$D$300,C619,'11'!$H$3:$H$300,"&lt;0")+COUNTIFS('12'!$C$3:$C$300,C619,'12'!$H$3:$H$300,"&lt;0")+COUNTIFS('12'!$D$3:$D$300,C619,'12'!$H$3:$H$300,"&lt;0")</f>
        <v>0</v>
      </c>
      <c r="H619" s="19">
        <f>SUMIFS('01'!$H$3:$H$300,'01'!$C$3:$C$300,C619)+SUMIFS('01'!$H$3:$H$300,'01'!$D$3:$D$300,C619)+SUMIFS('02'!$H$3:$H$300,'02'!$C$3:$C$300,C619)+SUMIFS('02'!$H$3:$H$300,'02'!$D$3:$D$300,C619)+SUMIFS('03'!$H$3:$H$300,'03'!$C$3:$C$300,C619)+SUMIFS('03'!$H$3:$H$300,'03'!$D$3:$D$300,C619)+SUMIFS('04'!$H$3:$H$300,'04'!$C$3:$C$300,C619)+SUMIFS('04'!$H$3:$H$300,'04'!$D$3:$D$300,C619)+SUMIFS('05'!$H$3:$H$300,'05'!$C$3:$C$300,C619)+SUMIFS('05'!$H$3:$H$300,'05'!$D$3:$D$300,C619)+SUMIFS('06'!$H$3:$H$300,'06'!$C$3:$C$300,C619)+SUMIFS('06'!$H$3:$H$300,'06'!$D$3:$D$300,C619)+SUMIFS('07'!$H$3:$H$300,'07'!$C$3:$C$300,C619)+SUMIFS('07'!$H$3:$H$300,'07'!$D$3:$D$300,C619)+SUMIFS('08'!$H$3:$H$300,'08'!$C$3:$C$300,C619)+SUMIFS('08'!$H$3:$H$300,'08'!$D$3:$D$300,C619)+SUMIFS('09'!$H$3:$H$300,'09'!$C$3:$C$300,C619)+SUMIFS('09'!$H$3:$H$300,'09'!$D$3:$D$300,C619)+SUMIFS('10'!$I$3:$I$260,'10'!$C$3:$C$260,C619)+SUMIFS('10'!$I$3:$I$260,'10'!$D$3:$D$260,C619)+SUMIFS('11'!$H$3:$H$300,'11'!$C$3:$C$300,C619)+SUMIFS('11'!$H$3:$H$300,'11'!$D$3:$D$300,C619)+SUMIFS('12'!$H$3:$H$300,'12'!$C$3:$C$300,C619)+SUMIFS('12'!$H$3:$H$300,'12'!$D$3:$D$300,C619)</f>
        <v>0</v>
      </c>
      <c r="I619" s="212"/>
      <c r="J619" s="231"/>
      <c r="K619" s="212"/>
      <c r="L619" s="212"/>
    </row>
    <row r="620" spans="1:12" ht="24.75" customHeight="1">
      <c r="A620" s="16">
        <f>Equipes!$H620+(ROW(Equipes!$H620)/100000)</f>
        <v>6.1999999999999998E-3</v>
      </c>
      <c r="B620" s="13">
        <f>RANK(Equipes!$A620,A:A)</f>
        <v>381</v>
      </c>
      <c r="C620" s="28"/>
      <c r="D620" s="18">
        <f>COUNTIF('01'!$C$3:$C$300,C620)+COUNTIF('02'!$C$3:$C$300,C620)+COUNTIF('03'!$C$3:$C$300,C620)+COUNTIF('04'!$C$3:$C$300,C620)+COUNTIF('05'!$C$3:$C$300,C620)+COUNTIF('06'!$C$3:$C$300,C620)+COUNTIF('07'!$C$3:$C$300,C620)+COUNTIF('08'!$C$3:$C$300,C620)+COUNTIF('09'!$C$3:$C$300,C620)+COUNTIF('10'!$C$3:$C$260,C620)+COUNTIF('11'!$C$3:$C$300,C620)+COUNTIF('12'!$C$3:$C$300,C620)</f>
        <v>0</v>
      </c>
      <c r="E620" s="18">
        <f>COUNTIF('01'!$D$3:$D$300,C620)+COUNTIF('02'!$D$3:$D$300,C620)+COUNTIF('03'!$D$3:$D$300,C620)+COUNTIF('04'!$D$3:$D$300,C620)+COUNTIF('05'!$D$3:$D$300,C620)+COUNTIF('06'!$D$3:$D$300,C620)+COUNTIF('07'!$D$3:$D$300,C620)+COUNTIF('08'!$D$3:$D$300,C620)+COUNTIF('09'!$D$3:$D$300,C620)+COUNTIF('10'!$D$3:$D$260,C620)+COUNTIF('11'!$D$3:$D$300,C620)+COUNTIF('12'!$D$3:$D$300,C620)</f>
        <v>0</v>
      </c>
      <c r="F620" s="18">
        <f>COUNTIFS('01'!$C$3:$C$300,C620,'01'!$H$3:$H$300,"&gt;0")+COUNTIFS('01'!$D$3:$D$300,C620,'01'!$H$3:$H$300,"&gt;0")+COUNTIFS('02'!$C$3:$C$300,C620,'02'!$H$3:$H$300,"&gt;0")+COUNTIFS('02'!$D$3:$D$300,C620,'02'!$H$3:$H$300,"&gt;0")+COUNTIFS('03'!$C$3:$C$300,C620,'03'!$H$3:$H$300,"&gt;0")+COUNTIFS('03'!$D$3:$D$300,C620,'03'!$H$3:$H$300,"&gt;0")+COUNTIFS('04'!$C$3:$C$300,C620,'04'!$H$3:$H$300,"&gt;0")+COUNTIFS('04'!$D$3:$D$300,C620,'04'!$H$3:$H$300,"&gt;0")+COUNTIFS('05'!$C$3:$C$300,C620,'05'!$H$3:$H$300,"&gt;0")+COUNTIFS('05'!$D$3:$D$300,C620,'05'!$H$3:$H$300,"&gt;0")+COUNTIFS('06'!$C$3:$C$300,C620,'06'!$H$3:$H$300,"&gt;0")+COUNTIFS('06'!$D$3:$D$300,C620,'06'!$H$3:$H$300,"&gt;0")+COUNTIFS('07'!$C$3:$C$300,C620,'07'!$H$3:$H$300,"&gt;0")+COUNTIFS('07'!$D$3:$D$300,C620,'07'!$H$3:$H$300,"&gt;0")+COUNTIFS('08'!$C$3:$C$300,C620,'08'!$H$3:$H$300,"&gt;0")+COUNTIFS('08'!$D$3:$D$300,C620,'08'!$H$3:$H$300,"&gt;0")+COUNTIFS('09'!$C$3:$C$300,C620,'09'!$H$3:$H$300,"&gt;0")+COUNTIFS('09'!$D$3:$D$300,C620,'09'!$H$3:$H$300,"&gt;0")+COUNTIFS('10'!$C$3:$C$260,C620,'10'!$I$3:$I$260,"&gt;0")+COUNTIFS('10'!$D$3:$D$260,C620,'10'!$I$3:$I$260,"&gt;0")+COUNTIFS('11'!$C$3:$C$300,C620,'11'!$H$3:$H$300,"&gt;0")+COUNTIFS('11'!$D$3:$D$300,C620,'11'!$H$3:$H$300,"&gt;0")+COUNTIFS('12'!$C$3:$C$300,C620,'12'!$H$3:$H$300,"&gt;0")+COUNTIFS('12'!$D$3:$D$300,C620,'12'!$H$3:$H$300,"&gt;0")</f>
        <v>0</v>
      </c>
      <c r="G620" s="18">
        <f>COUNTIFS('01'!$C$3:$C$300,C620,'01'!$H$3:$H$300,"&lt;0")+COUNTIFS('01'!$D$3:$D$300,C620,'01'!$H$3:$H$300,"&lt;0")+COUNTIFS('02'!$C$3:$C$300,C620,'02'!$H$3:$H$300,"&lt;0")+COUNTIFS('02'!$D$3:$D$300,C620,'02'!$H$3:$H$300,"&lt;0")+COUNTIFS('03'!$C$3:$C$300,C620,'03'!$H$3:$H$300,"&lt;0")+COUNTIFS('03'!$D$3:$D$300,C620,'03'!$H$3:$H$300,"&lt;0")+COUNTIFS('04'!$C$3:$C$300,C620,'04'!$H$3:$H$300,"&lt;0")+COUNTIFS('04'!$D$3:$D$300,C620,'04'!$H$3:$H$300,"&lt;0")+COUNTIFS('05'!$C$3:$C$300,C620,'05'!$H$3:$H$300,"&lt;0")+COUNTIFS('05'!$D$3:$D$300,C620,'05'!$H$3:$H$300,"&lt;0")+COUNTIFS('06'!$C$3:$C$300,C620,'06'!$H$3:$H$300,"&lt;0")+COUNTIFS('06'!$D$3:$D$300,C620,'06'!$H$3:$H$300,"&lt;0")+COUNTIFS('07'!$C$3:$C$300,C620,'07'!$H$3:$H$300,"&lt;0")+COUNTIFS('07'!$D$3:$D$300,C620,'07'!$H$3:$H$300,"&lt;0")+COUNTIFS('08'!$C$3:$C$300,C620,'08'!$H$3:$H$300,"&lt;0")+COUNTIFS('08'!$D$3:$D$300,C620,'08'!$H$3:$H$300,"&lt;0")+COUNTIFS('09'!$C$3:$C$300,C620,'09'!$H$3:$H$300,"&lt;0")+COUNTIFS('09'!$D$3:$D$300,C620,'09'!$H$3:$H$300,"&lt;0")+COUNTIFS('10'!$C$3:$C$260,C620,'10'!$I$3:$I$260,"&lt;0")+COUNTIFS('10'!$D$3:$D$260,C620,'10'!$I$3:$I$260,"&lt;0")+COUNTIFS('11'!$C$3:$C$300,C620,'11'!$H$3:$H$300,"&lt;0")+COUNTIFS('11'!$D$3:$D$300,C620,'11'!$H$3:$H$300,"&lt;0")+COUNTIFS('12'!$C$3:$C$300,C620,'12'!$H$3:$H$300,"&lt;0")+COUNTIFS('12'!$D$3:$D$300,C620,'12'!$H$3:$H$300,"&lt;0")</f>
        <v>0</v>
      </c>
      <c r="H620" s="19">
        <f>SUMIFS('01'!$H$3:$H$300,'01'!$C$3:$C$300,C620)+SUMIFS('01'!$H$3:$H$300,'01'!$D$3:$D$300,C620)+SUMIFS('02'!$H$3:$H$300,'02'!$C$3:$C$300,C620)+SUMIFS('02'!$H$3:$H$300,'02'!$D$3:$D$300,C620)+SUMIFS('03'!$H$3:$H$300,'03'!$C$3:$C$300,C620)+SUMIFS('03'!$H$3:$H$300,'03'!$D$3:$D$300,C620)+SUMIFS('04'!$H$3:$H$300,'04'!$C$3:$C$300,C620)+SUMIFS('04'!$H$3:$H$300,'04'!$D$3:$D$300,C620)+SUMIFS('05'!$H$3:$H$300,'05'!$C$3:$C$300,C620)+SUMIFS('05'!$H$3:$H$300,'05'!$D$3:$D$300,C620)+SUMIFS('06'!$H$3:$H$300,'06'!$C$3:$C$300,C620)+SUMIFS('06'!$H$3:$H$300,'06'!$D$3:$D$300,C620)+SUMIFS('07'!$H$3:$H$300,'07'!$C$3:$C$300,C620)+SUMIFS('07'!$H$3:$H$300,'07'!$D$3:$D$300,C620)+SUMIFS('08'!$H$3:$H$300,'08'!$C$3:$C$300,C620)+SUMIFS('08'!$H$3:$H$300,'08'!$D$3:$D$300,C620)+SUMIFS('09'!$H$3:$H$300,'09'!$C$3:$C$300,C620)+SUMIFS('09'!$H$3:$H$300,'09'!$D$3:$D$300,C620)+SUMIFS('10'!$I$3:$I$260,'10'!$C$3:$C$260,C620)+SUMIFS('10'!$I$3:$I$260,'10'!$D$3:$D$260,C620)+SUMIFS('11'!$H$3:$H$300,'11'!$C$3:$C$300,C620)+SUMIFS('11'!$H$3:$H$300,'11'!$D$3:$D$300,C620)+SUMIFS('12'!$H$3:$H$300,'12'!$C$3:$C$300,C620)+SUMIFS('12'!$H$3:$H$300,'12'!$D$3:$D$300,C620)</f>
        <v>0</v>
      </c>
      <c r="I620" s="212"/>
      <c r="J620" s="231"/>
      <c r="K620" s="212"/>
      <c r="L620" s="212"/>
    </row>
    <row r="621" spans="1:12" ht="24.75" customHeight="1">
      <c r="A621" s="16">
        <f>Equipes!$H621+(ROW(Equipes!$H621)/100000)</f>
        <v>6.2100000000000002E-3</v>
      </c>
      <c r="B621" s="13">
        <f>RANK(Equipes!$A621,A:A)</f>
        <v>380</v>
      </c>
      <c r="C621" s="28"/>
      <c r="D621" s="18">
        <f>COUNTIF('01'!$C$3:$C$300,C621)+COUNTIF('02'!$C$3:$C$300,C621)+COUNTIF('03'!$C$3:$C$300,C621)+COUNTIF('04'!$C$3:$C$300,C621)+COUNTIF('05'!$C$3:$C$300,C621)+COUNTIF('06'!$C$3:$C$300,C621)+COUNTIF('07'!$C$3:$C$300,C621)+COUNTIF('08'!$C$3:$C$300,C621)+COUNTIF('09'!$C$3:$C$300,C621)+COUNTIF('10'!$C$3:$C$260,C621)+COUNTIF('11'!$C$3:$C$300,C621)+COUNTIF('12'!$C$3:$C$300,C621)</f>
        <v>0</v>
      </c>
      <c r="E621" s="18">
        <f>COUNTIF('01'!$D$3:$D$300,C621)+COUNTIF('02'!$D$3:$D$300,C621)+COUNTIF('03'!$D$3:$D$300,C621)+COUNTIF('04'!$D$3:$D$300,C621)+COUNTIF('05'!$D$3:$D$300,C621)+COUNTIF('06'!$D$3:$D$300,C621)+COUNTIF('07'!$D$3:$D$300,C621)+COUNTIF('08'!$D$3:$D$300,C621)+COUNTIF('09'!$D$3:$D$300,C621)+COUNTIF('10'!$D$3:$D$260,C621)+COUNTIF('11'!$D$3:$D$300,C621)+COUNTIF('12'!$D$3:$D$300,C621)</f>
        <v>0</v>
      </c>
      <c r="F621" s="18">
        <f>COUNTIFS('01'!$C$3:$C$300,C621,'01'!$H$3:$H$300,"&gt;0")+COUNTIFS('01'!$D$3:$D$300,C621,'01'!$H$3:$H$300,"&gt;0")+COUNTIFS('02'!$C$3:$C$300,C621,'02'!$H$3:$H$300,"&gt;0")+COUNTIFS('02'!$D$3:$D$300,C621,'02'!$H$3:$H$300,"&gt;0")+COUNTIFS('03'!$C$3:$C$300,C621,'03'!$H$3:$H$300,"&gt;0")+COUNTIFS('03'!$D$3:$D$300,C621,'03'!$H$3:$H$300,"&gt;0")+COUNTIFS('04'!$C$3:$C$300,C621,'04'!$H$3:$H$300,"&gt;0")+COUNTIFS('04'!$D$3:$D$300,C621,'04'!$H$3:$H$300,"&gt;0")+COUNTIFS('05'!$C$3:$C$300,C621,'05'!$H$3:$H$300,"&gt;0")+COUNTIFS('05'!$D$3:$D$300,C621,'05'!$H$3:$H$300,"&gt;0")+COUNTIFS('06'!$C$3:$C$300,C621,'06'!$H$3:$H$300,"&gt;0")+COUNTIFS('06'!$D$3:$D$300,C621,'06'!$H$3:$H$300,"&gt;0")+COUNTIFS('07'!$C$3:$C$300,C621,'07'!$H$3:$H$300,"&gt;0")+COUNTIFS('07'!$D$3:$D$300,C621,'07'!$H$3:$H$300,"&gt;0")+COUNTIFS('08'!$C$3:$C$300,C621,'08'!$H$3:$H$300,"&gt;0")+COUNTIFS('08'!$D$3:$D$300,C621,'08'!$H$3:$H$300,"&gt;0")+COUNTIFS('09'!$C$3:$C$300,C621,'09'!$H$3:$H$300,"&gt;0")+COUNTIFS('09'!$D$3:$D$300,C621,'09'!$H$3:$H$300,"&gt;0")+COUNTIFS('10'!$C$3:$C$260,C621,'10'!$I$3:$I$260,"&gt;0")+COUNTIFS('10'!$D$3:$D$260,C621,'10'!$I$3:$I$260,"&gt;0")+COUNTIFS('11'!$C$3:$C$300,C621,'11'!$H$3:$H$300,"&gt;0")+COUNTIFS('11'!$D$3:$D$300,C621,'11'!$H$3:$H$300,"&gt;0")+COUNTIFS('12'!$C$3:$C$300,C621,'12'!$H$3:$H$300,"&gt;0")+COUNTIFS('12'!$D$3:$D$300,C621,'12'!$H$3:$H$300,"&gt;0")</f>
        <v>0</v>
      </c>
      <c r="G621" s="18">
        <f>COUNTIFS('01'!$C$3:$C$300,C621,'01'!$H$3:$H$300,"&lt;0")+COUNTIFS('01'!$D$3:$D$300,C621,'01'!$H$3:$H$300,"&lt;0")+COUNTIFS('02'!$C$3:$C$300,C621,'02'!$H$3:$H$300,"&lt;0")+COUNTIFS('02'!$D$3:$D$300,C621,'02'!$H$3:$H$300,"&lt;0")+COUNTIFS('03'!$C$3:$C$300,C621,'03'!$H$3:$H$300,"&lt;0")+COUNTIFS('03'!$D$3:$D$300,C621,'03'!$H$3:$H$300,"&lt;0")+COUNTIFS('04'!$C$3:$C$300,C621,'04'!$H$3:$H$300,"&lt;0")+COUNTIFS('04'!$D$3:$D$300,C621,'04'!$H$3:$H$300,"&lt;0")+COUNTIFS('05'!$C$3:$C$300,C621,'05'!$H$3:$H$300,"&lt;0")+COUNTIFS('05'!$D$3:$D$300,C621,'05'!$H$3:$H$300,"&lt;0")+COUNTIFS('06'!$C$3:$C$300,C621,'06'!$H$3:$H$300,"&lt;0")+COUNTIFS('06'!$D$3:$D$300,C621,'06'!$H$3:$H$300,"&lt;0")+COUNTIFS('07'!$C$3:$C$300,C621,'07'!$H$3:$H$300,"&lt;0")+COUNTIFS('07'!$D$3:$D$300,C621,'07'!$H$3:$H$300,"&lt;0")+COUNTIFS('08'!$C$3:$C$300,C621,'08'!$H$3:$H$300,"&lt;0")+COUNTIFS('08'!$D$3:$D$300,C621,'08'!$H$3:$H$300,"&lt;0")+COUNTIFS('09'!$C$3:$C$300,C621,'09'!$H$3:$H$300,"&lt;0")+COUNTIFS('09'!$D$3:$D$300,C621,'09'!$H$3:$H$300,"&lt;0")+COUNTIFS('10'!$C$3:$C$260,C621,'10'!$I$3:$I$260,"&lt;0")+COUNTIFS('10'!$D$3:$D$260,C621,'10'!$I$3:$I$260,"&lt;0")+COUNTIFS('11'!$C$3:$C$300,C621,'11'!$H$3:$H$300,"&lt;0")+COUNTIFS('11'!$D$3:$D$300,C621,'11'!$H$3:$H$300,"&lt;0")+COUNTIFS('12'!$C$3:$C$300,C621,'12'!$H$3:$H$300,"&lt;0")+COUNTIFS('12'!$D$3:$D$300,C621,'12'!$H$3:$H$300,"&lt;0")</f>
        <v>0</v>
      </c>
      <c r="H621" s="19">
        <f>SUMIFS('01'!$H$3:$H$300,'01'!$C$3:$C$300,C621)+SUMIFS('01'!$H$3:$H$300,'01'!$D$3:$D$300,C621)+SUMIFS('02'!$H$3:$H$300,'02'!$C$3:$C$300,C621)+SUMIFS('02'!$H$3:$H$300,'02'!$D$3:$D$300,C621)+SUMIFS('03'!$H$3:$H$300,'03'!$C$3:$C$300,C621)+SUMIFS('03'!$H$3:$H$300,'03'!$D$3:$D$300,C621)+SUMIFS('04'!$H$3:$H$300,'04'!$C$3:$C$300,C621)+SUMIFS('04'!$H$3:$H$300,'04'!$D$3:$D$300,C621)+SUMIFS('05'!$H$3:$H$300,'05'!$C$3:$C$300,C621)+SUMIFS('05'!$H$3:$H$300,'05'!$D$3:$D$300,C621)+SUMIFS('06'!$H$3:$H$300,'06'!$C$3:$C$300,C621)+SUMIFS('06'!$H$3:$H$300,'06'!$D$3:$D$300,C621)+SUMIFS('07'!$H$3:$H$300,'07'!$C$3:$C$300,C621)+SUMIFS('07'!$H$3:$H$300,'07'!$D$3:$D$300,C621)+SUMIFS('08'!$H$3:$H$300,'08'!$C$3:$C$300,C621)+SUMIFS('08'!$H$3:$H$300,'08'!$D$3:$D$300,C621)+SUMIFS('09'!$H$3:$H$300,'09'!$C$3:$C$300,C621)+SUMIFS('09'!$H$3:$H$300,'09'!$D$3:$D$300,C621)+SUMIFS('10'!$I$3:$I$260,'10'!$C$3:$C$260,C621)+SUMIFS('10'!$I$3:$I$260,'10'!$D$3:$D$260,C621)+SUMIFS('11'!$H$3:$H$300,'11'!$C$3:$C$300,C621)+SUMIFS('11'!$H$3:$H$300,'11'!$D$3:$D$300,C621)+SUMIFS('12'!$H$3:$H$300,'12'!$C$3:$C$300,C621)+SUMIFS('12'!$H$3:$H$300,'12'!$D$3:$D$300,C621)</f>
        <v>0</v>
      </c>
      <c r="I621" s="212"/>
      <c r="J621" s="231"/>
      <c r="K621" s="212"/>
      <c r="L621" s="212"/>
    </row>
    <row r="622" spans="1:12" ht="24.75" customHeight="1">
      <c r="A622" s="16">
        <f>Equipes!$H622+(ROW(Equipes!$H622)/100000)</f>
        <v>6.2199999999999998E-3</v>
      </c>
      <c r="B622" s="13">
        <f>RANK(Equipes!$A622,A:A)</f>
        <v>379</v>
      </c>
      <c r="C622" s="28"/>
      <c r="D622" s="18">
        <f>COUNTIF('01'!$C$3:$C$300,C622)+COUNTIF('02'!$C$3:$C$300,C622)+COUNTIF('03'!$C$3:$C$300,C622)+COUNTIF('04'!$C$3:$C$300,C622)+COUNTIF('05'!$C$3:$C$300,C622)+COUNTIF('06'!$C$3:$C$300,C622)+COUNTIF('07'!$C$3:$C$300,C622)+COUNTIF('08'!$C$3:$C$300,C622)+COUNTIF('09'!$C$3:$C$300,C622)+COUNTIF('10'!$C$3:$C$260,C622)+COUNTIF('11'!$C$3:$C$300,C622)+COUNTIF('12'!$C$3:$C$300,C622)</f>
        <v>0</v>
      </c>
      <c r="E622" s="18">
        <f>COUNTIF('01'!$D$3:$D$300,C622)+COUNTIF('02'!$D$3:$D$300,C622)+COUNTIF('03'!$D$3:$D$300,C622)+COUNTIF('04'!$D$3:$D$300,C622)+COUNTIF('05'!$D$3:$D$300,C622)+COUNTIF('06'!$D$3:$D$300,C622)+COUNTIF('07'!$D$3:$D$300,C622)+COUNTIF('08'!$D$3:$D$300,C622)+COUNTIF('09'!$D$3:$D$300,C622)+COUNTIF('10'!$D$3:$D$260,C622)+COUNTIF('11'!$D$3:$D$300,C622)+COUNTIF('12'!$D$3:$D$300,C622)</f>
        <v>0</v>
      </c>
      <c r="F622" s="18">
        <f>COUNTIFS('01'!$C$3:$C$300,C622,'01'!$H$3:$H$300,"&gt;0")+COUNTIFS('01'!$D$3:$D$300,C622,'01'!$H$3:$H$300,"&gt;0")+COUNTIFS('02'!$C$3:$C$300,C622,'02'!$H$3:$H$300,"&gt;0")+COUNTIFS('02'!$D$3:$D$300,C622,'02'!$H$3:$H$300,"&gt;0")+COUNTIFS('03'!$C$3:$C$300,C622,'03'!$H$3:$H$300,"&gt;0")+COUNTIFS('03'!$D$3:$D$300,C622,'03'!$H$3:$H$300,"&gt;0")+COUNTIFS('04'!$C$3:$C$300,C622,'04'!$H$3:$H$300,"&gt;0")+COUNTIFS('04'!$D$3:$D$300,C622,'04'!$H$3:$H$300,"&gt;0")+COUNTIFS('05'!$C$3:$C$300,C622,'05'!$H$3:$H$300,"&gt;0")+COUNTIFS('05'!$D$3:$D$300,C622,'05'!$H$3:$H$300,"&gt;0")+COUNTIFS('06'!$C$3:$C$300,C622,'06'!$H$3:$H$300,"&gt;0")+COUNTIFS('06'!$D$3:$D$300,C622,'06'!$H$3:$H$300,"&gt;0")+COUNTIFS('07'!$C$3:$C$300,C622,'07'!$H$3:$H$300,"&gt;0")+COUNTIFS('07'!$D$3:$D$300,C622,'07'!$H$3:$H$300,"&gt;0")+COUNTIFS('08'!$C$3:$C$300,C622,'08'!$H$3:$H$300,"&gt;0")+COUNTIFS('08'!$D$3:$D$300,C622,'08'!$H$3:$H$300,"&gt;0")+COUNTIFS('09'!$C$3:$C$300,C622,'09'!$H$3:$H$300,"&gt;0")+COUNTIFS('09'!$D$3:$D$300,C622,'09'!$H$3:$H$300,"&gt;0")+COUNTIFS('10'!$C$3:$C$260,C622,'10'!$I$3:$I$260,"&gt;0")+COUNTIFS('10'!$D$3:$D$260,C622,'10'!$I$3:$I$260,"&gt;0")+COUNTIFS('11'!$C$3:$C$300,C622,'11'!$H$3:$H$300,"&gt;0")+COUNTIFS('11'!$D$3:$D$300,C622,'11'!$H$3:$H$300,"&gt;0")+COUNTIFS('12'!$C$3:$C$300,C622,'12'!$H$3:$H$300,"&gt;0")+COUNTIFS('12'!$D$3:$D$300,C622,'12'!$H$3:$H$300,"&gt;0")</f>
        <v>0</v>
      </c>
      <c r="G622" s="18">
        <f>COUNTIFS('01'!$C$3:$C$300,C622,'01'!$H$3:$H$300,"&lt;0")+COUNTIFS('01'!$D$3:$D$300,C622,'01'!$H$3:$H$300,"&lt;0")+COUNTIFS('02'!$C$3:$C$300,C622,'02'!$H$3:$H$300,"&lt;0")+COUNTIFS('02'!$D$3:$D$300,C622,'02'!$H$3:$H$300,"&lt;0")+COUNTIFS('03'!$C$3:$C$300,C622,'03'!$H$3:$H$300,"&lt;0")+COUNTIFS('03'!$D$3:$D$300,C622,'03'!$H$3:$H$300,"&lt;0")+COUNTIFS('04'!$C$3:$C$300,C622,'04'!$H$3:$H$300,"&lt;0")+COUNTIFS('04'!$D$3:$D$300,C622,'04'!$H$3:$H$300,"&lt;0")+COUNTIFS('05'!$C$3:$C$300,C622,'05'!$H$3:$H$300,"&lt;0")+COUNTIFS('05'!$D$3:$D$300,C622,'05'!$H$3:$H$300,"&lt;0")+COUNTIFS('06'!$C$3:$C$300,C622,'06'!$H$3:$H$300,"&lt;0")+COUNTIFS('06'!$D$3:$D$300,C622,'06'!$H$3:$H$300,"&lt;0")+COUNTIFS('07'!$C$3:$C$300,C622,'07'!$H$3:$H$300,"&lt;0")+COUNTIFS('07'!$D$3:$D$300,C622,'07'!$H$3:$H$300,"&lt;0")+COUNTIFS('08'!$C$3:$C$300,C622,'08'!$H$3:$H$300,"&lt;0")+COUNTIFS('08'!$D$3:$D$300,C622,'08'!$H$3:$H$300,"&lt;0")+COUNTIFS('09'!$C$3:$C$300,C622,'09'!$H$3:$H$300,"&lt;0")+COUNTIFS('09'!$D$3:$D$300,C622,'09'!$H$3:$H$300,"&lt;0")+COUNTIFS('10'!$C$3:$C$260,C622,'10'!$I$3:$I$260,"&lt;0")+COUNTIFS('10'!$D$3:$D$260,C622,'10'!$I$3:$I$260,"&lt;0")+COUNTIFS('11'!$C$3:$C$300,C622,'11'!$H$3:$H$300,"&lt;0")+COUNTIFS('11'!$D$3:$D$300,C622,'11'!$H$3:$H$300,"&lt;0")+COUNTIFS('12'!$C$3:$C$300,C622,'12'!$H$3:$H$300,"&lt;0")+COUNTIFS('12'!$D$3:$D$300,C622,'12'!$H$3:$H$300,"&lt;0")</f>
        <v>0</v>
      </c>
      <c r="H622" s="19">
        <f>SUMIFS('01'!$H$3:$H$300,'01'!$C$3:$C$300,C622)+SUMIFS('01'!$H$3:$H$300,'01'!$D$3:$D$300,C622)+SUMIFS('02'!$H$3:$H$300,'02'!$C$3:$C$300,C622)+SUMIFS('02'!$H$3:$H$300,'02'!$D$3:$D$300,C622)+SUMIFS('03'!$H$3:$H$300,'03'!$C$3:$C$300,C622)+SUMIFS('03'!$H$3:$H$300,'03'!$D$3:$D$300,C622)+SUMIFS('04'!$H$3:$H$300,'04'!$C$3:$C$300,C622)+SUMIFS('04'!$H$3:$H$300,'04'!$D$3:$D$300,C622)+SUMIFS('05'!$H$3:$H$300,'05'!$C$3:$C$300,C622)+SUMIFS('05'!$H$3:$H$300,'05'!$D$3:$D$300,C622)+SUMIFS('06'!$H$3:$H$300,'06'!$C$3:$C$300,C622)+SUMIFS('06'!$H$3:$H$300,'06'!$D$3:$D$300,C622)+SUMIFS('07'!$H$3:$H$300,'07'!$C$3:$C$300,C622)+SUMIFS('07'!$H$3:$H$300,'07'!$D$3:$D$300,C622)+SUMIFS('08'!$H$3:$H$300,'08'!$C$3:$C$300,C622)+SUMIFS('08'!$H$3:$H$300,'08'!$D$3:$D$300,C622)+SUMIFS('09'!$H$3:$H$300,'09'!$C$3:$C$300,C622)+SUMIFS('09'!$H$3:$H$300,'09'!$D$3:$D$300,C622)+SUMIFS('10'!$I$3:$I$260,'10'!$C$3:$C$260,C622)+SUMIFS('10'!$I$3:$I$260,'10'!$D$3:$D$260,C622)+SUMIFS('11'!$H$3:$H$300,'11'!$C$3:$C$300,C622)+SUMIFS('11'!$H$3:$H$300,'11'!$D$3:$D$300,C622)+SUMIFS('12'!$H$3:$H$300,'12'!$C$3:$C$300,C622)+SUMIFS('12'!$H$3:$H$300,'12'!$D$3:$D$300,C622)</f>
        <v>0</v>
      </c>
      <c r="I622" s="212"/>
      <c r="J622" s="231"/>
      <c r="K622" s="212"/>
      <c r="L622" s="212"/>
    </row>
    <row r="623" spans="1:12" ht="24.75" customHeight="1">
      <c r="A623" s="16">
        <f>Equipes!$H623+(ROW(Equipes!$H623)/100000)</f>
        <v>6.2300000000000003E-3</v>
      </c>
      <c r="B623" s="13">
        <f>RANK(Equipes!$A623,A:A)</f>
        <v>378</v>
      </c>
      <c r="C623" s="28"/>
      <c r="D623" s="18">
        <f>COUNTIF('01'!$C$3:$C$300,C623)+COUNTIF('02'!$C$3:$C$300,C623)+COUNTIF('03'!$C$3:$C$300,C623)+COUNTIF('04'!$C$3:$C$300,C623)+COUNTIF('05'!$C$3:$C$300,C623)+COUNTIF('06'!$C$3:$C$300,C623)+COUNTIF('07'!$C$3:$C$300,C623)+COUNTIF('08'!$C$3:$C$300,C623)+COUNTIF('09'!$C$3:$C$300,C623)+COUNTIF('10'!$C$3:$C$260,C623)+COUNTIF('11'!$C$3:$C$300,C623)+COUNTIF('12'!$C$3:$C$300,C623)</f>
        <v>0</v>
      </c>
      <c r="E623" s="18">
        <f>COUNTIF('01'!$D$3:$D$300,C623)+COUNTIF('02'!$D$3:$D$300,C623)+COUNTIF('03'!$D$3:$D$300,C623)+COUNTIF('04'!$D$3:$D$300,C623)+COUNTIF('05'!$D$3:$D$300,C623)+COUNTIF('06'!$D$3:$D$300,C623)+COUNTIF('07'!$D$3:$D$300,C623)+COUNTIF('08'!$D$3:$D$300,C623)+COUNTIF('09'!$D$3:$D$300,C623)+COUNTIF('10'!$D$3:$D$260,C623)+COUNTIF('11'!$D$3:$D$300,C623)+COUNTIF('12'!$D$3:$D$300,C623)</f>
        <v>0</v>
      </c>
      <c r="F623" s="18">
        <f>COUNTIFS('01'!$C$3:$C$300,C623,'01'!$H$3:$H$300,"&gt;0")+COUNTIFS('01'!$D$3:$D$300,C623,'01'!$H$3:$H$300,"&gt;0")+COUNTIFS('02'!$C$3:$C$300,C623,'02'!$H$3:$H$300,"&gt;0")+COUNTIFS('02'!$D$3:$D$300,C623,'02'!$H$3:$H$300,"&gt;0")+COUNTIFS('03'!$C$3:$C$300,C623,'03'!$H$3:$H$300,"&gt;0")+COUNTIFS('03'!$D$3:$D$300,C623,'03'!$H$3:$H$300,"&gt;0")+COUNTIFS('04'!$C$3:$C$300,C623,'04'!$H$3:$H$300,"&gt;0")+COUNTIFS('04'!$D$3:$D$300,C623,'04'!$H$3:$H$300,"&gt;0")+COUNTIFS('05'!$C$3:$C$300,C623,'05'!$H$3:$H$300,"&gt;0")+COUNTIFS('05'!$D$3:$D$300,C623,'05'!$H$3:$H$300,"&gt;0")+COUNTIFS('06'!$C$3:$C$300,C623,'06'!$H$3:$H$300,"&gt;0")+COUNTIFS('06'!$D$3:$D$300,C623,'06'!$H$3:$H$300,"&gt;0")+COUNTIFS('07'!$C$3:$C$300,C623,'07'!$H$3:$H$300,"&gt;0")+COUNTIFS('07'!$D$3:$D$300,C623,'07'!$H$3:$H$300,"&gt;0")+COUNTIFS('08'!$C$3:$C$300,C623,'08'!$H$3:$H$300,"&gt;0")+COUNTIFS('08'!$D$3:$D$300,C623,'08'!$H$3:$H$300,"&gt;0")+COUNTIFS('09'!$C$3:$C$300,C623,'09'!$H$3:$H$300,"&gt;0")+COUNTIFS('09'!$D$3:$D$300,C623,'09'!$H$3:$H$300,"&gt;0")+COUNTIFS('10'!$C$3:$C$260,C623,'10'!$I$3:$I$260,"&gt;0")+COUNTIFS('10'!$D$3:$D$260,C623,'10'!$I$3:$I$260,"&gt;0")+COUNTIFS('11'!$C$3:$C$300,C623,'11'!$H$3:$H$300,"&gt;0")+COUNTIFS('11'!$D$3:$D$300,C623,'11'!$H$3:$H$300,"&gt;0")+COUNTIFS('12'!$C$3:$C$300,C623,'12'!$H$3:$H$300,"&gt;0")+COUNTIFS('12'!$D$3:$D$300,C623,'12'!$H$3:$H$300,"&gt;0")</f>
        <v>0</v>
      </c>
      <c r="G623" s="18">
        <f>COUNTIFS('01'!$C$3:$C$300,C623,'01'!$H$3:$H$300,"&lt;0")+COUNTIFS('01'!$D$3:$D$300,C623,'01'!$H$3:$H$300,"&lt;0")+COUNTIFS('02'!$C$3:$C$300,C623,'02'!$H$3:$H$300,"&lt;0")+COUNTIFS('02'!$D$3:$D$300,C623,'02'!$H$3:$H$300,"&lt;0")+COUNTIFS('03'!$C$3:$C$300,C623,'03'!$H$3:$H$300,"&lt;0")+COUNTIFS('03'!$D$3:$D$300,C623,'03'!$H$3:$H$300,"&lt;0")+COUNTIFS('04'!$C$3:$C$300,C623,'04'!$H$3:$H$300,"&lt;0")+COUNTIFS('04'!$D$3:$D$300,C623,'04'!$H$3:$H$300,"&lt;0")+COUNTIFS('05'!$C$3:$C$300,C623,'05'!$H$3:$H$300,"&lt;0")+COUNTIFS('05'!$D$3:$D$300,C623,'05'!$H$3:$H$300,"&lt;0")+COUNTIFS('06'!$C$3:$C$300,C623,'06'!$H$3:$H$300,"&lt;0")+COUNTIFS('06'!$D$3:$D$300,C623,'06'!$H$3:$H$300,"&lt;0")+COUNTIFS('07'!$C$3:$C$300,C623,'07'!$H$3:$H$300,"&lt;0")+COUNTIFS('07'!$D$3:$D$300,C623,'07'!$H$3:$H$300,"&lt;0")+COUNTIFS('08'!$C$3:$C$300,C623,'08'!$H$3:$H$300,"&lt;0")+COUNTIFS('08'!$D$3:$D$300,C623,'08'!$H$3:$H$300,"&lt;0")+COUNTIFS('09'!$C$3:$C$300,C623,'09'!$H$3:$H$300,"&lt;0")+COUNTIFS('09'!$D$3:$D$300,C623,'09'!$H$3:$H$300,"&lt;0")+COUNTIFS('10'!$C$3:$C$260,C623,'10'!$I$3:$I$260,"&lt;0")+COUNTIFS('10'!$D$3:$D$260,C623,'10'!$I$3:$I$260,"&lt;0")+COUNTIFS('11'!$C$3:$C$300,C623,'11'!$H$3:$H$300,"&lt;0")+COUNTIFS('11'!$D$3:$D$300,C623,'11'!$H$3:$H$300,"&lt;0")+COUNTIFS('12'!$C$3:$C$300,C623,'12'!$H$3:$H$300,"&lt;0")+COUNTIFS('12'!$D$3:$D$300,C623,'12'!$H$3:$H$300,"&lt;0")</f>
        <v>0</v>
      </c>
      <c r="H623" s="19">
        <f>SUMIFS('01'!$H$3:$H$300,'01'!$C$3:$C$300,C623)+SUMIFS('01'!$H$3:$H$300,'01'!$D$3:$D$300,C623)+SUMIFS('02'!$H$3:$H$300,'02'!$C$3:$C$300,C623)+SUMIFS('02'!$H$3:$H$300,'02'!$D$3:$D$300,C623)+SUMIFS('03'!$H$3:$H$300,'03'!$C$3:$C$300,C623)+SUMIFS('03'!$H$3:$H$300,'03'!$D$3:$D$300,C623)+SUMIFS('04'!$H$3:$H$300,'04'!$C$3:$C$300,C623)+SUMIFS('04'!$H$3:$H$300,'04'!$D$3:$D$300,C623)+SUMIFS('05'!$H$3:$H$300,'05'!$C$3:$C$300,C623)+SUMIFS('05'!$H$3:$H$300,'05'!$D$3:$D$300,C623)+SUMIFS('06'!$H$3:$H$300,'06'!$C$3:$C$300,C623)+SUMIFS('06'!$H$3:$H$300,'06'!$D$3:$D$300,C623)+SUMIFS('07'!$H$3:$H$300,'07'!$C$3:$C$300,C623)+SUMIFS('07'!$H$3:$H$300,'07'!$D$3:$D$300,C623)+SUMIFS('08'!$H$3:$H$300,'08'!$C$3:$C$300,C623)+SUMIFS('08'!$H$3:$H$300,'08'!$D$3:$D$300,C623)+SUMIFS('09'!$H$3:$H$300,'09'!$C$3:$C$300,C623)+SUMIFS('09'!$H$3:$H$300,'09'!$D$3:$D$300,C623)+SUMIFS('10'!$I$3:$I$260,'10'!$C$3:$C$260,C623)+SUMIFS('10'!$I$3:$I$260,'10'!$D$3:$D$260,C623)+SUMIFS('11'!$H$3:$H$300,'11'!$C$3:$C$300,C623)+SUMIFS('11'!$H$3:$H$300,'11'!$D$3:$D$300,C623)+SUMIFS('12'!$H$3:$H$300,'12'!$C$3:$C$300,C623)+SUMIFS('12'!$H$3:$H$300,'12'!$D$3:$D$300,C623)</f>
        <v>0</v>
      </c>
      <c r="I623" s="212"/>
      <c r="J623" s="231"/>
      <c r="K623" s="212"/>
      <c r="L623" s="212"/>
    </row>
    <row r="624" spans="1:12" ht="24.75" customHeight="1">
      <c r="A624" s="16">
        <f>Equipes!$H624+(ROW(Equipes!$H624)/100000)</f>
        <v>6.2399999999999999E-3</v>
      </c>
      <c r="B624" s="13">
        <f>RANK(Equipes!$A624,A:A)</f>
        <v>377</v>
      </c>
      <c r="C624" s="28"/>
      <c r="D624" s="18">
        <f>COUNTIF('01'!$C$3:$C$300,C624)+COUNTIF('02'!$C$3:$C$300,C624)+COUNTIF('03'!$C$3:$C$300,C624)+COUNTIF('04'!$C$3:$C$300,C624)+COUNTIF('05'!$C$3:$C$300,C624)+COUNTIF('06'!$C$3:$C$300,C624)+COUNTIF('07'!$C$3:$C$300,C624)+COUNTIF('08'!$C$3:$C$300,C624)+COUNTIF('09'!$C$3:$C$300,C624)+COUNTIF('10'!$C$3:$C$260,C624)+COUNTIF('11'!$C$3:$C$300,C624)+COUNTIF('12'!$C$3:$C$300,C624)</f>
        <v>0</v>
      </c>
      <c r="E624" s="18">
        <f>COUNTIF('01'!$D$3:$D$300,C624)+COUNTIF('02'!$D$3:$D$300,C624)+COUNTIF('03'!$D$3:$D$300,C624)+COUNTIF('04'!$D$3:$D$300,C624)+COUNTIF('05'!$D$3:$D$300,C624)+COUNTIF('06'!$D$3:$D$300,C624)+COUNTIF('07'!$D$3:$D$300,C624)+COUNTIF('08'!$D$3:$D$300,C624)+COUNTIF('09'!$D$3:$D$300,C624)+COUNTIF('10'!$D$3:$D$260,C624)+COUNTIF('11'!$D$3:$D$300,C624)+COUNTIF('12'!$D$3:$D$300,C624)</f>
        <v>0</v>
      </c>
      <c r="F624" s="18">
        <f>COUNTIFS('01'!$C$3:$C$300,C624,'01'!$H$3:$H$300,"&gt;0")+COUNTIFS('01'!$D$3:$D$300,C624,'01'!$H$3:$H$300,"&gt;0")+COUNTIFS('02'!$C$3:$C$300,C624,'02'!$H$3:$H$300,"&gt;0")+COUNTIFS('02'!$D$3:$D$300,C624,'02'!$H$3:$H$300,"&gt;0")+COUNTIFS('03'!$C$3:$C$300,C624,'03'!$H$3:$H$300,"&gt;0")+COUNTIFS('03'!$D$3:$D$300,C624,'03'!$H$3:$H$300,"&gt;0")+COUNTIFS('04'!$C$3:$C$300,C624,'04'!$H$3:$H$300,"&gt;0")+COUNTIFS('04'!$D$3:$D$300,C624,'04'!$H$3:$H$300,"&gt;0")+COUNTIFS('05'!$C$3:$C$300,C624,'05'!$H$3:$H$300,"&gt;0")+COUNTIFS('05'!$D$3:$D$300,C624,'05'!$H$3:$H$300,"&gt;0")+COUNTIFS('06'!$C$3:$C$300,C624,'06'!$H$3:$H$300,"&gt;0")+COUNTIFS('06'!$D$3:$D$300,C624,'06'!$H$3:$H$300,"&gt;0")+COUNTIFS('07'!$C$3:$C$300,C624,'07'!$H$3:$H$300,"&gt;0")+COUNTIFS('07'!$D$3:$D$300,C624,'07'!$H$3:$H$300,"&gt;0")+COUNTIFS('08'!$C$3:$C$300,C624,'08'!$H$3:$H$300,"&gt;0")+COUNTIFS('08'!$D$3:$D$300,C624,'08'!$H$3:$H$300,"&gt;0")+COUNTIFS('09'!$C$3:$C$300,C624,'09'!$H$3:$H$300,"&gt;0")+COUNTIFS('09'!$D$3:$D$300,C624,'09'!$H$3:$H$300,"&gt;0")+COUNTIFS('10'!$C$3:$C$260,C624,'10'!$I$3:$I$260,"&gt;0")+COUNTIFS('10'!$D$3:$D$260,C624,'10'!$I$3:$I$260,"&gt;0")+COUNTIFS('11'!$C$3:$C$300,C624,'11'!$H$3:$H$300,"&gt;0")+COUNTIFS('11'!$D$3:$D$300,C624,'11'!$H$3:$H$300,"&gt;0")+COUNTIFS('12'!$C$3:$C$300,C624,'12'!$H$3:$H$300,"&gt;0")+COUNTIFS('12'!$D$3:$D$300,C624,'12'!$H$3:$H$300,"&gt;0")</f>
        <v>0</v>
      </c>
      <c r="G624" s="18">
        <f>COUNTIFS('01'!$C$3:$C$300,C624,'01'!$H$3:$H$300,"&lt;0")+COUNTIFS('01'!$D$3:$D$300,C624,'01'!$H$3:$H$300,"&lt;0")+COUNTIFS('02'!$C$3:$C$300,C624,'02'!$H$3:$H$300,"&lt;0")+COUNTIFS('02'!$D$3:$D$300,C624,'02'!$H$3:$H$300,"&lt;0")+COUNTIFS('03'!$C$3:$C$300,C624,'03'!$H$3:$H$300,"&lt;0")+COUNTIFS('03'!$D$3:$D$300,C624,'03'!$H$3:$H$300,"&lt;0")+COUNTIFS('04'!$C$3:$C$300,C624,'04'!$H$3:$H$300,"&lt;0")+COUNTIFS('04'!$D$3:$D$300,C624,'04'!$H$3:$H$300,"&lt;0")+COUNTIFS('05'!$C$3:$C$300,C624,'05'!$H$3:$H$300,"&lt;0")+COUNTIFS('05'!$D$3:$D$300,C624,'05'!$H$3:$H$300,"&lt;0")+COUNTIFS('06'!$C$3:$C$300,C624,'06'!$H$3:$H$300,"&lt;0")+COUNTIFS('06'!$D$3:$D$300,C624,'06'!$H$3:$H$300,"&lt;0")+COUNTIFS('07'!$C$3:$C$300,C624,'07'!$H$3:$H$300,"&lt;0")+COUNTIFS('07'!$D$3:$D$300,C624,'07'!$H$3:$H$300,"&lt;0")+COUNTIFS('08'!$C$3:$C$300,C624,'08'!$H$3:$H$300,"&lt;0")+COUNTIFS('08'!$D$3:$D$300,C624,'08'!$H$3:$H$300,"&lt;0")+COUNTIFS('09'!$C$3:$C$300,C624,'09'!$H$3:$H$300,"&lt;0")+COUNTIFS('09'!$D$3:$D$300,C624,'09'!$H$3:$H$300,"&lt;0")+COUNTIFS('10'!$C$3:$C$260,C624,'10'!$I$3:$I$260,"&lt;0")+COUNTIFS('10'!$D$3:$D$260,C624,'10'!$I$3:$I$260,"&lt;0")+COUNTIFS('11'!$C$3:$C$300,C624,'11'!$H$3:$H$300,"&lt;0")+COUNTIFS('11'!$D$3:$D$300,C624,'11'!$H$3:$H$300,"&lt;0")+COUNTIFS('12'!$C$3:$C$300,C624,'12'!$H$3:$H$300,"&lt;0")+COUNTIFS('12'!$D$3:$D$300,C624,'12'!$H$3:$H$300,"&lt;0")</f>
        <v>0</v>
      </c>
      <c r="H624" s="19">
        <f>SUMIFS('01'!$H$3:$H$300,'01'!$C$3:$C$300,C624)+SUMIFS('01'!$H$3:$H$300,'01'!$D$3:$D$300,C624)+SUMIFS('02'!$H$3:$H$300,'02'!$C$3:$C$300,C624)+SUMIFS('02'!$H$3:$H$300,'02'!$D$3:$D$300,C624)+SUMIFS('03'!$H$3:$H$300,'03'!$C$3:$C$300,C624)+SUMIFS('03'!$H$3:$H$300,'03'!$D$3:$D$300,C624)+SUMIFS('04'!$H$3:$H$300,'04'!$C$3:$C$300,C624)+SUMIFS('04'!$H$3:$H$300,'04'!$D$3:$D$300,C624)+SUMIFS('05'!$H$3:$H$300,'05'!$C$3:$C$300,C624)+SUMIFS('05'!$H$3:$H$300,'05'!$D$3:$D$300,C624)+SUMIFS('06'!$H$3:$H$300,'06'!$C$3:$C$300,C624)+SUMIFS('06'!$H$3:$H$300,'06'!$D$3:$D$300,C624)+SUMIFS('07'!$H$3:$H$300,'07'!$C$3:$C$300,C624)+SUMIFS('07'!$H$3:$H$300,'07'!$D$3:$D$300,C624)+SUMIFS('08'!$H$3:$H$300,'08'!$C$3:$C$300,C624)+SUMIFS('08'!$H$3:$H$300,'08'!$D$3:$D$300,C624)+SUMIFS('09'!$H$3:$H$300,'09'!$C$3:$C$300,C624)+SUMIFS('09'!$H$3:$H$300,'09'!$D$3:$D$300,C624)+SUMIFS('10'!$I$3:$I$260,'10'!$C$3:$C$260,C624)+SUMIFS('10'!$I$3:$I$260,'10'!$D$3:$D$260,C624)+SUMIFS('11'!$H$3:$H$300,'11'!$C$3:$C$300,C624)+SUMIFS('11'!$H$3:$H$300,'11'!$D$3:$D$300,C624)+SUMIFS('12'!$H$3:$H$300,'12'!$C$3:$C$300,C624)+SUMIFS('12'!$H$3:$H$300,'12'!$D$3:$D$300,C624)</f>
        <v>0</v>
      </c>
      <c r="I624" s="212"/>
      <c r="J624" s="231"/>
      <c r="K624" s="212"/>
      <c r="L624" s="212"/>
    </row>
    <row r="625" spans="1:12" ht="24.75" customHeight="1">
      <c r="A625" s="16">
        <f>Equipes!$H625+(ROW(Equipes!$H625)/100000)</f>
        <v>6.2500000000000003E-3</v>
      </c>
      <c r="B625" s="13">
        <f>RANK(Equipes!$A625,A:A)</f>
        <v>376</v>
      </c>
      <c r="C625" s="28"/>
      <c r="D625" s="18">
        <f>COUNTIF('01'!$C$3:$C$300,C625)+COUNTIF('02'!$C$3:$C$300,C625)+COUNTIF('03'!$C$3:$C$300,C625)+COUNTIF('04'!$C$3:$C$300,C625)+COUNTIF('05'!$C$3:$C$300,C625)+COUNTIF('06'!$C$3:$C$300,C625)+COUNTIF('07'!$C$3:$C$300,C625)+COUNTIF('08'!$C$3:$C$300,C625)+COUNTIF('09'!$C$3:$C$300,C625)+COUNTIF('10'!$C$3:$C$260,C625)+COUNTIF('11'!$C$3:$C$300,C625)+COUNTIF('12'!$C$3:$C$300,C625)</f>
        <v>0</v>
      </c>
      <c r="E625" s="18">
        <f>COUNTIF('01'!$D$3:$D$300,C625)+COUNTIF('02'!$D$3:$D$300,C625)+COUNTIF('03'!$D$3:$D$300,C625)+COUNTIF('04'!$D$3:$D$300,C625)+COUNTIF('05'!$D$3:$D$300,C625)+COUNTIF('06'!$D$3:$D$300,C625)+COUNTIF('07'!$D$3:$D$300,C625)+COUNTIF('08'!$D$3:$D$300,C625)+COUNTIF('09'!$D$3:$D$300,C625)+COUNTIF('10'!$D$3:$D$260,C625)+COUNTIF('11'!$D$3:$D$300,C625)+COUNTIF('12'!$D$3:$D$300,C625)</f>
        <v>0</v>
      </c>
      <c r="F625" s="18">
        <f>COUNTIFS('01'!$C$3:$C$300,C625,'01'!$H$3:$H$300,"&gt;0")+COUNTIFS('01'!$D$3:$D$300,C625,'01'!$H$3:$H$300,"&gt;0")+COUNTIFS('02'!$C$3:$C$300,C625,'02'!$H$3:$H$300,"&gt;0")+COUNTIFS('02'!$D$3:$D$300,C625,'02'!$H$3:$H$300,"&gt;0")+COUNTIFS('03'!$C$3:$C$300,C625,'03'!$H$3:$H$300,"&gt;0")+COUNTIFS('03'!$D$3:$D$300,C625,'03'!$H$3:$H$300,"&gt;0")+COUNTIFS('04'!$C$3:$C$300,C625,'04'!$H$3:$H$300,"&gt;0")+COUNTIFS('04'!$D$3:$D$300,C625,'04'!$H$3:$H$300,"&gt;0")+COUNTIFS('05'!$C$3:$C$300,C625,'05'!$H$3:$H$300,"&gt;0")+COUNTIFS('05'!$D$3:$D$300,C625,'05'!$H$3:$H$300,"&gt;0")+COUNTIFS('06'!$C$3:$C$300,C625,'06'!$H$3:$H$300,"&gt;0")+COUNTIFS('06'!$D$3:$D$300,C625,'06'!$H$3:$H$300,"&gt;0")+COUNTIFS('07'!$C$3:$C$300,C625,'07'!$H$3:$H$300,"&gt;0")+COUNTIFS('07'!$D$3:$D$300,C625,'07'!$H$3:$H$300,"&gt;0")+COUNTIFS('08'!$C$3:$C$300,C625,'08'!$H$3:$H$300,"&gt;0")+COUNTIFS('08'!$D$3:$D$300,C625,'08'!$H$3:$H$300,"&gt;0")+COUNTIFS('09'!$C$3:$C$300,C625,'09'!$H$3:$H$300,"&gt;0")+COUNTIFS('09'!$D$3:$D$300,C625,'09'!$H$3:$H$300,"&gt;0")+COUNTIFS('10'!$C$3:$C$260,C625,'10'!$I$3:$I$260,"&gt;0")+COUNTIFS('10'!$D$3:$D$260,C625,'10'!$I$3:$I$260,"&gt;0")+COUNTIFS('11'!$C$3:$C$300,C625,'11'!$H$3:$H$300,"&gt;0")+COUNTIFS('11'!$D$3:$D$300,C625,'11'!$H$3:$H$300,"&gt;0")+COUNTIFS('12'!$C$3:$C$300,C625,'12'!$H$3:$H$300,"&gt;0")+COUNTIFS('12'!$D$3:$D$300,C625,'12'!$H$3:$H$300,"&gt;0")</f>
        <v>0</v>
      </c>
      <c r="G625" s="18">
        <f>COUNTIFS('01'!$C$3:$C$300,C625,'01'!$H$3:$H$300,"&lt;0")+COUNTIFS('01'!$D$3:$D$300,C625,'01'!$H$3:$H$300,"&lt;0")+COUNTIFS('02'!$C$3:$C$300,C625,'02'!$H$3:$H$300,"&lt;0")+COUNTIFS('02'!$D$3:$D$300,C625,'02'!$H$3:$H$300,"&lt;0")+COUNTIFS('03'!$C$3:$C$300,C625,'03'!$H$3:$H$300,"&lt;0")+COUNTIFS('03'!$D$3:$D$300,C625,'03'!$H$3:$H$300,"&lt;0")+COUNTIFS('04'!$C$3:$C$300,C625,'04'!$H$3:$H$300,"&lt;0")+COUNTIFS('04'!$D$3:$D$300,C625,'04'!$H$3:$H$300,"&lt;0")+COUNTIFS('05'!$C$3:$C$300,C625,'05'!$H$3:$H$300,"&lt;0")+COUNTIFS('05'!$D$3:$D$300,C625,'05'!$H$3:$H$300,"&lt;0")+COUNTIFS('06'!$C$3:$C$300,C625,'06'!$H$3:$H$300,"&lt;0")+COUNTIFS('06'!$D$3:$D$300,C625,'06'!$H$3:$H$300,"&lt;0")+COUNTIFS('07'!$C$3:$C$300,C625,'07'!$H$3:$H$300,"&lt;0")+COUNTIFS('07'!$D$3:$D$300,C625,'07'!$H$3:$H$300,"&lt;0")+COUNTIFS('08'!$C$3:$C$300,C625,'08'!$H$3:$H$300,"&lt;0")+COUNTIFS('08'!$D$3:$D$300,C625,'08'!$H$3:$H$300,"&lt;0")+COUNTIFS('09'!$C$3:$C$300,C625,'09'!$H$3:$H$300,"&lt;0")+COUNTIFS('09'!$D$3:$D$300,C625,'09'!$H$3:$H$300,"&lt;0")+COUNTIFS('10'!$C$3:$C$260,C625,'10'!$I$3:$I$260,"&lt;0")+COUNTIFS('10'!$D$3:$D$260,C625,'10'!$I$3:$I$260,"&lt;0")+COUNTIFS('11'!$C$3:$C$300,C625,'11'!$H$3:$H$300,"&lt;0")+COUNTIFS('11'!$D$3:$D$300,C625,'11'!$H$3:$H$300,"&lt;0")+COUNTIFS('12'!$C$3:$C$300,C625,'12'!$H$3:$H$300,"&lt;0")+COUNTIFS('12'!$D$3:$D$300,C625,'12'!$H$3:$H$300,"&lt;0")</f>
        <v>0</v>
      </c>
      <c r="H625" s="19">
        <f>SUMIFS('01'!$H$3:$H$300,'01'!$C$3:$C$300,C625)+SUMIFS('01'!$H$3:$H$300,'01'!$D$3:$D$300,C625)+SUMIFS('02'!$H$3:$H$300,'02'!$C$3:$C$300,C625)+SUMIFS('02'!$H$3:$H$300,'02'!$D$3:$D$300,C625)+SUMIFS('03'!$H$3:$H$300,'03'!$C$3:$C$300,C625)+SUMIFS('03'!$H$3:$H$300,'03'!$D$3:$D$300,C625)+SUMIFS('04'!$H$3:$H$300,'04'!$C$3:$C$300,C625)+SUMIFS('04'!$H$3:$H$300,'04'!$D$3:$D$300,C625)+SUMIFS('05'!$H$3:$H$300,'05'!$C$3:$C$300,C625)+SUMIFS('05'!$H$3:$H$300,'05'!$D$3:$D$300,C625)+SUMIFS('06'!$H$3:$H$300,'06'!$C$3:$C$300,C625)+SUMIFS('06'!$H$3:$H$300,'06'!$D$3:$D$300,C625)+SUMIFS('07'!$H$3:$H$300,'07'!$C$3:$C$300,C625)+SUMIFS('07'!$H$3:$H$300,'07'!$D$3:$D$300,C625)+SUMIFS('08'!$H$3:$H$300,'08'!$C$3:$C$300,C625)+SUMIFS('08'!$H$3:$H$300,'08'!$D$3:$D$300,C625)+SUMIFS('09'!$H$3:$H$300,'09'!$C$3:$C$300,C625)+SUMIFS('09'!$H$3:$H$300,'09'!$D$3:$D$300,C625)+SUMIFS('10'!$I$3:$I$260,'10'!$C$3:$C$260,C625)+SUMIFS('10'!$I$3:$I$260,'10'!$D$3:$D$260,C625)+SUMIFS('11'!$H$3:$H$300,'11'!$C$3:$C$300,C625)+SUMIFS('11'!$H$3:$H$300,'11'!$D$3:$D$300,C625)+SUMIFS('12'!$H$3:$H$300,'12'!$C$3:$C$300,C625)+SUMIFS('12'!$H$3:$H$300,'12'!$D$3:$D$300,C625)</f>
        <v>0</v>
      </c>
      <c r="I625" s="212"/>
      <c r="J625" s="231"/>
      <c r="K625" s="212"/>
      <c r="L625" s="212"/>
    </row>
    <row r="626" spans="1:12" ht="24.75" customHeight="1">
      <c r="A626" s="16">
        <f>Equipes!$H626+(ROW(Equipes!$H626)/100000)</f>
        <v>6.2599999999999999E-3</v>
      </c>
      <c r="B626" s="13">
        <f>RANK(Equipes!$A626,A:A)</f>
        <v>375</v>
      </c>
      <c r="C626" s="28"/>
      <c r="D626" s="18">
        <f>COUNTIF('01'!$C$3:$C$300,C626)+COUNTIF('02'!$C$3:$C$300,C626)+COUNTIF('03'!$C$3:$C$300,C626)+COUNTIF('04'!$C$3:$C$300,C626)+COUNTIF('05'!$C$3:$C$300,C626)+COUNTIF('06'!$C$3:$C$300,C626)+COUNTIF('07'!$C$3:$C$300,C626)+COUNTIF('08'!$C$3:$C$300,C626)+COUNTIF('09'!$C$3:$C$300,C626)+COUNTIF('10'!$C$3:$C$260,C626)+COUNTIF('11'!$C$3:$C$300,C626)+COUNTIF('12'!$C$3:$C$300,C626)</f>
        <v>0</v>
      </c>
      <c r="E626" s="18">
        <f>COUNTIF('01'!$D$3:$D$300,C626)+COUNTIF('02'!$D$3:$D$300,C626)+COUNTIF('03'!$D$3:$D$300,C626)+COUNTIF('04'!$D$3:$D$300,C626)+COUNTIF('05'!$D$3:$D$300,C626)+COUNTIF('06'!$D$3:$D$300,C626)+COUNTIF('07'!$D$3:$D$300,C626)+COUNTIF('08'!$D$3:$D$300,C626)+COUNTIF('09'!$D$3:$D$300,C626)+COUNTIF('10'!$D$3:$D$260,C626)+COUNTIF('11'!$D$3:$D$300,C626)+COUNTIF('12'!$D$3:$D$300,C626)</f>
        <v>0</v>
      </c>
      <c r="F626" s="18">
        <f>COUNTIFS('01'!$C$3:$C$300,C626,'01'!$H$3:$H$300,"&gt;0")+COUNTIFS('01'!$D$3:$D$300,C626,'01'!$H$3:$H$300,"&gt;0")+COUNTIFS('02'!$C$3:$C$300,C626,'02'!$H$3:$H$300,"&gt;0")+COUNTIFS('02'!$D$3:$D$300,C626,'02'!$H$3:$H$300,"&gt;0")+COUNTIFS('03'!$C$3:$C$300,C626,'03'!$H$3:$H$300,"&gt;0")+COUNTIFS('03'!$D$3:$D$300,C626,'03'!$H$3:$H$300,"&gt;0")+COUNTIFS('04'!$C$3:$C$300,C626,'04'!$H$3:$H$300,"&gt;0")+COUNTIFS('04'!$D$3:$D$300,C626,'04'!$H$3:$H$300,"&gt;0")+COUNTIFS('05'!$C$3:$C$300,C626,'05'!$H$3:$H$300,"&gt;0")+COUNTIFS('05'!$D$3:$D$300,C626,'05'!$H$3:$H$300,"&gt;0")+COUNTIFS('06'!$C$3:$C$300,C626,'06'!$H$3:$H$300,"&gt;0")+COUNTIFS('06'!$D$3:$D$300,C626,'06'!$H$3:$H$300,"&gt;0")+COUNTIFS('07'!$C$3:$C$300,C626,'07'!$H$3:$H$300,"&gt;0")+COUNTIFS('07'!$D$3:$D$300,C626,'07'!$H$3:$H$300,"&gt;0")+COUNTIFS('08'!$C$3:$C$300,C626,'08'!$H$3:$H$300,"&gt;0")+COUNTIFS('08'!$D$3:$D$300,C626,'08'!$H$3:$H$300,"&gt;0")+COUNTIFS('09'!$C$3:$C$300,C626,'09'!$H$3:$H$300,"&gt;0")+COUNTIFS('09'!$D$3:$D$300,C626,'09'!$H$3:$H$300,"&gt;0")+COUNTIFS('10'!$C$3:$C$260,C626,'10'!$I$3:$I$260,"&gt;0")+COUNTIFS('10'!$D$3:$D$260,C626,'10'!$I$3:$I$260,"&gt;0")+COUNTIFS('11'!$C$3:$C$300,C626,'11'!$H$3:$H$300,"&gt;0")+COUNTIFS('11'!$D$3:$D$300,C626,'11'!$H$3:$H$300,"&gt;0")+COUNTIFS('12'!$C$3:$C$300,C626,'12'!$H$3:$H$300,"&gt;0")+COUNTIFS('12'!$D$3:$D$300,C626,'12'!$H$3:$H$300,"&gt;0")</f>
        <v>0</v>
      </c>
      <c r="G626" s="18">
        <f>COUNTIFS('01'!$C$3:$C$300,C626,'01'!$H$3:$H$300,"&lt;0")+COUNTIFS('01'!$D$3:$D$300,C626,'01'!$H$3:$H$300,"&lt;0")+COUNTIFS('02'!$C$3:$C$300,C626,'02'!$H$3:$H$300,"&lt;0")+COUNTIFS('02'!$D$3:$D$300,C626,'02'!$H$3:$H$300,"&lt;0")+COUNTIFS('03'!$C$3:$C$300,C626,'03'!$H$3:$H$300,"&lt;0")+COUNTIFS('03'!$D$3:$D$300,C626,'03'!$H$3:$H$300,"&lt;0")+COUNTIFS('04'!$C$3:$C$300,C626,'04'!$H$3:$H$300,"&lt;0")+COUNTIFS('04'!$D$3:$D$300,C626,'04'!$H$3:$H$300,"&lt;0")+COUNTIFS('05'!$C$3:$C$300,C626,'05'!$H$3:$H$300,"&lt;0")+COUNTIFS('05'!$D$3:$D$300,C626,'05'!$H$3:$H$300,"&lt;0")+COUNTIFS('06'!$C$3:$C$300,C626,'06'!$H$3:$H$300,"&lt;0")+COUNTIFS('06'!$D$3:$D$300,C626,'06'!$H$3:$H$300,"&lt;0")+COUNTIFS('07'!$C$3:$C$300,C626,'07'!$H$3:$H$300,"&lt;0")+COUNTIFS('07'!$D$3:$D$300,C626,'07'!$H$3:$H$300,"&lt;0")+COUNTIFS('08'!$C$3:$C$300,C626,'08'!$H$3:$H$300,"&lt;0")+COUNTIFS('08'!$D$3:$D$300,C626,'08'!$H$3:$H$300,"&lt;0")+COUNTIFS('09'!$C$3:$C$300,C626,'09'!$H$3:$H$300,"&lt;0")+COUNTIFS('09'!$D$3:$D$300,C626,'09'!$H$3:$H$300,"&lt;0")+COUNTIFS('10'!$C$3:$C$260,C626,'10'!$I$3:$I$260,"&lt;0")+COUNTIFS('10'!$D$3:$D$260,C626,'10'!$I$3:$I$260,"&lt;0")+COUNTIFS('11'!$C$3:$C$300,C626,'11'!$H$3:$H$300,"&lt;0")+COUNTIFS('11'!$D$3:$D$300,C626,'11'!$H$3:$H$300,"&lt;0")+COUNTIFS('12'!$C$3:$C$300,C626,'12'!$H$3:$H$300,"&lt;0")+COUNTIFS('12'!$D$3:$D$300,C626,'12'!$H$3:$H$300,"&lt;0")</f>
        <v>0</v>
      </c>
      <c r="H626" s="19">
        <f>SUMIFS('01'!$H$3:$H$300,'01'!$C$3:$C$300,C626)+SUMIFS('01'!$H$3:$H$300,'01'!$D$3:$D$300,C626)+SUMIFS('02'!$H$3:$H$300,'02'!$C$3:$C$300,C626)+SUMIFS('02'!$H$3:$H$300,'02'!$D$3:$D$300,C626)+SUMIFS('03'!$H$3:$H$300,'03'!$C$3:$C$300,C626)+SUMIFS('03'!$H$3:$H$300,'03'!$D$3:$D$300,C626)+SUMIFS('04'!$H$3:$H$300,'04'!$C$3:$C$300,C626)+SUMIFS('04'!$H$3:$H$300,'04'!$D$3:$D$300,C626)+SUMIFS('05'!$H$3:$H$300,'05'!$C$3:$C$300,C626)+SUMIFS('05'!$H$3:$H$300,'05'!$D$3:$D$300,C626)+SUMIFS('06'!$H$3:$H$300,'06'!$C$3:$C$300,C626)+SUMIFS('06'!$H$3:$H$300,'06'!$D$3:$D$300,C626)+SUMIFS('07'!$H$3:$H$300,'07'!$C$3:$C$300,C626)+SUMIFS('07'!$H$3:$H$300,'07'!$D$3:$D$300,C626)+SUMIFS('08'!$H$3:$H$300,'08'!$C$3:$C$300,C626)+SUMIFS('08'!$H$3:$H$300,'08'!$D$3:$D$300,C626)+SUMIFS('09'!$H$3:$H$300,'09'!$C$3:$C$300,C626)+SUMIFS('09'!$H$3:$H$300,'09'!$D$3:$D$300,C626)+SUMIFS('10'!$I$3:$I$260,'10'!$C$3:$C$260,C626)+SUMIFS('10'!$I$3:$I$260,'10'!$D$3:$D$260,C626)+SUMIFS('11'!$H$3:$H$300,'11'!$C$3:$C$300,C626)+SUMIFS('11'!$H$3:$H$300,'11'!$D$3:$D$300,C626)+SUMIFS('12'!$H$3:$H$300,'12'!$C$3:$C$300,C626)+SUMIFS('12'!$H$3:$H$300,'12'!$D$3:$D$300,C626)</f>
        <v>0</v>
      </c>
      <c r="I626" s="212"/>
      <c r="J626" s="231"/>
      <c r="K626" s="212"/>
      <c r="L626" s="212"/>
    </row>
    <row r="627" spans="1:12" ht="24.75" customHeight="1">
      <c r="A627" s="16">
        <f>Equipes!$H627+(ROW(Equipes!$H627)/100000)</f>
        <v>6.2700000000000004E-3</v>
      </c>
      <c r="B627" s="13">
        <f>RANK(Equipes!$A627,A:A)</f>
        <v>374</v>
      </c>
      <c r="C627" s="28"/>
      <c r="D627" s="18">
        <f>COUNTIF('01'!$C$3:$C$300,C627)+COUNTIF('02'!$C$3:$C$300,C627)+COUNTIF('03'!$C$3:$C$300,C627)+COUNTIF('04'!$C$3:$C$300,C627)+COUNTIF('05'!$C$3:$C$300,C627)+COUNTIF('06'!$C$3:$C$300,C627)+COUNTIF('07'!$C$3:$C$300,C627)+COUNTIF('08'!$C$3:$C$300,C627)+COUNTIF('09'!$C$3:$C$300,C627)+COUNTIF('10'!$C$3:$C$260,C627)+COUNTIF('11'!$C$3:$C$300,C627)+COUNTIF('12'!$C$3:$C$300,C627)</f>
        <v>0</v>
      </c>
      <c r="E627" s="18">
        <f>COUNTIF('01'!$D$3:$D$300,C627)+COUNTIF('02'!$D$3:$D$300,C627)+COUNTIF('03'!$D$3:$D$300,C627)+COUNTIF('04'!$D$3:$D$300,C627)+COUNTIF('05'!$D$3:$D$300,C627)+COUNTIF('06'!$D$3:$D$300,C627)+COUNTIF('07'!$D$3:$D$300,C627)+COUNTIF('08'!$D$3:$D$300,C627)+COUNTIF('09'!$D$3:$D$300,C627)+COUNTIF('10'!$D$3:$D$260,C627)+COUNTIF('11'!$D$3:$D$300,C627)+COUNTIF('12'!$D$3:$D$300,C627)</f>
        <v>0</v>
      </c>
      <c r="F627" s="18">
        <f>COUNTIFS('01'!$C$3:$C$300,C627,'01'!$H$3:$H$300,"&gt;0")+COUNTIFS('01'!$D$3:$D$300,C627,'01'!$H$3:$H$300,"&gt;0")+COUNTIFS('02'!$C$3:$C$300,C627,'02'!$H$3:$H$300,"&gt;0")+COUNTIFS('02'!$D$3:$D$300,C627,'02'!$H$3:$H$300,"&gt;0")+COUNTIFS('03'!$C$3:$C$300,C627,'03'!$H$3:$H$300,"&gt;0")+COUNTIFS('03'!$D$3:$D$300,C627,'03'!$H$3:$H$300,"&gt;0")+COUNTIFS('04'!$C$3:$C$300,C627,'04'!$H$3:$H$300,"&gt;0")+COUNTIFS('04'!$D$3:$D$300,C627,'04'!$H$3:$H$300,"&gt;0")+COUNTIFS('05'!$C$3:$C$300,C627,'05'!$H$3:$H$300,"&gt;0")+COUNTIFS('05'!$D$3:$D$300,C627,'05'!$H$3:$H$300,"&gt;0")+COUNTIFS('06'!$C$3:$C$300,C627,'06'!$H$3:$H$300,"&gt;0")+COUNTIFS('06'!$D$3:$D$300,C627,'06'!$H$3:$H$300,"&gt;0")+COUNTIFS('07'!$C$3:$C$300,C627,'07'!$H$3:$H$300,"&gt;0")+COUNTIFS('07'!$D$3:$D$300,C627,'07'!$H$3:$H$300,"&gt;0")+COUNTIFS('08'!$C$3:$C$300,C627,'08'!$H$3:$H$300,"&gt;0")+COUNTIFS('08'!$D$3:$D$300,C627,'08'!$H$3:$H$300,"&gt;0")+COUNTIFS('09'!$C$3:$C$300,C627,'09'!$H$3:$H$300,"&gt;0")+COUNTIFS('09'!$D$3:$D$300,C627,'09'!$H$3:$H$300,"&gt;0")+COUNTIFS('10'!$C$3:$C$260,C627,'10'!$I$3:$I$260,"&gt;0")+COUNTIFS('10'!$D$3:$D$260,C627,'10'!$I$3:$I$260,"&gt;0")+COUNTIFS('11'!$C$3:$C$300,C627,'11'!$H$3:$H$300,"&gt;0")+COUNTIFS('11'!$D$3:$D$300,C627,'11'!$H$3:$H$300,"&gt;0")+COUNTIFS('12'!$C$3:$C$300,C627,'12'!$H$3:$H$300,"&gt;0")+COUNTIFS('12'!$D$3:$D$300,C627,'12'!$H$3:$H$300,"&gt;0")</f>
        <v>0</v>
      </c>
      <c r="G627" s="18">
        <f>COUNTIFS('01'!$C$3:$C$300,C627,'01'!$H$3:$H$300,"&lt;0")+COUNTIFS('01'!$D$3:$D$300,C627,'01'!$H$3:$H$300,"&lt;0")+COUNTIFS('02'!$C$3:$C$300,C627,'02'!$H$3:$H$300,"&lt;0")+COUNTIFS('02'!$D$3:$D$300,C627,'02'!$H$3:$H$300,"&lt;0")+COUNTIFS('03'!$C$3:$C$300,C627,'03'!$H$3:$H$300,"&lt;0")+COUNTIFS('03'!$D$3:$D$300,C627,'03'!$H$3:$H$300,"&lt;0")+COUNTIFS('04'!$C$3:$C$300,C627,'04'!$H$3:$H$300,"&lt;0")+COUNTIFS('04'!$D$3:$D$300,C627,'04'!$H$3:$H$300,"&lt;0")+COUNTIFS('05'!$C$3:$C$300,C627,'05'!$H$3:$H$300,"&lt;0")+COUNTIFS('05'!$D$3:$D$300,C627,'05'!$H$3:$H$300,"&lt;0")+COUNTIFS('06'!$C$3:$C$300,C627,'06'!$H$3:$H$300,"&lt;0")+COUNTIFS('06'!$D$3:$D$300,C627,'06'!$H$3:$H$300,"&lt;0")+COUNTIFS('07'!$C$3:$C$300,C627,'07'!$H$3:$H$300,"&lt;0")+COUNTIFS('07'!$D$3:$D$300,C627,'07'!$H$3:$H$300,"&lt;0")+COUNTIFS('08'!$C$3:$C$300,C627,'08'!$H$3:$H$300,"&lt;0")+COUNTIFS('08'!$D$3:$D$300,C627,'08'!$H$3:$H$300,"&lt;0")+COUNTIFS('09'!$C$3:$C$300,C627,'09'!$H$3:$H$300,"&lt;0")+COUNTIFS('09'!$D$3:$D$300,C627,'09'!$H$3:$H$300,"&lt;0")+COUNTIFS('10'!$C$3:$C$260,C627,'10'!$I$3:$I$260,"&lt;0")+COUNTIFS('10'!$D$3:$D$260,C627,'10'!$I$3:$I$260,"&lt;0")+COUNTIFS('11'!$C$3:$C$300,C627,'11'!$H$3:$H$300,"&lt;0")+COUNTIFS('11'!$D$3:$D$300,C627,'11'!$H$3:$H$300,"&lt;0")+COUNTIFS('12'!$C$3:$C$300,C627,'12'!$H$3:$H$300,"&lt;0")+COUNTIFS('12'!$D$3:$D$300,C627,'12'!$H$3:$H$300,"&lt;0")</f>
        <v>0</v>
      </c>
      <c r="H627" s="19">
        <f>SUMIFS('01'!$H$3:$H$300,'01'!$C$3:$C$300,C627)+SUMIFS('01'!$H$3:$H$300,'01'!$D$3:$D$300,C627)+SUMIFS('02'!$H$3:$H$300,'02'!$C$3:$C$300,C627)+SUMIFS('02'!$H$3:$H$300,'02'!$D$3:$D$300,C627)+SUMIFS('03'!$H$3:$H$300,'03'!$C$3:$C$300,C627)+SUMIFS('03'!$H$3:$H$300,'03'!$D$3:$D$300,C627)+SUMIFS('04'!$H$3:$H$300,'04'!$C$3:$C$300,C627)+SUMIFS('04'!$H$3:$H$300,'04'!$D$3:$D$300,C627)+SUMIFS('05'!$H$3:$H$300,'05'!$C$3:$C$300,C627)+SUMIFS('05'!$H$3:$H$300,'05'!$D$3:$D$300,C627)+SUMIFS('06'!$H$3:$H$300,'06'!$C$3:$C$300,C627)+SUMIFS('06'!$H$3:$H$300,'06'!$D$3:$D$300,C627)+SUMIFS('07'!$H$3:$H$300,'07'!$C$3:$C$300,C627)+SUMIFS('07'!$H$3:$H$300,'07'!$D$3:$D$300,C627)+SUMIFS('08'!$H$3:$H$300,'08'!$C$3:$C$300,C627)+SUMIFS('08'!$H$3:$H$300,'08'!$D$3:$D$300,C627)+SUMIFS('09'!$H$3:$H$300,'09'!$C$3:$C$300,C627)+SUMIFS('09'!$H$3:$H$300,'09'!$D$3:$D$300,C627)+SUMIFS('10'!$I$3:$I$260,'10'!$C$3:$C$260,C627)+SUMIFS('10'!$I$3:$I$260,'10'!$D$3:$D$260,C627)+SUMIFS('11'!$H$3:$H$300,'11'!$C$3:$C$300,C627)+SUMIFS('11'!$H$3:$H$300,'11'!$D$3:$D$300,C627)+SUMIFS('12'!$H$3:$H$300,'12'!$C$3:$C$300,C627)+SUMIFS('12'!$H$3:$H$300,'12'!$D$3:$D$300,C627)</f>
        <v>0</v>
      </c>
      <c r="I627" s="212"/>
      <c r="J627" s="231"/>
      <c r="K627" s="212"/>
      <c r="L627" s="212"/>
    </row>
    <row r="628" spans="1:12" ht="24.75" customHeight="1">
      <c r="A628" s="16">
        <f>Equipes!$H628+(ROW(Equipes!$H628)/100000)</f>
        <v>6.28E-3</v>
      </c>
      <c r="B628" s="13">
        <f>RANK(Equipes!$A628,A:A)</f>
        <v>373</v>
      </c>
      <c r="C628" s="28"/>
      <c r="D628" s="18">
        <f>COUNTIF('01'!$C$3:$C$300,C628)+COUNTIF('02'!$C$3:$C$300,C628)+COUNTIF('03'!$C$3:$C$300,C628)+COUNTIF('04'!$C$3:$C$300,C628)+COUNTIF('05'!$C$3:$C$300,C628)+COUNTIF('06'!$C$3:$C$300,C628)+COUNTIF('07'!$C$3:$C$300,C628)+COUNTIF('08'!$C$3:$C$300,C628)+COUNTIF('09'!$C$3:$C$300,C628)+COUNTIF('10'!$C$3:$C$260,C628)+COUNTIF('11'!$C$3:$C$300,C628)+COUNTIF('12'!$C$3:$C$300,C628)</f>
        <v>0</v>
      </c>
      <c r="E628" s="18">
        <f>COUNTIF('01'!$D$3:$D$300,C628)+COUNTIF('02'!$D$3:$D$300,C628)+COUNTIF('03'!$D$3:$D$300,C628)+COUNTIF('04'!$D$3:$D$300,C628)+COUNTIF('05'!$D$3:$D$300,C628)+COUNTIF('06'!$D$3:$D$300,C628)+COUNTIF('07'!$D$3:$D$300,C628)+COUNTIF('08'!$D$3:$D$300,C628)+COUNTIF('09'!$D$3:$D$300,C628)+COUNTIF('10'!$D$3:$D$260,C628)+COUNTIF('11'!$D$3:$D$300,C628)+COUNTIF('12'!$D$3:$D$300,C628)</f>
        <v>0</v>
      </c>
      <c r="F628" s="18">
        <f>COUNTIFS('01'!$C$3:$C$300,C628,'01'!$H$3:$H$300,"&gt;0")+COUNTIFS('01'!$D$3:$D$300,C628,'01'!$H$3:$H$300,"&gt;0")+COUNTIFS('02'!$C$3:$C$300,C628,'02'!$H$3:$H$300,"&gt;0")+COUNTIFS('02'!$D$3:$D$300,C628,'02'!$H$3:$H$300,"&gt;0")+COUNTIFS('03'!$C$3:$C$300,C628,'03'!$H$3:$H$300,"&gt;0")+COUNTIFS('03'!$D$3:$D$300,C628,'03'!$H$3:$H$300,"&gt;0")+COUNTIFS('04'!$C$3:$C$300,C628,'04'!$H$3:$H$300,"&gt;0")+COUNTIFS('04'!$D$3:$D$300,C628,'04'!$H$3:$H$300,"&gt;0")+COUNTIFS('05'!$C$3:$C$300,C628,'05'!$H$3:$H$300,"&gt;0")+COUNTIFS('05'!$D$3:$D$300,C628,'05'!$H$3:$H$300,"&gt;0")+COUNTIFS('06'!$C$3:$C$300,C628,'06'!$H$3:$H$300,"&gt;0")+COUNTIFS('06'!$D$3:$D$300,C628,'06'!$H$3:$H$300,"&gt;0")+COUNTIFS('07'!$C$3:$C$300,C628,'07'!$H$3:$H$300,"&gt;0")+COUNTIFS('07'!$D$3:$D$300,C628,'07'!$H$3:$H$300,"&gt;0")+COUNTIFS('08'!$C$3:$C$300,C628,'08'!$H$3:$H$300,"&gt;0")+COUNTIFS('08'!$D$3:$D$300,C628,'08'!$H$3:$H$300,"&gt;0")+COUNTIFS('09'!$C$3:$C$300,C628,'09'!$H$3:$H$300,"&gt;0")+COUNTIFS('09'!$D$3:$D$300,C628,'09'!$H$3:$H$300,"&gt;0")+COUNTIFS('10'!$C$3:$C$260,C628,'10'!$I$3:$I$260,"&gt;0")+COUNTIFS('10'!$D$3:$D$260,C628,'10'!$I$3:$I$260,"&gt;0")+COUNTIFS('11'!$C$3:$C$300,C628,'11'!$H$3:$H$300,"&gt;0")+COUNTIFS('11'!$D$3:$D$300,C628,'11'!$H$3:$H$300,"&gt;0")+COUNTIFS('12'!$C$3:$C$300,C628,'12'!$H$3:$H$300,"&gt;0")+COUNTIFS('12'!$D$3:$D$300,C628,'12'!$H$3:$H$300,"&gt;0")</f>
        <v>0</v>
      </c>
      <c r="G628" s="18">
        <f>COUNTIFS('01'!$C$3:$C$300,C628,'01'!$H$3:$H$300,"&lt;0")+COUNTIFS('01'!$D$3:$D$300,C628,'01'!$H$3:$H$300,"&lt;0")+COUNTIFS('02'!$C$3:$C$300,C628,'02'!$H$3:$H$300,"&lt;0")+COUNTIFS('02'!$D$3:$D$300,C628,'02'!$H$3:$H$300,"&lt;0")+COUNTIFS('03'!$C$3:$C$300,C628,'03'!$H$3:$H$300,"&lt;0")+COUNTIFS('03'!$D$3:$D$300,C628,'03'!$H$3:$H$300,"&lt;0")+COUNTIFS('04'!$C$3:$C$300,C628,'04'!$H$3:$H$300,"&lt;0")+COUNTIFS('04'!$D$3:$D$300,C628,'04'!$H$3:$H$300,"&lt;0")+COUNTIFS('05'!$C$3:$C$300,C628,'05'!$H$3:$H$300,"&lt;0")+COUNTIFS('05'!$D$3:$D$300,C628,'05'!$H$3:$H$300,"&lt;0")+COUNTIFS('06'!$C$3:$C$300,C628,'06'!$H$3:$H$300,"&lt;0")+COUNTIFS('06'!$D$3:$D$300,C628,'06'!$H$3:$H$300,"&lt;0")+COUNTIFS('07'!$C$3:$C$300,C628,'07'!$H$3:$H$300,"&lt;0")+COUNTIFS('07'!$D$3:$D$300,C628,'07'!$H$3:$H$300,"&lt;0")+COUNTIFS('08'!$C$3:$C$300,C628,'08'!$H$3:$H$300,"&lt;0")+COUNTIFS('08'!$D$3:$D$300,C628,'08'!$H$3:$H$300,"&lt;0")+COUNTIFS('09'!$C$3:$C$300,C628,'09'!$H$3:$H$300,"&lt;0")+COUNTIFS('09'!$D$3:$D$300,C628,'09'!$H$3:$H$300,"&lt;0")+COUNTIFS('10'!$C$3:$C$260,C628,'10'!$I$3:$I$260,"&lt;0")+COUNTIFS('10'!$D$3:$D$260,C628,'10'!$I$3:$I$260,"&lt;0")+COUNTIFS('11'!$C$3:$C$300,C628,'11'!$H$3:$H$300,"&lt;0")+COUNTIFS('11'!$D$3:$D$300,C628,'11'!$H$3:$H$300,"&lt;0")+COUNTIFS('12'!$C$3:$C$300,C628,'12'!$H$3:$H$300,"&lt;0")+COUNTIFS('12'!$D$3:$D$300,C628,'12'!$H$3:$H$300,"&lt;0")</f>
        <v>0</v>
      </c>
      <c r="H628" s="19">
        <f>SUMIFS('01'!$H$3:$H$300,'01'!$C$3:$C$300,C628)+SUMIFS('01'!$H$3:$H$300,'01'!$D$3:$D$300,C628)+SUMIFS('02'!$H$3:$H$300,'02'!$C$3:$C$300,C628)+SUMIFS('02'!$H$3:$H$300,'02'!$D$3:$D$300,C628)+SUMIFS('03'!$H$3:$H$300,'03'!$C$3:$C$300,C628)+SUMIFS('03'!$H$3:$H$300,'03'!$D$3:$D$300,C628)+SUMIFS('04'!$H$3:$H$300,'04'!$C$3:$C$300,C628)+SUMIFS('04'!$H$3:$H$300,'04'!$D$3:$D$300,C628)+SUMIFS('05'!$H$3:$H$300,'05'!$C$3:$C$300,C628)+SUMIFS('05'!$H$3:$H$300,'05'!$D$3:$D$300,C628)+SUMIFS('06'!$H$3:$H$300,'06'!$C$3:$C$300,C628)+SUMIFS('06'!$H$3:$H$300,'06'!$D$3:$D$300,C628)+SUMIFS('07'!$H$3:$H$300,'07'!$C$3:$C$300,C628)+SUMIFS('07'!$H$3:$H$300,'07'!$D$3:$D$300,C628)+SUMIFS('08'!$H$3:$H$300,'08'!$C$3:$C$300,C628)+SUMIFS('08'!$H$3:$H$300,'08'!$D$3:$D$300,C628)+SUMIFS('09'!$H$3:$H$300,'09'!$C$3:$C$300,C628)+SUMIFS('09'!$H$3:$H$300,'09'!$D$3:$D$300,C628)+SUMIFS('10'!$I$3:$I$260,'10'!$C$3:$C$260,C628)+SUMIFS('10'!$I$3:$I$260,'10'!$D$3:$D$260,C628)+SUMIFS('11'!$H$3:$H$300,'11'!$C$3:$C$300,C628)+SUMIFS('11'!$H$3:$H$300,'11'!$D$3:$D$300,C628)+SUMIFS('12'!$H$3:$H$300,'12'!$C$3:$C$300,C628)+SUMIFS('12'!$H$3:$H$300,'12'!$D$3:$D$300,C628)</f>
        <v>0</v>
      </c>
      <c r="I628" s="212"/>
      <c r="J628" s="231"/>
      <c r="K628" s="212"/>
      <c r="L628" s="212"/>
    </row>
    <row r="629" spans="1:12" ht="24.75" customHeight="1">
      <c r="A629" s="16">
        <f>Equipes!$H629+(ROW(Equipes!$H629)/100000)</f>
        <v>6.2899999999999996E-3</v>
      </c>
      <c r="B629" s="13">
        <f>RANK(Equipes!$A629,A:A)</f>
        <v>372</v>
      </c>
      <c r="C629" s="28"/>
      <c r="D629" s="18">
        <f>COUNTIF('01'!$C$3:$C$300,C629)+COUNTIF('02'!$C$3:$C$300,C629)+COUNTIF('03'!$C$3:$C$300,C629)+COUNTIF('04'!$C$3:$C$300,C629)+COUNTIF('05'!$C$3:$C$300,C629)+COUNTIF('06'!$C$3:$C$300,C629)+COUNTIF('07'!$C$3:$C$300,C629)+COUNTIF('08'!$C$3:$C$300,C629)+COUNTIF('09'!$C$3:$C$300,C629)+COUNTIF('10'!$C$3:$C$260,C629)+COUNTIF('11'!$C$3:$C$300,C629)+COUNTIF('12'!$C$3:$C$300,C629)</f>
        <v>0</v>
      </c>
      <c r="E629" s="18">
        <f>COUNTIF('01'!$D$3:$D$300,C629)+COUNTIF('02'!$D$3:$D$300,C629)+COUNTIF('03'!$D$3:$D$300,C629)+COUNTIF('04'!$D$3:$D$300,C629)+COUNTIF('05'!$D$3:$D$300,C629)+COUNTIF('06'!$D$3:$D$300,C629)+COUNTIF('07'!$D$3:$D$300,C629)+COUNTIF('08'!$D$3:$D$300,C629)+COUNTIF('09'!$D$3:$D$300,C629)+COUNTIF('10'!$D$3:$D$260,C629)+COUNTIF('11'!$D$3:$D$300,C629)+COUNTIF('12'!$D$3:$D$300,C629)</f>
        <v>0</v>
      </c>
      <c r="F629" s="18">
        <f>COUNTIFS('01'!$C$3:$C$300,C629,'01'!$H$3:$H$300,"&gt;0")+COUNTIFS('01'!$D$3:$D$300,C629,'01'!$H$3:$H$300,"&gt;0")+COUNTIFS('02'!$C$3:$C$300,C629,'02'!$H$3:$H$300,"&gt;0")+COUNTIFS('02'!$D$3:$D$300,C629,'02'!$H$3:$H$300,"&gt;0")+COUNTIFS('03'!$C$3:$C$300,C629,'03'!$H$3:$H$300,"&gt;0")+COUNTIFS('03'!$D$3:$D$300,C629,'03'!$H$3:$H$300,"&gt;0")+COUNTIFS('04'!$C$3:$C$300,C629,'04'!$H$3:$H$300,"&gt;0")+COUNTIFS('04'!$D$3:$D$300,C629,'04'!$H$3:$H$300,"&gt;0")+COUNTIFS('05'!$C$3:$C$300,C629,'05'!$H$3:$H$300,"&gt;0")+COUNTIFS('05'!$D$3:$D$300,C629,'05'!$H$3:$H$300,"&gt;0")+COUNTIFS('06'!$C$3:$C$300,C629,'06'!$H$3:$H$300,"&gt;0")+COUNTIFS('06'!$D$3:$D$300,C629,'06'!$H$3:$H$300,"&gt;0")+COUNTIFS('07'!$C$3:$C$300,C629,'07'!$H$3:$H$300,"&gt;0")+COUNTIFS('07'!$D$3:$D$300,C629,'07'!$H$3:$H$300,"&gt;0")+COUNTIFS('08'!$C$3:$C$300,C629,'08'!$H$3:$H$300,"&gt;0")+COUNTIFS('08'!$D$3:$D$300,C629,'08'!$H$3:$H$300,"&gt;0")+COUNTIFS('09'!$C$3:$C$300,C629,'09'!$H$3:$H$300,"&gt;0")+COUNTIFS('09'!$D$3:$D$300,C629,'09'!$H$3:$H$300,"&gt;0")+COUNTIFS('10'!$C$3:$C$260,C629,'10'!$I$3:$I$260,"&gt;0")+COUNTIFS('10'!$D$3:$D$260,C629,'10'!$I$3:$I$260,"&gt;0")+COUNTIFS('11'!$C$3:$C$300,C629,'11'!$H$3:$H$300,"&gt;0")+COUNTIFS('11'!$D$3:$D$300,C629,'11'!$H$3:$H$300,"&gt;0")+COUNTIFS('12'!$C$3:$C$300,C629,'12'!$H$3:$H$300,"&gt;0")+COUNTIFS('12'!$D$3:$D$300,C629,'12'!$H$3:$H$300,"&gt;0")</f>
        <v>0</v>
      </c>
      <c r="G629" s="18">
        <f>COUNTIFS('01'!$C$3:$C$300,C629,'01'!$H$3:$H$300,"&lt;0")+COUNTIFS('01'!$D$3:$D$300,C629,'01'!$H$3:$H$300,"&lt;0")+COUNTIFS('02'!$C$3:$C$300,C629,'02'!$H$3:$H$300,"&lt;0")+COUNTIFS('02'!$D$3:$D$300,C629,'02'!$H$3:$H$300,"&lt;0")+COUNTIFS('03'!$C$3:$C$300,C629,'03'!$H$3:$H$300,"&lt;0")+COUNTIFS('03'!$D$3:$D$300,C629,'03'!$H$3:$H$300,"&lt;0")+COUNTIFS('04'!$C$3:$C$300,C629,'04'!$H$3:$H$300,"&lt;0")+COUNTIFS('04'!$D$3:$D$300,C629,'04'!$H$3:$H$300,"&lt;0")+COUNTIFS('05'!$C$3:$C$300,C629,'05'!$H$3:$H$300,"&lt;0")+COUNTIFS('05'!$D$3:$D$300,C629,'05'!$H$3:$H$300,"&lt;0")+COUNTIFS('06'!$C$3:$C$300,C629,'06'!$H$3:$H$300,"&lt;0")+COUNTIFS('06'!$D$3:$D$300,C629,'06'!$H$3:$H$300,"&lt;0")+COUNTIFS('07'!$C$3:$C$300,C629,'07'!$H$3:$H$300,"&lt;0")+COUNTIFS('07'!$D$3:$D$300,C629,'07'!$H$3:$H$300,"&lt;0")+COUNTIFS('08'!$C$3:$C$300,C629,'08'!$H$3:$H$300,"&lt;0")+COUNTIFS('08'!$D$3:$D$300,C629,'08'!$H$3:$H$300,"&lt;0")+COUNTIFS('09'!$C$3:$C$300,C629,'09'!$H$3:$H$300,"&lt;0")+COUNTIFS('09'!$D$3:$D$300,C629,'09'!$H$3:$H$300,"&lt;0")+COUNTIFS('10'!$C$3:$C$260,C629,'10'!$I$3:$I$260,"&lt;0")+COUNTIFS('10'!$D$3:$D$260,C629,'10'!$I$3:$I$260,"&lt;0")+COUNTIFS('11'!$C$3:$C$300,C629,'11'!$H$3:$H$300,"&lt;0")+COUNTIFS('11'!$D$3:$D$300,C629,'11'!$H$3:$H$300,"&lt;0")+COUNTIFS('12'!$C$3:$C$300,C629,'12'!$H$3:$H$300,"&lt;0")+COUNTIFS('12'!$D$3:$D$300,C629,'12'!$H$3:$H$300,"&lt;0")</f>
        <v>0</v>
      </c>
      <c r="H629" s="19">
        <f>SUMIFS('01'!$H$3:$H$300,'01'!$C$3:$C$300,C629)+SUMIFS('01'!$H$3:$H$300,'01'!$D$3:$D$300,C629)+SUMIFS('02'!$H$3:$H$300,'02'!$C$3:$C$300,C629)+SUMIFS('02'!$H$3:$H$300,'02'!$D$3:$D$300,C629)+SUMIFS('03'!$H$3:$H$300,'03'!$C$3:$C$300,C629)+SUMIFS('03'!$H$3:$H$300,'03'!$D$3:$D$300,C629)+SUMIFS('04'!$H$3:$H$300,'04'!$C$3:$C$300,C629)+SUMIFS('04'!$H$3:$H$300,'04'!$D$3:$D$300,C629)+SUMIFS('05'!$H$3:$H$300,'05'!$C$3:$C$300,C629)+SUMIFS('05'!$H$3:$H$300,'05'!$D$3:$D$300,C629)+SUMIFS('06'!$H$3:$H$300,'06'!$C$3:$C$300,C629)+SUMIFS('06'!$H$3:$H$300,'06'!$D$3:$D$300,C629)+SUMIFS('07'!$H$3:$H$300,'07'!$C$3:$C$300,C629)+SUMIFS('07'!$H$3:$H$300,'07'!$D$3:$D$300,C629)+SUMIFS('08'!$H$3:$H$300,'08'!$C$3:$C$300,C629)+SUMIFS('08'!$H$3:$H$300,'08'!$D$3:$D$300,C629)+SUMIFS('09'!$H$3:$H$300,'09'!$C$3:$C$300,C629)+SUMIFS('09'!$H$3:$H$300,'09'!$D$3:$D$300,C629)+SUMIFS('10'!$I$3:$I$260,'10'!$C$3:$C$260,C629)+SUMIFS('10'!$I$3:$I$260,'10'!$D$3:$D$260,C629)+SUMIFS('11'!$H$3:$H$300,'11'!$C$3:$C$300,C629)+SUMIFS('11'!$H$3:$H$300,'11'!$D$3:$D$300,C629)+SUMIFS('12'!$H$3:$H$300,'12'!$C$3:$C$300,C629)+SUMIFS('12'!$H$3:$H$300,'12'!$D$3:$D$300,C629)</f>
        <v>0</v>
      </c>
      <c r="I629" s="212"/>
      <c r="J629" s="231"/>
      <c r="K629" s="212"/>
      <c r="L629" s="212"/>
    </row>
    <row r="630" spans="1:12" ht="24.75" customHeight="1">
      <c r="A630" s="16">
        <f>Equipes!$H630+(ROW(Equipes!$H630)/100000)</f>
        <v>6.3E-3</v>
      </c>
      <c r="B630" s="13">
        <f>RANK(Equipes!$A630,A:A)</f>
        <v>371</v>
      </c>
      <c r="C630" s="28"/>
      <c r="D630" s="18">
        <f>COUNTIF('01'!$C$3:$C$300,C630)+COUNTIF('02'!$C$3:$C$300,C630)+COUNTIF('03'!$C$3:$C$300,C630)+COUNTIF('04'!$C$3:$C$300,C630)+COUNTIF('05'!$C$3:$C$300,C630)+COUNTIF('06'!$C$3:$C$300,C630)+COUNTIF('07'!$C$3:$C$300,C630)+COUNTIF('08'!$C$3:$C$300,C630)+COUNTIF('09'!$C$3:$C$300,C630)+COUNTIF('10'!$C$3:$C$260,C630)+COUNTIF('11'!$C$3:$C$300,C630)+COUNTIF('12'!$C$3:$C$300,C630)</f>
        <v>0</v>
      </c>
      <c r="E630" s="18">
        <f>COUNTIF('01'!$D$3:$D$300,C630)+COUNTIF('02'!$D$3:$D$300,C630)+COUNTIF('03'!$D$3:$D$300,C630)+COUNTIF('04'!$D$3:$D$300,C630)+COUNTIF('05'!$D$3:$D$300,C630)+COUNTIF('06'!$D$3:$D$300,C630)+COUNTIF('07'!$D$3:$D$300,C630)+COUNTIF('08'!$D$3:$D$300,C630)+COUNTIF('09'!$D$3:$D$300,C630)+COUNTIF('10'!$D$3:$D$260,C630)+COUNTIF('11'!$D$3:$D$300,C630)+COUNTIF('12'!$D$3:$D$300,C630)</f>
        <v>0</v>
      </c>
      <c r="F630" s="18">
        <f>COUNTIFS('01'!$C$3:$C$300,C630,'01'!$H$3:$H$300,"&gt;0")+COUNTIFS('01'!$D$3:$D$300,C630,'01'!$H$3:$H$300,"&gt;0")+COUNTIFS('02'!$C$3:$C$300,C630,'02'!$H$3:$H$300,"&gt;0")+COUNTIFS('02'!$D$3:$D$300,C630,'02'!$H$3:$H$300,"&gt;0")+COUNTIFS('03'!$C$3:$C$300,C630,'03'!$H$3:$H$300,"&gt;0")+COUNTIFS('03'!$D$3:$D$300,C630,'03'!$H$3:$H$300,"&gt;0")+COUNTIFS('04'!$C$3:$C$300,C630,'04'!$H$3:$H$300,"&gt;0")+COUNTIFS('04'!$D$3:$D$300,C630,'04'!$H$3:$H$300,"&gt;0")+COUNTIFS('05'!$C$3:$C$300,C630,'05'!$H$3:$H$300,"&gt;0")+COUNTIFS('05'!$D$3:$D$300,C630,'05'!$H$3:$H$300,"&gt;0")+COUNTIFS('06'!$C$3:$C$300,C630,'06'!$H$3:$H$300,"&gt;0")+COUNTIFS('06'!$D$3:$D$300,C630,'06'!$H$3:$H$300,"&gt;0")+COUNTIFS('07'!$C$3:$C$300,C630,'07'!$H$3:$H$300,"&gt;0")+COUNTIFS('07'!$D$3:$D$300,C630,'07'!$H$3:$H$300,"&gt;0")+COUNTIFS('08'!$C$3:$C$300,C630,'08'!$H$3:$H$300,"&gt;0")+COUNTIFS('08'!$D$3:$D$300,C630,'08'!$H$3:$H$300,"&gt;0")+COUNTIFS('09'!$C$3:$C$300,C630,'09'!$H$3:$H$300,"&gt;0")+COUNTIFS('09'!$D$3:$D$300,C630,'09'!$H$3:$H$300,"&gt;0")+COUNTIFS('10'!$C$3:$C$260,C630,'10'!$I$3:$I$260,"&gt;0")+COUNTIFS('10'!$D$3:$D$260,C630,'10'!$I$3:$I$260,"&gt;0")+COUNTIFS('11'!$C$3:$C$300,C630,'11'!$H$3:$H$300,"&gt;0")+COUNTIFS('11'!$D$3:$D$300,C630,'11'!$H$3:$H$300,"&gt;0")+COUNTIFS('12'!$C$3:$C$300,C630,'12'!$H$3:$H$300,"&gt;0")+COUNTIFS('12'!$D$3:$D$300,C630,'12'!$H$3:$H$300,"&gt;0")</f>
        <v>0</v>
      </c>
      <c r="G630" s="18">
        <f>COUNTIFS('01'!$C$3:$C$300,C630,'01'!$H$3:$H$300,"&lt;0")+COUNTIFS('01'!$D$3:$D$300,C630,'01'!$H$3:$H$300,"&lt;0")+COUNTIFS('02'!$C$3:$C$300,C630,'02'!$H$3:$H$300,"&lt;0")+COUNTIFS('02'!$D$3:$D$300,C630,'02'!$H$3:$H$300,"&lt;0")+COUNTIFS('03'!$C$3:$C$300,C630,'03'!$H$3:$H$300,"&lt;0")+COUNTIFS('03'!$D$3:$D$300,C630,'03'!$H$3:$H$300,"&lt;0")+COUNTIFS('04'!$C$3:$C$300,C630,'04'!$H$3:$H$300,"&lt;0")+COUNTIFS('04'!$D$3:$D$300,C630,'04'!$H$3:$H$300,"&lt;0")+COUNTIFS('05'!$C$3:$C$300,C630,'05'!$H$3:$H$300,"&lt;0")+COUNTIFS('05'!$D$3:$D$300,C630,'05'!$H$3:$H$300,"&lt;0")+COUNTIFS('06'!$C$3:$C$300,C630,'06'!$H$3:$H$300,"&lt;0")+COUNTIFS('06'!$D$3:$D$300,C630,'06'!$H$3:$H$300,"&lt;0")+COUNTIFS('07'!$C$3:$C$300,C630,'07'!$H$3:$H$300,"&lt;0")+COUNTIFS('07'!$D$3:$D$300,C630,'07'!$H$3:$H$300,"&lt;0")+COUNTIFS('08'!$C$3:$C$300,C630,'08'!$H$3:$H$300,"&lt;0")+COUNTIFS('08'!$D$3:$D$300,C630,'08'!$H$3:$H$300,"&lt;0")+COUNTIFS('09'!$C$3:$C$300,C630,'09'!$H$3:$H$300,"&lt;0")+COUNTIFS('09'!$D$3:$D$300,C630,'09'!$H$3:$H$300,"&lt;0")+COUNTIFS('10'!$C$3:$C$260,C630,'10'!$I$3:$I$260,"&lt;0")+COUNTIFS('10'!$D$3:$D$260,C630,'10'!$I$3:$I$260,"&lt;0")+COUNTIFS('11'!$C$3:$C$300,C630,'11'!$H$3:$H$300,"&lt;0")+COUNTIFS('11'!$D$3:$D$300,C630,'11'!$H$3:$H$300,"&lt;0")+COUNTIFS('12'!$C$3:$C$300,C630,'12'!$H$3:$H$300,"&lt;0")+COUNTIFS('12'!$D$3:$D$300,C630,'12'!$H$3:$H$300,"&lt;0")</f>
        <v>0</v>
      </c>
      <c r="H630" s="19">
        <f>SUMIFS('01'!$H$3:$H$300,'01'!$C$3:$C$300,C630)+SUMIFS('01'!$H$3:$H$300,'01'!$D$3:$D$300,C630)+SUMIFS('02'!$H$3:$H$300,'02'!$C$3:$C$300,C630)+SUMIFS('02'!$H$3:$H$300,'02'!$D$3:$D$300,C630)+SUMIFS('03'!$H$3:$H$300,'03'!$C$3:$C$300,C630)+SUMIFS('03'!$H$3:$H$300,'03'!$D$3:$D$300,C630)+SUMIFS('04'!$H$3:$H$300,'04'!$C$3:$C$300,C630)+SUMIFS('04'!$H$3:$H$300,'04'!$D$3:$D$300,C630)+SUMIFS('05'!$H$3:$H$300,'05'!$C$3:$C$300,C630)+SUMIFS('05'!$H$3:$H$300,'05'!$D$3:$D$300,C630)+SUMIFS('06'!$H$3:$H$300,'06'!$C$3:$C$300,C630)+SUMIFS('06'!$H$3:$H$300,'06'!$D$3:$D$300,C630)+SUMIFS('07'!$H$3:$H$300,'07'!$C$3:$C$300,C630)+SUMIFS('07'!$H$3:$H$300,'07'!$D$3:$D$300,C630)+SUMIFS('08'!$H$3:$H$300,'08'!$C$3:$C$300,C630)+SUMIFS('08'!$H$3:$H$300,'08'!$D$3:$D$300,C630)+SUMIFS('09'!$H$3:$H$300,'09'!$C$3:$C$300,C630)+SUMIFS('09'!$H$3:$H$300,'09'!$D$3:$D$300,C630)+SUMIFS('10'!$I$3:$I$260,'10'!$C$3:$C$260,C630)+SUMIFS('10'!$I$3:$I$260,'10'!$D$3:$D$260,C630)+SUMIFS('11'!$H$3:$H$300,'11'!$C$3:$C$300,C630)+SUMIFS('11'!$H$3:$H$300,'11'!$D$3:$D$300,C630)+SUMIFS('12'!$H$3:$H$300,'12'!$C$3:$C$300,C630)+SUMIFS('12'!$H$3:$H$300,'12'!$D$3:$D$300,C630)</f>
        <v>0</v>
      </c>
      <c r="I630" s="212"/>
      <c r="J630" s="231"/>
      <c r="K630" s="212"/>
      <c r="L630" s="212"/>
    </row>
    <row r="631" spans="1:12" ht="24.75" customHeight="1">
      <c r="A631" s="16">
        <f>Equipes!$H631+(ROW(Equipes!$H631)/100000)</f>
        <v>6.3099999999999996E-3</v>
      </c>
      <c r="B631" s="13">
        <f>RANK(Equipes!$A631,A:A)</f>
        <v>370</v>
      </c>
      <c r="C631" s="28"/>
      <c r="D631" s="18">
        <f>COUNTIF('01'!$C$3:$C$300,C631)+COUNTIF('02'!$C$3:$C$300,C631)+COUNTIF('03'!$C$3:$C$300,C631)+COUNTIF('04'!$C$3:$C$300,C631)+COUNTIF('05'!$C$3:$C$300,C631)+COUNTIF('06'!$C$3:$C$300,C631)+COUNTIF('07'!$C$3:$C$300,C631)+COUNTIF('08'!$C$3:$C$300,C631)+COUNTIF('09'!$C$3:$C$300,C631)+COUNTIF('10'!$C$3:$C$260,C631)+COUNTIF('11'!$C$3:$C$300,C631)+COUNTIF('12'!$C$3:$C$300,C631)</f>
        <v>0</v>
      </c>
      <c r="E631" s="18">
        <f>COUNTIF('01'!$D$3:$D$300,C631)+COUNTIF('02'!$D$3:$D$300,C631)+COUNTIF('03'!$D$3:$D$300,C631)+COUNTIF('04'!$D$3:$D$300,C631)+COUNTIF('05'!$D$3:$D$300,C631)+COUNTIF('06'!$D$3:$D$300,C631)+COUNTIF('07'!$D$3:$D$300,C631)+COUNTIF('08'!$D$3:$D$300,C631)+COUNTIF('09'!$D$3:$D$300,C631)+COUNTIF('10'!$D$3:$D$260,C631)+COUNTIF('11'!$D$3:$D$300,C631)+COUNTIF('12'!$D$3:$D$300,C631)</f>
        <v>0</v>
      </c>
      <c r="F631" s="18">
        <f>COUNTIFS('01'!$C$3:$C$300,C631,'01'!$H$3:$H$300,"&gt;0")+COUNTIFS('01'!$D$3:$D$300,C631,'01'!$H$3:$H$300,"&gt;0")+COUNTIFS('02'!$C$3:$C$300,C631,'02'!$H$3:$H$300,"&gt;0")+COUNTIFS('02'!$D$3:$D$300,C631,'02'!$H$3:$H$300,"&gt;0")+COUNTIFS('03'!$C$3:$C$300,C631,'03'!$H$3:$H$300,"&gt;0")+COUNTIFS('03'!$D$3:$D$300,C631,'03'!$H$3:$H$300,"&gt;0")+COUNTIFS('04'!$C$3:$C$300,C631,'04'!$H$3:$H$300,"&gt;0")+COUNTIFS('04'!$D$3:$D$300,C631,'04'!$H$3:$H$300,"&gt;0")+COUNTIFS('05'!$C$3:$C$300,C631,'05'!$H$3:$H$300,"&gt;0")+COUNTIFS('05'!$D$3:$D$300,C631,'05'!$H$3:$H$300,"&gt;0")+COUNTIFS('06'!$C$3:$C$300,C631,'06'!$H$3:$H$300,"&gt;0")+COUNTIFS('06'!$D$3:$D$300,C631,'06'!$H$3:$H$300,"&gt;0")+COUNTIFS('07'!$C$3:$C$300,C631,'07'!$H$3:$H$300,"&gt;0")+COUNTIFS('07'!$D$3:$D$300,C631,'07'!$H$3:$H$300,"&gt;0")+COUNTIFS('08'!$C$3:$C$300,C631,'08'!$H$3:$H$300,"&gt;0")+COUNTIFS('08'!$D$3:$D$300,C631,'08'!$H$3:$H$300,"&gt;0")+COUNTIFS('09'!$C$3:$C$300,C631,'09'!$H$3:$H$300,"&gt;0")+COUNTIFS('09'!$D$3:$D$300,C631,'09'!$H$3:$H$300,"&gt;0")+COUNTIFS('10'!$C$3:$C$260,C631,'10'!$I$3:$I$260,"&gt;0")+COUNTIFS('10'!$D$3:$D$260,C631,'10'!$I$3:$I$260,"&gt;0")+COUNTIFS('11'!$C$3:$C$300,C631,'11'!$H$3:$H$300,"&gt;0")+COUNTIFS('11'!$D$3:$D$300,C631,'11'!$H$3:$H$300,"&gt;0")+COUNTIFS('12'!$C$3:$C$300,C631,'12'!$H$3:$H$300,"&gt;0")+COUNTIFS('12'!$D$3:$D$300,C631,'12'!$H$3:$H$300,"&gt;0")</f>
        <v>0</v>
      </c>
      <c r="G631" s="18">
        <f>COUNTIFS('01'!$C$3:$C$300,C631,'01'!$H$3:$H$300,"&lt;0")+COUNTIFS('01'!$D$3:$D$300,C631,'01'!$H$3:$H$300,"&lt;0")+COUNTIFS('02'!$C$3:$C$300,C631,'02'!$H$3:$H$300,"&lt;0")+COUNTIFS('02'!$D$3:$D$300,C631,'02'!$H$3:$H$300,"&lt;0")+COUNTIFS('03'!$C$3:$C$300,C631,'03'!$H$3:$H$300,"&lt;0")+COUNTIFS('03'!$D$3:$D$300,C631,'03'!$H$3:$H$300,"&lt;0")+COUNTIFS('04'!$C$3:$C$300,C631,'04'!$H$3:$H$300,"&lt;0")+COUNTIFS('04'!$D$3:$D$300,C631,'04'!$H$3:$H$300,"&lt;0")+COUNTIFS('05'!$C$3:$C$300,C631,'05'!$H$3:$H$300,"&lt;0")+COUNTIFS('05'!$D$3:$D$300,C631,'05'!$H$3:$H$300,"&lt;0")+COUNTIFS('06'!$C$3:$C$300,C631,'06'!$H$3:$H$300,"&lt;0")+COUNTIFS('06'!$D$3:$D$300,C631,'06'!$H$3:$H$300,"&lt;0")+COUNTIFS('07'!$C$3:$C$300,C631,'07'!$H$3:$H$300,"&lt;0")+COUNTIFS('07'!$D$3:$D$300,C631,'07'!$H$3:$H$300,"&lt;0")+COUNTIFS('08'!$C$3:$C$300,C631,'08'!$H$3:$H$300,"&lt;0")+COUNTIFS('08'!$D$3:$D$300,C631,'08'!$H$3:$H$300,"&lt;0")+COUNTIFS('09'!$C$3:$C$300,C631,'09'!$H$3:$H$300,"&lt;0")+COUNTIFS('09'!$D$3:$D$300,C631,'09'!$H$3:$H$300,"&lt;0")+COUNTIFS('10'!$C$3:$C$260,C631,'10'!$I$3:$I$260,"&lt;0")+COUNTIFS('10'!$D$3:$D$260,C631,'10'!$I$3:$I$260,"&lt;0")+COUNTIFS('11'!$C$3:$C$300,C631,'11'!$H$3:$H$300,"&lt;0")+COUNTIFS('11'!$D$3:$D$300,C631,'11'!$H$3:$H$300,"&lt;0")+COUNTIFS('12'!$C$3:$C$300,C631,'12'!$H$3:$H$300,"&lt;0")+COUNTIFS('12'!$D$3:$D$300,C631,'12'!$H$3:$H$300,"&lt;0")</f>
        <v>0</v>
      </c>
      <c r="H631" s="19">
        <f>SUMIFS('01'!$H$3:$H$300,'01'!$C$3:$C$300,C631)+SUMIFS('01'!$H$3:$H$300,'01'!$D$3:$D$300,C631)+SUMIFS('02'!$H$3:$H$300,'02'!$C$3:$C$300,C631)+SUMIFS('02'!$H$3:$H$300,'02'!$D$3:$D$300,C631)+SUMIFS('03'!$H$3:$H$300,'03'!$C$3:$C$300,C631)+SUMIFS('03'!$H$3:$H$300,'03'!$D$3:$D$300,C631)+SUMIFS('04'!$H$3:$H$300,'04'!$C$3:$C$300,C631)+SUMIFS('04'!$H$3:$H$300,'04'!$D$3:$D$300,C631)+SUMIFS('05'!$H$3:$H$300,'05'!$C$3:$C$300,C631)+SUMIFS('05'!$H$3:$H$300,'05'!$D$3:$D$300,C631)+SUMIFS('06'!$H$3:$H$300,'06'!$C$3:$C$300,C631)+SUMIFS('06'!$H$3:$H$300,'06'!$D$3:$D$300,C631)+SUMIFS('07'!$H$3:$H$300,'07'!$C$3:$C$300,C631)+SUMIFS('07'!$H$3:$H$300,'07'!$D$3:$D$300,C631)+SUMIFS('08'!$H$3:$H$300,'08'!$C$3:$C$300,C631)+SUMIFS('08'!$H$3:$H$300,'08'!$D$3:$D$300,C631)+SUMIFS('09'!$H$3:$H$300,'09'!$C$3:$C$300,C631)+SUMIFS('09'!$H$3:$H$300,'09'!$D$3:$D$300,C631)+SUMIFS('10'!$I$3:$I$260,'10'!$C$3:$C$260,C631)+SUMIFS('10'!$I$3:$I$260,'10'!$D$3:$D$260,C631)+SUMIFS('11'!$H$3:$H$300,'11'!$C$3:$C$300,C631)+SUMIFS('11'!$H$3:$H$300,'11'!$D$3:$D$300,C631)+SUMIFS('12'!$H$3:$H$300,'12'!$C$3:$C$300,C631)+SUMIFS('12'!$H$3:$H$300,'12'!$D$3:$D$300,C631)</f>
        <v>0</v>
      </c>
      <c r="I631" s="212"/>
      <c r="J631" s="231"/>
      <c r="K631" s="212"/>
      <c r="L631" s="212"/>
    </row>
    <row r="632" spans="1:12" ht="24.75" customHeight="1">
      <c r="A632" s="16">
        <f>Equipes!$H632+(ROW(Equipes!$H632)/100000)</f>
        <v>6.3200000000000001E-3</v>
      </c>
      <c r="B632" s="13">
        <f>RANK(Equipes!$A632,A:A)</f>
        <v>369</v>
      </c>
      <c r="C632" s="28"/>
      <c r="D632" s="18">
        <f>COUNTIF('01'!$C$3:$C$300,C632)+COUNTIF('02'!$C$3:$C$300,C632)+COUNTIF('03'!$C$3:$C$300,C632)+COUNTIF('04'!$C$3:$C$300,C632)+COUNTIF('05'!$C$3:$C$300,C632)+COUNTIF('06'!$C$3:$C$300,C632)+COUNTIF('07'!$C$3:$C$300,C632)+COUNTIF('08'!$C$3:$C$300,C632)+COUNTIF('09'!$C$3:$C$300,C632)+COUNTIF('10'!$C$3:$C$260,C632)+COUNTIF('11'!$C$3:$C$300,C632)+COUNTIF('12'!$C$3:$C$300,C632)</f>
        <v>0</v>
      </c>
      <c r="E632" s="18">
        <f>COUNTIF('01'!$D$3:$D$300,C632)+COUNTIF('02'!$D$3:$D$300,C632)+COUNTIF('03'!$D$3:$D$300,C632)+COUNTIF('04'!$D$3:$D$300,C632)+COUNTIF('05'!$D$3:$D$300,C632)+COUNTIF('06'!$D$3:$D$300,C632)+COUNTIF('07'!$D$3:$D$300,C632)+COUNTIF('08'!$D$3:$D$300,C632)+COUNTIF('09'!$D$3:$D$300,C632)+COUNTIF('10'!$D$3:$D$260,C632)+COUNTIF('11'!$D$3:$D$300,C632)+COUNTIF('12'!$D$3:$D$300,C632)</f>
        <v>0</v>
      </c>
      <c r="F632" s="18">
        <f>COUNTIFS('01'!$C$3:$C$300,C632,'01'!$H$3:$H$300,"&gt;0")+COUNTIFS('01'!$D$3:$D$300,C632,'01'!$H$3:$H$300,"&gt;0")+COUNTIFS('02'!$C$3:$C$300,C632,'02'!$H$3:$H$300,"&gt;0")+COUNTIFS('02'!$D$3:$D$300,C632,'02'!$H$3:$H$300,"&gt;0")+COUNTIFS('03'!$C$3:$C$300,C632,'03'!$H$3:$H$300,"&gt;0")+COUNTIFS('03'!$D$3:$D$300,C632,'03'!$H$3:$H$300,"&gt;0")+COUNTIFS('04'!$C$3:$C$300,C632,'04'!$H$3:$H$300,"&gt;0")+COUNTIFS('04'!$D$3:$D$300,C632,'04'!$H$3:$H$300,"&gt;0")+COUNTIFS('05'!$C$3:$C$300,C632,'05'!$H$3:$H$300,"&gt;0")+COUNTIFS('05'!$D$3:$D$300,C632,'05'!$H$3:$H$300,"&gt;0")+COUNTIFS('06'!$C$3:$C$300,C632,'06'!$H$3:$H$300,"&gt;0")+COUNTIFS('06'!$D$3:$D$300,C632,'06'!$H$3:$H$300,"&gt;0")+COUNTIFS('07'!$C$3:$C$300,C632,'07'!$H$3:$H$300,"&gt;0")+COUNTIFS('07'!$D$3:$D$300,C632,'07'!$H$3:$H$300,"&gt;0")+COUNTIFS('08'!$C$3:$C$300,C632,'08'!$H$3:$H$300,"&gt;0")+COUNTIFS('08'!$D$3:$D$300,C632,'08'!$H$3:$H$300,"&gt;0")+COUNTIFS('09'!$C$3:$C$300,C632,'09'!$H$3:$H$300,"&gt;0")+COUNTIFS('09'!$D$3:$D$300,C632,'09'!$H$3:$H$300,"&gt;0")+COUNTIFS('10'!$C$3:$C$260,C632,'10'!$I$3:$I$260,"&gt;0")+COUNTIFS('10'!$D$3:$D$260,C632,'10'!$I$3:$I$260,"&gt;0")+COUNTIFS('11'!$C$3:$C$300,C632,'11'!$H$3:$H$300,"&gt;0")+COUNTIFS('11'!$D$3:$D$300,C632,'11'!$H$3:$H$300,"&gt;0")+COUNTIFS('12'!$C$3:$C$300,C632,'12'!$H$3:$H$300,"&gt;0")+COUNTIFS('12'!$D$3:$D$300,C632,'12'!$H$3:$H$300,"&gt;0")</f>
        <v>0</v>
      </c>
      <c r="G632" s="18">
        <f>COUNTIFS('01'!$C$3:$C$300,C632,'01'!$H$3:$H$300,"&lt;0")+COUNTIFS('01'!$D$3:$D$300,C632,'01'!$H$3:$H$300,"&lt;0")+COUNTIFS('02'!$C$3:$C$300,C632,'02'!$H$3:$H$300,"&lt;0")+COUNTIFS('02'!$D$3:$D$300,C632,'02'!$H$3:$H$300,"&lt;0")+COUNTIFS('03'!$C$3:$C$300,C632,'03'!$H$3:$H$300,"&lt;0")+COUNTIFS('03'!$D$3:$D$300,C632,'03'!$H$3:$H$300,"&lt;0")+COUNTIFS('04'!$C$3:$C$300,C632,'04'!$H$3:$H$300,"&lt;0")+COUNTIFS('04'!$D$3:$D$300,C632,'04'!$H$3:$H$300,"&lt;0")+COUNTIFS('05'!$C$3:$C$300,C632,'05'!$H$3:$H$300,"&lt;0")+COUNTIFS('05'!$D$3:$D$300,C632,'05'!$H$3:$H$300,"&lt;0")+COUNTIFS('06'!$C$3:$C$300,C632,'06'!$H$3:$H$300,"&lt;0")+COUNTIFS('06'!$D$3:$D$300,C632,'06'!$H$3:$H$300,"&lt;0")+COUNTIFS('07'!$C$3:$C$300,C632,'07'!$H$3:$H$300,"&lt;0")+COUNTIFS('07'!$D$3:$D$300,C632,'07'!$H$3:$H$300,"&lt;0")+COUNTIFS('08'!$C$3:$C$300,C632,'08'!$H$3:$H$300,"&lt;0")+COUNTIFS('08'!$D$3:$D$300,C632,'08'!$H$3:$H$300,"&lt;0")+COUNTIFS('09'!$C$3:$C$300,C632,'09'!$H$3:$H$300,"&lt;0")+COUNTIFS('09'!$D$3:$D$300,C632,'09'!$H$3:$H$300,"&lt;0")+COUNTIFS('10'!$C$3:$C$260,C632,'10'!$I$3:$I$260,"&lt;0")+COUNTIFS('10'!$D$3:$D$260,C632,'10'!$I$3:$I$260,"&lt;0")+COUNTIFS('11'!$C$3:$C$300,C632,'11'!$H$3:$H$300,"&lt;0")+COUNTIFS('11'!$D$3:$D$300,C632,'11'!$H$3:$H$300,"&lt;0")+COUNTIFS('12'!$C$3:$C$300,C632,'12'!$H$3:$H$300,"&lt;0")+COUNTIFS('12'!$D$3:$D$300,C632,'12'!$H$3:$H$300,"&lt;0")</f>
        <v>0</v>
      </c>
      <c r="H632" s="19">
        <f>SUMIFS('01'!$H$3:$H$300,'01'!$C$3:$C$300,C632)+SUMIFS('01'!$H$3:$H$300,'01'!$D$3:$D$300,C632)+SUMIFS('02'!$H$3:$H$300,'02'!$C$3:$C$300,C632)+SUMIFS('02'!$H$3:$H$300,'02'!$D$3:$D$300,C632)+SUMIFS('03'!$H$3:$H$300,'03'!$C$3:$C$300,C632)+SUMIFS('03'!$H$3:$H$300,'03'!$D$3:$D$300,C632)+SUMIFS('04'!$H$3:$H$300,'04'!$C$3:$C$300,C632)+SUMIFS('04'!$H$3:$H$300,'04'!$D$3:$D$300,C632)+SUMIFS('05'!$H$3:$H$300,'05'!$C$3:$C$300,C632)+SUMIFS('05'!$H$3:$H$300,'05'!$D$3:$D$300,C632)+SUMIFS('06'!$H$3:$H$300,'06'!$C$3:$C$300,C632)+SUMIFS('06'!$H$3:$H$300,'06'!$D$3:$D$300,C632)+SUMIFS('07'!$H$3:$H$300,'07'!$C$3:$C$300,C632)+SUMIFS('07'!$H$3:$H$300,'07'!$D$3:$D$300,C632)+SUMIFS('08'!$H$3:$H$300,'08'!$C$3:$C$300,C632)+SUMIFS('08'!$H$3:$H$300,'08'!$D$3:$D$300,C632)+SUMIFS('09'!$H$3:$H$300,'09'!$C$3:$C$300,C632)+SUMIFS('09'!$H$3:$H$300,'09'!$D$3:$D$300,C632)+SUMIFS('10'!$I$3:$I$260,'10'!$C$3:$C$260,C632)+SUMIFS('10'!$I$3:$I$260,'10'!$D$3:$D$260,C632)+SUMIFS('11'!$H$3:$H$300,'11'!$C$3:$C$300,C632)+SUMIFS('11'!$H$3:$H$300,'11'!$D$3:$D$300,C632)+SUMIFS('12'!$H$3:$H$300,'12'!$C$3:$C$300,C632)+SUMIFS('12'!$H$3:$H$300,'12'!$D$3:$D$300,C632)</f>
        <v>0</v>
      </c>
      <c r="I632" s="212"/>
      <c r="J632" s="231"/>
      <c r="K632" s="212"/>
      <c r="L632" s="212"/>
    </row>
    <row r="633" spans="1:12" ht="24.75" customHeight="1">
      <c r="A633" s="16">
        <f>Equipes!$H633+(ROW(Equipes!$H633)/100000)</f>
        <v>6.3299999999999997E-3</v>
      </c>
      <c r="B633" s="13">
        <f>RANK(Equipes!$A633,A:A)</f>
        <v>368</v>
      </c>
      <c r="C633" s="28"/>
      <c r="D633" s="18">
        <f>COUNTIF('01'!$C$3:$C$300,C633)+COUNTIF('02'!$C$3:$C$300,C633)+COUNTIF('03'!$C$3:$C$300,C633)+COUNTIF('04'!$C$3:$C$300,C633)+COUNTIF('05'!$C$3:$C$300,C633)+COUNTIF('06'!$C$3:$C$300,C633)+COUNTIF('07'!$C$3:$C$300,C633)+COUNTIF('08'!$C$3:$C$300,C633)+COUNTIF('09'!$C$3:$C$300,C633)+COUNTIF('10'!$C$3:$C$260,C633)+COUNTIF('11'!$C$3:$C$300,C633)+COUNTIF('12'!$C$3:$C$300,C633)</f>
        <v>0</v>
      </c>
      <c r="E633" s="18">
        <f>COUNTIF('01'!$D$3:$D$300,C633)+COUNTIF('02'!$D$3:$D$300,C633)+COUNTIF('03'!$D$3:$D$300,C633)+COUNTIF('04'!$D$3:$D$300,C633)+COUNTIF('05'!$D$3:$D$300,C633)+COUNTIF('06'!$D$3:$D$300,C633)+COUNTIF('07'!$D$3:$D$300,C633)+COUNTIF('08'!$D$3:$D$300,C633)+COUNTIF('09'!$D$3:$D$300,C633)+COUNTIF('10'!$D$3:$D$260,C633)+COUNTIF('11'!$D$3:$D$300,C633)+COUNTIF('12'!$D$3:$D$300,C633)</f>
        <v>0</v>
      </c>
      <c r="F633" s="18">
        <f>COUNTIFS('01'!$C$3:$C$300,C633,'01'!$H$3:$H$300,"&gt;0")+COUNTIFS('01'!$D$3:$D$300,C633,'01'!$H$3:$H$300,"&gt;0")+COUNTIFS('02'!$C$3:$C$300,C633,'02'!$H$3:$H$300,"&gt;0")+COUNTIFS('02'!$D$3:$D$300,C633,'02'!$H$3:$H$300,"&gt;0")+COUNTIFS('03'!$C$3:$C$300,C633,'03'!$H$3:$H$300,"&gt;0")+COUNTIFS('03'!$D$3:$D$300,C633,'03'!$H$3:$H$300,"&gt;0")+COUNTIFS('04'!$C$3:$C$300,C633,'04'!$H$3:$H$300,"&gt;0")+COUNTIFS('04'!$D$3:$D$300,C633,'04'!$H$3:$H$300,"&gt;0")+COUNTIFS('05'!$C$3:$C$300,C633,'05'!$H$3:$H$300,"&gt;0")+COUNTIFS('05'!$D$3:$D$300,C633,'05'!$H$3:$H$300,"&gt;0")+COUNTIFS('06'!$C$3:$C$300,C633,'06'!$H$3:$H$300,"&gt;0")+COUNTIFS('06'!$D$3:$D$300,C633,'06'!$H$3:$H$300,"&gt;0")+COUNTIFS('07'!$C$3:$C$300,C633,'07'!$H$3:$H$300,"&gt;0")+COUNTIFS('07'!$D$3:$D$300,C633,'07'!$H$3:$H$300,"&gt;0")+COUNTIFS('08'!$C$3:$C$300,C633,'08'!$H$3:$H$300,"&gt;0")+COUNTIFS('08'!$D$3:$D$300,C633,'08'!$H$3:$H$300,"&gt;0")+COUNTIFS('09'!$C$3:$C$300,C633,'09'!$H$3:$H$300,"&gt;0")+COUNTIFS('09'!$D$3:$D$300,C633,'09'!$H$3:$H$300,"&gt;0")+COUNTIFS('10'!$C$3:$C$260,C633,'10'!$I$3:$I$260,"&gt;0")+COUNTIFS('10'!$D$3:$D$260,C633,'10'!$I$3:$I$260,"&gt;0")+COUNTIFS('11'!$C$3:$C$300,C633,'11'!$H$3:$H$300,"&gt;0")+COUNTIFS('11'!$D$3:$D$300,C633,'11'!$H$3:$H$300,"&gt;0")+COUNTIFS('12'!$C$3:$C$300,C633,'12'!$H$3:$H$300,"&gt;0")+COUNTIFS('12'!$D$3:$D$300,C633,'12'!$H$3:$H$300,"&gt;0")</f>
        <v>0</v>
      </c>
      <c r="G633" s="18">
        <f>COUNTIFS('01'!$C$3:$C$300,C633,'01'!$H$3:$H$300,"&lt;0")+COUNTIFS('01'!$D$3:$D$300,C633,'01'!$H$3:$H$300,"&lt;0")+COUNTIFS('02'!$C$3:$C$300,C633,'02'!$H$3:$H$300,"&lt;0")+COUNTIFS('02'!$D$3:$D$300,C633,'02'!$H$3:$H$300,"&lt;0")+COUNTIFS('03'!$C$3:$C$300,C633,'03'!$H$3:$H$300,"&lt;0")+COUNTIFS('03'!$D$3:$D$300,C633,'03'!$H$3:$H$300,"&lt;0")+COUNTIFS('04'!$C$3:$C$300,C633,'04'!$H$3:$H$300,"&lt;0")+COUNTIFS('04'!$D$3:$D$300,C633,'04'!$H$3:$H$300,"&lt;0")+COUNTIFS('05'!$C$3:$C$300,C633,'05'!$H$3:$H$300,"&lt;0")+COUNTIFS('05'!$D$3:$D$300,C633,'05'!$H$3:$H$300,"&lt;0")+COUNTIFS('06'!$C$3:$C$300,C633,'06'!$H$3:$H$300,"&lt;0")+COUNTIFS('06'!$D$3:$D$300,C633,'06'!$H$3:$H$300,"&lt;0")+COUNTIFS('07'!$C$3:$C$300,C633,'07'!$H$3:$H$300,"&lt;0")+COUNTIFS('07'!$D$3:$D$300,C633,'07'!$H$3:$H$300,"&lt;0")+COUNTIFS('08'!$C$3:$C$300,C633,'08'!$H$3:$H$300,"&lt;0")+COUNTIFS('08'!$D$3:$D$300,C633,'08'!$H$3:$H$300,"&lt;0")+COUNTIFS('09'!$C$3:$C$300,C633,'09'!$H$3:$H$300,"&lt;0")+COUNTIFS('09'!$D$3:$D$300,C633,'09'!$H$3:$H$300,"&lt;0")+COUNTIFS('10'!$C$3:$C$260,C633,'10'!$I$3:$I$260,"&lt;0")+COUNTIFS('10'!$D$3:$D$260,C633,'10'!$I$3:$I$260,"&lt;0")+COUNTIFS('11'!$C$3:$C$300,C633,'11'!$H$3:$H$300,"&lt;0")+COUNTIFS('11'!$D$3:$D$300,C633,'11'!$H$3:$H$300,"&lt;0")+COUNTIFS('12'!$C$3:$C$300,C633,'12'!$H$3:$H$300,"&lt;0")+COUNTIFS('12'!$D$3:$D$300,C633,'12'!$H$3:$H$300,"&lt;0")</f>
        <v>0</v>
      </c>
      <c r="H633" s="19">
        <f>SUMIFS('01'!$H$3:$H$300,'01'!$C$3:$C$300,C633)+SUMIFS('01'!$H$3:$H$300,'01'!$D$3:$D$300,C633)+SUMIFS('02'!$H$3:$H$300,'02'!$C$3:$C$300,C633)+SUMIFS('02'!$H$3:$H$300,'02'!$D$3:$D$300,C633)+SUMIFS('03'!$H$3:$H$300,'03'!$C$3:$C$300,C633)+SUMIFS('03'!$H$3:$H$300,'03'!$D$3:$D$300,C633)+SUMIFS('04'!$H$3:$H$300,'04'!$C$3:$C$300,C633)+SUMIFS('04'!$H$3:$H$300,'04'!$D$3:$D$300,C633)+SUMIFS('05'!$H$3:$H$300,'05'!$C$3:$C$300,C633)+SUMIFS('05'!$H$3:$H$300,'05'!$D$3:$D$300,C633)+SUMIFS('06'!$H$3:$H$300,'06'!$C$3:$C$300,C633)+SUMIFS('06'!$H$3:$H$300,'06'!$D$3:$D$300,C633)+SUMIFS('07'!$H$3:$H$300,'07'!$C$3:$C$300,C633)+SUMIFS('07'!$H$3:$H$300,'07'!$D$3:$D$300,C633)+SUMIFS('08'!$H$3:$H$300,'08'!$C$3:$C$300,C633)+SUMIFS('08'!$H$3:$H$300,'08'!$D$3:$D$300,C633)+SUMIFS('09'!$H$3:$H$300,'09'!$C$3:$C$300,C633)+SUMIFS('09'!$H$3:$H$300,'09'!$D$3:$D$300,C633)+SUMIFS('10'!$I$3:$I$260,'10'!$C$3:$C$260,C633)+SUMIFS('10'!$I$3:$I$260,'10'!$D$3:$D$260,C633)+SUMIFS('11'!$H$3:$H$300,'11'!$C$3:$C$300,C633)+SUMIFS('11'!$H$3:$H$300,'11'!$D$3:$D$300,C633)+SUMIFS('12'!$H$3:$H$300,'12'!$C$3:$C$300,C633)+SUMIFS('12'!$H$3:$H$300,'12'!$D$3:$D$300,C633)</f>
        <v>0</v>
      </c>
      <c r="I633" s="212"/>
      <c r="J633" s="231"/>
      <c r="K633" s="212"/>
      <c r="L633" s="212"/>
    </row>
    <row r="634" spans="1:12" ht="24.75" customHeight="1">
      <c r="A634" s="16">
        <f>Equipes!$H634+(ROW(Equipes!$H634)/100000)</f>
        <v>6.3400000000000001E-3</v>
      </c>
      <c r="B634" s="13">
        <f>RANK(Equipes!$A634,A:A)</f>
        <v>367</v>
      </c>
      <c r="C634" s="28"/>
      <c r="D634" s="18">
        <f>COUNTIF('01'!$C$3:$C$300,C634)+COUNTIF('02'!$C$3:$C$300,C634)+COUNTIF('03'!$C$3:$C$300,C634)+COUNTIF('04'!$C$3:$C$300,C634)+COUNTIF('05'!$C$3:$C$300,C634)+COUNTIF('06'!$C$3:$C$300,C634)+COUNTIF('07'!$C$3:$C$300,C634)+COUNTIF('08'!$C$3:$C$300,C634)+COUNTIF('09'!$C$3:$C$300,C634)+COUNTIF('10'!$C$3:$C$260,C634)+COUNTIF('11'!$C$3:$C$300,C634)+COUNTIF('12'!$C$3:$C$300,C634)</f>
        <v>0</v>
      </c>
      <c r="E634" s="18">
        <f>COUNTIF('01'!$D$3:$D$300,C634)+COUNTIF('02'!$D$3:$D$300,C634)+COUNTIF('03'!$D$3:$D$300,C634)+COUNTIF('04'!$D$3:$D$300,C634)+COUNTIF('05'!$D$3:$D$300,C634)+COUNTIF('06'!$D$3:$D$300,C634)+COUNTIF('07'!$D$3:$D$300,C634)+COUNTIF('08'!$D$3:$D$300,C634)+COUNTIF('09'!$D$3:$D$300,C634)+COUNTIF('10'!$D$3:$D$260,C634)+COUNTIF('11'!$D$3:$D$300,C634)+COUNTIF('12'!$D$3:$D$300,C634)</f>
        <v>0</v>
      </c>
      <c r="F634" s="18">
        <f>COUNTIFS('01'!$C$3:$C$300,C634,'01'!$H$3:$H$300,"&gt;0")+COUNTIFS('01'!$D$3:$D$300,C634,'01'!$H$3:$H$300,"&gt;0")+COUNTIFS('02'!$C$3:$C$300,C634,'02'!$H$3:$H$300,"&gt;0")+COUNTIFS('02'!$D$3:$D$300,C634,'02'!$H$3:$H$300,"&gt;0")+COUNTIFS('03'!$C$3:$C$300,C634,'03'!$H$3:$H$300,"&gt;0")+COUNTIFS('03'!$D$3:$D$300,C634,'03'!$H$3:$H$300,"&gt;0")+COUNTIFS('04'!$C$3:$C$300,C634,'04'!$H$3:$H$300,"&gt;0")+COUNTIFS('04'!$D$3:$D$300,C634,'04'!$H$3:$H$300,"&gt;0")+COUNTIFS('05'!$C$3:$C$300,C634,'05'!$H$3:$H$300,"&gt;0")+COUNTIFS('05'!$D$3:$D$300,C634,'05'!$H$3:$H$300,"&gt;0")+COUNTIFS('06'!$C$3:$C$300,C634,'06'!$H$3:$H$300,"&gt;0")+COUNTIFS('06'!$D$3:$D$300,C634,'06'!$H$3:$H$300,"&gt;0")+COUNTIFS('07'!$C$3:$C$300,C634,'07'!$H$3:$H$300,"&gt;0")+COUNTIFS('07'!$D$3:$D$300,C634,'07'!$H$3:$H$300,"&gt;0")+COUNTIFS('08'!$C$3:$C$300,C634,'08'!$H$3:$H$300,"&gt;0")+COUNTIFS('08'!$D$3:$D$300,C634,'08'!$H$3:$H$300,"&gt;0")+COUNTIFS('09'!$C$3:$C$300,C634,'09'!$H$3:$H$300,"&gt;0")+COUNTIFS('09'!$D$3:$D$300,C634,'09'!$H$3:$H$300,"&gt;0")+COUNTIFS('10'!$C$3:$C$260,C634,'10'!$I$3:$I$260,"&gt;0")+COUNTIFS('10'!$D$3:$D$260,C634,'10'!$I$3:$I$260,"&gt;0")+COUNTIFS('11'!$C$3:$C$300,C634,'11'!$H$3:$H$300,"&gt;0")+COUNTIFS('11'!$D$3:$D$300,C634,'11'!$H$3:$H$300,"&gt;0")+COUNTIFS('12'!$C$3:$C$300,C634,'12'!$H$3:$H$300,"&gt;0")+COUNTIFS('12'!$D$3:$D$300,C634,'12'!$H$3:$H$300,"&gt;0")</f>
        <v>0</v>
      </c>
      <c r="G634" s="18">
        <f>COUNTIFS('01'!$C$3:$C$300,C634,'01'!$H$3:$H$300,"&lt;0")+COUNTIFS('01'!$D$3:$D$300,C634,'01'!$H$3:$H$300,"&lt;0")+COUNTIFS('02'!$C$3:$C$300,C634,'02'!$H$3:$H$300,"&lt;0")+COUNTIFS('02'!$D$3:$D$300,C634,'02'!$H$3:$H$300,"&lt;0")+COUNTIFS('03'!$C$3:$C$300,C634,'03'!$H$3:$H$300,"&lt;0")+COUNTIFS('03'!$D$3:$D$300,C634,'03'!$H$3:$H$300,"&lt;0")+COUNTIFS('04'!$C$3:$C$300,C634,'04'!$H$3:$H$300,"&lt;0")+COUNTIFS('04'!$D$3:$D$300,C634,'04'!$H$3:$H$300,"&lt;0")+COUNTIFS('05'!$C$3:$C$300,C634,'05'!$H$3:$H$300,"&lt;0")+COUNTIFS('05'!$D$3:$D$300,C634,'05'!$H$3:$H$300,"&lt;0")+COUNTIFS('06'!$C$3:$C$300,C634,'06'!$H$3:$H$300,"&lt;0")+COUNTIFS('06'!$D$3:$D$300,C634,'06'!$H$3:$H$300,"&lt;0")+COUNTIFS('07'!$C$3:$C$300,C634,'07'!$H$3:$H$300,"&lt;0")+COUNTIFS('07'!$D$3:$D$300,C634,'07'!$H$3:$H$300,"&lt;0")+COUNTIFS('08'!$C$3:$C$300,C634,'08'!$H$3:$H$300,"&lt;0")+COUNTIFS('08'!$D$3:$D$300,C634,'08'!$H$3:$H$300,"&lt;0")+COUNTIFS('09'!$C$3:$C$300,C634,'09'!$H$3:$H$300,"&lt;0")+COUNTIFS('09'!$D$3:$D$300,C634,'09'!$H$3:$H$300,"&lt;0")+COUNTIFS('10'!$C$3:$C$260,C634,'10'!$I$3:$I$260,"&lt;0")+COUNTIFS('10'!$D$3:$D$260,C634,'10'!$I$3:$I$260,"&lt;0")+COUNTIFS('11'!$C$3:$C$300,C634,'11'!$H$3:$H$300,"&lt;0")+COUNTIFS('11'!$D$3:$D$300,C634,'11'!$H$3:$H$300,"&lt;0")+COUNTIFS('12'!$C$3:$C$300,C634,'12'!$H$3:$H$300,"&lt;0")+COUNTIFS('12'!$D$3:$D$300,C634,'12'!$H$3:$H$300,"&lt;0")</f>
        <v>0</v>
      </c>
      <c r="H634" s="19">
        <f>SUMIFS('01'!$H$3:$H$300,'01'!$C$3:$C$300,C634)+SUMIFS('01'!$H$3:$H$300,'01'!$D$3:$D$300,C634)+SUMIFS('02'!$H$3:$H$300,'02'!$C$3:$C$300,C634)+SUMIFS('02'!$H$3:$H$300,'02'!$D$3:$D$300,C634)+SUMIFS('03'!$H$3:$H$300,'03'!$C$3:$C$300,C634)+SUMIFS('03'!$H$3:$H$300,'03'!$D$3:$D$300,C634)+SUMIFS('04'!$H$3:$H$300,'04'!$C$3:$C$300,C634)+SUMIFS('04'!$H$3:$H$300,'04'!$D$3:$D$300,C634)+SUMIFS('05'!$H$3:$H$300,'05'!$C$3:$C$300,C634)+SUMIFS('05'!$H$3:$H$300,'05'!$D$3:$D$300,C634)+SUMIFS('06'!$H$3:$H$300,'06'!$C$3:$C$300,C634)+SUMIFS('06'!$H$3:$H$300,'06'!$D$3:$D$300,C634)+SUMIFS('07'!$H$3:$H$300,'07'!$C$3:$C$300,C634)+SUMIFS('07'!$H$3:$H$300,'07'!$D$3:$D$300,C634)+SUMIFS('08'!$H$3:$H$300,'08'!$C$3:$C$300,C634)+SUMIFS('08'!$H$3:$H$300,'08'!$D$3:$D$300,C634)+SUMIFS('09'!$H$3:$H$300,'09'!$C$3:$C$300,C634)+SUMIFS('09'!$H$3:$H$300,'09'!$D$3:$D$300,C634)+SUMIFS('10'!$I$3:$I$260,'10'!$C$3:$C$260,C634)+SUMIFS('10'!$I$3:$I$260,'10'!$D$3:$D$260,C634)+SUMIFS('11'!$H$3:$H$300,'11'!$C$3:$C$300,C634)+SUMIFS('11'!$H$3:$H$300,'11'!$D$3:$D$300,C634)+SUMIFS('12'!$H$3:$H$300,'12'!$C$3:$C$300,C634)+SUMIFS('12'!$H$3:$H$300,'12'!$D$3:$D$300,C634)</f>
        <v>0</v>
      </c>
      <c r="I634" s="212"/>
      <c r="J634" s="231"/>
      <c r="K634" s="212"/>
      <c r="L634" s="212"/>
    </row>
    <row r="635" spans="1:12" ht="24.75" customHeight="1">
      <c r="A635" s="16">
        <f>Equipes!$H635+(ROW(Equipes!$H635)/100000)</f>
        <v>6.3499999999999997E-3</v>
      </c>
      <c r="B635" s="13">
        <f>RANK(Equipes!$A635,A:A)</f>
        <v>366</v>
      </c>
      <c r="C635" s="28"/>
      <c r="D635" s="18">
        <f>COUNTIF('01'!$C$3:$C$300,C635)+COUNTIF('02'!$C$3:$C$300,C635)+COUNTIF('03'!$C$3:$C$300,C635)+COUNTIF('04'!$C$3:$C$300,C635)+COUNTIF('05'!$C$3:$C$300,C635)+COUNTIF('06'!$C$3:$C$300,C635)+COUNTIF('07'!$C$3:$C$300,C635)+COUNTIF('08'!$C$3:$C$300,C635)+COUNTIF('09'!$C$3:$C$300,C635)+COUNTIF('10'!$C$3:$C$260,C635)+COUNTIF('11'!$C$3:$C$300,C635)+COUNTIF('12'!$C$3:$C$300,C635)</f>
        <v>0</v>
      </c>
      <c r="E635" s="18">
        <f>COUNTIF('01'!$D$3:$D$300,C635)+COUNTIF('02'!$D$3:$D$300,C635)+COUNTIF('03'!$D$3:$D$300,C635)+COUNTIF('04'!$D$3:$D$300,C635)+COUNTIF('05'!$D$3:$D$300,C635)+COUNTIF('06'!$D$3:$D$300,C635)+COUNTIF('07'!$D$3:$D$300,C635)+COUNTIF('08'!$D$3:$D$300,C635)+COUNTIF('09'!$D$3:$D$300,C635)+COUNTIF('10'!$D$3:$D$260,C635)+COUNTIF('11'!$D$3:$D$300,C635)+COUNTIF('12'!$D$3:$D$300,C635)</f>
        <v>0</v>
      </c>
      <c r="F635" s="18">
        <f>COUNTIFS('01'!$C$3:$C$300,C635,'01'!$H$3:$H$300,"&gt;0")+COUNTIFS('01'!$D$3:$D$300,C635,'01'!$H$3:$H$300,"&gt;0")+COUNTIFS('02'!$C$3:$C$300,C635,'02'!$H$3:$H$300,"&gt;0")+COUNTIFS('02'!$D$3:$D$300,C635,'02'!$H$3:$H$300,"&gt;0")+COUNTIFS('03'!$C$3:$C$300,C635,'03'!$H$3:$H$300,"&gt;0")+COUNTIFS('03'!$D$3:$D$300,C635,'03'!$H$3:$H$300,"&gt;0")+COUNTIFS('04'!$C$3:$C$300,C635,'04'!$H$3:$H$300,"&gt;0")+COUNTIFS('04'!$D$3:$D$300,C635,'04'!$H$3:$H$300,"&gt;0")+COUNTIFS('05'!$C$3:$C$300,C635,'05'!$H$3:$H$300,"&gt;0")+COUNTIFS('05'!$D$3:$D$300,C635,'05'!$H$3:$H$300,"&gt;0")+COUNTIFS('06'!$C$3:$C$300,C635,'06'!$H$3:$H$300,"&gt;0")+COUNTIFS('06'!$D$3:$D$300,C635,'06'!$H$3:$H$300,"&gt;0")+COUNTIFS('07'!$C$3:$C$300,C635,'07'!$H$3:$H$300,"&gt;0")+COUNTIFS('07'!$D$3:$D$300,C635,'07'!$H$3:$H$300,"&gt;0")+COUNTIFS('08'!$C$3:$C$300,C635,'08'!$H$3:$H$300,"&gt;0")+COUNTIFS('08'!$D$3:$D$300,C635,'08'!$H$3:$H$300,"&gt;0")+COUNTIFS('09'!$C$3:$C$300,C635,'09'!$H$3:$H$300,"&gt;0")+COUNTIFS('09'!$D$3:$D$300,C635,'09'!$H$3:$H$300,"&gt;0")+COUNTIFS('10'!$C$3:$C$260,C635,'10'!$I$3:$I$260,"&gt;0")+COUNTIFS('10'!$D$3:$D$260,C635,'10'!$I$3:$I$260,"&gt;0")+COUNTIFS('11'!$C$3:$C$300,C635,'11'!$H$3:$H$300,"&gt;0")+COUNTIFS('11'!$D$3:$D$300,C635,'11'!$H$3:$H$300,"&gt;0")+COUNTIFS('12'!$C$3:$C$300,C635,'12'!$H$3:$H$300,"&gt;0")+COUNTIFS('12'!$D$3:$D$300,C635,'12'!$H$3:$H$300,"&gt;0")</f>
        <v>0</v>
      </c>
      <c r="G635" s="18">
        <f>COUNTIFS('01'!$C$3:$C$300,C635,'01'!$H$3:$H$300,"&lt;0")+COUNTIFS('01'!$D$3:$D$300,C635,'01'!$H$3:$H$300,"&lt;0")+COUNTIFS('02'!$C$3:$C$300,C635,'02'!$H$3:$H$300,"&lt;0")+COUNTIFS('02'!$D$3:$D$300,C635,'02'!$H$3:$H$300,"&lt;0")+COUNTIFS('03'!$C$3:$C$300,C635,'03'!$H$3:$H$300,"&lt;0")+COUNTIFS('03'!$D$3:$D$300,C635,'03'!$H$3:$H$300,"&lt;0")+COUNTIFS('04'!$C$3:$C$300,C635,'04'!$H$3:$H$300,"&lt;0")+COUNTIFS('04'!$D$3:$D$300,C635,'04'!$H$3:$H$300,"&lt;0")+COUNTIFS('05'!$C$3:$C$300,C635,'05'!$H$3:$H$300,"&lt;0")+COUNTIFS('05'!$D$3:$D$300,C635,'05'!$H$3:$H$300,"&lt;0")+COUNTIFS('06'!$C$3:$C$300,C635,'06'!$H$3:$H$300,"&lt;0")+COUNTIFS('06'!$D$3:$D$300,C635,'06'!$H$3:$H$300,"&lt;0")+COUNTIFS('07'!$C$3:$C$300,C635,'07'!$H$3:$H$300,"&lt;0")+COUNTIFS('07'!$D$3:$D$300,C635,'07'!$H$3:$H$300,"&lt;0")+COUNTIFS('08'!$C$3:$C$300,C635,'08'!$H$3:$H$300,"&lt;0")+COUNTIFS('08'!$D$3:$D$300,C635,'08'!$H$3:$H$300,"&lt;0")+COUNTIFS('09'!$C$3:$C$300,C635,'09'!$H$3:$H$300,"&lt;0")+COUNTIFS('09'!$D$3:$D$300,C635,'09'!$H$3:$H$300,"&lt;0")+COUNTIFS('10'!$C$3:$C$260,C635,'10'!$I$3:$I$260,"&lt;0")+COUNTIFS('10'!$D$3:$D$260,C635,'10'!$I$3:$I$260,"&lt;0")+COUNTIFS('11'!$C$3:$C$300,C635,'11'!$H$3:$H$300,"&lt;0")+COUNTIFS('11'!$D$3:$D$300,C635,'11'!$H$3:$H$300,"&lt;0")+COUNTIFS('12'!$C$3:$C$300,C635,'12'!$H$3:$H$300,"&lt;0")+COUNTIFS('12'!$D$3:$D$300,C635,'12'!$H$3:$H$300,"&lt;0")</f>
        <v>0</v>
      </c>
      <c r="H635" s="19">
        <f>SUMIFS('01'!$H$3:$H$300,'01'!$C$3:$C$300,C635)+SUMIFS('01'!$H$3:$H$300,'01'!$D$3:$D$300,C635)+SUMIFS('02'!$H$3:$H$300,'02'!$C$3:$C$300,C635)+SUMIFS('02'!$H$3:$H$300,'02'!$D$3:$D$300,C635)+SUMIFS('03'!$H$3:$H$300,'03'!$C$3:$C$300,C635)+SUMIFS('03'!$H$3:$H$300,'03'!$D$3:$D$300,C635)+SUMIFS('04'!$H$3:$H$300,'04'!$C$3:$C$300,C635)+SUMIFS('04'!$H$3:$H$300,'04'!$D$3:$D$300,C635)+SUMIFS('05'!$H$3:$H$300,'05'!$C$3:$C$300,C635)+SUMIFS('05'!$H$3:$H$300,'05'!$D$3:$D$300,C635)+SUMIFS('06'!$H$3:$H$300,'06'!$C$3:$C$300,C635)+SUMIFS('06'!$H$3:$H$300,'06'!$D$3:$D$300,C635)+SUMIFS('07'!$H$3:$H$300,'07'!$C$3:$C$300,C635)+SUMIFS('07'!$H$3:$H$300,'07'!$D$3:$D$300,C635)+SUMIFS('08'!$H$3:$H$300,'08'!$C$3:$C$300,C635)+SUMIFS('08'!$H$3:$H$300,'08'!$D$3:$D$300,C635)+SUMIFS('09'!$H$3:$H$300,'09'!$C$3:$C$300,C635)+SUMIFS('09'!$H$3:$H$300,'09'!$D$3:$D$300,C635)+SUMIFS('10'!$I$3:$I$260,'10'!$C$3:$C$260,C635)+SUMIFS('10'!$I$3:$I$260,'10'!$D$3:$D$260,C635)+SUMIFS('11'!$H$3:$H$300,'11'!$C$3:$C$300,C635)+SUMIFS('11'!$H$3:$H$300,'11'!$D$3:$D$300,C635)+SUMIFS('12'!$H$3:$H$300,'12'!$C$3:$C$300,C635)+SUMIFS('12'!$H$3:$H$300,'12'!$D$3:$D$300,C635)</f>
        <v>0</v>
      </c>
      <c r="I635" s="212"/>
      <c r="J635" s="231"/>
      <c r="K635" s="212"/>
      <c r="L635" s="212"/>
    </row>
    <row r="636" spans="1:12" ht="24.75" customHeight="1">
      <c r="A636" s="16">
        <f>Equipes!$H636+(ROW(Equipes!$H636)/100000)</f>
        <v>6.3600000000000002E-3</v>
      </c>
      <c r="B636" s="13">
        <f>RANK(Equipes!$A636,A:A)</f>
        <v>365</v>
      </c>
      <c r="C636" s="28"/>
      <c r="D636" s="18">
        <f>COUNTIF('01'!$C$3:$C$300,C636)+COUNTIF('02'!$C$3:$C$300,C636)+COUNTIF('03'!$C$3:$C$300,C636)+COUNTIF('04'!$C$3:$C$300,C636)+COUNTIF('05'!$C$3:$C$300,C636)+COUNTIF('06'!$C$3:$C$300,C636)+COUNTIF('07'!$C$3:$C$300,C636)+COUNTIF('08'!$C$3:$C$300,C636)+COUNTIF('09'!$C$3:$C$300,C636)+COUNTIF('10'!$C$3:$C$260,C636)+COUNTIF('11'!$C$3:$C$300,C636)+COUNTIF('12'!$C$3:$C$300,C636)</f>
        <v>0</v>
      </c>
      <c r="E636" s="18">
        <f>COUNTIF('01'!$D$3:$D$300,C636)+COUNTIF('02'!$D$3:$D$300,C636)+COUNTIF('03'!$D$3:$D$300,C636)+COUNTIF('04'!$D$3:$D$300,C636)+COUNTIF('05'!$D$3:$D$300,C636)+COUNTIF('06'!$D$3:$D$300,C636)+COUNTIF('07'!$D$3:$D$300,C636)+COUNTIF('08'!$D$3:$D$300,C636)+COUNTIF('09'!$D$3:$D$300,C636)+COUNTIF('10'!$D$3:$D$260,C636)+COUNTIF('11'!$D$3:$D$300,C636)+COUNTIF('12'!$D$3:$D$300,C636)</f>
        <v>0</v>
      </c>
      <c r="F636" s="18">
        <f>COUNTIFS('01'!$C$3:$C$300,C636,'01'!$H$3:$H$300,"&gt;0")+COUNTIFS('01'!$D$3:$D$300,C636,'01'!$H$3:$H$300,"&gt;0")+COUNTIFS('02'!$C$3:$C$300,C636,'02'!$H$3:$H$300,"&gt;0")+COUNTIFS('02'!$D$3:$D$300,C636,'02'!$H$3:$H$300,"&gt;0")+COUNTIFS('03'!$C$3:$C$300,C636,'03'!$H$3:$H$300,"&gt;0")+COUNTIFS('03'!$D$3:$D$300,C636,'03'!$H$3:$H$300,"&gt;0")+COUNTIFS('04'!$C$3:$C$300,C636,'04'!$H$3:$H$300,"&gt;0")+COUNTIFS('04'!$D$3:$D$300,C636,'04'!$H$3:$H$300,"&gt;0")+COUNTIFS('05'!$C$3:$C$300,C636,'05'!$H$3:$H$300,"&gt;0")+COUNTIFS('05'!$D$3:$D$300,C636,'05'!$H$3:$H$300,"&gt;0")+COUNTIFS('06'!$C$3:$C$300,C636,'06'!$H$3:$H$300,"&gt;0")+COUNTIFS('06'!$D$3:$D$300,C636,'06'!$H$3:$H$300,"&gt;0")+COUNTIFS('07'!$C$3:$C$300,C636,'07'!$H$3:$H$300,"&gt;0")+COUNTIFS('07'!$D$3:$D$300,C636,'07'!$H$3:$H$300,"&gt;0")+COUNTIFS('08'!$C$3:$C$300,C636,'08'!$H$3:$H$300,"&gt;0")+COUNTIFS('08'!$D$3:$D$300,C636,'08'!$H$3:$H$300,"&gt;0")+COUNTIFS('09'!$C$3:$C$300,C636,'09'!$H$3:$H$300,"&gt;0")+COUNTIFS('09'!$D$3:$D$300,C636,'09'!$H$3:$H$300,"&gt;0")+COUNTIFS('10'!$C$3:$C$260,C636,'10'!$I$3:$I$260,"&gt;0")+COUNTIFS('10'!$D$3:$D$260,C636,'10'!$I$3:$I$260,"&gt;0")+COUNTIFS('11'!$C$3:$C$300,C636,'11'!$H$3:$H$300,"&gt;0")+COUNTIFS('11'!$D$3:$D$300,C636,'11'!$H$3:$H$300,"&gt;0")+COUNTIFS('12'!$C$3:$C$300,C636,'12'!$H$3:$H$300,"&gt;0")+COUNTIFS('12'!$D$3:$D$300,C636,'12'!$H$3:$H$300,"&gt;0")</f>
        <v>0</v>
      </c>
      <c r="G636" s="18">
        <f>COUNTIFS('01'!$C$3:$C$300,C636,'01'!$H$3:$H$300,"&lt;0")+COUNTIFS('01'!$D$3:$D$300,C636,'01'!$H$3:$H$300,"&lt;0")+COUNTIFS('02'!$C$3:$C$300,C636,'02'!$H$3:$H$300,"&lt;0")+COUNTIFS('02'!$D$3:$D$300,C636,'02'!$H$3:$H$300,"&lt;0")+COUNTIFS('03'!$C$3:$C$300,C636,'03'!$H$3:$H$300,"&lt;0")+COUNTIFS('03'!$D$3:$D$300,C636,'03'!$H$3:$H$300,"&lt;0")+COUNTIFS('04'!$C$3:$C$300,C636,'04'!$H$3:$H$300,"&lt;0")+COUNTIFS('04'!$D$3:$D$300,C636,'04'!$H$3:$H$300,"&lt;0")+COUNTIFS('05'!$C$3:$C$300,C636,'05'!$H$3:$H$300,"&lt;0")+COUNTIFS('05'!$D$3:$D$300,C636,'05'!$H$3:$H$300,"&lt;0")+COUNTIFS('06'!$C$3:$C$300,C636,'06'!$H$3:$H$300,"&lt;0")+COUNTIFS('06'!$D$3:$D$300,C636,'06'!$H$3:$H$300,"&lt;0")+COUNTIFS('07'!$C$3:$C$300,C636,'07'!$H$3:$H$300,"&lt;0")+COUNTIFS('07'!$D$3:$D$300,C636,'07'!$H$3:$H$300,"&lt;0")+COUNTIFS('08'!$C$3:$C$300,C636,'08'!$H$3:$H$300,"&lt;0")+COUNTIFS('08'!$D$3:$D$300,C636,'08'!$H$3:$H$300,"&lt;0")+COUNTIFS('09'!$C$3:$C$300,C636,'09'!$H$3:$H$300,"&lt;0")+COUNTIFS('09'!$D$3:$D$300,C636,'09'!$H$3:$H$300,"&lt;0")+COUNTIFS('10'!$C$3:$C$260,C636,'10'!$I$3:$I$260,"&lt;0")+COUNTIFS('10'!$D$3:$D$260,C636,'10'!$I$3:$I$260,"&lt;0")+COUNTIFS('11'!$C$3:$C$300,C636,'11'!$H$3:$H$300,"&lt;0")+COUNTIFS('11'!$D$3:$D$300,C636,'11'!$H$3:$H$300,"&lt;0")+COUNTIFS('12'!$C$3:$C$300,C636,'12'!$H$3:$H$300,"&lt;0")+COUNTIFS('12'!$D$3:$D$300,C636,'12'!$H$3:$H$300,"&lt;0")</f>
        <v>0</v>
      </c>
      <c r="H636" s="19">
        <f>SUMIFS('01'!$H$3:$H$300,'01'!$C$3:$C$300,C636)+SUMIFS('01'!$H$3:$H$300,'01'!$D$3:$D$300,C636)+SUMIFS('02'!$H$3:$H$300,'02'!$C$3:$C$300,C636)+SUMIFS('02'!$H$3:$H$300,'02'!$D$3:$D$300,C636)+SUMIFS('03'!$H$3:$H$300,'03'!$C$3:$C$300,C636)+SUMIFS('03'!$H$3:$H$300,'03'!$D$3:$D$300,C636)+SUMIFS('04'!$H$3:$H$300,'04'!$C$3:$C$300,C636)+SUMIFS('04'!$H$3:$H$300,'04'!$D$3:$D$300,C636)+SUMIFS('05'!$H$3:$H$300,'05'!$C$3:$C$300,C636)+SUMIFS('05'!$H$3:$H$300,'05'!$D$3:$D$300,C636)+SUMIFS('06'!$H$3:$H$300,'06'!$C$3:$C$300,C636)+SUMIFS('06'!$H$3:$H$300,'06'!$D$3:$D$300,C636)+SUMIFS('07'!$H$3:$H$300,'07'!$C$3:$C$300,C636)+SUMIFS('07'!$H$3:$H$300,'07'!$D$3:$D$300,C636)+SUMIFS('08'!$H$3:$H$300,'08'!$C$3:$C$300,C636)+SUMIFS('08'!$H$3:$H$300,'08'!$D$3:$D$300,C636)+SUMIFS('09'!$H$3:$H$300,'09'!$C$3:$C$300,C636)+SUMIFS('09'!$H$3:$H$300,'09'!$D$3:$D$300,C636)+SUMIFS('10'!$I$3:$I$260,'10'!$C$3:$C$260,C636)+SUMIFS('10'!$I$3:$I$260,'10'!$D$3:$D$260,C636)+SUMIFS('11'!$H$3:$H$300,'11'!$C$3:$C$300,C636)+SUMIFS('11'!$H$3:$H$300,'11'!$D$3:$D$300,C636)+SUMIFS('12'!$H$3:$H$300,'12'!$C$3:$C$300,C636)+SUMIFS('12'!$H$3:$H$300,'12'!$D$3:$D$300,C636)</f>
        <v>0</v>
      </c>
      <c r="I636" s="212"/>
      <c r="J636" s="231"/>
      <c r="K636" s="212"/>
      <c r="L636" s="212"/>
    </row>
    <row r="637" spans="1:12" ht="24.75" customHeight="1">
      <c r="A637" s="16">
        <f>Equipes!$H637+(ROW(Equipes!$H637)/100000)</f>
        <v>6.3699999999999998E-3</v>
      </c>
      <c r="B637" s="13">
        <f>RANK(Equipes!$A637,A:A)</f>
        <v>364</v>
      </c>
      <c r="C637" s="28"/>
      <c r="D637" s="18">
        <f>COUNTIF('01'!$C$3:$C$300,C637)+COUNTIF('02'!$C$3:$C$300,C637)+COUNTIF('03'!$C$3:$C$300,C637)+COUNTIF('04'!$C$3:$C$300,C637)+COUNTIF('05'!$C$3:$C$300,C637)+COUNTIF('06'!$C$3:$C$300,C637)+COUNTIF('07'!$C$3:$C$300,C637)+COUNTIF('08'!$C$3:$C$300,C637)+COUNTIF('09'!$C$3:$C$300,C637)+COUNTIF('10'!$C$3:$C$260,C637)+COUNTIF('11'!$C$3:$C$300,C637)+COUNTIF('12'!$C$3:$C$300,C637)</f>
        <v>0</v>
      </c>
      <c r="E637" s="18">
        <f>COUNTIF('01'!$D$3:$D$300,C637)+COUNTIF('02'!$D$3:$D$300,C637)+COUNTIF('03'!$D$3:$D$300,C637)+COUNTIF('04'!$D$3:$D$300,C637)+COUNTIF('05'!$D$3:$D$300,C637)+COUNTIF('06'!$D$3:$D$300,C637)+COUNTIF('07'!$D$3:$D$300,C637)+COUNTIF('08'!$D$3:$D$300,C637)+COUNTIF('09'!$D$3:$D$300,C637)+COUNTIF('10'!$D$3:$D$260,C637)+COUNTIF('11'!$D$3:$D$300,C637)+COUNTIF('12'!$D$3:$D$300,C637)</f>
        <v>0</v>
      </c>
      <c r="F637" s="18">
        <f>COUNTIFS('01'!$C$3:$C$300,C637,'01'!$H$3:$H$300,"&gt;0")+COUNTIFS('01'!$D$3:$D$300,C637,'01'!$H$3:$H$300,"&gt;0")+COUNTIFS('02'!$C$3:$C$300,C637,'02'!$H$3:$H$300,"&gt;0")+COUNTIFS('02'!$D$3:$D$300,C637,'02'!$H$3:$H$300,"&gt;0")+COUNTIFS('03'!$C$3:$C$300,C637,'03'!$H$3:$H$300,"&gt;0")+COUNTIFS('03'!$D$3:$D$300,C637,'03'!$H$3:$H$300,"&gt;0")+COUNTIFS('04'!$C$3:$C$300,C637,'04'!$H$3:$H$300,"&gt;0")+COUNTIFS('04'!$D$3:$D$300,C637,'04'!$H$3:$H$300,"&gt;0")+COUNTIFS('05'!$C$3:$C$300,C637,'05'!$H$3:$H$300,"&gt;0")+COUNTIFS('05'!$D$3:$D$300,C637,'05'!$H$3:$H$300,"&gt;0")+COUNTIFS('06'!$C$3:$C$300,C637,'06'!$H$3:$H$300,"&gt;0")+COUNTIFS('06'!$D$3:$D$300,C637,'06'!$H$3:$H$300,"&gt;0")+COUNTIFS('07'!$C$3:$C$300,C637,'07'!$H$3:$H$300,"&gt;0")+COUNTIFS('07'!$D$3:$D$300,C637,'07'!$H$3:$H$300,"&gt;0")+COUNTIFS('08'!$C$3:$C$300,C637,'08'!$H$3:$H$300,"&gt;0")+COUNTIFS('08'!$D$3:$D$300,C637,'08'!$H$3:$H$300,"&gt;0")+COUNTIFS('09'!$C$3:$C$300,C637,'09'!$H$3:$H$300,"&gt;0")+COUNTIFS('09'!$D$3:$D$300,C637,'09'!$H$3:$H$300,"&gt;0")+COUNTIFS('10'!$C$3:$C$260,C637,'10'!$I$3:$I$260,"&gt;0")+COUNTIFS('10'!$D$3:$D$260,C637,'10'!$I$3:$I$260,"&gt;0")+COUNTIFS('11'!$C$3:$C$300,C637,'11'!$H$3:$H$300,"&gt;0")+COUNTIFS('11'!$D$3:$D$300,C637,'11'!$H$3:$H$300,"&gt;0")+COUNTIFS('12'!$C$3:$C$300,C637,'12'!$H$3:$H$300,"&gt;0")+COUNTIFS('12'!$D$3:$D$300,C637,'12'!$H$3:$H$300,"&gt;0")</f>
        <v>0</v>
      </c>
      <c r="G637" s="18">
        <f>COUNTIFS('01'!$C$3:$C$300,C637,'01'!$H$3:$H$300,"&lt;0")+COUNTIFS('01'!$D$3:$D$300,C637,'01'!$H$3:$H$300,"&lt;0")+COUNTIFS('02'!$C$3:$C$300,C637,'02'!$H$3:$H$300,"&lt;0")+COUNTIFS('02'!$D$3:$D$300,C637,'02'!$H$3:$H$300,"&lt;0")+COUNTIFS('03'!$C$3:$C$300,C637,'03'!$H$3:$H$300,"&lt;0")+COUNTIFS('03'!$D$3:$D$300,C637,'03'!$H$3:$H$300,"&lt;0")+COUNTIFS('04'!$C$3:$C$300,C637,'04'!$H$3:$H$300,"&lt;0")+COUNTIFS('04'!$D$3:$D$300,C637,'04'!$H$3:$H$300,"&lt;0")+COUNTIFS('05'!$C$3:$C$300,C637,'05'!$H$3:$H$300,"&lt;0")+COUNTIFS('05'!$D$3:$D$300,C637,'05'!$H$3:$H$300,"&lt;0")+COUNTIFS('06'!$C$3:$C$300,C637,'06'!$H$3:$H$300,"&lt;0")+COUNTIFS('06'!$D$3:$D$300,C637,'06'!$H$3:$H$300,"&lt;0")+COUNTIFS('07'!$C$3:$C$300,C637,'07'!$H$3:$H$300,"&lt;0")+COUNTIFS('07'!$D$3:$D$300,C637,'07'!$H$3:$H$300,"&lt;0")+COUNTIFS('08'!$C$3:$C$300,C637,'08'!$H$3:$H$300,"&lt;0")+COUNTIFS('08'!$D$3:$D$300,C637,'08'!$H$3:$H$300,"&lt;0")+COUNTIFS('09'!$C$3:$C$300,C637,'09'!$H$3:$H$300,"&lt;0")+COUNTIFS('09'!$D$3:$D$300,C637,'09'!$H$3:$H$300,"&lt;0")+COUNTIFS('10'!$C$3:$C$260,C637,'10'!$I$3:$I$260,"&lt;0")+COUNTIFS('10'!$D$3:$D$260,C637,'10'!$I$3:$I$260,"&lt;0")+COUNTIFS('11'!$C$3:$C$300,C637,'11'!$H$3:$H$300,"&lt;0")+COUNTIFS('11'!$D$3:$D$300,C637,'11'!$H$3:$H$300,"&lt;0")+COUNTIFS('12'!$C$3:$C$300,C637,'12'!$H$3:$H$300,"&lt;0")+COUNTIFS('12'!$D$3:$D$300,C637,'12'!$H$3:$H$300,"&lt;0")</f>
        <v>0</v>
      </c>
      <c r="H637" s="19">
        <f>SUMIFS('01'!$H$3:$H$300,'01'!$C$3:$C$300,C637)+SUMIFS('01'!$H$3:$H$300,'01'!$D$3:$D$300,C637)+SUMIFS('02'!$H$3:$H$300,'02'!$C$3:$C$300,C637)+SUMIFS('02'!$H$3:$H$300,'02'!$D$3:$D$300,C637)+SUMIFS('03'!$H$3:$H$300,'03'!$C$3:$C$300,C637)+SUMIFS('03'!$H$3:$H$300,'03'!$D$3:$D$300,C637)+SUMIFS('04'!$H$3:$H$300,'04'!$C$3:$C$300,C637)+SUMIFS('04'!$H$3:$H$300,'04'!$D$3:$D$300,C637)+SUMIFS('05'!$H$3:$H$300,'05'!$C$3:$C$300,C637)+SUMIFS('05'!$H$3:$H$300,'05'!$D$3:$D$300,C637)+SUMIFS('06'!$H$3:$H$300,'06'!$C$3:$C$300,C637)+SUMIFS('06'!$H$3:$H$300,'06'!$D$3:$D$300,C637)+SUMIFS('07'!$H$3:$H$300,'07'!$C$3:$C$300,C637)+SUMIFS('07'!$H$3:$H$300,'07'!$D$3:$D$300,C637)+SUMIFS('08'!$H$3:$H$300,'08'!$C$3:$C$300,C637)+SUMIFS('08'!$H$3:$H$300,'08'!$D$3:$D$300,C637)+SUMIFS('09'!$H$3:$H$300,'09'!$C$3:$C$300,C637)+SUMIFS('09'!$H$3:$H$300,'09'!$D$3:$D$300,C637)+SUMIFS('10'!$I$3:$I$260,'10'!$C$3:$C$260,C637)+SUMIFS('10'!$I$3:$I$260,'10'!$D$3:$D$260,C637)+SUMIFS('11'!$H$3:$H$300,'11'!$C$3:$C$300,C637)+SUMIFS('11'!$H$3:$H$300,'11'!$D$3:$D$300,C637)+SUMIFS('12'!$H$3:$H$300,'12'!$C$3:$C$300,C637)+SUMIFS('12'!$H$3:$H$300,'12'!$D$3:$D$300,C637)</f>
        <v>0</v>
      </c>
      <c r="I637" s="212"/>
      <c r="J637" s="231"/>
      <c r="K637" s="212"/>
      <c r="L637" s="212"/>
    </row>
    <row r="638" spans="1:12" ht="24.75" customHeight="1">
      <c r="A638" s="16">
        <f>Equipes!$H638+(ROW(Equipes!$H638)/100000)</f>
        <v>6.3800000000000003E-3</v>
      </c>
      <c r="B638" s="13">
        <f>RANK(Equipes!$A638,A:A)</f>
        <v>363</v>
      </c>
      <c r="C638" s="28"/>
      <c r="D638" s="18">
        <f>COUNTIF('01'!$C$3:$C$300,C638)+COUNTIF('02'!$C$3:$C$300,C638)+COUNTIF('03'!$C$3:$C$300,C638)+COUNTIF('04'!$C$3:$C$300,C638)+COUNTIF('05'!$C$3:$C$300,C638)+COUNTIF('06'!$C$3:$C$300,C638)+COUNTIF('07'!$C$3:$C$300,C638)+COUNTIF('08'!$C$3:$C$300,C638)+COUNTIF('09'!$C$3:$C$300,C638)+COUNTIF('10'!$C$3:$C$260,C638)+COUNTIF('11'!$C$3:$C$300,C638)+COUNTIF('12'!$C$3:$C$300,C638)</f>
        <v>0</v>
      </c>
      <c r="E638" s="18">
        <f>COUNTIF('01'!$D$3:$D$300,C638)+COUNTIF('02'!$D$3:$D$300,C638)+COUNTIF('03'!$D$3:$D$300,C638)+COUNTIF('04'!$D$3:$D$300,C638)+COUNTIF('05'!$D$3:$D$300,C638)+COUNTIF('06'!$D$3:$D$300,C638)+COUNTIF('07'!$D$3:$D$300,C638)+COUNTIF('08'!$D$3:$D$300,C638)+COUNTIF('09'!$D$3:$D$300,C638)+COUNTIF('10'!$D$3:$D$260,C638)+COUNTIF('11'!$D$3:$D$300,C638)+COUNTIF('12'!$D$3:$D$300,C638)</f>
        <v>0</v>
      </c>
      <c r="F638" s="18">
        <f>COUNTIFS('01'!$C$3:$C$300,C638,'01'!$H$3:$H$300,"&gt;0")+COUNTIFS('01'!$D$3:$D$300,C638,'01'!$H$3:$H$300,"&gt;0")+COUNTIFS('02'!$C$3:$C$300,C638,'02'!$H$3:$H$300,"&gt;0")+COUNTIFS('02'!$D$3:$D$300,C638,'02'!$H$3:$H$300,"&gt;0")+COUNTIFS('03'!$C$3:$C$300,C638,'03'!$H$3:$H$300,"&gt;0")+COUNTIFS('03'!$D$3:$D$300,C638,'03'!$H$3:$H$300,"&gt;0")+COUNTIFS('04'!$C$3:$C$300,C638,'04'!$H$3:$H$300,"&gt;0")+COUNTIFS('04'!$D$3:$D$300,C638,'04'!$H$3:$H$300,"&gt;0")+COUNTIFS('05'!$C$3:$C$300,C638,'05'!$H$3:$H$300,"&gt;0")+COUNTIFS('05'!$D$3:$D$300,C638,'05'!$H$3:$H$300,"&gt;0")+COUNTIFS('06'!$C$3:$C$300,C638,'06'!$H$3:$H$300,"&gt;0")+COUNTIFS('06'!$D$3:$D$300,C638,'06'!$H$3:$H$300,"&gt;0")+COUNTIFS('07'!$C$3:$C$300,C638,'07'!$H$3:$H$300,"&gt;0")+COUNTIFS('07'!$D$3:$D$300,C638,'07'!$H$3:$H$300,"&gt;0")+COUNTIFS('08'!$C$3:$C$300,C638,'08'!$H$3:$H$300,"&gt;0")+COUNTIFS('08'!$D$3:$D$300,C638,'08'!$H$3:$H$300,"&gt;0")+COUNTIFS('09'!$C$3:$C$300,C638,'09'!$H$3:$H$300,"&gt;0")+COUNTIFS('09'!$D$3:$D$300,C638,'09'!$H$3:$H$300,"&gt;0")+COUNTIFS('10'!$C$3:$C$260,C638,'10'!$I$3:$I$260,"&gt;0")+COUNTIFS('10'!$D$3:$D$260,C638,'10'!$I$3:$I$260,"&gt;0")+COUNTIFS('11'!$C$3:$C$300,C638,'11'!$H$3:$H$300,"&gt;0")+COUNTIFS('11'!$D$3:$D$300,C638,'11'!$H$3:$H$300,"&gt;0")+COUNTIFS('12'!$C$3:$C$300,C638,'12'!$H$3:$H$300,"&gt;0")+COUNTIFS('12'!$D$3:$D$300,C638,'12'!$H$3:$H$300,"&gt;0")</f>
        <v>0</v>
      </c>
      <c r="G638" s="18">
        <f>COUNTIFS('01'!$C$3:$C$300,C638,'01'!$H$3:$H$300,"&lt;0")+COUNTIFS('01'!$D$3:$D$300,C638,'01'!$H$3:$H$300,"&lt;0")+COUNTIFS('02'!$C$3:$C$300,C638,'02'!$H$3:$H$300,"&lt;0")+COUNTIFS('02'!$D$3:$D$300,C638,'02'!$H$3:$H$300,"&lt;0")+COUNTIFS('03'!$C$3:$C$300,C638,'03'!$H$3:$H$300,"&lt;0")+COUNTIFS('03'!$D$3:$D$300,C638,'03'!$H$3:$H$300,"&lt;0")+COUNTIFS('04'!$C$3:$C$300,C638,'04'!$H$3:$H$300,"&lt;0")+COUNTIFS('04'!$D$3:$D$300,C638,'04'!$H$3:$H$300,"&lt;0")+COUNTIFS('05'!$C$3:$C$300,C638,'05'!$H$3:$H$300,"&lt;0")+COUNTIFS('05'!$D$3:$D$300,C638,'05'!$H$3:$H$300,"&lt;0")+COUNTIFS('06'!$C$3:$C$300,C638,'06'!$H$3:$H$300,"&lt;0")+COUNTIFS('06'!$D$3:$D$300,C638,'06'!$H$3:$H$300,"&lt;0")+COUNTIFS('07'!$C$3:$C$300,C638,'07'!$H$3:$H$300,"&lt;0")+COUNTIFS('07'!$D$3:$D$300,C638,'07'!$H$3:$H$300,"&lt;0")+COUNTIFS('08'!$C$3:$C$300,C638,'08'!$H$3:$H$300,"&lt;0")+COUNTIFS('08'!$D$3:$D$300,C638,'08'!$H$3:$H$300,"&lt;0")+COUNTIFS('09'!$C$3:$C$300,C638,'09'!$H$3:$H$300,"&lt;0")+COUNTIFS('09'!$D$3:$D$300,C638,'09'!$H$3:$H$300,"&lt;0")+COUNTIFS('10'!$C$3:$C$260,C638,'10'!$I$3:$I$260,"&lt;0")+COUNTIFS('10'!$D$3:$D$260,C638,'10'!$I$3:$I$260,"&lt;0")+COUNTIFS('11'!$C$3:$C$300,C638,'11'!$H$3:$H$300,"&lt;0")+COUNTIFS('11'!$D$3:$D$300,C638,'11'!$H$3:$H$300,"&lt;0")+COUNTIFS('12'!$C$3:$C$300,C638,'12'!$H$3:$H$300,"&lt;0")+COUNTIFS('12'!$D$3:$D$300,C638,'12'!$H$3:$H$300,"&lt;0")</f>
        <v>0</v>
      </c>
      <c r="H638" s="19">
        <f>SUMIFS('01'!$H$3:$H$300,'01'!$C$3:$C$300,C638)+SUMIFS('01'!$H$3:$H$300,'01'!$D$3:$D$300,C638)+SUMIFS('02'!$H$3:$H$300,'02'!$C$3:$C$300,C638)+SUMIFS('02'!$H$3:$H$300,'02'!$D$3:$D$300,C638)+SUMIFS('03'!$H$3:$H$300,'03'!$C$3:$C$300,C638)+SUMIFS('03'!$H$3:$H$300,'03'!$D$3:$D$300,C638)+SUMIFS('04'!$H$3:$H$300,'04'!$C$3:$C$300,C638)+SUMIFS('04'!$H$3:$H$300,'04'!$D$3:$D$300,C638)+SUMIFS('05'!$H$3:$H$300,'05'!$C$3:$C$300,C638)+SUMIFS('05'!$H$3:$H$300,'05'!$D$3:$D$300,C638)+SUMIFS('06'!$H$3:$H$300,'06'!$C$3:$C$300,C638)+SUMIFS('06'!$H$3:$H$300,'06'!$D$3:$D$300,C638)+SUMIFS('07'!$H$3:$H$300,'07'!$C$3:$C$300,C638)+SUMIFS('07'!$H$3:$H$300,'07'!$D$3:$D$300,C638)+SUMIFS('08'!$H$3:$H$300,'08'!$C$3:$C$300,C638)+SUMIFS('08'!$H$3:$H$300,'08'!$D$3:$D$300,C638)+SUMIFS('09'!$H$3:$H$300,'09'!$C$3:$C$300,C638)+SUMIFS('09'!$H$3:$H$300,'09'!$D$3:$D$300,C638)+SUMIFS('10'!$I$3:$I$260,'10'!$C$3:$C$260,C638)+SUMIFS('10'!$I$3:$I$260,'10'!$D$3:$D$260,C638)+SUMIFS('11'!$H$3:$H$300,'11'!$C$3:$C$300,C638)+SUMIFS('11'!$H$3:$H$300,'11'!$D$3:$D$300,C638)+SUMIFS('12'!$H$3:$H$300,'12'!$C$3:$C$300,C638)+SUMIFS('12'!$H$3:$H$300,'12'!$D$3:$D$300,C638)</f>
        <v>0</v>
      </c>
      <c r="I638" s="212"/>
      <c r="J638" s="231"/>
      <c r="K638" s="212"/>
      <c r="L638" s="212"/>
    </row>
    <row r="639" spans="1:12" ht="24.75" customHeight="1">
      <c r="A639" s="16">
        <f>Equipes!$H639+(ROW(Equipes!$H639)/100000)</f>
        <v>6.3899999999999998E-3</v>
      </c>
      <c r="B639" s="13">
        <f>RANK(Equipes!$A639,A:A)</f>
        <v>362</v>
      </c>
      <c r="C639" s="28"/>
      <c r="D639" s="18">
        <f>COUNTIF('01'!$C$3:$C$300,C639)+COUNTIF('02'!$C$3:$C$300,C639)+COUNTIF('03'!$C$3:$C$300,C639)+COUNTIF('04'!$C$3:$C$300,C639)+COUNTIF('05'!$C$3:$C$300,C639)+COUNTIF('06'!$C$3:$C$300,C639)+COUNTIF('07'!$C$3:$C$300,C639)+COUNTIF('08'!$C$3:$C$300,C639)+COUNTIF('09'!$C$3:$C$300,C639)+COUNTIF('10'!$C$3:$C$260,C639)+COUNTIF('11'!$C$3:$C$300,C639)+COUNTIF('12'!$C$3:$C$300,C639)</f>
        <v>0</v>
      </c>
      <c r="E639" s="18">
        <f>COUNTIF('01'!$D$3:$D$300,C639)+COUNTIF('02'!$D$3:$D$300,C639)+COUNTIF('03'!$D$3:$D$300,C639)+COUNTIF('04'!$D$3:$D$300,C639)+COUNTIF('05'!$D$3:$D$300,C639)+COUNTIF('06'!$D$3:$D$300,C639)+COUNTIF('07'!$D$3:$D$300,C639)+COUNTIF('08'!$D$3:$D$300,C639)+COUNTIF('09'!$D$3:$D$300,C639)+COUNTIF('10'!$D$3:$D$260,C639)+COUNTIF('11'!$D$3:$D$300,C639)+COUNTIF('12'!$D$3:$D$300,C639)</f>
        <v>0</v>
      </c>
      <c r="F639" s="18">
        <f>COUNTIFS('01'!$C$3:$C$300,C639,'01'!$H$3:$H$300,"&gt;0")+COUNTIFS('01'!$D$3:$D$300,C639,'01'!$H$3:$H$300,"&gt;0")+COUNTIFS('02'!$C$3:$C$300,C639,'02'!$H$3:$H$300,"&gt;0")+COUNTIFS('02'!$D$3:$D$300,C639,'02'!$H$3:$H$300,"&gt;0")+COUNTIFS('03'!$C$3:$C$300,C639,'03'!$H$3:$H$300,"&gt;0")+COUNTIFS('03'!$D$3:$D$300,C639,'03'!$H$3:$H$300,"&gt;0")+COUNTIFS('04'!$C$3:$C$300,C639,'04'!$H$3:$H$300,"&gt;0")+COUNTIFS('04'!$D$3:$D$300,C639,'04'!$H$3:$H$300,"&gt;0")+COUNTIFS('05'!$C$3:$C$300,C639,'05'!$H$3:$H$300,"&gt;0")+COUNTIFS('05'!$D$3:$D$300,C639,'05'!$H$3:$H$300,"&gt;0")+COUNTIFS('06'!$C$3:$C$300,C639,'06'!$H$3:$H$300,"&gt;0")+COUNTIFS('06'!$D$3:$D$300,C639,'06'!$H$3:$H$300,"&gt;0")+COUNTIFS('07'!$C$3:$C$300,C639,'07'!$H$3:$H$300,"&gt;0")+COUNTIFS('07'!$D$3:$D$300,C639,'07'!$H$3:$H$300,"&gt;0")+COUNTIFS('08'!$C$3:$C$300,C639,'08'!$H$3:$H$300,"&gt;0")+COUNTIFS('08'!$D$3:$D$300,C639,'08'!$H$3:$H$300,"&gt;0")+COUNTIFS('09'!$C$3:$C$300,C639,'09'!$H$3:$H$300,"&gt;0")+COUNTIFS('09'!$D$3:$D$300,C639,'09'!$H$3:$H$300,"&gt;0")+COUNTIFS('10'!$C$3:$C$260,C639,'10'!$I$3:$I$260,"&gt;0")+COUNTIFS('10'!$D$3:$D$260,C639,'10'!$I$3:$I$260,"&gt;0")+COUNTIFS('11'!$C$3:$C$300,C639,'11'!$H$3:$H$300,"&gt;0")+COUNTIFS('11'!$D$3:$D$300,C639,'11'!$H$3:$H$300,"&gt;0")+COUNTIFS('12'!$C$3:$C$300,C639,'12'!$H$3:$H$300,"&gt;0")+COUNTIFS('12'!$D$3:$D$300,C639,'12'!$H$3:$H$300,"&gt;0")</f>
        <v>0</v>
      </c>
      <c r="G639" s="18">
        <f>COUNTIFS('01'!$C$3:$C$300,C639,'01'!$H$3:$H$300,"&lt;0")+COUNTIFS('01'!$D$3:$D$300,C639,'01'!$H$3:$H$300,"&lt;0")+COUNTIFS('02'!$C$3:$C$300,C639,'02'!$H$3:$H$300,"&lt;0")+COUNTIFS('02'!$D$3:$D$300,C639,'02'!$H$3:$H$300,"&lt;0")+COUNTIFS('03'!$C$3:$C$300,C639,'03'!$H$3:$H$300,"&lt;0")+COUNTIFS('03'!$D$3:$D$300,C639,'03'!$H$3:$H$300,"&lt;0")+COUNTIFS('04'!$C$3:$C$300,C639,'04'!$H$3:$H$300,"&lt;0")+COUNTIFS('04'!$D$3:$D$300,C639,'04'!$H$3:$H$300,"&lt;0")+COUNTIFS('05'!$C$3:$C$300,C639,'05'!$H$3:$H$300,"&lt;0")+COUNTIFS('05'!$D$3:$D$300,C639,'05'!$H$3:$H$300,"&lt;0")+COUNTIFS('06'!$C$3:$C$300,C639,'06'!$H$3:$H$300,"&lt;0")+COUNTIFS('06'!$D$3:$D$300,C639,'06'!$H$3:$H$300,"&lt;0")+COUNTIFS('07'!$C$3:$C$300,C639,'07'!$H$3:$H$300,"&lt;0")+COUNTIFS('07'!$D$3:$D$300,C639,'07'!$H$3:$H$300,"&lt;0")+COUNTIFS('08'!$C$3:$C$300,C639,'08'!$H$3:$H$300,"&lt;0")+COUNTIFS('08'!$D$3:$D$300,C639,'08'!$H$3:$H$300,"&lt;0")+COUNTIFS('09'!$C$3:$C$300,C639,'09'!$H$3:$H$300,"&lt;0")+COUNTIFS('09'!$D$3:$D$300,C639,'09'!$H$3:$H$300,"&lt;0")+COUNTIFS('10'!$C$3:$C$260,C639,'10'!$I$3:$I$260,"&lt;0")+COUNTIFS('10'!$D$3:$D$260,C639,'10'!$I$3:$I$260,"&lt;0")+COUNTIFS('11'!$C$3:$C$300,C639,'11'!$H$3:$H$300,"&lt;0")+COUNTIFS('11'!$D$3:$D$300,C639,'11'!$H$3:$H$300,"&lt;0")+COUNTIFS('12'!$C$3:$C$300,C639,'12'!$H$3:$H$300,"&lt;0")+COUNTIFS('12'!$D$3:$D$300,C639,'12'!$H$3:$H$300,"&lt;0")</f>
        <v>0</v>
      </c>
      <c r="H639" s="19">
        <f>SUMIFS('01'!$H$3:$H$300,'01'!$C$3:$C$300,C639)+SUMIFS('01'!$H$3:$H$300,'01'!$D$3:$D$300,C639)+SUMIFS('02'!$H$3:$H$300,'02'!$C$3:$C$300,C639)+SUMIFS('02'!$H$3:$H$300,'02'!$D$3:$D$300,C639)+SUMIFS('03'!$H$3:$H$300,'03'!$C$3:$C$300,C639)+SUMIFS('03'!$H$3:$H$300,'03'!$D$3:$D$300,C639)+SUMIFS('04'!$H$3:$H$300,'04'!$C$3:$C$300,C639)+SUMIFS('04'!$H$3:$H$300,'04'!$D$3:$D$300,C639)+SUMIFS('05'!$H$3:$H$300,'05'!$C$3:$C$300,C639)+SUMIFS('05'!$H$3:$H$300,'05'!$D$3:$D$300,C639)+SUMIFS('06'!$H$3:$H$300,'06'!$C$3:$C$300,C639)+SUMIFS('06'!$H$3:$H$300,'06'!$D$3:$D$300,C639)+SUMIFS('07'!$H$3:$H$300,'07'!$C$3:$C$300,C639)+SUMIFS('07'!$H$3:$H$300,'07'!$D$3:$D$300,C639)+SUMIFS('08'!$H$3:$H$300,'08'!$C$3:$C$300,C639)+SUMIFS('08'!$H$3:$H$300,'08'!$D$3:$D$300,C639)+SUMIFS('09'!$H$3:$H$300,'09'!$C$3:$C$300,C639)+SUMIFS('09'!$H$3:$H$300,'09'!$D$3:$D$300,C639)+SUMIFS('10'!$I$3:$I$260,'10'!$C$3:$C$260,C639)+SUMIFS('10'!$I$3:$I$260,'10'!$D$3:$D$260,C639)+SUMIFS('11'!$H$3:$H$300,'11'!$C$3:$C$300,C639)+SUMIFS('11'!$H$3:$H$300,'11'!$D$3:$D$300,C639)+SUMIFS('12'!$H$3:$H$300,'12'!$C$3:$C$300,C639)+SUMIFS('12'!$H$3:$H$300,'12'!$D$3:$D$300,C639)</f>
        <v>0</v>
      </c>
      <c r="I639" s="212"/>
      <c r="J639" s="231"/>
      <c r="K639" s="212"/>
      <c r="L639" s="212"/>
    </row>
    <row r="640" spans="1:12" ht="24.75" customHeight="1">
      <c r="A640" s="16">
        <f>Equipes!$H640+(ROW(Equipes!$H640)/100000)</f>
        <v>6.4000000000000003E-3</v>
      </c>
      <c r="B640" s="13">
        <f>RANK(Equipes!$A640,A:A)</f>
        <v>361</v>
      </c>
      <c r="C640" s="28"/>
      <c r="D640" s="18">
        <f>COUNTIF('01'!$C$3:$C$300,C640)+COUNTIF('02'!$C$3:$C$300,C640)+COUNTIF('03'!$C$3:$C$300,C640)+COUNTIF('04'!$C$3:$C$300,C640)+COUNTIF('05'!$C$3:$C$300,C640)+COUNTIF('06'!$C$3:$C$300,C640)+COUNTIF('07'!$C$3:$C$300,C640)+COUNTIF('08'!$C$3:$C$300,C640)+COUNTIF('09'!$C$3:$C$300,C640)+COUNTIF('10'!$C$3:$C$260,C640)+COUNTIF('11'!$C$3:$C$300,C640)+COUNTIF('12'!$C$3:$C$300,C640)</f>
        <v>0</v>
      </c>
      <c r="E640" s="18">
        <f>COUNTIF('01'!$D$3:$D$300,C640)+COUNTIF('02'!$D$3:$D$300,C640)+COUNTIF('03'!$D$3:$D$300,C640)+COUNTIF('04'!$D$3:$D$300,C640)+COUNTIF('05'!$D$3:$D$300,C640)+COUNTIF('06'!$D$3:$D$300,C640)+COUNTIF('07'!$D$3:$D$300,C640)+COUNTIF('08'!$D$3:$D$300,C640)+COUNTIF('09'!$D$3:$D$300,C640)+COUNTIF('10'!$D$3:$D$260,C640)+COUNTIF('11'!$D$3:$D$300,C640)+COUNTIF('12'!$D$3:$D$300,C640)</f>
        <v>0</v>
      </c>
      <c r="F640" s="18">
        <f>COUNTIFS('01'!$C$3:$C$300,C640,'01'!$H$3:$H$300,"&gt;0")+COUNTIFS('01'!$D$3:$D$300,C640,'01'!$H$3:$H$300,"&gt;0")+COUNTIFS('02'!$C$3:$C$300,C640,'02'!$H$3:$H$300,"&gt;0")+COUNTIFS('02'!$D$3:$D$300,C640,'02'!$H$3:$H$300,"&gt;0")+COUNTIFS('03'!$C$3:$C$300,C640,'03'!$H$3:$H$300,"&gt;0")+COUNTIFS('03'!$D$3:$D$300,C640,'03'!$H$3:$H$300,"&gt;0")+COUNTIFS('04'!$C$3:$C$300,C640,'04'!$H$3:$H$300,"&gt;0")+COUNTIFS('04'!$D$3:$D$300,C640,'04'!$H$3:$H$300,"&gt;0")+COUNTIFS('05'!$C$3:$C$300,C640,'05'!$H$3:$H$300,"&gt;0")+COUNTIFS('05'!$D$3:$D$300,C640,'05'!$H$3:$H$300,"&gt;0")+COUNTIFS('06'!$C$3:$C$300,C640,'06'!$H$3:$H$300,"&gt;0")+COUNTIFS('06'!$D$3:$D$300,C640,'06'!$H$3:$H$300,"&gt;0")+COUNTIFS('07'!$C$3:$C$300,C640,'07'!$H$3:$H$300,"&gt;0")+COUNTIFS('07'!$D$3:$D$300,C640,'07'!$H$3:$H$300,"&gt;0")+COUNTIFS('08'!$C$3:$C$300,C640,'08'!$H$3:$H$300,"&gt;0")+COUNTIFS('08'!$D$3:$D$300,C640,'08'!$H$3:$H$300,"&gt;0")+COUNTIFS('09'!$C$3:$C$300,C640,'09'!$H$3:$H$300,"&gt;0")+COUNTIFS('09'!$D$3:$D$300,C640,'09'!$H$3:$H$300,"&gt;0")+COUNTIFS('10'!$C$3:$C$260,C640,'10'!$I$3:$I$260,"&gt;0")+COUNTIFS('10'!$D$3:$D$260,C640,'10'!$I$3:$I$260,"&gt;0")+COUNTIFS('11'!$C$3:$C$300,C640,'11'!$H$3:$H$300,"&gt;0")+COUNTIFS('11'!$D$3:$D$300,C640,'11'!$H$3:$H$300,"&gt;0")+COUNTIFS('12'!$C$3:$C$300,C640,'12'!$H$3:$H$300,"&gt;0")+COUNTIFS('12'!$D$3:$D$300,C640,'12'!$H$3:$H$300,"&gt;0")</f>
        <v>0</v>
      </c>
      <c r="G640" s="18">
        <f>COUNTIFS('01'!$C$3:$C$300,C640,'01'!$H$3:$H$300,"&lt;0")+COUNTIFS('01'!$D$3:$D$300,C640,'01'!$H$3:$H$300,"&lt;0")+COUNTIFS('02'!$C$3:$C$300,C640,'02'!$H$3:$H$300,"&lt;0")+COUNTIFS('02'!$D$3:$D$300,C640,'02'!$H$3:$H$300,"&lt;0")+COUNTIFS('03'!$C$3:$C$300,C640,'03'!$H$3:$H$300,"&lt;0")+COUNTIFS('03'!$D$3:$D$300,C640,'03'!$H$3:$H$300,"&lt;0")+COUNTIFS('04'!$C$3:$C$300,C640,'04'!$H$3:$H$300,"&lt;0")+COUNTIFS('04'!$D$3:$D$300,C640,'04'!$H$3:$H$300,"&lt;0")+COUNTIFS('05'!$C$3:$C$300,C640,'05'!$H$3:$H$300,"&lt;0")+COUNTIFS('05'!$D$3:$D$300,C640,'05'!$H$3:$H$300,"&lt;0")+COUNTIFS('06'!$C$3:$C$300,C640,'06'!$H$3:$H$300,"&lt;0")+COUNTIFS('06'!$D$3:$D$300,C640,'06'!$H$3:$H$300,"&lt;0")+COUNTIFS('07'!$C$3:$C$300,C640,'07'!$H$3:$H$300,"&lt;0")+COUNTIFS('07'!$D$3:$D$300,C640,'07'!$H$3:$H$300,"&lt;0")+COUNTIFS('08'!$C$3:$C$300,C640,'08'!$H$3:$H$300,"&lt;0")+COUNTIFS('08'!$D$3:$D$300,C640,'08'!$H$3:$H$300,"&lt;0")+COUNTIFS('09'!$C$3:$C$300,C640,'09'!$H$3:$H$300,"&lt;0")+COUNTIFS('09'!$D$3:$D$300,C640,'09'!$H$3:$H$300,"&lt;0")+COUNTIFS('10'!$C$3:$C$260,C640,'10'!$I$3:$I$260,"&lt;0")+COUNTIFS('10'!$D$3:$D$260,C640,'10'!$I$3:$I$260,"&lt;0")+COUNTIFS('11'!$C$3:$C$300,C640,'11'!$H$3:$H$300,"&lt;0")+COUNTIFS('11'!$D$3:$D$300,C640,'11'!$H$3:$H$300,"&lt;0")+COUNTIFS('12'!$C$3:$C$300,C640,'12'!$H$3:$H$300,"&lt;0")+COUNTIFS('12'!$D$3:$D$300,C640,'12'!$H$3:$H$300,"&lt;0")</f>
        <v>0</v>
      </c>
      <c r="H640" s="19">
        <f>SUMIFS('01'!$H$3:$H$300,'01'!$C$3:$C$300,C640)+SUMIFS('01'!$H$3:$H$300,'01'!$D$3:$D$300,C640)+SUMIFS('02'!$H$3:$H$300,'02'!$C$3:$C$300,C640)+SUMIFS('02'!$H$3:$H$300,'02'!$D$3:$D$300,C640)+SUMIFS('03'!$H$3:$H$300,'03'!$C$3:$C$300,C640)+SUMIFS('03'!$H$3:$H$300,'03'!$D$3:$D$300,C640)+SUMIFS('04'!$H$3:$H$300,'04'!$C$3:$C$300,C640)+SUMIFS('04'!$H$3:$H$300,'04'!$D$3:$D$300,C640)+SUMIFS('05'!$H$3:$H$300,'05'!$C$3:$C$300,C640)+SUMIFS('05'!$H$3:$H$300,'05'!$D$3:$D$300,C640)+SUMIFS('06'!$H$3:$H$300,'06'!$C$3:$C$300,C640)+SUMIFS('06'!$H$3:$H$300,'06'!$D$3:$D$300,C640)+SUMIFS('07'!$H$3:$H$300,'07'!$C$3:$C$300,C640)+SUMIFS('07'!$H$3:$H$300,'07'!$D$3:$D$300,C640)+SUMIFS('08'!$H$3:$H$300,'08'!$C$3:$C$300,C640)+SUMIFS('08'!$H$3:$H$300,'08'!$D$3:$D$300,C640)+SUMIFS('09'!$H$3:$H$300,'09'!$C$3:$C$300,C640)+SUMIFS('09'!$H$3:$H$300,'09'!$D$3:$D$300,C640)+SUMIFS('10'!$I$3:$I$260,'10'!$C$3:$C$260,C640)+SUMIFS('10'!$I$3:$I$260,'10'!$D$3:$D$260,C640)+SUMIFS('11'!$H$3:$H$300,'11'!$C$3:$C$300,C640)+SUMIFS('11'!$H$3:$H$300,'11'!$D$3:$D$300,C640)+SUMIFS('12'!$H$3:$H$300,'12'!$C$3:$C$300,C640)+SUMIFS('12'!$H$3:$H$300,'12'!$D$3:$D$300,C640)</f>
        <v>0</v>
      </c>
      <c r="I640" s="212"/>
      <c r="J640" s="231"/>
      <c r="K640" s="212"/>
      <c r="L640" s="212"/>
    </row>
    <row r="641" spans="1:12" ht="24.75" customHeight="1">
      <c r="A641" s="16">
        <f>Equipes!$H641+(ROW(Equipes!$H641)/100000)</f>
        <v>6.4099999999999999E-3</v>
      </c>
      <c r="B641" s="13">
        <f>RANK(Equipes!$A641,A:A)</f>
        <v>360</v>
      </c>
      <c r="C641" s="28"/>
      <c r="D641" s="18">
        <f>COUNTIF('01'!$C$3:$C$300,C641)+COUNTIF('02'!$C$3:$C$300,C641)+COUNTIF('03'!$C$3:$C$300,C641)+COUNTIF('04'!$C$3:$C$300,C641)+COUNTIF('05'!$C$3:$C$300,C641)+COUNTIF('06'!$C$3:$C$300,C641)+COUNTIF('07'!$C$3:$C$300,C641)+COUNTIF('08'!$C$3:$C$300,C641)+COUNTIF('09'!$C$3:$C$300,C641)+COUNTIF('10'!$C$3:$C$260,C641)+COUNTIF('11'!$C$3:$C$300,C641)+COUNTIF('12'!$C$3:$C$300,C641)</f>
        <v>0</v>
      </c>
      <c r="E641" s="18">
        <f>COUNTIF('01'!$D$3:$D$300,C641)+COUNTIF('02'!$D$3:$D$300,C641)+COUNTIF('03'!$D$3:$D$300,C641)+COUNTIF('04'!$D$3:$D$300,C641)+COUNTIF('05'!$D$3:$D$300,C641)+COUNTIF('06'!$D$3:$D$300,C641)+COUNTIF('07'!$D$3:$D$300,C641)+COUNTIF('08'!$D$3:$D$300,C641)+COUNTIF('09'!$D$3:$D$300,C641)+COUNTIF('10'!$D$3:$D$260,C641)+COUNTIF('11'!$D$3:$D$300,C641)+COUNTIF('12'!$D$3:$D$300,C641)</f>
        <v>0</v>
      </c>
      <c r="F641" s="18">
        <f>COUNTIFS('01'!$C$3:$C$300,C641,'01'!$H$3:$H$300,"&gt;0")+COUNTIFS('01'!$D$3:$D$300,C641,'01'!$H$3:$H$300,"&gt;0")+COUNTIFS('02'!$C$3:$C$300,C641,'02'!$H$3:$H$300,"&gt;0")+COUNTIFS('02'!$D$3:$D$300,C641,'02'!$H$3:$H$300,"&gt;0")+COUNTIFS('03'!$C$3:$C$300,C641,'03'!$H$3:$H$300,"&gt;0")+COUNTIFS('03'!$D$3:$D$300,C641,'03'!$H$3:$H$300,"&gt;0")+COUNTIFS('04'!$C$3:$C$300,C641,'04'!$H$3:$H$300,"&gt;0")+COUNTIFS('04'!$D$3:$D$300,C641,'04'!$H$3:$H$300,"&gt;0")+COUNTIFS('05'!$C$3:$C$300,C641,'05'!$H$3:$H$300,"&gt;0")+COUNTIFS('05'!$D$3:$D$300,C641,'05'!$H$3:$H$300,"&gt;0")+COUNTIFS('06'!$C$3:$C$300,C641,'06'!$H$3:$H$300,"&gt;0")+COUNTIFS('06'!$D$3:$D$300,C641,'06'!$H$3:$H$300,"&gt;0")+COUNTIFS('07'!$C$3:$C$300,C641,'07'!$H$3:$H$300,"&gt;0")+COUNTIFS('07'!$D$3:$D$300,C641,'07'!$H$3:$H$300,"&gt;0")+COUNTIFS('08'!$C$3:$C$300,C641,'08'!$H$3:$H$300,"&gt;0")+COUNTIFS('08'!$D$3:$D$300,C641,'08'!$H$3:$H$300,"&gt;0")+COUNTIFS('09'!$C$3:$C$300,C641,'09'!$H$3:$H$300,"&gt;0")+COUNTIFS('09'!$D$3:$D$300,C641,'09'!$H$3:$H$300,"&gt;0")+COUNTIFS('10'!$C$3:$C$260,C641,'10'!$I$3:$I$260,"&gt;0")+COUNTIFS('10'!$D$3:$D$260,C641,'10'!$I$3:$I$260,"&gt;0")+COUNTIFS('11'!$C$3:$C$300,C641,'11'!$H$3:$H$300,"&gt;0")+COUNTIFS('11'!$D$3:$D$300,C641,'11'!$H$3:$H$300,"&gt;0")+COUNTIFS('12'!$C$3:$C$300,C641,'12'!$H$3:$H$300,"&gt;0")+COUNTIFS('12'!$D$3:$D$300,C641,'12'!$H$3:$H$300,"&gt;0")</f>
        <v>0</v>
      </c>
      <c r="G641" s="18">
        <f>COUNTIFS('01'!$C$3:$C$300,C641,'01'!$H$3:$H$300,"&lt;0")+COUNTIFS('01'!$D$3:$D$300,C641,'01'!$H$3:$H$300,"&lt;0")+COUNTIFS('02'!$C$3:$C$300,C641,'02'!$H$3:$H$300,"&lt;0")+COUNTIFS('02'!$D$3:$D$300,C641,'02'!$H$3:$H$300,"&lt;0")+COUNTIFS('03'!$C$3:$C$300,C641,'03'!$H$3:$H$300,"&lt;0")+COUNTIFS('03'!$D$3:$D$300,C641,'03'!$H$3:$H$300,"&lt;0")+COUNTIFS('04'!$C$3:$C$300,C641,'04'!$H$3:$H$300,"&lt;0")+COUNTIFS('04'!$D$3:$D$300,C641,'04'!$H$3:$H$300,"&lt;0")+COUNTIFS('05'!$C$3:$C$300,C641,'05'!$H$3:$H$300,"&lt;0")+COUNTIFS('05'!$D$3:$D$300,C641,'05'!$H$3:$H$300,"&lt;0")+COUNTIFS('06'!$C$3:$C$300,C641,'06'!$H$3:$H$300,"&lt;0")+COUNTIFS('06'!$D$3:$D$300,C641,'06'!$H$3:$H$300,"&lt;0")+COUNTIFS('07'!$C$3:$C$300,C641,'07'!$H$3:$H$300,"&lt;0")+COUNTIFS('07'!$D$3:$D$300,C641,'07'!$H$3:$H$300,"&lt;0")+COUNTIFS('08'!$C$3:$C$300,C641,'08'!$H$3:$H$300,"&lt;0")+COUNTIFS('08'!$D$3:$D$300,C641,'08'!$H$3:$H$300,"&lt;0")+COUNTIFS('09'!$C$3:$C$300,C641,'09'!$H$3:$H$300,"&lt;0")+COUNTIFS('09'!$D$3:$D$300,C641,'09'!$H$3:$H$300,"&lt;0")+COUNTIFS('10'!$C$3:$C$260,C641,'10'!$I$3:$I$260,"&lt;0")+COUNTIFS('10'!$D$3:$D$260,C641,'10'!$I$3:$I$260,"&lt;0")+COUNTIFS('11'!$C$3:$C$300,C641,'11'!$H$3:$H$300,"&lt;0")+COUNTIFS('11'!$D$3:$D$300,C641,'11'!$H$3:$H$300,"&lt;0")+COUNTIFS('12'!$C$3:$C$300,C641,'12'!$H$3:$H$300,"&lt;0")+COUNTIFS('12'!$D$3:$D$300,C641,'12'!$H$3:$H$300,"&lt;0")</f>
        <v>0</v>
      </c>
      <c r="H641" s="19">
        <f>SUMIFS('01'!$H$3:$H$300,'01'!$C$3:$C$300,C641)+SUMIFS('01'!$H$3:$H$300,'01'!$D$3:$D$300,C641)+SUMIFS('02'!$H$3:$H$300,'02'!$C$3:$C$300,C641)+SUMIFS('02'!$H$3:$H$300,'02'!$D$3:$D$300,C641)+SUMIFS('03'!$H$3:$H$300,'03'!$C$3:$C$300,C641)+SUMIFS('03'!$H$3:$H$300,'03'!$D$3:$D$300,C641)+SUMIFS('04'!$H$3:$H$300,'04'!$C$3:$C$300,C641)+SUMIFS('04'!$H$3:$H$300,'04'!$D$3:$D$300,C641)+SUMIFS('05'!$H$3:$H$300,'05'!$C$3:$C$300,C641)+SUMIFS('05'!$H$3:$H$300,'05'!$D$3:$D$300,C641)+SUMIFS('06'!$H$3:$H$300,'06'!$C$3:$C$300,C641)+SUMIFS('06'!$H$3:$H$300,'06'!$D$3:$D$300,C641)+SUMIFS('07'!$H$3:$H$300,'07'!$C$3:$C$300,C641)+SUMIFS('07'!$H$3:$H$300,'07'!$D$3:$D$300,C641)+SUMIFS('08'!$H$3:$H$300,'08'!$C$3:$C$300,C641)+SUMIFS('08'!$H$3:$H$300,'08'!$D$3:$D$300,C641)+SUMIFS('09'!$H$3:$H$300,'09'!$C$3:$C$300,C641)+SUMIFS('09'!$H$3:$H$300,'09'!$D$3:$D$300,C641)+SUMIFS('10'!$I$3:$I$260,'10'!$C$3:$C$260,C641)+SUMIFS('10'!$I$3:$I$260,'10'!$D$3:$D$260,C641)+SUMIFS('11'!$H$3:$H$300,'11'!$C$3:$C$300,C641)+SUMIFS('11'!$H$3:$H$300,'11'!$D$3:$D$300,C641)+SUMIFS('12'!$H$3:$H$300,'12'!$C$3:$C$300,C641)+SUMIFS('12'!$H$3:$H$300,'12'!$D$3:$D$300,C641)</f>
        <v>0</v>
      </c>
      <c r="I641" s="212"/>
      <c r="J641" s="231"/>
      <c r="K641" s="212"/>
      <c r="L641" s="212"/>
    </row>
    <row r="642" spans="1:12" ht="24.75" customHeight="1">
      <c r="A642" s="16">
        <f>Equipes!$H642+(ROW(Equipes!$H642)/100000)</f>
        <v>6.4200000000000004E-3</v>
      </c>
      <c r="B642" s="13">
        <f>RANK(Equipes!$A642,A:A)</f>
        <v>359</v>
      </c>
      <c r="C642" s="28"/>
      <c r="D642" s="18">
        <f>COUNTIF('01'!$C$3:$C$300,C642)+COUNTIF('02'!$C$3:$C$300,C642)+COUNTIF('03'!$C$3:$C$300,C642)+COUNTIF('04'!$C$3:$C$300,C642)+COUNTIF('05'!$C$3:$C$300,C642)+COUNTIF('06'!$C$3:$C$300,C642)+COUNTIF('07'!$C$3:$C$300,C642)+COUNTIF('08'!$C$3:$C$300,C642)+COUNTIF('09'!$C$3:$C$300,C642)+COUNTIF('10'!$C$3:$C$260,C642)+COUNTIF('11'!$C$3:$C$300,C642)+COUNTIF('12'!$C$3:$C$300,C642)</f>
        <v>0</v>
      </c>
      <c r="E642" s="18">
        <f>COUNTIF('01'!$D$3:$D$300,C642)+COUNTIF('02'!$D$3:$D$300,C642)+COUNTIF('03'!$D$3:$D$300,C642)+COUNTIF('04'!$D$3:$D$300,C642)+COUNTIF('05'!$D$3:$D$300,C642)+COUNTIF('06'!$D$3:$D$300,C642)+COUNTIF('07'!$D$3:$D$300,C642)+COUNTIF('08'!$D$3:$D$300,C642)+COUNTIF('09'!$D$3:$D$300,C642)+COUNTIF('10'!$D$3:$D$260,C642)+COUNTIF('11'!$D$3:$D$300,C642)+COUNTIF('12'!$D$3:$D$300,C642)</f>
        <v>0</v>
      </c>
      <c r="F642" s="18">
        <f>COUNTIFS('01'!$C$3:$C$300,C642,'01'!$H$3:$H$300,"&gt;0")+COUNTIFS('01'!$D$3:$D$300,C642,'01'!$H$3:$H$300,"&gt;0")+COUNTIFS('02'!$C$3:$C$300,C642,'02'!$H$3:$H$300,"&gt;0")+COUNTIFS('02'!$D$3:$D$300,C642,'02'!$H$3:$H$300,"&gt;0")+COUNTIFS('03'!$C$3:$C$300,C642,'03'!$H$3:$H$300,"&gt;0")+COUNTIFS('03'!$D$3:$D$300,C642,'03'!$H$3:$H$300,"&gt;0")+COUNTIFS('04'!$C$3:$C$300,C642,'04'!$H$3:$H$300,"&gt;0")+COUNTIFS('04'!$D$3:$D$300,C642,'04'!$H$3:$H$300,"&gt;0")+COUNTIFS('05'!$C$3:$C$300,C642,'05'!$H$3:$H$300,"&gt;0")+COUNTIFS('05'!$D$3:$D$300,C642,'05'!$H$3:$H$300,"&gt;0")+COUNTIFS('06'!$C$3:$C$300,C642,'06'!$H$3:$H$300,"&gt;0")+COUNTIFS('06'!$D$3:$D$300,C642,'06'!$H$3:$H$300,"&gt;0")+COUNTIFS('07'!$C$3:$C$300,C642,'07'!$H$3:$H$300,"&gt;0")+COUNTIFS('07'!$D$3:$D$300,C642,'07'!$H$3:$H$300,"&gt;0")+COUNTIFS('08'!$C$3:$C$300,C642,'08'!$H$3:$H$300,"&gt;0")+COUNTIFS('08'!$D$3:$D$300,C642,'08'!$H$3:$H$300,"&gt;0")+COUNTIFS('09'!$C$3:$C$300,C642,'09'!$H$3:$H$300,"&gt;0")+COUNTIFS('09'!$D$3:$D$300,C642,'09'!$H$3:$H$300,"&gt;0")+COUNTIFS('10'!$C$3:$C$260,C642,'10'!$I$3:$I$260,"&gt;0")+COUNTIFS('10'!$D$3:$D$260,C642,'10'!$I$3:$I$260,"&gt;0")+COUNTIFS('11'!$C$3:$C$300,C642,'11'!$H$3:$H$300,"&gt;0")+COUNTIFS('11'!$D$3:$D$300,C642,'11'!$H$3:$H$300,"&gt;0")+COUNTIFS('12'!$C$3:$C$300,C642,'12'!$H$3:$H$300,"&gt;0")+COUNTIFS('12'!$D$3:$D$300,C642,'12'!$H$3:$H$300,"&gt;0")</f>
        <v>0</v>
      </c>
      <c r="G642" s="18">
        <f>COUNTIFS('01'!$C$3:$C$300,C642,'01'!$H$3:$H$300,"&lt;0")+COUNTIFS('01'!$D$3:$D$300,C642,'01'!$H$3:$H$300,"&lt;0")+COUNTIFS('02'!$C$3:$C$300,C642,'02'!$H$3:$H$300,"&lt;0")+COUNTIFS('02'!$D$3:$D$300,C642,'02'!$H$3:$H$300,"&lt;0")+COUNTIFS('03'!$C$3:$C$300,C642,'03'!$H$3:$H$300,"&lt;0")+COUNTIFS('03'!$D$3:$D$300,C642,'03'!$H$3:$H$300,"&lt;0")+COUNTIFS('04'!$C$3:$C$300,C642,'04'!$H$3:$H$300,"&lt;0")+COUNTIFS('04'!$D$3:$D$300,C642,'04'!$H$3:$H$300,"&lt;0")+COUNTIFS('05'!$C$3:$C$300,C642,'05'!$H$3:$H$300,"&lt;0")+COUNTIFS('05'!$D$3:$D$300,C642,'05'!$H$3:$H$300,"&lt;0")+COUNTIFS('06'!$C$3:$C$300,C642,'06'!$H$3:$H$300,"&lt;0")+COUNTIFS('06'!$D$3:$D$300,C642,'06'!$H$3:$H$300,"&lt;0")+COUNTIFS('07'!$C$3:$C$300,C642,'07'!$H$3:$H$300,"&lt;0")+COUNTIFS('07'!$D$3:$D$300,C642,'07'!$H$3:$H$300,"&lt;0")+COUNTIFS('08'!$C$3:$C$300,C642,'08'!$H$3:$H$300,"&lt;0")+COUNTIFS('08'!$D$3:$D$300,C642,'08'!$H$3:$H$300,"&lt;0")+COUNTIFS('09'!$C$3:$C$300,C642,'09'!$H$3:$H$300,"&lt;0")+COUNTIFS('09'!$D$3:$D$300,C642,'09'!$H$3:$H$300,"&lt;0")+COUNTIFS('10'!$C$3:$C$260,C642,'10'!$I$3:$I$260,"&lt;0")+COUNTIFS('10'!$D$3:$D$260,C642,'10'!$I$3:$I$260,"&lt;0")+COUNTIFS('11'!$C$3:$C$300,C642,'11'!$H$3:$H$300,"&lt;0")+COUNTIFS('11'!$D$3:$D$300,C642,'11'!$H$3:$H$300,"&lt;0")+COUNTIFS('12'!$C$3:$C$300,C642,'12'!$H$3:$H$300,"&lt;0")+COUNTIFS('12'!$D$3:$D$300,C642,'12'!$H$3:$H$300,"&lt;0")</f>
        <v>0</v>
      </c>
      <c r="H642" s="19">
        <f>SUMIFS('01'!$H$3:$H$300,'01'!$C$3:$C$300,C642)+SUMIFS('01'!$H$3:$H$300,'01'!$D$3:$D$300,C642)+SUMIFS('02'!$H$3:$H$300,'02'!$C$3:$C$300,C642)+SUMIFS('02'!$H$3:$H$300,'02'!$D$3:$D$300,C642)+SUMIFS('03'!$H$3:$H$300,'03'!$C$3:$C$300,C642)+SUMIFS('03'!$H$3:$H$300,'03'!$D$3:$D$300,C642)+SUMIFS('04'!$H$3:$H$300,'04'!$C$3:$C$300,C642)+SUMIFS('04'!$H$3:$H$300,'04'!$D$3:$D$300,C642)+SUMIFS('05'!$H$3:$H$300,'05'!$C$3:$C$300,C642)+SUMIFS('05'!$H$3:$H$300,'05'!$D$3:$D$300,C642)+SUMIFS('06'!$H$3:$H$300,'06'!$C$3:$C$300,C642)+SUMIFS('06'!$H$3:$H$300,'06'!$D$3:$D$300,C642)+SUMIFS('07'!$H$3:$H$300,'07'!$C$3:$C$300,C642)+SUMIFS('07'!$H$3:$H$300,'07'!$D$3:$D$300,C642)+SUMIFS('08'!$H$3:$H$300,'08'!$C$3:$C$300,C642)+SUMIFS('08'!$H$3:$H$300,'08'!$D$3:$D$300,C642)+SUMIFS('09'!$H$3:$H$300,'09'!$C$3:$C$300,C642)+SUMIFS('09'!$H$3:$H$300,'09'!$D$3:$D$300,C642)+SUMIFS('10'!$I$3:$I$260,'10'!$C$3:$C$260,C642)+SUMIFS('10'!$I$3:$I$260,'10'!$D$3:$D$260,C642)+SUMIFS('11'!$H$3:$H$300,'11'!$C$3:$C$300,C642)+SUMIFS('11'!$H$3:$H$300,'11'!$D$3:$D$300,C642)+SUMIFS('12'!$H$3:$H$300,'12'!$C$3:$C$300,C642)+SUMIFS('12'!$H$3:$H$300,'12'!$D$3:$D$300,C642)</f>
        <v>0</v>
      </c>
      <c r="I642" s="212"/>
      <c r="J642" s="231"/>
      <c r="K642" s="212"/>
      <c r="L642" s="212"/>
    </row>
    <row r="643" spans="1:12" ht="24.75" customHeight="1">
      <c r="A643" s="16">
        <f>Equipes!$H643+(ROW(Equipes!$H643)/100000)</f>
        <v>6.43E-3</v>
      </c>
      <c r="B643" s="13">
        <f>RANK(Equipes!$A643,A:A)</f>
        <v>358</v>
      </c>
      <c r="C643" s="28"/>
      <c r="D643" s="18">
        <f>COUNTIF('01'!$C$3:$C$300,C643)+COUNTIF('02'!$C$3:$C$300,C643)+COUNTIF('03'!$C$3:$C$300,C643)+COUNTIF('04'!$C$3:$C$300,C643)+COUNTIF('05'!$C$3:$C$300,C643)+COUNTIF('06'!$C$3:$C$300,C643)+COUNTIF('07'!$C$3:$C$300,C643)+COUNTIF('08'!$C$3:$C$300,C643)+COUNTIF('09'!$C$3:$C$300,C643)+COUNTIF('10'!$C$3:$C$260,C643)+COUNTIF('11'!$C$3:$C$300,C643)+COUNTIF('12'!$C$3:$C$300,C643)</f>
        <v>0</v>
      </c>
      <c r="E643" s="18">
        <f>COUNTIF('01'!$D$3:$D$300,C643)+COUNTIF('02'!$D$3:$D$300,C643)+COUNTIF('03'!$D$3:$D$300,C643)+COUNTIF('04'!$D$3:$D$300,C643)+COUNTIF('05'!$D$3:$D$300,C643)+COUNTIF('06'!$D$3:$D$300,C643)+COUNTIF('07'!$D$3:$D$300,C643)+COUNTIF('08'!$D$3:$D$300,C643)+COUNTIF('09'!$D$3:$D$300,C643)+COUNTIF('10'!$D$3:$D$260,C643)+COUNTIF('11'!$D$3:$D$300,C643)+COUNTIF('12'!$D$3:$D$300,C643)</f>
        <v>0</v>
      </c>
      <c r="F643" s="18">
        <f>COUNTIFS('01'!$C$3:$C$300,C643,'01'!$H$3:$H$300,"&gt;0")+COUNTIFS('01'!$D$3:$D$300,C643,'01'!$H$3:$H$300,"&gt;0")+COUNTIFS('02'!$C$3:$C$300,C643,'02'!$H$3:$H$300,"&gt;0")+COUNTIFS('02'!$D$3:$D$300,C643,'02'!$H$3:$H$300,"&gt;0")+COUNTIFS('03'!$C$3:$C$300,C643,'03'!$H$3:$H$300,"&gt;0")+COUNTIFS('03'!$D$3:$D$300,C643,'03'!$H$3:$H$300,"&gt;0")+COUNTIFS('04'!$C$3:$C$300,C643,'04'!$H$3:$H$300,"&gt;0")+COUNTIFS('04'!$D$3:$D$300,C643,'04'!$H$3:$H$300,"&gt;0")+COUNTIFS('05'!$C$3:$C$300,C643,'05'!$H$3:$H$300,"&gt;0")+COUNTIFS('05'!$D$3:$D$300,C643,'05'!$H$3:$H$300,"&gt;0")+COUNTIFS('06'!$C$3:$C$300,C643,'06'!$H$3:$H$300,"&gt;0")+COUNTIFS('06'!$D$3:$D$300,C643,'06'!$H$3:$H$300,"&gt;0")+COUNTIFS('07'!$C$3:$C$300,C643,'07'!$H$3:$H$300,"&gt;0")+COUNTIFS('07'!$D$3:$D$300,C643,'07'!$H$3:$H$300,"&gt;0")+COUNTIFS('08'!$C$3:$C$300,C643,'08'!$H$3:$H$300,"&gt;0")+COUNTIFS('08'!$D$3:$D$300,C643,'08'!$H$3:$H$300,"&gt;0")+COUNTIFS('09'!$C$3:$C$300,C643,'09'!$H$3:$H$300,"&gt;0")+COUNTIFS('09'!$D$3:$D$300,C643,'09'!$H$3:$H$300,"&gt;0")+COUNTIFS('10'!$C$3:$C$260,C643,'10'!$I$3:$I$260,"&gt;0")+COUNTIFS('10'!$D$3:$D$260,C643,'10'!$I$3:$I$260,"&gt;0")+COUNTIFS('11'!$C$3:$C$300,C643,'11'!$H$3:$H$300,"&gt;0")+COUNTIFS('11'!$D$3:$D$300,C643,'11'!$H$3:$H$300,"&gt;0")+COUNTIFS('12'!$C$3:$C$300,C643,'12'!$H$3:$H$300,"&gt;0")+COUNTIFS('12'!$D$3:$D$300,C643,'12'!$H$3:$H$300,"&gt;0")</f>
        <v>0</v>
      </c>
      <c r="G643" s="18">
        <f>COUNTIFS('01'!$C$3:$C$300,C643,'01'!$H$3:$H$300,"&lt;0")+COUNTIFS('01'!$D$3:$D$300,C643,'01'!$H$3:$H$300,"&lt;0")+COUNTIFS('02'!$C$3:$C$300,C643,'02'!$H$3:$H$300,"&lt;0")+COUNTIFS('02'!$D$3:$D$300,C643,'02'!$H$3:$H$300,"&lt;0")+COUNTIFS('03'!$C$3:$C$300,C643,'03'!$H$3:$H$300,"&lt;0")+COUNTIFS('03'!$D$3:$D$300,C643,'03'!$H$3:$H$300,"&lt;0")+COUNTIFS('04'!$C$3:$C$300,C643,'04'!$H$3:$H$300,"&lt;0")+COUNTIFS('04'!$D$3:$D$300,C643,'04'!$H$3:$H$300,"&lt;0")+COUNTIFS('05'!$C$3:$C$300,C643,'05'!$H$3:$H$300,"&lt;0")+COUNTIFS('05'!$D$3:$D$300,C643,'05'!$H$3:$H$300,"&lt;0")+COUNTIFS('06'!$C$3:$C$300,C643,'06'!$H$3:$H$300,"&lt;0")+COUNTIFS('06'!$D$3:$D$300,C643,'06'!$H$3:$H$300,"&lt;0")+COUNTIFS('07'!$C$3:$C$300,C643,'07'!$H$3:$H$300,"&lt;0")+COUNTIFS('07'!$D$3:$D$300,C643,'07'!$H$3:$H$300,"&lt;0")+COUNTIFS('08'!$C$3:$C$300,C643,'08'!$H$3:$H$300,"&lt;0")+COUNTIFS('08'!$D$3:$D$300,C643,'08'!$H$3:$H$300,"&lt;0")+COUNTIFS('09'!$C$3:$C$300,C643,'09'!$H$3:$H$300,"&lt;0")+COUNTIFS('09'!$D$3:$D$300,C643,'09'!$H$3:$H$300,"&lt;0")+COUNTIFS('10'!$C$3:$C$260,C643,'10'!$I$3:$I$260,"&lt;0")+COUNTIFS('10'!$D$3:$D$260,C643,'10'!$I$3:$I$260,"&lt;0")+COUNTIFS('11'!$C$3:$C$300,C643,'11'!$H$3:$H$300,"&lt;0")+COUNTIFS('11'!$D$3:$D$300,C643,'11'!$H$3:$H$300,"&lt;0")+COUNTIFS('12'!$C$3:$C$300,C643,'12'!$H$3:$H$300,"&lt;0")+COUNTIFS('12'!$D$3:$D$300,C643,'12'!$H$3:$H$300,"&lt;0")</f>
        <v>0</v>
      </c>
      <c r="H643" s="19">
        <f>SUMIFS('01'!$H$3:$H$300,'01'!$C$3:$C$300,C643)+SUMIFS('01'!$H$3:$H$300,'01'!$D$3:$D$300,C643)+SUMIFS('02'!$H$3:$H$300,'02'!$C$3:$C$300,C643)+SUMIFS('02'!$H$3:$H$300,'02'!$D$3:$D$300,C643)+SUMIFS('03'!$H$3:$H$300,'03'!$C$3:$C$300,C643)+SUMIFS('03'!$H$3:$H$300,'03'!$D$3:$D$300,C643)+SUMIFS('04'!$H$3:$H$300,'04'!$C$3:$C$300,C643)+SUMIFS('04'!$H$3:$H$300,'04'!$D$3:$D$300,C643)+SUMIFS('05'!$H$3:$H$300,'05'!$C$3:$C$300,C643)+SUMIFS('05'!$H$3:$H$300,'05'!$D$3:$D$300,C643)+SUMIFS('06'!$H$3:$H$300,'06'!$C$3:$C$300,C643)+SUMIFS('06'!$H$3:$H$300,'06'!$D$3:$D$300,C643)+SUMIFS('07'!$H$3:$H$300,'07'!$C$3:$C$300,C643)+SUMIFS('07'!$H$3:$H$300,'07'!$D$3:$D$300,C643)+SUMIFS('08'!$H$3:$H$300,'08'!$C$3:$C$300,C643)+SUMIFS('08'!$H$3:$H$300,'08'!$D$3:$D$300,C643)+SUMIFS('09'!$H$3:$H$300,'09'!$C$3:$C$300,C643)+SUMIFS('09'!$H$3:$H$300,'09'!$D$3:$D$300,C643)+SUMIFS('10'!$I$3:$I$260,'10'!$C$3:$C$260,C643)+SUMIFS('10'!$I$3:$I$260,'10'!$D$3:$D$260,C643)+SUMIFS('11'!$H$3:$H$300,'11'!$C$3:$C$300,C643)+SUMIFS('11'!$H$3:$H$300,'11'!$D$3:$D$300,C643)+SUMIFS('12'!$H$3:$H$300,'12'!$C$3:$C$300,C643)+SUMIFS('12'!$H$3:$H$300,'12'!$D$3:$D$300,C643)</f>
        <v>0</v>
      </c>
      <c r="I643" s="212"/>
      <c r="J643" s="231"/>
      <c r="K643" s="212"/>
      <c r="L643" s="212"/>
    </row>
    <row r="644" spans="1:12" ht="24.75" customHeight="1">
      <c r="A644" s="16">
        <f>Equipes!$H644+(ROW(Equipes!$H644)/100000)</f>
        <v>6.4400000000000004E-3</v>
      </c>
      <c r="B644" s="13">
        <f>RANK(Equipes!$A644,A:A)</f>
        <v>357</v>
      </c>
      <c r="C644" s="28"/>
      <c r="D644" s="18">
        <f>COUNTIF('01'!$C$3:$C$300,C644)+COUNTIF('02'!$C$3:$C$300,C644)+COUNTIF('03'!$C$3:$C$300,C644)+COUNTIF('04'!$C$3:$C$300,C644)+COUNTIF('05'!$C$3:$C$300,C644)+COUNTIF('06'!$C$3:$C$300,C644)+COUNTIF('07'!$C$3:$C$300,C644)+COUNTIF('08'!$C$3:$C$300,C644)+COUNTIF('09'!$C$3:$C$300,C644)+COUNTIF('10'!$C$3:$C$260,C644)+COUNTIF('11'!$C$3:$C$300,C644)+COUNTIF('12'!$C$3:$C$300,C644)</f>
        <v>0</v>
      </c>
      <c r="E644" s="18">
        <f>COUNTIF('01'!$D$3:$D$300,C644)+COUNTIF('02'!$D$3:$D$300,C644)+COUNTIF('03'!$D$3:$D$300,C644)+COUNTIF('04'!$D$3:$D$300,C644)+COUNTIF('05'!$D$3:$D$300,C644)+COUNTIF('06'!$D$3:$D$300,C644)+COUNTIF('07'!$D$3:$D$300,C644)+COUNTIF('08'!$D$3:$D$300,C644)+COUNTIF('09'!$D$3:$D$300,C644)+COUNTIF('10'!$D$3:$D$260,C644)+COUNTIF('11'!$D$3:$D$300,C644)+COUNTIF('12'!$D$3:$D$300,C644)</f>
        <v>0</v>
      </c>
      <c r="F644" s="18">
        <f>COUNTIFS('01'!$C$3:$C$300,C644,'01'!$H$3:$H$300,"&gt;0")+COUNTIFS('01'!$D$3:$D$300,C644,'01'!$H$3:$H$300,"&gt;0")+COUNTIFS('02'!$C$3:$C$300,C644,'02'!$H$3:$H$300,"&gt;0")+COUNTIFS('02'!$D$3:$D$300,C644,'02'!$H$3:$H$300,"&gt;0")+COUNTIFS('03'!$C$3:$C$300,C644,'03'!$H$3:$H$300,"&gt;0")+COUNTIFS('03'!$D$3:$D$300,C644,'03'!$H$3:$H$300,"&gt;0")+COUNTIFS('04'!$C$3:$C$300,C644,'04'!$H$3:$H$300,"&gt;0")+COUNTIFS('04'!$D$3:$D$300,C644,'04'!$H$3:$H$300,"&gt;0")+COUNTIFS('05'!$C$3:$C$300,C644,'05'!$H$3:$H$300,"&gt;0")+COUNTIFS('05'!$D$3:$D$300,C644,'05'!$H$3:$H$300,"&gt;0")+COUNTIFS('06'!$C$3:$C$300,C644,'06'!$H$3:$H$300,"&gt;0")+COUNTIFS('06'!$D$3:$D$300,C644,'06'!$H$3:$H$300,"&gt;0")+COUNTIFS('07'!$C$3:$C$300,C644,'07'!$H$3:$H$300,"&gt;0")+COUNTIFS('07'!$D$3:$D$300,C644,'07'!$H$3:$H$300,"&gt;0")+COUNTIFS('08'!$C$3:$C$300,C644,'08'!$H$3:$H$300,"&gt;0")+COUNTIFS('08'!$D$3:$D$300,C644,'08'!$H$3:$H$300,"&gt;0")+COUNTIFS('09'!$C$3:$C$300,C644,'09'!$H$3:$H$300,"&gt;0")+COUNTIFS('09'!$D$3:$D$300,C644,'09'!$H$3:$H$300,"&gt;0")+COUNTIFS('10'!$C$3:$C$260,C644,'10'!$I$3:$I$260,"&gt;0")+COUNTIFS('10'!$D$3:$D$260,C644,'10'!$I$3:$I$260,"&gt;0")+COUNTIFS('11'!$C$3:$C$300,C644,'11'!$H$3:$H$300,"&gt;0")+COUNTIFS('11'!$D$3:$D$300,C644,'11'!$H$3:$H$300,"&gt;0")+COUNTIFS('12'!$C$3:$C$300,C644,'12'!$H$3:$H$300,"&gt;0")+COUNTIFS('12'!$D$3:$D$300,C644,'12'!$H$3:$H$300,"&gt;0")</f>
        <v>0</v>
      </c>
      <c r="G644" s="18">
        <f>COUNTIFS('01'!$C$3:$C$300,C644,'01'!$H$3:$H$300,"&lt;0")+COUNTIFS('01'!$D$3:$D$300,C644,'01'!$H$3:$H$300,"&lt;0")+COUNTIFS('02'!$C$3:$C$300,C644,'02'!$H$3:$H$300,"&lt;0")+COUNTIFS('02'!$D$3:$D$300,C644,'02'!$H$3:$H$300,"&lt;0")+COUNTIFS('03'!$C$3:$C$300,C644,'03'!$H$3:$H$300,"&lt;0")+COUNTIFS('03'!$D$3:$D$300,C644,'03'!$H$3:$H$300,"&lt;0")+COUNTIFS('04'!$C$3:$C$300,C644,'04'!$H$3:$H$300,"&lt;0")+COUNTIFS('04'!$D$3:$D$300,C644,'04'!$H$3:$H$300,"&lt;0")+COUNTIFS('05'!$C$3:$C$300,C644,'05'!$H$3:$H$300,"&lt;0")+COUNTIFS('05'!$D$3:$D$300,C644,'05'!$H$3:$H$300,"&lt;0")+COUNTIFS('06'!$C$3:$C$300,C644,'06'!$H$3:$H$300,"&lt;0")+COUNTIFS('06'!$D$3:$D$300,C644,'06'!$H$3:$H$300,"&lt;0")+COUNTIFS('07'!$C$3:$C$300,C644,'07'!$H$3:$H$300,"&lt;0")+COUNTIFS('07'!$D$3:$D$300,C644,'07'!$H$3:$H$300,"&lt;0")+COUNTIFS('08'!$C$3:$C$300,C644,'08'!$H$3:$H$300,"&lt;0")+COUNTIFS('08'!$D$3:$D$300,C644,'08'!$H$3:$H$300,"&lt;0")+COUNTIFS('09'!$C$3:$C$300,C644,'09'!$H$3:$H$300,"&lt;0")+COUNTIFS('09'!$D$3:$D$300,C644,'09'!$H$3:$H$300,"&lt;0")+COUNTIFS('10'!$C$3:$C$260,C644,'10'!$I$3:$I$260,"&lt;0")+COUNTIFS('10'!$D$3:$D$260,C644,'10'!$I$3:$I$260,"&lt;0")+COUNTIFS('11'!$C$3:$C$300,C644,'11'!$H$3:$H$300,"&lt;0")+COUNTIFS('11'!$D$3:$D$300,C644,'11'!$H$3:$H$300,"&lt;0")+COUNTIFS('12'!$C$3:$C$300,C644,'12'!$H$3:$H$300,"&lt;0")+COUNTIFS('12'!$D$3:$D$300,C644,'12'!$H$3:$H$300,"&lt;0")</f>
        <v>0</v>
      </c>
      <c r="H644" s="19">
        <f>SUMIFS('01'!$H$3:$H$300,'01'!$C$3:$C$300,C644)+SUMIFS('01'!$H$3:$H$300,'01'!$D$3:$D$300,C644)+SUMIFS('02'!$H$3:$H$300,'02'!$C$3:$C$300,C644)+SUMIFS('02'!$H$3:$H$300,'02'!$D$3:$D$300,C644)+SUMIFS('03'!$H$3:$H$300,'03'!$C$3:$C$300,C644)+SUMIFS('03'!$H$3:$H$300,'03'!$D$3:$D$300,C644)+SUMIFS('04'!$H$3:$H$300,'04'!$C$3:$C$300,C644)+SUMIFS('04'!$H$3:$H$300,'04'!$D$3:$D$300,C644)+SUMIFS('05'!$H$3:$H$300,'05'!$C$3:$C$300,C644)+SUMIFS('05'!$H$3:$H$300,'05'!$D$3:$D$300,C644)+SUMIFS('06'!$H$3:$H$300,'06'!$C$3:$C$300,C644)+SUMIFS('06'!$H$3:$H$300,'06'!$D$3:$D$300,C644)+SUMIFS('07'!$H$3:$H$300,'07'!$C$3:$C$300,C644)+SUMIFS('07'!$H$3:$H$300,'07'!$D$3:$D$300,C644)+SUMIFS('08'!$H$3:$H$300,'08'!$C$3:$C$300,C644)+SUMIFS('08'!$H$3:$H$300,'08'!$D$3:$D$300,C644)+SUMIFS('09'!$H$3:$H$300,'09'!$C$3:$C$300,C644)+SUMIFS('09'!$H$3:$H$300,'09'!$D$3:$D$300,C644)+SUMIFS('10'!$I$3:$I$260,'10'!$C$3:$C$260,C644)+SUMIFS('10'!$I$3:$I$260,'10'!$D$3:$D$260,C644)+SUMIFS('11'!$H$3:$H$300,'11'!$C$3:$C$300,C644)+SUMIFS('11'!$H$3:$H$300,'11'!$D$3:$D$300,C644)+SUMIFS('12'!$H$3:$H$300,'12'!$C$3:$C$300,C644)+SUMIFS('12'!$H$3:$H$300,'12'!$D$3:$D$300,C644)</f>
        <v>0</v>
      </c>
      <c r="I644" s="212"/>
      <c r="J644" s="231"/>
      <c r="K644" s="212"/>
      <c r="L644" s="212"/>
    </row>
    <row r="645" spans="1:12" ht="24.75" customHeight="1">
      <c r="A645" s="16">
        <f>Equipes!$H645+(ROW(Equipes!$H645)/100000)</f>
        <v>6.45E-3</v>
      </c>
      <c r="B645" s="13">
        <f>RANK(Equipes!$A645,A:A)</f>
        <v>356</v>
      </c>
      <c r="C645" s="28"/>
      <c r="D645" s="18">
        <f>COUNTIF('01'!$C$3:$C$300,C645)+COUNTIF('02'!$C$3:$C$300,C645)+COUNTIF('03'!$C$3:$C$300,C645)+COUNTIF('04'!$C$3:$C$300,C645)+COUNTIF('05'!$C$3:$C$300,C645)+COUNTIF('06'!$C$3:$C$300,C645)+COUNTIF('07'!$C$3:$C$300,C645)+COUNTIF('08'!$C$3:$C$300,C645)+COUNTIF('09'!$C$3:$C$300,C645)+COUNTIF('10'!$C$3:$C$260,C645)+COUNTIF('11'!$C$3:$C$300,C645)+COUNTIF('12'!$C$3:$C$300,C645)</f>
        <v>0</v>
      </c>
      <c r="E645" s="18">
        <f>COUNTIF('01'!$D$3:$D$300,C645)+COUNTIF('02'!$D$3:$D$300,C645)+COUNTIF('03'!$D$3:$D$300,C645)+COUNTIF('04'!$D$3:$D$300,C645)+COUNTIF('05'!$D$3:$D$300,C645)+COUNTIF('06'!$D$3:$D$300,C645)+COUNTIF('07'!$D$3:$D$300,C645)+COUNTIF('08'!$D$3:$D$300,C645)+COUNTIF('09'!$D$3:$D$300,C645)+COUNTIF('10'!$D$3:$D$260,C645)+COUNTIF('11'!$D$3:$D$300,C645)+COUNTIF('12'!$D$3:$D$300,C645)</f>
        <v>0</v>
      </c>
      <c r="F645" s="18">
        <f>COUNTIFS('01'!$C$3:$C$300,C645,'01'!$H$3:$H$300,"&gt;0")+COUNTIFS('01'!$D$3:$D$300,C645,'01'!$H$3:$H$300,"&gt;0")+COUNTIFS('02'!$C$3:$C$300,C645,'02'!$H$3:$H$300,"&gt;0")+COUNTIFS('02'!$D$3:$D$300,C645,'02'!$H$3:$H$300,"&gt;0")+COUNTIFS('03'!$C$3:$C$300,C645,'03'!$H$3:$H$300,"&gt;0")+COUNTIFS('03'!$D$3:$D$300,C645,'03'!$H$3:$H$300,"&gt;0")+COUNTIFS('04'!$C$3:$C$300,C645,'04'!$H$3:$H$300,"&gt;0")+COUNTIFS('04'!$D$3:$D$300,C645,'04'!$H$3:$H$300,"&gt;0")+COUNTIFS('05'!$C$3:$C$300,C645,'05'!$H$3:$H$300,"&gt;0")+COUNTIFS('05'!$D$3:$D$300,C645,'05'!$H$3:$H$300,"&gt;0")+COUNTIFS('06'!$C$3:$C$300,C645,'06'!$H$3:$H$300,"&gt;0")+COUNTIFS('06'!$D$3:$D$300,C645,'06'!$H$3:$H$300,"&gt;0")+COUNTIFS('07'!$C$3:$C$300,C645,'07'!$H$3:$H$300,"&gt;0")+COUNTIFS('07'!$D$3:$D$300,C645,'07'!$H$3:$H$300,"&gt;0")+COUNTIFS('08'!$C$3:$C$300,C645,'08'!$H$3:$H$300,"&gt;0")+COUNTIFS('08'!$D$3:$D$300,C645,'08'!$H$3:$H$300,"&gt;0")+COUNTIFS('09'!$C$3:$C$300,C645,'09'!$H$3:$H$300,"&gt;0")+COUNTIFS('09'!$D$3:$D$300,C645,'09'!$H$3:$H$300,"&gt;0")+COUNTIFS('10'!$C$3:$C$260,C645,'10'!$I$3:$I$260,"&gt;0")+COUNTIFS('10'!$D$3:$D$260,C645,'10'!$I$3:$I$260,"&gt;0")+COUNTIFS('11'!$C$3:$C$300,C645,'11'!$H$3:$H$300,"&gt;0")+COUNTIFS('11'!$D$3:$D$300,C645,'11'!$H$3:$H$300,"&gt;0")+COUNTIFS('12'!$C$3:$C$300,C645,'12'!$H$3:$H$300,"&gt;0")+COUNTIFS('12'!$D$3:$D$300,C645,'12'!$H$3:$H$300,"&gt;0")</f>
        <v>0</v>
      </c>
      <c r="G645" s="18">
        <f>COUNTIFS('01'!$C$3:$C$300,C645,'01'!$H$3:$H$300,"&lt;0")+COUNTIFS('01'!$D$3:$D$300,C645,'01'!$H$3:$H$300,"&lt;0")+COUNTIFS('02'!$C$3:$C$300,C645,'02'!$H$3:$H$300,"&lt;0")+COUNTIFS('02'!$D$3:$D$300,C645,'02'!$H$3:$H$300,"&lt;0")+COUNTIFS('03'!$C$3:$C$300,C645,'03'!$H$3:$H$300,"&lt;0")+COUNTIFS('03'!$D$3:$D$300,C645,'03'!$H$3:$H$300,"&lt;0")+COUNTIFS('04'!$C$3:$C$300,C645,'04'!$H$3:$H$300,"&lt;0")+COUNTIFS('04'!$D$3:$D$300,C645,'04'!$H$3:$H$300,"&lt;0")+COUNTIFS('05'!$C$3:$C$300,C645,'05'!$H$3:$H$300,"&lt;0")+COUNTIFS('05'!$D$3:$D$300,C645,'05'!$H$3:$H$300,"&lt;0")+COUNTIFS('06'!$C$3:$C$300,C645,'06'!$H$3:$H$300,"&lt;0")+COUNTIFS('06'!$D$3:$D$300,C645,'06'!$H$3:$H$300,"&lt;0")+COUNTIFS('07'!$C$3:$C$300,C645,'07'!$H$3:$H$300,"&lt;0")+COUNTIFS('07'!$D$3:$D$300,C645,'07'!$H$3:$H$300,"&lt;0")+COUNTIFS('08'!$C$3:$C$300,C645,'08'!$H$3:$H$300,"&lt;0")+COUNTIFS('08'!$D$3:$D$300,C645,'08'!$H$3:$H$300,"&lt;0")+COUNTIFS('09'!$C$3:$C$300,C645,'09'!$H$3:$H$300,"&lt;0")+COUNTIFS('09'!$D$3:$D$300,C645,'09'!$H$3:$H$300,"&lt;0")+COUNTIFS('10'!$C$3:$C$260,C645,'10'!$I$3:$I$260,"&lt;0")+COUNTIFS('10'!$D$3:$D$260,C645,'10'!$I$3:$I$260,"&lt;0")+COUNTIFS('11'!$C$3:$C$300,C645,'11'!$H$3:$H$300,"&lt;0")+COUNTIFS('11'!$D$3:$D$300,C645,'11'!$H$3:$H$300,"&lt;0")+COUNTIFS('12'!$C$3:$C$300,C645,'12'!$H$3:$H$300,"&lt;0")+COUNTIFS('12'!$D$3:$D$300,C645,'12'!$H$3:$H$300,"&lt;0")</f>
        <v>0</v>
      </c>
      <c r="H645" s="19">
        <f>SUMIFS('01'!$H$3:$H$300,'01'!$C$3:$C$300,C645)+SUMIFS('01'!$H$3:$H$300,'01'!$D$3:$D$300,C645)+SUMIFS('02'!$H$3:$H$300,'02'!$C$3:$C$300,C645)+SUMIFS('02'!$H$3:$H$300,'02'!$D$3:$D$300,C645)+SUMIFS('03'!$H$3:$H$300,'03'!$C$3:$C$300,C645)+SUMIFS('03'!$H$3:$H$300,'03'!$D$3:$D$300,C645)+SUMIFS('04'!$H$3:$H$300,'04'!$C$3:$C$300,C645)+SUMIFS('04'!$H$3:$H$300,'04'!$D$3:$D$300,C645)+SUMIFS('05'!$H$3:$H$300,'05'!$C$3:$C$300,C645)+SUMIFS('05'!$H$3:$H$300,'05'!$D$3:$D$300,C645)+SUMIFS('06'!$H$3:$H$300,'06'!$C$3:$C$300,C645)+SUMIFS('06'!$H$3:$H$300,'06'!$D$3:$D$300,C645)+SUMIFS('07'!$H$3:$H$300,'07'!$C$3:$C$300,C645)+SUMIFS('07'!$H$3:$H$300,'07'!$D$3:$D$300,C645)+SUMIFS('08'!$H$3:$H$300,'08'!$C$3:$C$300,C645)+SUMIFS('08'!$H$3:$H$300,'08'!$D$3:$D$300,C645)+SUMIFS('09'!$H$3:$H$300,'09'!$C$3:$C$300,C645)+SUMIFS('09'!$H$3:$H$300,'09'!$D$3:$D$300,C645)+SUMIFS('10'!$I$3:$I$260,'10'!$C$3:$C$260,C645)+SUMIFS('10'!$I$3:$I$260,'10'!$D$3:$D$260,C645)+SUMIFS('11'!$H$3:$H$300,'11'!$C$3:$C$300,C645)+SUMIFS('11'!$H$3:$H$300,'11'!$D$3:$D$300,C645)+SUMIFS('12'!$H$3:$H$300,'12'!$C$3:$C$300,C645)+SUMIFS('12'!$H$3:$H$300,'12'!$D$3:$D$300,C645)</f>
        <v>0</v>
      </c>
      <c r="I645" s="212"/>
      <c r="J645" s="231"/>
      <c r="K645" s="212"/>
      <c r="L645" s="212"/>
    </row>
    <row r="646" spans="1:12" ht="24.75" customHeight="1">
      <c r="A646" s="16">
        <f>Equipes!$H646+(ROW(Equipes!$H646)/100000)</f>
        <v>6.4599999999999996E-3</v>
      </c>
      <c r="B646" s="13">
        <f>RANK(Equipes!$A646,A:A)</f>
        <v>355</v>
      </c>
      <c r="C646" s="28"/>
      <c r="D646" s="18">
        <f>COUNTIF('01'!$C$3:$C$300,C646)+COUNTIF('02'!$C$3:$C$300,C646)+COUNTIF('03'!$C$3:$C$300,C646)+COUNTIF('04'!$C$3:$C$300,C646)+COUNTIF('05'!$C$3:$C$300,C646)+COUNTIF('06'!$C$3:$C$300,C646)+COUNTIF('07'!$C$3:$C$300,C646)+COUNTIF('08'!$C$3:$C$300,C646)+COUNTIF('09'!$C$3:$C$300,C646)+COUNTIF('10'!$C$3:$C$260,C646)+COUNTIF('11'!$C$3:$C$300,C646)+COUNTIF('12'!$C$3:$C$300,C646)</f>
        <v>0</v>
      </c>
      <c r="E646" s="18">
        <f>COUNTIF('01'!$D$3:$D$300,C646)+COUNTIF('02'!$D$3:$D$300,C646)+COUNTIF('03'!$D$3:$D$300,C646)+COUNTIF('04'!$D$3:$D$300,C646)+COUNTIF('05'!$D$3:$D$300,C646)+COUNTIF('06'!$D$3:$D$300,C646)+COUNTIF('07'!$D$3:$D$300,C646)+COUNTIF('08'!$D$3:$D$300,C646)+COUNTIF('09'!$D$3:$D$300,C646)+COUNTIF('10'!$D$3:$D$260,C646)+COUNTIF('11'!$D$3:$D$300,C646)+COUNTIF('12'!$D$3:$D$300,C646)</f>
        <v>0</v>
      </c>
      <c r="F646" s="18">
        <f>COUNTIFS('01'!$C$3:$C$300,C646,'01'!$H$3:$H$300,"&gt;0")+COUNTIFS('01'!$D$3:$D$300,C646,'01'!$H$3:$H$300,"&gt;0")+COUNTIFS('02'!$C$3:$C$300,C646,'02'!$H$3:$H$300,"&gt;0")+COUNTIFS('02'!$D$3:$D$300,C646,'02'!$H$3:$H$300,"&gt;0")+COUNTIFS('03'!$C$3:$C$300,C646,'03'!$H$3:$H$300,"&gt;0")+COUNTIFS('03'!$D$3:$D$300,C646,'03'!$H$3:$H$300,"&gt;0")+COUNTIFS('04'!$C$3:$C$300,C646,'04'!$H$3:$H$300,"&gt;0")+COUNTIFS('04'!$D$3:$D$300,C646,'04'!$H$3:$H$300,"&gt;0")+COUNTIFS('05'!$C$3:$C$300,C646,'05'!$H$3:$H$300,"&gt;0")+COUNTIFS('05'!$D$3:$D$300,C646,'05'!$H$3:$H$300,"&gt;0")+COUNTIFS('06'!$C$3:$C$300,C646,'06'!$H$3:$H$300,"&gt;0")+COUNTIFS('06'!$D$3:$D$300,C646,'06'!$H$3:$H$300,"&gt;0")+COUNTIFS('07'!$C$3:$C$300,C646,'07'!$H$3:$H$300,"&gt;0")+COUNTIFS('07'!$D$3:$D$300,C646,'07'!$H$3:$H$300,"&gt;0")+COUNTIFS('08'!$C$3:$C$300,C646,'08'!$H$3:$H$300,"&gt;0")+COUNTIFS('08'!$D$3:$D$300,C646,'08'!$H$3:$H$300,"&gt;0")+COUNTIFS('09'!$C$3:$C$300,C646,'09'!$H$3:$H$300,"&gt;0")+COUNTIFS('09'!$D$3:$D$300,C646,'09'!$H$3:$H$300,"&gt;0")+COUNTIFS('10'!$C$3:$C$260,C646,'10'!$I$3:$I$260,"&gt;0")+COUNTIFS('10'!$D$3:$D$260,C646,'10'!$I$3:$I$260,"&gt;0")+COUNTIFS('11'!$C$3:$C$300,C646,'11'!$H$3:$H$300,"&gt;0")+COUNTIFS('11'!$D$3:$D$300,C646,'11'!$H$3:$H$300,"&gt;0")+COUNTIFS('12'!$C$3:$C$300,C646,'12'!$H$3:$H$300,"&gt;0")+COUNTIFS('12'!$D$3:$D$300,C646,'12'!$H$3:$H$300,"&gt;0")</f>
        <v>0</v>
      </c>
      <c r="G646" s="18">
        <f>COUNTIFS('01'!$C$3:$C$300,C646,'01'!$H$3:$H$300,"&lt;0")+COUNTIFS('01'!$D$3:$D$300,C646,'01'!$H$3:$H$300,"&lt;0")+COUNTIFS('02'!$C$3:$C$300,C646,'02'!$H$3:$H$300,"&lt;0")+COUNTIFS('02'!$D$3:$D$300,C646,'02'!$H$3:$H$300,"&lt;0")+COUNTIFS('03'!$C$3:$C$300,C646,'03'!$H$3:$H$300,"&lt;0")+COUNTIFS('03'!$D$3:$D$300,C646,'03'!$H$3:$H$300,"&lt;0")+COUNTIFS('04'!$C$3:$C$300,C646,'04'!$H$3:$H$300,"&lt;0")+COUNTIFS('04'!$D$3:$D$300,C646,'04'!$H$3:$H$300,"&lt;0")+COUNTIFS('05'!$C$3:$C$300,C646,'05'!$H$3:$H$300,"&lt;0")+COUNTIFS('05'!$D$3:$D$300,C646,'05'!$H$3:$H$300,"&lt;0")+COUNTIFS('06'!$C$3:$C$300,C646,'06'!$H$3:$H$300,"&lt;0")+COUNTIFS('06'!$D$3:$D$300,C646,'06'!$H$3:$H$300,"&lt;0")+COUNTIFS('07'!$C$3:$C$300,C646,'07'!$H$3:$H$300,"&lt;0")+COUNTIFS('07'!$D$3:$D$300,C646,'07'!$H$3:$H$300,"&lt;0")+COUNTIFS('08'!$C$3:$C$300,C646,'08'!$H$3:$H$300,"&lt;0")+COUNTIFS('08'!$D$3:$D$300,C646,'08'!$H$3:$H$300,"&lt;0")+COUNTIFS('09'!$C$3:$C$300,C646,'09'!$H$3:$H$300,"&lt;0")+COUNTIFS('09'!$D$3:$D$300,C646,'09'!$H$3:$H$300,"&lt;0")+COUNTIFS('10'!$C$3:$C$260,C646,'10'!$I$3:$I$260,"&lt;0")+COUNTIFS('10'!$D$3:$D$260,C646,'10'!$I$3:$I$260,"&lt;0")+COUNTIFS('11'!$C$3:$C$300,C646,'11'!$H$3:$H$300,"&lt;0")+COUNTIFS('11'!$D$3:$D$300,C646,'11'!$H$3:$H$300,"&lt;0")+COUNTIFS('12'!$C$3:$C$300,C646,'12'!$H$3:$H$300,"&lt;0")+COUNTIFS('12'!$D$3:$D$300,C646,'12'!$H$3:$H$300,"&lt;0")</f>
        <v>0</v>
      </c>
      <c r="H646" s="19">
        <f>SUMIFS('01'!$H$3:$H$300,'01'!$C$3:$C$300,C646)+SUMIFS('01'!$H$3:$H$300,'01'!$D$3:$D$300,C646)+SUMIFS('02'!$H$3:$H$300,'02'!$C$3:$C$300,C646)+SUMIFS('02'!$H$3:$H$300,'02'!$D$3:$D$300,C646)+SUMIFS('03'!$H$3:$H$300,'03'!$C$3:$C$300,C646)+SUMIFS('03'!$H$3:$H$300,'03'!$D$3:$D$300,C646)+SUMIFS('04'!$H$3:$H$300,'04'!$C$3:$C$300,C646)+SUMIFS('04'!$H$3:$H$300,'04'!$D$3:$D$300,C646)+SUMIFS('05'!$H$3:$H$300,'05'!$C$3:$C$300,C646)+SUMIFS('05'!$H$3:$H$300,'05'!$D$3:$D$300,C646)+SUMIFS('06'!$H$3:$H$300,'06'!$C$3:$C$300,C646)+SUMIFS('06'!$H$3:$H$300,'06'!$D$3:$D$300,C646)+SUMIFS('07'!$H$3:$H$300,'07'!$C$3:$C$300,C646)+SUMIFS('07'!$H$3:$H$300,'07'!$D$3:$D$300,C646)+SUMIFS('08'!$H$3:$H$300,'08'!$C$3:$C$300,C646)+SUMIFS('08'!$H$3:$H$300,'08'!$D$3:$D$300,C646)+SUMIFS('09'!$H$3:$H$300,'09'!$C$3:$C$300,C646)+SUMIFS('09'!$H$3:$H$300,'09'!$D$3:$D$300,C646)+SUMIFS('10'!$I$3:$I$260,'10'!$C$3:$C$260,C646)+SUMIFS('10'!$I$3:$I$260,'10'!$D$3:$D$260,C646)+SUMIFS('11'!$H$3:$H$300,'11'!$C$3:$C$300,C646)+SUMIFS('11'!$H$3:$H$300,'11'!$D$3:$D$300,C646)+SUMIFS('12'!$H$3:$H$300,'12'!$C$3:$C$300,C646)+SUMIFS('12'!$H$3:$H$300,'12'!$D$3:$D$300,C646)</f>
        <v>0</v>
      </c>
      <c r="I646" s="212"/>
      <c r="J646" s="231"/>
      <c r="K646" s="212"/>
      <c r="L646" s="212"/>
    </row>
    <row r="647" spans="1:12" ht="24.75" customHeight="1">
      <c r="A647" s="16">
        <f>Equipes!$H647+(ROW(Equipes!$H647)/100000)</f>
        <v>6.4700000000000001E-3</v>
      </c>
      <c r="B647" s="13">
        <f>RANK(Equipes!$A647,A:A)</f>
        <v>354</v>
      </c>
      <c r="C647" s="28"/>
      <c r="D647" s="18">
        <f>COUNTIF('01'!$C$3:$C$300,C647)+COUNTIF('02'!$C$3:$C$300,C647)+COUNTIF('03'!$C$3:$C$300,C647)+COUNTIF('04'!$C$3:$C$300,C647)+COUNTIF('05'!$C$3:$C$300,C647)+COUNTIF('06'!$C$3:$C$300,C647)+COUNTIF('07'!$C$3:$C$300,C647)+COUNTIF('08'!$C$3:$C$300,C647)+COUNTIF('09'!$C$3:$C$300,C647)+COUNTIF('10'!$C$3:$C$260,C647)+COUNTIF('11'!$C$3:$C$300,C647)+COUNTIF('12'!$C$3:$C$300,C647)</f>
        <v>0</v>
      </c>
      <c r="E647" s="18">
        <f>COUNTIF('01'!$D$3:$D$300,C647)+COUNTIF('02'!$D$3:$D$300,C647)+COUNTIF('03'!$D$3:$D$300,C647)+COUNTIF('04'!$D$3:$D$300,C647)+COUNTIF('05'!$D$3:$D$300,C647)+COUNTIF('06'!$D$3:$D$300,C647)+COUNTIF('07'!$D$3:$D$300,C647)+COUNTIF('08'!$D$3:$D$300,C647)+COUNTIF('09'!$D$3:$D$300,C647)+COUNTIF('10'!$D$3:$D$260,C647)+COUNTIF('11'!$D$3:$D$300,C647)+COUNTIF('12'!$D$3:$D$300,C647)</f>
        <v>0</v>
      </c>
      <c r="F647" s="18">
        <f>COUNTIFS('01'!$C$3:$C$300,C647,'01'!$H$3:$H$300,"&gt;0")+COUNTIFS('01'!$D$3:$D$300,C647,'01'!$H$3:$H$300,"&gt;0")+COUNTIFS('02'!$C$3:$C$300,C647,'02'!$H$3:$H$300,"&gt;0")+COUNTIFS('02'!$D$3:$D$300,C647,'02'!$H$3:$H$300,"&gt;0")+COUNTIFS('03'!$C$3:$C$300,C647,'03'!$H$3:$H$300,"&gt;0")+COUNTIFS('03'!$D$3:$D$300,C647,'03'!$H$3:$H$300,"&gt;0")+COUNTIFS('04'!$C$3:$C$300,C647,'04'!$H$3:$H$300,"&gt;0")+COUNTIFS('04'!$D$3:$D$300,C647,'04'!$H$3:$H$300,"&gt;0")+COUNTIFS('05'!$C$3:$C$300,C647,'05'!$H$3:$H$300,"&gt;0")+COUNTIFS('05'!$D$3:$D$300,C647,'05'!$H$3:$H$300,"&gt;0")+COUNTIFS('06'!$C$3:$C$300,C647,'06'!$H$3:$H$300,"&gt;0")+COUNTIFS('06'!$D$3:$D$300,C647,'06'!$H$3:$H$300,"&gt;0")+COUNTIFS('07'!$C$3:$C$300,C647,'07'!$H$3:$H$300,"&gt;0")+COUNTIFS('07'!$D$3:$D$300,C647,'07'!$H$3:$H$300,"&gt;0")+COUNTIFS('08'!$C$3:$C$300,C647,'08'!$H$3:$H$300,"&gt;0")+COUNTIFS('08'!$D$3:$D$300,C647,'08'!$H$3:$H$300,"&gt;0")+COUNTIFS('09'!$C$3:$C$300,C647,'09'!$H$3:$H$300,"&gt;0")+COUNTIFS('09'!$D$3:$D$300,C647,'09'!$H$3:$H$300,"&gt;0")+COUNTIFS('10'!$C$3:$C$260,C647,'10'!$I$3:$I$260,"&gt;0")+COUNTIFS('10'!$D$3:$D$260,C647,'10'!$I$3:$I$260,"&gt;0")+COUNTIFS('11'!$C$3:$C$300,C647,'11'!$H$3:$H$300,"&gt;0")+COUNTIFS('11'!$D$3:$D$300,C647,'11'!$H$3:$H$300,"&gt;0")+COUNTIFS('12'!$C$3:$C$300,C647,'12'!$H$3:$H$300,"&gt;0")+COUNTIFS('12'!$D$3:$D$300,C647,'12'!$H$3:$H$300,"&gt;0")</f>
        <v>0</v>
      </c>
      <c r="G647" s="18">
        <f>COUNTIFS('01'!$C$3:$C$300,C647,'01'!$H$3:$H$300,"&lt;0")+COUNTIFS('01'!$D$3:$D$300,C647,'01'!$H$3:$H$300,"&lt;0")+COUNTIFS('02'!$C$3:$C$300,C647,'02'!$H$3:$H$300,"&lt;0")+COUNTIFS('02'!$D$3:$D$300,C647,'02'!$H$3:$H$300,"&lt;0")+COUNTIFS('03'!$C$3:$C$300,C647,'03'!$H$3:$H$300,"&lt;0")+COUNTIFS('03'!$D$3:$D$300,C647,'03'!$H$3:$H$300,"&lt;0")+COUNTIFS('04'!$C$3:$C$300,C647,'04'!$H$3:$H$300,"&lt;0")+COUNTIFS('04'!$D$3:$D$300,C647,'04'!$H$3:$H$300,"&lt;0")+COUNTIFS('05'!$C$3:$C$300,C647,'05'!$H$3:$H$300,"&lt;0")+COUNTIFS('05'!$D$3:$D$300,C647,'05'!$H$3:$H$300,"&lt;0")+COUNTIFS('06'!$C$3:$C$300,C647,'06'!$H$3:$H$300,"&lt;0")+COUNTIFS('06'!$D$3:$D$300,C647,'06'!$H$3:$H$300,"&lt;0")+COUNTIFS('07'!$C$3:$C$300,C647,'07'!$H$3:$H$300,"&lt;0")+COUNTIFS('07'!$D$3:$D$300,C647,'07'!$H$3:$H$300,"&lt;0")+COUNTIFS('08'!$C$3:$C$300,C647,'08'!$H$3:$H$300,"&lt;0")+COUNTIFS('08'!$D$3:$D$300,C647,'08'!$H$3:$H$300,"&lt;0")+COUNTIFS('09'!$C$3:$C$300,C647,'09'!$H$3:$H$300,"&lt;0")+COUNTIFS('09'!$D$3:$D$300,C647,'09'!$H$3:$H$300,"&lt;0")+COUNTIFS('10'!$C$3:$C$260,C647,'10'!$I$3:$I$260,"&lt;0")+COUNTIFS('10'!$D$3:$D$260,C647,'10'!$I$3:$I$260,"&lt;0")+COUNTIFS('11'!$C$3:$C$300,C647,'11'!$H$3:$H$300,"&lt;0")+COUNTIFS('11'!$D$3:$D$300,C647,'11'!$H$3:$H$300,"&lt;0")+COUNTIFS('12'!$C$3:$C$300,C647,'12'!$H$3:$H$300,"&lt;0")+COUNTIFS('12'!$D$3:$D$300,C647,'12'!$H$3:$H$300,"&lt;0")</f>
        <v>0</v>
      </c>
      <c r="H647" s="19">
        <f>SUMIFS('01'!$H$3:$H$300,'01'!$C$3:$C$300,C647)+SUMIFS('01'!$H$3:$H$300,'01'!$D$3:$D$300,C647)+SUMIFS('02'!$H$3:$H$300,'02'!$C$3:$C$300,C647)+SUMIFS('02'!$H$3:$H$300,'02'!$D$3:$D$300,C647)+SUMIFS('03'!$H$3:$H$300,'03'!$C$3:$C$300,C647)+SUMIFS('03'!$H$3:$H$300,'03'!$D$3:$D$300,C647)+SUMIFS('04'!$H$3:$H$300,'04'!$C$3:$C$300,C647)+SUMIFS('04'!$H$3:$H$300,'04'!$D$3:$D$300,C647)+SUMIFS('05'!$H$3:$H$300,'05'!$C$3:$C$300,C647)+SUMIFS('05'!$H$3:$H$300,'05'!$D$3:$D$300,C647)+SUMIFS('06'!$H$3:$H$300,'06'!$C$3:$C$300,C647)+SUMIFS('06'!$H$3:$H$300,'06'!$D$3:$D$300,C647)+SUMIFS('07'!$H$3:$H$300,'07'!$C$3:$C$300,C647)+SUMIFS('07'!$H$3:$H$300,'07'!$D$3:$D$300,C647)+SUMIFS('08'!$H$3:$H$300,'08'!$C$3:$C$300,C647)+SUMIFS('08'!$H$3:$H$300,'08'!$D$3:$D$300,C647)+SUMIFS('09'!$H$3:$H$300,'09'!$C$3:$C$300,C647)+SUMIFS('09'!$H$3:$H$300,'09'!$D$3:$D$300,C647)+SUMIFS('10'!$I$3:$I$260,'10'!$C$3:$C$260,C647)+SUMIFS('10'!$I$3:$I$260,'10'!$D$3:$D$260,C647)+SUMIFS('11'!$H$3:$H$300,'11'!$C$3:$C$300,C647)+SUMIFS('11'!$H$3:$H$300,'11'!$D$3:$D$300,C647)+SUMIFS('12'!$H$3:$H$300,'12'!$C$3:$C$300,C647)+SUMIFS('12'!$H$3:$H$300,'12'!$D$3:$D$300,C647)</f>
        <v>0</v>
      </c>
      <c r="I647" s="212"/>
      <c r="J647" s="231"/>
      <c r="K647" s="212"/>
      <c r="L647" s="212"/>
    </row>
    <row r="648" spans="1:12" ht="24.75" customHeight="1">
      <c r="A648" s="16">
        <f>Equipes!$H648+(ROW(Equipes!$H648)/100000)</f>
        <v>6.4799999999999996E-3</v>
      </c>
      <c r="B648" s="13">
        <f>RANK(Equipes!$A648,A:A)</f>
        <v>353</v>
      </c>
      <c r="C648" s="28"/>
      <c r="D648" s="18">
        <f>COUNTIF('01'!$C$3:$C$300,C648)+COUNTIF('02'!$C$3:$C$300,C648)+COUNTIF('03'!$C$3:$C$300,C648)+COUNTIF('04'!$C$3:$C$300,C648)+COUNTIF('05'!$C$3:$C$300,C648)+COUNTIF('06'!$C$3:$C$300,C648)+COUNTIF('07'!$C$3:$C$300,C648)+COUNTIF('08'!$C$3:$C$300,C648)+COUNTIF('09'!$C$3:$C$300,C648)+COUNTIF('10'!$C$3:$C$260,C648)+COUNTIF('11'!$C$3:$C$300,C648)+COUNTIF('12'!$C$3:$C$300,C648)</f>
        <v>0</v>
      </c>
      <c r="E648" s="18">
        <f>COUNTIF('01'!$D$3:$D$300,C648)+COUNTIF('02'!$D$3:$D$300,C648)+COUNTIF('03'!$D$3:$D$300,C648)+COUNTIF('04'!$D$3:$D$300,C648)+COUNTIF('05'!$D$3:$D$300,C648)+COUNTIF('06'!$D$3:$D$300,C648)+COUNTIF('07'!$D$3:$D$300,C648)+COUNTIF('08'!$D$3:$D$300,C648)+COUNTIF('09'!$D$3:$D$300,C648)+COUNTIF('10'!$D$3:$D$260,C648)+COUNTIF('11'!$D$3:$D$300,C648)+COUNTIF('12'!$D$3:$D$300,C648)</f>
        <v>0</v>
      </c>
      <c r="F648" s="18">
        <f>COUNTIFS('01'!$C$3:$C$300,C648,'01'!$H$3:$H$300,"&gt;0")+COUNTIFS('01'!$D$3:$D$300,C648,'01'!$H$3:$H$300,"&gt;0")+COUNTIFS('02'!$C$3:$C$300,C648,'02'!$H$3:$H$300,"&gt;0")+COUNTIFS('02'!$D$3:$D$300,C648,'02'!$H$3:$H$300,"&gt;0")+COUNTIFS('03'!$C$3:$C$300,C648,'03'!$H$3:$H$300,"&gt;0")+COUNTIFS('03'!$D$3:$D$300,C648,'03'!$H$3:$H$300,"&gt;0")+COUNTIFS('04'!$C$3:$C$300,C648,'04'!$H$3:$H$300,"&gt;0")+COUNTIFS('04'!$D$3:$D$300,C648,'04'!$H$3:$H$300,"&gt;0")+COUNTIFS('05'!$C$3:$C$300,C648,'05'!$H$3:$H$300,"&gt;0")+COUNTIFS('05'!$D$3:$D$300,C648,'05'!$H$3:$H$300,"&gt;0")+COUNTIFS('06'!$C$3:$C$300,C648,'06'!$H$3:$H$300,"&gt;0")+COUNTIFS('06'!$D$3:$D$300,C648,'06'!$H$3:$H$300,"&gt;0")+COUNTIFS('07'!$C$3:$C$300,C648,'07'!$H$3:$H$300,"&gt;0")+COUNTIFS('07'!$D$3:$D$300,C648,'07'!$H$3:$H$300,"&gt;0")+COUNTIFS('08'!$C$3:$C$300,C648,'08'!$H$3:$H$300,"&gt;0")+COUNTIFS('08'!$D$3:$D$300,C648,'08'!$H$3:$H$300,"&gt;0")+COUNTIFS('09'!$C$3:$C$300,C648,'09'!$H$3:$H$300,"&gt;0")+COUNTIFS('09'!$D$3:$D$300,C648,'09'!$H$3:$H$300,"&gt;0")+COUNTIFS('10'!$C$3:$C$260,C648,'10'!$I$3:$I$260,"&gt;0")+COUNTIFS('10'!$D$3:$D$260,C648,'10'!$I$3:$I$260,"&gt;0")+COUNTIFS('11'!$C$3:$C$300,C648,'11'!$H$3:$H$300,"&gt;0")+COUNTIFS('11'!$D$3:$D$300,C648,'11'!$H$3:$H$300,"&gt;0")+COUNTIFS('12'!$C$3:$C$300,C648,'12'!$H$3:$H$300,"&gt;0")+COUNTIFS('12'!$D$3:$D$300,C648,'12'!$H$3:$H$300,"&gt;0")</f>
        <v>0</v>
      </c>
      <c r="G648" s="18">
        <f>COUNTIFS('01'!$C$3:$C$300,C648,'01'!$H$3:$H$300,"&lt;0")+COUNTIFS('01'!$D$3:$D$300,C648,'01'!$H$3:$H$300,"&lt;0")+COUNTIFS('02'!$C$3:$C$300,C648,'02'!$H$3:$H$300,"&lt;0")+COUNTIFS('02'!$D$3:$D$300,C648,'02'!$H$3:$H$300,"&lt;0")+COUNTIFS('03'!$C$3:$C$300,C648,'03'!$H$3:$H$300,"&lt;0")+COUNTIFS('03'!$D$3:$D$300,C648,'03'!$H$3:$H$300,"&lt;0")+COUNTIFS('04'!$C$3:$C$300,C648,'04'!$H$3:$H$300,"&lt;0")+COUNTIFS('04'!$D$3:$D$300,C648,'04'!$H$3:$H$300,"&lt;0")+COUNTIFS('05'!$C$3:$C$300,C648,'05'!$H$3:$H$300,"&lt;0")+COUNTIFS('05'!$D$3:$D$300,C648,'05'!$H$3:$H$300,"&lt;0")+COUNTIFS('06'!$C$3:$C$300,C648,'06'!$H$3:$H$300,"&lt;0")+COUNTIFS('06'!$D$3:$D$300,C648,'06'!$H$3:$H$300,"&lt;0")+COUNTIFS('07'!$C$3:$C$300,C648,'07'!$H$3:$H$300,"&lt;0")+COUNTIFS('07'!$D$3:$D$300,C648,'07'!$H$3:$H$300,"&lt;0")+COUNTIFS('08'!$C$3:$C$300,C648,'08'!$H$3:$H$300,"&lt;0")+COUNTIFS('08'!$D$3:$D$300,C648,'08'!$H$3:$H$300,"&lt;0")+COUNTIFS('09'!$C$3:$C$300,C648,'09'!$H$3:$H$300,"&lt;0")+COUNTIFS('09'!$D$3:$D$300,C648,'09'!$H$3:$H$300,"&lt;0")+COUNTIFS('10'!$C$3:$C$260,C648,'10'!$I$3:$I$260,"&lt;0")+COUNTIFS('10'!$D$3:$D$260,C648,'10'!$I$3:$I$260,"&lt;0")+COUNTIFS('11'!$C$3:$C$300,C648,'11'!$H$3:$H$300,"&lt;0")+COUNTIFS('11'!$D$3:$D$300,C648,'11'!$H$3:$H$300,"&lt;0")+COUNTIFS('12'!$C$3:$C$300,C648,'12'!$H$3:$H$300,"&lt;0")+COUNTIFS('12'!$D$3:$D$300,C648,'12'!$H$3:$H$300,"&lt;0")</f>
        <v>0</v>
      </c>
      <c r="H648" s="19">
        <f>SUMIFS('01'!$H$3:$H$300,'01'!$C$3:$C$300,C648)+SUMIFS('01'!$H$3:$H$300,'01'!$D$3:$D$300,C648)+SUMIFS('02'!$H$3:$H$300,'02'!$C$3:$C$300,C648)+SUMIFS('02'!$H$3:$H$300,'02'!$D$3:$D$300,C648)+SUMIFS('03'!$H$3:$H$300,'03'!$C$3:$C$300,C648)+SUMIFS('03'!$H$3:$H$300,'03'!$D$3:$D$300,C648)+SUMIFS('04'!$H$3:$H$300,'04'!$C$3:$C$300,C648)+SUMIFS('04'!$H$3:$H$300,'04'!$D$3:$D$300,C648)+SUMIFS('05'!$H$3:$H$300,'05'!$C$3:$C$300,C648)+SUMIFS('05'!$H$3:$H$300,'05'!$D$3:$D$300,C648)+SUMIFS('06'!$H$3:$H$300,'06'!$C$3:$C$300,C648)+SUMIFS('06'!$H$3:$H$300,'06'!$D$3:$D$300,C648)+SUMIFS('07'!$H$3:$H$300,'07'!$C$3:$C$300,C648)+SUMIFS('07'!$H$3:$H$300,'07'!$D$3:$D$300,C648)+SUMIFS('08'!$H$3:$H$300,'08'!$C$3:$C$300,C648)+SUMIFS('08'!$H$3:$H$300,'08'!$D$3:$D$300,C648)+SUMIFS('09'!$H$3:$H$300,'09'!$C$3:$C$300,C648)+SUMIFS('09'!$H$3:$H$300,'09'!$D$3:$D$300,C648)+SUMIFS('10'!$I$3:$I$260,'10'!$C$3:$C$260,C648)+SUMIFS('10'!$I$3:$I$260,'10'!$D$3:$D$260,C648)+SUMIFS('11'!$H$3:$H$300,'11'!$C$3:$C$300,C648)+SUMIFS('11'!$H$3:$H$300,'11'!$D$3:$D$300,C648)+SUMIFS('12'!$H$3:$H$300,'12'!$C$3:$C$300,C648)+SUMIFS('12'!$H$3:$H$300,'12'!$D$3:$D$300,C648)</f>
        <v>0</v>
      </c>
      <c r="I648" s="212"/>
      <c r="J648" s="231"/>
      <c r="K648" s="212"/>
      <c r="L648" s="212"/>
    </row>
    <row r="649" spans="1:12" ht="24.75" customHeight="1">
      <c r="A649" s="16">
        <f>Equipes!$H649+(ROW(Equipes!$H649)/100000)</f>
        <v>6.4900000000000001E-3</v>
      </c>
      <c r="B649" s="13">
        <f>RANK(Equipes!$A649,A:A)</f>
        <v>352</v>
      </c>
      <c r="C649" s="28"/>
      <c r="D649" s="18">
        <f>COUNTIF('01'!$C$3:$C$300,C649)+COUNTIF('02'!$C$3:$C$300,C649)+COUNTIF('03'!$C$3:$C$300,C649)+COUNTIF('04'!$C$3:$C$300,C649)+COUNTIF('05'!$C$3:$C$300,C649)+COUNTIF('06'!$C$3:$C$300,C649)+COUNTIF('07'!$C$3:$C$300,C649)+COUNTIF('08'!$C$3:$C$300,C649)+COUNTIF('09'!$C$3:$C$300,C649)+COUNTIF('10'!$C$3:$C$260,C649)+COUNTIF('11'!$C$3:$C$300,C649)+COUNTIF('12'!$C$3:$C$300,C649)</f>
        <v>0</v>
      </c>
      <c r="E649" s="18">
        <f>COUNTIF('01'!$D$3:$D$300,C649)+COUNTIF('02'!$D$3:$D$300,C649)+COUNTIF('03'!$D$3:$D$300,C649)+COUNTIF('04'!$D$3:$D$300,C649)+COUNTIF('05'!$D$3:$D$300,C649)+COUNTIF('06'!$D$3:$D$300,C649)+COUNTIF('07'!$D$3:$D$300,C649)+COUNTIF('08'!$D$3:$D$300,C649)+COUNTIF('09'!$D$3:$D$300,C649)+COUNTIF('10'!$D$3:$D$260,C649)+COUNTIF('11'!$D$3:$D$300,C649)+COUNTIF('12'!$D$3:$D$300,C649)</f>
        <v>0</v>
      </c>
      <c r="F649" s="18">
        <f>COUNTIFS('01'!$C$3:$C$300,C649,'01'!$H$3:$H$300,"&gt;0")+COUNTIFS('01'!$D$3:$D$300,C649,'01'!$H$3:$H$300,"&gt;0")+COUNTIFS('02'!$C$3:$C$300,C649,'02'!$H$3:$H$300,"&gt;0")+COUNTIFS('02'!$D$3:$D$300,C649,'02'!$H$3:$H$300,"&gt;0")+COUNTIFS('03'!$C$3:$C$300,C649,'03'!$H$3:$H$300,"&gt;0")+COUNTIFS('03'!$D$3:$D$300,C649,'03'!$H$3:$H$300,"&gt;0")+COUNTIFS('04'!$C$3:$C$300,C649,'04'!$H$3:$H$300,"&gt;0")+COUNTIFS('04'!$D$3:$D$300,C649,'04'!$H$3:$H$300,"&gt;0")+COUNTIFS('05'!$C$3:$C$300,C649,'05'!$H$3:$H$300,"&gt;0")+COUNTIFS('05'!$D$3:$D$300,C649,'05'!$H$3:$H$300,"&gt;0")+COUNTIFS('06'!$C$3:$C$300,C649,'06'!$H$3:$H$300,"&gt;0")+COUNTIFS('06'!$D$3:$D$300,C649,'06'!$H$3:$H$300,"&gt;0")+COUNTIFS('07'!$C$3:$C$300,C649,'07'!$H$3:$H$300,"&gt;0")+COUNTIFS('07'!$D$3:$D$300,C649,'07'!$H$3:$H$300,"&gt;0")+COUNTIFS('08'!$C$3:$C$300,C649,'08'!$H$3:$H$300,"&gt;0")+COUNTIFS('08'!$D$3:$D$300,C649,'08'!$H$3:$H$300,"&gt;0")+COUNTIFS('09'!$C$3:$C$300,C649,'09'!$H$3:$H$300,"&gt;0")+COUNTIFS('09'!$D$3:$D$300,C649,'09'!$H$3:$H$300,"&gt;0")+COUNTIFS('10'!$C$3:$C$260,C649,'10'!$I$3:$I$260,"&gt;0")+COUNTIFS('10'!$D$3:$D$260,C649,'10'!$I$3:$I$260,"&gt;0")+COUNTIFS('11'!$C$3:$C$300,C649,'11'!$H$3:$H$300,"&gt;0")+COUNTIFS('11'!$D$3:$D$300,C649,'11'!$H$3:$H$300,"&gt;0")+COUNTIFS('12'!$C$3:$C$300,C649,'12'!$H$3:$H$300,"&gt;0")+COUNTIFS('12'!$D$3:$D$300,C649,'12'!$H$3:$H$300,"&gt;0")</f>
        <v>0</v>
      </c>
      <c r="G649" s="18">
        <f>COUNTIFS('01'!$C$3:$C$300,C649,'01'!$H$3:$H$300,"&lt;0")+COUNTIFS('01'!$D$3:$D$300,C649,'01'!$H$3:$H$300,"&lt;0")+COUNTIFS('02'!$C$3:$C$300,C649,'02'!$H$3:$H$300,"&lt;0")+COUNTIFS('02'!$D$3:$D$300,C649,'02'!$H$3:$H$300,"&lt;0")+COUNTIFS('03'!$C$3:$C$300,C649,'03'!$H$3:$H$300,"&lt;0")+COUNTIFS('03'!$D$3:$D$300,C649,'03'!$H$3:$H$300,"&lt;0")+COUNTIFS('04'!$C$3:$C$300,C649,'04'!$H$3:$H$300,"&lt;0")+COUNTIFS('04'!$D$3:$D$300,C649,'04'!$H$3:$H$300,"&lt;0")+COUNTIFS('05'!$C$3:$C$300,C649,'05'!$H$3:$H$300,"&lt;0")+COUNTIFS('05'!$D$3:$D$300,C649,'05'!$H$3:$H$300,"&lt;0")+COUNTIFS('06'!$C$3:$C$300,C649,'06'!$H$3:$H$300,"&lt;0")+COUNTIFS('06'!$D$3:$D$300,C649,'06'!$H$3:$H$300,"&lt;0")+COUNTIFS('07'!$C$3:$C$300,C649,'07'!$H$3:$H$300,"&lt;0")+COUNTIFS('07'!$D$3:$D$300,C649,'07'!$H$3:$H$300,"&lt;0")+COUNTIFS('08'!$C$3:$C$300,C649,'08'!$H$3:$H$300,"&lt;0")+COUNTIFS('08'!$D$3:$D$300,C649,'08'!$H$3:$H$300,"&lt;0")+COUNTIFS('09'!$C$3:$C$300,C649,'09'!$H$3:$H$300,"&lt;0")+COUNTIFS('09'!$D$3:$D$300,C649,'09'!$H$3:$H$300,"&lt;0")+COUNTIFS('10'!$C$3:$C$260,C649,'10'!$I$3:$I$260,"&lt;0")+COUNTIFS('10'!$D$3:$D$260,C649,'10'!$I$3:$I$260,"&lt;0")+COUNTIFS('11'!$C$3:$C$300,C649,'11'!$H$3:$H$300,"&lt;0")+COUNTIFS('11'!$D$3:$D$300,C649,'11'!$H$3:$H$300,"&lt;0")+COUNTIFS('12'!$C$3:$C$300,C649,'12'!$H$3:$H$300,"&lt;0")+COUNTIFS('12'!$D$3:$D$300,C649,'12'!$H$3:$H$300,"&lt;0")</f>
        <v>0</v>
      </c>
      <c r="H649" s="19">
        <f>SUMIFS('01'!$H$3:$H$300,'01'!$C$3:$C$300,C649)+SUMIFS('01'!$H$3:$H$300,'01'!$D$3:$D$300,C649)+SUMIFS('02'!$H$3:$H$300,'02'!$C$3:$C$300,C649)+SUMIFS('02'!$H$3:$H$300,'02'!$D$3:$D$300,C649)+SUMIFS('03'!$H$3:$H$300,'03'!$C$3:$C$300,C649)+SUMIFS('03'!$H$3:$H$300,'03'!$D$3:$D$300,C649)+SUMIFS('04'!$H$3:$H$300,'04'!$C$3:$C$300,C649)+SUMIFS('04'!$H$3:$H$300,'04'!$D$3:$D$300,C649)+SUMIFS('05'!$H$3:$H$300,'05'!$C$3:$C$300,C649)+SUMIFS('05'!$H$3:$H$300,'05'!$D$3:$D$300,C649)+SUMIFS('06'!$H$3:$H$300,'06'!$C$3:$C$300,C649)+SUMIFS('06'!$H$3:$H$300,'06'!$D$3:$D$300,C649)+SUMIFS('07'!$H$3:$H$300,'07'!$C$3:$C$300,C649)+SUMIFS('07'!$H$3:$H$300,'07'!$D$3:$D$300,C649)+SUMIFS('08'!$H$3:$H$300,'08'!$C$3:$C$300,C649)+SUMIFS('08'!$H$3:$H$300,'08'!$D$3:$D$300,C649)+SUMIFS('09'!$H$3:$H$300,'09'!$C$3:$C$300,C649)+SUMIFS('09'!$H$3:$H$300,'09'!$D$3:$D$300,C649)+SUMIFS('10'!$I$3:$I$260,'10'!$C$3:$C$260,C649)+SUMIFS('10'!$I$3:$I$260,'10'!$D$3:$D$260,C649)+SUMIFS('11'!$H$3:$H$300,'11'!$C$3:$C$300,C649)+SUMIFS('11'!$H$3:$H$300,'11'!$D$3:$D$300,C649)+SUMIFS('12'!$H$3:$H$300,'12'!$C$3:$C$300,C649)+SUMIFS('12'!$H$3:$H$300,'12'!$D$3:$D$300,C649)</f>
        <v>0</v>
      </c>
      <c r="I649" s="212"/>
      <c r="J649" s="231"/>
      <c r="K649" s="212"/>
      <c r="L649" s="212"/>
    </row>
    <row r="650" spans="1:12" ht="24.75" customHeight="1">
      <c r="A650" s="16">
        <f>Equipes!$H650+(ROW(Equipes!$H650)/100000)</f>
        <v>6.4999999999999997E-3</v>
      </c>
      <c r="B650" s="13">
        <f>RANK(Equipes!$A650,A:A)</f>
        <v>351</v>
      </c>
      <c r="C650" s="28"/>
      <c r="D650" s="18">
        <f>COUNTIF('01'!$C$3:$C$300,C650)+COUNTIF('02'!$C$3:$C$300,C650)+COUNTIF('03'!$C$3:$C$300,C650)+COUNTIF('04'!$C$3:$C$300,C650)+COUNTIF('05'!$C$3:$C$300,C650)+COUNTIF('06'!$C$3:$C$300,C650)+COUNTIF('07'!$C$3:$C$300,C650)+COUNTIF('08'!$C$3:$C$300,C650)+COUNTIF('09'!$C$3:$C$300,C650)+COUNTIF('10'!$C$3:$C$260,C650)+COUNTIF('11'!$C$3:$C$300,C650)+COUNTIF('12'!$C$3:$C$300,C650)</f>
        <v>0</v>
      </c>
      <c r="E650" s="18">
        <f>COUNTIF('01'!$D$3:$D$300,C650)+COUNTIF('02'!$D$3:$D$300,C650)+COUNTIF('03'!$D$3:$D$300,C650)+COUNTIF('04'!$D$3:$D$300,C650)+COUNTIF('05'!$D$3:$D$300,C650)+COUNTIF('06'!$D$3:$D$300,C650)+COUNTIF('07'!$D$3:$D$300,C650)+COUNTIF('08'!$D$3:$D$300,C650)+COUNTIF('09'!$D$3:$D$300,C650)+COUNTIF('10'!$D$3:$D$260,C650)+COUNTIF('11'!$D$3:$D$300,C650)+COUNTIF('12'!$D$3:$D$300,C650)</f>
        <v>0</v>
      </c>
      <c r="F650" s="18">
        <f>COUNTIFS('01'!$C$3:$C$300,C650,'01'!$H$3:$H$300,"&gt;0")+COUNTIFS('01'!$D$3:$D$300,C650,'01'!$H$3:$H$300,"&gt;0")+COUNTIFS('02'!$C$3:$C$300,C650,'02'!$H$3:$H$300,"&gt;0")+COUNTIFS('02'!$D$3:$D$300,C650,'02'!$H$3:$H$300,"&gt;0")+COUNTIFS('03'!$C$3:$C$300,C650,'03'!$H$3:$H$300,"&gt;0")+COUNTIFS('03'!$D$3:$D$300,C650,'03'!$H$3:$H$300,"&gt;0")+COUNTIFS('04'!$C$3:$C$300,C650,'04'!$H$3:$H$300,"&gt;0")+COUNTIFS('04'!$D$3:$D$300,C650,'04'!$H$3:$H$300,"&gt;0")+COUNTIFS('05'!$C$3:$C$300,C650,'05'!$H$3:$H$300,"&gt;0")+COUNTIFS('05'!$D$3:$D$300,C650,'05'!$H$3:$H$300,"&gt;0")+COUNTIFS('06'!$C$3:$C$300,C650,'06'!$H$3:$H$300,"&gt;0")+COUNTIFS('06'!$D$3:$D$300,C650,'06'!$H$3:$H$300,"&gt;0")+COUNTIFS('07'!$C$3:$C$300,C650,'07'!$H$3:$H$300,"&gt;0")+COUNTIFS('07'!$D$3:$D$300,C650,'07'!$H$3:$H$300,"&gt;0")+COUNTIFS('08'!$C$3:$C$300,C650,'08'!$H$3:$H$300,"&gt;0")+COUNTIFS('08'!$D$3:$D$300,C650,'08'!$H$3:$H$300,"&gt;0")+COUNTIFS('09'!$C$3:$C$300,C650,'09'!$H$3:$H$300,"&gt;0")+COUNTIFS('09'!$D$3:$D$300,C650,'09'!$H$3:$H$300,"&gt;0")+COUNTIFS('10'!$C$3:$C$260,C650,'10'!$I$3:$I$260,"&gt;0")+COUNTIFS('10'!$D$3:$D$260,C650,'10'!$I$3:$I$260,"&gt;0")+COUNTIFS('11'!$C$3:$C$300,C650,'11'!$H$3:$H$300,"&gt;0")+COUNTIFS('11'!$D$3:$D$300,C650,'11'!$H$3:$H$300,"&gt;0")+COUNTIFS('12'!$C$3:$C$300,C650,'12'!$H$3:$H$300,"&gt;0")+COUNTIFS('12'!$D$3:$D$300,C650,'12'!$H$3:$H$300,"&gt;0")</f>
        <v>0</v>
      </c>
      <c r="G650" s="18">
        <f>COUNTIFS('01'!$C$3:$C$300,C650,'01'!$H$3:$H$300,"&lt;0")+COUNTIFS('01'!$D$3:$D$300,C650,'01'!$H$3:$H$300,"&lt;0")+COUNTIFS('02'!$C$3:$C$300,C650,'02'!$H$3:$H$300,"&lt;0")+COUNTIFS('02'!$D$3:$D$300,C650,'02'!$H$3:$H$300,"&lt;0")+COUNTIFS('03'!$C$3:$C$300,C650,'03'!$H$3:$H$300,"&lt;0")+COUNTIFS('03'!$D$3:$D$300,C650,'03'!$H$3:$H$300,"&lt;0")+COUNTIFS('04'!$C$3:$C$300,C650,'04'!$H$3:$H$300,"&lt;0")+COUNTIFS('04'!$D$3:$D$300,C650,'04'!$H$3:$H$300,"&lt;0")+COUNTIFS('05'!$C$3:$C$300,C650,'05'!$H$3:$H$300,"&lt;0")+COUNTIFS('05'!$D$3:$D$300,C650,'05'!$H$3:$H$300,"&lt;0")+COUNTIFS('06'!$C$3:$C$300,C650,'06'!$H$3:$H$300,"&lt;0")+COUNTIFS('06'!$D$3:$D$300,C650,'06'!$H$3:$H$300,"&lt;0")+COUNTIFS('07'!$C$3:$C$300,C650,'07'!$H$3:$H$300,"&lt;0")+COUNTIFS('07'!$D$3:$D$300,C650,'07'!$H$3:$H$300,"&lt;0")+COUNTIFS('08'!$C$3:$C$300,C650,'08'!$H$3:$H$300,"&lt;0")+COUNTIFS('08'!$D$3:$D$300,C650,'08'!$H$3:$H$300,"&lt;0")+COUNTIFS('09'!$C$3:$C$300,C650,'09'!$H$3:$H$300,"&lt;0")+COUNTIFS('09'!$D$3:$D$300,C650,'09'!$H$3:$H$300,"&lt;0")+COUNTIFS('10'!$C$3:$C$260,C650,'10'!$I$3:$I$260,"&lt;0")+COUNTIFS('10'!$D$3:$D$260,C650,'10'!$I$3:$I$260,"&lt;0")+COUNTIFS('11'!$C$3:$C$300,C650,'11'!$H$3:$H$300,"&lt;0")+COUNTIFS('11'!$D$3:$D$300,C650,'11'!$H$3:$H$300,"&lt;0")+COUNTIFS('12'!$C$3:$C$300,C650,'12'!$H$3:$H$300,"&lt;0")+COUNTIFS('12'!$D$3:$D$300,C650,'12'!$H$3:$H$300,"&lt;0")</f>
        <v>0</v>
      </c>
      <c r="H650" s="19">
        <f>SUMIFS('01'!$H$3:$H$300,'01'!$C$3:$C$300,C650)+SUMIFS('01'!$H$3:$H$300,'01'!$D$3:$D$300,C650)+SUMIFS('02'!$H$3:$H$300,'02'!$C$3:$C$300,C650)+SUMIFS('02'!$H$3:$H$300,'02'!$D$3:$D$300,C650)+SUMIFS('03'!$H$3:$H$300,'03'!$C$3:$C$300,C650)+SUMIFS('03'!$H$3:$H$300,'03'!$D$3:$D$300,C650)+SUMIFS('04'!$H$3:$H$300,'04'!$C$3:$C$300,C650)+SUMIFS('04'!$H$3:$H$300,'04'!$D$3:$D$300,C650)+SUMIFS('05'!$H$3:$H$300,'05'!$C$3:$C$300,C650)+SUMIFS('05'!$H$3:$H$300,'05'!$D$3:$D$300,C650)+SUMIFS('06'!$H$3:$H$300,'06'!$C$3:$C$300,C650)+SUMIFS('06'!$H$3:$H$300,'06'!$D$3:$D$300,C650)+SUMIFS('07'!$H$3:$H$300,'07'!$C$3:$C$300,C650)+SUMIFS('07'!$H$3:$H$300,'07'!$D$3:$D$300,C650)+SUMIFS('08'!$H$3:$H$300,'08'!$C$3:$C$300,C650)+SUMIFS('08'!$H$3:$H$300,'08'!$D$3:$D$300,C650)+SUMIFS('09'!$H$3:$H$300,'09'!$C$3:$C$300,C650)+SUMIFS('09'!$H$3:$H$300,'09'!$D$3:$D$300,C650)+SUMIFS('10'!$I$3:$I$260,'10'!$C$3:$C$260,C650)+SUMIFS('10'!$I$3:$I$260,'10'!$D$3:$D$260,C650)+SUMIFS('11'!$H$3:$H$300,'11'!$C$3:$C$300,C650)+SUMIFS('11'!$H$3:$H$300,'11'!$D$3:$D$300,C650)+SUMIFS('12'!$H$3:$H$300,'12'!$C$3:$C$300,C650)+SUMIFS('12'!$H$3:$H$300,'12'!$D$3:$D$300,C650)</f>
        <v>0</v>
      </c>
      <c r="I650" s="212"/>
      <c r="J650" s="231"/>
      <c r="K650" s="212"/>
      <c r="L650" s="212"/>
    </row>
    <row r="651" spans="1:12" ht="24.75" customHeight="1">
      <c r="A651" s="16">
        <f>Equipes!$H651+(ROW(Equipes!$H651)/100000)</f>
        <v>6.5100000000000002E-3</v>
      </c>
      <c r="B651" s="13">
        <f>RANK(Equipes!$A651,A:A)</f>
        <v>350</v>
      </c>
      <c r="C651" s="28"/>
      <c r="D651" s="18">
        <f>COUNTIF('01'!$C$3:$C$300,C651)+COUNTIF('02'!$C$3:$C$300,C651)+COUNTIF('03'!$C$3:$C$300,C651)+COUNTIF('04'!$C$3:$C$300,C651)+COUNTIF('05'!$C$3:$C$300,C651)+COUNTIF('06'!$C$3:$C$300,C651)+COUNTIF('07'!$C$3:$C$300,C651)+COUNTIF('08'!$C$3:$C$300,C651)+COUNTIF('09'!$C$3:$C$300,C651)+COUNTIF('10'!$C$3:$C$260,C651)+COUNTIF('11'!$C$3:$C$300,C651)+COUNTIF('12'!$C$3:$C$300,C651)</f>
        <v>0</v>
      </c>
      <c r="E651" s="18">
        <f>COUNTIF('01'!$D$3:$D$300,C651)+COUNTIF('02'!$D$3:$D$300,C651)+COUNTIF('03'!$D$3:$D$300,C651)+COUNTIF('04'!$D$3:$D$300,C651)+COUNTIF('05'!$D$3:$D$300,C651)+COUNTIF('06'!$D$3:$D$300,C651)+COUNTIF('07'!$D$3:$D$300,C651)+COUNTIF('08'!$D$3:$D$300,C651)+COUNTIF('09'!$D$3:$D$300,C651)+COUNTIF('10'!$D$3:$D$260,C651)+COUNTIF('11'!$D$3:$D$300,C651)+COUNTIF('12'!$D$3:$D$300,C651)</f>
        <v>0</v>
      </c>
      <c r="F651" s="18">
        <f>COUNTIFS('01'!$C$3:$C$300,C651,'01'!$H$3:$H$300,"&gt;0")+COUNTIFS('01'!$D$3:$D$300,C651,'01'!$H$3:$H$300,"&gt;0")+COUNTIFS('02'!$C$3:$C$300,C651,'02'!$H$3:$H$300,"&gt;0")+COUNTIFS('02'!$D$3:$D$300,C651,'02'!$H$3:$H$300,"&gt;0")+COUNTIFS('03'!$C$3:$C$300,C651,'03'!$H$3:$H$300,"&gt;0")+COUNTIFS('03'!$D$3:$D$300,C651,'03'!$H$3:$H$300,"&gt;0")+COUNTIFS('04'!$C$3:$C$300,C651,'04'!$H$3:$H$300,"&gt;0")+COUNTIFS('04'!$D$3:$D$300,C651,'04'!$H$3:$H$300,"&gt;0")+COUNTIFS('05'!$C$3:$C$300,C651,'05'!$H$3:$H$300,"&gt;0")+COUNTIFS('05'!$D$3:$D$300,C651,'05'!$H$3:$H$300,"&gt;0")+COUNTIFS('06'!$C$3:$C$300,C651,'06'!$H$3:$H$300,"&gt;0")+COUNTIFS('06'!$D$3:$D$300,C651,'06'!$H$3:$H$300,"&gt;0")+COUNTIFS('07'!$C$3:$C$300,C651,'07'!$H$3:$H$300,"&gt;0")+COUNTIFS('07'!$D$3:$D$300,C651,'07'!$H$3:$H$300,"&gt;0")+COUNTIFS('08'!$C$3:$C$300,C651,'08'!$H$3:$H$300,"&gt;0")+COUNTIFS('08'!$D$3:$D$300,C651,'08'!$H$3:$H$300,"&gt;0")+COUNTIFS('09'!$C$3:$C$300,C651,'09'!$H$3:$H$300,"&gt;0")+COUNTIFS('09'!$D$3:$D$300,C651,'09'!$H$3:$H$300,"&gt;0")+COUNTIFS('10'!$C$3:$C$260,C651,'10'!$I$3:$I$260,"&gt;0")+COUNTIFS('10'!$D$3:$D$260,C651,'10'!$I$3:$I$260,"&gt;0")+COUNTIFS('11'!$C$3:$C$300,C651,'11'!$H$3:$H$300,"&gt;0")+COUNTIFS('11'!$D$3:$D$300,C651,'11'!$H$3:$H$300,"&gt;0")+COUNTIFS('12'!$C$3:$C$300,C651,'12'!$H$3:$H$300,"&gt;0")+COUNTIFS('12'!$D$3:$D$300,C651,'12'!$H$3:$H$300,"&gt;0")</f>
        <v>0</v>
      </c>
      <c r="G651" s="18">
        <f>COUNTIFS('01'!$C$3:$C$300,C651,'01'!$H$3:$H$300,"&lt;0")+COUNTIFS('01'!$D$3:$D$300,C651,'01'!$H$3:$H$300,"&lt;0")+COUNTIFS('02'!$C$3:$C$300,C651,'02'!$H$3:$H$300,"&lt;0")+COUNTIFS('02'!$D$3:$D$300,C651,'02'!$H$3:$H$300,"&lt;0")+COUNTIFS('03'!$C$3:$C$300,C651,'03'!$H$3:$H$300,"&lt;0")+COUNTIFS('03'!$D$3:$D$300,C651,'03'!$H$3:$H$300,"&lt;0")+COUNTIFS('04'!$C$3:$C$300,C651,'04'!$H$3:$H$300,"&lt;0")+COUNTIFS('04'!$D$3:$D$300,C651,'04'!$H$3:$H$300,"&lt;0")+COUNTIFS('05'!$C$3:$C$300,C651,'05'!$H$3:$H$300,"&lt;0")+COUNTIFS('05'!$D$3:$D$300,C651,'05'!$H$3:$H$300,"&lt;0")+COUNTIFS('06'!$C$3:$C$300,C651,'06'!$H$3:$H$300,"&lt;0")+COUNTIFS('06'!$D$3:$D$300,C651,'06'!$H$3:$H$300,"&lt;0")+COUNTIFS('07'!$C$3:$C$300,C651,'07'!$H$3:$H$300,"&lt;0")+COUNTIFS('07'!$D$3:$D$300,C651,'07'!$H$3:$H$300,"&lt;0")+COUNTIFS('08'!$C$3:$C$300,C651,'08'!$H$3:$H$300,"&lt;0")+COUNTIFS('08'!$D$3:$D$300,C651,'08'!$H$3:$H$300,"&lt;0")+COUNTIFS('09'!$C$3:$C$300,C651,'09'!$H$3:$H$300,"&lt;0")+COUNTIFS('09'!$D$3:$D$300,C651,'09'!$H$3:$H$300,"&lt;0")+COUNTIFS('10'!$C$3:$C$260,C651,'10'!$I$3:$I$260,"&lt;0")+COUNTIFS('10'!$D$3:$D$260,C651,'10'!$I$3:$I$260,"&lt;0")+COUNTIFS('11'!$C$3:$C$300,C651,'11'!$H$3:$H$300,"&lt;0")+COUNTIFS('11'!$D$3:$D$300,C651,'11'!$H$3:$H$300,"&lt;0")+COUNTIFS('12'!$C$3:$C$300,C651,'12'!$H$3:$H$300,"&lt;0")+COUNTIFS('12'!$D$3:$D$300,C651,'12'!$H$3:$H$300,"&lt;0")</f>
        <v>0</v>
      </c>
      <c r="H651" s="19">
        <f>SUMIFS('01'!$H$3:$H$300,'01'!$C$3:$C$300,C651)+SUMIFS('01'!$H$3:$H$300,'01'!$D$3:$D$300,C651)+SUMIFS('02'!$H$3:$H$300,'02'!$C$3:$C$300,C651)+SUMIFS('02'!$H$3:$H$300,'02'!$D$3:$D$300,C651)+SUMIFS('03'!$H$3:$H$300,'03'!$C$3:$C$300,C651)+SUMIFS('03'!$H$3:$H$300,'03'!$D$3:$D$300,C651)+SUMIFS('04'!$H$3:$H$300,'04'!$C$3:$C$300,C651)+SUMIFS('04'!$H$3:$H$300,'04'!$D$3:$D$300,C651)+SUMIFS('05'!$H$3:$H$300,'05'!$C$3:$C$300,C651)+SUMIFS('05'!$H$3:$H$300,'05'!$D$3:$D$300,C651)+SUMIFS('06'!$H$3:$H$300,'06'!$C$3:$C$300,C651)+SUMIFS('06'!$H$3:$H$300,'06'!$D$3:$D$300,C651)+SUMIFS('07'!$H$3:$H$300,'07'!$C$3:$C$300,C651)+SUMIFS('07'!$H$3:$H$300,'07'!$D$3:$D$300,C651)+SUMIFS('08'!$H$3:$H$300,'08'!$C$3:$C$300,C651)+SUMIFS('08'!$H$3:$H$300,'08'!$D$3:$D$300,C651)+SUMIFS('09'!$H$3:$H$300,'09'!$C$3:$C$300,C651)+SUMIFS('09'!$H$3:$H$300,'09'!$D$3:$D$300,C651)+SUMIFS('10'!$I$3:$I$260,'10'!$C$3:$C$260,C651)+SUMIFS('10'!$I$3:$I$260,'10'!$D$3:$D$260,C651)+SUMIFS('11'!$H$3:$H$300,'11'!$C$3:$C$300,C651)+SUMIFS('11'!$H$3:$H$300,'11'!$D$3:$D$300,C651)+SUMIFS('12'!$H$3:$H$300,'12'!$C$3:$C$300,C651)+SUMIFS('12'!$H$3:$H$300,'12'!$D$3:$D$300,C651)</f>
        <v>0</v>
      </c>
      <c r="I651" s="212"/>
      <c r="J651" s="231"/>
      <c r="K651" s="212"/>
      <c r="L651" s="212"/>
    </row>
    <row r="652" spans="1:12" ht="24.75" customHeight="1">
      <c r="A652" s="16">
        <f>Equipes!$H652+(ROW(Equipes!$H652)/100000)</f>
        <v>6.5199999999999998E-3</v>
      </c>
      <c r="B652" s="13">
        <f>RANK(Equipes!$A652,A:A)</f>
        <v>349</v>
      </c>
      <c r="C652" s="28"/>
      <c r="D652" s="18">
        <f>COUNTIF('01'!$C$3:$C$300,C652)+COUNTIF('02'!$C$3:$C$300,C652)+COUNTIF('03'!$C$3:$C$300,C652)+COUNTIF('04'!$C$3:$C$300,C652)+COUNTIF('05'!$C$3:$C$300,C652)+COUNTIF('06'!$C$3:$C$300,C652)+COUNTIF('07'!$C$3:$C$300,C652)+COUNTIF('08'!$C$3:$C$300,C652)+COUNTIF('09'!$C$3:$C$300,C652)+COUNTIF('10'!$C$3:$C$260,C652)+COUNTIF('11'!$C$3:$C$300,C652)+COUNTIF('12'!$C$3:$C$300,C652)</f>
        <v>0</v>
      </c>
      <c r="E652" s="18">
        <f>COUNTIF('01'!$D$3:$D$300,C652)+COUNTIF('02'!$D$3:$D$300,C652)+COUNTIF('03'!$D$3:$D$300,C652)+COUNTIF('04'!$D$3:$D$300,C652)+COUNTIF('05'!$D$3:$D$300,C652)+COUNTIF('06'!$D$3:$D$300,C652)+COUNTIF('07'!$D$3:$D$300,C652)+COUNTIF('08'!$D$3:$D$300,C652)+COUNTIF('09'!$D$3:$D$300,C652)+COUNTIF('10'!$D$3:$D$260,C652)+COUNTIF('11'!$D$3:$D$300,C652)+COUNTIF('12'!$D$3:$D$300,C652)</f>
        <v>0</v>
      </c>
      <c r="F652" s="18">
        <f>COUNTIFS('01'!$C$3:$C$300,C652,'01'!$H$3:$H$300,"&gt;0")+COUNTIFS('01'!$D$3:$D$300,C652,'01'!$H$3:$H$300,"&gt;0")+COUNTIFS('02'!$C$3:$C$300,C652,'02'!$H$3:$H$300,"&gt;0")+COUNTIFS('02'!$D$3:$D$300,C652,'02'!$H$3:$H$300,"&gt;0")+COUNTIFS('03'!$C$3:$C$300,C652,'03'!$H$3:$H$300,"&gt;0")+COUNTIFS('03'!$D$3:$D$300,C652,'03'!$H$3:$H$300,"&gt;0")+COUNTIFS('04'!$C$3:$C$300,C652,'04'!$H$3:$H$300,"&gt;0")+COUNTIFS('04'!$D$3:$D$300,C652,'04'!$H$3:$H$300,"&gt;0")+COUNTIFS('05'!$C$3:$C$300,C652,'05'!$H$3:$H$300,"&gt;0")+COUNTIFS('05'!$D$3:$D$300,C652,'05'!$H$3:$H$300,"&gt;0")+COUNTIFS('06'!$C$3:$C$300,C652,'06'!$H$3:$H$300,"&gt;0")+COUNTIFS('06'!$D$3:$D$300,C652,'06'!$H$3:$H$300,"&gt;0")+COUNTIFS('07'!$C$3:$C$300,C652,'07'!$H$3:$H$300,"&gt;0")+COUNTIFS('07'!$D$3:$D$300,C652,'07'!$H$3:$H$300,"&gt;0")+COUNTIFS('08'!$C$3:$C$300,C652,'08'!$H$3:$H$300,"&gt;0")+COUNTIFS('08'!$D$3:$D$300,C652,'08'!$H$3:$H$300,"&gt;0")+COUNTIFS('09'!$C$3:$C$300,C652,'09'!$H$3:$H$300,"&gt;0")+COUNTIFS('09'!$D$3:$D$300,C652,'09'!$H$3:$H$300,"&gt;0")+COUNTIFS('10'!$C$3:$C$260,C652,'10'!$I$3:$I$260,"&gt;0")+COUNTIFS('10'!$D$3:$D$260,C652,'10'!$I$3:$I$260,"&gt;0")+COUNTIFS('11'!$C$3:$C$300,C652,'11'!$H$3:$H$300,"&gt;0")+COUNTIFS('11'!$D$3:$D$300,C652,'11'!$H$3:$H$300,"&gt;0")+COUNTIFS('12'!$C$3:$C$300,C652,'12'!$H$3:$H$300,"&gt;0")+COUNTIFS('12'!$D$3:$D$300,C652,'12'!$H$3:$H$300,"&gt;0")</f>
        <v>0</v>
      </c>
      <c r="G652" s="18">
        <f>COUNTIFS('01'!$C$3:$C$300,C652,'01'!$H$3:$H$300,"&lt;0")+COUNTIFS('01'!$D$3:$D$300,C652,'01'!$H$3:$H$300,"&lt;0")+COUNTIFS('02'!$C$3:$C$300,C652,'02'!$H$3:$H$300,"&lt;0")+COUNTIFS('02'!$D$3:$D$300,C652,'02'!$H$3:$H$300,"&lt;0")+COUNTIFS('03'!$C$3:$C$300,C652,'03'!$H$3:$H$300,"&lt;0")+COUNTIFS('03'!$D$3:$D$300,C652,'03'!$H$3:$H$300,"&lt;0")+COUNTIFS('04'!$C$3:$C$300,C652,'04'!$H$3:$H$300,"&lt;0")+COUNTIFS('04'!$D$3:$D$300,C652,'04'!$H$3:$H$300,"&lt;0")+COUNTIFS('05'!$C$3:$C$300,C652,'05'!$H$3:$H$300,"&lt;0")+COUNTIFS('05'!$D$3:$D$300,C652,'05'!$H$3:$H$300,"&lt;0")+COUNTIFS('06'!$C$3:$C$300,C652,'06'!$H$3:$H$300,"&lt;0")+COUNTIFS('06'!$D$3:$D$300,C652,'06'!$H$3:$H$300,"&lt;0")+COUNTIFS('07'!$C$3:$C$300,C652,'07'!$H$3:$H$300,"&lt;0")+COUNTIFS('07'!$D$3:$D$300,C652,'07'!$H$3:$H$300,"&lt;0")+COUNTIFS('08'!$C$3:$C$300,C652,'08'!$H$3:$H$300,"&lt;0")+COUNTIFS('08'!$D$3:$D$300,C652,'08'!$H$3:$H$300,"&lt;0")+COUNTIFS('09'!$C$3:$C$300,C652,'09'!$H$3:$H$300,"&lt;0")+COUNTIFS('09'!$D$3:$D$300,C652,'09'!$H$3:$H$300,"&lt;0")+COUNTIFS('10'!$C$3:$C$260,C652,'10'!$I$3:$I$260,"&lt;0")+COUNTIFS('10'!$D$3:$D$260,C652,'10'!$I$3:$I$260,"&lt;0")+COUNTIFS('11'!$C$3:$C$300,C652,'11'!$H$3:$H$300,"&lt;0")+COUNTIFS('11'!$D$3:$D$300,C652,'11'!$H$3:$H$300,"&lt;0")+COUNTIFS('12'!$C$3:$C$300,C652,'12'!$H$3:$H$300,"&lt;0")+COUNTIFS('12'!$D$3:$D$300,C652,'12'!$H$3:$H$300,"&lt;0")</f>
        <v>0</v>
      </c>
      <c r="H652" s="19">
        <f>SUMIFS('01'!$H$3:$H$300,'01'!$C$3:$C$300,C652)+SUMIFS('01'!$H$3:$H$300,'01'!$D$3:$D$300,C652)+SUMIFS('02'!$H$3:$H$300,'02'!$C$3:$C$300,C652)+SUMIFS('02'!$H$3:$H$300,'02'!$D$3:$D$300,C652)+SUMIFS('03'!$H$3:$H$300,'03'!$C$3:$C$300,C652)+SUMIFS('03'!$H$3:$H$300,'03'!$D$3:$D$300,C652)+SUMIFS('04'!$H$3:$H$300,'04'!$C$3:$C$300,C652)+SUMIFS('04'!$H$3:$H$300,'04'!$D$3:$D$300,C652)+SUMIFS('05'!$H$3:$H$300,'05'!$C$3:$C$300,C652)+SUMIFS('05'!$H$3:$H$300,'05'!$D$3:$D$300,C652)+SUMIFS('06'!$H$3:$H$300,'06'!$C$3:$C$300,C652)+SUMIFS('06'!$H$3:$H$300,'06'!$D$3:$D$300,C652)+SUMIFS('07'!$H$3:$H$300,'07'!$C$3:$C$300,C652)+SUMIFS('07'!$H$3:$H$300,'07'!$D$3:$D$300,C652)+SUMIFS('08'!$H$3:$H$300,'08'!$C$3:$C$300,C652)+SUMIFS('08'!$H$3:$H$300,'08'!$D$3:$D$300,C652)+SUMIFS('09'!$H$3:$H$300,'09'!$C$3:$C$300,C652)+SUMIFS('09'!$H$3:$H$300,'09'!$D$3:$D$300,C652)+SUMIFS('10'!$I$3:$I$260,'10'!$C$3:$C$260,C652)+SUMIFS('10'!$I$3:$I$260,'10'!$D$3:$D$260,C652)+SUMIFS('11'!$H$3:$H$300,'11'!$C$3:$C$300,C652)+SUMIFS('11'!$H$3:$H$300,'11'!$D$3:$D$300,C652)+SUMIFS('12'!$H$3:$H$300,'12'!$C$3:$C$300,C652)+SUMIFS('12'!$H$3:$H$300,'12'!$D$3:$D$300,C652)</f>
        <v>0</v>
      </c>
      <c r="I652" s="212"/>
      <c r="J652" s="231"/>
      <c r="K652" s="212"/>
      <c r="L652" s="212"/>
    </row>
    <row r="653" spans="1:12" ht="24.75" customHeight="1">
      <c r="A653" s="16">
        <f>Equipes!$H653+(ROW(Equipes!$H653)/100000)</f>
        <v>6.5300000000000002E-3</v>
      </c>
      <c r="B653" s="13">
        <f>RANK(Equipes!$A653,A:A)</f>
        <v>348</v>
      </c>
      <c r="C653" s="28"/>
      <c r="D653" s="18">
        <f>COUNTIF('01'!$C$3:$C$300,C653)+COUNTIF('02'!$C$3:$C$300,C653)+COUNTIF('03'!$C$3:$C$300,C653)+COUNTIF('04'!$C$3:$C$300,C653)+COUNTIF('05'!$C$3:$C$300,C653)+COUNTIF('06'!$C$3:$C$300,C653)+COUNTIF('07'!$C$3:$C$300,C653)+COUNTIF('08'!$C$3:$C$300,C653)+COUNTIF('09'!$C$3:$C$300,C653)+COUNTIF('10'!$C$3:$C$260,C653)+COUNTIF('11'!$C$3:$C$300,C653)+COUNTIF('12'!$C$3:$C$300,C653)</f>
        <v>0</v>
      </c>
      <c r="E653" s="18">
        <f>COUNTIF('01'!$D$3:$D$300,C653)+COUNTIF('02'!$D$3:$D$300,C653)+COUNTIF('03'!$D$3:$D$300,C653)+COUNTIF('04'!$D$3:$D$300,C653)+COUNTIF('05'!$D$3:$D$300,C653)+COUNTIF('06'!$D$3:$D$300,C653)+COUNTIF('07'!$D$3:$D$300,C653)+COUNTIF('08'!$D$3:$D$300,C653)+COUNTIF('09'!$D$3:$D$300,C653)+COUNTIF('10'!$D$3:$D$260,C653)+COUNTIF('11'!$D$3:$D$300,C653)+COUNTIF('12'!$D$3:$D$300,C653)</f>
        <v>0</v>
      </c>
      <c r="F653" s="18">
        <f>COUNTIFS('01'!$C$3:$C$300,C653,'01'!$H$3:$H$300,"&gt;0")+COUNTIFS('01'!$D$3:$D$300,C653,'01'!$H$3:$H$300,"&gt;0")+COUNTIFS('02'!$C$3:$C$300,C653,'02'!$H$3:$H$300,"&gt;0")+COUNTIFS('02'!$D$3:$D$300,C653,'02'!$H$3:$H$300,"&gt;0")+COUNTIFS('03'!$C$3:$C$300,C653,'03'!$H$3:$H$300,"&gt;0")+COUNTIFS('03'!$D$3:$D$300,C653,'03'!$H$3:$H$300,"&gt;0")+COUNTIFS('04'!$C$3:$C$300,C653,'04'!$H$3:$H$300,"&gt;0")+COUNTIFS('04'!$D$3:$D$300,C653,'04'!$H$3:$H$300,"&gt;0")+COUNTIFS('05'!$C$3:$C$300,C653,'05'!$H$3:$H$300,"&gt;0")+COUNTIFS('05'!$D$3:$D$300,C653,'05'!$H$3:$H$300,"&gt;0")+COUNTIFS('06'!$C$3:$C$300,C653,'06'!$H$3:$H$300,"&gt;0")+COUNTIFS('06'!$D$3:$D$300,C653,'06'!$H$3:$H$300,"&gt;0")+COUNTIFS('07'!$C$3:$C$300,C653,'07'!$H$3:$H$300,"&gt;0")+COUNTIFS('07'!$D$3:$D$300,C653,'07'!$H$3:$H$300,"&gt;0")+COUNTIFS('08'!$C$3:$C$300,C653,'08'!$H$3:$H$300,"&gt;0")+COUNTIFS('08'!$D$3:$D$300,C653,'08'!$H$3:$H$300,"&gt;0")+COUNTIFS('09'!$C$3:$C$300,C653,'09'!$H$3:$H$300,"&gt;0")+COUNTIFS('09'!$D$3:$D$300,C653,'09'!$H$3:$H$300,"&gt;0")+COUNTIFS('10'!$C$3:$C$260,C653,'10'!$I$3:$I$260,"&gt;0")+COUNTIFS('10'!$D$3:$D$260,C653,'10'!$I$3:$I$260,"&gt;0")+COUNTIFS('11'!$C$3:$C$300,C653,'11'!$H$3:$H$300,"&gt;0")+COUNTIFS('11'!$D$3:$D$300,C653,'11'!$H$3:$H$300,"&gt;0")+COUNTIFS('12'!$C$3:$C$300,C653,'12'!$H$3:$H$300,"&gt;0")+COUNTIFS('12'!$D$3:$D$300,C653,'12'!$H$3:$H$300,"&gt;0")</f>
        <v>0</v>
      </c>
      <c r="G653" s="18">
        <f>COUNTIFS('01'!$C$3:$C$300,C653,'01'!$H$3:$H$300,"&lt;0")+COUNTIFS('01'!$D$3:$D$300,C653,'01'!$H$3:$H$300,"&lt;0")+COUNTIFS('02'!$C$3:$C$300,C653,'02'!$H$3:$H$300,"&lt;0")+COUNTIFS('02'!$D$3:$D$300,C653,'02'!$H$3:$H$300,"&lt;0")+COUNTIFS('03'!$C$3:$C$300,C653,'03'!$H$3:$H$300,"&lt;0")+COUNTIFS('03'!$D$3:$D$300,C653,'03'!$H$3:$H$300,"&lt;0")+COUNTIFS('04'!$C$3:$C$300,C653,'04'!$H$3:$H$300,"&lt;0")+COUNTIFS('04'!$D$3:$D$300,C653,'04'!$H$3:$H$300,"&lt;0")+COUNTIFS('05'!$C$3:$C$300,C653,'05'!$H$3:$H$300,"&lt;0")+COUNTIFS('05'!$D$3:$D$300,C653,'05'!$H$3:$H$300,"&lt;0")+COUNTIFS('06'!$C$3:$C$300,C653,'06'!$H$3:$H$300,"&lt;0")+COUNTIFS('06'!$D$3:$D$300,C653,'06'!$H$3:$H$300,"&lt;0")+COUNTIFS('07'!$C$3:$C$300,C653,'07'!$H$3:$H$300,"&lt;0")+COUNTIFS('07'!$D$3:$D$300,C653,'07'!$H$3:$H$300,"&lt;0")+COUNTIFS('08'!$C$3:$C$300,C653,'08'!$H$3:$H$300,"&lt;0")+COUNTIFS('08'!$D$3:$D$300,C653,'08'!$H$3:$H$300,"&lt;0")+COUNTIFS('09'!$C$3:$C$300,C653,'09'!$H$3:$H$300,"&lt;0")+COUNTIFS('09'!$D$3:$D$300,C653,'09'!$H$3:$H$300,"&lt;0")+COUNTIFS('10'!$C$3:$C$260,C653,'10'!$I$3:$I$260,"&lt;0")+COUNTIFS('10'!$D$3:$D$260,C653,'10'!$I$3:$I$260,"&lt;0")+COUNTIFS('11'!$C$3:$C$300,C653,'11'!$H$3:$H$300,"&lt;0")+COUNTIFS('11'!$D$3:$D$300,C653,'11'!$H$3:$H$300,"&lt;0")+COUNTIFS('12'!$C$3:$C$300,C653,'12'!$H$3:$H$300,"&lt;0")+COUNTIFS('12'!$D$3:$D$300,C653,'12'!$H$3:$H$300,"&lt;0")</f>
        <v>0</v>
      </c>
      <c r="H653" s="19">
        <f>SUMIFS('01'!$H$3:$H$300,'01'!$C$3:$C$300,C653)+SUMIFS('01'!$H$3:$H$300,'01'!$D$3:$D$300,C653)+SUMIFS('02'!$H$3:$H$300,'02'!$C$3:$C$300,C653)+SUMIFS('02'!$H$3:$H$300,'02'!$D$3:$D$300,C653)+SUMIFS('03'!$H$3:$H$300,'03'!$C$3:$C$300,C653)+SUMIFS('03'!$H$3:$H$300,'03'!$D$3:$D$300,C653)+SUMIFS('04'!$H$3:$H$300,'04'!$C$3:$C$300,C653)+SUMIFS('04'!$H$3:$H$300,'04'!$D$3:$D$300,C653)+SUMIFS('05'!$H$3:$H$300,'05'!$C$3:$C$300,C653)+SUMIFS('05'!$H$3:$H$300,'05'!$D$3:$D$300,C653)+SUMIFS('06'!$H$3:$H$300,'06'!$C$3:$C$300,C653)+SUMIFS('06'!$H$3:$H$300,'06'!$D$3:$D$300,C653)+SUMIFS('07'!$H$3:$H$300,'07'!$C$3:$C$300,C653)+SUMIFS('07'!$H$3:$H$300,'07'!$D$3:$D$300,C653)+SUMIFS('08'!$H$3:$H$300,'08'!$C$3:$C$300,C653)+SUMIFS('08'!$H$3:$H$300,'08'!$D$3:$D$300,C653)+SUMIFS('09'!$H$3:$H$300,'09'!$C$3:$C$300,C653)+SUMIFS('09'!$H$3:$H$300,'09'!$D$3:$D$300,C653)+SUMIFS('10'!$I$3:$I$260,'10'!$C$3:$C$260,C653)+SUMIFS('10'!$I$3:$I$260,'10'!$D$3:$D$260,C653)+SUMIFS('11'!$H$3:$H$300,'11'!$C$3:$C$300,C653)+SUMIFS('11'!$H$3:$H$300,'11'!$D$3:$D$300,C653)+SUMIFS('12'!$H$3:$H$300,'12'!$C$3:$C$300,C653)+SUMIFS('12'!$H$3:$H$300,'12'!$D$3:$D$300,C653)</f>
        <v>0</v>
      </c>
      <c r="I653" s="212"/>
      <c r="J653" s="231"/>
      <c r="K653" s="212"/>
      <c r="L653" s="212"/>
    </row>
    <row r="654" spans="1:12" ht="24.75" customHeight="1">
      <c r="A654" s="16">
        <f>Equipes!$H654+(ROW(Equipes!$H654)/100000)</f>
        <v>6.5399999999999998E-3</v>
      </c>
      <c r="B654" s="13">
        <f>RANK(Equipes!$A654,A:A)</f>
        <v>347</v>
      </c>
      <c r="C654" s="28"/>
      <c r="D654" s="18">
        <f>COUNTIF('01'!$C$3:$C$300,C654)+COUNTIF('02'!$C$3:$C$300,C654)+COUNTIF('03'!$C$3:$C$300,C654)+COUNTIF('04'!$C$3:$C$300,C654)+COUNTIF('05'!$C$3:$C$300,C654)+COUNTIF('06'!$C$3:$C$300,C654)+COUNTIF('07'!$C$3:$C$300,C654)+COUNTIF('08'!$C$3:$C$300,C654)+COUNTIF('09'!$C$3:$C$300,C654)+COUNTIF('10'!$C$3:$C$260,C654)+COUNTIF('11'!$C$3:$C$300,C654)+COUNTIF('12'!$C$3:$C$300,C654)</f>
        <v>0</v>
      </c>
      <c r="E654" s="18">
        <f>COUNTIF('01'!$D$3:$D$300,C654)+COUNTIF('02'!$D$3:$D$300,C654)+COUNTIF('03'!$D$3:$D$300,C654)+COUNTIF('04'!$D$3:$D$300,C654)+COUNTIF('05'!$D$3:$D$300,C654)+COUNTIF('06'!$D$3:$D$300,C654)+COUNTIF('07'!$D$3:$D$300,C654)+COUNTIF('08'!$D$3:$D$300,C654)+COUNTIF('09'!$D$3:$D$300,C654)+COUNTIF('10'!$D$3:$D$260,C654)+COUNTIF('11'!$D$3:$D$300,C654)+COUNTIF('12'!$D$3:$D$300,C654)</f>
        <v>0</v>
      </c>
      <c r="F654" s="18">
        <f>COUNTIFS('01'!$C$3:$C$300,C654,'01'!$H$3:$H$300,"&gt;0")+COUNTIFS('01'!$D$3:$D$300,C654,'01'!$H$3:$H$300,"&gt;0")+COUNTIFS('02'!$C$3:$C$300,C654,'02'!$H$3:$H$300,"&gt;0")+COUNTIFS('02'!$D$3:$D$300,C654,'02'!$H$3:$H$300,"&gt;0")+COUNTIFS('03'!$C$3:$C$300,C654,'03'!$H$3:$H$300,"&gt;0")+COUNTIFS('03'!$D$3:$D$300,C654,'03'!$H$3:$H$300,"&gt;0")+COUNTIFS('04'!$C$3:$C$300,C654,'04'!$H$3:$H$300,"&gt;0")+COUNTIFS('04'!$D$3:$D$300,C654,'04'!$H$3:$H$300,"&gt;0")+COUNTIFS('05'!$C$3:$C$300,C654,'05'!$H$3:$H$300,"&gt;0")+COUNTIFS('05'!$D$3:$D$300,C654,'05'!$H$3:$H$300,"&gt;0")+COUNTIFS('06'!$C$3:$C$300,C654,'06'!$H$3:$H$300,"&gt;0")+COUNTIFS('06'!$D$3:$D$300,C654,'06'!$H$3:$H$300,"&gt;0")+COUNTIFS('07'!$C$3:$C$300,C654,'07'!$H$3:$H$300,"&gt;0")+COUNTIFS('07'!$D$3:$D$300,C654,'07'!$H$3:$H$300,"&gt;0")+COUNTIFS('08'!$C$3:$C$300,C654,'08'!$H$3:$H$300,"&gt;0")+COUNTIFS('08'!$D$3:$D$300,C654,'08'!$H$3:$H$300,"&gt;0")+COUNTIFS('09'!$C$3:$C$300,C654,'09'!$H$3:$H$300,"&gt;0")+COUNTIFS('09'!$D$3:$D$300,C654,'09'!$H$3:$H$300,"&gt;0")+COUNTIFS('10'!$C$3:$C$260,C654,'10'!$I$3:$I$260,"&gt;0")+COUNTIFS('10'!$D$3:$D$260,C654,'10'!$I$3:$I$260,"&gt;0")+COUNTIFS('11'!$C$3:$C$300,C654,'11'!$H$3:$H$300,"&gt;0")+COUNTIFS('11'!$D$3:$D$300,C654,'11'!$H$3:$H$300,"&gt;0")+COUNTIFS('12'!$C$3:$C$300,C654,'12'!$H$3:$H$300,"&gt;0")+COUNTIFS('12'!$D$3:$D$300,C654,'12'!$H$3:$H$300,"&gt;0")</f>
        <v>0</v>
      </c>
      <c r="G654" s="18">
        <f>COUNTIFS('01'!$C$3:$C$300,C654,'01'!$H$3:$H$300,"&lt;0")+COUNTIFS('01'!$D$3:$D$300,C654,'01'!$H$3:$H$300,"&lt;0")+COUNTIFS('02'!$C$3:$C$300,C654,'02'!$H$3:$H$300,"&lt;0")+COUNTIFS('02'!$D$3:$D$300,C654,'02'!$H$3:$H$300,"&lt;0")+COUNTIFS('03'!$C$3:$C$300,C654,'03'!$H$3:$H$300,"&lt;0")+COUNTIFS('03'!$D$3:$D$300,C654,'03'!$H$3:$H$300,"&lt;0")+COUNTIFS('04'!$C$3:$C$300,C654,'04'!$H$3:$H$300,"&lt;0")+COUNTIFS('04'!$D$3:$D$300,C654,'04'!$H$3:$H$300,"&lt;0")+COUNTIFS('05'!$C$3:$C$300,C654,'05'!$H$3:$H$300,"&lt;0")+COUNTIFS('05'!$D$3:$D$300,C654,'05'!$H$3:$H$300,"&lt;0")+COUNTIFS('06'!$C$3:$C$300,C654,'06'!$H$3:$H$300,"&lt;0")+COUNTIFS('06'!$D$3:$D$300,C654,'06'!$H$3:$H$300,"&lt;0")+COUNTIFS('07'!$C$3:$C$300,C654,'07'!$H$3:$H$300,"&lt;0")+COUNTIFS('07'!$D$3:$D$300,C654,'07'!$H$3:$H$300,"&lt;0")+COUNTIFS('08'!$C$3:$C$300,C654,'08'!$H$3:$H$300,"&lt;0")+COUNTIFS('08'!$D$3:$D$300,C654,'08'!$H$3:$H$300,"&lt;0")+COUNTIFS('09'!$C$3:$C$300,C654,'09'!$H$3:$H$300,"&lt;0")+COUNTIFS('09'!$D$3:$D$300,C654,'09'!$H$3:$H$300,"&lt;0")+COUNTIFS('10'!$C$3:$C$260,C654,'10'!$I$3:$I$260,"&lt;0")+COUNTIFS('10'!$D$3:$D$260,C654,'10'!$I$3:$I$260,"&lt;0")+COUNTIFS('11'!$C$3:$C$300,C654,'11'!$H$3:$H$300,"&lt;0")+COUNTIFS('11'!$D$3:$D$300,C654,'11'!$H$3:$H$300,"&lt;0")+COUNTIFS('12'!$C$3:$C$300,C654,'12'!$H$3:$H$300,"&lt;0")+COUNTIFS('12'!$D$3:$D$300,C654,'12'!$H$3:$H$300,"&lt;0")</f>
        <v>0</v>
      </c>
      <c r="H654" s="19">
        <f>SUMIFS('01'!$H$3:$H$300,'01'!$C$3:$C$300,C654)+SUMIFS('01'!$H$3:$H$300,'01'!$D$3:$D$300,C654)+SUMIFS('02'!$H$3:$H$300,'02'!$C$3:$C$300,C654)+SUMIFS('02'!$H$3:$H$300,'02'!$D$3:$D$300,C654)+SUMIFS('03'!$H$3:$H$300,'03'!$C$3:$C$300,C654)+SUMIFS('03'!$H$3:$H$300,'03'!$D$3:$D$300,C654)+SUMIFS('04'!$H$3:$H$300,'04'!$C$3:$C$300,C654)+SUMIFS('04'!$H$3:$H$300,'04'!$D$3:$D$300,C654)+SUMIFS('05'!$H$3:$H$300,'05'!$C$3:$C$300,C654)+SUMIFS('05'!$H$3:$H$300,'05'!$D$3:$D$300,C654)+SUMIFS('06'!$H$3:$H$300,'06'!$C$3:$C$300,C654)+SUMIFS('06'!$H$3:$H$300,'06'!$D$3:$D$300,C654)+SUMIFS('07'!$H$3:$H$300,'07'!$C$3:$C$300,C654)+SUMIFS('07'!$H$3:$H$300,'07'!$D$3:$D$300,C654)+SUMIFS('08'!$H$3:$H$300,'08'!$C$3:$C$300,C654)+SUMIFS('08'!$H$3:$H$300,'08'!$D$3:$D$300,C654)+SUMIFS('09'!$H$3:$H$300,'09'!$C$3:$C$300,C654)+SUMIFS('09'!$H$3:$H$300,'09'!$D$3:$D$300,C654)+SUMIFS('10'!$I$3:$I$260,'10'!$C$3:$C$260,C654)+SUMIFS('10'!$I$3:$I$260,'10'!$D$3:$D$260,C654)+SUMIFS('11'!$H$3:$H$300,'11'!$C$3:$C$300,C654)+SUMIFS('11'!$H$3:$H$300,'11'!$D$3:$D$300,C654)+SUMIFS('12'!$H$3:$H$300,'12'!$C$3:$C$300,C654)+SUMIFS('12'!$H$3:$H$300,'12'!$D$3:$D$300,C654)</f>
        <v>0</v>
      </c>
      <c r="I654" s="212"/>
      <c r="J654" s="231"/>
      <c r="K654" s="212"/>
      <c r="L654" s="212"/>
    </row>
    <row r="655" spans="1:12" ht="24.75" customHeight="1">
      <c r="A655" s="16">
        <f>Equipes!$H655+(ROW(Equipes!$H655)/100000)</f>
        <v>6.5500000000000003E-3</v>
      </c>
      <c r="B655" s="13">
        <f>RANK(Equipes!$A655,A:A)</f>
        <v>346</v>
      </c>
      <c r="C655" s="28"/>
      <c r="D655" s="18">
        <f>COUNTIF('01'!$C$3:$C$300,C655)+COUNTIF('02'!$C$3:$C$300,C655)+COUNTIF('03'!$C$3:$C$300,C655)+COUNTIF('04'!$C$3:$C$300,C655)+COUNTIF('05'!$C$3:$C$300,C655)+COUNTIF('06'!$C$3:$C$300,C655)+COUNTIF('07'!$C$3:$C$300,C655)+COUNTIF('08'!$C$3:$C$300,C655)+COUNTIF('09'!$C$3:$C$300,C655)+COUNTIF('10'!$C$3:$C$260,C655)+COUNTIF('11'!$C$3:$C$300,C655)+COUNTIF('12'!$C$3:$C$300,C655)</f>
        <v>0</v>
      </c>
      <c r="E655" s="18">
        <f>COUNTIF('01'!$D$3:$D$300,C655)+COUNTIF('02'!$D$3:$D$300,C655)+COUNTIF('03'!$D$3:$D$300,C655)+COUNTIF('04'!$D$3:$D$300,C655)+COUNTIF('05'!$D$3:$D$300,C655)+COUNTIF('06'!$D$3:$D$300,C655)+COUNTIF('07'!$D$3:$D$300,C655)+COUNTIF('08'!$D$3:$D$300,C655)+COUNTIF('09'!$D$3:$D$300,C655)+COUNTIF('10'!$D$3:$D$260,C655)+COUNTIF('11'!$D$3:$D$300,C655)+COUNTIF('12'!$D$3:$D$300,C655)</f>
        <v>0</v>
      </c>
      <c r="F655" s="18">
        <f>COUNTIFS('01'!$C$3:$C$300,C655,'01'!$H$3:$H$300,"&gt;0")+COUNTIFS('01'!$D$3:$D$300,C655,'01'!$H$3:$H$300,"&gt;0")+COUNTIFS('02'!$C$3:$C$300,C655,'02'!$H$3:$H$300,"&gt;0")+COUNTIFS('02'!$D$3:$D$300,C655,'02'!$H$3:$H$300,"&gt;0")+COUNTIFS('03'!$C$3:$C$300,C655,'03'!$H$3:$H$300,"&gt;0")+COUNTIFS('03'!$D$3:$D$300,C655,'03'!$H$3:$H$300,"&gt;0")+COUNTIFS('04'!$C$3:$C$300,C655,'04'!$H$3:$H$300,"&gt;0")+COUNTIFS('04'!$D$3:$D$300,C655,'04'!$H$3:$H$300,"&gt;0")+COUNTIFS('05'!$C$3:$C$300,C655,'05'!$H$3:$H$300,"&gt;0")+COUNTIFS('05'!$D$3:$D$300,C655,'05'!$H$3:$H$300,"&gt;0")+COUNTIFS('06'!$C$3:$C$300,C655,'06'!$H$3:$H$300,"&gt;0")+COUNTIFS('06'!$D$3:$D$300,C655,'06'!$H$3:$H$300,"&gt;0")+COUNTIFS('07'!$C$3:$C$300,C655,'07'!$H$3:$H$300,"&gt;0")+COUNTIFS('07'!$D$3:$D$300,C655,'07'!$H$3:$H$300,"&gt;0")+COUNTIFS('08'!$C$3:$C$300,C655,'08'!$H$3:$H$300,"&gt;0")+COUNTIFS('08'!$D$3:$D$300,C655,'08'!$H$3:$H$300,"&gt;0")+COUNTIFS('09'!$C$3:$C$300,C655,'09'!$H$3:$H$300,"&gt;0")+COUNTIFS('09'!$D$3:$D$300,C655,'09'!$H$3:$H$300,"&gt;0")+COUNTIFS('10'!$C$3:$C$260,C655,'10'!$I$3:$I$260,"&gt;0")+COUNTIFS('10'!$D$3:$D$260,C655,'10'!$I$3:$I$260,"&gt;0")+COUNTIFS('11'!$C$3:$C$300,C655,'11'!$H$3:$H$300,"&gt;0")+COUNTIFS('11'!$D$3:$D$300,C655,'11'!$H$3:$H$300,"&gt;0")+COUNTIFS('12'!$C$3:$C$300,C655,'12'!$H$3:$H$300,"&gt;0")+COUNTIFS('12'!$D$3:$D$300,C655,'12'!$H$3:$H$300,"&gt;0")</f>
        <v>0</v>
      </c>
      <c r="G655" s="18">
        <f>COUNTIFS('01'!$C$3:$C$300,C655,'01'!$H$3:$H$300,"&lt;0")+COUNTIFS('01'!$D$3:$D$300,C655,'01'!$H$3:$H$300,"&lt;0")+COUNTIFS('02'!$C$3:$C$300,C655,'02'!$H$3:$H$300,"&lt;0")+COUNTIFS('02'!$D$3:$D$300,C655,'02'!$H$3:$H$300,"&lt;0")+COUNTIFS('03'!$C$3:$C$300,C655,'03'!$H$3:$H$300,"&lt;0")+COUNTIFS('03'!$D$3:$D$300,C655,'03'!$H$3:$H$300,"&lt;0")+COUNTIFS('04'!$C$3:$C$300,C655,'04'!$H$3:$H$300,"&lt;0")+COUNTIFS('04'!$D$3:$D$300,C655,'04'!$H$3:$H$300,"&lt;0")+COUNTIFS('05'!$C$3:$C$300,C655,'05'!$H$3:$H$300,"&lt;0")+COUNTIFS('05'!$D$3:$D$300,C655,'05'!$H$3:$H$300,"&lt;0")+COUNTIFS('06'!$C$3:$C$300,C655,'06'!$H$3:$H$300,"&lt;0")+COUNTIFS('06'!$D$3:$D$300,C655,'06'!$H$3:$H$300,"&lt;0")+COUNTIFS('07'!$C$3:$C$300,C655,'07'!$H$3:$H$300,"&lt;0")+COUNTIFS('07'!$D$3:$D$300,C655,'07'!$H$3:$H$300,"&lt;0")+COUNTIFS('08'!$C$3:$C$300,C655,'08'!$H$3:$H$300,"&lt;0")+COUNTIFS('08'!$D$3:$D$300,C655,'08'!$H$3:$H$300,"&lt;0")+COUNTIFS('09'!$C$3:$C$300,C655,'09'!$H$3:$H$300,"&lt;0")+COUNTIFS('09'!$D$3:$D$300,C655,'09'!$H$3:$H$300,"&lt;0")+COUNTIFS('10'!$C$3:$C$260,C655,'10'!$I$3:$I$260,"&lt;0")+COUNTIFS('10'!$D$3:$D$260,C655,'10'!$I$3:$I$260,"&lt;0")+COUNTIFS('11'!$C$3:$C$300,C655,'11'!$H$3:$H$300,"&lt;0")+COUNTIFS('11'!$D$3:$D$300,C655,'11'!$H$3:$H$300,"&lt;0")+COUNTIFS('12'!$C$3:$C$300,C655,'12'!$H$3:$H$300,"&lt;0")+COUNTIFS('12'!$D$3:$D$300,C655,'12'!$H$3:$H$300,"&lt;0")</f>
        <v>0</v>
      </c>
      <c r="H655" s="19">
        <f>SUMIFS('01'!$H$3:$H$300,'01'!$C$3:$C$300,C655)+SUMIFS('01'!$H$3:$H$300,'01'!$D$3:$D$300,C655)+SUMIFS('02'!$H$3:$H$300,'02'!$C$3:$C$300,C655)+SUMIFS('02'!$H$3:$H$300,'02'!$D$3:$D$300,C655)+SUMIFS('03'!$H$3:$H$300,'03'!$C$3:$C$300,C655)+SUMIFS('03'!$H$3:$H$300,'03'!$D$3:$D$300,C655)+SUMIFS('04'!$H$3:$H$300,'04'!$C$3:$C$300,C655)+SUMIFS('04'!$H$3:$H$300,'04'!$D$3:$D$300,C655)+SUMIFS('05'!$H$3:$H$300,'05'!$C$3:$C$300,C655)+SUMIFS('05'!$H$3:$H$300,'05'!$D$3:$D$300,C655)+SUMIFS('06'!$H$3:$H$300,'06'!$C$3:$C$300,C655)+SUMIFS('06'!$H$3:$H$300,'06'!$D$3:$D$300,C655)+SUMIFS('07'!$H$3:$H$300,'07'!$C$3:$C$300,C655)+SUMIFS('07'!$H$3:$H$300,'07'!$D$3:$D$300,C655)+SUMIFS('08'!$H$3:$H$300,'08'!$C$3:$C$300,C655)+SUMIFS('08'!$H$3:$H$300,'08'!$D$3:$D$300,C655)+SUMIFS('09'!$H$3:$H$300,'09'!$C$3:$C$300,C655)+SUMIFS('09'!$H$3:$H$300,'09'!$D$3:$D$300,C655)+SUMIFS('10'!$I$3:$I$260,'10'!$C$3:$C$260,C655)+SUMIFS('10'!$I$3:$I$260,'10'!$D$3:$D$260,C655)+SUMIFS('11'!$H$3:$H$300,'11'!$C$3:$C$300,C655)+SUMIFS('11'!$H$3:$H$300,'11'!$D$3:$D$300,C655)+SUMIFS('12'!$H$3:$H$300,'12'!$C$3:$C$300,C655)+SUMIFS('12'!$H$3:$H$300,'12'!$D$3:$D$300,C655)</f>
        <v>0</v>
      </c>
      <c r="I655" s="212"/>
      <c r="J655" s="231"/>
      <c r="K655" s="212"/>
      <c r="L655" s="212"/>
    </row>
    <row r="656" spans="1:12" ht="24.75" customHeight="1">
      <c r="A656" s="16">
        <f>Equipes!$H656+(ROW(Equipes!$H656)/100000)</f>
        <v>6.5599999999999999E-3</v>
      </c>
      <c r="B656" s="13">
        <f>RANK(Equipes!$A656,A:A)</f>
        <v>345</v>
      </c>
      <c r="C656" s="28"/>
      <c r="D656" s="18">
        <f>COUNTIF('01'!$C$3:$C$300,C656)+COUNTIF('02'!$C$3:$C$300,C656)+COUNTIF('03'!$C$3:$C$300,C656)+COUNTIF('04'!$C$3:$C$300,C656)+COUNTIF('05'!$C$3:$C$300,C656)+COUNTIF('06'!$C$3:$C$300,C656)+COUNTIF('07'!$C$3:$C$300,C656)+COUNTIF('08'!$C$3:$C$300,C656)+COUNTIF('09'!$C$3:$C$300,C656)+COUNTIF('10'!$C$3:$C$260,C656)+COUNTIF('11'!$C$3:$C$300,C656)+COUNTIF('12'!$C$3:$C$300,C656)</f>
        <v>0</v>
      </c>
      <c r="E656" s="18">
        <f>COUNTIF('01'!$D$3:$D$300,C656)+COUNTIF('02'!$D$3:$D$300,C656)+COUNTIF('03'!$D$3:$D$300,C656)+COUNTIF('04'!$D$3:$D$300,C656)+COUNTIF('05'!$D$3:$D$300,C656)+COUNTIF('06'!$D$3:$D$300,C656)+COUNTIF('07'!$D$3:$D$300,C656)+COUNTIF('08'!$D$3:$D$300,C656)+COUNTIF('09'!$D$3:$D$300,C656)+COUNTIF('10'!$D$3:$D$260,C656)+COUNTIF('11'!$D$3:$D$300,C656)+COUNTIF('12'!$D$3:$D$300,C656)</f>
        <v>0</v>
      </c>
      <c r="F656" s="18">
        <f>COUNTIFS('01'!$C$3:$C$300,C656,'01'!$H$3:$H$300,"&gt;0")+COUNTIFS('01'!$D$3:$D$300,C656,'01'!$H$3:$H$300,"&gt;0")+COUNTIFS('02'!$C$3:$C$300,C656,'02'!$H$3:$H$300,"&gt;0")+COUNTIFS('02'!$D$3:$D$300,C656,'02'!$H$3:$H$300,"&gt;0")+COUNTIFS('03'!$C$3:$C$300,C656,'03'!$H$3:$H$300,"&gt;0")+COUNTIFS('03'!$D$3:$D$300,C656,'03'!$H$3:$H$300,"&gt;0")+COUNTIFS('04'!$C$3:$C$300,C656,'04'!$H$3:$H$300,"&gt;0")+COUNTIFS('04'!$D$3:$D$300,C656,'04'!$H$3:$H$300,"&gt;0")+COUNTIFS('05'!$C$3:$C$300,C656,'05'!$H$3:$H$300,"&gt;0")+COUNTIFS('05'!$D$3:$D$300,C656,'05'!$H$3:$H$300,"&gt;0")+COUNTIFS('06'!$C$3:$C$300,C656,'06'!$H$3:$H$300,"&gt;0")+COUNTIFS('06'!$D$3:$D$300,C656,'06'!$H$3:$H$300,"&gt;0")+COUNTIFS('07'!$C$3:$C$300,C656,'07'!$H$3:$H$300,"&gt;0")+COUNTIFS('07'!$D$3:$D$300,C656,'07'!$H$3:$H$300,"&gt;0")+COUNTIFS('08'!$C$3:$C$300,C656,'08'!$H$3:$H$300,"&gt;0")+COUNTIFS('08'!$D$3:$D$300,C656,'08'!$H$3:$H$300,"&gt;0")+COUNTIFS('09'!$C$3:$C$300,C656,'09'!$H$3:$H$300,"&gt;0")+COUNTIFS('09'!$D$3:$D$300,C656,'09'!$H$3:$H$300,"&gt;0")+COUNTIFS('10'!$C$3:$C$260,C656,'10'!$I$3:$I$260,"&gt;0")+COUNTIFS('10'!$D$3:$D$260,C656,'10'!$I$3:$I$260,"&gt;0")+COUNTIFS('11'!$C$3:$C$300,C656,'11'!$H$3:$H$300,"&gt;0")+COUNTIFS('11'!$D$3:$D$300,C656,'11'!$H$3:$H$300,"&gt;0")+COUNTIFS('12'!$C$3:$C$300,C656,'12'!$H$3:$H$300,"&gt;0")+COUNTIFS('12'!$D$3:$D$300,C656,'12'!$H$3:$H$300,"&gt;0")</f>
        <v>0</v>
      </c>
      <c r="G656" s="18">
        <f>COUNTIFS('01'!$C$3:$C$300,C656,'01'!$H$3:$H$300,"&lt;0")+COUNTIFS('01'!$D$3:$D$300,C656,'01'!$H$3:$H$300,"&lt;0")+COUNTIFS('02'!$C$3:$C$300,C656,'02'!$H$3:$H$300,"&lt;0")+COUNTIFS('02'!$D$3:$D$300,C656,'02'!$H$3:$H$300,"&lt;0")+COUNTIFS('03'!$C$3:$C$300,C656,'03'!$H$3:$H$300,"&lt;0")+COUNTIFS('03'!$D$3:$D$300,C656,'03'!$H$3:$H$300,"&lt;0")+COUNTIFS('04'!$C$3:$C$300,C656,'04'!$H$3:$H$300,"&lt;0")+COUNTIFS('04'!$D$3:$D$300,C656,'04'!$H$3:$H$300,"&lt;0")+COUNTIFS('05'!$C$3:$C$300,C656,'05'!$H$3:$H$300,"&lt;0")+COUNTIFS('05'!$D$3:$D$300,C656,'05'!$H$3:$H$300,"&lt;0")+COUNTIFS('06'!$C$3:$C$300,C656,'06'!$H$3:$H$300,"&lt;0")+COUNTIFS('06'!$D$3:$D$300,C656,'06'!$H$3:$H$300,"&lt;0")+COUNTIFS('07'!$C$3:$C$300,C656,'07'!$H$3:$H$300,"&lt;0")+COUNTIFS('07'!$D$3:$D$300,C656,'07'!$H$3:$H$300,"&lt;0")+COUNTIFS('08'!$C$3:$C$300,C656,'08'!$H$3:$H$300,"&lt;0")+COUNTIFS('08'!$D$3:$D$300,C656,'08'!$H$3:$H$300,"&lt;0")+COUNTIFS('09'!$C$3:$C$300,C656,'09'!$H$3:$H$300,"&lt;0")+COUNTIFS('09'!$D$3:$D$300,C656,'09'!$H$3:$H$300,"&lt;0")+COUNTIFS('10'!$C$3:$C$260,C656,'10'!$I$3:$I$260,"&lt;0")+COUNTIFS('10'!$D$3:$D$260,C656,'10'!$I$3:$I$260,"&lt;0")+COUNTIFS('11'!$C$3:$C$300,C656,'11'!$H$3:$H$300,"&lt;0")+COUNTIFS('11'!$D$3:$D$300,C656,'11'!$H$3:$H$300,"&lt;0")+COUNTIFS('12'!$C$3:$C$300,C656,'12'!$H$3:$H$300,"&lt;0")+COUNTIFS('12'!$D$3:$D$300,C656,'12'!$H$3:$H$300,"&lt;0")</f>
        <v>0</v>
      </c>
      <c r="H656" s="19">
        <f>SUMIFS('01'!$H$3:$H$300,'01'!$C$3:$C$300,C656)+SUMIFS('01'!$H$3:$H$300,'01'!$D$3:$D$300,C656)+SUMIFS('02'!$H$3:$H$300,'02'!$C$3:$C$300,C656)+SUMIFS('02'!$H$3:$H$300,'02'!$D$3:$D$300,C656)+SUMIFS('03'!$H$3:$H$300,'03'!$C$3:$C$300,C656)+SUMIFS('03'!$H$3:$H$300,'03'!$D$3:$D$300,C656)+SUMIFS('04'!$H$3:$H$300,'04'!$C$3:$C$300,C656)+SUMIFS('04'!$H$3:$H$300,'04'!$D$3:$D$300,C656)+SUMIFS('05'!$H$3:$H$300,'05'!$C$3:$C$300,C656)+SUMIFS('05'!$H$3:$H$300,'05'!$D$3:$D$300,C656)+SUMIFS('06'!$H$3:$H$300,'06'!$C$3:$C$300,C656)+SUMIFS('06'!$H$3:$H$300,'06'!$D$3:$D$300,C656)+SUMIFS('07'!$H$3:$H$300,'07'!$C$3:$C$300,C656)+SUMIFS('07'!$H$3:$H$300,'07'!$D$3:$D$300,C656)+SUMIFS('08'!$H$3:$H$300,'08'!$C$3:$C$300,C656)+SUMIFS('08'!$H$3:$H$300,'08'!$D$3:$D$300,C656)+SUMIFS('09'!$H$3:$H$300,'09'!$C$3:$C$300,C656)+SUMIFS('09'!$H$3:$H$300,'09'!$D$3:$D$300,C656)+SUMIFS('10'!$I$3:$I$260,'10'!$C$3:$C$260,C656)+SUMIFS('10'!$I$3:$I$260,'10'!$D$3:$D$260,C656)+SUMIFS('11'!$H$3:$H$300,'11'!$C$3:$C$300,C656)+SUMIFS('11'!$H$3:$H$300,'11'!$D$3:$D$300,C656)+SUMIFS('12'!$H$3:$H$300,'12'!$C$3:$C$300,C656)+SUMIFS('12'!$H$3:$H$300,'12'!$D$3:$D$300,C656)</f>
        <v>0</v>
      </c>
      <c r="I656" s="212"/>
      <c r="J656" s="231"/>
      <c r="K656" s="212"/>
      <c r="L656" s="212"/>
    </row>
    <row r="657" spans="1:12" ht="24.75" customHeight="1">
      <c r="A657" s="16">
        <f>Equipes!$H657+(ROW(Equipes!$H657)/100000)</f>
        <v>6.5700000000000003E-3</v>
      </c>
      <c r="B657" s="13">
        <f>RANK(Equipes!$A657,A:A)</f>
        <v>344</v>
      </c>
      <c r="C657" s="28"/>
      <c r="D657" s="18">
        <f>COUNTIF('01'!$C$3:$C$300,C657)+COUNTIF('02'!$C$3:$C$300,C657)+COUNTIF('03'!$C$3:$C$300,C657)+COUNTIF('04'!$C$3:$C$300,C657)+COUNTIF('05'!$C$3:$C$300,C657)+COUNTIF('06'!$C$3:$C$300,C657)+COUNTIF('07'!$C$3:$C$300,C657)+COUNTIF('08'!$C$3:$C$300,C657)+COUNTIF('09'!$C$3:$C$300,C657)+COUNTIF('10'!$C$3:$C$260,C657)+COUNTIF('11'!$C$3:$C$300,C657)+COUNTIF('12'!$C$3:$C$300,C657)</f>
        <v>0</v>
      </c>
      <c r="E657" s="18">
        <f>COUNTIF('01'!$D$3:$D$300,C657)+COUNTIF('02'!$D$3:$D$300,C657)+COUNTIF('03'!$D$3:$D$300,C657)+COUNTIF('04'!$D$3:$D$300,C657)+COUNTIF('05'!$D$3:$D$300,C657)+COUNTIF('06'!$D$3:$D$300,C657)+COUNTIF('07'!$D$3:$D$300,C657)+COUNTIF('08'!$D$3:$D$300,C657)+COUNTIF('09'!$D$3:$D$300,C657)+COUNTIF('10'!$D$3:$D$260,C657)+COUNTIF('11'!$D$3:$D$300,C657)+COUNTIF('12'!$D$3:$D$300,C657)</f>
        <v>0</v>
      </c>
      <c r="F657" s="18">
        <f>COUNTIFS('01'!$C$3:$C$300,C657,'01'!$H$3:$H$300,"&gt;0")+COUNTIFS('01'!$D$3:$D$300,C657,'01'!$H$3:$H$300,"&gt;0")+COUNTIFS('02'!$C$3:$C$300,C657,'02'!$H$3:$H$300,"&gt;0")+COUNTIFS('02'!$D$3:$D$300,C657,'02'!$H$3:$H$300,"&gt;0")+COUNTIFS('03'!$C$3:$C$300,C657,'03'!$H$3:$H$300,"&gt;0")+COUNTIFS('03'!$D$3:$D$300,C657,'03'!$H$3:$H$300,"&gt;0")+COUNTIFS('04'!$C$3:$C$300,C657,'04'!$H$3:$H$300,"&gt;0")+COUNTIFS('04'!$D$3:$D$300,C657,'04'!$H$3:$H$300,"&gt;0")+COUNTIFS('05'!$C$3:$C$300,C657,'05'!$H$3:$H$300,"&gt;0")+COUNTIFS('05'!$D$3:$D$300,C657,'05'!$H$3:$H$300,"&gt;0")+COUNTIFS('06'!$C$3:$C$300,C657,'06'!$H$3:$H$300,"&gt;0")+COUNTIFS('06'!$D$3:$D$300,C657,'06'!$H$3:$H$300,"&gt;0")+COUNTIFS('07'!$C$3:$C$300,C657,'07'!$H$3:$H$300,"&gt;0")+COUNTIFS('07'!$D$3:$D$300,C657,'07'!$H$3:$H$300,"&gt;0")+COUNTIFS('08'!$C$3:$C$300,C657,'08'!$H$3:$H$300,"&gt;0")+COUNTIFS('08'!$D$3:$D$300,C657,'08'!$H$3:$H$300,"&gt;0")+COUNTIFS('09'!$C$3:$C$300,C657,'09'!$H$3:$H$300,"&gt;0")+COUNTIFS('09'!$D$3:$D$300,C657,'09'!$H$3:$H$300,"&gt;0")+COUNTIFS('10'!$C$3:$C$260,C657,'10'!$I$3:$I$260,"&gt;0")+COUNTIFS('10'!$D$3:$D$260,C657,'10'!$I$3:$I$260,"&gt;0")+COUNTIFS('11'!$C$3:$C$300,C657,'11'!$H$3:$H$300,"&gt;0")+COUNTIFS('11'!$D$3:$D$300,C657,'11'!$H$3:$H$300,"&gt;0")+COUNTIFS('12'!$C$3:$C$300,C657,'12'!$H$3:$H$300,"&gt;0")+COUNTIFS('12'!$D$3:$D$300,C657,'12'!$H$3:$H$300,"&gt;0")</f>
        <v>0</v>
      </c>
      <c r="G657" s="18">
        <f>COUNTIFS('01'!$C$3:$C$300,C657,'01'!$H$3:$H$300,"&lt;0")+COUNTIFS('01'!$D$3:$D$300,C657,'01'!$H$3:$H$300,"&lt;0")+COUNTIFS('02'!$C$3:$C$300,C657,'02'!$H$3:$H$300,"&lt;0")+COUNTIFS('02'!$D$3:$D$300,C657,'02'!$H$3:$H$300,"&lt;0")+COUNTIFS('03'!$C$3:$C$300,C657,'03'!$H$3:$H$300,"&lt;0")+COUNTIFS('03'!$D$3:$D$300,C657,'03'!$H$3:$H$300,"&lt;0")+COUNTIFS('04'!$C$3:$C$300,C657,'04'!$H$3:$H$300,"&lt;0")+COUNTIFS('04'!$D$3:$D$300,C657,'04'!$H$3:$H$300,"&lt;0")+COUNTIFS('05'!$C$3:$C$300,C657,'05'!$H$3:$H$300,"&lt;0")+COUNTIFS('05'!$D$3:$D$300,C657,'05'!$H$3:$H$300,"&lt;0")+COUNTIFS('06'!$C$3:$C$300,C657,'06'!$H$3:$H$300,"&lt;0")+COUNTIFS('06'!$D$3:$D$300,C657,'06'!$H$3:$H$300,"&lt;0")+COUNTIFS('07'!$C$3:$C$300,C657,'07'!$H$3:$H$300,"&lt;0")+COUNTIFS('07'!$D$3:$D$300,C657,'07'!$H$3:$H$300,"&lt;0")+COUNTIFS('08'!$C$3:$C$300,C657,'08'!$H$3:$H$300,"&lt;0")+COUNTIFS('08'!$D$3:$D$300,C657,'08'!$H$3:$H$300,"&lt;0")+COUNTIFS('09'!$C$3:$C$300,C657,'09'!$H$3:$H$300,"&lt;0")+COUNTIFS('09'!$D$3:$D$300,C657,'09'!$H$3:$H$300,"&lt;0")+COUNTIFS('10'!$C$3:$C$260,C657,'10'!$I$3:$I$260,"&lt;0")+COUNTIFS('10'!$D$3:$D$260,C657,'10'!$I$3:$I$260,"&lt;0")+COUNTIFS('11'!$C$3:$C$300,C657,'11'!$H$3:$H$300,"&lt;0")+COUNTIFS('11'!$D$3:$D$300,C657,'11'!$H$3:$H$300,"&lt;0")+COUNTIFS('12'!$C$3:$C$300,C657,'12'!$H$3:$H$300,"&lt;0")+COUNTIFS('12'!$D$3:$D$300,C657,'12'!$H$3:$H$300,"&lt;0")</f>
        <v>0</v>
      </c>
      <c r="H657" s="19">
        <f>SUMIFS('01'!$H$3:$H$300,'01'!$C$3:$C$300,C657)+SUMIFS('01'!$H$3:$H$300,'01'!$D$3:$D$300,C657)+SUMIFS('02'!$H$3:$H$300,'02'!$C$3:$C$300,C657)+SUMIFS('02'!$H$3:$H$300,'02'!$D$3:$D$300,C657)+SUMIFS('03'!$H$3:$H$300,'03'!$C$3:$C$300,C657)+SUMIFS('03'!$H$3:$H$300,'03'!$D$3:$D$300,C657)+SUMIFS('04'!$H$3:$H$300,'04'!$C$3:$C$300,C657)+SUMIFS('04'!$H$3:$H$300,'04'!$D$3:$D$300,C657)+SUMIFS('05'!$H$3:$H$300,'05'!$C$3:$C$300,C657)+SUMIFS('05'!$H$3:$H$300,'05'!$D$3:$D$300,C657)+SUMIFS('06'!$H$3:$H$300,'06'!$C$3:$C$300,C657)+SUMIFS('06'!$H$3:$H$300,'06'!$D$3:$D$300,C657)+SUMIFS('07'!$H$3:$H$300,'07'!$C$3:$C$300,C657)+SUMIFS('07'!$H$3:$H$300,'07'!$D$3:$D$300,C657)+SUMIFS('08'!$H$3:$H$300,'08'!$C$3:$C$300,C657)+SUMIFS('08'!$H$3:$H$300,'08'!$D$3:$D$300,C657)+SUMIFS('09'!$H$3:$H$300,'09'!$C$3:$C$300,C657)+SUMIFS('09'!$H$3:$H$300,'09'!$D$3:$D$300,C657)+SUMIFS('10'!$I$3:$I$260,'10'!$C$3:$C$260,C657)+SUMIFS('10'!$I$3:$I$260,'10'!$D$3:$D$260,C657)+SUMIFS('11'!$H$3:$H$300,'11'!$C$3:$C$300,C657)+SUMIFS('11'!$H$3:$H$300,'11'!$D$3:$D$300,C657)+SUMIFS('12'!$H$3:$H$300,'12'!$C$3:$C$300,C657)+SUMIFS('12'!$H$3:$H$300,'12'!$D$3:$D$300,C657)</f>
        <v>0</v>
      </c>
      <c r="I657" s="212"/>
      <c r="J657" s="231"/>
      <c r="K657" s="212"/>
      <c r="L657" s="212"/>
    </row>
    <row r="658" spans="1:12" ht="24.75" customHeight="1">
      <c r="A658" s="16">
        <f>Equipes!$H658+(ROW(Equipes!$H658)/100000)</f>
        <v>6.5799999999999999E-3</v>
      </c>
      <c r="B658" s="13">
        <f>RANK(Equipes!$A658,A:A)</f>
        <v>343</v>
      </c>
      <c r="C658" s="28"/>
      <c r="D658" s="18">
        <f>COUNTIF('01'!$C$3:$C$300,C658)+COUNTIF('02'!$C$3:$C$300,C658)+COUNTIF('03'!$C$3:$C$300,C658)+COUNTIF('04'!$C$3:$C$300,C658)+COUNTIF('05'!$C$3:$C$300,C658)+COUNTIF('06'!$C$3:$C$300,C658)+COUNTIF('07'!$C$3:$C$300,C658)+COUNTIF('08'!$C$3:$C$300,C658)+COUNTIF('09'!$C$3:$C$300,C658)+COUNTIF('10'!$C$3:$C$260,C658)+COUNTIF('11'!$C$3:$C$300,C658)+COUNTIF('12'!$C$3:$C$300,C658)</f>
        <v>0</v>
      </c>
      <c r="E658" s="18">
        <f>COUNTIF('01'!$D$3:$D$300,C658)+COUNTIF('02'!$D$3:$D$300,C658)+COUNTIF('03'!$D$3:$D$300,C658)+COUNTIF('04'!$D$3:$D$300,C658)+COUNTIF('05'!$D$3:$D$300,C658)+COUNTIF('06'!$D$3:$D$300,C658)+COUNTIF('07'!$D$3:$D$300,C658)+COUNTIF('08'!$D$3:$D$300,C658)+COUNTIF('09'!$D$3:$D$300,C658)+COUNTIF('10'!$D$3:$D$260,C658)+COUNTIF('11'!$D$3:$D$300,C658)+COUNTIF('12'!$D$3:$D$300,C658)</f>
        <v>0</v>
      </c>
      <c r="F658" s="18">
        <f>COUNTIFS('01'!$C$3:$C$300,C658,'01'!$H$3:$H$300,"&gt;0")+COUNTIFS('01'!$D$3:$D$300,C658,'01'!$H$3:$H$300,"&gt;0")+COUNTIFS('02'!$C$3:$C$300,C658,'02'!$H$3:$H$300,"&gt;0")+COUNTIFS('02'!$D$3:$D$300,C658,'02'!$H$3:$H$300,"&gt;0")+COUNTIFS('03'!$C$3:$C$300,C658,'03'!$H$3:$H$300,"&gt;0")+COUNTIFS('03'!$D$3:$D$300,C658,'03'!$H$3:$H$300,"&gt;0")+COUNTIFS('04'!$C$3:$C$300,C658,'04'!$H$3:$H$300,"&gt;0")+COUNTIFS('04'!$D$3:$D$300,C658,'04'!$H$3:$H$300,"&gt;0")+COUNTIFS('05'!$C$3:$C$300,C658,'05'!$H$3:$H$300,"&gt;0")+COUNTIFS('05'!$D$3:$D$300,C658,'05'!$H$3:$H$300,"&gt;0")+COUNTIFS('06'!$C$3:$C$300,C658,'06'!$H$3:$H$300,"&gt;0")+COUNTIFS('06'!$D$3:$D$300,C658,'06'!$H$3:$H$300,"&gt;0")+COUNTIFS('07'!$C$3:$C$300,C658,'07'!$H$3:$H$300,"&gt;0")+COUNTIFS('07'!$D$3:$D$300,C658,'07'!$H$3:$H$300,"&gt;0")+COUNTIFS('08'!$C$3:$C$300,C658,'08'!$H$3:$H$300,"&gt;0")+COUNTIFS('08'!$D$3:$D$300,C658,'08'!$H$3:$H$300,"&gt;0")+COUNTIFS('09'!$C$3:$C$300,C658,'09'!$H$3:$H$300,"&gt;0")+COUNTIFS('09'!$D$3:$D$300,C658,'09'!$H$3:$H$300,"&gt;0")+COUNTIFS('10'!$C$3:$C$260,C658,'10'!$I$3:$I$260,"&gt;0")+COUNTIFS('10'!$D$3:$D$260,C658,'10'!$I$3:$I$260,"&gt;0")+COUNTIFS('11'!$C$3:$C$300,C658,'11'!$H$3:$H$300,"&gt;0")+COUNTIFS('11'!$D$3:$D$300,C658,'11'!$H$3:$H$300,"&gt;0")+COUNTIFS('12'!$C$3:$C$300,C658,'12'!$H$3:$H$300,"&gt;0")+COUNTIFS('12'!$D$3:$D$300,C658,'12'!$H$3:$H$300,"&gt;0")</f>
        <v>0</v>
      </c>
      <c r="G658" s="18">
        <f>COUNTIFS('01'!$C$3:$C$300,C658,'01'!$H$3:$H$300,"&lt;0")+COUNTIFS('01'!$D$3:$D$300,C658,'01'!$H$3:$H$300,"&lt;0")+COUNTIFS('02'!$C$3:$C$300,C658,'02'!$H$3:$H$300,"&lt;0")+COUNTIFS('02'!$D$3:$D$300,C658,'02'!$H$3:$H$300,"&lt;0")+COUNTIFS('03'!$C$3:$C$300,C658,'03'!$H$3:$H$300,"&lt;0")+COUNTIFS('03'!$D$3:$D$300,C658,'03'!$H$3:$H$300,"&lt;0")+COUNTIFS('04'!$C$3:$C$300,C658,'04'!$H$3:$H$300,"&lt;0")+COUNTIFS('04'!$D$3:$D$300,C658,'04'!$H$3:$H$300,"&lt;0")+COUNTIFS('05'!$C$3:$C$300,C658,'05'!$H$3:$H$300,"&lt;0")+COUNTIFS('05'!$D$3:$D$300,C658,'05'!$H$3:$H$300,"&lt;0")+COUNTIFS('06'!$C$3:$C$300,C658,'06'!$H$3:$H$300,"&lt;0")+COUNTIFS('06'!$D$3:$D$300,C658,'06'!$H$3:$H$300,"&lt;0")+COUNTIFS('07'!$C$3:$C$300,C658,'07'!$H$3:$H$300,"&lt;0")+COUNTIFS('07'!$D$3:$D$300,C658,'07'!$H$3:$H$300,"&lt;0")+COUNTIFS('08'!$C$3:$C$300,C658,'08'!$H$3:$H$300,"&lt;0")+COUNTIFS('08'!$D$3:$D$300,C658,'08'!$H$3:$H$300,"&lt;0")+COUNTIFS('09'!$C$3:$C$300,C658,'09'!$H$3:$H$300,"&lt;0")+COUNTIFS('09'!$D$3:$D$300,C658,'09'!$H$3:$H$300,"&lt;0")+COUNTIFS('10'!$C$3:$C$260,C658,'10'!$I$3:$I$260,"&lt;0")+COUNTIFS('10'!$D$3:$D$260,C658,'10'!$I$3:$I$260,"&lt;0")+COUNTIFS('11'!$C$3:$C$300,C658,'11'!$H$3:$H$300,"&lt;0")+COUNTIFS('11'!$D$3:$D$300,C658,'11'!$H$3:$H$300,"&lt;0")+COUNTIFS('12'!$C$3:$C$300,C658,'12'!$H$3:$H$300,"&lt;0")+COUNTIFS('12'!$D$3:$D$300,C658,'12'!$H$3:$H$300,"&lt;0")</f>
        <v>0</v>
      </c>
      <c r="H658" s="19">
        <f>SUMIFS('01'!$H$3:$H$300,'01'!$C$3:$C$300,C658)+SUMIFS('01'!$H$3:$H$300,'01'!$D$3:$D$300,C658)+SUMIFS('02'!$H$3:$H$300,'02'!$C$3:$C$300,C658)+SUMIFS('02'!$H$3:$H$300,'02'!$D$3:$D$300,C658)+SUMIFS('03'!$H$3:$H$300,'03'!$C$3:$C$300,C658)+SUMIFS('03'!$H$3:$H$300,'03'!$D$3:$D$300,C658)+SUMIFS('04'!$H$3:$H$300,'04'!$C$3:$C$300,C658)+SUMIFS('04'!$H$3:$H$300,'04'!$D$3:$D$300,C658)+SUMIFS('05'!$H$3:$H$300,'05'!$C$3:$C$300,C658)+SUMIFS('05'!$H$3:$H$300,'05'!$D$3:$D$300,C658)+SUMIFS('06'!$H$3:$H$300,'06'!$C$3:$C$300,C658)+SUMIFS('06'!$H$3:$H$300,'06'!$D$3:$D$300,C658)+SUMIFS('07'!$H$3:$H$300,'07'!$C$3:$C$300,C658)+SUMIFS('07'!$H$3:$H$300,'07'!$D$3:$D$300,C658)+SUMIFS('08'!$H$3:$H$300,'08'!$C$3:$C$300,C658)+SUMIFS('08'!$H$3:$H$300,'08'!$D$3:$D$300,C658)+SUMIFS('09'!$H$3:$H$300,'09'!$C$3:$C$300,C658)+SUMIFS('09'!$H$3:$H$300,'09'!$D$3:$D$300,C658)+SUMIFS('10'!$I$3:$I$260,'10'!$C$3:$C$260,C658)+SUMIFS('10'!$I$3:$I$260,'10'!$D$3:$D$260,C658)+SUMIFS('11'!$H$3:$H$300,'11'!$C$3:$C$300,C658)+SUMIFS('11'!$H$3:$H$300,'11'!$D$3:$D$300,C658)+SUMIFS('12'!$H$3:$H$300,'12'!$C$3:$C$300,C658)+SUMIFS('12'!$H$3:$H$300,'12'!$D$3:$D$300,C658)</f>
        <v>0</v>
      </c>
      <c r="I658" s="212"/>
      <c r="J658" s="231"/>
      <c r="K658" s="212"/>
      <c r="L658" s="212"/>
    </row>
    <row r="659" spans="1:12" ht="24.75" customHeight="1">
      <c r="A659" s="16">
        <f>Equipes!$H659+(ROW(Equipes!$H659)/100000)</f>
        <v>6.5900000000000004E-3</v>
      </c>
      <c r="B659" s="13">
        <f>RANK(Equipes!$A659,A:A)</f>
        <v>342</v>
      </c>
      <c r="C659" s="28"/>
      <c r="D659" s="18">
        <f>COUNTIF('01'!$C$3:$C$300,C659)+COUNTIF('02'!$C$3:$C$300,C659)+COUNTIF('03'!$C$3:$C$300,C659)+COUNTIF('04'!$C$3:$C$300,C659)+COUNTIF('05'!$C$3:$C$300,C659)+COUNTIF('06'!$C$3:$C$300,C659)+COUNTIF('07'!$C$3:$C$300,C659)+COUNTIF('08'!$C$3:$C$300,C659)+COUNTIF('09'!$C$3:$C$300,C659)+COUNTIF('10'!$C$3:$C$260,C659)+COUNTIF('11'!$C$3:$C$300,C659)+COUNTIF('12'!$C$3:$C$300,C659)</f>
        <v>0</v>
      </c>
      <c r="E659" s="18">
        <f>COUNTIF('01'!$D$3:$D$300,C659)+COUNTIF('02'!$D$3:$D$300,C659)+COUNTIF('03'!$D$3:$D$300,C659)+COUNTIF('04'!$D$3:$D$300,C659)+COUNTIF('05'!$D$3:$D$300,C659)+COUNTIF('06'!$D$3:$D$300,C659)+COUNTIF('07'!$D$3:$D$300,C659)+COUNTIF('08'!$D$3:$D$300,C659)+COUNTIF('09'!$D$3:$D$300,C659)+COUNTIF('10'!$D$3:$D$260,C659)+COUNTIF('11'!$D$3:$D$300,C659)+COUNTIF('12'!$D$3:$D$300,C659)</f>
        <v>0</v>
      </c>
      <c r="F659" s="18">
        <f>COUNTIFS('01'!$C$3:$C$300,C659,'01'!$H$3:$H$300,"&gt;0")+COUNTIFS('01'!$D$3:$D$300,C659,'01'!$H$3:$H$300,"&gt;0")+COUNTIFS('02'!$C$3:$C$300,C659,'02'!$H$3:$H$300,"&gt;0")+COUNTIFS('02'!$D$3:$D$300,C659,'02'!$H$3:$H$300,"&gt;0")+COUNTIFS('03'!$C$3:$C$300,C659,'03'!$H$3:$H$300,"&gt;0")+COUNTIFS('03'!$D$3:$D$300,C659,'03'!$H$3:$H$300,"&gt;0")+COUNTIFS('04'!$C$3:$C$300,C659,'04'!$H$3:$H$300,"&gt;0")+COUNTIFS('04'!$D$3:$D$300,C659,'04'!$H$3:$H$300,"&gt;0")+COUNTIFS('05'!$C$3:$C$300,C659,'05'!$H$3:$H$300,"&gt;0")+COUNTIFS('05'!$D$3:$D$300,C659,'05'!$H$3:$H$300,"&gt;0")+COUNTIFS('06'!$C$3:$C$300,C659,'06'!$H$3:$H$300,"&gt;0")+COUNTIFS('06'!$D$3:$D$300,C659,'06'!$H$3:$H$300,"&gt;0")+COUNTIFS('07'!$C$3:$C$300,C659,'07'!$H$3:$H$300,"&gt;0")+COUNTIFS('07'!$D$3:$D$300,C659,'07'!$H$3:$H$300,"&gt;0")+COUNTIFS('08'!$C$3:$C$300,C659,'08'!$H$3:$H$300,"&gt;0")+COUNTIFS('08'!$D$3:$D$300,C659,'08'!$H$3:$H$300,"&gt;0")+COUNTIFS('09'!$C$3:$C$300,C659,'09'!$H$3:$H$300,"&gt;0")+COUNTIFS('09'!$D$3:$D$300,C659,'09'!$H$3:$H$300,"&gt;0")+COUNTIFS('10'!$C$3:$C$260,C659,'10'!$I$3:$I$260,"&gt;0")+COUNTIFS('10'!$D$3:$D$260,C659,'10'!$I$3:$I$260,"&gt;0")+COUNTIFS('11'!$C$3:$C$300,C659,'11'!$H$3:$H$300,"&gt;0")+COUNTIFS('11'!$D$3:$D$300,C659,'11'!$H$3:$H$300,"&gt;0")+COUNTIFS('12'!$C$3:$C$300,C659,'12'!$H$3:$H$300,"&gt;0")+COUNTIFS('12'!$D$3:$D$300,C659,'12'!$H$3:$H$300,"&gt;0")</f>
        <v>0</v>
      </c>
      <c r="G659" s="18">
        <f>COUNTIFS('01'!$C$3:$C$300,C659,'01'!$H$3:$H$300,"&lt;0")+COUNTIFS('01'!$D$3:$D$300,C659,'01'!$H$3:$H$300,"&lt;0")+COUNTIFS('02'!$C$3:$C$300,C659,'02'!$H$3:$H$300,"&lt;0")+COUNTIFS('02'!$D$3:$D$300,C659,'02'!$H$3:$H$300,"&lt;0")+COUNTIFS('03'!$C$3:$C$300,C659,'03'!$H$3:$H$300,"&lt;0")+COUNTIFS('03'!$D$3:$D$300,C659,'03'!$H$3:$H$300,"&lt;0")+COUNTIFS('04'!$C$3:$C$300,C659,'04'!$H$3:$H$300,"&lt;0")+COUNTIFS('04'!$D$3:$D$300,C659,'04'!$H$3:$H$300,"&lt;0")+COUNTIFS('05'!$C$3:$C$300,C659,'05'!$H$3:$H$300,"&lt;0")+COUNTIFS('05'!$D$3:$D$300,C659,'05'!$H$3:$H$300,"&lt;0")+COUNTIFS('06'!$C$3:$C$300,C659,'06'!$H$3:$H$300,"&lt;0")+COUNTIFS('06'!$D$3:$D$300,C659,'06'!$H$3:$H$300,"&lt;0")+COUNTIFS('07'!$C$3:$C$300,C659,'07'!$H$3:$H$300,"&lt;0")+COUNTIFS('07'!$D$3:$D$300,C659,'07'!$H$3:$H$300,"&lt;0")+COUNTIFS('08'!$C$3:$C$300,C659,'08'!$H$3:$H$300,"&lt;0")+COUNTIFS('08'!$D$3:$D$300,C659,'08'!$H$3:$H$300,"&lt;0")+COUNTIFS('09'!$C$3:$C$300,C659,'09'!$H$3:$H$300,"&lt;0")+COUNTIFS('09'!$D$3:$D$300,C659,'09'!$H$3:$H$300,"&lt;0")+COUNTIFS('10'!$C$3:$C$260,C659,'10'!$I$3:$I$260,"&lt;0")+COUNTIFS('10'!$D$3:$D$260,C659,'10'!$I$3:$I$260,"&lt;0")+COUNTIFS('11'!$C$3:$C$300,C659,'11'!$H$3:$H$300,"&lt;0")+COUNTIFS('11'!$D$3:$D$300,C659,'11'!$H$3:$H$300,"&lt;0")+COUNTIFS('12'!$C$3:$C$300,C659,'12'!$H$3:$H$300,"&lt;0")+COUNTIFS('12'!$D$3:$D$300,C659,'12'!$H$3:$H$300,"&lt;0")</f>
        <v>0</v>
      </c>
      <c r="H659" s="19">
        <f>SUMIFS('01'!$H$3:$H$300,'01'!$C$3:$C$300,C659)+SUMIFS('01'!$H$3:$H$300,'01'!$D$3:$D$300,C659)+SUMIFS('02'!$H$3:$H$300,'02'!$C$3:$C$300,C659)+SUMIFS('02'!$H$3:$H$300,'02'!$D$3:$D$300,C659)+SUMIFS('03'!$H$3:$H$300,'03'!$C$3:$C$300,C659)+SUMIFS('03'!$H$3:$H$300,'03'!$D$3:$D$300,C659)+SUMIFS('04'!$H$3:$H$300,'04'!$C$3:$C$300,C659)+SUMIFS('04'!$H$3:$H$300,'04'!$D$3:$D$300,C659)+SUMIFS('05'!$H$3:$H$300,'05'!$C$3:$C$300,C659)+SUMIFS('05'!$H$3:$H$300,'05'!$D$3:$D$300,C659)+SUMIFS('06'!$H$3:$H$300,'06'!$C$3:$C$300,C659)+SUMIFS('06'!$H$3:$H$300,'06'!$D$3:$D$300,C659)+SUMIFS('07'!$H$3:$H$300,'07'!$C$3:$C$300,C659)+SUMIFS('07'!$H$3:$H$300,'07'!$D$3:$D$300,C659)+SUMIFS('08'!$H$3:$H$300,'08'!$C$3:$C$300,C659)+SUMIFS('08'!$H$3:$H$300,'08'!$D$3:$D$300,C659)+SUMIFS('09'!$H$3:$H$300,'09'!$C$3:$C$300,C659)+SUMIFS('09'!$H$3:$H$300,'09'!$D$3:$D$300,C659)+SUMIFS('10'!$I$3:$I$260,'10'!$C$3:$C$260,C659)+SUMIFS('10'!$I$3:$I$260,'10'!$D$3:$D$260,C659)+SUMIFS('11'!$H$3:$H$300,'11'!$C$3:$C$300,C659)+SUMIFS('11'!$H$3:$H$300,'11'!$D$3:$D$300,C659)+SUMIFS('12'!$H$3:$H$300,'12'!$C$3:$C$300,C659)+SUMIFS('12'!$H$3:$H$300,'12'!$D$3:$D$300,C659)</f>
        <v>0</v>
      </c>
      <c r="I659" s="212"/>
      <c r="J659" s="231"/>
      <c r="K659" s="212"/>
      <c r="L659" s="212"/>
    </row>
    <row r="660" spans="1:12" ht="24.75" customHeight="1">
      <c r="A660" s="16">
        <f>Equipes!$H660+(ROW(Equipes!$H660)/100000)</f>
        <v>6.6E-3</v>
      </c>
      <c r="B660" s="13">
        <f>RANK(Equipes!$A660,A:A)</f>
        <v>341</v>
      </c>
      <c r="C660" s="28"/>
      <c r="D660" s="18">
        <f>COUNTIF('01'!$C$3:$C$300,C660)+COUNTIF('02'!$C$3:$C$300,C660)+COUNTIF('03'!$C$3:$C$300,C660)+COUNTIF('04'!$C$3:$C$300,C660)+COUNTIF('05'!$C$3:$C$300,C660)+COUNTIF('06'!$C$3:$C$300,C660)+COUNTIF('07'!$C$3:$C$300,C660)+COUNTIF('08'!$C$3:$C$300,C660)+COUNTIF('09'!$C$3:$C$300,C660)+COUNTIF('10'!$C$3:$C$260,C660)+COUNTIF('11'!$C$3:$C$300,C660)+COUNTIF('12'!$C$3:$C$300,C660)</f>
        <v>0</v>
      </c>
      <c r="E660" s="18">
        <f>COUNTIF('01'!$D$3:$D$300,C660)+COUNTIF('02'!$D$3:$D$300,C660)+COUNTIF('03'!$D$3:$D$300,C660)+COUNTIF('04'!$D$3:$D$300,C660)+COUNTIF('05'!$D$3:$D$300,C660)+COUNTIF('06'!$D$3:$D$300,C660)+COUNTIF('07'!$D$3:$D$300,C660)+COUNTIF('08'!$D$3:$D$300,C660)+COUNTIF('09'!$D$3:$D$300,C660)+COUNTIF('10'!$D$3:$D$260,C660)+COUNTIF('11'!$D$3:$D$300,C660)+COUNTIF('12'!$D$3:$D$300,C660)</f>
        <v>0</v>
      </c>
      <c r="F660" s="18">
        <f>COUNTIFS('01'!$C$3:$C$300,C660,'01'!$H$3:$H$300,"&gt;0")+COUNTIFS('01'!$D$3:$D$300,C660,'01'!$H$3:$H$300,"&gt;0")+COUNTIFS('02'!$C$3:$C$300,C660,'02'!$H$3:$H$300,"&gt;0")+COUNTIFS('02'!$D$3:$D$300,C660,'02'!$H$3:$H$300,"&gt;0")+COUNTIFS('03'!$C$3:$C$300,C660,'03'!$H$3:$H$300,"&gt;0")+COUNTIFS('03'!$D$3:$D$300,C660,'03'!$H$3:$H$300,"&gt;0")+COUNTIFS('04'!$C$3:$C$300,C660,'04'!$H$3:$H$300,"&gt;0")+COUNTIFS('04'!$D$3:$D$300,C660,'04'!$H$3:$H$300,"&gt;0")+COUNTIFS('05'!$C$3:$C$300,C660,'05'!$H$3:$H$300,"&gt;0")+COUNTIFS('05'!$D$3:$D$300,C660,'05'!$H$3:$H$300,"&gt;0")+COUNTIFS('06'!$C$3:$C$300,C660,'06'!$H$3:$H$300,"&gt;0")+COUNTIFS('06'!$D$3:$D$300,C660,'06'!$H$3:$H$300,"&gt;0")+COUNTIFS('07'!$C$3:$C$300,C660,'07'!$H$3:$H$300,"&gt;0")+COUNTIFS('07'!$D$3:$D$300,C660,'07'!$H$3:$H$300,"&gt;0")+COUNTIFS('08'!$C$3:$C$300,C660,'08'!$H$3:$H$300,"&gt;0")+COUNTIFS('08'!$D$3:$D$300,C660,'08'!$H$3:$H$300,"&gt;0")+COUNTIFS('09'!$C$3:$C$300,C660,'09'!$H$3:$H$300,"&gt;0")+COUNTIFS('09'!$D$3:$D$300,C660,'09'!$H$3:$H$300,"&gt;0")+COUNTIFS('10'!$C$3:$C$260,C660,'10'!$I$3:$I$260,"&gt;0")+COUNTIFS('10'!$D$3:$D$260,C660,'10'!$I$3:$I$260,"&gt;0")+COUNTIFS('11'!$C$3:$C$300,C660,'11'!$H$3:$H$300,"&gt;0")+COUNTIFS('11'!$D$3:$D$300,C660,'11'!$H$3:$H$300,"&gt;0")+COUNTIFS('12'!$C$3:$C$300,C660,'12'!$H$3:$H$300,"&gt;0")+COUNTIFS('12'!$D$3:$D$300,C660,'12'!$H$3:$H$300,"&gt;0")</f>
        <v>0</v>
      </c>
      <c r="G660" s="18">
        <f>COUNTIFS('01'!$C$3:$C$300,C660,'01'!$H$3:$H$300,"&lt;0")+COUNTIFS('01'!$D$3:$D$300,C660,'01'!$H$3:$H$300,"&lt;0")+COUNTIFS('02'!$C$3:$C$300,C660,'02'!$H$3:$H$300,"&lt;0")+COUNTIFS('02'!$D$3:$D$300,C660,'02'!$H$3:$H$300,"&lt;0")+COUNTIFS('03'!$C$3:$C$300,C660,'03'!$H$3:$H$300,"&lt;0")+COUNTIFS('03'!$D$3:$D$300,C660,'03'!$H$3:$H$300,"&lt;0")+COUNTIFS('04'!$C$3:$C$300,C660,'04'!$H$3:$H$300,"&lt;0")+COUNTIFS('04'!$D$3:$D$300,C660,'04'!$H$3:$H$300,"&lt;0")+COUNTIFS('05'!$C$3:$C$300,C660,'05'!$H$3:$H$300,"&lt;0")+COUNTIFS('05'!$D$3:$D$300,C660,'05'!$H$3:$H$300,"&lt;0")+COUNTIFS('06'!$C$3:$C$300,C660,'06'!$H$3:$H$300,"&lt;0")+COUNTIFS('06'!$D$3:$D$300,C660,'06'!$H$3:$H$300,"&lt;0")+COUNTIFS('07'!$C$3:$C$300,C660,'07'!$H$3:$H$300,"&lt;0")+COUNTIFS('07'!$D$3:$D$300,C660,'07'!$H$3:$H$300,"&lt;0")+COUNTIFS('08'!$C$3:$C$300,C660,'08'!$H$3:$H$300,"&lt;0")+COUNTIFS('08'!$D$3:$D$300,C660,'08'!$H$3:$H$300,"&lt;0")+COUNTIFS('09'!$C$3:$C$300,C660,'09'!$H$3:$H$300,"&lt;0")+COUNTIFS('09'!$D$3:$D$300,C660,'09'!$H$3:$H$300,"&lt;0")+COUNTIFS('10'!$C$3:$C$260,C660,'10'!$I$3:$I$260,"&lt;0")+COUNTIFS('10'!$D$3:$D$260,C660,'10'!$I$3:$I$260,"&lt;0")+COUNTIFS('11'!$C$3:$C$300,C660,'11'!$H$3:$H$300,"&lt;0")+COUNTIFS('11'!$D$3:$D$300,C660,'11'!$H$3:$H$300,"&lt;0")+COUNTIFS('12'!$C$3:$C$300,C660,'12'!$H$3:$H$300,"&lt;0")+COUNTIFS('12'!$D$3:$D$300,C660,'12'!$H$3:$H$300,"&lt;0")</f>
        <v>0</v>
      </c>
      <c r="H660" s="19">
        <f>SUMIFS('01'!$H$3:$H$300,'01'!$C$3:$C$300,C660)+SUMIFS('01'!$H$3:$H$300,'01'!$D$3:$D$300,C660)+SUMIFS('02'!$H$3:$H$300,'02'!$C$3:$C$300,C660)+SUMIFS('02'!$H$3:$H$300,'02'!$D$3:$D$300,C660)+SUMIFS('03'!$H$3:$H$300,'03'!$C$3:$C$300,C660)+SUMIFS('03'!$H$3:$H$300,'03'!$D$3:$D$300,C660)+SUMIFS('04'!$H$3:$H$300,'04'!$C$3:$C$300,C660)+SUMIFS('04'!$H$3:$H$300,'04'!$D$3:$D$300,C660)+SUMIFS('05'!$H$3:$H$300,'05'!$C$3:$C$300,C660)+SUMIFS('05'!$H$3:$H$300,'05'!$D$3:$D$300,C660)+SUMIFS('06'!$H$3:$H$300,'06'!$C$3:$C$300,C660)+SUMIFS('06'!$H$3:$H$300,'06'!$D$3:$D$300,C660)+SUMIFS('07'!$H$3:$H$300,'07'!$C$3:$C$300,C660)+SUMIFS('07'!$H$3:$H$300,'07'!$D$3:$D$300,C660)+SUMIFS('08'!$H$3:$H$300,'08'!$C$3:$C$300,C660)+SUMIFS('08'!$H$3:$H$300,'08'!$D$3:$D$300,C660)+SUMIFS('09'!$H$3:$H$300,'09'!$C$3:$C$300,C660)+SUMIFS('09'!$H$3:$H$300,'09'!$D$3:$D$300,C660)+SUMIFS('10'!$I$3:$I$260,'10'!$C$3:$C$260,C660)+SUMIFS('10'!$I$3:$I$260,'10'!$D$3:$D$260,C660)+SUMIFS('11'!$H$3:$H$300,'11'!$C$3:$C$300,C660)+SUMIFS('11'!$H$3:$H$300,'11'!$D$3:$D$300,C660)+SUMIFS('12'!$H$3:$H$300,'12'!$C$3:$C$300,C660)+SUMIFS('12'!$H$3:$H$300,'12'!$D$3:$D$300,C660)</f>
        <v>0</v>
      </c>
      <c r="I660" s="212"/>
      <c r="J660" s="231"/>
      <c r="K660" s="212"/>
      <c r="L660" s="212"/>
    </row>
    <row r="661" spans="1:12" ht="24.75" customHeight="1">
      <c r="A661" s="16">
        <f>Equipes!$H661+(ROW(Equipes!$H661)/100000)</f>
        <v>6.6100000000000004E-3</v>
      </c>
      <c r="B661" s="13">
        <f>RANK(Equipes!$A661,A:A)</f>
        <v>340</v>
      </c>
      <c r="C661" s="28"/>
      <c r="D661" s="18">
        <f>COUNTIF('01'!$C$3:$C$300,C661)+COUNTIF('02'!$C$3:$C$300,C661)+COUNTIF('03'!$C$3:$C$300,C661)+COUNTIF('04'!$C$3:$C$300,C661)+COUNTIF('05'!$C$3:$C$300,C661)+COUNTIF('06'!$C$3:$C$300,C661)+COUNTIF('07'!$C$3:$C$300,C661)+COUNTIF('08'!$C$3:$C$300,C661)+COUNTIF('09'!$C$3:$C$300,C661)+COUNTIF('10'!$C$3:$C$260,C661)+COUNTIF('11'!$C$3:$C$300,C661)+COUNTIF('12'!$C$3:$C$300,C661)</f>
        <v>0</v>
      </c>
      <c r="E661" s="18">
        <f>COUNTIF('01'!$D$3:$D$300,C661)+COUNTIF('02'!$D$3:$D$300,C661)+COUNTIF('03'!$D$3:$D$300,C661)+COUNTIF('04'!$D$3:$D$300,C661)+COUNTIF('05'!$D$3:$D$300,C661)+COUNTIF('06'!$D$3:$D$300,C661)+COUNTIF('07'!$D$3:$D$300,C661)+COUNTIF('08'!$D$3:$D$300,C661)+COUNTIF('09'!$D$3:$D$300,C661)+COUNTIF('10'!$D$3:$D$260,C661)+COUNTIF('11'!$D$3:$D$300,C661)+COUNTIF('12'!$D$3:$D$300,C661)</f>
        <v>0</v>
      </c>
      <c r="F661" s="18">
        <f>COUNTIFS('01'!$C$3:$C$300,C661,'01'!$H$3:$H$300,"&gt;0")+COUNTIFS('01'!$D$3:$D$300,C661,'01'!$H$3:$H$300,"&gt;0")+COUNTIFS('02'!$C$3:$C$300,C661,'02'!$H$3:$H$300,"&gt;0")+COUNTIFS('02'!$D$3:$D$300,C661,'02'!$H$3:$H$300,"&gt;0")+COUNTIFS('03'!$C$3:$C$300,C661,'03'!$H$3:$H$300,"&gt;0")+COUNTIFS('03'!$D$3:$D$300,C661,'03'!$H$3:$H$300,"&gt;0")+COUNTIFS('04'!$C$3:$C$300,C661,'04'!$H$3:$H$300,"&gt;0")+COUNTIFS('04'!$D$3:$D$300,C661,'04'!$H$3:$H$300,"&gt;0")+COUNTIFS('05'!$C$3:$C$300,C661,'05'!$H$3:$H$300,"&gt;0")+COUNTIFS('05'!$D$3:$D$300,C661,'05'!$H$3:$H$300,"&gt;0")+COUNTIFS('06'!$C$3:$C$300,C661,'06'!$H$3:$H$300,"&gt;0")+COUNTIFS('06'!$D$3:$D$300,C661,'06'!$H$3:$H$300,"&gt;0")+COUNTIFS('07'!$C$3:$C$300,C661,'07'!$H$3:$H$300,"&gt;0")+COUNTIFS('07'!$D$3:$D$300,C661,'07'!$H$3:$H$300,"&gt;0")+COUNTIFS('08'!$C$3:$C$300,C661,'08'!$H$3:$H$300,"&gt;0")+COUNTIFS('08'!$D$3:$D$300,C661,'08'!$H$3:$H$300,"&gt;0")+COUNTIFS('09'!$C$3:$C$300,C661,'09'!$H$3:$H$300,"&gt;0")+COUNTIFS('09'!$D$3:$D$300,C661,'09'!$H$3:$H$300,"&gt;0")+COUNTIFS('10'!$C$3:$C$260,C661,'10'!$I$3:$I$260,"&gt;0")+COUNTIFS('10'!$D$3:$D$260,C661,'10'!$I$3:$I$260,"&gt;0")+COUNTIFS('11'!$C$3:$C$300,C661,'11'!$H$3:$H$300,"&gt;0")+COUNTIFS('11'!$D$3:$D$300,C661,'11'!$H$3:$H$300,"&gt;0")+COUNTIFS('12'!$C$3:$C$300,C661,'12'!$H$3:$H$300,"&gt;0")+COUNTIFS('12'!$D$3:$D$300,C661,'12'!$H$3:$H$300,"&gt;0")</f>
        <v>0</v>
      </c>
      <c r="G661" s="18">
        <f>COUNTIFS('01'!$C$3:$C$300,C661,'01'!$H$3:$H$300,"&lt;0")+COUNTIFS('01'!$D$3:$D$300,C661,'01'!$H$3:$H$300,"&lt;0")+COUNTIFS('02'!$C$3:$C$300,C661,'02'!$H$3:$H$300,"&lt;0")+COUNTIFS('02'!$D$3:$D$300,C661,'02'!$H$3:$H$300,"&lt;0")+COUNTIFS('03'!$C$3:$C$300,C661,'03'!$H$3:$H$300,"&lt;0")+COUNTIFS('03'!$D$3:$D$300,C661,'03'!$H$3:$H$300,"&lt;0")+COUNTIFS('04'!$C$3:$C$300,C661,'04'!$H$3:$H$300,"&lt;0")+COUNTIFS('04'!$D$3:$D$300,C661,'04'!$H$3:$H$300,"&lt;0")+COUNTIFS('05'!$C$3:$C$300,C661,'05'!$H$3:$H$300,"&lt;0")+COUNTIFS('05'!$D$3:$D$300,C661,'05'!$H$3:$H$300,"&lt;0")+COUNTIFS('06'!$C$3:$C$300,C661,'06'!$H$3:$H$300,"&lt;0")+COUNTIFS('06'!$D$3:$D$300,C661,'06'!$H$3:$H$300,"&lt;0")+COUNTIFS('07'!$C$3:$C$300,C661,'07'!$H$3:$H$300,"&lt;0")+COUNTIFS('07'!$D$3:$D$300,C661,'07'!$H$3:$H$300,"&lt;0")+COUNTIFS('08'!$C$3:$C$300,C661,'08'!$H$3:$H$300,"&lt;0")+COUNTIFS('08'!$D$3:$D$300,C661,'08'!$H$3:$H$300,"&lt;0")+COUNTIFS('09'!$C$3:$C$300,C661,'09'!$H$3:$H$300,"&lt;0")+COUNTIFS('09'!$D$3:$D$300,C661,'09'!$H$3:$H$300,"&lt;0")+COUNTIFS('10'!$C$3:$C$260,C661,'10'!$I$3:$I$260,"&lt;0")+COUNTIFS('10'!$D$3:$D$260,C661,'10'!$I$3:$I$260,"&lt;0")+COUNTIFS('11'!$C$3:$C$300,C661,'11'!$H$3:$H$300,"&lt;0")+COUNTIFS('11'!$D$3:$D$300,C661,'11'!$H$3:$H$300,"&lt;0")+COUNTIFS('12'!$C$3:$C$300,C661,'12'!$H$3:$H$300,"&lt;0")+COUNTIFS('12'!$D$3:$D$300,C661,'12'!$H$3:$H$300,"&lt;0")</f>
        <v>0</v>
      </c>
      <c r="H661" s="19">
        <f>SUMIFS('01'!$H$3:$H$300,'01'!$C$3:$C$300,C661)+SUMIFS('01'!$H$3:$H$300,'01'!$D$3:$D$300,C661)+SUMIFS('02'!$H$3:$H$300,'02'!$C$3:$C$300,C661)+SUMIFS('02'!$H$3:$H$300,'02'!$D$3:$D$300,C661)+SUMIFS('03'!$H$3:$H$300,'03'!$C$3:$C$300,C661)+SUMIFS('03'!$H$3:$H$300,'03'!$D$3:$D$300,C661)+SUMIFS('04'!$H$3:$H$300,'04'!$C$3:$C$300,C661)+SUMIFS('04'!$H$3:$H$300,'04'!$D$3:$D$300,C661)+SUMIFS('05'!$H$3:$H$300,'05'!$C$3:$C$300,C661)+SUMIFS('05'!$H$3:$H$300,'05'!$D$3:$D$300,C661)+SUMIFS('06'!$H$3:$H$300,'06'!$C$3:$C$300,C661)+SUMIFS('06'!$H$3:$H$300,'06'!$D$3:$D$300,C661)+SUMIFS('07'!$H$3:$H$300,'07'!$C$3:$C$300,C661)+SUMIFS('07'!$H$3:$H$300,'07'!$D$3:$D$300,C661)+SUMIFS('08'!$H$3:$H$300,'08'!$C$3:$C$300,C661)+SUMIFS('08'!$H$3:$H$300,'08'!$D$3:$D$300,C661)+SUMIFS('09'!$H$3:$H$300,'09'!$C$3:$C$300,C661)+SUMIFS('09'!$H$3:$H$300,'09'!$D$3:$D$300,C661)+SUMIFS('10'!$I$3:$I$260,'10'!$C$3:$C$260,C661)+SUMIFS('10'!$I$3:$I$260,'10'!$D$3:$D$260,C661)+SUMIFS('11'!$H$3:$H$300,'11'!$C$3:$C$300,C661)+SUMIFS('11'!$H$3:$H$300,'11'!$D$3:$D$300,C661)+SUMIFS('12'!$H$3:$H$300,'12'!$C$3:$C$300,C661)+SUMIFS('12'!$H$3:$H$300,'12'!$D$3:$D$300,C661)</f>
        <v>0</v>
      </c>
      <c r="I661" s="212"/>
      <c r="J661" s="231"/>
      <c r="K661" s="212"/>
      <c r="L661" s="212"/>
    </row>
    <row r="662" spans="1:12" ht="24.75" customHeight="1">
      <c r="A662" s="16">
        <f>Equipes!$H662+(ROW(Equipes!$H662)/100000)</f>
        <v>6.62E-3</v>
      </c>
      <c r="B662" s="13">
        <f>RANK(Equipes!$A662,A:A)</f>
        <v>339</v>
      </c>
      <c r="C662" s="28"/>
      <c r="D662" s="18">
        <f>COUNTIF('01'!$C$3:$C$300,C662)+COUNTIF('02'!$C$3:$C$300,C662)+COUNTIF('03'!$C$3:$C$300,C662)+COUNTIF('04'!$C$3:$C$300,C662)+COUNTIF('05'!$C$3:$C$300,C662)+COUNTIF('06'!$C$3:$C$300,C662)+COUNTIF('07'!$C$3:$C$300,C662)+COUNTIF('08'!$C$3:$C$300,C662)+COUNTIF('09'!$C$3:$C$300,C662)+COUNTIF('10'!$C$3:$C$260,C662)+COUNTIF('11'!$C$3:$C$300,C662)+COUNTIF('12'!$C$3:$C$300,C662)</f>
        <v>0</v>
      </c>
      <c r="E662" s="18">
        <f>COUNTIF('01'!$D$3:$D$300,C662)+COUNTIF('02'!$D$3:$D$300,C662)+COUNTIF('03'!$D$3:$D$300,C662)+COUNTIF('04'!$D$3:$D$300,C662)+COUNTIF('05'!$D$3:$D$300,C662)+COUNTIF('06'!$D$3:$D$300,C662)+COUNTIF('07'!$D$3:$D$300,C662)+COUNTIF('08'!$D$3:$D$300,C662)+COUNTIF('09'!$D$3:$D$300,C662)+COUNTIF('10'!$D$3:$D$260,C662)+COUNTIF('11'!$D$3:$D$300,C662)+COUNTIF('12'!$D$3:$D$300,C662)</f>
        <v>0</v>
      </c>
      <c r="F662" s="18">
        <f>COUNTIFS('01'!$C$3:$C$300,C662,'01'!$H$3:$H$300,"&gt;0")+COUNTIFS('01'!$D$3:$D$300,C662,'01'!$H$3:$H$300,"&gt;0")+COUNTIFS('02'!$C$3:$C$300,C662,'02'!$H$3:$H$300,"&gt;0")+COUNTIFS('02'!$D$3:$D$300,C662,'02'!$H$3:$H$300,"&gt;0")+COUNTIFS('03'!$C$3:$C$300,C662,'03'!$H$3:$H$300,"&gt;0")+COUNTIFS('03'!$D$3:$D$300,C662,'03'!$H$3:$H$300,"&gt;0")+COUNTIFS('04'!$C$3:$C$300,C662,'04'!$H$3:$H$300,"&gt;0")+COUNTIFS('04'!$D$3:$D$300,C662,'04'!$H$3:$H$300,"&gt;0")+COUNTIFS('05'!$C$3:$C$300,C662,'05'!$H$3:$H$300,"&gt;0")+COUNTIFS('05'!$D$3:$D$300,C662,'05'!$H$3:$H$300,"&gt;0")+COUNTIFS('06'!$C$3:$C$300,C662,'06'!$H$3:$H$300,"&gt;0")+COUNTIFS('06'!$D$3:$D$300,C662,'06'!$H$3:$H$300,"&gt;0")+COUNTIFS('07'!$C$3:$C$300,C662,'07'!$H$3:$H$300,"&gt;0")+COUNTIFS('07'!$D$3:$D$300,C662,'07'!$H$3:$H$300,"&gt;0")+COUNTIFS('08'!$C$3:$C$300,C662,'08'!$H$3:$H$300,"&gt;0")+COUNTIFS('08'!$D$3:$D$300,C662,'08'!$H$3:$H$300,"&gt;0")+COUNTIFS('09'!$C$3:$C$300,C662,'09'!$H$3:$H$300,"&gt;0")+COUNTIFS('09'!$D$3:$D$300,C662,'09'!$H$3:$H$300,"&gt;0")+COUNTIFS('10'!$C$3:$C$260,C662,'10'!$I$3:$I$260,"&gt;0")+COUNTIFS('10'!$D$3:$D$260,C662,'10'!$I$3:$I$260,"&gt;0")+COUNTIFS('11'!$C$3:$C$300,C662,'11'!$H$3:$H$300,"&gt;0")+COUNTIFS('11'!$D$3:$D$300,C662,'11'!$H$3:$H$300,"&gt;0")+COUNTIFS('12'!$C$3:$C$300,C662,'12'!$H$3:$H$300,"&gt;0")+COUNTIFS('12'!$D$3:$D$300,C662,'12'!$H$3:$H$300,"&gt;0")</f>
        <v>0</v>
      </c>
      <c r="G662" s="18">
        <f>COUNTIFS('01'!$C$3:$C$300,C662,'01'!$H$3:$H$300,"&lt;0")+COUNTIFS('01'!$D$3:$D$300,C662,'01'!$H$3:$H$300,"&lt;0")+COUNTIFS('02'!$C$3:$C$300,C662,'02'!$H$3:$H$300,"&lt;0")+COUNTIFS('02'!$D$3:$D$300,C662,'02'!$H$3:$H$300,"&lt;0")+COUNTIFS('03'!$C$3:$C$300,C662,'03'!$H$3:$H$300,"&lt;0")+COUNTIFS('03'!$D$3:$D$300,C662,'03'!$H$3:$H$300,"&lt;0")+COUNTIFS('04'!$C$3:$C$300,C662,'04'!$H$3:$H$300,"&lt;0")+COUNTIFS('04'!$D$3:$D$300,C662,'04'!$H$3:$H$300,"&lt;0")+COUNTIFS('05'!$C$3:$C$300,C662,'05'!$H$3:$H$300,"&lt;0")+COUNTIFS('05'!$D$3:$D$300,C662,'05'!$H$3:$H$300,"&lt;0")+COUNTIFS('06'!$C$3:$C$300,C662,'06'!$H$3:$H$300,"&lt;0")+COUNTIFS('06'!$D$3:$D$300,C662,'06'!$H$3:$H$300,"&lt;0")+COUNTIFS('07'!$C$3:$C$300,C662,'07'!$H$3:$H$300,"&lt;0")+COUNTIFS('07'!$D$3:$D$300,C662,'07'!$H$3:$H$300,"&lt;0")+COUNTIFS('08'!$C$3:$C$300,C662,'08'!$H$3:$H$300,"&lt;0")+COUNTIFS('08'!$D$3:$D$300,C662,'08'!$H$3:$H$300,"&lt;0")+COUNTIFS('09'!$C$3:$C$300,C662,'09'!$H$3:$H$300,"&lt;0")+COUNTIFS('09'!$D$3:$D$300,C662,'09'!$H$3:$H$300,"&lt;0")+COUNTIFS('10'!$C$3:$C$260,C662,'10'!$I$3:$I$260,"&lt;0")+COUNTIFS('10'!$D$3:$D$260,C662,'10'!$I$3:$I$260,"&lt;0")+COUNTIFS('11'!$C$3:$C$300,C662,'11'!$H$3:$H$300,"&lt;0")+COUNTIFS('11'!$D$3:$D$300,C662,'11'!$H$3:$H$300,"&lt;0")+COUNTIFS('12'!$C$3:$C$300,C662,'12'!$H$3:$H$300,"&lt;0")+COUNTIFS('12'!$D$3:$D$300,C662,'12'!$H$3:$H$300,"&lt;0")</f>
        <v>0</v>
      </c>
      <c r="H662" s="19">
        <f>SUMIFS('01'!$H$3:$H$300,'01'!$C$3:$C$300,C662)+SUMIFS('01'!$H$3:$H$300,'01'!$D$3:$D$300,C662)+SUMIFS('02'!$H$3:$H$300,'02'!$C$3:$C$300,C662)+SUMIFS('02'!$H$3:$H$300,'02'!$D$3:$D$300,C662)+SUMIFS('03'!$H$3:$H$300,'03'!$C$3:$C$300,C662)+SUMIFS('03'!$H$3:$H$300,'03'!$D$3:$D$300,C662)+SUMIFS('04'!$H$3:$H$300,'04'!$C$3:$C$300,C662)+SUMIFS('04'!$H$3:$H$300,'04'!$D$3:$D$300,C662)+SUMIFS('05'!$H$3:$H$300,'05'!$C$3:$C$300,C662)+SUMIFS('05'!$H$3:$H$300,'05'!$D$3:$D$300,C662)+SUMIFS('06'!$H$3:$H$300,'06'!$C$3:$C$300,C662)+SUMIFS('06'!$H$3:$H$300,'06'!$D$3:$D$300,C662)+SUMIFS('07'!$H$3:$H$300,'07'!$C$3:$C$300,C662)+SUMIFS('07'!$H$3:$H$300,'07'!$D$3:$D$300,C662)+SUMIFS('08'!$H$3:$H$300,'08'!$C$3:$C$300,C662)+SUMIFS('08'!$H$3:$H$300,'08'!$D$3:$D$300,C662)+SUMIFS('09'!$H$3:$H$300,'09'!$C$3:$C$300,C662)+SUMIFS('09'!$H$3:$H$300,'09'!$D$3:$D$300,C662)+SUMIFS('10'!$I$3:$I$260,'10'!$C$3:$C$260,C662)+SUMIFS('10'!$I$3:$I$260,'10'!$D$3:$D$260,C662)+SUMIFS('11'!$H$3:$H$300,'11'!$C$3:$C$300,C662)+SUMIFS('11'!$H$3:$H$300,'11'!$D$3:$D$300,C662)+SUMIFS('12'!$H$3:$H$300,'12'!$C$3:$C$300,C662)+SUMIFS('12'!$H$3:$H$300,'12'!$D$3:$D$300,C662)</f>
        <v>0</v>
      </c>
      <c r="I662" s="212"/>
      <c r="J662" s="231"/>
      <c r="K662" s="212"/>
      <c r="L662" s="212"/>
    </row>
    <row r="663" spans="1:12" ht="24.75" customHeight="1">
      <c r="A663" s="16">
        <f>Equipes!$H663+(ROW(Equipes!$H663)/100000)</f>
        <v>6.6299999999999996E-3</v>
      </c>
      <c r="B663" s="13">
        <f>RANK(Equipes!$A663,A:A)</f>
        <v>338</v>
      </c>
      <c r="C663" s="28"/>
      <c r="D663" s="18">
        <f>COUNTIF('01'!$C$3:$C$300,C663)+COUNTIF('02'!$C$3:$C$300,C663)+COUNTIF('03'!$C$3:$C$300,C663)+COUNTIF('04'!$C$3:$C$300,C663)+COUNTIF('05'!$C$3:$C$300,C663)+COUNTIF('06'!$C$3:$C$300,C663)+COUNTIF('07'!$C$3:$C$300,C663)+COUNTIF('08'!$C$3:$C$300,C663)+COUNTIF('09'!$C$3:$C$300,C663)+COUNTIF('10'!$C$3:$C$260,C663)+COUNTIF('11'!$C$3:$C$300,C663)+COUNTIF('12'!$C$3:$C$300,C663)</f>
        <v>0</v>
      </c>
      <c r="E663" s="18">
        <f>COUNTIF('01'!$D$3:$D$300,C663)+COUNTIF('02'!$D$3:$D$300,C663)+COUNTIF('03'!$D$3:$D$300,C663)+COUNTIF('04'!$D$3:$D$300,C663)+COUNTIF('05'!$D$3:$D$300,C663)+COUNTIF('06'!$D$3:$D$300,C663)+COUNTIF('07'!$D$3:$D$300,C663)+COUNTIF('08'!$D$3:$D$300,C663)+COUNTIF('09'!$D$3:$D$300,C663)+COUNTIF('10'!$D$3:$D$260,C663)+COUNTIF('11'!$D$3:$D$300,C663)+COUNTIF('12'!$D$3:$D$300,C663)</f>
        <v>0</v>
      </c>
      <c r="F663" s="18">
        <f>COUNTIFS('01'!$C$3:$C$300,C663,'01'!$H$3:$H$300,"&gt;0")+COUNTIFS('01'!$D$3:$D$300,C663,'01'!$H$3:$H$300,"&gt;0")+COUNTIFS('02'!$C$3:$C$300,C663,'02'!$H$3:$H$300,"&gt;0")+COUNTIFS('02'!$D$3:$D$300,C663,'02'!$H$3:$H$300,"&gt;0")+COUNTIFS('03'!$C$3:$C$300,C663,'03'!$H$3:$H$300,"&gt;0")+COUNTIFS('03'!$D$3:$D$300,C663,'03'!$H$3:$H$300,"&gt;0")+COUNTIFS('04'!$C$3:$C$300,C663,'04'!$H$3:$H$300,"&gt;0")+COUNTIFS('04'!$D$3:$D$300,C663,'04'!$H$3:$H$300,"&gt;0")+COUNTIFS('05'!$C$3:$C$300,C663,'05'!$H$3:$H$300,"&gt;0")+COUNTIFS('05'!$D$3:$D$300,C663,'05'!$H$3:$H$300,"&gt;0")+COUNTIFS('06'!$C$3:$C$300,C663,'06'!$H$3:$H$300,"&gt;0")+COUNTIFS('06'!$D$3:$D$300,C663,'06'!$H$3:$H$300,"&gt;0")+COUNTIFS('07'!$C$3:$C$300,C663,'07'!$H$3:$H$300,"&gt;0")+COUNTIFS('07'!$D$3:$D$300,C663,'07'!$H$3:$H$300,"&gt;0")+COUNTIFS('08'!$C$3:$C$300,C663,'08'!$H$3:$H$300,"&gt;0")+COUNTIFS('08'!$D$3:$D$300,C663,'08'!$H$3:$H$300,"&gt;0")+COUNTIFS('09'!$C$3:$C$300,C663,'09'!$H$3:$H$300,"&gt;0")+COUNTIFS('09'!$D$3:$D$300,C663,'09'!$H$3:$H$300,"&gt;0")+COUNTIFS('10'!$C$3:$C$260,C663,'10'!$I$3:$I$260,"&gt;0")+COUNTIFS('10'!$D$3:$D$260,C663,'10'!$I$3:$I$260,"&gt;0")+COUNTIFS('11'!$C$3:$C$300,C663,'11'!$H$3:$H$300,"&gt;0")+COUNTIFS('11'!$D$3:$D$300,C663,'11'!$H$3:$H$300,"&gt;0")+COUNTIFS('12'!$C$3:$C$300,C663,'12'!$H$3:$H$300,"&gt;0")+COUNTIFS('12'!$D$3:$D$300,C663,'12'!$H$3:$H$300,"&gt;0")</f>
        <v>0</v>
      </c>
      <c r="G663" s="18">
        <f>COUNTIFS('01'!$C$3:$C$300,C663,'01'!$H$3:$H$300,"&lt;0")+COUNTIFS('01'!$D$3:$D$300,C663,'01'!$H$3:$H$300,"&lt;0")+COUNTIFS('02'!$C$3:$C$300,C663,'02'!$H$3:$H$300,"&lt;0")+COUNTIFS('02'!$D$3:$D$300,C663,'02'!$H$3:$H$300,"&lt;0")+COUNTIFS('03'!$C$3:$C$300,C663,'03'!$H$3:$H$300,"&lt;0")+COUNTIFS('03'!$D$3:$D$300,C663,'03'!$H$3:$H$300,"&lt;0")+COUNTIFS('04'!$C$3:$C$300,C663,'04'!$H$3:$H$300,"&lt;0")+COUNTIFS('04'!$D$3:$D$300,C663,'04'!$H$3:$H$300,"&lt;0")+COUNTIFS('05'!$C$3:$C$300,C663,'05'!$H$3:$H$300,"&lt;0")+COUNTIFS('05'!$D$3:$D$300,C663,'05'!$H$3:$H$300,"&lt;0")+COUNTIFS('06'!$C$3:$C$300,C663,'06'!$H$3:$H$300,"&lt;0")+COUNTIFS('06'!$D$3:$D$300,C663,'06'!$H$3:$H$300,"&lt;0")+COUNTIFS('07'!$C$3:$C$300,C663,'07'!$H$3:$H$300,"&lt;0")+COUNTIFS('07'!$D$3:$D$300,C663,'07'!$H$3:$H$300,"&lt;0")+COUNTIFS('08'!$C$3:$C$300,C663,'08'!$H$3:$H$300,"&lt;0")+COUNTIFS('08'!$D$3:$D$300,C663,'08'!$H$3:$H$300,"&lt;0")+COUNTIFS('09'!$C$3:$C$300,C663,'09'!$H$3:$H$300,"&lt;0")+COUNTIFS('09'!$D$3:$D$300,C663,'09'!$H$3:$H$300,"&lt;0")+COUNTIFS('10'!$C$3:$C$260,C663,'10'!$I$3:$I$260,"&lt;0")+COUNTIFS('10'!$D$3:$D$260,C663,'10'!$I$3:$I$260,"&lt;0")+COUNTIFS('11'!$C$3:$C$300,C663,'11'!$H$3:$H$300,"&lt;0")+COUNTIFS('11'!$D$3:$D$300,C663,'11'!$H$3:$H$300,"&lt;0")+COUNTIFS('12'!$C$3:$C$300,C663,'12'!$H$3:$H$300,"&lt;0")+COUNTIFS('12'!$D$3:$D$300,C663,'12'!$H$3:$H$300,"&lt;0")</f>
        <v>0</v>
      </c>
      <c r="H663" s="19">
        <f>SUMIFS('01'!$H$3:$H$300,'01'!$C$3:$C$300,C663)+SUMIFS('01'!$H$3:$H$300,'01'!$D$3:$D$300,C663)+SUMIFS('02'!$H$3:$H$300,'02'!$C$3:$C$300,C663)+SUMIFS('02'!$H$3:$H$300,'02'!$D$3:$D$300,C663)+SUMIFS('03'!$H$3:$H$300,'03'!$C$3:$C$300,C663)+SUMIFS('03'!$H$3:$H$300,'03'!$D$3:$D$300,C663)+SUMIFS('04'!$H$3:$H$300,'04'!$C$3:$C$300,C663)+SUMIFS('04'!$H$3:$H$300,'04'!$D$3:$D$300,C663)+SUMIFS('05'!$H$3:$H$300,'05'!$C$3:$C$300,C663)+SUMIFS('05'!$H$3:$H$300,'05'!$D$3:$D$300,C663)+SUMIFS('06'!$H$3:$H$300,'06'!$C$3:$C$300,C663)+SUMIFS('06'!$H$3:$H$300,'06'!$D$3:$D$300,C663)+SUMIFS('07'!$H$3:$H$300,'07'!$C$3:$C$300,C663)+SUMIFS('07'!$H$3:$H$300,'07'!$D$3:$D$300,C663)+SUMIFS('08'!$H$3:$H$300,'08'!$C$3:$C$300,C663)+SUMIFS('08'!$H$3:$H$300,'08'!$D$3:$D$300,C663)+SUMIFS('09'!$H$3:$H$300,'09'!$C$3:$C$300,C663)+SUMIFS('09'!$H$3:$H$300,'09'!$D$3:$D$300,C663)+SUMIFS('10'!$I$3:$I$260,'10'!$C$3:$C$260,C663)+SUMIFS('10'!$I$3:$I$260,'10'!$D$3:$D$260,C663)+SUMIFS('11'!$H$3:$H$300,'11'!$C$3:$C$300,C663)+SUMIFS('11'!$H$3:$H$300,'11'!$D$3:$D$300,C663)+SUMIFS('12'!$H$3:$H$300,'12'!$C$3:$C$300,C663)+SUMIFS('12'!$H$3:$H$300,'12'!$D$3:$D$300,C663)</f>
        <v>0</v>
      </c>
      <c r="I663" s="212"/>
      <c r="J663" s="231"/>
      <c r="K663" s="212"/>
      <c r="L663" s="212"/>
    </row>
    <row r="664" spans="1:12" ht="24.75" customHeight="1">
      <c r="A664" s="16">
        <f>Equipes!$H664+(ROW(Equipes!$H664)/100000)</f>
        <v>6.6400000000000001E-3</v>
      </c>
      <c r="B664" s="13">
        <f>RANK(Equipes!$A664,A:A)</f>
        <v>337</v>
      </c>
      <c r="C664" s="28"/>
      <c r="D664" s="18">
        <f>COUNTIF('01'!$C$3:$C$300,C664)+COUNTIF('02'!$C$3:$C$300,C664)+COUNTIF('03'!$C$3:$C$300,C664)+COUNTIF('04'!$C$3:$C$300,C664)+COUNTIF('05'!$C$3:$C$300,C664)+COUNTIF('06'!$C$3:$C$300,C664)+COUNTIF('07'!$C$3:$C$300,C664)+COUNTIF('08'!$C$3:$C$300,C664)+COUNTIF('09'!$C$3:$C$300,C664)+COUNTIF('10'!$C$3:$C$260,C664)+COUNTIF('11'!$C$3:$C$300,C664)+COUNTIF('12'!$C$3:$C$300,C664)</f>
        <v>0</v>
      </c>
      <c r="E664" s="18">
        <f>COUNTIF('01'!$D$3:$D$300,C664)+COUNTIF('02'!$D$3:$D$300,C664)+COUNTIF('03'!$D$3:$D$300,C664)+COUNTIF('04'!$D$3:$D$300,C664)+COUNTIF('05'!$D$3:$D$300,C664)+COUNTIF('06'!$D$3:$D$300,C664)+COUNTIF('07'!$D$3:$D$300,C664)+COUNTIF('08'!$D$3:$D$300,C664)+COUNTIF('09'!$D$3:$D$300,C664)+COUNTIF('10'!$D$3:$D$260,C664)+COUNTIF('11'!$D$3:$D$300,C664)+COUNTIF('12'!$D$3:$D$300,C664)</f>
        <v>0</v>
      </c>
      <c r="F664" s="18">
        <f>COUNTIFS('01'!$C$3:$C$300,C664,'01'!$H$3:$H$300,"&gt;0")+COUNTIFS('01'!$D$3:$D$300,C664,'01'!$H$3:$H$300,"&gt;0")+COUNTIFS('02'!$C$3:$C$300,C664,'02'!$H$3:$H$300,"&gt;0")+COUNTIFS('02'!$D$3:$D$300,C664,'02'!$H$3:$H$300,"&gt;0")+COUNTIFS('03'!$C$3:$C$300,C664,'03'!$H$3:$H$300,"&gt;0")+COUNTIFS('03'!$D$3:$D$300,C664,'03'!$H$3:$H$300,"&gt;0")+COUNTIFS('04'!$C$3:$C$300,C664,'04'!$H$3:$H$300,"&gt;0")+COUNTIFS('04'!$D$3:$D$300,C664,'04'!$H$3:$H$300,"&gt;0")+COUNTIFS('05'!$C$3:$C$300,C664,'05'!$H$3:$H$300,"&gt;0")+COUNTIFS('05'!$D$3:$D$300,C664,'05'!$H$3:$H$300,"&gt;0")+COUNTIFS('06'!$C$3:$C$300,C664,'06'!$H$3:$H$300,"&gt;0")+COUNTIFS('06'!$D$3:$D$300,C664,'06'!$H$3:$H$300,"&gt;0")+COUNTIFS('07'!$C$3:$C$300,C664,'07'!$H$3:$H$300,"&gt;0")+COUNTIFS('07'!$D$3:$D$300,C664,'07'!$H$3:$H$300,"&gt;0")+COUNTIFS('08'!$C$3:$C$300,C664,'08'!$H$3:$H$300,"&gt;0")+COUNTIFS('08'!$D$3:$D$300,C664,'08'!$H$3:$H$300,"&gt;0")+COUNTIFS('09'!$C$3:$C$300,C664,'09'!$H$3:$H$300,"&gt;0")+COUNTIFS('09'!$D$3:$D$300,C664,'09'!$H$3:$H$300,"&gt;0")+COUNTIFS('10'!$C$3:$C$260,C664,'10'!$I$3:$I$260,"&gt;0")+COUNTIFS('10'!$D$3:$D$260,C664,'10'!$I$3:$I$260,"&gt;0")+COUNTIFS('11'!$C$3:$C$300,C664,'11'!$H$3:$H$300,"&gt;0")+COUNTIFS('11'!$D$3:$D$300,C664,'11'!$H$3:$H$300,"&gt;0")+COUNTIFS('12'!$C$3:$C$300,C664,'12'!$H$3:$H$300,"&gt;0")+COUNTIFS('12'!$D$3:$D$300,C664,'12'!$H$3:$H$300,"&gt;0")</f>
        <v>0</v>
      </c>
      <c r="G664" s="18">
        <f>COUNTIFS('01'!$C$3:$C$300,C664,'01'!$H$3:$H$300,"&lt;0")+COUNTIFS('01'!$D$3:$D$300,C664,'01'!$H$3:$H$300,"&lt;0")+COUNTIFS('02'!$C$3:$C$300,C664,'02'!$H$3:$H$300,"&lt;0")+COUNTIFS('02'!$D$3:$D$300,C664,'02'!$H$3:$H$300,"&lt;0")+COUNTIFS('03'!$C$3:$C$300,C664,'03'!$H$3:$H$300,"&lt;0")+COUNTIFS('03'!$D$3:$D$300,C664,'03'!$H$3:$H$300,"&lt;0")+COUNTIFS('04'!$C$3:$C$300,C664,'04'!$H$3:$H$300,"&lt;0")+COUNTIFS('04'!$D$3:$D$300,C664,'04'!$H$3:$H$300,"&lt;0")+COUNTIFS('05'!$C$3:$C$300,C664,'05'!$H$3:$H$300,"&lt;0")+COUNTIFS('05'!$D$3:$D$300,C664,'05'!$H$3:$H$300,"&lt;0")+COUNTIFS('06'!$C$3:$C$300,C664,'06'!$H$3:$H$300,"&lt;0")+COUNTIFS('06'!$D$3:$D$300,C664,'06'!$H$3:$H$300,"&lt;0")+COUNTIFS('07'!$C$3:$C$300,C664,'07'!$H$3:$H$300,"&lt;0")+COUNTIFS('07'!$D$3:$D$300,C664,'07'!$H$3:$H$300,"&lt;0")+COUNTIFS('08'!$C$3:$C$300,C664,'08'!$H$3:$H$300,"&lt;0")+COUNTIFS('08'!$D$3:$D$300,C664,'08'!$H$3:$H$300,"&lt;0")+COUNTIFS('09'!$C$3:$C$300,C664,'09'!$H$3:$H$300,"&lt;0")+COUNTIFS('09'!$D$3:$D$300,C664,'09'!$H$3:$H$300,"&lt;0")+COUNTIFS('10'!$C$3:$C$260,C664,'10'!$I$3:$I$260,"&lt;0")+COUNTIFS('10'!$D$3:$D$260,C664,'10'!$I$3:$I$260,"&lt;0")+COUNTIFS('11'!$C$3:$C$300,C664,'11'!$H$3:$H$300,"&lt;0")+COUNTIFS('11'!$D$3:$D$300,C664,'11'!$H$3:$H$300,"&lt;0")+COUNTIFS('12'!$C$3:$C$300,C664,'12'!$H$3:$H$300,"&lt;0")+COUNTIFS('12'!$D$3:$D$300,C664,'12'!$H$3:$H$300,"&lt;0")</f>
        <v>0</v>
      </c>
      <c r="H664" s="19">
        <f>SUMIFS('01'!$H$3:$H$300,'01'!$C$3:$C$300,C664)+SUMIFS('01'!$H$3:$H$300,'01'!$D$3:$D$300,C664)+SUMIFS('02'!$H$3:$H$300,'02'!$C$3:$C$300,C664)+SUMIFS('02'!$H$3:$H$300,'02'!$D$3:$D$300,C664)+SUMIFS('03'!$H$3:$H$300,'03'!$C$3:$C$300,C664)+SUMIFS('03'!$H$3:$H$300,'03'!$D$3:$D$300,C664)+SUMIFS('04'!$H$3:$H$300,'04'!$C$3:$C$300,C664)+SUMIFS('04'!$H$3:$H$300,'04'!$D$3:$D$300,C664)+SUMIFS('05'!$H$3:$H$300,'05'!$C$3:$C$300,C664)+SUMIFS('05'!$H$3:$H$300,'05'!$D$3:$D$300,C664)+SUMIFS('06'!$H$3:$H$300,'06'!$C$3:$C$300,C664)+SUMIFS('06'!$H$3:$H$300,'06'!$D$3:$D$300,C664)+SUMIFS('07'!$H$3:$H$300,'07'!$C$3:$C$300,C664)+SUMIFS('07'!$H$3:$H$300,'07'!$D$3:$D$300,C664)+SUMIFS('08'!$H$3:$H$300,'08'!$C$3:$C$300,C664)+SUMIFS('08'!$H$3:$H$300,'08'!$D$3:$D$300,C664)+SUMIFS('09'!$H$3:$H$300,'09'!$C$3:$C$300,C664)+SUMIFS('09'!$H$3:$H$300,'09'!$D$3:$D$300,C664)+SUMIFS('10'!$I$3:$I$260,'10'!$C$3:$C$260,C664)+SUMIFS('10'!$I$3:$I$260,'10'!$D$3:$D$260,C664)+SUMIFS('11'!$H$3:$H$300,'11'!$C$3:$C$300,C664)+SUMIFS('11'!$H$3:$H$300,'11'!$D$3:$D$300,C664)+SUMIFS('12'!$H$3:$H$300,'12'!$C$3:$C$300,C664)+SUMIFS('12'!$H$3:$H$300,'12'!$D$3:$D$300,C664)</f>
        <v>0</v>
      </c>
      <c r="I664" s="212"/>
      <c r="J664" s="231"/>
      <c r="K664" s="212"/>
      <c r="L664" s="212"/>
    </row>
    <row r="665" spans="1:12" ht="24.75" customHeight="1">
      <c r="A665" s="16">
        <f>Equipes!$H665+(ROW(Equipes!$H665)/100000)</f>
        <v>6.6499999999999997E-3</v>
      </c>
      <c r="B665" s="13">
        <f>RANK(Equipes!$A665,A:A)</f>
        <v>336</v>
      </c>
      <c r="C665" s="28"/>
      <c r="D665" s="18">
        <f>COUNTIF('01'!$C$3:$C$300,C665)+COUNTIF('02'!$C$3:$C$300,C665)+COUNTIF('03'!$C$3:$C$300,C665)+COUNTIF('04'!$C$3:$C$300,C665)+COUNTIF('05'!$C$3:$C$300,C665)+COUNTIF('06'!$C$3:$C$300,C665)+COUNTIF('07'!$C$3:$C$300,C665)+COUNTIF('08'!$C$3:$C$300,C665)+COUNTIF('09'!$C$3:$C$300,C665)+COUNTIF('10'!$C$3:$C$260,C665)+COUNTIF('11'!$C$3:$C$300,C665)+COUNTIF('12'!$C$3:$C$300,C665)</f>
        <v>0</v>
      </c>
      <c r="E665" s="18">
        <f>COUNTIF('01'!$D$3:$D$300,C665)+COUNTIF('02'!$D$3:$D$300,C665)+COUNTIF('03'!$D$3:$D$300,C665)+COUNTIF('04'!$D$3:$D$300,C665)+COUNTIF('05'!$D$3:$D$300,C665)+COUNTIF('06'!$D$3:$D$300,C665)+COUNTIF('07'!$D$3:$D$300,C665)+COUNTIF('08'!$D$3:$D$300,C665)+COUNTIF('09'!$D$3:$D$300,C665)+COUNTIF('10'!$D$3:$D$260,C665)+COUNTIF('11'!$D$3:$D$300,C665)+COUNTIF('12'!$D$3:$D$300,C665)</f>
        <v>0</v>
      </c>
      <c r="F665" s="18">
        <f>COUNTIFS('01'!$C$3:$C$300,C665,'01'!$H$3:$H$300,"&gt;0")+COUNTIFS('01'!$D$3:$D$300,C665,'01'!$H$3:$H$300,"&gt;0")+COUNTIFS('02'!$C$3:$C$300,C665,'02'!$H$3:$H$300,"&gt;0")+COUNTIFS('02'!$D$3:$D$300,C665,'02'!$H$3:$H$300,"&gt;0")+COUNTIFS('03'!$C$3:$C$300,C665,'03'!$H$3:$H$300,"&gt;0")+COUNTIFS('03'!$D$3:$D$300,C665,'03'!$H$3:$H$300,"&gt;0")+COUNTIFS('04'!$C$3:$C$300,C665,'04'!$H$3:$H$300,"&gt;0")+COUNTIFS('04'!$D$3:$D$300,C665,'04'!$H$3:$H$300,"&gt;0")+COUNTIFS('05'!$C$3:$C$300,C665,'05'!$H$3:$H$300,"&gt;0")+COUNTIFS('05'!$D$3:$D$300,C665,'05'!$H$3:$H$300,"&gt;0")+COUNTIFS('06'!$C$3:$C$300,C665,'06'!$H$3:$H$300,"&gt;0")+COUNTIFS('06'!$D$3:$D$300,C665,'06'!$H$3:$H$300,"&gt;0")+COUNTIFS('07'!$C$3:$C$300,C665,'07'!$H$3:$H$300,"&gt;0")+COUNTIFS('07'!$D$3:$D$300,C665,'07'!$H$3:$H$300,"&gt;0")+COUNTIFS('08'!$C$3:$C$300,C665,'08'!$H$3:$H$300,"&gt;0")+COUNTIFS('08'!$D$3:$D$300,C665,'08'!$H$3:$H$300,"&gt;0")+COUNTIFS('09'!$C$3:$C$300,C665,'09'!$H$3:$H$300,"&gt;0")+COUNTIFS('09'!$D$3:$D$300,C665,'09'!$H$3:$H$300,"&gt;0")+COUNTIFS('10'!$C$3:$C$260,C665,'10'!$I$3:$I$260,"&gt;0")+COUNTIFS('10'!$D$3:$D$260,C665,'10'!$I$3:$I$260,"&gt;0")+COUNTIFS('11'!$C$3:$C$300,C665,'11'!$H$3:$H$300,"&gt;0")+COUNTIFS('11'!$D$3:$D$300,C665,'11'!$H$3:$H$300,"&gt;0")+COUNTIFS('12'!$C$3:$C$300,C665,'12'!$H$3:$H$300,"&gt;0")+COUNTIFS('12'!$D$3:$D$300,C665,'12'!$H$3:$H$300,"&gt;0")</f>
        <v>0</v>
      </c>
      <c r="G665" s="18">
        <f>COUNTIFS('01'!$C$3:$C$300,C665,'01'!$H$3:$H$300,"&lt;0")+COUNTIFS('01'!$D$3:$D$300,C665,'01'!$H$3:$H$300,"&lt;0")+COUNTIFS('02'!$C$3:$C$300,C665,'02'!$H$3:$H$300,"&lt;0")+COUNTIFS('02'!$D$3:$D$300,C665,'02'!$H$3:$H$300,"&lt;0")+COUNTIFS('03'!$C$3:$C$300,C665,'03'!$H$3:$H$300,"&lt;0")+COUNTIFS('03'!$D$3:$D$300,C665,'03'!$H$3:$H$300,"&lt;0")+COUNTIFS('04'!$C$3:$C$300,C665,'04'!$H$3:$H$300,"&lt;0")+COUNTIFS('04'!$D$3:$D$300,C665,'04'!$H$3:$H$300,"&lt;0")+COUNTIFS('05'!$C$3:$C$300,C665,'05'!$H$3:$H$300,"&lt;0")+COUNTIFS('05'!$D$3:$D$300,C665,'05'!$H$3:$H$300,"&lt;0")+COUNTIFS('06'!$C$3:$C$300,C665,'06'!$H$3:$H$300,"&lt;0")+COUNTIFS('06'!$D$3:$D$300,C665,'06'!$H$3:$H$300,"&lt;0")+COUNTIFS('07'!$C$3:$C$300,C665,'07'!$H$3:$H$300,"&lt;0")+COUNTIFS('07'!$D$3:$D$300,C665,'07'!$H$3:$H$300,"&lt;0")+COUNTIFS('08'!$C$3:$C$300,C665,'08'!$H$3:$H$300,"&lt;0")+COUNTIFS('08'!$D$3:$D$300,C665,'08'!$H$3:$H$300,"&lt;0")+COUNTIFS('09'!$C$3:$C$300,C665,'09'!$H$3:$H$300,"&lt;0")+COUNTIFS('09'!$D$3:$D$300,C665,'09'!$H$3:$H$300,"&lt;0")+COUNTIFS('10'!$C$3:$C$260,C665,'10'!$I$3:$I$260,"&lt;0")+COUNTIFS('10'!$D$3:$D$260,C665,'10'!$I$3:$I$260,"&lt;0")+COUNTIFS('11'!$C$3:$C$300,C665,'11'!$H$3:$H$300,"&lt;0")+COUNTIFS('11'!$D$3:$D$300,C665,'11'!$H$3:$H$300,"&lt;0")+COUNTIFS('12'!$C$3:$C$300,C665,'12'!$H$3:$H$300,"&lt;0")+COUNTIFS('12'!$D$3:$D$300,C665,'12'!$H$3:$H$300,"&lt;0")</f>
        <v>0</v>
      </c>
      <c r="H665" s="19">
        <f>SUMIFS('01'!$H$3:$H$300,'01'!$C$3:$C$300,C665)+SUMIFS('01'!$H$3:$H$300,'01'!$D$3:$D$300,C665)+SUMIFS('02'!$H$3:$H$300,'02'!$C$3:$C$300,C665)+SUMIFS('02'!$H$3:$H$300,'02'!$D$3:$D$300,C665)+SUMIFS('03'!$H$3:$H$300,'03'!$C$3:$C$300,C665)+SUMIFS('03'!$H$3:$H$300,'03'!$D$3:$D$300,C665)+SUMIFS('04'!$H$3:$H$300,'04'!$C$3:$C$300,C665)+SUMIFS('04'!$H$3:$H$300,'04'!$D$3:$D$300,C665)+SUMIFS('05'!$H$3:$H$300,'05'!$C$3:$C$300,C665)+SUMIFS('05'!$H$3:$H$300,'05'!$D$3:$D$300,C665)+SUMIFS('06'!$H$3:$H$300,'06'!$C$3:$C$300,C665)+SUMIFS('06'!$H$3:$H$300,'06'!$D$3:$D$300,C665)+SUMIFS('07'!$H$3:$H$300,'07'!$C$3:$C$300,C665)+SUMIFS('07'!$H$3:$H$300,'07'!$D$3:$D$300,C665)+SUMIFS('08'!$H$3:$H$300,'08'!$C$3:$C$300,C665)+SUMIFS('08'!$H$3:$H$300,'08'!$D$3:$D$300,C665)+SUMIFS('09'!$H$3:$H$300,'09'!$C$3:$C$300,C665)+SUMIFS('09'!$H$3:$H$300,'09'!$D$3:$D$300,C665)+SUMIFS('10'!$I$3:$I$260,'10'!$C$3:$C$260,C665)+SUMIFS('10'!$I$3:$I$260,'10'!$D$3:$D$260,C665)+SUMIFS('11'!$H$3:$H$300,'11'!$C$3:$C$300,C665)+SUMIFS('11'!$H$3:$H$300,'11'!$D$3:$D$300,C665)+SUMIFS('12'!$H$3:$H$300,'12'!$C$3:$C$300,C665)+SUMIFS('12'!$H$3:$H$300,'12'!$D$3:$D$300,C665)</f>
        <v>0</v>
      </c>
      <c r="I665" s="212"/>
      <c r="J665" s="231"/>
      <c r="K665" s="212"/>
      <c r="L665" s="212"/>
    </row>
    <row r="666" spans="1:12" ht="24.75" customHeight="1">
      <c r="A666" s="16">
        <f>Equipes!$H666+(ROW(Equipes!$H666)/100000)</f>
        <v>6.6600000000000001E-3</v>
      </c>
      <c r="B666" s="13">
        <f>RANK(Equipes!$A666,A:A)</f>
        <v>335</v>
      </c>
      <c r="C666" s="28"/>
      <c r="D666" s="18">
        <f>COUNTIF('01'!$C$3:$C$300,C666)+COUNTIF('02'!$C$3:$C$300,C666)+COUNTIF('03'!$C$3:$C$300,C666)+COUNTIF('04'!$C$3:$C$300,C666)+COUNTIF('05'!$C$3:$C$300,C666)+COUNTIF('06'!$C$3:$C$300,C666)+COUNTIF('07'!$C$3:$C$300,C666)+COUNTIF('08'!$C$3:$C$300,C666)+COUNTIF('09'!$C$3:$C$300,C666)+COUNTIF('10'!$C$3:$C$260,C666)+COUNTIF('11'!$C$3:$C$300,C666)+COUNTIF('12'!$C$3:$C$300,C666)</f>
        <v>0</v>
      </c>
      <c r="E666" s="18">
        <f>COUNTIF('01'!$D$3:$D$300,C666)+COUNTIF('02'!$D$3:$D$300,C666)+COUNTIF('03'!$D$3:$D$300,C666)+COUNTIF('04'!$D$3:$D$300,C666)+COUNTIF('05'!$D$3:$D$300,C666)+COUNTIF('06'!$D$3:$D$300,C666)+COUNTIF('07'!$D$3:$D$300,C666)+COUNTIF('08'!$D$3:$D$300,C666)+COUNTIF('09'!$D$3:$D$300,C666)+COUNTIF('10'!$D$3:$D$260,C666)+COUNTIF('11'!$D$3:$D$300,C666)+COUNTIF('12'!$D$3:$D$300,C666)</f>
        <v>0</v>
      </c>
      <c r="F666" s="18">
        <f>COUNTIFS('01'!$C$3:$C$300,C666,'01'!$H$3:$H$300,"&gt;0")+COUNTIFS('01'!$D$3:$D$300,C666,'01'!$H$3:$H$300,"&gt;0")+COUNTIFS('02'!$C$3:$C$300,C666,'02'!$H$3:$H$300,"&gt;0")+COUNTIFS('02'!$D$3:$D$300,C666,'02'!$H$3:$H$300,"&gt;0")+COUNTIFS('03'!$C$3:$C$300,C666,'03'!$H$3:$H$300,"&gt;0")+COUNTIFS('03'!$D$3:$D$300,C666,'03'!$H$3:$H$300,"&gt;0")+COUNTIFS('04'!$C$3:$C$300,C666,'04'!$H$3:$H$300,"&gt;0")+COUNTIFS('04'!$D$3:$D$300,C666,'04'!$H$3:$H$300,"&gt;0")+COUNTIFS('05'!$C$3:$C$300,C666,'05'!$H$3:$H$300,"&gt;0")+COUNTIFS('05'!$D$3:$D$300,C666,'05'!$H$3:$H$300,"&gt;0")+COUNTIFS('06'!$C$3:$C$300,C666,'06'!$H$3:$H$300,"&gt;0")+COUNTIFS('06'!$D$3:$D$300,C666,'06'!$H$3:$H$300,"&gt;0")+COUNTIFS('07'!$C$3:$C$300,C666,'07'!$H$3:$H$300,"&gt;0")+COUNTIFS('07'!$D$3:$D$300,C666,'07'!$H$3:$H$300,"&gt;0")+COUNTIFS('08'!$C$3:$C$300,C666,'08'!$H$3:$H$300,"&gt;0")+COUNTIFS('08'!$D$3:$D$300,C666,'08'!$H$3:$H$300,"&gt;0")+COUNTIFS('09'!$C$3:$C$300,C666,'09'!$H$3:$H$300,"&gt;0")+COUNTIFS('09'!$D$3:$D$300,C666,'09'!$H$3:$H$300,"&gt;0")+COUNTIFS('10'!$C$3:$C$260,C666,'10'!$I$3:$I$260,"&gt;0")+COUNTIFS('10'!$D$3:$D$260,C666,'10'!$I$3:$I$260,"&gt;0")+COUNTIFS('11'!$C$3:$C$300,C666,'11'!$H$3:$H$300,"&gt;0")+COUNTIFS('11'!$D$3:$D$300,C666,'11'!$H$3:$H$300,"&gt;0")+COUNTIFS('12'!$C$3:$C$300,C666,'12'!$H$3:$H$300,"&gt;0")+COUNTIFS('12'!$D$3:$D$300,C666,'12'!$H$3:$H$300,"&gt;0")</f>
        <v>0</v>
      </c>
      <c r="G666" s="18">
        <f>COUNTIFS('01'!$C$3:$C$300,C666,'01'!$H$3:$H$300,"&lt;0")+COUNTIFS('01'!$D$3:$D$300,C666,'01'!$H$3:$H$300,"&lt;0")+COUNTIFS('02'!$C$3:$C$300,C666,'02'!$H$3:$H$300,"&lt;0")+COUNTIFS('02'!$D$3:$D$300,C666,'02'!$H$3:$H$300,"&lt;0")+COUNTIFS('03'!$C$3:$C$300,C666,'03'!$H$3:$H$300,"&lt;0")+COUNTIFS('03'!$D$3:$D$300,C666,'03'!$H$3:$H$300,"&lt;0")+COUNTIFS('04'!$C$3:$C$300,C666,'04'!$H$3:$H$300,"&lt;0")+COUNTIFS('04'!$D$3:$D$300,C666,'04'!$H$3:$H$300,"&lt;0")+COUNTIFS('05'!$C$3:$C$300,C666,'05'!$H$3:$H$300,"&lt;0")+COUNTIFS('05'!$D$3:$D$300,C666,'05'!$H$3:$H$300,"&lt;0")+COUNTIFS('06'!$C$3:$C$300,C666,'06'!$H$3:$H$300,"&lt;0")+COUNTIFS('06'!$D$3:$D$300,C666,'06'!$H$3:$H$300,"&lt;0")+COUNTIFS('07'!$C$3:$C$300,C666,'07'!$H$3:$H$300,"&lt;0")+COUNTIFS('07'!$D$3:$D$300,C666,'07'!$H$3:$H$300,"&lt;0")+COUNTIFS('08'!$C$3:$C$300,C666,'08'!$H$3:$H$300,"&lt;0")+COUNTIFS('08'!$D$3:$D$300,C666,'08'!$H$3:$H$300,"&lt;0")+COUNTIFS('09'!$C$3:$C$300,C666,'09'!$H$3:$H$300,"&lt;0")+COUNTIFS('09'!$D$3:$D$300,C666,'09'!$H$3:$H$300,"&lt;0")+COUNTIFS('10'!$C$3:$C$260,C666,'10'!$I$3:$I$260,"&lt;0")+COUNTIFS('10'!$D$3:$D$260,C666,'10'!$I$3:$I$260,"&lt;0")+COUNTIFS('11'!$C$3:$C$300,C666,'11'!$H$3:$H$300,"&lt;0")+COUNTIFS('11'!$D$3:$D$300,C666,'11'!$H$3:$H$300,"&lt;0")+COUNTIFS('12'!$C$3:$C$300,C666,'12'!$H$3:$H$300,"&lt;0")+COUNTIFS('12'!$D$3:$D$300,C666,'12'!$H$3:$H$300,"&lt;0")</f>
        <v>0</v>
      </c>
      <c r="H666" s="19">
        <f>SUMIFS('01'!$H$3:$H$300,'01'!$C$3:$C$300,C666)+SUMIFS('01'!$H$3:$H$300,'01'!$D$3:$D$300,C666)+SUMIFS('02'!$H$3:$H$300,'02'!$C$3:$C$300,C666)+SUMIFS('02'!$H$3:$H$300,'02'!$D$3:$D$300,C666)+SUMIFS('03'!$H$3:$H$300,'03'!$C$3:$C$300,C666)+SUMIFS('03'!$H$3:$H$300,'03'!$D$3:$D$300,C666)+SUMIFS('04'!$H$3:$H$300,'04'!$C$3:$C$300,C666)+SUMIFS('04'!$H$3:$H$300,'04'!$D$3:$D$300,C666)+SUMIFS('05'!$H$3:$H$300,'05'!$C$3:$C$300,C666)+SUMIFS('05'!$H$3:$H$300,'05'!$D$3:$D$300,C666)+SUMIFS('06'!$H$3:$H$300,'06'!$C$3:$C$300,C666)+SUMIFS('06'!$H$3:$H$300,'06'!$D$3:$D$300,C666)+SUMIFS('07'!$H$3:$H$300,'07'!$C$3:$C$300,C666)+SUMIFS('07'!$H$3:$H$300,'07'!$D$3:$D$300,C666)+SUMIFS('08'!$H$3:$H$300,'08'!$C$3:$C$300,C666)+SUMIFS('08'!$H$3:$H$300,'08'!$D$3:$D$300,C666)+SUMIFS('09'!$H$3:$H$300,'09'!$C$3:$C$300,C666)+SUMIFS('09'!$H$3:$H$300,'09'!$D$3:$D$300,C666)+SUMIFS('10'!$I$3:$I$260,'10'!$C$3:$C$260,C666)+SUMIFS('10'!$I$3:$I$260,'10'!$D$3:$D$260,C666)+SUMIFS('11'!$H$3:$H$300,'11'!$C$3:$C$300,C666)+SUMIFS('11'!$H$3:$H$300,'11'!$D$3:$D$300,C666)+SUMIFS('12'!$H$3:$H$300,'12'!$C$3:$C$300,C666)+SUMIFS('12'!$H$3:$H$300,'12'!$D$3:$D$300,C666)</f>
        <v>0</v>
      </c>
      <c r="I666" s="212"/>
      <c r="J666" s="231"/>
      <c r="K666" s="212"/>
      <c r="L666" s="212"/>
    </row>
    <row r="667" spans="1:12" ht="24.75" customHeight="1">
      <c r="A667" s="16">
        <f>Equipes!$H667+(ROW(Equipes!$H667)/100000)</f>
        <v>6.6699999999999997E-3</v>
      </c>
      <c r="B667" s="13">
        <f>RANK(Equipes!$A667,A:A)</f>
        <v>334</v>
      </c>
      <c r="C667" s="28"/>
      <c r="D667" s="18">
        <f>COUNTIF('01'!$C$3:$C$300,C667)+COUNTIF('02'!$C$3:$C$300,C667)+COUNTIF('03'!$C$3:$C$300,C667)+COUNTIF('04'!$C$3:$C$300,C667)+COUNTIF('05'!$C$3:$C$300,C667)+COUNTIF('06'!$C$3:$C$300,C667)+COUNTIF('07'!$C$3:$C$300,C667)+COUNTIF('08'!$C$3:$C$300,C667)+COUNTIF('09'!$C$3:$C$300,C667)+COUNTIF('10'!$C$3:$C$260,C667)+COUNTIF('11'!$C$3:$C$300,C667)+COUNTIF('12'!$C$3:$C$300,C667)</f>
        <v>0</v>
      </c>
      <c r="E667" s="18">
        <f>COUNTIF('01'!$D$3:$D$300,C667)+COUNTIF('02'!$D$3:$D$300,C667)+COUNTIF('03'!$D$3:$D$300,C667)+COUNTIF('04'!$D$3:$D$300,C667)+COUNTIF('05'!$D$3:$D$300,C667)+COUNTIF('06'!$D$3:$D$300,C667)+COUNTIF('07'!$D$3:$D$300,C667)+COUNTIF('08'!$D$3:$D$300,C667)+COUNTIF('09'!$D$3:$D$300,C667)+COUNTIF('10'!$D$3:$D$260,C667)+COUNTIF('11'!$D$3:$D$300,C667)+COUNTIF('12'!$D$3:$D$300,C667)</f>
        <v>0</v>
      </c>
      <c r="F667" s="18">
        <f>COUNTIFS('01'!$C$3:$C$300,C667,'01'!$H$3:$H$300,"&gt;0")+COUNTIFS('01'!$D$3:$D$300,C667,'01'!$H$3:$H$300,"&gt;0")+COUNTIFS('02'!$C$3:$C$300,C667,'02'!$H$3:$H$300,"&gt;0")+COUNTIFS('02'!$D$3:$D$300,C667,'02'!$H$3:$H$300,"&gt;0")+COUNTIFS('03'!$C$3:$C$300,C667,'03'!$H$3:$H$300,"&gt;0")+COUNTIFS('03'!$D$3:$D$300,C667,'03'!$H$3:$H$300,"&gt;0")+COUNTIFS('04'!$C$3:$C$300,C667,'04'!$H$3:$H$300,"&gt;0")+COUNTIFS('04'!$D$3:$D$300,C667,'04'!$H$3:$H$300,"&gt;0")+COUNTIFS('05'!$C$3:$C$300,C667,'05'!$H$3:$H$300,"&gt;0")+COUNTIFS('05'!$D$3:$D$300,C667,'05'!$H$3:$H$300,"&gt;0")+COUNTIFS('06'!$C$3:$C$300,C667,'06'!$H$3:$H$300,"&gt;0")+COUNTIFS('06'!$D$3:$D$300,C667,'06'!$H$3:$H$300,"&gt;0")+COUNTIFS('07'!$C$3:$C$300,C667,'07'!$H$3:$H$300,"&gt;0")+COUNTIFS('07'!$D$3:$D$300,C667,'07'!$H$3:$H$300,"&gt;0")+COUNTIFS('08'!$C$3:$C$300,C667,'08'!$H$3:$H$300,"&gt;0")+COUNTIFS('08'!$D$3:$D$300,C667,'08'!$H$3:$H$300,"&gt;0")+COUNTIFS('09'!$C$3:$C$300,C667,'09'!$H$3:$H$300,"&gt;0")+COUNTIFS('09'!$D$3:$D$300,C667,'09'!$H$3:$H$300,"&gt;0")+COUNTIFS('10'!$C$3:$C$260,C667,'10'!$I$3:$I$260,"&gt;0")+COUNTIFS('10'!$D$3:$D$260,C667,'10'!$I$3:$I$260,"&gt;0")+COUNTIFS('11'!$C$3:$C$300,C667,'11'!$H$3:$H$300,"&gt;0")+COUNTIFS('11'!$D$3:$D$300,C667,'11'!$H$3:$H$300,"&gt;0")+COUNTIFS('12'!$C$3:$C$300,C667,'12'!$H$3:$H$300,"&gt;0")+COUNTIFS('12'!$D$3:$D$300,C667,'12'!$H$3:$H$300,"&gt;0")</f>
        <v>0</v>
      </c>
      <c r="G667" s="18">
        <f>COUNTIFS('01'!$C$3:$C$300,C667,'01'!$H$3:$H$300,"&lt;0")+COUNTIFS('01'!$D$3:$D$300,C667,'01'!$H$3:$H$300,"&lt;0")+COUNTIFS('02'!$C$3:$C$300,C667,'02'!$H$3:$H$300,"&lt;0")+COUNTIFS('02'!$D$3:$D$300,C667,'02'!$H$3:$H$300,"&lt;0")+COUNTIFS('03'!$C$3:$C$300,C667,'03'!$H$3:$H$300,"&lt;0")+COUNTIFS('03'!$D$3:$D$300,C667,'03'!$H$3:$H$300,"&lt;0")+COUNTIFS('04'!$C$3:$C$300,C667,'04'!$H$3:$H$300,"&lt;0")+COUNTIFS('04'!$D$3:$D$300,C667,'04'!$H$3:$H$300,"&lt;0")+COUNTIFS('05'!$C$3:$C$300,C667,'05'!$H$3:$H$300,"&lt;0")+COUNTIFS('05'!$D$3:$D$300,C667,'05'!$H$3:$H$300,"&lt;0")+COUNTIFS('06'!$C$3:$C$300,C667,'06'!$H$3:$H$300,"&lt;0")+COUNTIFS('06'!$D$3:$D$300,C667,'06'!$H$3:$H$300,"&lt;0")+COUNTIFS('07'!$C$3:$C$300,C667,'07'!$H$3:$H$300,"&lt;0")+COUNTIFS('07'!$D$3:$D$300,C667,'07'!$H$3:$H$300,"&lt;0")+COUNTIFS('08'!$C$3:$C$300,C667,'08'!$H$3:$H$300,"&lt;0")+COUNTIFS('08'!$D$3:$D$300,C667,'08'!$H$3:$H$300,"&lt;0")+COUNTIFS('09'!$C$3:$C$300,C667,'09'!$H$3:$H$300,"&lt;0")+COUNTIFS('09'!$D$3:$D$300,C667,'09'!$H$3:$H$300,"&lt;0")+COUNTIFS('10'!$C$3:$C$260,C667,'10'!$I$3:$I$260,"&lt;0")+COUNTIFS('10'!$D$3:$D$260,C667,'10'!$I$3:$I$260,"&lt;0")+COUNTIFS('11'!$C$3:$C$300,C667,'11'!$H$3:$H$300,"&lt;0")+COUNTIFS('11'!$D$3:$D$300,C667,'11'!$H$3:$H$300,"&lt;0")+COUNTIFS('12'!$C$3:$C$300,C667,'12'!$H$3:$H$300,"&lt;0")+COUNTIFS('12'!$D$3:$D$300,C667,'12'!$H$3:$H$300,"&lt;0")</f>
        <v>0</v>
      </c>
      <c r="H667" s="19">
        <f>SUMIFS('01'!$H$3:$H$300,'01'!$C$3:$C$300,C667)+SUMIFS('01'!$H$3:$H$300,'01'!$D$3:$D$300,C667)+SUMIFS('02'!$H$3:$H$300,'02'!$C$3:$C$300,C667)+SUMIFS('02'!$H$3:$H$300,'02'!$D$3:$D$300,C667)+SUMIFS('03'!$H$3:$H$300,'03'!$C$3:$C$300,C667)+SUMIFS('03'!$H$3:$H$300,'03'!$D$3:$D$300,C667)+SUMIFS('04'!$H$3:$H$300,'04'!$C$3:$C$300,C667)+SUMIFS('04'!$H$3:$H$300,'04'!$D$3:$D$300,C667)+SUMIFS('05'!$H$3:$H$300,'05'!$C$3:$C$300,C667)+SUMIFS('05'!$H$3:$H$300,'05'!$D$3:$D$300,C667)+SUMIFS('06'!$H$3:$H$300,'06'!$C$3:$C$300,C667)+SUMIFS('06'!$H$3:$H$300,'06'!$D$3:$D$300,C667)+SUMIFS('07'!$H$3:$H$300,'07'!$C$3:$C$300,C667)+SUMIFS('07'!$H$3:$H$300,'07'!$D$3:$D$300,C667)+SUMIFS('08'!$H$3:$H$300,'08'!$C$3:$C$300,C667)+SUMIFS('08'!$H$3:$H$300,'08'!$D$3:$D$300,C667)+SUMIFS('09'!$H$3:$H$300,'09'!$C$3:$C$300,C667)+SUMIFS('09'!$H$3:$H$300,'09'!$D$3:$D$300,C667)+SUMIFS('10'!$I$3:$I$260,'10'!$C$3:$C$260,C667)+SUMIFS('10'!$I$3:$I$260,'10'!$D$3:$D$260,C667)+SUMIFS('11'!$H$3:$H$300,'11'!$C$3:$C$300,C667)+SUMIFS('11'!$H$3:$H$300,'11'!$D$3:$D$300,C667)+SUMIFS('12'!$H$3:$H$300,'12'!$C$3:$C$300,C667)+SUMIFS('12'!$H$3:$H$300,'12'!$D$3:$D$300,C667)</f>
        <v>0</v>
      </c>
      <c r="I667" s="212"/>
      <c r="J667" s="231"/>
      <c r="K667" s="212"/>
      <c r="L667" s="212"/>
    </row>
    <row r="668" spans="1:12" ht="24.75" customHeight="1">
      <c r="A668" s="16">
        <f>Equipes!$H668+(ROW(Equipes!$H668)/100000)</f>
        <v>6.6800000000000002E-3</v>
      </c>
      <c r="B668" s="13">
        <f>RANK(Equipes!$A668,A:A)</f>
        <v>333</v>
      </c>
      <c r="C668" s="28"/>
      <c r="D668" s="18">
        <f>COUNTIF('01'!$C$3:$C$300,C668)+COUNTIF('02'!$C$3:$C$300,C668)+COUNTIF('03'!$C$3:$C$300,C668)+COUNTIF('04'!$C$3:$C$300,C668)+COUNTIF('05'!$C$3:$C$300,C668)+COUNTIF('06'!$C$3:$C$300,C668)+COUNTIF('07'!$C$3:$C$300,C668)+COUNTIF('08'!$C$3:$C$300,C668)+COUNTIF('09'!$C$3:$C$300,C668)+COUNTIF('10'!$C$3:$C$260,C668)+COUNTIF('11'!$C$3:$C$300,C668)+COUNTIF('12'!$C$3:$C$300,C668)</f>
        <v>0</v>
      </c>
      <c r="E668" s="18">
        <f>COUNTIF('01'!$D$3:$D$300,C668)+COUNTIF('02'!$D$3:$D$300,C668)+COUNTIF('03'!$D$3:$D$300,C668)+COUNTIF('04'!$D$3:$D$300,C668)+COUNTIF('05'!$D$3:$D$300,C668)+COUNTIF('06'!$D$3:$D$300,C668)+COUNTIF('07'!$D$3:$D$300,C668)+COUNTIF('08'!$D$3:$D$300,C668)+COUNTIF('09'!$D$3:$D$300,C668)+COUNTIF('10'!$D$3:$D$260,C668)+COUNTIF('11'!$D$3:$D$300,C668)+COUNTIF('12'!$D$3:$D$300,C668)</f>
        <v>0</v>
      </c>
      <c r="F668" s="18">
        <f>COUNTIFS('01'!$C$3:$C$300,C668,'01'!$H$3:$H$300,"&gt;0")+COUNTIFS('01'!$D$3:$D$300,C668,'01'!$H$3:$H$300,"&gt;0")+COUNTIFS('02'!$C$3:$C$300,C668,'02'!$H$3:$H$300,"&gt;0")+COUNTIFS('02'!$D$3:$D$300,C668,'02'!$H$3:$H$300,"&gt;0")+COUNTIFS('03'!$C$3:$C$300,C668,'03'!$H$3:$H$300,"&gt;0")+COUNTIFS('03'!$D$3:$D$300,C668,'03'!$H$3:$H$300,"&gt;0")+COUNTIFS('04'!$C$3:$C$300,C668,'04'!$H$3:$H$300,"&gt;0")+COUNTIFS('04'!$D$3:$D$300,C668,'04'!$H$3:$H$300,"&gt;0")+COUNTIFS('05'!$C$3:$C$300,C668,'05'!$H$3:$H$300,"&gt;0")+COUNTIFS('05'!$D$3:$D$300,C668,'05'!$H$3:$H$300,"&gt;0")+COUNTIFS('06'!$C$3:$C$300,C668,'06'!$H$3:$H$300,"&gt;0")+COUNTIFS('06'!$D$3:$D$300,C668,'06'!$H$3:$H$300,"&gt;0")+COUNTIFS('07'!$C$3:$C$300,C668,'07'!$H$3:$H$300,"&gt;0")+COUNTIFS('07'!$D$3:$D$300,C668,'07'!$H$3:$H$300,"&gt;0")+COUNTIFS('08'!$C$3:$C$300,C668,'08'!$H$3:$H$300,"&gt;0")+COUNTIFS('08'!$D$3:$D$300,C668,'08'!$H$3:$H$300,"&gt;0")+COUNTIFS('09'!$C$3:$C$300,C668,'09'!$H$3:$H$300,"&gt;0")+COUNTIFS('09'!$D$3:$D$300,C668,'09'!$H$3:$H$300,"&gt;0")+COUNTIFS('10'!$C$3:$C$260,C668,'10'!$I$3:$I$260,"&gt;0")+COUNTIFS('10'!$D$3:$D$260,C668,'10'!$I$3:$I$260,"&gt;0")+COUNTIFS('11'!$C$3:$C$300,C668,'11'!$H$3:$H$300,"&gt;0")+COUNTIFS('11'!$D$3:$D$300,C668,'11'!$H$3:$H$300,"&gt;0")+COUNTIFS('12'!$C$3:$C$300,C668,'12'!$H$3:$H$300,"&gt;0")+COUNTIFS('12'!$D$3:$D$300,C668,'12'!$H$3:$H$300,"&gt;0")</f>
        <v>0</v>
      </c>
      <c r="G668" s="18">
        <f>COUNTIFS('01'!$C$3:$C$300,C668,'01'!$H$3:$H$300,"&lt;0")+COUNTIFS('01'!$D$3:$D$300,C668,'01'!$H$3:$H$300,"&lt;0")+COUNTIFS('02'!$C$3:$C$300,C668,'02'!$H$3:$H$300,"&lt;0")+COUNTIFS('02'!$D$3:$D$300,C668,'02'!$H$3:$H$300,"&lt;0")+COUNTIFS('03'!$C$3:$C$300,C668,'03'!$H$3:$H$300,"&lt;0")+COUNTIFS('03'!$D$3:$D$300,C668,'03'!$H$3:$H$300,"&lt;0")+COUNTIFS('04'!$C$3:$C$300,C668,'04'!$H$3:$H$300,"&lt;0")+COUNTIFS('04'!$D$3:$D$300,C668,'04'!$H$3:$H$300,"&lt;0")+COUNTIFS('05'!$C$3:$C$300,C668,'05'!$H$3:$H$300,"&lt;0")+COUNTIFS('05'!$D$3:$D$300,C668,'05'!$H$3:$H$300,"&lt;0")+COUNTIFS('06'!$C$3:$C$300,C668,'06'!$H$3:$H$300,"&lt;0")+COUNTIFS('06'!$D$3:$D$300,C668,'06'!$H$3:$H$300,"&lt;0")+COUNTIFS('07'!$C$3:$C$300,C668,'07'!$H$3:$H$300,"&lt;0")+COUNTIFS('07'!$D$3:$D$300,C668,'07'!$H$3:$H$300,"&lt;0")+COUNTIFS('08'!$C$3:$C$300,C668,'08'!$H$3:$H$300,"&lt;0")+COUNTIFS('08'!$D$3:$D$300,C668,'08'!$H$3:$H$300,"&lt;0")+COUNTIFS('09'!$C$3:$C$300,C668,'09'!$H$3:$H$300,"&lt;0")+COUNTIFS('09'!$D$3:$D$300,C668,'09'!$H$3:$H$300,"&lt;0")+COUNTIFS('10'!$C$3:$C$260,C668,'10'!$I$3:$I$260,"&lt;0")+COUNTIFS('10'!$D$3:$D$260,C668,'10'!$I$3:$I$260,"&lt;0")+COUNTIFS('11'!$C$3:$C$300,C668,'11'!$H$3:$H$300,"&lt;0")+COUNTIFS('11'!$D$3:$D$300,C668,'11'!$H$3:$H$300,"&lt;0")+COUNTIFS('12'!$C$3:$C$300,C668,'12'!$H$3:$H$300,"&lt;0")+COUNTIFS('12'!$D$3:$D$300,C668,'12'!$H$3:$H$300,"&lt;0")</f>
        <v>0</v>
      </c>
      <c r="H668" s="19">
        <f>SUMIFS('01'!$H$3:$H$300,'01'!$C$3:$C$300,C668)+SUMIFS('01'!$H$3:$H$300,'01'!$D$3:$D$300,C668)+SUMIFS('02'!$H$3:$H$300,'02'!$C$3:$C$300,C668)+SUMIFS('02'!$H$3:$H$300,'02'!$D$3:$D$300,C668)+SUMIFS('03'!$H$3:$H$300,'03'!$C$3:$C$300,C668)+SUMIFS('03'!$H$3:$H$300,'03'!$D$3:$D$300,C668)+SUMIFS('04'!$H$3:$H$300,'04'!$C$3:$C$300,C668)+SUMIFS('04'!$H$3:$H$300,'04'!$D$3:$D$300,C668)+SUMIFS('05'!$H$3:$H$300,'05'!$C$3:$C$300,C668)+SUMIFS('05'!$H$3:$H$300,'05'!$D$3:$D$300,C668)+SUMIFS('06'!$H$3:$H$300,'06'!$C$3:$C$300,C668)+SUMIFS('06'!$H$3:$H$300,'06'!$D$3:$D$300,C668)+SUMIFS('07'!$H$3:$H$300,'07'!$C$3:$C$300,C668)+SUMIFS('07'!$H$3:$H$300,'07'!$D$3:$D$300,C668)+SUMIFS('08'!$H$3:$H$300,'08'!$C$3:$C$300,C668)+SUMIFS('08'!$H$3:$H$300,'08'!$D$3:$D$300,C668)+SUMIFS('09'!$H$3:$H$300,'09'!$C$3:$C$300,C668)+SUMIFS('09'!$H$3:$H$300,'09'!$D$3:$D$300,C668)+SUMIFS('10'!$I$3:$I$260,'10'!$C$3:$C$260,C668)+SUMIFS('10'!$I$3:$I$260,'10'!$D$3:$D$260,C668)+SUMIFS('11'!$H$3:$H$300,'11'!$C$3:$C$300,C668)+SUMIFS('11'!$H$3:$H$300,'11'!$D$3:$D$300,C668)+SUMIFS('12'!$H$3:$H$300,'12'!$C$3:$C$300,C668)+SUMIFS('12'!$H$3:$H$300,'12'!$D$3:$D$300,C668)</f>
        <v>0</v>
      </c>
      <c r="I668" s="212"/>
      <c r="J668" s="231"/>
      <c r="K668" s="212"/>
      <c r="L668" s="212"/>
    </row>
    <row r="669" spans="1:12" ht="24.75" customHeight="1">
      <c r="A669" s="16">
        <f>Equipes!$H669+(ROW(Equipes!$H669)/100000)</f>
        <v>6.6899999999999998E-3</v>
      </c>
      <c r="B669" s="13">
        <f>RANK(Equipes!$A669,A:A)</f>
        <v>332</v>
      </c>
      <c r="C669" s="28"/>
      <c r="D669" s="18">
        <f>COUNTIF('01'!$C$3:$C$300,C669)+COUNTIF('02'!$C$3:$C$300,C669)+COUNTIF('03'!$C$3:$C$300,C669)+COUNTIF('04'!$C$3:$C$300,C669)+COUNTIF('05'!$C$3:$C$300,C669)+COUNTIF('06'!$C$3:$C$300,C669)+COUNTIF('07'!$C$3:$C$300,C669)+COUNTIF('08'!$C$3:$C$300,C669)+COUNTIF('09'!$C$3:$C$300,C669)+COUNTIF('10'!$C$3:$C$260,C669)+COUNTIF('11'!$C$3:$C$300,C669)+COUNTIF('12'!$C$3:$C$300,C669)</f>
        <v>0</v>
      </c>
      <c r="E669" s="18">
        <f>COUNTIF('01'!$D$3:$D$300,C669)+COUNTIF('02'!$D$3:$D$300,C669)+COUNTIF('03'!$D$3:$D$300,C669)+COUNTIF('04'!$D$3:$D$300,C669)+COUNTIF('05'!$D$3:$D$300,C669)+COUNTIF('06'!$D$3:$D$300,C669)+COUNTIF('07'!$D$3:$D$300,C669)+COUNTIF('08'!$D$3:$D$300,C669)+COUNTIF('09'!$D$3:$D$300,C669)+COUNTIF('10'!$D$3:$D$260,C669)+COUNTIF('11'!$D$3:$D$300,C669)+COUNTIF('12'!$D$3:$D$300,C669)</f>
        <v>0</v>
      </c>
      <c r="F669" s="18">
        <f>COUNTIFS('01'!$C$3:$C$300,C669,'01'!$H$3:$H$300,"&gt;0")+COUNTIFS('01'!$D$3:$D$300,C669,'01'!$H$3:$H$300,"&gt;0")+COUNTIFS('02'!$C$3:$C$300,C669,'02'!$H$3:$H$300,"&gt;0")+COUNTIFS('02'!$D$3:$D$300,C669,'02'!$H$3:$H$300,"&gt;0")+COUNTIFS('03'!$C$3:$C$300,C669,'03'!$H$3:$H$300,"&gt;0")+COUNTIFS('03'!$D$3:$D$300,C669,'03'!$H$3:$H$300,"&gt;0")+COUNTIFS('04'!$C$3:$C$300,C669,'04'!$H$3:$H$300,"&gt;0")+COUNTIFS('04'!$D$3:$D$300,C669,'04'!$H$3:$H$300,"&gt;0")+COUNTIFS('05'!$C$3:$C$300,C669,'05'!$H$3:$H$300,"&gt;0")+COUNTIFS('05'!$D$3:$D$300,C669,'05'!$H$3:$H$300,"&gt;0")+COUNTIFS('06'!$C$3:$C$300,C669,'06'!$H$3:$H$300,"&gt;0")+COUNTIFS('06'!$D$3:$D$300,C669,'06'!$H$3:$H$300,"&gt;0")+COUNTIFS('07'!$C$3:$C$300,C669,'07'!$H$3:$H$300,"&gt;0")+COUNTIFS('07'!$D$3:$D$300,C669,'07'!$H$3:$H$300,"&gt;0")+COUNTIFS('08'!$C$3:$C$300,C669,'08'!$H$3:$H$300,"&gt;0")+COUNTIFS('08'!$D$3:$D$300,C669,'08'!$H$3:$H$300,"&gt;0")+COUNTIFS('09'!$C$3:$C$300,C669,'09'!$H$3:$H$300,"&gt;0")+COUNTIFS('09'!$D$3:$D$300,C669,'09'!$H$3:$H$300,"&gt;0")+COUNTIFS('10'!$C$3:$C$260,C669,'10'!$I$3:$I$260,"&gt;0")+COUNTIFS('10'!$D$3:$D$260,C669,'10'!$I$3:$I$260,"&gt;0")+COUNTIFS('11'!$C$3:$C$300,C669,'11'!$H$3:$H$300,"&gt;0")+COUNTIFS('11'!$D$3:$D$300,C669,'11'!$H$3:$H$300,"&gt;0")+COUNTIFS('12'!$C$3:$C$300,C669,'12'!$H$3:$H$300,"&gt;0")+COUNTIFS('12'!$D$3:$D$300,C669,'12'!$H$3:$H$300,"&gt;0")</f>
        <v>0</v>
      </c>
      <c r="G669" s="18">
        <f>COUNTIFS('01'!$C$3:$C$300,C669,'01'!$H$3:$H$300,"&lt;0")+COUNTIFS('01'!$D$3:$D$300,C669,'01'!$H$3:$H$300,"&lt;0")+COUNTIFS('02'!$C$3:$C$300,C669,'02'!$H$3:$H$300,"&lt;0")+COUNTIFS('02'!$D$3:$D$300,C669,'02'!$H$3:$H$300,"&lt;0")+COUNTIFS('03'!$C$3:$C$300,C669,'03'!$H$3:$H$300,"&lt;0")+COUNTIFS('03'!$D$3:$D$300,C669,'03'!$H$3:$H$300,"&lt;0")+COUNTIFS('04'!$C$3:$C$300,C669,'04'!$H$3:$H$300,"&lt;0")+COUNTIFS('04'!$D$3:$D$300,C669,'04'!$H$3:$H$300,"&lt;0")+COUNTIFS('05'!$C$3:$C$300,C669,'05'!$H$3:$H$300,"&lt;0")+COUNTIFS('05'!$D$3:$D$300,C669,'05'!$H$3:$H$300,"&lt;0")+COUNTIFS('06'!$C$3:$C$300,C669,'06'!$H$3:$H$300,"&lt;0")+COUNTIFS('06'!$D$3:$D$300,C669,'06'!$H$3:$H$300,"&lt;0")+COUNTIFS('07'!$C$3:$C$300,C669,'07'!$H$3:$H$300,"&lt;0")+COUNTIFS('07'!$D$3:$D$300,C669,'07'!$H$3:$H$300,"&lt;0")+COUNTIFS('08'!$C$3:$C$300,C669,'08'!$H$3:$H$300,"&lt;0")+COUNTIFS('08'!$D$3:$D$300,C669,'08'!$H$3:$H$300,"&lt;0")+COUNTIFS('09'!$C$3:$C$300,C669,'09'!$H$3:$H$300,"&lt;0")+COUNTIFS('09'!$D$3:$D$300,C669,'09'!$H$3:$H$300,"&lt;0")+COUNTIFS('10'!$C$3:$C$260,C669,'10'!$I$3:$I$260,"&lt;0")+COUNTIFS('10'!$D$3:$D$260,C669,'10'!$I$3:$I$260,"&lt;0")+COUNTIFS('11'!$C$3:$C$300,C669,'11'!$H$3:$H$300,"&lt;0")+COUNTIFS('11'!$D$3:$D$300,C669,'11'!$H$3:$H$300,"&lt;0")+COUNTIFS('12'!$C$3:$C$300,C669,'12'!$H$3:$H$300,"&lt;0")+COUNTIFS('12'!$D$3:$D$300,C669,'12'!$H$3:$H$300,"&lt;0")</f>
        <v>0</v>
      </c>
      <c r="H669" s="19">
        <f>SUMIFS('01'!$H$3:$H$300,'01'!$C$3:$C$300,C669)+SUMIFS('01'!$H$3:$H$300,'01'!$D$3:$D$300,C669)+SUMIFS('02'!$H$3:$H$300,'02'!$C$3:$C$300,C669)+SUMIFS('02'!$H$3:$H$300,'02'!$D$3:$D$300,C669)+SUMIFS('03'!$H$3:$H$300,'03'!$C$3:$C$300,C669)+SUMIFS('03'!$H$3:$H$300,'03'!$D$3:$D$300,C669)+SUMIFS('04'!$H$3:$H$300,'04'!$C$3:$C$300,C669)+SUMIFS('04'!$H$3:$H$300,'04'!$D$3:$D$300,C669)+SUMIFS('05'!$H$3:$H$300,'05'!$C$3:$C$300,C669)+SUMIFS('05'!$H$3:$H$300,'05'!$D$3:$D$300,C669)+SUMIFS('06'!$H$3:$H$300,'06'!$C$3:$C$300,C669)+SUMIFS('06'!$H$3:$H$300,'06'!$D$3:$D$300,C669)+SUMIFS('07'!$H$3:$H$300,'07'!$C$3:$C$300,C669)+SUMIFS('07'!$H$3:$H$300,'07'!$D$3:$D$300,C669)+SUMIFS('08'!$H$3:$H$300,'08'!$C$3:$C$300,C669)+SUMIFS('08'!$H$3:$H$300,'08'!$D$3:$D$300,C669)+SUMIFS('09'!$H$3:$H$300,'09'!$C$3:$C$300,C669)+SUMIFS('09'!$H$3:$H$300,'09'!$D$3:$D$300,C669)+SUMIFS('10'!$I$3:$I$260,'10'!$C$3:$C$260,C669)+SUMIFS('10'!$I$3:$I$260,'10'!$D$3:$D$260,C669)+SUMIFS('11'!$H$3:$H$300,'11'!$C$3:$C$300,C669)+SUMIFS('11'!$H$3:$H$300,'11'!$D$3:$D$300,C669)+SUMIFS('12'!$H$3:$H$300,'12'!$C$3:$C$300,C669)+SUMIFS('12'!$H$3:$H$300,'12'!$D$3:$D$300,C669)</f>
        <v>0</v>
      </c>
      <c r="I669" s="212"/>
      <c r="J669" s="231"/>
      <c r="K669" s="212"/>
      <c r="L669" s="212"/>
    </row>
    <row r="670" spans="1:12" ht="24.75" customHeight="1">
      <c r="A670" s="16">
        <f>Equipes!$H670+(ROW(Equipes!$H670)/100000)</f>
        <v>6.7000000000000002E-3</v>
      </c>
      <c r="B670" s="13">
        <f>RANK(Equipes!$A670,A:A)</f>
        <v>331</v>
      </c>
      <c r="C670" s="28"/>
      <c r="D670" s="18">
        <f>COUNTIF('01'!$C$3:$C$300,C670)+COUNTIF('02'!$C$3:$C$300,C670)+COUNTIF('03'!$C$3:$C$300,C670)+COUNTIF('04'!$C$3:$C$300,C670)+COUNTIF('05'!$C$3:$C$300,C670)+COUNTIF('06'!$C$3:$C$300,C670)+COUNTIF('07'!$C$3:$C$300,C670)+COUNTIF('08'!$C$3:$C$300,C670)+COUNTIF('09'!$C$3:$C$300,C670)+COUNTIF('10'!$C$3:$C$260,C670)+COUNTIF('11'!$C$3:$C$300,C670)+COUNTIF('12'!$C$3:$C$300,C670)</f>
        <v>0</v>
      </c>
      <c r="E670" s="18">
        <f>COUNTIF('01'!$D$3:$D$300,C670)+COUNTIF('02'!$D$3:$D$300,C670)+COUNTIF('03'!$D$3:$D$300,C670)+COUNTIF('04'!$D$3:$D$300,C670)+COUNTIF('05'!$D$3:$D$300,C670)+COUNTIF('06'!$D$3:$D$300,C670)+COUNTIF('07'!$D$3:$D$300,C670)+COUNTIF('08'!$D$3:$D$300,C670)+COUNTIF('09'!$D$3:$D$300,C670)+COUNTIF('10'!$D$3:$D$260,C670)+COUNTIF('11'!$D$3:$D$300,C670)+COUNTIF('12'!$D$3:$D$300,C670)</f>
        <v>0</v>
      </c>
      <c r="F670" s="18">
        <f>COUNTIFS('01'!$C$3:$C$300,C670,'01'!$H$3:$H$300,"&gt;0")+COUNTIFS('01'!$D$3:$D$300,C670,'01'!$H$3:$H$300,"&gt;0")+COUNTIFS('02'!$C$3:$C$300,C670,'02'!$H$3:$H$300,"&gt;0")+COUNTIFS('02'!$D$3:$D$300,C670,'02'!$H$3:$H$300,"&gt;0")+COUNTIFS('03'!$C$3:$C$300,C670,'03'!$H$3:$H$300,"&gt;0")+COUNTIFS('03'!$D$3:$D$300,C670,'03'!$H$3:$H$300,"&gt;0")+COUNTIFS('04'!$C$3:$C$300,C670,'04'!$H$3:$H$300,"&gt;0")+COUNTIFS('04'!$D$3:$D$300,C670,'04'!$H$3:$H$300,"&gt;0")+COUNTIFS('05'!$C$3:$C$300,C670,'05'!$H$3:$H$300,"&gt;0")+COUNTIFS('05'!$D$3:$D$300,C670,'05'!$H$3:$H$300,"&gt;0")+COUNTIFS('06'!$C$3:$C$300,C670,'06'!$H$3:$H$300,"&gt;0")+COUNTIFS('06'!$D$3:$D$300,C670,'06'!$H$3:$H$300,"&gt;0")+COUNTIFS('07'!$C$3:$C$300,C670,'07'!$H$3:$H$300,"&gt;0")+COUNTIFS('07'!$D$3:$D$300,C670,'07'!$H$3:$H$300,"&gt;0")+COUNTIFS('08'!$C$3:$C$300,C670,'08'!$H$3:$H$300,"&gt;0")+COUNTIFS('08'!$D$3:$D$300,C670,'08'!$H$3:$H$300,"&gt;0")+COUNTIFS('09'!$C$3:$C$300,C670,'09'!$H$3:$H$300,"&gt;0")+COUNTIFS('09'!$D$3:$D$300,C670,'09'!$H$3:$H$300,"&gt;0")+COUNTIFS('10'!$C$3:$C$260,C670,'10'!$I$3:$I$260,"&gt;0")+COUNTIFS('10'!$D$3:$D$260,C670,'10'!$I$3:$I$260,"&gt;0")+COUNTIFS('11'!$C$3:$C$300,C670,'11'!$H$3:$H$300,"&gt;0")+COUNTIFS('11'!$D$3:$D$300,C670,'11'!$H$3:$H$300,"&gt;0")+COUNTIFS('12'!$C$3:$C$300,C670,'12'!$H$3:$H$300,"&gt;0")+COUNTIFS('12'!$D$3:$D$300,C670,'12'!$H$3:$H$300,"&gt;0")</f>
        <v>0</v>
      </c>
      <c r="G670" s="18">
        <f>COUNTIFS('01'!$C$3:$C$300,C670,'01'!$H$3:$H$300,"&lt;0")+COUNTIFS('01'!$D$3:$D$300,C670,'01'!$H$3:$H$300,"&lt;0")+COUNTIFS('02'!$C$3:$C$300,C670,'02'!$H$3:$H$300,"&lt;0")+COUNTIFS('02'!$D$3:$D$300,C670,'02'!$H$3:$H$300,"&lt;0")+COUNTIFS('03'!$C$3:$C$300,C670,'03'!$H$3:$H$300,"&lt;0")+COUNTIFS('03'!$D$3:$D$300,C670,'03'!$H$3:$H$300,"&lt;0")+COUNTIFS('04'!$C$3:$C$300,C670,'04'!$H$3:$H$300,"&lt;0")+COUNTIFS('04'!$D$3:$D$300,C670,'04'!$H$3:$H$300,"&lt;0")+COUNTIFS('05'!$C$3:$C$300,C670,'05'!$H$3:$H$300,"&lt;0")+COUNTIFS('05'!$D$3:$D$300,C670,'05'!$H$3:$H$300,"&lt;0")+COUNTIFS('06'!$C$3:$C$300,C670,'06'!$H$3:$H$300,"&lt;0")+COUNTIFS('06'!$D$3:$D$300,C670,'06'!$H$3:$H$300,"&lt;0")+COUNTIFS('07'!$C$3:$C$300,C670,'07'!$H$3:$H$300,"&lt;0")+COUNTIFS('07'!$D$3:$D$300,C670,'07'!$H$3:$H$300,"&lt;0")+COUNTIFS('08'!$C$3:$C$300,C670,'08'!$H$3:$H$300,"&lt;0")+COUNTIFS('08'!$D$3:$D$300,C670,'08'!$H$3:$H$300,"&lt;0")+COUNTIFS('09'!$C$3:$C$300,C670,'09'!$H$3:$H$300,"&lt;0")+COUNTIFS('09'!$D$3:$D$300,C670,'09'!$H$3:$H$300,"&lt;0")+COUNTIFS('10'!$C$3:$C$260,C670,'10'!$I$3:$I$260,"&lt;0")+COUNTIFS('10'!$D$3:$D$260,C670,'10'!$I$3:$I$260,"&lt;0")+COUNTIFS('11'!$C$3:$C$300,C670,'11'!$H$3:$H$300,"&lt;0")+COUNTIFS('11'!$D$3:$D$300,C670,'11'!$H$3:$H$300,"&lt;0")+COUNTIFS('12'!$C$3:$C$300,C670,'12'!$H$3:$H$300,"&lt;0")+COUNTIFS('12'!$D$3:$D$300,C670,'12'!$H$3:$H$300,"&lt;0")</f>
        <v>0</v>
      </c>
      <c r="H670" s="19">
        <f>SUMIFS('01'!$H$3:$H$300,'01'!$C$3:$C$300,C670)+SUMIFS('01'!$H$3:$H$300,'01'!$D$3:$D$300,C670)+SUMIFS('02'!$H$3:$H$300,'02'!$C$3:$C$300,C670)+SUMIFS('02'!$H$3:$H$300,'02'!$D$3:$D$300,C670)+SUMIFS('03'!$H$3:$H$300,'03'!$C$3:$C$300,C670)+SUMIFS('03'!$H$3:$H$300,'03'!$D$3:$D$300,C670)+SUMIFS('04'!$H$3:$H$300,'04'!$C$3:$C$300,C670)+SUMIFS('04'!$H$3:$H$300,'04'!$D$3:$D$300,C670)+SUMIFS('05'!$H$3:$H$300,'05'!$C$3:$C$300,C670)+SUMIFS('05'!$H$3:$H$300,'05'!$D$3:$D$300,C670)+SUMIFS('06'!$H$3:$H$300,'06'!$C$3:$C$300,C670)+SUMIFS('06'!$H$3:$H$300,'06'!$D$3:$D$300,C670)+SUMIFS('07'!$H$3:$H$300,'07'!$C$3:$C$300,C670)+SUMIFS('07'!$H$3:$H$300,'07'!$D$3:$D$300,C670)+SUMIFS('08'!$H$3:$H$300,'08'!$C$3:$C$300,C670)+SUMIFS('08'!$H$3:$H$300,'08'!$D$3:$D$300,C670)+SUMIFS('09'!$H$3:$H$300,'09'!$C$3:$C$300,C670)+SUMIFS('09'!$H$3:$H$300,'09'!$D$3:$D$300,C670)+SUMIFS('10'!$I$3:$I$260,'10'!$C$3:$C$260,C670)+SUMIFS('10'!$I$3:$I$260,'10'!$D$3:$D$260,C670)+SUMIFS('11'!$H$3:$H$300,'11'!$C$3:$C$300,C670)+SUMIFS('11'!$H$3:$H$300,'11'!$D$3:$D$300,C670)+SUMIFS('12'!$H$3:$H$300,'12'!$C$3:$C$300,C670)+SUMIFS('12'!$H$3:$H$300,'12'!$D$3:$D$300,C670)</f>
        <v>0</v>
      </c>
      <c r="I670" s="212"/>
      <c r="J670" s="231"/>
      <c r="K670" s="212"/>
      <c r="L670" s="212"/>
    </row>
    <row r="671" spans="1:12" ht="24.75" customHeight="1">
      <c r="A671" s="16">
        <f>Equipes!$H671+(ROW(Equipes!$H671)/100000)</f>
        <v>6.7099999999999998E-3</v>
      </c>
      <c r="B671" s="13">
        <f>RANK(Equipes!$A671,A:A)</f>
        <v>330</v>
      </c>
      <c r="C671" s="28"/>
      <c r="D671" s="18">
        <f>COUNTIF('01'!$C$3:$C$300,C671)+COUNTIF('02'!$C$3:$C$300,C671)+COUNTIF('03'!$C$3:$C$300,C671)+COUNTIF('04'!$C$3:$C$300,C671)+COUNTIF('05'!$C$3:$C$300,C671)+COUNTIF('06'!$C$3:$C$300,C671)+COUNTIF('07'!$C$3:$C$300,C671)+COUNTIF('08'!$C$3:$C$300,C671)+COUNTIF('09'!$C$3:$C$300,C671)+COUNTIF('10'!$C$3:$C$260,C671)+COUNTIF('11'!$C$3:$C$300,C671)+COUNTIF('12'!$C$3:$C$300,C671)</f>
        <v>0</v>
      </c>
      <c r="E671" s="18">
        <f>COUNTIF('01'!$D$3:$D$300,C671)+COUNTIF('02'!$D$3:$D$300,C671)+COUNTIF('03'!$D$3:$D$300,C671)+COUNTIF('04'!$D$3:$D$300,C671)+COUNTIF('05'!$D$3:$D$300,C671)+COUNTIF('06'!$D$3:$D$300,C671)+COUNTIF('07'!$D$3:$D$300,C671)+COUNTIF('08'!$D$3:$D$300,C671)+COUNTIF('09'!$D$3:$D$300,C671)+COUNTIF('10'!$D$3:$D$260,C671)+COUNTIF('11'!$D$3:$D$300,C671)+COUNTIF('12'!$D$3:$D$300,C671)</f>
        <v>0</v>
      </c>
      <c r="F671" s="18">
        <f>COUNTIFS('01'!$C$3:$C$300,C671,'01'!$H$3:$H$300,"&gt;0")+COUNTIFS('01'!$D$3:$D$300,C671,'01'!$H$3:$H$300,"&gt;0")+COUNTIFS('02'!$C$3:$C$300,C671,'02'!$H$3:$H$300,"&gt;0")+COUNTIFS('02'!$D$3:$D$300,C671,'02'!$H$3:$H$300,"&gt;0")+COUNTIFS('03'!$C$3:$C$300,C671,'03'!$H$3:$H$300,"&gt;0")+COUNTIFS('03'!$D$3:$D$300,C671,'03'!$H$3:$H$300,"&gt;0")+COUNTIFS('04'!$C$3:$C$300,C671,'04'!$H$3:$H$300,"&gt;0")+COUNTIFS('04'!$D$3:$D$300,C671,'04'!$H$3:$H$300,"&gt;0")+COUNTIFS('05'!$C$3:$C$300,C671,'05'!$H$3:$H$300,"&gt;0")+COUNTIFS('05'!$D$3:$D$300,C671,'05'!$H$3:$H$300,"&gt;0")+COUNTIFS('06'!$C$3:$C$300,C671,'06'!$H$3:$H$300,"&gt;0")+COUNTIFS('06'!$D$3:$D$300,C671,'06'!$H$3:$H$300,"&gt;0")+COUNTIFS('07'!$C$3:$C$300,C671,'07'!$H$3:$H$300,"&gt;0")+COUNTIFS('07'!$D$3:$D$300,C671,'07'!$H$3:$H$300,"&gt;0")+COUNTIFS('08'!$C$3:$C$300,C671,'08'!$H$3:$H$300,"&gt;0")+COUNTIFS('08'!$D$3:$D$300,C671,'08'!$H$3:$H$300,"&gt;0")+COUNTIFS('09'!$C$3:$C$300,C671,'09'!$H$3:$H$300,"&gt;0")+COUNTIFS('09'!$D$3:$D$300,C671,'09'!$H$3:$H$300,"&gt;0")+COUNTIFS('10'!$C$3:$C$260,C671,'10'!$I$3:$I$260,"&gt;0")+COUNTIFS('10'!$D$3:$D$260,C671,'10'!$I$3:$I$260,"&gt;0")+COUNTIFS('11'!$C$3:$C$300,C671,'11'!$H$3:$H$300,"&gt;0")+COUNTIFS('11'!$D$3:$D$300,C671,'11'!$H$3:$H$300,"&gt;0")+COUNTIFS('12'!$C$3:$C$300,C671,'12'!$H$3:$H$300,"&gt;0")+COUNTIFS('12'!$D$3:$D$300,C671,'12'!$H$3:$H$300,"&gt;0")</f>
        <v>0</v>
      </c>
      <c r="G671" s="18">
        <f>COUNTIFS('01'!$C$3:$C$300,C671,'01'!$H$3:$H$300,"&lt;0")+COUNTIFS('01'!$D$3:$D$300,C671,'01'!$H$3:$H$300,"&lt;0")+COUNTIFS('02'!$C$3:$C$300,C671,'02'!$H$3:$H$300,"&lt;0")+COUNTIFS('02'!$D$3:$D$300,C671,'02'!$H$3:$H$300,"&lt;0")+COUNTIFS('03'!$C$3:$C$300,C671,'03'!$H$3:$H$300,"&lt;0")+COUNTIFS('03'!$D$3:$D$300,C671,'03'!$H$3:$H$300,"&lt;0")+COUNTIFS('04'!$C$3:$C$300,C671,'04'!$H$3:$H$300,"&lt;0")+COUNTIFS('04'!$D$3:$D$300,C671,'04'!$H$3:$H$300,"&lt;0")+COUNTIFS('05'!$C$3:$C$300,C671,'05'!$H$3:$H$300,"&lt;0")+COUNTIFS('05'!$D$3:$D$300,C671,'05'!$H$3:$H$300,"&lt;0")+COUNTIFS('06'!$C$3:$C$300,C671,'06'!$H$3:$H$300,"&lt;0")+COUNTIFS('06'!$D$3:$D$300,C671,'06'!$H$3:$H$300,"&lt;0")+COUNTIFS('07'!$C$3:$C$300,C671,'07'!$H$3:$H$300,"&lt;0")+COUNTIFS('07'!$D$3:$D$300,C671,'07'!$H$3:$H$300,"&lt;0")+COUNTIFS('08'!$C$3:$C$300,C671,'08'!$H$3:$H$300,"&lt;0")+COUNTIFS('08'!$D$3:$D$300,C671,'08'!$H$3:$H$300,"&lt;0")+COUNTIFS('09'!$C$3:$C$300,C671,'09'!$H$3:$H$300,"&lt;0")+COUNTIFS('09'!$D$3:$D$300,C671,'09'!$H$3:$H$300,"&lt;0")+COUNTIFS('10'!$C$3:$C$260,C671,'10'!$I$3:$I$260,"&lt;0")+COUNTIFS('10'!$D$3:$D$260,C671,'10'!$I$3:$I$260,"&lt;0")+COUNTIFS('11'!$C$3:$C$300,C671,'11'!$H$3:$H$300,"&lt;0")+COUNTIFS('11'!$D$3:$D$300,C671,'11'!$H$3:$H$300,"&lt;0")+COUNTIFS('12'!$C$3:$C$300,C671,'12'!$H$3:$H$300,"&lt;0")+COUNTIFS('12'!$D$3:$D$300,C671,'12'!$H$3:$H$300,"&lt;0")</f>
        <v>0</v>
      </c>
      <c r="H671" s="19">
        <f>SUMIFS('01'!$H$3:$H$300,'01'!$C$3:$C$300,C671)+SUMIFS('01'!$H$3:$H$300,'01'!$D$3:$D$300,C671)+SUMIFS('02'!$H$3:$H$300,'02'!$C$3:$C$300,C671)+SUMIFS('02'!$H$3:$H$300,'02'!$D$3:$D$300,C671)+SUMIFS('03'!$H$3:$H$300,'03'!$C$3:$C$300,C671)+SUMIFS('03'!$H$3:$H$300,'03'!$D$3:$D$300,C671)+SUMIFS('04'!$H$3:$H$300,'04'!$C$3:$C$300,C671)+SUMIFS('04'!$H$3:$H$300,'04'!$D$3:$D$300,C671)+SUMIFS('05'!$H$3:$H$300,'05'!$C$3:$C$300,C671)+SUMIFS('05'!$H$3:$H$300,'05'!$D$3:$D$300,C671)+SUMIFS('06'!$H$3:$H$300,'06'!$C$3:$C$300,C671)+SUMIFS('06'!$H$3:$H$300,'06'!$D$3:$D$300,C671)+SUMIFS('07'!$H$3:$H$300,'07'!$C$3:$C$300,C671)+SUMIFS('07'!$H$3:$H$300,'07'!$D$3:$D$300,C671)+SUMIFS('08'!$H$3:$H$300,'08'!$C$3:$C$300,C671)+SUMIFS('08'!$H$3:$H$300,'08'!$D$3:$D$300,C671)+SUMIFS('09'!$H$3:$H$300,'09'!$C$3:$C$300,C671)+SUMIFS('09'!$H$3:$H$300,'09'!$D$3:$D$300,C671)+SUMIFS('10'!$I$3:$I$260,'10'!$C$3:$C$260,C671)+SUMIFS('10'!$I$3:$I$260,'10'!$D$3:$D$260,C671)+SUMIFS('11'!$H$3:$H$300,'11'!$C$3:$C$300,C671)+SUMIFS('11'!$H$3:$H$300,'11'!$D$3:$D$300,C671)+SUMIFS('12'!$H$3:$H$300,'12'!$C$3:$C$300,C671)+SUMIFS('12'!$H$3:$H$300,'12'!$D$3:$D$300,C671)</f>
        <v>0</v>
      </c>
      <c r="I671" s="212"/>
      <c r="J671" s="231"/>
      <c r="K671" s="212"/>
      <c r="L671" s="212"/>
    </row>
    <row r="672" spans="1:12" ht="24.75" customHeight="1">
      <c r="A672" s="16">
        <f>Equipes!$H672+(ROW(Equipes!$H672)/100000)</f>
        <v>6.7200000000000003E-3</v>
      </c>
      <c r="B672" s="13">
        <f>RANK(Equipes!$A672,A:A)</f>
        <v>329</v>
      </c>
      <c r="C672" s="28"/>
      <c r="D672" s="18">
        <f>COUNTIF('01'!$C$3:$C$300,C672)+COUNTIF('02'!$C$3:$C$300,C672)+COUNTIF('03'!$C$3:$C$300,C672)+COUNTIF('04'!$C$3:$C$300,C672)+COUNTIF('05'!$C$3:$C$300,C672)+COUNTIF('06'!$C$3:$C$300,C672)+COUNTIF('07'!$C$3:$C$300,C672)+COUNTIF('08'!$C$3:$C$300,C672)+COUNTIF('09'!$C$3:$C$300,C672)+COUNTIF('10'!$C$3:$C$260,C672)+COUNTIF('11'!$C$3:$C$300,C672)+COUNTIF('12'!$C$3:$C$300,C672)</f>
        <v>0</v>
      </c>
      <c r="E672" s="18">
        <f>COUNTIF('01'!$D$3:$D$300,C672)+COUNTIF('02'!$D$3:$D$300,C672)+COUNTIF('03'!$D$3:$D$300,C672)+COUNTIF('04'!$D$3:$D$300,C672)+COUNTIF('05'!$D$3:$D$300,C672)+COUNTIF('06'!$D$3:$D$300,C672)+COUNTIF('07'!$D$3:$D$300,C672)+COUNTIF('08'!$D$3:$D$300,C672)+COUNTIF('09'!$D$3:$D$300,C672)+COUNTIF('10'!$D$3:$D$260,C672)+COUNTIF('11'!$D$3:$D$300,C672)+COUNTIF('12'!$D$3:$D$300,C672)</f>
        <v>0</v>
      </c>
      <c r="F672" s="18">
        <f>COUNTIFS('01'!$C$3:$C$300,C672,'01'!$H$3:$H$300,"&gt;0")+COUNTIFS('01'!$D$3:$D$300,C672,'01'!$H$3:$H$300,"&gt;0")+COUNTIFS('02'!$C$3:$C$300,C672,'02'!$H$3:$H$300,"&gt;0")+COUNTIFS('02'!$D$3:$D$300,C672,'02'!$H$3:$H$300,"&gt;0")+COUNTIFS('03'!$C$3:$C$300,C672,'03'!$H$3:$H$300,"&gt;0")+COUNTIFS('03'!$D$3:$D$300,C672,'03'!$H$3:$H$300,"&gt;0")+COUNTIFS('04'!$C$3:$C$300,C672,'04'!$H$3:$H$300,"&gt;0")+COUNTIFS('04'!$D$3:$D$300,C672,'04'!$H$3:$H$300,"&gt;0")+COUNTIFS('05'!$C$3:$C$300,C672,'05'!$H$3:$H$300,"&gt;0")+COUNTIFS('05'!$D$3:$D$300,C672,'05'!$H$3:$H$300,"&gt;0")+COUNTIFS('06'!$C$3:$C$300,C672,'06'!$H$3:$H$300,"&gt;0")+COUNTIFS('06'!$D$3:$D$300,C672,'06'!$H$3:$H$300,"&gt;0")+COUNTIFS('07'!$C$3:$C$300,C672,'07'!$H$3:$H$300,"&gt;0")+COUNTIFS('07'!$D$3:$D$300,C672,'07'!$H$3:$H$300,"&gt;0")+COUNTIFS('08'!$C$3:$C$300,C672,'08'!$H$3:$H$300,"&gt;0")+COUNTIFS('08'!$D$3:$D$300,C672,'08'!$H$3:$H$300,"&gt;0")+COUNTIFS('09'!$C$3:$C$300,C672,'09'!$H$3:$H$300,"&gt;0")+COUNTIFS('09'!$D$3:$D$300,C672,'09'!$H$3:$H$300,"&gt;0")+COUNTIFS('10'!$C$3:$C$260,C672,'10'!$I$3:$I$260,"&gt;0")+COUNTIFS('10'!$D$3:$D$260,C672,'10'!$I$3:$I$260,"&gt;0")+COUNTIFS('11'!$C$3:$C$300,C672,'11'!$H$3:$H$300,"&gt;0")+COUNTIFS('11'!$D$3:$D$300,C672,'11'!$H$3:$H$300,"&gt;0")+COUNTIFS('12'!$C$3:$C$300,C672,'12'!$H$3:$H$300,"&gt;0")+COUNTIFS('12'!$D$3:$D$300,C672,'12'!$H$3:$H$300,"&gt;0")</f>
        <v>0</v>
      </c>
      <c r="G672" s="18">
        <f>COUNTIFS('01'!$C$3:$C$300,C672,'01'!$H$3:$H$300,"&lt;0")+COUNTIFS('01'!$D$3:$D$300,C672,'01'!$H$3:$H$300,"&lt;0")+COUNTIFS('02'!$C$3:$C$300,C672,'02'!$H$3:$H$300,"&lt;0")+COUNTIFS('02'!$D$3:$D$300,C672,'02'!$H$3:$H$300,"&lt;0")+COUNTIFS('03'!$C$3:$C$300,C672,'03'!$H$3:$H$300,"&lt;0")+COUNTIFS('03'!$D$3:$D$300,C672,'03'!$H$3:$H$300,"&lt;0")+COUNTIFS('04'!$C$3:$C$300,C672,'04'!$H$3:$H$300,"&lt;0")+COUNTIFS('04'!$D$3:$D$300,C672,'04'!$H$3:$H$300,"&lt;0")+COUNTIFS('05'!$C$3:$C$300,C672,'05'!$H$3:$H$300,"&lt;0")+COUNTIFS('05'!$D$3:$D$300,C672,'05'!$H$3:$H$300,"&lt;0")+COUNTIFS('06'!$C$3:$C$300,C672,'06'!$H$3:$H$300,"&lt;0")+COUNTIFS('06'!$D$3:$D$300,C672,'06'!$H$3:$H$300,"&lt;0")+COUNTIFS('07'!$C$3:$C$300,C672,'07'!$H$3:$H$300,"&lt;0")+COUNTIFS('07'!$D$3:$D$300,C672,'07'!$H$3:$H$300,"&lt;0")+COUNTIFS('08'!$C$3:$C$300,C672,'08'!$H$3:$H$300,"&lt;0")+COUNTIFS('08'!$D$3:$D$300,C672,'08'!$H$3:$H$300,"&lt;0")+COUNTIFS('09'!$C$3:$C$300,C672,'09'!$H$3:$H$300,"&lt;0")+COUNTIFS('09'!$D$3:$D$300,C672,'09'!$H$3:$H$300,"&lt;0")+COUNTIFS('10'!$C$3:$C$260,C672,'10'!$I$3:$I$260,"&lt;0")+COUNTIFS('10'!$D$3:$D$260,C672,'10'!$I$3:$I$260,"&lt;0")+COUNTIFS('11'!$C$3:$C$300,C672,'11'!$H$3:$H$300,"&lt;0")+COUNTIFS('11'!$D$3:$D$300,C672,'11'!$H$3:$H$300,"&lt;0")+COUNTIFS('12'!$C$3:$C$300,C672,'12'!$H$3:$H$300,"&lt;0")+COUNTIFS('12'!$D$3:$D$300,C672,'12'!$H$3:$H$300,"&lt;0")</f>
        <v>0</v>
      </c>
      <c r="H672" s="19">
        <f>SUMIFS('01'!$H$3:$H$300,'01'!$C$3:$C$300,C672)+SUMIFS('01'!$H$3:$H$300,'01'!$D$3:$D$300,C672)+SUMIFS('02'!$H$3:$H$300,'02'!$C$3:$C$300,C672)+SUMIFS('02'!$H$3:$H$300,'02'!$D$3:$D$300,C672)+SUMIFS('03'!$H$3:$H$300,'03'!$C$3:$C$300,C672)+SUMIFS('03'!$H$3:$H$300,'03'!$D$3:$D$300,C672)+SUMIFS('04'!$H$3:$H$300,'04'!$C$3:$C$300,C672)+SUMIFS('04'!$H$3:$H$300,'04'!$D$3:$D$300,C672)+SUMIFS('05'!$H$3:$H$300,'05'!$C$3:$C$300,C672)+SUMIFS('05'!$H$3:$H$300,'05'!$D$3:$D$300,C672)+SUMIFS('06'!$H$3:$H$300,'06'!$C$3:$C$300,C672)+SUMIFS('06'!$H$3:$H$300,'06'!$D$3:$D$300,C672)+SUMIFS('07'!$H$3:$H$300,'07'!$C$3:$C$300,C672)+SUMIFS('07'!$H$3:$H$300,'07'!$D$3:$D$300,C672)+SUMIFS('08'!$H$3:$H$300,'08'!$C$3:$C$300,C672)+SUMIFS('08'!$H$3:$H$300,'08'!$D$3:$D$300,C672)+SUMIFS('09'!$H$3:$H$300,'09'!$C$3:$C$300,C672)+SUMIFS('09'!$H$3:$H$300,'09'!$D$3:$D$300,C672)+SUMIFS('10'!$I$3:$I$260,'10'!$C$3:$C$260,C672)+SUMIFS('10'!$I$3:$I$260,'10'!$D$3:$D$260,C672)+SUMIFS('11'!$H$3:$H$300,'11'!$C$3:$C$300,C672)+SUMIFS('11'!$H$3:$H$300,'11'!$D$3:$D$300,C672)+SUMIFS('12'!$H$3:$H$300,'12'!$C$3:$C$300,C672)+SUMIFS('12'!$H$3:$H$300,'12'!$D$3:$D$300,C672)</f>
        <v>0</v>
      </c>
      <c r="I672" s="212"/>
      <c r="J672" s="231"/>
      <c r="K672" s="212"/>
      <c r="L672" s="212"/>
    </row>
    <row r="673" spans="1:12" ht="24.75" customHeight="1">
      <c r="A673" s="16">
        <f>Equipes!$H673+(ROW(Equipes!$H673)/100000)</f>
        <v>6.7299999999999999E-3</v>
      </c>
      <c r="B673" s="13">
        <f>RANK(Equipes!$A673,A:A)</f>
        <v>328</v>
      </c>
      <c r="C673" s="28"/>
      <c r="D673" s="18">
        <f>COUNTIF('01'!$C$3:$C$300,C673)+COUNTIF('02'!$C$3:$C$300,C673)+COUNTIF('03'!$C$3:$C$300,C673)+COUNTIF('04'!$C$3:$C$300,C673)+COUNTIF('05'!$C$3:$C$300,C673)+COUNTIF('06'!$C$3:$C$300,C673)+COUNTIF('07'!$C$3:$C$300,C673)+COUNTIF('08'!$C$3:$C$300,C673)+COUNTIF('09'!$C$3:$C$300,C673)+COUNTIF('10'!$C$3:$C$260,C673)+COUNTIF('11'!$C$3:$C$300,C673)+COUNTIF('12'!$C$3:$C$300,C673)</f>
        <v>0</v>
      </c>
      <c r="E673" s="18">
        <f>COUNTIF('01'!$D$3:$D$300,C673)+COUNTIF('02'!$D$3:$D$300,C673)+COUNTIF('03'!$D$3:$D$300,C673)+COUNTIF('04'!$D$3:$D$300,C673)+COUNTIF('05'!$D$3:$D$300,C673)+COUNTIF('06'!$D$3:$D$300,C673)+COUNTIF('07'!$D$3:$D$300,C673)+COUNTIF('08'!$D$3:$D$300,C673)+COUNTIF('09'!$D$3:$D$300,C673)+COUNTIF('10'!$D$3:$D$260,C673)+COUNTIF('11'!$D$3:$D$300,C673)+COUNTIF('12'!$D$3:$D$300,C673)</f>
        <v>0</v>
      </c>
      <c r="F673" s="18">
        <f>COUNTIFS('01'!$C$3:$C$300,C673,'01'!$H$3:$H$300,"&gt;0")+COUNTIFS('01'!$D$3:$D$300,C673,'01'!$H$3:$H$300,"&gt;0")+COUNTIFS('02'!$C$3:$C$300,C673,'02'!$H$3:$H$300,"&gt;0")+COUNTIFS('02'!$D$3:$D$300,C673,'02'!$H$3:$H$300,"&gt;0")+COUNTIFS('03'!$C$3:$C$300,C673,'03'!$H$3:$H$300,"&gt;0")+COUNTIFS('03'!$D$3:$D$300,C673,'03'!$H$3:$H$300,"&gt;0")+COUNTIFS('04'!$C$3:$C$300,C673,'04'!$H$3:$H$300,"&gt;0")+COUNTIFS('04'!$D$3:$D$300,C673,'04'!$H$3:$H$300,"&gt;0")+COUNTIFS('05'!$C$3:$C$300,C673,'05'!$H$3:$H$300,"&gt;0")+COUNTIFS('05'!$D$3:$D$300,C673,'05'!$H$3:$H$300,"&gt;0")+COUNTIFS('06'!$C$3:$C$300,C673,'06'!$H$3:$H$300,"&gt;0")+COUNTIFS('06'!$D$3:$D$300,C673,'06'!$H$3:$H$300,"&gt;0")+COUNTIFS('07'!$C$3:$C$300,C673,'07'!$H$3:$H$300,"&gt;0")+COUNTIFS('07'!$D$3:$D$300,C673,'07'!$H$3:$H$300,"&gt;0")+COUNTIFS('08'!$C$3:$C$300,C673,'08'!$H$3:$H$300,"&gt;0")+COUNTIFS('08'!$D$3:$D$300,C673,'08'!$H$3:$H$300,"&gt;0")+COUNTIFS('09'!$C$3:$C$300,C673,'09'!$H$3:$H$300,"&gt;0")+COUNTIFS('09'!$D$3:$D$300,C673,'09'!$H$3:$H$300,"&gt;0")+COUNTIFS('10'!$C$3:$C$260,C673,'10'!$I$3:$I$260,"&gt;0")+COUNTIFS('10'!$D$3:$D$260,C673,'10'!$I$3:$I$260,"&gt;0")+COUNTIFS('11'!$C$3:$C$300,C673,'11'!$H$3:$H$300,"&gt;0")+COUNTIFS('11'!$D$3:$D$300,C673,'11'!$H$3:$H$300,"&gt;0")+COUNTIFS('12'!$C$3:$C$300,C673,'12'!$H$3:$H$300,"&gt;0")+COUNTIFS('12'!$D$3:$D$300,C673,'12'!$H$3:$H$300,"&gt;0")</f>
        <v>0</v>
      </c>
      <c r="G673" s="18">
        <f>COUNTIFS('01'!$C$3:$C$300,C673,'01'!$H$3:$H$300,"&lt;0")+COUNTIFS('01'!$D$3:$D$300,C673,'01'!$H$3:$H$300,"&lt;0")+COUNTIFS('02'!$C$3:$C$300,C673,'02'!$H$3:$H$300,"&lt;0")+COUNTIFS('02'!$D$3:$D$300,C673,'02'!$H$3:$H$300,"&lt;0")+COUNTIFS('03'!$C$3:$C$300,C673,'03'!$H$3:$H$300,"&lt;0")+COUNTIFS('03'!$D$3:$D$300,C673,'03'!$H$3:$H$300,"&lt;0")+COUNTIFS('04'!$C$3:$C$300,C673,'04'!$H$3:$H$300,"&lt;0")+COUNTIFS('04'!$D$3:$D$300,C673,'04'!$H$3:$H$300,"&lt;0")+COUNTIFS('05'!$C$3:$C$300,C673,'05'!$H$3:$H$300,"&lt;0")+COUNTIFS('05'!$D$3:$D$300,C673,'05'!$H$3:$H$300,"&lt;0")+COUNTIFS('06'!$C$3:$C$300,C673,'06'!$H$3:$H$300,"&lt;0")+COUNTIFS('06'!$D$3:$D$300,C673,'06'!$H$3:$H$300,"&lt;0")+COUNTIFS('07'!$C$3:$C$300,C673,'07'!$H$3:$H$300,"&lt;0")+COUNTIFS('07'!$D$3:$D$300,C673,'07'!$H$3:$H$300,"&lt;0")+COUNTIFS('08'!$C$3:$C$300,C673,'08'!$H$3:$H$300,"&lt;0")+COUNTIFS('08'!$D$3:$D$300,C673,'08'!$H$3:$H$300,"&lt;0")+COUNTIFS('09'!$C$3:$C$300,C673,'09'!$H$3:$H$300,"&lt;0")+COUNTIFS('09'!$D$3:$D$300,C673,'09'!$H$3:$H$300,"&lt;0")+COUNTIFS('10'!$C$3:$C$260,C673,'10'!$I$3:$I$260,"&lt;0")+COUNTIFS('10'!$D$3:$D$260,C673,'10'!$I$3:$I$260,"&lt;0")+COUNTIFS('11'!$C$3:$C$300,C673,'11'!$H$3:$H$300,"&lt;0")+COUNTIFS('11'!$D$3:$D$300,C673,'11'!$H$3:$H$300,"&lt;0")+COUNTIFS('12'!$C$3:$C$300,C673,'12'!$H$3:$H$300,"&lt;0")+COUNTIFS('12'!$D$3:$D$300,C673,'12'!$H$3:$H$300,"&lt;0")</f>
        <v>0</v>
      </c>
      <c r="H673" s="19">
        <f>SUMIFS('01'!$H$3:$H$300,'01'!$C$3:$C$300,C673)+SUMIFS('01'!$H$3:$H$300,'01'!$D$3:$D$300,C673)+SUMIFS('02'!$H$3:$H$300,'02'!$C$3:$C$300,C673)+SUMIFS('02'!$H$3:$H$300,'02'!$D$3:$D$300,C673)+SUMIFS('03'!$H$3:$H$300,'03'!$C$3:$C$300,C673)+SUMIFS('03'!$H$3:$H$300,'03'!$D$3:$D$300,C673)+SUMIFS('04'!$H$3:$H$300,'04'!$C$3:$C$300,C673)+SUMIFS('04'!$H$3:$H$300,'04'!$D$3:$D$300,C673)+SUMIFS('05'!$H$3:$H$300,'05'!$C$3:$C$300,C673)+SUMIFS('05'!$H$3:$H$300,'05'!$D$3:$D$300,C673)+SUMIFS('06'!$H$3:$H$300,'06'!$C$3:$C$300,C673)+SUMIFS('06'!$H$3:$H$300,'06'!$D$3:$D$300,C673)+SUMIFS('07'!$H$3:$H$300,'07'!$C$3:$C$300,C673)+SUMIFS('07'!$H$3:$H$300,'07'!$D$3:$D$300,C673)+SUMIFS('08'!$H$3:$H$300,'08'!$C$3:$C$300,C673)+SUMIFS('08'!$H$3:$H$300,'08'!$D$3:$D$300,C673)+SUMIFS('09'!$H$3:$H$300,'09'!$C$3:$C$300,C673)+SUMIFS('09'!$H$3:$H$300,'09'!$D$3:$D$300,C673)+SUMIFS('10'!$I$3:$I$260,'10'!$C$3:$C$260,C673)+SUMIFS('10'!$I$3:$I$260,'10'!$D$3:$D$260,C673)+SUMIFS('11'!$H$3:$H$300,'11'!$C$3:$C$300,C673)+SUMIFS('11'!$H$3:$H$300,'11'!$D$3:$D$300,C673)+SUMIFS('12'!$H$3:$H$300,'12'!$C$3:$C$300,C673)+SUMIFS('12'!$H$3:$H$300,'12'!$D$3:$D$300,C673)</f>
        <v>0</v>
      </c>
      <c r="I673" s="212"/>
      <c r="J673" s="231"/>
      <c r="K673" s="212"/>
      <c r="L673" s="212"/>
    </row>
    <row r="674" spans="1:12" ht="24.75" customHeight="1">
      <c r="A674" s="16">
        <f>Equipes!$H674+(ROW(Equipes!$H674)/100000)</f>
        <v>6.7400000000000003E-3</v>
      </c>
      <c r="B674" s="13">
        <f>RANK(Equipes!$A674,A:A)</f>
        <v>327</v>
      </c>
      <c r="C674" s="28"/>
      <c r="D674" s="18">
        <f>COUNTIF('01'!$C$3:$C$300,C674)+COUNTIF('02'!$C$3:$C$300,C674)+COUNTIF('03'!$C$3:$C$300,C674)+COUNTIF('04'!$C$3:$C$300,C674)+COUNTIF('05'!$C$3:$C$300,C674)+COUNTIF('06'!$C$3:$C$300,C674)+COUNTIF('07'!$C$3:$C$300,C674)+COUNTIF('08'!$C$3:$C$300,C674)+COUNTIF('09'!$C$3:$C$300,C674)+COUNTIF('10'!$C$3:$C$260,C674)+COUNTIF('11'!$C$3:$C$300,C674)+COUNTIF('12'!$C$3:$C$300,C674)</f>
        <v>0</v>
      </c>
      <c r="E674" s="18">
        <f>COUNTIF('01'!$D$3:$D$300,C674)+COUNTIF('02'!$D$3:$D$300,C674)+COUNTIF('03'!$D$3:$D$300,C674)+COUNTIF('04'!$D$3:$D$300,C674)+COUNTIF('05'!$D$3:$D$300,C674)+COUNTIF('06'!$D$3:$D$300,C674)+COUNTIF('07'!$D$3:$D$300,C674)+COUNTIF('08'!$D$3:$D$300,C674)+COUNTIF('09'!$D$3:$D$300,C674)+COUNTIF('10'!$D$3:$D$260,C674)+COUNTIF('11'!$D$3:$D$300,C674)+COUNTIF('12'!$D$3:$D$300,C674)</f>
        <v>0</v>
      </c>
      <c r="F674" s="18">
        <f>COUNTIFS('01'!$C$3:$C$300,C674,'01'!$H$3:$H$300,"&gt;0")+COUNTIFS('01'!$D$3:$D$300,C674,'01'!$H$3:$H$300,"&gt;0")+COUNTIFS('02'!$C$3:$C$300,C674,'02'!$H$3:$H$300,"&gt;0")+COUNTIFS('02'!$D$3:$D$300,C674,'02'!$H$3:$H$300,"&gt;0")+COUNTIFS('03'!$C$3:$C$300,C674,'03'!$H$3:$H$300,"&gt;0")+COUNTIFS('03'!$D$3:$D$300,C674,'03'!$H$3:$H$300,"&gt;0")+COUNTIFS('04'!$C$3:$C$300,C674,'04'!$H$3:$H$300,"&gt;0")+COUNTIFS('04'!$D$3:$D$300,C674,'04'!$H$3:$H$300,"&gt;0")+COUNTIFS('05'!$C$3:$C$300,C674,'05'!$H$3:$H$300,"&gt;0")+COUNTIFS('05'!$D$3:$D$300,C674,'05'!$H$3:$H$300,"&gt;0")+COUNTIFS('06'!$C$3:$C$300,C674,'06'!$H$3:$H$300,"&gt;0")+COUNTIFS('06'!$D$3:$D$300,C674,'06'!$H$3:$H$300,"&gt;0")+COUNTIFS('07'!$C$3:$C$300,C674,'07'!$H$3:$H$300,"&gt;0")+COUNTIFS('07'!$D$3:$D$300,C674,'07'!$H$3:$H$300,"&gt;0")+COUNTIFS('08'!$C$3:$C$300,C674,'08'!$H$3:$H$300,"&gt;0")+COUNTIFS('08'!$D$3:$D$300,C674,'08'!$H$3:$H$300,"&gt;0")+COUNTIFS('09'!$C$3:$C$300,C674,'09'!$H$3:$H$300,"&gt;0")+COUNTIFS('09'!$D$3:$D$300,C674,'09'!$H$3:$H$300,"&gt;0")+COUNTIFS('10'!$C$3:$C$260,C674,'10'!$I$3:$I$260,"&gt;0")+COUNTIFS('10'!$D$3:$D$260,C674,'10'!$I$3:$I$260,"&gt;0")+COUNTIFS('11'!$C$3:$C$300,C674,'11'!$H$3:$H$300,"&gt;0")+COUNTIFS('11'!$D$3:$D$300,C674,'11'!$H$3:$H$300,"&gt;0")+COUNTIFS('12'!$C$3:$C$300,C674,'12'!$H$3:$H$300,"&gt;0")+COUNTIFS('12'!$D$3:$D$300,C674,'12'!$H$3:$H$300,"&gt;0")</f>
        <v>0</v>
      </c>
      <c r="G674" s="18">
        <f>COUNTIFS('01'!$C$3:$C$300,C674,'01'!$H$3:$H$300,"&lt;0")+COUNTIFS('01'!$D$3:$D$300,C674,'01'!$H$3:$H$300,"&lt;0")+COUNTIFS('02'!$C$3:$C$300,C674,'02'!$H$3:$H$300,"&lt;0")+COUNTIFS('02'!$D$3:$D$300,C674,'02'!$H$3:$H$300,"&lt;0")+COUNTIFS('03'!$C$3:$C$300,C674,'03'!$H$3:$H$300,"&lt;0")+COUNTIFS('03'!$D$3:$D$300,C674,'03'!$H$3:$H$300,"&lt;0")+COUNTIFS('04'!$C$3:$C$300,C674,'04'!$H$3:$H$300,"&lt;0")+COUNTIFS('04'!$D$3:$D$300,C674,'04'!$H$3:$H$300,"&lt;0")+COUNTIFS('05'!$C$3:$C$300,C674,'05'!$H$3:$H$300,"&lt;0")+COUNTIFS('05'!$D$3:$D$300,C674,'05'!$H$3:$H$300,"&lt;0")+COUNTIFS('06'!$C$3:$C$300,C674,'06'!$H$3:$H$300,"&lt;0")+COUNTIFS('06'!$D$3:$D$300,C674,'06'!$H$3:$H$300,"&lt;0")+COUNTIFS('07'!$C$3:$C$300,C674,'07'!$H$3:$H$300,"&lt;0")+COUNTIFS('07'!$D$3:$D$300,C674,'07'!$H$3:$H$300,"&lt;0")+COUNTIFS('08'!$C$3:$C$300,C674,'08'!$H$3:$H$300,"&lt;0")+COUNTIFS('08'!$D$3:$D$300,C674,'08'!$H$3:$H$300,"&lt;0")+COUNTIFS('09'!$C$3:$C$300,C674,'09'!$H$3:$H$300,"&lt;0")+COUNTIFS('09'!$D$3:$D$300,C674,'09'!$H$3:$H$300,"&lt;0")+COUNTIFS('10'!$C$3:$C$260,C674,'10'!$I$3:$I$260,"&lt;0")+COUNTIFS('10'!$D$3:$D$260,C674,'10'!$I$3:$I$260,"&lt;0")+COUNTIFS('11'!$C$3:$C$300,C674,'11'!$H$3:$H$300,"&lt;0")+COUNTIFS('11'!$D$3:$D$300,C674,'11'!$H$3:$H$300,"&lt;0")+COUNTIFS('12'!$C$3:$C$300,C674,'12'!$H$3:$H$300,"&lt;0")+COUNTIFS('12'!$D$3:$D$300,C674,'12'!$H$3:$H$300,"&lt;0")</f>
        <v>0</v>
      </c>
      <c r="H674" s="19">
        <f>SUMIFS('01'!$H$3:$H$300,'01'!$C$3:$C$300,C674)+SUMIFS('01'!$H$3:$H$300,'01'!$D$3:$D$300,C674)+SUMIFS('02'!$H$3:$H$300,'02'!$C$3:$C$300,C674)+SUMIFS('02'!$H$3:$H$300,'02'!$D$3:$D$300,C674)+SUMIFS('03'!$H$3:$H$300,'03'!$C$3:$C$300,C674)+SUMIFS('03'!$H$3:$H$300,'03'!$D$3:$D$300,C674)+SUMIFS('04'!$H$3:$H$300,'04'!$C$3:$C$300,C674)+SUMIFS('04'!$H$3:$H$300,'04'!$D$3:$D$300,C674)+SUMIFS('05'!$H$3:$H$300,'05'!$C$3:$C$300,C674)+SUMIFS('05'!$H$3:$H$300,'05'!$D$3:$D$300,C674)+SUMIFS('06'!$H$3:$H$300,'06'!$C$3:$C$300,C674)+SUMIFS('06'!$H$3:$H$300,'06'!$D$3:$D$300,C674)+SUMIFS('07'!$H$3:$H$300,'07'!$C$3:$C$300,C674)+SUMIFS('07'!$H$3:$H$300,'07'!$D$3:$D$300,C674)+SUMIFS('08'!$H$3:$H$300,'08'!$C$3:$C$300,C674)+SUMIFS('08'!$H$3:$H$300,'08'!$D$3:$D$300,C674)+SUMIFS('09'!$H$3:$H$300,'09'!$C$3:$C$300,C674)+SUMIFS('09'!$H$3:$H$300,'09'!$D$3:$D$300,C674)+SUMIFS('10'!$I$3:$I$260,'10'!$C$3:$C$260,C674)+SUMIFS('10'!$I$3:$I$260,'10'!$D$3:$D$260,C674)+SUMIFS('11'!$H$3:$H$300,'11'!$C$3:$C$300,C674)+SUMIFS('11'!$H$3:$H$300,'11'!$D$3:$D$300,C674)+SUMIFS('12'!$H$3:$H$300,'12'!$C$3:$C$300,C674)+SUMIFS('12'!$H$3:$H$300,'12'!$D$3:$D$300,C674)</f>
        <v>0</v>
      </c>
      <c r="I674" s="212"/>
      <c r="J674" s="231"/>
      <c r="K674" s="212"/>
      <c r="L674" s="212"/>
    </row>
    <row r="675" spans="1:12" ht="24.75" customHeight="1">
      <c r="A675" s="16">
        <f>Equipes!$H675+(ROW(Equipes!$H675)/100000)</f>
        <v>6.7499999999999999E-3</v>
      </c>
      <c r="B675" s="13">
        <f>RANK(Equipes!$A675,A:A)</f>
        <v>326</v>
      </c>
      <c r="C675" s="28"/>
      <c r="D675" s="18">
        <f>COUNTIF('01'!$C$3:$C$300,C675)+COUNTIF('02'!$C$3:$C$300,C675)+COUNTIF('03'!$C$3:$C$300,C675)+COUNTIF('04'!$C$3:$C$300,C675)+COUNTIF('05'!$C$3:$C$300,C675)+COUNTIF('06'!$C$3:$C$300,C675)+COUNTIF('07'!$C$3:$C$300,C675)+COUNTIF('08'!$C$3:$C$300,C675)+COUNTIF('09'!$C$3:$C$300,C675)+COUNTIF('10'!$C$3:$C$260,C675)+COUNTIF('11'!$C$3:$C$300,C675)+COUNTIF('12'!$C$3:$C$300,C675)</f>
        <v>0</v>
      </c>
      <c r="E675" s="18">
        <f>COUNTIF('01'!$D$3:$D$300,C675)+COUNTIF('02'!$D$3:$D$300,C675)+COUNTIF('03'!$D$3:$D$300,C675)+COUNTIF('04'!$D$3:$D$300,C675)+COUNTIF('05'!$D$3:$D$300,C675)+COUNTIF('06'!$D$3:$D$300,C675)+COUNTIF('07'!$D$3:$D$300,C675)+COUNTIF('08'!$D$3:$D$300,C675)+COUNTIF('09'!$D$3:$D$300,C675)+COUNTIF('10'!$D$3:$D$260,C675)+COUNTIF('11'!$D$3:$D$300,C675)+COUNTIF('12'!$D$3:$D$300,C675)</f>
        <v>0</v>
      </c>
      <c r="F675" s="18">
        <f>COUNTIFS('01'!$C$3:$C$300,C675,'01'!$H$3:$H$300,"&gt;0")+COUNTIFS('01'!$D$3:$D$300,C675,'01'!$H$3:$H$300,"&gt;0")+COUNTIFS('02'!$C$3:$C$300,C675,'02'!$H$3:$H$300,"&gt;0")+COUNTIFS('02'!$D$3:$D$300,C675,'02'!$H$3:$H$300,"&gt;0")+COUNTIFS('03'!$C$3:$C$300,C675,'03'!$H$3:$H$300,"&gt;0")+COUNTIFS('03'!$D$3:$D$300,C675,'03'!$H$3:$H$300,"&gt;0")+COUNTIFS('04'!$C$3:$C$300,C675,'04'!$H$3:$H$300,"&gt;0")+COUNTIFS('04'!$D$3:$D$300,C675,'04'!$H$3:$H$300,"&gt;0")+COUNTIFS('05'!$C$3:$C$300,C675,'05'!$H$3:$H$300,"&gt;0")+COUNTIFS('05'!$D$3:$D$300,C675,'05'!$H$3:$H$300,"&gt;0")+COUNTIFS('06'!$C$3:$C$300,C675,'06'!$H$3:$H$300,"&gt;0")+COUNTIFS('06'!$D$3:$D$300,C675,'06'!$H$3:$H$300,"&gt;0")+COUNTIFS('07'!$C$3:$C$300,C675,'07'!$H$3:$H$300,"&gt;0")+COUNTIFS('07'!$D$3:$D$300,C675,'07'!$H$3:$H$300,"&gt;0")+COUNTIFS('08'!$C$3:$C$300,C675,'08'!$H$3:$H$300,"&gt;0")+COUNTIFS('08'!$D$3:$D$300,C675,'08'!$H$3:$H$300,"&gt;0")+COUNTIFS('09'!$C$3:$C$300,C675,'09'!$H$3:$H$300,"&gt;0")+COUNTIFS('09'!$D$3:$D$300,C675,'09'!$H$3:$H$300,"&gt;0")+COUNTIFS('10'!$C$3:$C$260,C675,'10'!$I$3:$I$260,"&gt;0")+COUNTIFS('10'!$D$3:$D$260,C675,'10'!$I$3:$I$260,"&gt;0")+COUNTIFS('11'!$C$3:$C$300,C675,'11'!$H$3:$H$300,"&gt;0")+COUNTIFS('11'!$D$3:$D$300,C675,'11'!$H$3:$H$300,"&gt;0")+COUNTIFS('12'!$C$3:$C$300,C675,'12'!$H$3:$H$300,"&gt;0")+COUNTIFS('12'!$D$3:$D$300,C675,'12'!$H$3:$H$300,"&gt;0")</f>
        <v>0</v>
      </c>
      <c r="G675" s="18">
        <f>COUNTIFS('01'!$C$3:$C$300,C675,'01'!$H$3:$H$300,"&lt;0")+COUNTIFS('01'!$D$3:$D$300,C675,'01'!$H$3:$H$300,"&lt;0")+COUNTIFS('02'!$C$3:$C$300,C675,'02'!$H$3:$H$300,"&lt;0")+COUNTIFS('02'!$D$3:$D$300,C675,'02'!$H$3:$H$300,"&lt;0")+COUNTIFS('03'!$C$3:$C$300,C675,'03'!$H$3:$H$300,"&lt;0")+COUNTIFS('03'!$D$3:$D$300,C675,'03'!$H$3:$H$300,"&lt;0")+COUNTIFS('04'!$C$3:$C$300,C675,'04'!$H$3:$H$300,"&lt;0")+COUNTIFS('04'!$D$3:$D$300,C675,'04'!$H$3:$H$300,"&lt;0")+COUNTIFS('05'!$C$3:$C$300,C675,'05'!$H$3:$H$300,"&lt;0")+COUNTIFS('05'!$D$3:$D$300,C675,'05'!$H$3:$H$300,"&lt;0")+COUNTIFS('06'!$C$3:$C$300,C675,'06'!$H$3:$H$300,"&lt;0")+COUNTIFS('06'!$D$3:$D$300,C675,'06'!$H$3:$H$300,"&lt;0")+COUNTIFS('07'!$C$3:$C$300,C675,'07'!$H$3:$H$300,"&lt;0")+COUNTIFS('07'!$D$3:$D$300,C675,'07'!$H$3:$H$300,"&lt;0")+COUNTIFS('08'!$C$3:$C$300,C675,'08'!$H$3:$H$300,"&lt;0")+COUNTIFS('08'!$D$3:$D$300,C675,'08'!$H$3:$H$300,"&lt;0")+COUNTIFS('09'!$C$3:$C$300,C675,'09'!$H$3:$H$300,"&lt;0")+COUNTIFS('09'!$D$3:$D$300,C675,'09'!$H$3:$H$300,"&lt;0")+COUNTIFS('10'!$C$3:$C$260,C675,'10'!$I$3:$I$260,"&lt;0")+COUNTIFS('10'!$D$3:$D$260,C675,'10'!$I$3:$I$260,"&lt;0")+COUNTIFS('11'!$C$3:$C$300,C675,'11'!$H$3:$H$300,"&lt;0")+COUNTIFS('11'!$D$3:$D$300,C675,'11'!$H$3:$H$300,"&lt;0")+COUNTIFS('12'!$C$3:$C$300,C675,'12'!$H$3:$H$300,"&lt;0")+COUNTIFS('12'!$D$3:$D$300,C675,'12'!$H$3:$H$300,"&lt;0")</f>
        <v>0</v>
      </c>
      <c r="H675" s="19">
        <f>SUMIFS('01'!$H$3:$H$300,'01'!$C$3:$C$300,C675)+SUMIFS('01'!$H$3:$H$300,'01'!$D$3:$D$300,C675)+SUMIFS('02'!$H$3:$H$300,'02'!$C$3:$C$300,C675)+SUMIFS('02'!$H$3:$H$300,'02'!$D$3:$D$300,C675)+SUMIFS('03'!$H$3:$H$300,'03'!$C$3:$C$300,C675)+SUMIFS('03'!$H$3:$H$300,'03'!$D$3:$D$300,C675)+SUMIFS('04'!$H$3:$H$300,'04'!$C$3:$C$300,C675)+SUMIFS('04'!$H$3:$H$300,'04'!$D$3:$D$300,C675)+SUMIFS('05'!$H$3:$H$300,'05'!$C$3:$C$300,C675)+SUMIFS('05'!$H$3:$H$300,'05'!$D$3:$D$300,C675)+SUMIFS('06'!$H$3:$H$300,'06'!$C$3:$C$300,C675)+SUMIFS('06'!$H$3:$H$300,'06'!$D$3:$D$300,C675)+SUMIFS('07'!$H$3:$H$300,'07'!$C$3:$C$300,C675)+SUMIFS('07'!$H$3:$H$300,'07'!$D$3:$D$300,C675)+SUMIFS('08'!$H$3:$H$300,'08'!$C$3:$C$300,C675)+SUMIFS('08'!$H$3:$H$300,'08'!$D$3:$D$300,C675)+SUMIFS('09'!$H$3:$H$300,'09'!$C$3:$C$300,C675)+SUMIFS('09'!$H$3:$H$300,'09'!$D$3:$D$300,C675)+SUMIFS('10'!$I$3:$I$260,'10'!$C$3:$C$260,C675)+SUMIFS('10'!$I$3:$I$260,'10'!$D$3:$D$260,C675)+SUMIFS('11'!$H$3:$H$300,'11'!$C$3:$C$300,C675)+SUMIFS('11'!$H$3:$H$300,'11'!$D$3:$D$300,C675)+SUMIFS('12'!$H$3:$H$300,'12'!$C$3:$C$300,C675)+SUMIFS('12'!$H$3:$H$300,'12'!$D$3:$D$300,C675)</f>
        <v>0</v>
      </c>
      <c r="I675" s="212"/>
      <c r="J675" s="231"/>
      <c r="K675" s="212"/>
      <c r="L675" s="212"/>
    </row>
    <row r="676" spans="1:12" ht="24.75" customHeight="1">
      <c r="A676" s="16">
        <f>Equipes!$H676+(ROW(Equipes!$H676)/100000)</f>
        <v>6.7600000000000004E-3</v>
      </c>
      <c r="B676" s="13">
        <f>RANK(Equipes!$A676,A:A)</f>
        <v>325</v>
      </c>
      <c r="C676" s="28"/>
      <c r="D676" s="18">
        <f>COUNTIF('01'!$C$3:$C$300,C676)+COUNTIF('02'!$C$3:$C$300,C676)+COUNTIF('03'!$C$3:$C$300,C676)+COUNTIF('04'!$C$3:$C$300,C676)+COUNTIF('05'!$C$3:$C$300,C676)+COUNTIF('06'!$C$3:$C$300,C676)+COUNTIF('07'!$C$3:$C$300,C676)+COUNTIF('08'!$C$3:$C$300,C676)+COUNTIF('09'!$C$3:$C$300,C676)+COUNTIF('10'!$C$3:$C$260,C676)+COUNTIF('11'!$C$3:$C$300,C676)+COUNTIF('12'!$C$3:$C$300,C676)</f>
        <v>0</v>
      </c>
      <c r="E676" s="18">
        <f>COUNTIF('01'!$D$3:$D$300,C676)+COUNTIF('02'!$D$3:$D$300,C676)+COUNTIF('03'!$D$3:$D$300,C676)+COUNTIF('04'!$D$3:$D$300,C676)+COUNTIF('05'!$D$3:$D$300,C676)+COUNTIF('06'!$D$3:$D$300,C676)+COUNTIF('07'!$D$3:$D$300,C676)+COUNTIF('08'!$D$3:$D$300,C676)+COUNTIF('09'!$D$3:$D$300,C676)+COUNTIF('10'!$D$3:$D$260,C676)+COUNTIF('11'!$D$3:$D$300,C676)+COUNTIF('12'!$D$3:$D$300,C676)</f>
        <v>0</v>
      </c>
      <c r="F676" s="18">
        <f>COUNTIFS('01'!$C$3:$C$300,C676,'01'!$H$3:$H$300,"&gt;0")+COUNTIFS('01'!$D$3:$D$300,C676,'01'!$H$3:$H$300,"&gt;0")+COUNTIFS('02'!$C$3:$C$300,C676,'02'!$H$3:$H$300,"&gt;0")+COUNTIFS('02'!$D$3:$D$300,C676,'02'!$H$3:$H$300,"&gt;0")+COUNTIFS('03'!$C$3:$C$300,C676,'03'!$H$3:$H$300,"&gt;0")+COUNTIFS('03'!$D$3:$D$300,C676,'03'!$H$3:$H$300,"&gt;0")+COUNTIFS('04'!$C$3:$C$300,C676,'04'!$H$3:$H$300,"&gt;0")+COUNTIFS('04'!$D$3:$D$300,C676,'04'!$H$3:$H$300,"&gt;0")+COUNTIFS('05'!$C$3:$C$300,C676,'05'!$H$3:$H$300,"&gt;0")+COUNTIFS('05'!$D$3:$D$300,C676,'05'!$H$3:$H$300,"&gt;0")+COUNTIFS('06'!$C$3:$C$300,C676,'06'!$H$3:$H$300,"&gt;0")+COUNTIFS('06'!$D$3:$D$300,C676,'06'!$H$3:$H$300,"&gt;0")+COUNTIFS('07'!$C$3:$C$300,C676,'07'!$H$3:$H$300,"&gt;0")+COUNTIFS('07'!$D$3:$D$300,C676,'07'!$H$3:$H$300,"&gt;0")+COUNTIFS('08'!$C$3:$C$300,C676,'08'!$H$3:$H$300,"&gt;0")+COUNTIFS('08'!$D$3:$D$300,C676,'08'!$H$3:$H$300,"&gt;0")+COUNTIFS('09'!$C$3:$C$300,C676,'09'!$H$3:$H$300,"&gt;0")+COUNTIFS('09'!$D$3:$D$300,C676,'09'!$H$3:$H$300,"&gt;0")+COUNTIFS('10'!$C$3:$C$260,C676,'10'!$I$3:$I$260,"&gt;0")+COUNTIFS('10'!$D$3:$D$260,C676,'10'!$I$3:$I$260,"&gt;0")+COUNTIFS('11'!$C$3:$C$300,C676,'11'!$H$3:$H$300,"&gt;0")+COUNTIFS('11'!$D$3:$D$300,C676,'11'!$H$3:$H$300,"&gt;0")+COUNTIFS('12'!$C$3:$C$300,C676,'12'!$H$3:$H$300,"&gt;0")+COUNTIFS('12'!$D$3:$D$300,C676,'12'!$H$3:$H$300,"&gt;0")</f>
        <v>0</v>
      </c>
      <c r="G676" s="18">
        <f>COUNTIFS('01'!$C$3:$C$300,C676,'01'!$H$3:$H$300,"&lt;0")+COUNTIFS('01'!$D$3:$D$300,C676,'01'!$H$3:$H$300,"&lt;0")+COUNTIFS('02'!$C$3:$C$300,C676,'02'!$H$3:$H$300,"&lt;0")+COUNTIFS('02'!$D$3:$D$300,C676,'02'!$H$3:$H$300,"&lt;0")+COUNTIFS('03'!$C$3:$C$300,C676,'03'!$H$3:$H$300,"&lt;0")+COUNTIFS('03'!$D$3:$D$300,C676,'03'!$H$3:$H$300,"&lt;0")+COUNTIFS('04'!$C$3:$C$300,C676,'04'!$H$3:$H$300,"&lt;0")+COUNTIFS('04'!$D$3:$D$300,C676,'04'!$H$3:$H$300,"&lt;0")+COUNTIFS('05'!$C$3:$C$300,C676,'05'!$H$3:$H$300,"&lt;0")+COUNTIFS('05'!$D$3:$D$300,C676,'05'!$H$3:$H$300,"&lt;0")+COUNTIFS('06'!$C$3:$C$300,C676,'06'!$H$3:$H$300,"&lt;0")+COUNTIFS('06'!$D$3:$D$300,C676,'06'!$H$3:$H$300,"&lt;0")+COUNTIFS('07'!$C$3:$C$300,C676,'07'!$H$3:$H$300,"&lt;0")+COUNTIFS('07'!$D$3:$D$300,C676,'07'!$H$3:$H$300,"&lt;0")+COUNTIFS('08'!$C$3:$C$300,C676,'08'!$H$3:$H$300,"&lt;0")+COUNTIFS('08'!$D$3:$D$300,C676,'08'!$H$3:$H$300,"&lt;0")+COUNTIFS('09'!$C$3:$C$300,C676,'09'!$H$3:$H$300,"&lt;0")+COUNTIFS('09'!$D$3:$D$300,C676,'09'!$H$3:$H$300,"&lt;0")+COUNTIFS('10'!$C$3:$C$260,C676,'10'!$I$3:$I$260,"&lt;0")+COUNTIFS('10'!$D$3:$D$260,C676,'10'!$I$3:$I$260,"&lt;0")+COUNTIFS('11'!$C$3:$C$300,C676,'11'!$H$3:$H$300,"&lt;0")+COUNTIFS('11'!$D$3:$D$300,C676,'11'!$H$3:$H$300,"&lt;0")+COUNTIFS('12'!$C$3:$C$300,C676,'12'!$H$3:$H$300,"&lt;0")+COUNTIFS('12'!$D$3:$D$300,C676,'12'!$H$3:$H$300,"&lt;0")</f>
        <v>0</v>
      </c>
      <c r="H676" s="19">
        <f>SUMIFS('01'!$H$3:$H$300,'01'!$C$3:$C$300,C676)+SUMIFS('01'!$H$3:$H$300,'01'!$D$3:$D$300,C676)+SUMIFS('02'!$H$3:$H$300,'02'!$C$3:$C$300,C676)+SUMIFS('02'!$H$3:$H$300,'02'!$D$3:$D$300,C676)+SUMIFS('03'!$H$3:$H$300,'03'!$C$3:$C$300,C676)+SUMIFS('03'!$H$3:$H$300,'03'!$D$3:$D$300,C676)+SUMIFS('04'!$H$3:$H$300,'04'!$C$3:$C$300,C676)+SUMIFS('04'!$H$3:$H$300,'04'!$D$3:$D$300,C676)+SUMIFS('05'!$H$3:$H$300,'05'!$C$3:$C$300,C676)+SUMIFS('05'!$H$3:$H$300,'05'!$D$3:$D$300,C676)+SUMIFS('06'!$H$3:$H$300,'06'!$C$3:$C$300,C676)+SUMIFS('06'!$H$3:$H$300,'06'!$D$3:$D$300,C676)+SUMIFS('07'!$H$3:$H$300,'07'!$C$3:$C$300,C676)+SUMIFS('07'!$H$3:$H$300,'07'!$D$3:$D$300,C676)+SUMIFS('08'!$H$3:$H$300,'08'!$C$3:$C$300,C676)+SUMIFS('08'!$H$3:$H$300,'08'!$D$3:$D$300,C676)+SUMIFS('09'!$H$3:$H$300,'09'!$C$3:$C$300,C676)+SUMIFS('09'!$H$3:$H$300,'09'!$D$3:$D$300,C676)+SUMIFS('10'!$I$3:$I$260,'10'!$C$3:$C$260,C676)+SUMIFS('10'!$I$3:$I$260,'10'!$D$3:$D$260,C676)+SUMIFS('11'!$H$3:$H$300,'11'!$C$3:$C$300,C676)+SUMIFS('11'!$H$3:$H$300,'11'!$D$3:$D$300,C676)+SUMIFS('12'!$H$3:$H$300,'12'!$C$3:$C$300,C676)+SUMIFS('12'!$H$3:$H$300,'12'!$D$3:$D$300,C676)</f>
        <v>0</v>
      </c>
      <c r="I676" s="212"/>
      <c r="J676" s="231"/>
      <c r="K676" s="212"/>
      <c r="L676" s="212"/>
    </row>
    <row r="677" spans="1:12" ht="24.75" customHeight="1">
      <c r="A677" s="16">
        <f>Equipes!$H677+(ROW(Equipes!$H677)/100000)</f>
        <v>6.77E-3</v>
      </c>
      <c r="B677" s="13">
        <f>RANK(Equipes!$A677,A:A)</f>
        <v>324</v>
      </c>
      <c r="C677" s="28"/>
      <c r="D677" s="18">
        <f>COUNTIF('01'!$C$3:$C$300,C677)+COUNTIF('02'!$C$3:$C$300,C677)+COUNTIF('03'!$C$3:$C$300,C677)+COUNTIF('04'!$C$3:$C$300,C677)+COUNTIF('05'!$C$3:$C$300,C677)+COUNTIF('06'!$C$3:$C$300,C677)+COUNTIF('07'!$C$3:$C$300,C677)+COUNTIF('08'!$C$3:$C$300,C677)+COUNTIF('09'!$C$3:$C$300,C677)+COUNTIF('10'!$C$3:$C$260,C677)+COUNTIF('11'!$C$3:$C$300,C677)+COUNTIF('12'!$C$3:$C$300,C677)</f>
        <v>0</v>
      </c>
      <c r="E677" s="18">
        <f>COUNTIF('01'!$D$3:$D$300,C677)+COUNTIF('02'!$D$3:$D$300,C677)+COUNTIF('03'!$D$3:$D$300,C677)+COUNTIF('04'!$D$3:$D$300,C677)+COUNTIF('05'!$D$3:$D$300,C677)+COUNTIF('06'!$D$3:$D$300,C677)+COUNTIF('07'!$D$3:$D$300,C677)+COUNTIF('08'!$D$3:$D$300,C677)+COUNTIF('09'!$D$3:$D$300,C677)+COUNTIF('10'!$D$3:$D$260,C677)+COUNTIF('11'!$D$3:$D$300,C677)+COUNTIF('12'!$D$3:$D$300,C677)</f>
        <v>0</v>
      </c>
      <c r="F677" s="18">
        <f>COUNTIFS('01'!$C$3:$C$300,C677,'01'!$H$3:$H$300,"&gt;0")+COUNTIFS('01'!$D$3:$D$300,C677,'01'!$H$3:$H$300,"&gt;0")+COUNTIFS('02'!$C$3:$C$300,C677,'02'!$H$3:$H$300,"&gt;0")+COUNTIFS('02'!$D$3:$D$300,C677,'02'!$H$3:$H$300,"&gt;0")+COUNTIFS('03'!$C$3:$C$300,C677,'03'!$H$3:$H$300,"&gt;0")+COUNTIFS('03'!$D$3:$D$300,C677,'03'!$H$3:$H$300,"&gt;0")+COUNTIFS('04'!$C$3:$C$300,C677,'04'!$H$3:$H$300,"&gt;0")+COUNTIFS('04'!$D$3:$D$300,C677,'04'!$H$3:$H$300,"&gt;0")+COUNTIFS('05'!$C$3:$C$300,C677,'05'!$H$3:$H$300,"&gt;0")+COUNTIFS('05'!$D$3:$D$300,C677,'05'!$H$3:$H$300,"&gt;0")+COUNTIFS('06'!$C$3:$C$300,C677,'06'!$H$3:$H$300,"&gt;0")+COUNTIFS('06'!$D$3:$D$300,C677,'06'!$H$3:$H$300,"&gt;0")+COUNTIFS('07'!$C$3:$C$300,C677,'07'!$H$3:$H$300,"&gt;0")+COUNTIFS('07'!$D$3:$D$300,C677,'07'!$H$3:$H$300,"&gt;0")+COUNTIFS('08'!$C$3:$C$300,C677,'08'!$H$3:$H$300,"&gt;0")+COUNTIFS('08'!$D$3:$D$300,C677,'08'!$H$3:$H$300,"&gt;0")+COUNTIFS('09'!$C$3:$C$300,C677,'09'!$H$3:$H$300,"&gt;0")+COUNTIFS('09'!$D$3:$D$300,C677,'09'!$H$3:$H$300,"&gt;0")+COUNTIFS('10'!$C$3:$C$260,C677,'10'!$I$3:$I$260,"&gt;0")+COUNTIFS('10'!$D$3:$D$260,C677,'10'!$I$3:$I$260,"&gt;0")+COUNTIFS('11'!$C$3:$C$300,C677,'11'!$H$3:$H$300,"&gt;0")+COUNTIFS('11'!$D$3:$D$300,C677,'11'!$H$3:$H$300,"&gt;0")+COUNTIFS('12'!$C$3:$C$300,C677,'12'!$H$3:$H$300,"&gt;0")+COUNTIFS('12'!$D$3:$D$300,C677,'12'!$H$3:$H$300,"&gt;0")</f>
        <v>0</v>
      </c>
      <c r="G677" s="18">
        <f>COUNTIFS('01'!$C$3:$C$300,C677,'01'!$H$3:$H$300,"&lt;0")+COUNTIFS('01'!$D$3:$D$300,C677,'01'!$H$3:$H$300,"&lt;0")+COUNTIFS('02'!$C$3:$C$300,C677,'02'!$H$3:$H$300,"&lt;0")+COUNTIFS('02'!$D$3:$D$300,C677,'02'!$H$3:$H$300,"&lt;0")+COUNTIFS('03'!$C$3:$C$300,C677,'03'!$H$3:$H$300,"&lt;0")+COUNTIFS('03'!$D$3:$D$300,C677,'03'!$H$3:$H$300,"&lt;0")+COUNTIFS('04'!$C$3:$C$300,C677,'04'!$H$3:$H$300,"&lt;0")+COUNTIFS('04'!$D$3:$D$300,C677,'04'!$H$3:$H$300,"&lt;0")+COUNTIFS('05'!$C$3:$C$300,C677,'05'!$H$3:$H$300,"&lt;0")+COUNTIFS('05'!$D$3:$D$300,C677,'05'!$H$3:$H$300,"&lt;0")+COUNTIFS('06'!$C$3:$C$300,C677,'06'!$H$3:$H$300,"&lt;0")+COUNTIFS('06'!$D$3:$D$300,C677,'06'!$H$3:$H$300,"&lt;0")+COUNTIFS('07'!$C$3:$C$300,C677,'07'!$H$3:$H$300,"&lt;0")+COUNTIFS('07'!$D$3:$D$300,C677,'07'!$H$3:$H$300,"&lt;0")+COUNTIFS('08'!$C$3:$C$300,C677,'08'!$H$3:$H$300,"&lt;0")+COUNTIFS('08'!$D$3:$D$300,C677,'08'!$H$3:$H$300,"&lt;0")+COUNTIFS('09'!$C$3:$C$300,C677,'09'!$H$3:$H$300,"&lt;0")+COUNTIFS('09'!$D$3:$D$300,C677,'09'!$H$3:$H$300,"&lt;0")+COUNTIFS('10'!$C$3:$C$260,C677,'10'!$I$3:$I$260,"&lt;0")+COUNTIFS('10'!$D$3:$D$260,C677,'10'!$I$3:$I$260,"&lt;0")+COUNTIFS('11'!$C$3:$C$300,C677,'11'!$H$3:$H$300,"&lt;0")+COUNTIFS('11'!$D$3:$D$300,C677,'11'!$H$3:$H$300,"&lt;0")+COUNTIFS('12'!$C$3:$C$300,C677,'12'!$H$3:$H$300,"&lt;0")+COUNTIFS('12'!$D$3:$D$300,C677,'12'!$H$3:$H$300,"&lt;0")</f>
        <v>0</v>
      </c>
      <c r="H677" s="19">
        <f>SUMIFS('01'!$H$3:$H$300,'01'!$C$3:$C$300,C677)+SUMIFS('01'!$H$3:$H$300,'01'!$D$3:$D$300,C677)+SUMIFS('02'!$H$3:$H$300,'02'!$C$3:$C$300,C677)+SUMIFS('02'!$H$3:$H$300,'02'!$D$3:$D$300,C677)+SUMIFS('03'!$H$3:$H$300,'03'!$C$3:$C$300,C677)+SUMIFS('03'!$H$3:$H$300,'03'!$D$3:$D$300,C677)+SUMIFS('04'!$H$3:$H$300,'04'!$C$3:$C$300,C677)+SUMIFS('04'!$H$3:$H$300,'04'!$D$3:$D$300,C677)+SUMIFS('05'!$H$3:$H$300,'05'!$C$3:$C$300,C677)+SUMIFS('05'!$H$3:$H$300,'05'!$D$3:$D$300,C677)+SUMIFS('06'!$H$3:$H$300,'06'!$C$3:$C$300,C677)+SUMIFS('06'!$H$3:$H$300,'06'!$D$3:$D$300,C677)+SUMIFS('07'!$H$3:$H$300,'07'!$C$3:$C$300,C677)+SUMIFS('07'!$H$3:$H$300,'07'!$D$3:$D$300,C677)+SUMIFS('08'!$H$3:$H$300,'08'!$C$3:$C$300,C677)+SUMIFS('08'!$H$3:$H$300,'08'!$D$3:$D$300,C677)+SUMIFS('09'!$H$3:$H$300,'09'!$C$3:$C$300,C677)+SUMIFS('09'!$H$3:$H$300,'09'!$D$3:$D$300,C677)+SUMIFS('10'!$I$3:$I$260,'10'!$C$3:$C$260,C677)+SUMIFS('10'!$I$3:$I$260,'10'!$D$3:$D$260,C677)+SUMIFS('11'!$H$3:$H$300,'11'!$C$3:$C$300,C677)+SUMIFS('11'!$H$3:$H$300,'11'!$D$3:$D$300,C677)+SUMIFS('12'!$H$3:$H$300,'12'!$C$3:$C$300,C677)+SUMIFS('12'!$H$3:$H$300,'12'!$D$3:$D$300,C677)</f>
        <v>0</v>
      </c>
      <c r="I677" s="212"/>
      <c r="J677" s="231"/>
      <c r="K677" s="212"/>
      <c r="L677" s="212"/>
    </row>
    <row r="678" spans="1:12" ht="24.75" customHeight="1">
      <c r="A678" s="16">
        <f>Equipes!$H678+(ROW(Equipes!$H678)/100000)</f>
        <v>6.7799999999999996E-3</v>
      </c>
      <c r="B678" s="13">
        <f>RANK(Equipes!$A678,A:A)</f>
        <v>323</v>
      </c>
      <c r="C678" s="28"/>
      <c r="D678" s="18">
        <f>COUNTIF('01'!$C$3:$C$300,C678)+COUNTIF('02'!$C$3:$C$300,C678)+COUNTIF('03'!$C$3:$C$300,C678)+COUNTIF('04'!$C$3:$C$300,C678)+COUNTIF('05'!$C$3:$C$300,C678)+COUNTIF('06'!$C$3:$C$300,C678)+COUNTIF('07'!$C$3:$C$300,C678)+COUNTIF('08'!$C$3:$C$300,C678)+COUNTIF('09'!$C$3:$C$300,C678)+COUNTIF('10'!$C$3:$C$260,C678)+COUNTIF('11'!$C$3:$C$300,C678)+COUNTIF('12'!$C$3:$C$300,C678)</f>
        <v>0</v>
      </c>
      <c r="E678" s="18">
        <f>COUNTIF('01'!$D$3:$D$300,C678)+COUNTIF('02'!$D$3:$D$300,C678)+COUNTIF('03'!$D$3:$D$300,C678)+COUNTIF('04'!$D$3:$D$300,C678)+COUNTIF('05'!$D$3:$D$300,C678)+COUNTIF('06'!$D$3:$D$300,C678)+COUNTIF('07'!$D$3:$D$300,C678)+COUNTIF('08'!$D$3:$D$300,C678)+COUNTIF('09'!$D$3:$D$300,C678)+COUNTIF('10'!$D$3:$D$260,C678)+COUNTIF('11'!$D$3:$D$300,C678)+COUNTIF('12'!$D$3:$D$300,C678)</f>
        <v>0</v>
      </c>
      <c r="F678" s="18">
        <f>COUNTIFS('01'!$C$3:$C$300,C678,'01'!$H$3:$H$300,"&gt;0")+COUNTIFS('01'!$D$3:$D$300,C678,'01'!$H$3:$H$300,"&gt;0")+COUNTIFS('02'!$C$3:$C$300,C678,'02'!$H$3:$H$300,"&gt;0")+COUNTIFS('02'!$D$3:$D$300,C678,'02'!$H$3:$H$300,"&gt;0")+COUNTIFS('03'!$C$3:$C$300,C678,'03'!$H$3:$H$300,"&gt;0")+COUNTIFS('03'!$D$3:$D$300,C678,'03'!$H$3:$H$300,"&gt;0")+COUNTIFS('04'!$C$3:$C$300,C678,'04'!$H$3:$H$300,"&gt;0")+COUNTIFS('04'!$D$3:$D$300,C678,'04'!$H$3:$H$300,"&gt;0")+COUNTIFS('05'!$C$3:$C$300,C678,'05'!$H$3:$H$300,"&gt;0")+COUNTIFS('05'!$D$3:$D$300,C678,'05'!$H$3:$H$300,"&gt;0")+COUNTIFS('06'!$C$3:$C$300,C678,'06'!$H$3:$H$300,"&gt;0")+COUNTIFS('06'!$D$3:$D$300,C678,'06'!$H$3:$H$300,"&gt;0")+COUNTIFS('07'!$C$3:$C$300,C678,'07'!$H$3:$H$300,"&gt;0")+COUNTIFS('07'!$D$3:$D$300,C678,'07'!$H$3:$H$300,"&gt;0")+COUNTIFS('08'!$C$3:$C$300,C678,'08'!$H$3:$H$300,"&gt;0")+COUNTIFS('08'!$D$3:$D$300,C678,'08'!$H$3:$H$300,"&gt;0")+COUNTIFS('09'!$C$3:$C$300,C678,'09'!$H$3:$H$300,"&gt;0")+COUNTIFS('09'!$D$3:$D$300,C678,'09'!$H$3:$H$300,"&gt;0")+COUNTIFS('10'!$C$3:$C$260,C678,'10'!$I$3:$I$260,"&gt;0")+COUNTIFS('10'!$D$3:$D$260,C678,'10'!$I$3:$I$260,"&gt;0")+COUNTIFS('11'!$C$3:$C$300,C678,'11'!$H$3:$H$300,"&gt;0")+COUNTIFS('11'!$D$3:$D$300,C678,'11'!$H$3:$H$300,"&gt;0")+COUNTIFS('12'!$C$3:$C$300,C678,'12'!$H$3:$H$300,"&gt;0")+COUNTIFS('12'!$D$3:$D$300,C678,'12'!$H$3:$H$300,"&gt;0")</f>
        <v>0</v>
      </c>
      <c r="G678" s="18">
        <f>COUNTIFS('01'!$C$3:$C$300,C678,'01'!$H$3:$H$300,"&lt;0")+COUNTIFS('01'!$D$3:$D$300,C678,'01'!$H$3:$H$300,"&lt;0")+COUNTIFS('02'!$C$3:$C$300,C678,'02'!$H$3:$H$300,"&lt;0")+COUNTIFS('02'!$D$3:$D$300,C678,'02'!$H$3:$H$300,"&lt;0")+COUNTIFS('03'!$C$3:$C$300,C678,'03'!$H$3:$H$300,"&lt;0")+COUNTIFS('03'!$D$3:$D$300,C678,'03'!$H$3:$H$300,"&lt;0")+COUNTIFS('04'!$C$3:$C$300,C678,'04'!$H$3:$H$300,"&lt;0")+COUNTIFS('04'!$D$3:$D$300,C678,'04'!$H$3:$H$300,"&lt;0")+COUNTIFS('05'!$C$3:$C$300,C678,'05'!$H$3:$H$300,"&lt;0")+COUNTIFS('05'!$D$3:$D$300,C678,'05'!$H$3:$H$300,"&lt;0")+COUNTIFS('06'!$C$3:$C$300,C678,'06'!$H$3:$H$300,"&lt;0")+COUNTIFS('06'!$D$3:$D$300,C678,'06'!$H$3:$H$300,"&lt;0")+COUNTIFS('07'!$C$3:$C$300,C678,'07'!$H$3:$H$300,"&lt;0")+COUNTIFS('07'!$D$3:$D$300,C678,'07'!$H$3:$H$300,"&lt;0")+COUNTIFS('08'!$C$3:$C$300,C678,'08'!$H$3:$H$300,"&lt;0")+COUNTIFS('08'!$D$3:$D$300,C678,'08'!$H$3:$H$300,"&lt;0")+COUNTIFS('09'!$C$3:$C$300,C678,'09'!$H$3:$H$300,"&lt;0")+COUNTIFS('09'!$D$3:$D$300,C678,'09'!$H$3:$H$300,"&lt;0")+COUNTIFS('10'!$C$3:$C$260,C678,'10'!$I$3:$I$260,"&lt;0")+COUNTIFS('10'!$D$3:$D$260,C678,'10'!$I$3:$I$260,"&lt;0")+COUNTIFS('11'!$C$3:$C$300,C678,'11'!$H$3:$H$300,"&lt;0")+COUNTIFS('11'!$D$3:$D$300,C678,'11'!$H$3:$H$300,"&lt;0")+COUNTIFS('12'!$C$3:$C$300,C678,'12'!$H$3:$H$300,"&lt;0")+COUNTIFS('12'!$D$3:$D$300,C678,'12'!$H$3:$H$300,"&lt;0")</f>
        <v>0</v>
      </c>
      <c r="H678" s="19">
        <f>SUMIFS('01'!$H$3:$H$300,'01'!$C$3:$C$300,C678)+SUMIFS('01'!$H$3:$H$300,'01'!$D$3:$D$300,C678)+SUMIFS('02'!$H$3:$H$300,'02'!$C$3:$C$300,C678)+SUMIFS('02'!$H$3:$H$300,'02'!$D$3:$D$300,C678)+SUMIFS('03'!$H$3:$H$300,'03'!$C$3:$C$300,C678)+SUMIFS('03'!$H$3:$H$300,'03'!$D$3:$D$300,C678)+SUMIFS('04'!$H$3:$H$300,'04'!$C$3:$C$300,C678)+SUMIFS('04'!$H$3:$H$300,'04'!$D$3:$D$300,C678)+SUMIFS('05'!$H$3:$H$300,'05'!$C$3:$C$300,C678)+SUMIFS('05'!$H$3:$H$300,'05'!$D$3:$D$300,C678)+SUMIFS('06'!$H$3:$H$300,'06'!$C$3:$C$300,C678)+SUMIFS('06'!$H$3:$H$300,'06'!$D$3:$D$300,C678)+SUMIFS('07'!$H$3:$H$300,'07'!$C$3:$C$300,C678)+SUMIFS('07'!$H$3:$H$300,'07'!$D$3:$D$300,C678)+SUMIFS('08'!$H$3:$H$300,'08'!$C$3:$C$300,C678)+SUMIFS('08'!$H$3:$H$300,'08'!$D$3:$D$300,C678)+SUMIFS('09'!$H$3:$H$300,'09'!$C$3:$C$300,C678)+SUMIFS('09'!$H$3:$H$300,'09'!$D$3:$D$300,C678)+SUMIFS('10'!$I$3:$I$260,'10'!$C$3:$C$260,C678)+SUMIFS('10'!$I$3:$I$260,'10'!$D$3:$D$260,C678)+SUMIFS('11'!$H$3:$H$300,'11'!$C$3:$C$300,C678)+SUMIFS('11'!$H$3:$H$300,'11'!$D$3:$D$300,C678)+SUMIFS('12'!$H$3:$H$300,'12'!$C$3:$C$300,C678)+SUMIFS('12'!$H$3:$H$300,'12'!$D$3:$D$300,C678)</f>
        <v>0</v>
      </c>
      <c r="I678" s="212"/>
      <c r="J678" s="231"/>
      <c r="K678" s="212"/>
      <c r="L678" s="212"/>
    </row>
    <row r="679" spans="1:12" ht="24.75" customHeight="1">
      <c r="A679" s="16">
        <f>Equipes!$H679+(ROW(Equipes!$H679)/100000)</f>
        <v>6.79E-3</v>
      </c>
      <c r="B679" s="13">
        <f>RANK(Equipes!$A679,A:A)</f>
        <v>322</v>
      </c>
      <c r="C679" s="28"/>
      <c r="D679" s="18">
        <f>COUNTIF('01'!$C$3:$C$300,C679)+COUNTIF('02'!$C$3:$C$300,C679)+COUNTIF('03'!$C$3:$C$300,C679)+COUNTIF('04'!$C$3:$C$300,C679)+COUNTIF('05'!$C$3:$C$300,C679)+COUNTIF('06'!$C$3:$C$300,C679)+COUNTIF('07'!$C$3:$C$300,C679)+COUNTIF('08'!$C$3:$C$300,C679)+COUNTIF('09'!$C$3:$C$300,C679)+COUNTIF('10'!$C$3:$C$260,C679)+COUNTIF('11'!$C$3:$C$300,C679)+COUNTIF('12'!$C$3:$C$300,C679)</f>
        <v>0</v>
      </c>
      <c r="E679" s="18">
        <f>COUNTIF('01'!$D$3:$D$300,C679)+COUNTIF('02'!$D$3:$D$300,C679)+COUNTIF('03'!$D$3:$D$300,C679)+COUNTIF('04'!$D$3:$D$300,C679)+COUNTIF('05'!$D$3:$D$300,C679)+COUNTIF('06'!$D$3:$D$300,C679)+COUNTIF('07'!$D$3:$D$300,C679)+COUNTIF('08'!$D$3:$D$300,C679)+COUNTIF('09'!$D$3:$D$300,C679)+COUNTIF('10'!$D$3:$D$260,C679)+COUNTIF('11'!$D$3:$D$300,C679)+COUNTIF('12'!$D$3:$D$300,C679)</f>
        <v>0</v>
      </c>
      <c r="F679" s="18">
        <f>COUNTIFS('01'!$C$3:$C$300,C679,'01'!$H$3:$H$300,"&gt;0")+COUNTIFS('01'!$D$3:$D$300,C679,'01'!$H$3:$H$300,"&gt;0")+COUNTIFS('02'!$C$3:$C$300,C679,'02'!$H$3:$H$300,"&gt;0")+COUNTIFS('02'!$D$3:$D$300,C679,'02'!$H$3:$H$300,"&gt;0")+COUNTIFS('03'!$C$3:$C$300,C679,'03'!$H$3:$H$300,"&gt;0")+COUNTIFS('03'!$D$3:$D$300,C679,'03'!$H$3:$H$300,"&gt;0")+COUNTIFS('04'!$C$3:$C$300,C679,'04'!$H$3:$H$300,"&gt;0")+COUNTIFS('04'!$D$3:$D$300,C679,'04'!$H$3:$H$300,"&gt;0")+COUNTIFS('05'!$C$3:$C$300,C679,'05'!$H$3:$H$300,"&gt;0")+COUNTIFS('05'!$D$3:$D$300,C679,'05'!$H$3:$H$300,"&gt;0")+COUNTIFS('06'!$C$3:$C$300,C679,'06'!$H$3:$H$300,"&gt;0")+COUNTIFS('06'!$D$3:$D$300,C679,'06'!$H$3:$H$300,"&gt;0")+COUNTIFS('07'!$C$3:$C$300,C679,'07'!$H$3:$H$300,"&gt;0")+COUNTIFS('07'!$D$3:$D$300,C679,'07'!$H$3:$H$300,"&gt;0")+COUNTIFS('08'!$C$3:$C$300,C679,'08'!$H$3:$H$300,"&gt;0")+COUNTIFS('08'!$D$3:$D$300,C679,'08'!$H$3:$H$300,"&gt;0")+COUNTIFS('09'!$C$3:$C$300,C679,'09'!$H$3:$H$300,"&gt;0")+COUNTIFS('09'!$D$3:$D$300,C679,'09'!$H$3:$H$300,"&gt;0")+COUNTIFS('10'!$C$3:$C$260,C679,'10'!$I$3:$I$260,"&gt;0")+COUNTIFS('10'!$D$3:$D$260,C679,'10'!$I$3:$I$260,"&gt;0")+COUNTIFS('11'!$C$3:$C$300,C679,'11'!$H$3:$H$300,"&gt;0")+COUNTIFS('11'!$D$3:$D$300,C679,'11'!$H$3:$H$300,"&gt;0")+COUNTIFS('12'!$C$3:$C$300,C679,'12'!$H$3:$H$300,"&gt;0")+COUNTIFS('12'!$D$3:$D$300,C679,'12'!$H$3:$H$300,"&gt;0")</f>
        <v>0</v>
      </c>
      <c r="G679" s="18">
        <f>COUNTIFS('01'!$C$3:$C$300,C679,'01'!$H$3:$H$300,"&lt;0")+COUNTIFS('01'!$D$3:$D$300,C679,'01'!$H$3:$H$300,"&lt;0")+COUNTIFS('02'!$C$3:$C$300,C679,'02'!$H$3:$H$300,"&lt;0")+COUNTIFS('02'!$D$3:$D$300,C679,'02'!$H$3:$H$300,"&lt;0")+COUNTIFS('03'!$C$3:$C$300,C679,'03'!$H$3:$H$300,"&lt;0")+COUNTIFS('03'!$D$3:$D$300,C679,'03'!$H$3:$H$300,"&lt;0")+COUNTIFS('04'!$C$3:$C$300,C679,'04'!$H$3:$H$300,"&lt;0")+COUNTIFS('04'!$D$3:$D$300,C679,'04'!$H$3:$H$300,"&lt;0")+COUNTIFS('05'!$C$3:$C$300,C679,'05'!$H$3:$H$300,"&lt;0")+COUNTIFS('05'!$D$3:$D$300,C679,'05'!$H$3:$H$300,"&lt;0")+COUNTIFS('06'!$C$3:$C$300,C679,'06'!$H$3:$H$300,"&lt;0")+COUNTIFS('06'!$D$3:$D$300,C679,'06'!$H$3:$H$300,"&lt;0")+COUNTIFS('07'!$C$3:$C$300,C679,'07'!$H$3:$H$300,"&lt;0")+COUNTIFS('07'!$D$3:$D$300,C679,'07'!$H$3:$H$300,"&lt;0")+COUNTIFS('08'!$C$3:$C$300,C679,'08'!$H$3:$H$300,"&lt;0")+COUNTIFS('08'!$D$3:$D$300,C679,'08'!$H$3:$H$300,"&lt;0")+COUNTIFS('09'!$C$3:$C$300,C679,'09'!$H$3:$H$300,"&lt;0")+COUNTIFS('09'!$D$3:$D$300,C679,'09'!$H$3:$H$300,"&lt;0")+COUNTIFS('10'!$C$3:$C$260,C679,'10'!$I$3:$I$260,"&lt;0")+COUNTIFS('10'!$D$3:$D$260,C679,'10'!$I$3:$I$260,"&lt;0")+COUNTIFS('11'!$C$3:$C$300,C679,'11'!$H$3:$H$300,"&lt;0")+COUNTIFS('11'!$D$3:$D$300,C679,'11'!$H$3:$H$300,"&lt;0")+COUNTIFS('12'!$C$3:$C$300,C679,'12'!$H$3:$H$300,"&lt;0")+COUNTIFS('12'!$D$3:$D$300,C679,'12'!$H$3:$H$300,"&lt;0")</f>
        <v>0</v>
      </c>
      <c r="H679" s="19">
        <f>SUMIFS('01'!$H$3:$H$300,'01'!$C$3:$C$300,C679)+SUMIFS('01'!$H$3:$H$300,'01'!$D$3:$D$300,C679)+SUMIFS('02'!$H$3:$H$300,'02'!$C$3:$C$300,C679)+SUMIFS('02'!$H$3:$H$300,'02'!$D$3:$D$300,C679)+SUMIFS('03'!$H$3:$H$300,'03'!$C$3:$C$300,C679)+SUMIFS('03'!$H$3:$H$300,'03'!$D$3:$D$300,C679)+SUMIFS('04'!$H$3:$H$300,'04'!$C$3:$C$300,C679)+SUMIFS('04'!$H$3:$H$300,'04'!$D$3:$D$300,C679)+SUMIFS('05'!$H$3:$H$300,'05'!$C$3:$C$300,C679)+SUMIFS('05'!$H$3:$H$300,'05'!$D$3:$D$300,C679)+SUMIFS('06'!$H$3:$H$300,'06'!$C$3:$C$300,C679)+SUMIFS('06'!$H$3:$H$300,'06'!$D$3:$D$300,C679)+SUMIFS('07'!$H$3:$H$300,'07'!$C$3:$C$300,C679)+SUMIFS('07'!$H$3:$H$300,'07'!$D$3:$D$300,C679)+SUMIFS('08'!$H$3:$H$300,'08'!$C$3:$C$300,C679)+SUMIFS('08'!$H$3:$H$300,'08'!$D$3:$D$300,C679)+SUMIFS('09'!$H$3:$H$300,'09'!$C$3:$C$300,C679)+SUMIFS('09'!$H$3:$H$300,'09'!$D$3:$D$300,C679)+SUMIFS('10'!$I$3:$I$260,'10'!$C$3:$C$260,C679)+SUMIFS('10'!$I$3:$I$260,'10'!$D$3:$D$260,C679)+SUMIFS('11'!$H$3:$H$300,'11'!$C$3:$C$300,C679)+SUMIFS('11'!$H$3:$H$300,'11'!$D$3:$D$300,C679)+SUMIFS('12'!$H$3:$H$300,'12'!$C$3:$C$300,C679)+SUMIFS('12'!$H$3:$H$300,'12'!$D$3:$D$300,C679)</f>
        <v>0</v>
      </c>
      <c r="I679" s="212"/>
      <c r="J679" s="231"/>
      <c r="K679" s="212"/>
      <c r="L679" s="212"/>
    </row>
    <row r="680" spans="1:12" ht="24.75" customHeight="1">
      <c r="A680" s="16">
        <f>Equipes!$H680+(ROW(Equipes!$H680)/100000)</f>
        <v>6.7999999999999996E-3</v>
      </c>
      <c r="B680" s="13">
        <f>RANK(Equipes!$A680,A:A)</f>
        <v>321</v>
      </c>
      <c r="C680" s="28"/>
      <c r="D680" s="18">
        <f>COUNTIF('01'!$C$3:$C$300,C680)+COUNTIF('02'!$C$3:$C$300,C680)+COUNTIF('03'!$C$3:$C$300,C680)+COUNTIF('04'!$C$3:$C$300,C680)+COUNTIF('05'!$C$3:$C$300,C680)+COUNTIF('06'!$C$3:$C$300,C680)+COUNTIF('07'!$C$3:$C$300,C680)+COUNTIF('08'!$C$3:$C$300,C680)+COUNTIF('09'!$C$3:$C$300,C680)+COUNTIF('10'!$C$3:$C$260,C680)+COUNTIF('11'!$C$3:$C$300,C680)+COUNTIF('12'!$C$3:$C$300,C680)</f>
        <v>0</v>
      </c>
      <c r="E680" s="18">
        <f>COUNTIF('01'!$D$3:$D$300,C680)+COUNTIF('02'!$D$3:$D$300,C680)+COUNTIF('03'!$D$3:$D$300,C680)+COUNTIF('04'!$D$3:$D$300,C680)+COUNTIF('05'!$D$3:$D$300,C680)+COUNTIF('06'!$D$3:$D$300,C680)+COUNTIF('07'!$D$3:$D$300,C680)+COUNTIF('08'!$D$3:$D$300,C680)+COUNTIF('09'!$D$3:$D$300,C680)+COUNTIF('10'!$D$3:$D$260,C680)+COUNTIF('11'!$D$3:$D$300,C680)+COUNTIF('12'!$D$3:$D$300,C680)</f>
        <v>0</v>
      </c>
      <c r="F680" s="18">
        <f>COUNTIFS('01'!$C$3:$C$300,C680,'01'!$H$3:$H$300,"&gt;0")+COUNTIFS('01'!$D$3:$D$300,C680,'01'!$H$3:$H$300,"&gt;0")+COUNTIFS('02'!$C$3:$C$300,C680,'02'!$H$3:$H$300,"&gt;0")+COUNTIFS('02'!$D$3:$D$300,C680,'02'!$H$3:$H$300,"&gt;0")+COUNTIFS('03'!$C$3:$C$300,C680,'03'!$H$3:$H$300,"&gt;0")+COUNTIFS('03'!$D$3:$D$300,C680,'03'!$H$3:$H$300,"&gt;0")+COUNTIFS('04'!$C$3:$C$300,C680,'04'!$H$3:$H$300,"&gt;0")+COUNTIFS('04'!$D$3:$D$300,C680,'04'!$H$3:$H$300,"&gt;0")+COUNTIFS('05'!$C$3:$C$300,C680,'05'!$H$3:$H$300,"&gt;0")+COUNTIFS('05'!$D$3:$D$300,C680,'05'!$H$3:$H$300,"&gt;0")+COUNTIFS('06'!$C$3:$C$300,C680,'06'!$H$3:$H$300,"&gt;0")+COUNTIFS('06'!$D$3:$D$300,C680,'06'!$H$3:$H$300,"&gt;0")+COUNTIFS('07'!$C$3:$C$300,C680,'07'!$H$3:$H$300,"&gt;0")+COUNTIFS('07'!$D$3:$D$300,C680,'07'!$H$3:$H$300,"&gt;0")+COUNTIFS('08'!$C$3:$C$300,C680,'08'!$H$3:$H$300,"&gt;0")+COUNTIFS('08'!$D$3:$D$300,C680,'08'!$H$3:$H$300,"&gt;0")+COUNTIFS('09'!$C$3:$C$300,C680,'09'!$H$3:$H$300,"&gt;0")+COUNTIFS('09'!$D$3:$D$300,C680,'09'!$H$3:$H$300,"&gt;0")+COUNTIFS('10'!$C$3:$C$260,C680,'10'!$I$3:$I$260,"&gt;0")+COUNTIFS('10'!$D$3:$D$260,C680,'10'!$I$3:$I$260,"&gt;0")+COUNTIFS('11'!$C$3:$C$300,C680,'11'!$H$3:$H$300,"&gt;0")+COUNTIFS('11'!$D$3:$D$300,C680,'11'!$H$3:$H$300,"&gt;0")+COUNTIFS('12'!$C$3:$C$300,C680,'12'!$H$3:$H$300,"&gt;0")+COUNTIFS('12'!$D$3:$D$300,C680,'12'!$H$3:$H$300,"&gt;0")</f>
        <v>0</v>
      </c>
      <c r="G680" s="18">
        <f>COUNTIFS('01'!$C$3:$C$300,C680,'01'!$H$3:$H$300,"&lt;0")+COUNTIFS('01'!$D$3:$D$300,C680,'01'!$H$3:$H$300,"&lt;0")+COUNTIFS('02'!$C$3:$C$300,C680,'02'!$H$3:$H$300,"&lt;0")+COUNTIFS('02'!$D$3:$D$300,C680,'02'!$H$3:$H$300,"&lt;0")+COUNTIFS('03'!$C$3:$C$300,C680,'03'!$H$3:$H$300,"&lt;0")+COUNTIFS('03'!$D$3:$D$300,C680,'03'!$H$3:$H$300,"&lt;0")+COUNTIFS('04'!$C$3:$C$300,C680,'04'!$H$3:$H$300,"&lt;0")+COUNTIFS('04'!$D$3:$D$300,C680,'04'!$H$3:$H$300,"&lt;0")+COUNTIFS('05'!$C$3:$C$300,C680,'05'!$H$3:$H$300,"&lt;0")+COUNTIFS('05'!$D$3:$D$300,C680,'05'!$H$3:$H$300,"&lt;0")+COUNTIFS('06'!$C$3:$C$300,C680,'06'!$H$3:$H$300,"&lt;0")+COUNTIFS('06'!$D$3:$D$300,C680,'06'!$H$3:$H$300,"&lt;0")+COUNTIFS('07'!$C$3:$C$300,C680,'07'!$H$3:$H$300,"&lt;0")+COUNTIFS('07'!$D$3:$D$300,C680,'07'!$H$3:$H$300,"&lt;0")+COUNTIFS('08'!$C$3:$C$300,C680,'08'!$H$3:$H$300,"&lt;0")+COUNTIFS('08'!$D$3:$D$300,C680,'08'!$H$3:$H$300,"&lt;0")+COUNTIFS('09'!$C$3:$C$300,C680,'09'!$H$3:$H$300,"&lt;0")+COUNTIFS('09'!$D$3:$D$300,C680,'09'!$H$3:$H$300,"&lt;0")+COUNTIFS('10'!$C$3:$C$260,C680,'10'!$I$3:$I$260,"&lt;0")+COUNTIFS('10'!$D$3:$D$260,C680,'10'!$I$3:$I$260,"&lt;0")+COUNTIFS('11'!$C$3:$C$300,C680,'11'!$H$3:$H$300,"&lt;0")+COUNTIFS('11'!$D$3:$D$300,C680,'11'!$H$3:$H$300,"&lt;0")+COUNTIFS('12'!$C$3:$C$300,C680,'12'!$H$3:$H$300,"&lt;0")+COUNTIFS('12'!$D$3:$D$300,C680,'12'!$H$3:$H$300,"&lt;0")</f>
        <v>0</v>
      </c>
      <c r="H680" s="19">
        <f>SUMIFS('01'!$H$3:$H$300,'01'!$C$3:$C$300,C680)+SUMIFS('01'!$H$3:$H$300,'01'!$D$3:$D$300,C680)+SUMIFS('02'!$H$3:$H$300,'02'!$C$3:$C$300,C680)+SUMIFS('02'!$H$3:$H$300,'02'!$D$3:$D$300,C680)+SUMIFS('03'!$H$3:$H$300,'03'!$C$3:$C$300,C680)+SUMIFS('03'!$H$3:$H$300,'03'!$D$3:$D$300,C680)+SUMIFS('04'!$H$3:$H$300,'04'!$C$3:$C$300,C680)+SUMIFS('04'!$H$3:$H$300,'04'!$D$3:$D$300,C680)+SUMIFS('05'!$H$3:$H$300,'05'!$C$3:$C$300,C680)+SUMIFS('05'!$H$3:$H$300,'05'!$D$3:$D$300,C680)+SUMIFS('06'!$H$3:$H$300,'06'!$C$3:$C$300,C680)+SUMIFS('06'!$H$3:$H$300,'06'!$D$3:$D$300,C680)+SUMIFS('07'!$H$3:$H$300,'07'!$C$3:$C$300,C680)+SUMIFS('07'!$H$3:$H$300,'07'!$D$3:$D$300,C680)+SUMIFS('08'!$H$3:$H$300,'08'!$C$3:$C$300,C680)+SUMIFS('08'!$H$3:$H$300,'08'!$D$3:$D$300,C680)+SUMIFS('09'!$H$3:$H$300,'09'!$C$3:$C$300,C680)+SUMIFS('09'!$H$3:$H$300,'09'!$D$3:$D$300,C680)+SUMIFS('10'!$I$3:$I$260,'10'!$C$3:$C$260,C680)+SUMIFS('10'!$I$3:$I$260,'10'!$D$3:$D$260,C680)+SUMIFS('11'!$H$3:$H$300,'11'!$C$3:$C$300,C680)+SUMIFS('11'!$H$3:$H$300,'11'!$D$3:$D$300,C680)+SUMIFS('12'!$H$3:$H$300,'12'!$C$3:$C$300,C680)+SUMIFS('12'!$H$3:$H$300,'12'!$D$3:$D$300,C680)</f>
        <v>0</v>
      </c>
      <c r="I680" s="212"/>
      <c r="J680" s="231"/>
      <c r="K680" s="212"/>
      <c r="L680" s="212"/>
    </row>
    <row r="681" spans="1:12" ht="24.75" customHeight="1">
      <c r="A681" s="16">
        <f>Equipes!$H681+(ROW(Equipes!$H681)/100000)</f>
        <v>6.8100000000000001E-3</v>
      </c>
      <c r="B681" s="13">
        <f>RANK(Equipes!$A681,A:A)</f>
        <v>320</v>
      </c>
      <c r="C681" s="28"/>
      <c r="D681" s="18">
        <f>COUNTIF('01'!$C$3:$C$300,C681)+COUNTIF('02'!$C$3:$C$300,C681)+COUNTIF('03'!$C$3:$C$300,C681)+COUNTIF('04'!$C$3:$C$300,C681)+COUNTIF('05'!$C$3:$C$300,C681)+COUNTIF('06'!$C$3:$C$300,C681)+COUNTIF('07'!$C$3:$C$300,C681)+COUNTIF('08'!$C$3:$C$300,C681)+COUNTIF('09'!$C$3:$C$300,C681)+COUNTIF('10'!$C$3:$C$260,C681)+COUNTIF('11'!$C$3:$C$300,C681)+COUNTIF('12'!$C$3:$C$300,C681)</f>
        <v>0</v>
      </c>
      <c r="E681" s="18">
        <f>COUNTIF('01'!$D$3:$D$300,C681)+COUNTIF('02'!$D$3:$D$300,C681)+COUNTIF('03'!$D$3:$D$300,C681)+COUNTIF('04'!$D$3:$D$300,C681)+COUNTIF('05'!$D$3:$D$300,C681)+COUNTIF('06'!$D$3:$D$300,C681)+COUNTIF('07'!$D$3:$D$300,C681)+COUNTIF('08'!$D$3:$D$300,C681)+COUNTIF('09'!$D$3:$D$300,C681)+COUNTIF('10'!$D$3:$D$260,C681)+COUNTIF('11'!$D$3:$D$300,C681)+COUNTIF('12'!$D$3:$D$300,C681)</f>
        <v>0</v>
      </c>
      <c r="F681" s="18">
        <f>COUNTIFS('01'!$C$3:$C$300,C681,'01'!$H$3:$H$300,"&gt;0")+COUNTIFS('01'!$D$3:$D$300,C681,'01'!$H$3:$H$300,"&gt;0")+COUNTIFS('02'!$C$3:$C$300,C681,'02'!$H$3:$H$300,"&gt;0")+COUNTIFS('02'!$D$3:$D$300,C681,'02'!$H$3:$H$300,"&gt;0")+COUNTIFS('03'!$C$3:$C$300,C681,'03'!$H$3:$H$300,"&gt;0")+COUNTIFS('03'!$D$3:$D$300,C681,'03'!$H$3:$H$300,"&gt;0")+COUNTIFS('04'!$C$3:$C$300,C681,'04'!$H$3:$H$300,"&gt;0")+COUNTIFS('04'!$D$3:$D$300,C681,'04'!$H$3:$H$300,"&gt;0")+COUNTIFS('05'!$C$3:$C$300,C681,'05'!$H$3:$H$300,"&gt;0")+COUNTIFS('05'!$D$3:$D$300,C681,'05'!$H$3:$H$300,"&gt;0")+COUNTIFS('06'!$C$3:$C$300,C681,'06'!$H$3:$H$300,"&gt;0")+COUNTIFS('06'!$D$3:$D$300,C681,'06'!$H$3:$H$300,"&gt;0")+COUNTIFS('07'!$C$3:$C$300,C681,'07'!$H$3:$H$300,"&gt;0")+COUNTIFS('07'!$D$3:$D$300,C681,'07'!$H$3:$H$300,"&gt;0")+COUNTIFS('08'!$C$3:$C$300,C681,'08'!$H$3:$H$300,"&gt;0")+COUNTIFS('08'!$D$3:$D$300,C681,'08'!$H$3:$H$300,"&gt;0")+COUNTIFS('09'!$C$3:$C$300,C681,'09'!$H$3:$H$300,"&gt;0")+COUNTIFS('09'!$D$3:$D$300,C681,'09'!$H$3:$H$300,"&gt;0")+COUNTIFS('10'!$C$3:$C$260,C681,'10'!$I$3:$I$260,"&gt;0")+COUNTIFS('10'!$D$3:$D$260,C681,'10'!$I$3:$I$260,"&gt;0")+COUNTIFS('11'!$C$3:$C$300,C681,'11'!$H$3:$H$300,"&gt;0")+COUNTIFS('11'!$D$3:$D$300,C681,'11'!$H$3:$H$300,"&gt;0")+COUNTIFS('12'!$C$3:$C$300,C681,'12'!$H$3:$H$300,"&gt;0")+COUNTIFS('12'!$D$3:$D$300,C681,'12'!$H$3:$H$300,"&gt;0")</f>
        <v>0</v>
      </c>
      <c r="G681" s="18">
        <f>COUNTIFS('01'!$C$3:$C$300,C681,'01'!$H$3:$H$300,"&lt;0")+COUNTIFS('01'!$D$3:$D$300,C681,'01'!$H$3:$H$300,"&lt;0")+COUNTIFS('02'!$C$3:$C$300,C681,'02'!$H$3:$H$300,"&lt;0")+COUNTIFS('02'!$D$3:$D$300,C681,'02'!$H$3:$H$300,"&lt;0")+COUNTIFS('03'!$C$3:$C$300,C681,'03'!$H$3:$H$300,"&lt;0")+COUNTIFS('03'!$D$3:$D$300,C681,'03'!$H$3:$H$300,"&lt;0")+COUNTIFS('04'!$C$3:$C$300,C681,'04'!$H$3:$H$300,"&lt;0")+COUNTIFS('04'!$D$3:$D$300,C681,'04'!$H$3:$H$300,"&lt;0")+COUNTIFS('05'!$C$3:$C$300,C681,'05'!$H$3:$H$300,"&lt;0")+COUNTIFS('05'!$D$3:$D$300,C681,'05'!$H$3:$H$300,"&lt;0")+COUNTIFS('06'!$C$3:$C$300,C681,'06'!$H$3:$H$300,"&lt;0")+COUNTIFS('06'!$D$3:$D$300,C681,'06'!$H$3:$H$300,"&lt;0")+COUNTIFS('07'!$C$3:$C$300,C681,'07'!$H$3:$H$300,"&lt;0")+COUNTIFS('07'!$D$3:$D$300,C681,'07'!$H$3:$H$300,"&lt;0")+COUNTIFS('08'!$C$3:$C$300,C681,'08'!$H$3:$H$300,"&lt;0")+COUNTIFS('08'!$D$3:$D$300,C681,'08'!$H$3:$H$300,"&lt;0")+COUNTIFS('09'!$C$3:$C$300,C681,'09'!$H$3:$H$300,"&lt;0")+COUNTIFS('09'!$D$3:$D$300,C681,'09'!$H$3:$H$300,"&lt;0")+COUNTIFS('10'!$C$3:$C$260,C681,'10'!$I$3:$I$260,"&lt;0")+COUNTIFS('10'!$D$3:$D$260,C681,'10'!$I$3:$I$260,"&lt;0")+COUNTIFS('11'!$C$3:$C$300,C681,'11'!$H$3:$H$300,"&lt;0")+COUNTIFS('11'!$D$3:$D$300,C681,'11'!$H$3:$H$300,"&lt;0")+COUNTIFS('12'!$C$3:$C$300,C681,'12'!$H$3:$H$300,"&lt;0")+COUNTIFS('12'!$D$3:$D$300,C681,'12'!$H$3:$H$300,"&lt;0")</f>
        <v>0</v>
      </c>
      <c r="H681" s="19">
        <f>SUMIFS('01'!$H$3:$H$300,'01'!$C$3:$C$300,C681)+SUMIFS('01'!$H$3:$H$300,'01'!$D$3:$D$300,C681)+SUMIFS('02'!$H$3:$H$300,'02'!$C$3:$C$300,C681)+SUMIFS('02'!$H$3:$H$300,'02'!$D$3:$D$300,C681)+SUMIFS('03'!$H$3:$H$300,'03'!$C$3:$C$300,C681)+SUMIFS('03'!$H$3:$H$300,'03'!$D$3:$D$300,C681)+SUMIFS('04'!$H$3:$H$300,'04'!$C$3:$C$300,C681)+SUMIFS('04'!$H$3:$H$300,'04'!$D$3:$D$300,C681)+SUMIFS('05'!$H$3:$H$300,'05'!$C$3:$C$300,C681)+SUMIFS('05'!$H$3:$H$300,'05'!$D$3:$D$300,C681)+SUMIFS('06'!$H$3:$H$300,'06'!$C$3:$C$300,C681)+SUMIFS('06'!$H$3:$H$300,'06'!$D$3:$D$300,C681)+SUMIFS('07'!$H$3:$H$300,'07'!$C$3:$C$300,C681)+SUMIFS('07'!$H$3:$H$300,'07'!$D$3:$D$300,C681)+SUMIFS('08'!$H$3:$H$300,'08'!$C$3:$C$300,C681)+SUMIFS('08'!$H$3:$H$300,'08'!$D$3:$D$300,C681)+SUMIFS('09'!$H$3:$H$300,'09'!$C$3:$C$300,C681)+SUMIFS('09'!$H$3:$H$300,'09'!$D$3:$D$300,C681)+SUMIFS('10'!$I$3:$I$260,'10'!$C$3:$C$260,C681)+SUMIFS('10'!$I$3:$I$260,'10'!$D$3:$D$260,C681)+SUMIFS('11'!$H$3:$H$300,'11'!$C$3:$C$300,C681)+SUMIFS('11'!$H$3:$H$300,'11'!$D$3:$D$300,C681)+SUMIFS('12'!$H$3:$H$300,'12'!$C$3:$C$300,C681)+SUMIFS('12'!$H$3:$H$300,'12'!$D$3:$D$300,C681)</f>
        <v>0</v>
      </c>
      <c r="I681" s="212"/>
      <c r="J681" s="231"/>
      <c r="K681" s="212"/>
      <c r="L681" s="212"/>
    </row>
    <row r="682" spans="1:12" ht="24.75" customHeight="1">
      <c r="A682" s="16">
        <f>Equipes!$H682+(ROW(Equipes!$H682)/100000)</f>
        <v>6.8199999999999997E-3</v>
      </c>
      <c r="B682" s="13">
        <f>RANK(Equipes!$A682,A:A)</f>
        <v>319</v>
      </c>
      <c r="C682" s="28"/>
      <c r="D682" s="18">
        <f>COUNTIF('01'!$C$3:$C$300,C682)+COUNTIF('02'!$C$3:$C$300,C682)+COUNTIF('03'!$C$3:$C$300,C682)+COUNTIF('04'!$C$3:$C$300,C682)+COUNTIF('05'!$C$3:$C$300,C682)+COUNTIF('06'!$C$3:$C$300,C682)+COUNTIF('07'!$C$3:$C$300,C682)+COUNTIF('08'!$C$3:$C$300,C682)+COUNTIF('09'!$C$3:$C$300,C682)+COUNTIF('10'!$C$3:$C$260,C682)+COUNTIF('11'!$C$3:$C$300,C682)+COUNTIF('12'!$C$3:$C$300,C682)</f>
        <v>0</v>
      </c>
      <c r="E682" s="18">
        <f>COUNTIF('01'!$D$3:$D$300,C682)+COUNTIF('02'!$D$3:$D$300,C682)+COUNTIF('03'!$D$3:$D$300,C682)+COUNTIF('04'!$D$3:$D$300,C682)+COUNTIF('05'!$D$3:$D$300,C682)+COUNTIF('06'!$D$3:$D$300,C682)+COUNTIF('07'!$D$3:$D$300,C682)+COUNTIF('08'!$D$3:$D$300,C682)+COUNTIF('09'!$D$3:$D$300,C682)+COUNTIF('10'!$D$3:$D$260,C682)+COUNTIF('11'!$D$3:$D$300,C682)+COUNTIF('12'!$D$3:$D$300,C682)</f>
        <v>0</v>
      </c>
      <c r="F682" s="18">
        <f>COUNTIFS('01'!$C$3:$C$300,C682,'01'!$H$3:$H$300,"&gt;0")+COUNTIFS('01'!$D$3:$D$300,C682,'01'!$H$3:$H$300,"&gt;0")+COUNTIFS('02'!$C$3:$C$300,C682,'02'!$H$3:$H$300,"&gt;0")+COUNTIFS('02'!$D$3:$D$300,C682,'02'!$H$3:$H$300,"&gt;0")+COUNTIFS('03'!$C$3:$C$300,C682,'03'!$H$3:$H$300,"&gt;0")+COUNTIFS('03'!$D$3:$D$300,C682,'03'!$H$3:$H$300,"&gt;0")+COUNTIFS('04'!$C$3:$C$300,C682,'04'!$H$3:$H$300,"&gt;0")+COUNTIFS('04'!$D$3:$D$300,C682,'04'!$H$3:$H$300,"&gt;0")+COUNTIFS('05'!$C$3:$C$300,C682,'05'!$H$3:$H$300,"&gt;0")+COUNTIFS('05'!$D$3:$D$300,C682,'05'!$H$3:$H$300,"&gt;0")+COUNTIFS('06'!$C$3:$C$300,C682,'06'!$H$3:$H$300,"&gt;0")+COUNTIFS('06'!$D$3:$D$300,C682,'06'!$H$3:$H$300,"&gt;0")+COUNTIFS('07'!$C$3:$C$300,C682,'07'!$H$3:$H$300,"&gt;0")+COUNTIFS('07'!$D$3:$D$300,C682,'07'!$H$3:$H$300,"&gt;0")+COUNTIFS('08'!$C$3:$C$300,C682,'08'!$H$3:$H$300,"&gt;0")+COUNTIFS('08'!$D$3:$D$300,C682,'08'!$H$3:$H$300,"&gt;0")+COUNTIFS('09'!$C$3:$C$300,C682,'09'!$H$3:$H$300,"&gt;0")+COUNTIFS('09'!$D$3:$D$300,C682,'09'!$H$3:$H$300,"&gt;0")+COUNTIFS('10'!$C$3:$C$260,C682,'10'!$I$3:$I$260,"&gt;0")+COUNTIFS('10'!$D$3:$D$260,C682,'10'!$I$3:$I$260,"&gt;0")+COUNTIFS('11'!$C$3:$C$300,C682,'11'!$H$3:$H$300,"&gt;0")+COUNTIFS('11'!$D$3:$D$300,C682,'11'!$H$3:$H$300,"&gt;0")+COUNTIFS('12'!$C$3:$C$300,C682,'12'!$H$3:$H$300,"&gt;0")+COUNTIFS('12'!$D$3:$D$300,C682,'12'!$H$3:$H$300,"&gt;0")</f>
        <v>0</v>
      </c>
      <c r="G682" s="18">
        <f>COUNTIFS('01'!$C$3:$C$300,C682,'01'!$H$3:$H$300,"&lt;0")+COUNTIFS('01'!$D$3:$D$300,C682,'01'!$H$3:$H$300,"&lt;0")+COUNTIFS('02'!$C$3:$C$300,C682,'02'!$H$3:$H$300,"&lt;0")+COUNTIFS('02'!$D$3:$D$300,C682,'02'!$H$3:$H$300,"&lt;0")+COUNTIFS('03'!$C$3:$C$300,C682,'03'!$H$3:$H$300,"&lt;0")+COUNTIFS('03'!$D$3:$D$300,C682,'03'!$H$3:$H$300,"&lt;0")+COUNTIFS('04'!$C$3:$C$300,C682,'04'!$H$3:$H$300,"&lt;0")+COUNTIFS('04'!$D$3:$D$300,C682,'04'!$H$3:$H$300,"&lt;0")+COUNTIFS('05'!$C$3:$C$300,C682,'05'!$H$3:$H$300,"&lt;0")+COUNTIFS('05'!$D$3:$D$300,C682,'05'!$H$3:$H$300,"&lt;0")+COUNTIFS('06'!$C$3:$C$300,C682,'06'!$H$3:$H$300,"&lt;0")+COUNTIFS('06'!$D$3:$D$300,C682,'06'!$H$3:$H$300,"&lt;0")+COUNTIFS('07'!$C$3:$C$300,C682,'07'!$H$3:$H$300,"&lt;0")+COUNTIFS('07'!$D$3:$D$300,C682,'07'!$H$3:$H$300,"&lt;0")+COUNTIFS('08'!$C$3:$C$300,C682,'08'!$H$3:$H$300,"&lt;0")+COUNTIFS('08'!$D$3:$D$300,C682,'08'!$H$3:$H$300,"&lt;0")+COUNTIFS('09'!$C$3:$C$300,C682,'09'!$H$3:$H$300,"&lt;0")+COUNTIFS('09'!$D$3:$D$300,C682,'09'!$H$3:$H$300,"&lt;0")+COUNTIFS('10'!$C$3:$C$260,C682,'10'!$I$3:$I$260,"&lt;0")+COUNTIFS('10'!$D$3:$D$260,C682,'10'!$I$3:$I$260,"&lt;0")+COUNTIFS('11'!$C$3:$C$300,C682,'11'!$H$3:$H$300,"&lt;0")+COUNTIFS('11'!$D$3:$D$300,C682,'11'!$H$3:$H$300,"&lt;0")+COUNTIFS('12'!$C$3:$C$300,C682,'12'!$H$3:$H$300,"&lt;0")+COUNTIFS('12'!$D$3:$D$300,C682,'12'!$H$3:$H$300,"&lt;0")</f>
        <v>0</v>
      </c>
      <c r="H682" s="19">
        <f>SUMIFS('01'!$H$3:$H$300,'01'!$C$3:$C$300,C682)+SUMIFS('01'!$H$3:$H$300,'01'!$D$3:$D$300,C682)+SUMIFS('02'!$H$3:$H$300,'02'!$C$3:$C$300,C682)+SUMIFS('02'!$H$3:$H$300,'02'!$D$3:$D$300,C682)+SUMIFS('03'!$H$3:$H$300,'03'!$C$3:$C$300,C682)+SUMIFS('03'!$H$3:$H$300,'03'!$D$3:$D$300,C682)+SUMIFS('04'!$H$3:$H$300,'04'!$C$3:$C$300,C682)+SUMIFS('04'!$H$3:$H$300,'04'!$D$3:$D$300,C682)+SUMIFS('05'!$H$3:$H$300,'05'!$C$3:$C$300,C682)+SUMIFS('05'!$H$3:$H$300,'05'!$D$3:$D$300,C682)+SUMIFS('06'!$H$3:$H$300,'06'!$C$3:$C$300,C682)+SUMIFS('06'!$H$3:$H$300,'06'!$D$3:$D$300,C682)+SUMIFS('07'!$H$3:$H$300,'07'!$C$3:$C$300,C682)+SUMIFS('07'!$H$3:$H$300,'07'!$D$3:$D$300,C682)+SUMIFS('08'!$H$3:$H$300,'08'!$C$3:$C$300,C682)+SUMIFS('08'!$H$3:$H$300,'08'!$D$3:$D$300,C682)+SUMIFS('09'!$H$3:$H$300,'09'!$C$3:$C$300,C682)+SUMIFS('09'!$H$3:$H$300,'09'!$D$3:$D$300,C682)+SUMIFS('10'!$I$3:$I$260,'10'!$C$3:$C$260,C682)+SUMIFS('10'!$I$3:$I$260,'10'!$D$3:$D$260,C682)+SUMIFS('11'!$H$3:$H$300,'11'!$C$3:$C$300,C682)+SUMIFS('11'!$H$3:$H$300,'11'!$D$3:$D$300,C682)+SUMIFS('12'!$H$3:$H$300,'12'!$C$3:$C$300,C682)+SUMIFS('12'!$H$3:$H$300,'12'!$D$3:$D$300,C682)</f>
        <v>0</v>
      </c>
      <c r="I682" s="212"/>
      <c r="J682" s="231"/>
      <c r="K682" s="212"/>
      <c r="L682" s="212"/>
    </row>
    <row r="683" spans="1:12" ht="24.75" customHeight="1">
      <c r="A683" s="16">
        <f>Equipes!$H683+(ROW(Equipes!$H683)/100000)</f>
        <v>6.8300000000000001E-3</v>
      </c>
      <c r="B683" s="13">
        <f>RANK(Equipes!$A683,A:A)</f>
        <v>318</v>
      </c>
      <c r="C683" s="28"/>
      <c r="D683" s="18">
        <f>COUNTIF('01'!$C$3:$C$300,C683)+COUNTIF('02'!$C$3:$C$300,C683)+COUNTIF('03'!$C$3:$C$300,C683)+COUNTIF('04'!$C$3:$C$300,C683)+COUNTIF('05'!$C$3:$C$300,C683)+COUNTIF('06'!$C$3:$C$300,C683)+COUNTIF('07'!$C$3:$C$300,C683)+COUNTIF('08'!$C$3:$C$300,C683)+COUNTIF('09'!$C$3:$C$300,C683)+COUNTIF('10'!$C$3:$C$260,C683)+COUNTIF('11'!$C$3:$C$300,C683)+COUNTIF('12'!$C$3:$C$300,C683)</f>
        <v>0</v>
      </c>
      <c r="E683" s="18">
        <f>COUNTIF('01'!$D$3:$D$300,C683)+COUNTIF('02'!$D$3:$D$300,C683)+COUNTIF('03'!$D$3:$D$300,C683)+COUNTIF('04'!$D$3:$D$300,C683)+COUNTIF('05'!$D$3:$D$300,C683)+COUNTIF('06'!$D$3:$D$300,C683)+COUNTIF('07'!$D$3:$D$300,C683)+COUNTIF('08'!$D$3:$D$300,C683)+COUNTIF('09'!$D$3:$D$300,C683)+COUNTIF('10'!$D$3:$D$260,C683)+COUNTIF('11'!$D$3:$D$300,C683)+COUNTIF('12'!$D$3:$D$300,C683)</f>
        <v>0</v>
      </c>
      <c r="F683" s="18">
        <f>COUNTIFS('01'!$C$3:$C$300,C683,'01'!$H$3:$H$300,"&gt;0")+COUNTIFS('01'!$D$3:$D$300,C683,'01'!$H$3:$H$300,"&gt;0")+COUNTIFS('02'!$C$3:$C$300,C683,'02'!$H$3:$H$300,"&gt;0")+COUNTIFS('02'!$D$3:$D$300,C683,'02'!$H$3:$H$300,"&gt;0")+COUNTIFS('03'!$C$3:$C$300,C683,'03'!$H$3:$H$300,"&gt;0")+COUNTIFS('03'!$D$3:$D$300,C683,'03'!$H$3:$H$300,"&gt;0")+COUNTIFS('04'!$C$3:$C$300,C683,'04'!$H$3:$H$300,"&gt;0")+COUNTIFS('04'!$D$3:$D$300,C683,'04'!$H$3:$H$300,"&gt;0")+COUNTIFS('05'!$C$3:$C$300,C683,'05'!$H$3:$H$300,"&gt;0")+COUNTIFS('05'!$D$3:$D$300,C683,'05'!$H$3:$H$300,"&gt;0")+COUNTIFS('06'!$C$3:$C$300,C683,'06'!$H$3:$H$300,"&gt;0")+COUNTIFS('06'!$D$3:$D$300,C683,'06'!$H$3:$H$300,"&gt;0")+COUNTIFS('07'!$C$3:$C$300,C683,'07'!$H$3:$H$300,"&gt;0")+COUNTIFS('07'!$D$3:$D$300,C683,'07'!$H$3:$H$300,"&gt;0")+COUNTIFS('08'!$C$3:$C$300,C683,'08'!$H$3:$H$300,"&gt;0")+COUNTIFS('08'!$D$3:$D$300,C683,'08'!$H$3:$H$300,"&gt;0")+COUNTIFS('09'!$C$3:$C$300,C683,'09'!$H$3:$H$300,"&gt;0")+COUNTIFS('09'!$D$3:$D$300,C683,'09'!$H$3:$H$300,"&gt;0")+COUNTIFS('10'!$C$3:$C$260,C683,'10'!$I$3:$I$260,"&gt;0")+COUNTIFS('10'!$D$3:$D$260,C683,'10'!$I$3:$I$260,"&gt;0")+COUNTIFS('11'!$C$3:$C$300,C683,'11'!$H$3:$H$300,"&gt;0")+COUNTIFS('11'!$D$3:$D$300,C683,'11'!$H$3:$H$300,"&gt;0")+COUNTIFS('12'!$C$3:$C$300,C683,'12'!$H$3:$H$300,"&gt;0")+COUNTIFS('12'!$D$3:$D$300,C683,'12'!$H$3:$H$300,"&gt;0")</f>
        <v>0</v>
      </c>
      <c r="G683" s="18">
        <f>COUNTIFS('01'!$C$3:$C$300,C683,'01'!$H$3:$H$300,"&lt;0")+COUNTIFS('01'!$D$3:$D$300,C683,'01'!$H$3:$H$300,"&lt;0")+COUNTIFS('02'!$C$3:$C$300,C683,'02'!$H$3:$H$300,"&lt;0")+COUNTIFS('02'!$D$3:$D$300,C683,'02'!$H$3:$H$300,"&lt;0")+COUNTIFS('03'!$C$3:$C$300,C683,'03'!$H$3:$H$300,"&lt;0")+COUNTIFS('03'!$D$3:$D$300,C683,'03'!$H$3:$H$300,"&lt;0")+COUNTIFS('04'!$C$3:$C$300,C683,'04'!$H$3:$H$300,"&lt;0")+COUNTIFS('04'!$D$3:$D$300,C683,'04'!$H$3:$H$300,"&lt;0")+COUNTIFS('05'!$C$3:$C$300,C683,'05'!$H$3:$H$300,"&lt;0")+COUNTIFS('05'!$D$3:$D$300,C683,'05'!$H$3:$H$300,"&lt;0")+COUNTIFS('06'!$C$3:$C$300,C683,'06'!$H$3:$H$300,"&lt;0")+COUNTIFS('06'!$D$3:$D$300,C683,'06'!$H$3:$H$300,"&lt;0")+COUNTIFS('07'!$C$3:$C$300,C683,'07'!$H$3:$H$300,"&lt;0")+COUNTIFS('07'!$D$3:$D$300,C683,'07'!$H$3:$H$300,"&lt;0")+COUNTIFS('08'!$C$3:$C$300,C683,'08'!$H$3:$H$300,"&lt;0")+COUNTIFS('08'!$D$3:$D$300,C683,'08'!$H$3:$H$300,"&lt;0")+COUNTIFS('09'!$C$3:$C$300,C683,'09'!$H$3:$H$300,"&lt;0")+COUNTIFS('09'!$D$3:$D$300,C683,'09'!$H$3:$H$300,"&lt;0")+COUNTIFS('10'!$C$3:$C$260,C683,'10'!$I$3:$I$260,"&lt;0")+COUNTIFS('10'!$D$3:$D$260,C683,'10'!$I$3:$I$260,"&lt;0")+COUNTIFS('11'!$C$3:$C$300,C683,'11'!$H$3:$H$300,"&lt;0")+COUNTIFS('11'!$D$3:$D$300,C683,'11'!$H$3:$H$300,"&lt;0")+COUNTIFS('12'!$C$3:$C$300,C683,'12'!$H$3:$H$300,"&lt;0")+COUNTIFS('12'!$D$3:$D$300,C683,'12'!$H$3:$H$300,"&lt;0")</f>
        <v>0</v>
      </c>
      <c r="H683" s="19">
        <f>SUMIFS('01'!$H$3:$H$300,'01'!$C$3:$C$300,C683)+SUMIFS('01'!$H$3:$H$300,'01'!$D$3:$D$300,C683)+SUMIFS('02'!$H$3:$H$300,'02'!$C$3:$C$300,C683)+SUMIFS('02'!$H$3:$H$300,'02'!$D$3:$D$300,C683)+SUMIFS('03'!$H$3:$H$300,'03'!$C$3:$C$300,C683)+SUMIFS('03'!$H$3:$H$300,'03'!$D$3:$D$300,C683)+SUMIFS('04'!$H$3:$H$300,'04'!$C$3:$C$300,C683)+SUMIFS('04'!$H$3:$H$300,'04'!$D$3:$D$300,C683)+SUMIFS('05'!$H$3:$H$300,'05'!$C$3:$C$300,C683)+SUMIFS('05'!$H$3:$H$300,'05'!$D$3:$D$300,C683)+SUMIFS('06'!$H$3:$H$300,'06'!$C$3:$C$300,C683)+SUMIFS('06'!$H$3:$H$300,'06'!$D$3:$D$300,C683)+SUMIFS('07'!$H$3:$H$300,'07'!$C$3:$C$300,C683)+SUMIFS('07'!$H$3:$H$300,'07'!$D$3:$D$300,C683)+SUMIFS('08'!$H$3:$H$300,'08'!$C$3:$C$300,C683)+SUMIFS('08'!$H$3:$H$300,'08'!$D$3:$D$300,C683)+SUMIFS('09'!$H$3:$H$300,'09'!$C$3:$C$300,C683)+SUMIFS('09'!$H$3:$H$300,'09'!$D$3:$D$300,C683)+SUMIFS('10'!$I$3:$I$260,'10'!$C$3:$C$260,C683)+SUMIFS('10'!$I$3:$I$260,'10'!$D$3:$D$260,C683)+SUMIFS('11'!$H$3:$H$300,'11'!$C$3:$C$300,C683)+SUMIFS('11'!$H$3:$H$300,'11'!$D$3:$D$300,C683)+SUMIFS('12'!$H$3:$H$300,'12'!$C$3:$C$300,C683)+SUMIFS('12'!$H$3:$H$300,'12'!$D$3:$D$300,C683)</f>
        <v>0</v>
      </c>
      <c r="I683" s="212"/>
      <c r="J683" s="231"/>
      <c r="K683" s="212"/>
      <c r="L683" s="212"/>
    </row>
    <row r="684" spans="1:12" ht="24.75" customHeight="1">
      <c r="A684" s="16">
        <f>Equipes!$H684+(ROW(Equipes!$H684)/100000)</f>
        <v>6.8399999999999997E-3</v>
      </c>
      <c r="B684" s="13">
        <f>RANK(Equipes!$A684,A:A)</f>
        <v>317</v>
      </c>
      <c r="C684" s="28"/>
      <c r="D684" s="18">
        <f>COUNTIF('01'!$C$3:$C$300,C684)+COUNTIF('02'!$C$3:$C$300,C684)+COUNTIF('03'!$C$3:$C$300,C684)+COUNTIF('04'!$C$3:$C$300,C684)+COUNTIF('05'!$C$3:$C$300,C684)+COUNTIF('06'!$C$3:$C$300,C684)+COUNTIF('07'!$C$3:$C$300,C684)+COUNTIF('08'!$C$3:$C$300,C684)+COUNTIF('09'!$C$3:$C$300,C684)+COUNTIF('10'!$C$3:$C$260,C684)+COUNTIF('11'!$C$3:$C$300,C684)+COUNTIF('12'!$C$3:$C$300,C684)</f>
        <v>0</v>
      </c>
      <c r="E684" s="18">
        <f>COUNTIF('01'!$D$3:$D$300,C684)+COUNTIF('02'!$D$3:$D$300,C684)+COUNTIF('03'!$D$3:$D$300,C684)+COUNTIF('04'!$D$3:$D$300,C684)+COUNTIF('05'!$D$3:$D$300,C684)+COUNTIF('06'!$D$3:$D$300,C684)+COUNTIF('07'!$D$3:$D$300,C684)+COUNTIF('08'!$D$3:$D$300,C684)+COUNTIF('09'!$D$3:$D$300,C684)+COUNTIF('10'!$D$3:$D$260,C684)+COUNTIF('11'!$D$3:$D$300,C684)+COUNTIF('12'!$D$3:$D$300,C684)</f>
        <v>0</v>
      </c>
      <c r="F684" s="18">
        <f>COUNTIFS('01'!$C$3:$C$300,C684,'01'!$H$3:$H$300,"&gt;0")+COUNTIFS('01'!$D$3:$D$300,C684,'01'!$H$3:$H$300,"&gt;0")+COUNTIFS('02'!$C$3:$C$300,C684,'02'!$H$3:$H$300,"&gt;0")+COUNTIFS('02'!$D$3:$D$300,C684,'02'!$H$3:$H$300,"&gt;0")+COUNTIFS('03'!$C$3:$C$300,C684,'03'!$H$3:$H$300,"&gt;0")+COUNTIFS('03'!$D$3:$D$300,C684,'03'!$H$3:$H$300,"&gt;0")+COUNTIFS('04'!$C$3:$C$300,C684,'04'!$H$3:$H$300,"&gt;0")+COUNTIFS('04'!$D$3:$D$300,C684,'04'!$H$3:$H$300,"&gt;0")+COUNTIFS('05'!$C$3:$C$300,C684,'05'!$H$3:$H$300,"&gt;0")+COUNTIFS('05'!$D$3:$D$300,C684,'05'!$H$3:$H$300,"&gt;0")+COUNTIFS('06'!$C$3:$C$300,C684,'06'!$H$3:$H$300,"&gt;0")+COUNTIFS('06'!$D$3:$D$300,C684,'06'!$H$3:$H$300,"&gt;0")+COUNTIFS('07'!$C$3:$C$300,C684,'07'!$H$3:$H$300,"&gt;0")+COUNTIFS('07'!$D$3:$D$300,C684,'07'!$H$3:$H$300,"&gt;0")+COUNTIFS('08'!$C$3:$C$300,C684,'08'!$H$3:$H$300,"&gt;0")+COUNTIFS('08'!$D$3:$D$300,C684,'08'!$H$3:$H$300,"&gt;0")+COUNTIFS('09'!$C$3:$C$300,C684,'09'!$H$3:$H$300,"&gt;0")+COUNTIFS('09'!$D$3:$D$300,C684,'09'!$H$3:$H$300,"&gt;0")+COUNTIFS('10'!$C$3:$C$260,C684,'10'!$I$3:$I$260,"&gt;0")+COUNTIFS('10'!$D$3:$D$260,C684,'10'!$I$3:$I$260,"&gt;0")+COUNTIFS('11'!$C$3:$C$300,C684,'11'!$H$3:$H$300,"&gt;0")+COUNTIFS('11'!$D$3:$D$300,C684,'11'!$H$3:$H$300,"&gt;0")+COUNTIFS('12'!$C$3:$C$300,C684,'12'!$H$3:$H$300,"&gt;0")+COUNTIFS('12'!$D$3:$D$300,C684,'12'!$H$3:$H$300,"&gt;0")</f>
        <v>0</v>
      </c>
      <c r="G684" s="18">
        <f>COUNTIFS('01'!$C$3:$C$300,C684,'01'!$H$3:$H$300,"&lt;0")+COUNTIFS('01'!$D$3:$D$300,C684,'01'!$H$3:$H$300,"&lt;0")+COUNTIFS('02'!$C$3:$C$300,C684,'02'!$H$3:$H$300,"&lt;0")+COUNTIFS('02'!$D$3:$D$300,C684,'02'!$H$3:$H$300,"&lt;0")+COUNTIFS('03'!$C$3:$C$300,C684,'03'!$H$3:$H$300,"&lt;0")+COUNTIFS('03'!$D$3:$D$300,C684,'03'!$H$3:$H$300,"&lt;0")+COUNTIFS('04'!$C$3:$C$300,C684,'04'!$H$3:$H$300,"&lt;0")+COUNTIFS('04'!$D$3:$D$300,C684,'04'!$H$3:$H$300,"&lt;0")+COUNTIFS('05'!$C$3:$C$300,C684,'05'!$H$3:$H$300,"&lt;0")+COUNTIFS('05'!$D$3:$D$300,C684,'05'!$H$3:$H$300,"&lt;0")+COUNTIFS('06'!$C$3:$C$300,C684,'06'!$H$3:$H$300,"&lt;0")+COUNTIFS('06'!$D$3:$D$300,C684,'06'!$H$3:$H$300,"&lt;0")+COUNTIFS('07'!$C$3:$C$300,C684,'07'!$H$3:$H$300,"&lt;0")+COUNTIFS('07'!$D$3:$D$300,C684,'07'!$H$3:$H$300,"&lt;0")+COUNTIFS('08'!$C$3:$C$300,C684,'08'!$H$3:$H$300,"&lt;0")+COUNTIFS('08'!$D$3:$D$300,C684,'08'!$H$3:$H$300,"&lt;0")+COUNTIFS('09'!$C$3:$C$300,C684,'09'!$H$3:$H$300,"&lt;0")+COUNTIFS('09'!$D$3:$D$300,C684,'09'!$H$3:$H$300,"&lt;0")+COUNTIFS('10'!$C$3:$C$260,C684,'10'!$I$3:$I$260,"&lt;0")+COUNTIFS('10'!$D$3:$D$260,C684,'10'!$I$3:$I$260,"&lt;0")+COUNTIFS('11'!$C$3:$C$300,C684,'11'!$H$3:$H$300,"&lt;0")+COUNTIFS('11'!$D$3:$D$300,C684,'11'!$H$3:$H$300,"&lt;0")+COUNTIFS('12'!$C$3:$C$300,C684,'12'!$H$3:$H$300,"&lt;0")+COUNTIFS('12'!$D$3:$D$300,C684,'12'!$H$3:$H$300,"&lt;0")</f>
        <v>0</v>
      </c>
      <c r="H684" s="19">
        <f>SUMIFS('01'!$H$3:$H$300,'01'!$C$3:$C$300,C684)+SUMIFS('01'!$H$3:$H$300,'01'!$D$3:$D$300,C684)+SUMIFS('02'!$H$3:$H$300,'02'!$C$3:$C$300,C684)+SUMIFS('02'!$H$3:$H$300,'02'!$D$3:$D$300,C684)+SUMIFS('03'!$H$3:$H$300,'03'!$C$3:$C$300,C684)+SUMIFS('03'!$H$3:$H$300,'03'!$D$3:$D$300,C684)+SUMIFS('04'!$H$3:$H$300,'04'!$C$3:$C$300,C684)+SUMIFS('04'!$H$3:$H$300,'04'!$D$3:$D$300,C684)+SUMIFS('05'!$H$3:$H$300,'05'!$C$3:$C$300,C684)+SUMIFS('05'!$H$3:$H$300,'05'!$D$3:$D$300,C684)+SUMIFS('06'!$H$3:$H$300,'06'!$C$3:$C$300,C684)+SUMIFS('06'!$H$3:$H$300,'06'!$D$3:$D$300,C684)+SUMIFS('07'!$H$3:$H$300,'07'!$C$3:$C$300,C684)+SUMIFS('07'!$H$3:$H$300,'07'!$D$3:$D$300,C684)+SUMIFS('08'!$H$3:$H$300,'08'!$C$3:$C$300,C684)+SUMIFS('08'!$H$3:$H$300,'08'!$D$3:$D$300,C684)+SUMIFS('09'!$H$3:$H$300,'09'!$C$3:$C$300,C684)+SUMIFS('09'!$H$3:$H$300,'09'!$D$3:$D$300,C684)+SUMIFS('10'!$I$3:$I$260,'10'!$C$3:$C$260,C684)+SUMIFS('10'!$I$3:$I$260,'10'!$D$3:$D$260,C684)+SUMIFS('11'!$H$3:$H$300,'11'!$C$3:$C$300,C684)+SUMIFS('11'!$H$3:$H$300,'11'!$D$3:$D$300,C684)+SUMIFS('12'!$H$3:$H$300,'12'!$C$3:$C$300,C684)+SUMIFS('12'!$H$3:$H$300,'12'!$D$3:$D$300,C684)</f>
        <v>0</v>
      </c>
      <c r="I684" s="212"/>
      <c r="J684" s="231"/>
      <c r="K684" s="212"/>
      <c r="L684" s="212"/>
    </row>
    <row r="685" spans="1:12" ht="24.75" customHeight="1">
      <c r="A685" s="16">
        <f>Equipes!$H685+(ROW(Equipes!$H685)/100000)</f>
        <v>6.8500000000000002E-3</v>
      </c>
      <c r="B685" s="13">
        <f>RANK(Equipes!$A685,A:A)</f>
        <v>316</v>
      </c>
      <c r="C685" s="28"/>
      <c r="D685" s="18">
        <f>COUNTIF('01'!$C$3:$C$300,C685)+COUNTIF('02'!$C$3:$C$300,C685)+COUNTIF('03'!$C$3:$C$300,C685)+COUNTIF('04'!$C$3:$C$300,C685)+COUNTIF('05'!$C$3:$C$300,C685)+COUNTIF('06'!$C$3:$C$300,C685)+COUNTIF('07'!$C$3:$C$300,C685)+COUNTIF('08'!$C$3:$C$300,C685)+COUNTIF('09'!$C$3:$C$300,C685)+COUNTIF('10'!$C$3:$C$260,C685)+COUNTIF('11'!$C$3:$C$300,C685)+COUNTIF('12'!$C$3:$C$300,C685)</f>
        <v>0</v>
      </c>
      <c r="E685" s="18">
        <f>COUNTIF('01'!$D$3:$D$300,C685)+COUNTIF('02'!$D$3:$D$300,C685)+COUNTIF('03'!$D$3:$D$300,C685)+COUNTIF('04'!$D$3:$D$300,C685)+COUNTIF('05'!$D$3:$D$300,C685)+COUNTIF('06'!$D$3:$D$300,C685)+COUNTIF('07'!$D$3:$D$300,C685)+COUNTIF('08'!$D$3:$D$300,C685)+COUNTIF('09'!$D$3:$D$300,C685)+COUNTIF('10'!$D$3:$D$260,C685)+COUNTIF('11'!$D$3:$D$300,C685)+COUNTIF('12'!$D$3:$D$300,C685)</f>
        <v>0</v>
      </c>
      <c r="F685" s="18">
        <f>COUNTIFS('01'!$C$3:$C$300,C685,'01'!$H$3:$H$300,"&gt;0")+COUNTIFS('01'!$D$3:$D$300,C685,'01'!$H$3:$H$300,"&gt;0")+COUNTIFS('02'!$C$3:$C$300,C685,'02'!$H$3:$H$300,"&gt;0")+COUNTIFS('02'!$D$3:$D$300,C685,'02'!$H$3:$H$300,"&gt;0")+COUNTIFS('03'!$C$3:$C$300,C685,'03'!$H$3:$H$300,"&gt;0")+COUNTIFS('03'!$D$3:$D$300,C685,'03'!$H$3:$H$300,"&gt;0")+COUNTIFS('04'!$C$3:$C$300,C685,'04'!$H$3:$H$300,"&gt;0")+COUNTIFS('04'!$D$3:$D$300,C685,'04'!$H$3:$H$300,"&gt;0")+COUNTIFS('05'!$C$3:$C$300,C685,'05'!$H$3:$H$300,"&gt;0")+COUNTIFS('05'!$D$3:$D$300,C685,'05'!$H$3:$H$300,"&gt;0")+COUNTIFS('06'!$C$3:$C$300,C685,'06'!$H$3:$H$300,"&gt;0")+COUNTIFS('06'!$D$3:$D$300,C685,'06'!$H$3:$H$300,"&gt;0")+COUNTIFS('07'!$C$3:$C$300,C685,'07'!$H$3:$H$300,"&gt;0")+COUNTIFS('07'!$D$3:$D$300,C685,'07'!$H$3:$H$300,"&gt;0")+COUNTIFS('08'!$C$3:$C$300,C685,'08'!$H$3:$H$300,"&gt;0")+COUNTIFS('08'!$D$3:$D$300,C685,'08'!$H$3:$H$300,"&gt;0")+COUNTIFS('09'!$C$3:$C$300,C685,'09'!$H$3:$H$300,"&gt;0")+COUNTIFS('09'!$D$3:$D$300,C685,'09'!$H$3:$H$300,"&gt;0")+COUNTIFS('10'!$C$3:$C$260,C685,'10'!$I$3:$I$260,"&gt;0")+COUNTIFS('10'!$D$3:$D$260,C685,'10'!$I$3:$I$260,"&gt;0")+COUNTIFS('11'!$C$3:$C$300,C685,'11'!$H$3:$H$300,"&gt;0")+COUNTIFS('11'!$D$3:$D$300,C685,'11'!$H$3:$H$300,"&gt;0")+COUNTIFS('12'!$C$3:$C$300,C685,'12'!$H$3:$H$300,"&gt;0")+COUNTIFS('12'!$D$3:$D$300,C685,'12'!$H$3:$H$300,"&gt;0")</f>
        <v>0</v>
      </c>
      <c r="G685" s="18">
        <f>COUNTIFS('01'!$C$3:$C$300,C685,'01'!$H$3:$H$300,"&lt;0")+COUNTIFS('01'!$D$3:$D$300,C685,'01'!$H$3:$H$300,"&lt;0")+COUNTIFS('02'!$C$3:$C$300,C685,'02'!$H$3:$H$300,"&lt;0")+COUNTIFS('02'!$D$3:$D$300,C685,'02'!$H$3:$H$300,"&lt;0")+COUNTIFS('03'!$C$3:$C$300,C685,'03'!$H$3:$H$300,"&lt;0")+COUNTIFS('03'!$D$3:$D$300,C685,'03'!$H$3:$H$300,"&lt;0")+COUNTIFS('04'!$C$3:$C$300,C685,'04'!$H$3:$H$300,"&lt;0")+COUNTIFS('04'!$D$3:$D$300,C685,'04'!$H$3:$H$300,"&lt;0")+COUNTIFS('05'!$C$3:$C$300,C685,'05'!$H$3:$H$300,"&lt;0")+COUNTIFS('05'!$D$3:$D$300,C685,'05'!$H$3:$H$300,"&lt;0")+COUNTIFS('06'!$C$3:$C$300,C685,'06'!$H$3:$H$300,"&lt;0")+COUNTIFS('06'!$D$3:$D$300,C685,'06'!$H$3:$H$300,"&lt;0")+COUNTIFS('07'!$C$3:$C$300,C685,'07'!$H$3:$H$300,"&lt;0")+COUNTIFS('07'!$D$3:$D$300,C685,'07'!$H$3:$H$300,"&lt;0")+COUNTIFS('08'!$C$3:$C$300,C685,'08'!$H$3:$H$300,"&lt;0")+COUNTIFS('08'!$D$3:$D$300,C685,'08'!$H$3:$H$300,"&lt;0")+COUNTIFS('09'!$C$3:$C$300,C685,'09'!$H$3:$H$300,"&lt;0")+COUNTIFS('09'!$D$3:$D$300,C685,'09'!$H$3:$H$300,"&lt;0")+COUNTIFS('10'!$C$3:$C$260,C685,'10'!$I$3:$I$260,"&lt;0")+COUNTIFS('10'!$D$3:$D$260,C685,'10'!$I$3:$I$260,"&lt;0")+COUNTIFS('11'!$C$3:$C$300,C685,'11'!$H$3:$H$300,"&lt;0")+COUNTIFS('11'!$D$3:$D$300,C685,'11'!$H$3:$H$300,"&lt;0")+COUNTIFS('12'!$C$3:$C$300,C685,'12'!$H$3:$H$300,"&lt;0")+COUNTIFS('12'!$D$3:$D$300,C685,'12'!$H$3:$H$300,"&lt;0")</f>
        <v>0</v>
      </c>
      <c r="H685" s="19">
        <f>SUMIFS('01'!$H$3:$H$300,'01'!$C$3:$C$300,C685)+SUMIFS('01'!$H$3:$H$300,'01'!$D$3:$D$300,C685)+SUMIFS('02'!$H$3:$H$300,'02'!$C$3:$C$300,C685)+SUMIFS('02'!$H$3:$H$300,'02'!$D$3:$D$300,C685)+SUMIFS('03'!$H$3:$H$300,'03'!$C$3:$C$300,C685)+SUMIFS('03'!$H$3:$H$300,'03'!$D$3:$D$300,C685)+SUMIFS('04'!$H$3:$H$300,'04'!$C$3:$C$300,C685)+SUMIFS('04'!$H$3:$H$300,'04'!$D$3:$D$300,C685)+SUMIFS('05'!$H$3:$H$300,'05'!$C$3:$C$300,C685)+SUMIFS('05'!$H$3:$H$300,'05'!$D$3:$D$300,C685)+SUMIFS('06'!$H$3:$H$300,'06'!$C$3:$C$300,C685)+SUMIFS('06'!$H$3:$H$300,'06'!$D$3:$D$300,C685)+SUMIFS('07'!$H$3:$H$300,'07'!$C$3:$C$300,C685)+SUMIFS('07'!$H$3:$H$300,'07'!$D$3:$D$300,C685)+SUMIFS('08'!$H$3:$H$300,'08'!$C$3:$C$300,C685)+SUMIFS('08'!$H$3:$H$300,'08'!$D$3:$D$300,C685)+SUMIFS('09'!$H$3:$H$300,'09'!$C$3:$C$300,C685)+SUMIFS('09'!$H$3:$H$300,'09'!$D$3:$D$300,C685)+SUMIFS('10'!$I$3:$I$260,'10'!$C$3:$C$260,C685)+SUMIFS('10'!$I$3:$I$260,'10'!$D$3:$D$260,C685)+SUMIFS('11'!$H$3:$H$300,'11'!$C$3:$C$300,C685)+SUMIFS('11'!$H$3:$H$300,'11'!$D$3:$D$300,C685)+SUMIFS('12'!$H$3:$H$300,'12'!$C$3:$C$300,C685)+SUMIFS('12'!$H$3:$H$300,'12'!$D$3:$D$300,C685)</f>
        <v>0</v>
      </c>
      <c r="I685" s="212"/>
      <c r="J685" s="231"/>
      <c r="K685" s="212"/>
      <c r="L685" s="212"/>
    </row>
    <row r="686" spans="1:12" ht="24.75" customHeight="1">
      <c r="A686" s="16">
        <f>Equipes!$H686+(ROW(Equipes!$H686)/100000)</f>
        <v>6.8599999999999998E-3</v>
      </c>
      <c r="B686" s="13">
        <f>RANK(Equipes!$A686,A:A)</f>
        <v>315</v>
      </c>
      <c r="C686" s="28"/>
      <c r="D686" s="18">
        <f>COUNTIF('01'!$C$3:$C$300,C686)+COUNTIF('02'!$C$3:$C$300,C686)+COUNTIF('03'!$C$3:$C$300,C686)+COUNTIF('04'!$C$3:$C$300,C686)+COUNTIF('05'!$C$3:$C$300,C686)+COUNTIF('06'!$C$3:$C$300,C686)+COUNTIF('07'!$C$3:$C$300,C686)+COUNTIF('08'!$C$3:$C$300,C686)+COUNTIF('09'!$C$3:$C$300,C686)+COUNTIF('10'!$C$3:$C$260,C686)+COUNTIF('11'!$C$3:$C$300,C686)+COUNTIF('12'!$C$3:$C$300,C686)</f>
        <v>0</v>
      </c>
      <c r="E686" s="18">
        <f>COUNTIF('01'!$D$3:$D$300,C686)+COUNTIF('02'!$D$3:$D$300,C686)+COUNTIF('03'!$D$3:$D$300,C686)+COUNTIF('04'!$D$3:$D$300,C686)+COUNTIF('05'!$D$3:$D$300,C686)+COUNTIF('06'!$D$3:$D$300,C686)+COUNTIF('07'!$D$3:$D$300,C686)+COUNTIF('08'!$D$3:$D$300,C686)+COUNTIF('09'!$D$3:$D$300,C686)+COUNTIF('10'!$D$3:$D$260,C686)+COUNTIF('11'!$D$3:$D$300,C686)+COUNTIF('12'!$D$3:$D$300,C686)</f>
        <v>0</v>
      </c>
      <c r="F686" s="18">
        <f>COUNTIFS('01'!$C$3:$C$300,C686,'01'!$H$3:$H$300,"&gt;0")+COUNTIFS('01'!$D$3:$D$300,C686,'01'!$H$3:$H$300,"&gt;0")+COUNTIFS('02'!$C$3:$C$300,C686,'02'!$H$3:$H$300,"&gt;0")+COUNTIFS('02'!$D$3:$D$300,C686,'02'!$H$3:$H$300,"&gt;0")+COUNTIFS('03'!$C$3:$C$300,C686,'03'!$H$3:$H$300,"&gt;0")+COUNTIFS('03'!$D$3:$D$300,C686,'03'!$H$3:$H$300,"&gt;0")+COUNTIFS('04'!$C$3:$C$300,C686,'04'!$H$3:$H$300,"&gt;0")+COUNTIFS('04'!$D$3:$D$300,C686,'04'!$H$3:$H$300,"&gt;0")+COUNTIFS('05'!$C$3:$C$300,C686,'05'!$H$3:$H$300,"&gt;0")+COUNTIFS('05'!$D$3:$D$300,C686,'05'!$H$3:$H$300,"&gt;0")+COUNTIFS('06'!$C$3:$C$300,C686,'06'!$H$3:$H$300,"&gt;0")+COUNTIFS('06'!$D$3:$D$300,C686,'06'!$H$3:$H$300,"&gt;0")+COUNTIFS('07'!$C$3:$C$300,C686,'07'!$H$3:$H$300,"&gt;0")+COUNTIFS('07'!$D$3:$D$300,C686,'07'!$H$3:$H$300,"&gt;0")+COUNTIFS('08'!$C$3:$C$300,C686,'08'!$H$3:$H$300,"&gt;0")+COUNTIFS('08'!$D$3:$D$300,C686,'08'!$H$3:$H$300,"&gt;0")+COUNTIFS('09'!$C$3:$C$300,C686,'09'!$H$3:$H$300,"&gt;0")+COUNTIFS('09'!$D$3:$D$300,C686,'09'!$H$3:$H$300,"&gt;0")+COUNTIFS('10'!$C$3:$C$260,C686,'10'!$I$3:$I$260,"&gt;0")+COUNTIFS('10'!$D$3:$D$260,C686,'10'!$I$3:$I$260,"&gt;0")+COUNTIFS('11'!$C$3:$C$300,C686,'11'!$H$3:$H$300,"&gt;0")+COUNTIFS('11'!$D$3:$D$300,C686,'11'!$H$3:$H$300,"&gt;0")+COUNTIFS('12'!$C$3:$C$300,C686,'12'!$H$3:$H$300,"&gt;0")+COUNTIFS('12'!$D$3:$D$300,C686,'12'!$H$3:$H$300,"&gt;0")</f>
        <v>0</v>
      </c>
      <c r="G686" s="18">
        <f>COUNTIFS('01'!$C$3:$C$300,C686,'01'!$H$3:$H$300,"&lt;0")+COUNTIFS('01'!$D$3:$D$300,C686,'01'!$H$3:$H$300,"&lt;0")+COUNTIFS('02'!$C$3:$C$300,C686,'02'!$H$3:$H$300,"&lt;0")+COUNTIFS('02'!$D$3:$D$300,C686,'02'!$H$3:$H$300,"&lt;0")+COUNTIFS('03'!$C$3:$C$300,C686,'03'!$H$3:$H$300,"&lt;0")+COUNTIFS('03'!$D$3:$D$300,C686,'03'!$H$3:$H$300,"&lt;0")+COUNTIFS('04'!$C$3:$C$300,C686,'04'!$H$3:$H$300,"&lt;0")+COUNTIFS('04'!$D$3:$D$300,C686,'04'!$H$3:$H$300,"&lt;0")+COUNTIFS('05'!$C$3:$C$300,C686,'05'!$H$3:$H$300,"&lt;0")+COUNTIFS('05'!$D$3:$D$300,C686,'05'!$H$3:$H$300,"&lt;0")+COUNTIFS('06'!$C$3:$C$300,C686,'06'!$H$3:$H$300,"&lt;0")+COUNTIFS('06'!$D$3:$D$300,C686,'06'!$H$3:$H$300,"&lt;0")+COUNTIFS('07'!$C$3:$C$300,C686,'07'!$H$3:$H$300,"&lt;0")+COUNTIFS('07'!$D$3:$D$300,C686,'07'!$H$3:$H$300,"&lt;0")+COUNTIFS('08'!$C$3:$C$300,C686,'08'!$H$3:$H$300,"&lt;0")+COUNTIFS('08'!$D$3:$D$300,C686,'08'!$H$3:$H$300,"&lt;0")+COUNTIFS('09'!$C$3:$C$300,C686,'09'!$H$3:$H$300,"&lt;0")+COUNTIFS('09'!$D$3:$D$300,C686,'09'!$H$3:$H$300,"&lt;0")+COUNTIFS('10'!$C$3:$C$260,C686,'10'!$I$3:$I$260,"&lt;0")+COUNTIFS('10'!$D$3:$D$260,C686,'10'!$I$3:$I$260,"&lt;0")+COUNTIFS('11'!$C$3:$C$300,C686,'11'!$H$3:$H$300,"&lt;0")+COUNTIFS('11'!$D$3:$D$300,C686,'11'!$H$3:$H$300,"&lt;0")+COUNTIFS('12'!$C$3:$C$300,C686,'12'!$H$3:$H$300,"&lt;0")+COUNTIFS('12'!$D$3:$D$300,C686,'12'!$H$3:$H$300,"&lt;0")</f>
        <v>0</v>
      </c>
      <c r="H686" s="19">
        <f>SUMIFS('01'!$H$3:$H$300,'01'!$C$3:$C$300,C686)+SUMIFS('01'!$H$3:$H$300,'01'!$D$3:$D$300,C686)+SUMIFS('02'!$H$3:$H$300,'02'!$C$3:$C$300,C686)+SUMIFS('02'!$H$3:$H$300,'02'!$D$3:$D$300,C686)+SUMIFS('03'!$H$3:$H$300,'03'!$C$3:$C$300,C686)+SUMIFS('03'!$H$3:$H$300,'03'!$D$3:$D$300,C686)+SUMIFS('04'!$H$3:$H$300,'04'!$C$3:$C$300,C686)+SUMIFS('04'!$H$3:$H$300,'04'!$D$3:$D$300,C686)+SUMIFS('05'!$H$3:$H$300,'05'!$C$3:$C$300,C686)+SUMIFS('05'!$H$3:$H$300,'05'!$D$3:$D$300,C686)+SUMIFS('06'!$H$3:$H$300,'06'!$C$3:$C$300,C686)+SUMIFS('06'!$H$3:$H$300,'06'!$D$3:$D$300,C686)+SUMIFS('07'!$H$3:$H$300,'07'!$C$3:$C$300,C686)+SUMIFS('07'!$H$3:$H$300,'07'!$D$3:$D$300,C686)+SUMIFS('08'!$H$3:$H$300,'08'!$C$3:$C$300,C686)+SUMIFS('08'!$H$3:$H$300,'08'!$D$3:$D$300,C686)+SUMIFS('09'!$H$3:$H$300,'09'!$C$3:$C$300,C686)+SUMIFS('09'!$H$3:$H$300,'09'!$D$3:$D$300,C686)+SUMIFS('10'!$I$3:$I$260,'10'!$C$3:$C$260,C686)+SUMIFS('10'!$I$3:$I$260,'10'!$D$3:$D$260,C686)+SUMIFS('11'!$H$3:$H$300,'11'!$C$3:$C$300,C686)+SUMIFS('11'!$H$3:$H$300,'11'!$D$3:$D$300,C686)+SUMIFS('12'!$H$3:$H$300,'12'!$C$3:$C$300,C686)+SUMIFS('12'!$H$3:$H$300,'12'!$D$3:$D$300,C686)</f>
        <v>0</v>
      </c>
      <c r="I686" s="212"/>
      <c r="J686" s="231"/>
      <c r="K686" s="212"/>
      <c r="L686" s="212"/>
    </row>
    <row r="687" spans="1:12" ht="24.75" customHeight="1">
      <c r="A687" s="16">
        <f>Equipes!$H687+(ROW(Equipes!$H687)/100000)</f>
        <v>6.8700000000000002E-3</v>
      </c>
      <c r="B687" s="13">
        <f>RANK(Equipes!$A687,A:A)</f>
        <v>314</v>
      </c>
      <c r="C687" s="28"/>
      <c r="D687" s="18">
        <f>COUNTIF('01'!$C$3:$C$300,C687)+COUNTIF('02'!$C$3:$C$300,C687)+COUNTIF('03'!$C$3:$C$300,C687)+COUNTIF('04'!$C$3:$C$300,C687)+COUNTIF('05'!$C$3:$C$300,C687)+COUNTIF('06'!$C$3:$C$300,C687)+COUNTIF('07'!$C$3:$C$300,C687)+COUNTIF('08'!$C$3:$C$300,C687)+COUNTIF('09'!$C$3:$C$300,C687)+COUNTIF('10'!$C$3:$C$260,C687)+COUNTIF('11'!$C$3:$C$300,C687)+COUNTIF('12'!$C$3:$C$300,C687)</f>
        <v>0</v>
      </c>
      <c r="E687" s="18">
        <f>COUNTIF('01'!$D$3:$D$300,C687)+COUNTIF('02'!$D$3:$D$300,C687)+COUNTIF('03'!$D$3:$D$300,C687)+COUNTIF('04'!$D$3:$D$300,C687)+COUNTIF('05'!$D$3:$D$300,C687)+COUNTIF('06'!$D$3:$D$300,C687)+COUNTIF('07'!$D$3:$D$300,C687)+COUNTIF('08'!$D$3:$D$300,C687)+COUNTIF('09'!$D$3:$D$300,C687)+COUNTIF('10'!$D$3:$D$260,C687)+COUNTIF('11'!$D$3:$D$300,C687)+COUNTIF('12'!$D$3:$D$300,C687)</f>
        <v>0</v>
      </c>
      <c r="F687" s="18">
        <f>COUNTIFS('01'!$C$3:$C$300,C687,'01'!$H$3:$H$300,"&gt;0")+COUNTIFS('01'!$D$3:$D$300,C687,'01'!$H$3:$H$300,"&gt;0")+COUNTIFS('02'!$C$3:$C$300,C687,'02'!$H$3:$H$300,"&gt;0")+COUNTIFS('02'!$D$3:$D$300,C687,'02'!$H$3:$H$300,"&gt;0")+COUNTIFS('03'!$C$3:$C$300,C687,'03'!$H$3:$H$300,"&gt;0")+COUNTIFS('03'!$D$3:$D$300,C687,'03'!$H$3:$H$300,"&gt;0")+COUNTIFS('04'!$C$3:$C$300,C687,'04'!$H$3:$H$300,"&gt;0")+COUNTIFS('04'!$D$3:$D$300,C687,'04'!$H$3:$H$300,"&gt;0")+COUNTIFS('05'!$C$3:$C$300,C687,'05'!$H$3:$H$300,"&gt;0")+COUNTIFS('05'!$D$3:$D$300,C687,'05'!$H$3:$H$300,"&gt;0")+COUNTIFS('06'!$C$3:$C$300,C687,'06'!$H$3:$H$300,"&gt;0")+COUNTIFS('06'!$D$3:$D$300,C687,'06'!$H$3:$H$300,"&gt;0")+COUNTIFS('07'!$C$3:$C$300,C687,'07'!$H$3:$H$300,"&gt;0")+COUNTIFS('07'!$D$3:$D$300,C687,'07'!$H$3:$H$300,"&gt;0")+COUNTIFS('08'!$C$3:$C$300,C687,'08'!$H$3:$H$300,"&gt;0")+COUNTIFS('08'!$D$3:$D$300,C687,'08'!$H$3:$H$300,"&gt;0")+COUNTIFS('09'!$C$3:$C$300,C687,'09'!$H$3:$H$300,"&gt;0")+COUNTIFS('09'!$D$3:$D$300,C687,'09'!$H$3:$H$300,"&gt;0")+COUNTIFS('10'!$C$3:$C$260,C687,'10'!$I$3:$I$260,"&gt;0")+COUNTIFS('10'!$D$3:$D$260,C687,'10'!$I$3:$I$260,"&gt;0")+COUNTIFS('11'!$C$3:$C$300,C687,'11'!$H$3:$H$300,"&gt;0")+COUNTIFS('11'!$D$3:$D$300,C687,'11'!$H$3:$H$300,"&gt;0")+COUNTIFS('12'!$C$3:$C$300,C687,'12'!$H$3:$H$300,"&gt;0")+COUNTIFS('12'!$D$3:$D$300,C687,'12'!$H$3:$H$300,"&gt;0")</f>
        <v>0</v>
      </c>
      <c r="G687" s="18">
        <f>COUNTIFS('01'!$C$3:$C$300,C687,'01'!$H$3:$H$300,"&lt;0")+COUNTIFS('01'!$D$3:$D$300,C687,'01'!$H$3:$H$300,"&lt;0")+COUNTIFS('02'!$C$3:$C$300,C687,'02'!$H$3:$H$300,"&lt;0")+COUNTIFS('02'!$D$3:$D$300,C687,'02'!$H$3:$H$300,"&lt;0")+COUNTIFS('03'!$C$3:$C$300,C687,'03'!$H$3:$H$300,"&lt;0")+COUNTIFS('03'!$D$3:$D$300,C687,'03'!$H$3:$H$300,"&lt;0")+COUNTIFS('04'!$C$3:$C$300,C687,'04'!$H$3:$H$300,"&lt;0")+COUNTIFS('04'!$D$3:$D$300,C687,'04'!$H$3:$H$300,"&lt;0")+COUNTIFS('05'!$C$3:$C$300,C687,'05'!$H$3:$H$300,"&lt;0")+COUNTIFS('05'!$D$3:$D$300,C687,'05'!$H$3:$H$300,"&lt;0")+COUNTIFS('06'!$C$3:$C$300,C687,'06'!$H$3:$H$300,"&lt;0")+COUNTIFS('06'!$D$3:$D$300,C687,'06'!$H$3:$H$300,"&lt;0")+COUNTIFS('07'!$C$3:$C$300,C687,'07'!$H$3:$H$300,"&lt;0")+COUNTIFS('07'!$D$3:$D$300,C687,'07'!$H$3:$H$300,"&lt;0")+COUNTIFS('08'!$C$3:$C$300,C687,'08'!$H$3:$H$300,"&lt;0")+COUNTIFS('08'!$D$3:$D$300,C687,'08'!$H$3:$H$300,"&lt;0")+COUNTIFS('09'!$C$3:$C$300,C687,'09'!$H$3:$H$300,"&lt;0")+COUNTIFS('09'!$D$3:$D$300,C687,'09'!$H$3:$H$300,"&lt;0")+COUNTIFS('10'!$C$3:$C$260,C687,'10'!$I$3:$I$260,"&lt;0")+COUNTIFS('10'!$D$3:$D$260,C687,'10'!$I$3:$I$260,"&lt;0")+COUNTIFS('11'!$C$3:$C$300,C687,'11'!$H$3:$H$300,"&lt;0")+COUNTIFS('11'!$D$3:$D$300,C687,'11'!$H$3:$H$300,"&lt;0")+COUNTIFS('12'!$C$3:$C$300,C687,'12'!$H$3:$H$300,"&lt;0")+COUNTIFS('12'!$D$3:$D$300,C687,'12'!$H$3:$H$300,"&lt;0")</f>
        <v>0</v>
      </c>
      <c r="H687" s="19">
        <f>SUMIFS('01'!$H$3:$H$300,'01'!$C$3:$C$300,C687)+SUMIFS('01'!$H$3:$H$300,'01'!$D$3:$D$300,C687)+SUMIFS('02'!$H$3:$H$300,'02'!$C$3:$C$300,C687)+SUMIFS('02'!$H$3:$H$300,'02'!$D$3:$D$300,C687)+SUMIFS('03'!$H$3:$H$300,'03'!$C$3:$C$300,C687)+SUMIFS('03'!$H$3:$H$300,'03'!$D$3:$D$300,C687)+SUMIFS('04'!$H$3:$H$300,'04'!$C$3:$C$300,C687)+SUMIFS('04'!$H$3:$H$300,'04'!$D$3:$D$300,C687)+SUMIFS('05'!$H$3:$H$300,'05'!$C$3:$C$300,C687)+SUMIFS('05'!$H$3:$H$300,'05'!$D$3:$D$300,C687)+SUMIFS('06'!$H$3:$H$300,'06'!$C$3:$C$300,C687)+SUMIFS('06'!$H$3:$H$300,'06'!$D$3:$D$300,C687)+SUMIFS('07'!$H$3:$H$300,'07'!$C$3:$C$300,C687)+SUMIFS('07'!$H$3:$H$300,'07'!$D$3:$D$300,C687)+SUMIFS('08'!$H$3:$H$300,'08'!$C$3:$C$300,C687)+SUMIFS('08'!$H$3:$H$300,'08'!$D$3:$D$300,C687)+SUMIFS('09'!$H$3:$H$300,'09'!$C$3:$C$300,C687)+SUMIFS('09'!$H$3:$H$300,'09'!$D$3:$D$300,C687)+SUMIFS('10'!$I$3:$I$260,'10'!$C$3:$C$260,C687)+SUMIFS('10'!$I$3:$I$260,'10'!$D$3:$D$260,C687)+SUMIFS('11'!$H$3:$H$300,'11'!$C$3:$C$300,C687)+SUMIFS('11'!$H$3:$H$300,'11'!$D$3:$D$300,C687)+SUMIFS('12'!$H$3:$H$300,'12'!$C$3:$C$300,C687)+SUMIFS('12'!$H$3:$H$300,'12'!$D$3:$D$300,C687)</f>
        <v>0</v>
      </c>
      <c r="I687" s="212"/>
      <c r="J687" s="231"/>
      <c r="K687" s="212"/>
      <c r="L687" s="212"/>
    </row>
    <row r="688" spans="1:12" ht="24.75" customHeight="1">
      <c r="A688" s="16">
        <f>Equipes!$H688+(ROW(Equipes!$H688)/100000)</f>
        <v>6.8799999999999998E-3</v>
      </c>
      <c r="B688" s="13">
        <f>RANK(Equipes!$A688,A:A)</f>
        <v>313</v>
      </c>
      <c r="C688" s="28"/>
      <c r="D688" s="18">
        <f>COUNTIF('01'!$C$3:$C$300,C688)+COUNTIF('02'!$C$3:$C$300,C688)+COUNTIF('03'!$C$3:$C$300,C688)+COUNTIF('04'!$C$3:$C$300,C688)+COUNTIF('05'!$C$3:$C$300,C688)+COUNTIF('06'!$C$3:$C$300,C688)+COUNTIF('07'!$C$3:$C$300,C688)+COUNTIF('08'!$C$3:$C$300,C688)+COUNTIF('09'!$C$3:$C$300,C688)+COUNTIF('10'!$C$3:$C$260,C688)+COUNTIF('11'!$C$3:$C$300,C688)+COUNTIF('12'!$C$3:$C$300,C688)</f>
        <v>0</v>
      </c>
      <c r="E688" s="18">
        <f>COUNTIF('01'!$D$3:$D$300,C688)+COUNTIF('02'!$D$3:$D$300,C688)+COUNTIF('03'!$D$3:$D$300,C688)+COUNTIF('04'!$D$3:$D$300,C688)+COUNTIF('05'!$D$3:$D$300,C688)+COUNTIF('06'!$D$3:$D$300,C688)+COUNTIF('07'!$D$3:$D$300,C688)+COUNTIF('08'!$D$3:$D$300,C688)+COUNTIF('09'!$D$3:$D$300,C688)+COUNTIF('10'!$D$3:$D$260,C688)+COUNTIF('11'!$D$3:$D$300,C688)+COUNTIF('12'!$D$3:$D$300,C688)</f>
        <v>0</v>
      </c>
      <c r="F688" s="18">
        <f>COUNTIFS('01'!$C$3:$C$300,C688,'01'!$H$3:$H$300,"&gt;0")+COUNTIFS('01'!$D$3:$D$300,C688,'01'!$H$3:$H$300,"&gt;0")+COUNTIFS('02'!$C$3:$C$300,C688,'02'!$H$3:$H$300,"&gt;0")+COUNTIFS('02'!$D$3:$D$300,C688,'02'!$H$3:$H$300,"&gt;0")+COUNTIFS('03'!$C$3:$C$300,C688,'03'!$H$3:$H$300,"&gt;0")+COUNTIFS('03'!$D$3:$D$300,C688,'03'!$H$3:$H$300,"&gt;0")+COUNTIFS('04'!$C$3:$C$300,C688,'04'!$H$3:$H$300,"&gt;0")+COUNTIFS('04'!$D$3:$D$300,C688,'04'!$H$3:$H$300,"&gt;0")+COUNTIFS('05'!$C$3:$C$300,C688,'05'!$H$3:$H$300,"&gt;0")+COUNTIFS('05'!$D$3:$D$300,C688,'05'!$H$3:$H$300,"&gt;0")+COUNTIFS('06'!$C$3:$C$300,C688,'06'!$H$3:$H$300,"&gt;0")+COUNTIFS('06'!$D$3:$D$300,C688,'06'!$H$3:$H$300,"&gt;0")+COUNTIFS('07'!$C$3:$C$300,C688,'07'!$H$3:$H$300,"&gt;0")+COUNTIFS('07'!$D$3:$D$300,C688,'07'!$H$3:$H$300,"&gt;0")+COUNTIFS('08'!$C$3:$C$300,C688,'08'!$H$3:$H$300,"&gt;0")+COUNTIFS('08'!$D$3:$D$300,C688,'08'!$H$3:$H$300,"&gt;0")+COUNTIFS('09'!$C$3:$C$300,C688,'09'!$H$3:$H$300,"&gt;0")+COUNTIFS('09'!$D$3:$D$300,C688,'09'!$H$3:$H$300,"&gt;0")+COUNTIFS('10'!$C$3:$C$260,C688,'10'!$I$3:$I$260,"&gt;0")+COUNTIFS('10'!$D$3:$D$260,C688,'10'!$I$3:$I$260,"&gt;0")+COUNTIFS('11'!$C$3:$C$300,C688,'11'!$H$3:$H$300,"&gt;0")+COUNTIFS('11'!$D$3:$D$300,C688,'11'!$H$3:$H$300,"&gt;0")+COUNTIFS('12'!$C$3:$C$300,C688,'12'!$H$3:$H$300,"&gt;0")+COUNTIFS('12'!$D$3:$D$300,C688,'12'!$H$3:$H$300,"&gt;0")</f>
        <v>0</v>
      </c>
      <c r="G688" s="18">
        <f>COUNTIFS('01'!$C$3:$C$300,C688,'01'!$H$3:$H$300,"&lt;0")+COUNTIFS('01'!$D$3:$D$300,C688,'01'!$H$3:$H$300,"&lt;0")+COUNTIFS('02'!$C$3:$C$300,C688,'02'!$H$3:$H$300,"&lt;0")+COUNTIFS('02'!$D$3:$D$300,C688,'02'!$H$3:$H$300,"&lt;0")+COUNTIFS('03'!$C$3:$C$300,C688,'03'!$H$3:$H$300,"&lt;0")+COUNTIFS('03'!$D$3:$D$300,C688,'03'!$H$3:$H$300,"&lt;0")+COUNTIFS('04'!$C$3:$C$300,C688,'04'!$H$3:$H$300,"&lt;0")+COUNTIFS('04'!$D$3:$D$300,C688,'04'!$H$3:$H$300,"&lt;0")+COUNTIFS('05'!$C$3:$C$300,C688,'05'!$H$3:$H$300,"&lt;0")+COUNTIFS('05'!$D$3:$D$300,C688,'05'!$H$3:$H$300,"&lt;0")+COUNTIFS('06'!$C$3:$C$300,C688,'06'!$H$3:$H$300,"&lt;0")+COUNTIFS('06'!$D$3:$D$300,C688,'06'!$H$3:$H$300,"&lt;0")+COUNTIFS('07'!$C$3:$C$300,C688,'07'!$H$3:$H$300,"&lt;0")+COUNTIFS('07'!$D$3:$D$300,C688,'07'!$H$3:$H$300,"&lt;0")+COUNTIFS('08'!$C$3:$C$300,C688,'08'!$H$3:$H$300,"&lt;0")+COUNTIFS('08'!$D$3:$D$300,C688,'08'!$H$3:$H$300,"&lt;0")+COUNTIFS('09'!$C$3:$C$300,C688,'09'!$H$3:$H$300,"&lt;0")+COUNTIFS('09'!$D$3:$D$300,C688,'09'!$H$3:$H$300,"&lt;0")+COUNTIFS('10'!$C$3:$C$260,C688,'10'!$I$3:$I$260,"&lt;0")+COUNTIFS('10'!$D$3:$D$260,C688,'10'!$I$3:$I$260,"&lt;0")+COUNTIFS('11'!$C$3:$C$300,C688,'11'!$H$3:$H$300,"&lt;0")+COUNTIFS('11'!$D$3:$D$300,C688,'11'!$H$3:$H$300,"&lt;0")+COUNTIFS('12'!$C$3:$C$300,C688,'12'!$H$3:$H$300,"&lt;0")+COUNTIFS('12'!$D$3:$D$300,C688,'12'!$H$3:$H$300,"&lt;0")</f>
        <v>0</v>
      </c>
      <c r="H688" s="19">
        <f>SUMIFS('01'!$H$3:$H$300,'01'!$C$3:$C$300,C688)+SUMIFS('01'!$H$3:$H$300,'01'!$D$3:$D$300,C688)+SUMIFS('02'!$H$3:$H$300,'02'!$C$3:$C$300,C688)+SUMIFS('02'!$H$3:$H$300,'02'!$D$3:$D$300,C688)+SUMIFS('03'!$H$3:$H$300,'03'!$C$3:$C$300,C688)+SUMIFS('03'!$H$3:$H$300,'03'!$D$3:$D$300,C688)+SUMIFS('04'!$H$3:$H$300,'04'!$C$3:$C$300,C688)+SUMIFS('04'!$H$3:$H$300,'04'!$D$3:$D$300,C688)+SUMIFS('05'!$H$3:$H$300,'05'!$C$3:$C$300,C688)+SUMIFS('05'!$H$3:$H$300,'05'!$D$3:$D$300,C688)+SUMIFS('06'!$H$3:$H$300,'06'!$C$3:$C$300,C688)+SUMIFS('06'!$H$3:$H$300,'06'!$D$3:$D$300,C688)+SUMIFS('07'!$H$3:$H$300,'07'!$C$3:$C$300,C688)+SUMIFS('07'!$H$3:$H$300,'07'!$D$3:$D$300,C688)+SUMIFS('08'!$H$3:$H$300,'08'!$C$3:$C$300,C688)+SUMIFS('08'!$H$3:$H$300,'08'!$D$3:$D$300,C688)+SUMIFS('09'!$H$3:$H$300,'09'!$C$3:$C$300,C688)+SUMIFS('09'!$H$3:$H$300,'09'!$D$3:$D$300,C688)+SUMIFS('10'!$I$3:$I$260,'10'!$C$3:$C$260,C688)+SUMIFS('10'!$I$3:$I$260,'10'!$D$3:$D$260,C688)+SUMIFS('11'!$H$3:$H$300,'11'!$C$3:$C$300,C688)+SUMIFS('11'!$H$3:$H$300,'11'!$D$3:$D$300,C688)+SUMIFS('12'!$H$3:$H$300,'12'!$C$3:$C$300,C688)+SUMIFS('12'!$H$3:$H$300,'12'!$D$3:$D$300,C688)</f>
        <v>0</v>
      </c>
      <c r="I688" s="212"/>
      <c r="J688" s="231"/>
      <c r="K688" s="212"/>
      <c r="L688" s="212"/>
    </row>
    <row r="689" spans="1:12" ht="24.75" customHeight="1">
      <c r="A689" s="16">
        <f>Equipes!$H689+(ROW(Equipes!$H689)/100000)</f>
        <v>6.8900000000000003E-3</v>
      </c>
      <c r="B689" s="13">
        <f>RANK(Equipes!$A689,A:A)</f>
        <v>312</v>
      </c>
      <c r="C689" s="28"/>
      <c r="D689" s="18">
        <f>COUNTIF('01'!$C$3:$C$300,C689)+COUNTIF('02'!$C$3:$C$300,C689)+COUNTIF('03'!$C$3:$C$300,C689)+COUNTIF('04'!$C$3:$C$300,C689)+COUNTIF('05'!$C$3:$C$300,C689)+COUNTIF('06'!$C$3:$C$300,C689)+COUNTIF('07'!$C$3:$C$300,C689)+COUNTIF('08'!$C$3:$C$300,C689)+COUNTIF('09'!$C$3:$C$300,C689)+COUNTIF('10'!$C$3:$C$260,C689)+COUNTIF('11'!$C$3:$C$300,C689)+COUNTIF('12'!$C$3:$C$300,C689)</f>
        <v>0</v>
      </c>
      <c r="E689" s="18">
        <f>COUNTIF('01'!$D$3:$D$300,C689)+COUNTIF('02'!$D$3:$D$300,C689)+COUNTIF('03'!$D$3:$D$300,C689)+COUNTIF('04'!$D$3:$D$300,C689)+COUNTIF('05'!$D$3:$D$300,C689)+COUNTIF('06'!$D$3:$D$300,C689)+COUNTIF('07'!$D$3:$D$300,C689)+COUNTIF('08'!$D$3:$D$300,C689)+COUNTIF('09'!$D$3:$D$300,C689)+COUNTIF('10'!$D$3:$D$260,C689)+COUNTIF('11'!$D$3:$D$300,C689)+COUNTIF('12'!$D$3:$D$300,C689)</f>
        <v>0</v>
      </c>
      <c r="F689" s="18">
        <f>COUNTIFS('01'!$C$3:$C$300,C689,'01'!$H$3:$H$300,"&gt;0")+COUNTIFS('01'!$D$3:$D$300,C689,'01'!$H$3:$H$300,"&gt;0")+COUNTIFS('02'!$C$3:$C$300,C689,'02'!$H$3:$H$300,"&gt;0")+COUNTIFS('02'!$D$3:$D$300,C689,'02'!$H$3:$H$300,"&gt;0")+COUNTIFS('03'!$C$3:$C$300,C689,'03'!$H$3:$H$300,"&gt;0")+COUNTIFS('03'!$D$3:$D$300,C689,'03'!$H$3:$H$300,"&gt;0")+COUNTIFS('04'!$C$3:$C$300,C689,'04'!$H$3:$H$300,"&gt;0")+COUNTIFS('04'!$D$3:$D$300,C689,'04'!$H$3:$H$300,"&gt;0")+COUNTIFS('05'!$C$3:$C$300,C689,'05'!$H$3:$H$300,"&gt;0")+COUNTIFS('05'!$D$3:$D$300,C689,'05'!$H$3:$H$300,"&gt;0")+COUNTIFS('06'!$C$3:$C$300,C689,'06'!$H$3:$H$300,"&gt;0")+COUNTIFS('06'!$D$3:$D$300,C689,'06'!$H$3:$H$300,"&gt;0")+COUNTIFS('07'!$C$3:$C$300,C689,'07'!$H$3:$H$300,"&gt;0")+COUNTIFS('07'!$D$3:$D$300,C689,'07'!$H$3:$H$300,"&gt;0")+COUNTIFS('08'!$C$3:$C$300,C689,'08'!$H$3:$H$300,"&gt;0")+COUNTIFS('08'!$D$3:$D$300,C689,'08'!$H$3:$H$300,"&gt;0")+COUNTIFS('09'!$C$3:$C$300,C689,'09'!$H$3:$H$300,"&gt;0")+COUNTIFS('09'!$D$3:$D$300,C689,'09'!$H$3:$H$300,"&gt;0")+COUNTIFS('10'!$C$3:$C$260,C689,'10'!$I$3:$I$260,"&gt;0")+COUNTIFS('10'!$D$3:$D$260,C689,'10'!$I$3:$I$260,"&gt;0")+COUNTIFS('11'!$C$3:$C$300,C689,'11'!$H$3:$H$300,"&gt;0")+COUNTIFS('11'!$D$3:$D$300,C689,'11'!$H$3:$H$300,"&gt;0")+COUNTIFS('12'!$C$3:$C$300,C689,'12'!$H$3:$H$300,"&gt;0")+COUNTIFS('12'!$D$3:$D$300,C689,'12'!$H$3:$H$300,"&gt;0")</f>
        <v>0</v>
      </c>
      <c r="G689" s="18">
        <f>COUNTIFS('01'!$C$3:$C$300,C689,'01'!$H$3:$H$300,"&lt;0")+COUNTIFS('01'!$D$3:$D$300,C689,'01'!$H$3:$H$300,"&lt;0")+COUNTIFS('02'!$C$3:$C$300,C689,'02'!$H$3:$H$300,"&lt;0")+COUNTIFS('02'!$D$3:$D$300,C689,'02'!$H$3:$H$300,"&lt;0")+COUNTIFS('03'!$C$3:$C$300,C689,'03'!$H$3:$H$300,"&lt;0")+COUNTIFS('03'!$D$3:$D$300,C689,'03'!$H$3:$H$300,"&lt;0")+COUNTIFS('04'!$C$3:$C$300,C689,'04'!$H$3:$H$300,"&lt;0")+COUNTIFS('04'!$D$3:$D$300,C689,'04'!$H$3:$H$300,"&lt;0")+COUNTIFS('05'!$C$3:$C$300,C689,'05'!$H$3:$H$300,"&lt;0")+COUNTIFS('05'!$D$3:$D$300,C689,'05'!$H$3:$H$300,"&lt;0")+COUNTIFS('06'!$C$3:$C$300,C689,'06'!$H$3:$H$300,"&lt;0")+COUNTIFS('06'!$D$3:$D$300,C689,'06'!$H$3:$H$300,"&lt;0")+COUNTIFS('07'!$C$3:$C$300,C689,'07'!$H$3:$H$300,"&lt;0")+COUNTIFS('07'!$D$3:$D$300,C689,'07'!$H$3:$H$300,"&lt;0")+COUNTIFS('08'!$C$3:$C$300,C689,'08'!$H$3:$H$300,"&lt;0")+COUNTIFS('08'!$D$3:$D$300,C689,'08'!$H$3:$H$300,"&lt;0")+COUNTIFS('09'!$C$3:$C$300,C689,'09'!$H$3:$H$300,"&lt;0")+COUNTIFS('09'!$D$3:$D$300,C689,'09'!$H$3:$H$300,"&lt;0")+COUNTIFS('10'!$C$3:$C$260,C689,'10'!$I$3:$I$260,"&lt;0")+COUNTIFS('10'!$D$3:$D$260,C689,'10'!$I$3:$I$260,"&lt;0")+COUNTIFS('11'!$C$3:$C$300,C689,'11'!$H$3:$H$300,"&lt;0")+COUNTIFS('11'!$D$3:$D$300,C689,'11'!$H$3:$H$300,"&lt;0")+COUNTIFS('12'!$C$3:$C$300,C689,'12'!$H$3:$H$300,"&lt;0")+COUNTIFS('12'!$D$3:$D$300,C689,'12'!$H$3:$H$300,"&lt;0")</f>
        <v>0</v>
      </c>
      <c r="H689" s="19">
        <f>SUMIFS('01'!$H$3:$H$300,'01'!$C$3:$C$300,C689)+SUMIFS('01'!$H$3:$H$300,'01'!$D$3:$D$300,C689)+SUMIFS('02'!$H$3:$H$300,'02'!$C$3:$C$300,C689)+SUMIFS('02'!$H$3:$H$300,'02'!$D$3:$D$300,C689)+SUMIFS('03'!$H$3:$H$300,'03'!$C$3:$C$300,C689)+SUMIFS('03'!$H$3:$H$300,'03'!$D$3:$D$300,C689)+SUMIFS('04'!$H$3:$H$300,'04'!$C$3:$C$300,C689)+SUMIFS('04'!$H$3:$H$300,'04'!$D$3:$D$300,C689)+SUMIFS('05'!$H$3:$H$300,'05'!$C$3:$C$300,C689)+SUMIFS('05'!$H$3:$H$300,'05'!$D$3:$D$300,C689)+SUMIFS('06'!$H$3:$H$300,'06'!$C$3:$C$300,C689)+SUMIFS('06'!$H$3:$H$300,'06'!$D$3:$D$300,C689)+SUMIFS('07'!$H$3:$H$300,'07'!$C$3:$C$300,C689)+SUMIFS('07'!$H$3:$H$300,'07'!$D$3:$D$300,C689)+SUMIFS('08'!$H$3:$H$300,'08'!$C$3:$C$300,C689)+SUMIFS('08'!$H$3:$H$300,'08'!$D$3:$D$300,C689)+SUMIFS('09'!$H$3:$H$300,'09'!$C$3:$C$300,C689)+SUMIFS('09'!$H$3:$H$300,'09'!$D$3:$D$300,C689)+SUMIFS('10'!$I$3:$I$260,'10'!$C$3:$C$260,C689)+SUMIFS('10'!$I$3:$I$260,'10'!$D$3:$D$260,C689)+SUMIFS('11'!$H$3:$H$300,'11'!$C$3:$C$300,C689)+SUMIFS('11'!$H$3:$H$300,'11'!$D$3:$D$300,C689)+SUMIFS('12'!$H$3:$H$300,'12'!$C$3:$C$300,C689)+SUMIFS('12'!$H$3:$H$300,'12'!$D$3:$D$300,C689)</f>
        <v>0</v>
      </c>
      <c r="I689" s="212"/>
      <c r="J689" s="231"/>
      <c r="K689" s="212"/>
      <c r="L689" s="212"/>
    </row>
    <row r="690" spans="1:12" ht="24.75" customHeight="1">
      <c r="A690" s="16">
        <f>Equipes!$H690+(ROW(Equipes!$H690)/100000)</f>
        <v>6.8999999999999999E-3</v>
      </c>
      <c r="B690" s="13">
        <f>RANK(Equipes!$A690,A:A)</f>
        <v>311</v>
      </c>
      <c r="C690" s="28"/>
      <c r="D690" s="18">
        <f>COUNTIF('01'!$C$3:$C$300,C690)+COUNTIF('02'!$C$3:$C$300,C690)+COUNTIF('03'!$C$3:$C$300,C690)+COUNTIF('04'!$C$3:$C$300,C690)+COUNTIF('05'!$C$3:$C$300,C690)+COUNTIF('06'!$C$3:$C$300,C690)+COUNTIF('07'!$C$3:$C$300,C690)+COUNTIF('08'!$C$3:$C$300,C690)+COUNTIF('09'!$C$3:$C$300,C690)+COUNTIF('10'!$C$3:$C$260,C690)+COUNTIF('11'!$C$3:$C$300,C690)+COUNTIF('12'!$C$3:$C$300,C690)</f>
        <v>0</v>
      </c>
      <c r="E690" s="18">
        <f>COUNTIF('01'!$D$3:$D$300,C690)+COUNTIF('02'!$D$3:$D$300,C690)+COUNTIF('03'!$D$3:$D$300,C690)+COUNTIF('04'!$D$3:$D$300,C690)+COUNTIF('05'!$D$3:$D$300,C690)+COUNTIF('06'!$D$3:$D$300,C690)+COUNTIF('07'!$D$3:$D$300,C690)+COUNTIF('08'!$D$3:$D$300,C690)+COUNTIF('09'!$D$3:$D$300,C690)+COUNTIF('10'!$D$3:$D$260,C690)+COUNTIF('11'!$D$3:$D$300,C690)+COUNTIF('12'!$D$3:$D$300,C690)</f>
        <v>0</v>
      </c>
      <c r="F690" s="18">
        <f>COUNTIFS('01'!$C$3:$C$300,C690,'01'!$H$3:$H$300,"&gt;0")+COUNTIFS('01'!$D$3:$D$300,C690,'01'!$H$3:$H$300,"&gt;0")+COUNTIFS('02'!$C$3:$C$300,C690,'02'!$H$3:$H$300,"&gt;0")+COUNTIFS('02'!$D$3:$D$300,C690,'02'!$H$3:$H$300,"&gt;0")+COUNTIFS('03'!$C$3:$C$300,C690,'03'!$H$3:$H$300,"&gt;0")+COUNTIFS('03'!$D$3:$D$300,C690,'03'!$H$3:$H$300,"&gt;0")+COUNTIFS('04'!$C$3:$C$300,C690,'04'!$H$3:$H$300,"&gt;0")+COUNTIFS('04'!$D$3:$D$300,C690,'04'!$H$3:$H$300,"&gt;0")+COUNTIFS('05'!$C$3:$C$300,C690,'05'!$H$3:$H$300,"&gt;0")+COUNTIFS('05'!$D$3:$D$300,C690,'05'!$H$3:$H$300,"&gt;0")+COUNTIFS('06'!$C$3:$C$300,C690,'06'!$H$3:$H$300,"&gt;0")+COUNTIFS('06'!$D$3:$D$300,C690,'06'!$H$3:$H$300,"&gt;0")+COUNTIFS('07'!$C$3:$C$300,C690,'07'!$H$3:$H$300,"&gt;0")+COUNTIFS('07'!$D$3:$D$300,C690,'07'!$H$3:$H$300,"&gt;0")+COUNTIFS('08'!$C$3:$C$300,C690,'08'!$H$3:$H$300,"&gt;0")+COUNTIFS('08'!$D$3:$D$300,C690,'08'!$H$3:$H$300,"&gt;0")+COUNTIFS('09'!$C$3:$C$300,C690,'09'!$H$3:$H$300,"&gt;0")+COUNTIFS('09'!$D$3:$D$300,C690,'09'!$H$3:$H$300,"&gt;0")+COUNTIFS('10'!$C$3:$C$260,C690,'10'!$I$3:$I$260,"&gt;0")+COUNTIFS('10'!$D$3:$D$260,C690,'10'!$I$3:$I$260,"&gt;0")+COUNTIFS('11'!$C$3:$C$300,C690,'11'!$H$3:$H$300,"&gt;0")+COUNTIFS('11'!$D$3:$D$300,C690,'11'!$H$3:$H$300,"&gt;0")+COUNTIFS('12'!$C$3:$C$300,C690,'12'!$H$3:$H$300,"&gt;0")+COUNTIFS('12'!$D$3:$D$300,C690,'12'!$H$3:$H$300,"&gt;0")</f>
        <v>0</v>
      </c>
      <c r="G690" s="18">
        <f>COUNTIFS('01'!$C$3:$C$300,C690,'01'!$H$3:$H$300,"&lt;0")+COUNTIFS('01'!$D$3:$D$300,C690,'01'!$H$3:$H$300,"&lt;0")+COUNTIFS('02'!$C$3:$C$300,C690,'02'!$H$3:$H$300,"&lt;0")+COUNTIFS('02'!$D$3:$D$300,C690,'02'!$H$3:$H$300,"&lt;0")+COUNTIFS('03'!$C$3:$C$300,C690,'03'!$H$3:$H$300,"&lt;0")+COUNTIFS('03'!$D$3:$D$300,C690,'03'!$H$3:$H$300,"&lt;0")+COUNTIFS('04'!$C$3:$C$300,C690,'04'!$H$3:$H$300,"&lt;0")+COUNTIFS('04'!$D$3:$D$300,C690,'04'!$H$3:$H$300,"&lt;0")+COUNTIFS('05'!$C$3:$C$300,C690,'05'!$H$3:$H$300,"&lt;0")+COUNTIFS('05'!$D$3:$D$300,C690,'05'!$H$3:$H$300,"&lt;0")+COUNTIFS('06'!$C$3:$C$300,C690,'06'!$H$3:$H$300,"&lt;0")+COUNTIFS('06'!$D$3:$D$300,C690,'06'!$H$3:$H$300,"&lt;0")+COUNTIFS('07'!$C$3:$C$300,C690,'07'!$H$3:$H$300,"&lt;0")+COUNTIFS('07'!$D$3:$D$300,C690,'07'!$H$3:$H$300,"&lt;0")+COUNTIFS('08'!$C$3:$C$300,C690,'08'!$H$3:$H$300,"&lt;0")+COUNTIFS('08'!$D$3:$D$300,C690,'08'!$H$3:$H$300,"&lt;0")+COUNTIFS('09'!$C$3:$C$300,C690,'09'!$H$3:$H$300,"&lt;0")+COUNTIFS('09'!$D$3:$D$300,C690,'09'!$H$3:$H$300,"&lt;0")+COUNTIFS('10'!$C$3:$C$260,C690,'10'!$I$3:$I$260,"&lt;0")+COUNTIFS('10'!$D$3:$D$260,C690,'10'!$I$3:$I$260,"&lt;0")+COUNTIFS('11'!$C$3:$C$300,C690,'11'!$H$3:$H$300,"&lt;0")+COUNTIFS('11'!$D$3:$D$300,C690,'11'!$H$3:$H$300,"&lt;0")+COUNTIFS('12'!$C$3:$C$300,C690,'12'!$H$3:$H$300,"&lt;0")+COUNTIFS('12'!$D$3:$D$300,C690,'12'!$H$3:$H$300,"&lt;0")</f>
        <v>0</v>
      </c>
      <c r="H690" s="19">
        <f>SUMIFS('01'!$H$3:$H$300,'01'!$C$3:$C$300,C690)+SUMIFS('01'!$H$3:$H$300,'01'!$D$3:$D$300,C690)+SUMIFS('02'!$H$3:$H$300,'02'!$C$3:$C$300,C690)+SUMIFS('02'!$H$3:$H$300,'02'!$D$3:$D$300,C690)+SUMIFS('03'!$H$3:$H$300,'03'!$C$3:$C$300,C690)+SUMIFS('03'!$H$3:$H$300,'03'!$D$3:$D$300,C690)+SUMIFS('04'!$H$3:$H$300,'04'!$C$3:$C$300,C690)+SUMIFS('04'!$H$3:$H$300,'04'!$D$3:$D$300,C690)+SUMIFS('05'!$H$3:$H$300,'05'!$C$3:$C$300,C690)+SUMIFS('05'!$H$3:$H$300,'05'!$D$3:$D$300,C690)+SUMIFS('06'!$H$3:$H$300,'06'!$C$3:$C$300,C690)+SUMIFS('06'!$H$3:$H$300,'06'!$D$3:$D$300,C690)+SUMIFS('07'!$H$3:$H$300,'07'!$C$3:$C$300,C690)+SUMIFS('07'!$H$3:$H$300,'07'!$D$3:$D$300,C690)+SUMIFS('08'!$H$3:$H$300,'08'!$C$3:$C$300,C690)+SUMIFS('08'!$H$3:$H$300,'08'!$D$3:$D$300,C690)+SUMIFS('09'!$H$3:$H$300,'09'!$C$3:$C$300,C690)+SUMIFS('09'!$H$3:$H$300,'09'!$D$3:$D$300,C690)+SUMIFS('10'!$I$3:$I$260,'10'!$C$3:$C$260,C690)+SUMIFS('10'!$I$3:$I$260,'10'!$D$3:$D$260,C690)+SUMIFS('11'!$H$3:$H$300,'11'!$C$3:$C$300,C690)+SUMIFS('11'!$H$3:$H$300,'11'!$D$3:$D$300,C690)+SUMIFS('12'!$H$3:$H$300,'12'!$C$3:$C$300,C690)+SUMIFS('12'!$H$3:$H$300,'12'!$D$3:$D$300,C690)</f>
        <v>0</v>
      </c>
      <c r="I690" s="212"/>
      <c r="J690" s="231"/>
      <c r="K690" s="212"/>
      <c r="L690" s="212"/>
    </row>
    <row r="691" spans="1:12" ht="24.75" customHeight="1">
      <c r="A691" s="16">
        <f>Equipes!$H691+(ROW(Equipes!$H691)/100000)</f>
        <v>6.9100000000000003E-3</v>
      </c>
      <c r="B691" s="13">
        <f>RANK(Equipes!$A691,A:A)</f>
        <v>310</v>
      </c>
      <c r="C691" s="28"/>
      <c r="D691" s="18">
        <f>COUNTIF('01'!$C$3:$C$300,C691)+COUNTIF('02'!$C$3:$C$300,C691)+COUNTIF('03'!$C$3:$C$300,C691)+COUNTIF('04'!$C$3:$C$300,C691)+COUNTIF('05'!$C$3:$C$300,C691)+COUNTIF('06'!$C$3:$C$300,C691)+COUNTIF('07'!$C$3:$C$300,C691)+COUNTIF('08'!$C$3:$C$300,C691)+COUNTIF('09'!$C$3:$C$300,C691)+COUNTIF('10'!$C$3:$C$260,C691)+COUNTIF('11'!$C$3:$C$300,C691)+COUNTIF('12'!$C$3:$C$300,C691)</f>
        <v>0</v>
      </c>
      <c r="E691" s="18">
        <f>COUNTIF('01'!$D$3:$D$300,C691)+COUNTIF('02'!$D$3:$D$300,C691)+COUNTIF('03'!$D$3:$D$300,C691)+COUNTIF('04'!$D$3:$D$300,C691)+COUNTIF('05'!$D$3:$D$300,C691)+COUNTIF('06'!$D$3:$D$300,C691)+COUNTIF('07'!$D$3:$D$300,C691)+COUNTIF('08'!$D$3:$D$300,C691)+COUNTIF('09'!$D$3:$D$300,C691)+COUNTIF('10'!$D$3:$D$260,C691)+COUNTIF('11'!$D$3:$D$300,C691)+COUNTIF('12'!$D$3:$D$300,C691)</f>
        <v>0</v>
      </c>
      <c r="F691" s="18">
        <f>COUNTIFS('01'!$C$3:$C$300,C691,'01'!$H$3:$H$300,"&gt;0")+COUNTIFS('01'!$D$3:$D$300,C691,'01'!$H$3:$H$300,"&gt;0")+COUNTIFS('02'!$C$3:$C$300,C691,'02'!$H$3:$H$300,"&gt;0")+COUNTIFS('02'!$D$3:$D$300,C691,'02'!$H$3:$H$300,"&gt;0")+COUNTIFS('03'!$C$3:$C$300,C691,'03'!$H$3:$H$300,"&gt;0")+COUNTIFS('03'!$D$3:$D$300,C691,'03'!$H$3:$H$300,"&gt;0")+COUNTIFS('04'!$C$3:$C$300,C691,'04'!$H$3:$H$300,"&gt;0")+COUNTIFS('04'!$D$3:$D$300,C691,'04'!$H$3:$H$300,"&gt;0")+COUNTIFS('05'!$C$3:$C$300,C691,'05'!$H$3:$H$300,"&gt;0")+COUNTIFS('05'!$D$3:$D$300,C691,'05'!$H$3:$H$300,"&gt;0")+COUNTIFS('06'!$C$3:$C$300,C691,'06'!$H$3:$H$300,"&gt;0")+COUNTIFS('06'!$D$3:$D$300,C691,'06'!$H$3:$H$300,"&gt;0")+COUNTIFS('07'!$C$3:$C$300,C691,'07'!$H$3:$H$300,"&gt;0")+COUNTIFS('07'!$D$3:$D$300,C691,'07'!$H$3:$H$300,"&gt;0")+COUNTIFS('08'!$C$3:$C$300,C691,'08'!$H$3:$H$300,"&gt;0")+COUNTIFS('08'!$D$3:$D$300,C691,'08'!$H$3:$H$300,"&gt;0")+COUNTIFS('09'!$C$3:$C$300,C691,'09'!$H$3:$H$300,"&gt;0")+COUNTIFS('09'!$D$3:$D$300,C691,'09'!$H$3:$H$300,"&gt;0")+COUNTIFS('10'!$C$3:$C$260,C691,'10'!$I$3:$I$260,"&gt;0")+COUNTIFS('10'!$D$3:$D$260,C691,'10'!$I$3:$I$260,"&gt;0")+COUNTIFS('11'!$C$3:$C$300,C691,'11'!$H$3:$H$300,"&gt;0")+COUNTIFS('11'!$D$3:$D$300,C691,'11'!$H$3:$H$300,"&gt;0")+COUNTIFS('12'!$C$3:$C$300,C691,'12'!$H$3:$H$300,"&gt;0")+COUNTIFS('12'!$D$3:$D$300,C691,'12'!$H$3:$H$300,"&gt;0")</f>
        <v>0</v>
      </c>
      <c r="G691" s="18">
        <f>COUNTIFS('01'!$C$3:$C$300,C691,'01'!$H$3:$H$300,"&lt;0")+COUNTIFS('01'!$D$3:$D$300,C691,'01'!$H$3:$H$300,"&lt;0")+COUNTIFS('02'!$C$3:$C$300,C691,'02'!$H$3:$H$300,"&lt;0")+COUNTIFS('02'!$D$3:$D$300,C691,'02'!$H$3:$H$300,"&lt;0")+COUNTIFS('03'!$C$3:$C$300,C691,'03'!$H$3:$H$300,"&lt;0")+COUNTIFS('03'!$D$3:$D$300,C691,'03'!$H$3:$H$300,"&lt;0")+COUNTIFS('04'!$C$3:$C$300,C691,'04'!$H$3:$H$300,"&lt;0")+COUNTIFS('04'!$D$3:$D$300,C691,'04'!$H$3:$H$300,"&lt;0")+COUNTIFS('05'!$C$3:$C$300,C691,'05'!$H$3:$H$300,"&lt;0")+COUNTIFS('05'!$D$3:$D$300,C691,'05'!$H$3:$H$300,"&lt;0")+COUNTIFS('06'!$C$3:$C$300,C691,'06'!$H$3:$H$300,"&lt;0")+COUNTIFS('06'!$D$3:$D$300,C691,'06'!$H$3:$H$300,"&lt;0")+COUNTIFS('07'!$C$3:$C$300,C691,'07'!$H$3:$H$300,"&lt;0")+COUNTIFS('07'!$D$3:$D$300,C691,'07'!$H$3:$H$300,"&lt;0")+COUNTIFS('08'!$C$3:$C$300,C691,'08'!$H$3:$H$300,"&lt;0")+COUNTIFS('08'!$D$3:$D$300,C691,'08'!$H$3:$H$300,"&lt;0")+COUNTIFS('09'!$C$3:$C$300,C691,'09'!$H$3:$H$300,"&lt;0")+COUNTIFS('09'!$D$3:$D$300,C691,'09'!$H$3:$H$300,"&lt;0")+COUNTIFS('10'!$C$3:$C$260,C691,'10'!$I$3:$I$260,"&lt;0")+COUNTIFS('10'!$D$3:$D$260,C691,'10'!$I$3:$I$260,"&lt;0")+COUNTIFS('11'!$C$3:$C$300,C691,'11'!$H$3:$H$300,"&lt;0")+COUNTIFS('11'!$D$3:$D$300,C691,'11'!$H$3:$H$300,"&lt;0")+COUNTIFS('12'!$C$3:$C$300,C691,'12'!$H$3:$H$300,"&lt;0")+COUNTIFS('12'!$D$3:$D$300,C691,'12'!$H$3:$H$300,"&lt;0")</f>
        <v>0</v>
      </c>
      <c r="H691" s="19">
        <f>SUMIFS('01'!$H$3:$H$300,'01'!$C$3:$C$300,C691)+SUMIFS('01'!$H$3:$H$300,'01'!$D$3:$D$300,C691)+SUMIFS('02'!$H$3:$H$300,'02'!$C$3:$C$300,C691)+SUMIFS('02'!$H$3:$H$300,'02'!$D$3:$D$300,C691)+SUMIFS('03'!$H$3:$H$300,'03'!$C$3:$C$300,C691)+SUMIFS('03'!$H$3:$H$300,'03'!$D$3:$D$300,C691)+SUMIFS('04'!$H$3:$H$300,'04'!$C$3:$C$300,C691)+SUMIFS('04'!$H$3:$H$300,'04'!$D$3:$D$300,C691)+SUMIFS('05'!$H$3:$H$300,'05'!$C$3:$C$300,C691)+SUMIFS('05'!$H$3:$H$300,'05'!$D$3:$D$300,C691)+SUMIFS('06'!$H$3:$H$300,'06'!$C$3:$C$300,C691)+SUMIFS('06'!$H$3:$H$300,'06'!$D$3:$D$300,C691)+SUMIFS('07'!$H$3:$H$300,'07'!$C$3:$C$300,C691)+SUMIFS('07'!$H$3:$H$300,'07'!$D$3:$D$300,C691)+SUMIFS('08'!$H$3:$H$300,'08'!$C$3:$C$300,C691)+SUMIFS('08'!$H$3:$H$300,'08'!$D$3:$D$300,C691)+SUMIFS('09'!$H$3:$H$300,'09'!$C$3:$C$300,C691)+SUMIFS('09'!$H$3:$H$300,'09'!$D$3:$D$300,C691)+SUMIFS('10'!$I$3:$I$260,'10'!$C$3:$C$260,C691)+SUMIFS('10'!$I$3:$I$260,'10'!$D$3:$D$260,C691)+SUMIFS('11'!$H$3:$H$300,'11'!$C$3:$C$300,C691)+SUMIFS('11'!$H$3:$H$300,'11'!$D$3:$D$300,C691)+SUMIFS('12'!$H$3:$H$300,'12'!$C$3:$C$300,C691)+SUMIFS('12'!$H$3:$H$300,'12'!$D$3:$D$300,C691)</f>
        <v>0</v>
      </c>
      <c r="I691" s="212"/>
      <c r="J691" s="231"/>
      <c r="K691" s="212"/>
      <c r="L691" s="212"/>
    </row>
    <row r="692" spans="1:12" ht="24.75" customHeight="1">
      <c r="A692" s="16">
        <f>Equipes!$H692+(ROW(Equipes!$H692)/100000)</f>
        <v>6.9199999999999999E-3</v>
      </c>
      <c r="B692" s="13">
        <f>RANK(Equipes!$A692,A:A)</f>
        <v>309</v>
      </c>
      <c r="C692" s="28"/>
      <c r="D692" s="18">
        <f>COUNTIF('01'!$C$3:$C$300,C692)+COUNTIF('02'!$C$3:$C$300,C692)+COUNTIF('03'!$C$3:$C$300,C692)+COUNTIF('04'!$C$3:$C$300,C692)+COUNTIF('05'!$C$3:$C$300,C692)+COUNTIF('06'!$C$3:$C$300,C692)+COUNTIF('07'!$C$3:$C$300,C692)+COUNTIF('08'!$C$3:$C$300,C692)+COUNTIF('09'!$C$3:$C$300,C692)+COUNTIF('10'!$C$3:$C$260,C692)+COUNTIF('11'!$C$3:$C$300,C692)+COUNTIF('12'!$C$3:$C$300,C692)</f>
        <v>0</v>
      </c>
      <c r="E692" s="18">
        <f>COUNTIF('01'!$D$3:$D$300,C692)+COUNTIF('02'!$D$3:$D$300,C692)+COUNTIF('03'!$D$3:$D$300,C692)+COUNTIF('04'!$D$3:$D$300,C692)+COUNTIF('05'!$D$3:$D$300,C692)+COUNTIF('06'!$D$3:$D$300,C692)+COUNTIF('07'!$D$3:$D$300,C692)+COUNTIF('08'!$D$3:$D$300,C692)+COUNTIF('09'!$D$3:$D$300,C692)+COUNTIF('10'!$D$3:$D$260,C692)+COUNTIF('11'!$D$3:$D$300,C692)+COUNTIF('12'!$D$3:$D$300,C692)</f>
        <v>0</v>
      </c>
      <c r="F692" s="18">
        <f>COUNTIFS('01'!$C$3:$C$300,C692,'01'!$H$3:$H$300,"&gt;0")+COUNTIFS('01'!$D$3:$D$300,C692,'01'!$H$3:$H$300,"&gt;0")+COUNTIFS('02'!$C$3:$C$300,C692,'02'!$H$3:$H$300,"&gt;0")+COUNTIFS('02'!$D$3:$D$300,C692,'02'!$H$3:$H$300,"&gt;0")+COUNTIFS('03'!$C$3:$C$300,C692,'03'!$H$3:$H$300,"&gt;0")+COUNTIFS('03'!$D$3:$D$300,C692,'03'!$H$3:$H$300,"&gt;0")+COUNTIFS('04'!$C$3:$C$300,C692,'04'!$H$3:$H$300,"&gt;0")+COUNTIFS('04'!$D$3:$D$300,C692,'04'!$H$3:$H$300,"&gt;0")+COUNTIFS('05'!$C$3:$C$300,C692,'05'!$H$3:$H$300,"&gt;0")+COUNTIFS('05'!$D$3:$D$300,C692,'05'!$H$3:$H$300,"&gt;0")+COUNTIFS('06'!$C$3:$C$300,C692,'06'!$H$3:$H$300,"&gt;0")+COUNTIFS('06'!$D$3:$D$300,C692,'06'!$H$3:$H$300,"&gt;0")+COUNTIFS('07'!$C$3:$C$300,C692,'07'!$H$3:$H$300,"&gt;0")+COUNTIFS('07'!$D$3:$D$300,C692,'07'!$H$3:$H$300,"&gt;0")+COUNTIFS('08'!$C$3:$C$300,C692,'08'!$H$3:$H$300,"&gt;0")+COUNTIFS('08'!$D$3:$D$300,C692,'08'!$H$3:$H$300,"&gt;0")+COUNTIFS('09'!$C$3:$C$300,C692,'09'!$H$3:$H$300,"&gt;0")+COUNTIFS('09'!$D$3:$D$300,C692,'09'!$H$3:$H$300,"&gt;0")+COUNTIFS('10'!$C$3:$C$260,C692,'10'!$I$3:$I$260,"&gt;0")+COUNTIFS('10'!$D$3:$D$260,C692,'10'!$I$3:$I$260,"&gt;0")+COUNTIFS('11'!$C$3:$C$300,C692,'11'!$H$3:$H$300,"&gt;0")+COUNTIFS('11'!$D$3:$D$300,C692,'11'!$H$3:$H$300,"&gt;0")+COUNTIFS('12'!$C$3:$C$300,C692,'12'!$H$3:$H$300,"&gt;0")+COUNTIFS('12'!$D$3:$D$300,C692,'12'!$H$3:$H$300,"&gt;0")</f>
        <v>0</v>
      </c>
      <c r="G692" s="18">
        <f>COUNTIFS('01'!$C$3:$C$300,C692,'01'!$H$3:$H$300,"&lt;0")+COUNTIFS('01'!$D$3:$D$300,C692,'01'!$H$3:$H$300,"&lt;0")+COUNTIFS('02'!$C$3:$C$300,C692,'02'!$H$3:$H$300,"&lt;0")+COUNTIFS('02'!$D$3:$D$300,C692,'02'!$H$3:$H$300,"&lt;0")+COUNTIFS('03'!$C$3:$C$300,C692,'03'!$H$3:$H$300,"&lt;0")+COUNTIFS('03'!$D$3:$D$300,C692,'03'!$H$3:$H$300,"&lt;0")+COUNTIFS('04'!$C$3:$C$300,C692,'04'!$H$3:$H$300,"&lt;0")+COUNTIFS('04'!$D$3:$D$300,C692,'04'!$H$3:$H$300,"&lt;0")+COUNTIFS('05'!$C$3:$C$300,C692,'05'!$H$3:$H$300,"&lt;0")+COUNTIFS('05'!$D$3:$D$300,C692,'05'!$H$3:$H$300,"&lt;0")+COUNTIFS('06'!$C$3:$C$300,C692,'06'!$H$3:$H$300,"&lt;0")+COUNTIFS('06'!$D$3:$D$300,C692,'06'!$H$3:$H$300,"&lt;0")+COUNTIFS('07'!$C$3:$C$300,C692,'07'!$H$3:$H$300,"&lt;0")+COUNTIFS('07'!$D$3:$D$300,C692,'07'!$H$3:$H$300,"&lt;0")+COUNTIFS('08'!$C$3:$C$300,C692,'08'!$H$3:$H$300,"&lt;0")+COUNTIFS('08'!$D$3:$D$300,C692,'08'!$H$3:$H$300,"&lt;0")+COUNTIFS('09'!$C$3:$C$300,C692,'09'!$H$3:$H$300,"&lt;0")+COUNTIFS('09'!$D$3:$D$300,C692,'09'!$H$3:$H$300,"&lt;0")+COUNTIFS('10'!$C$3:$C$260,C692,'10'!$I$3:$I$260,"&lt;0")+COUNTIFS('10'!$D$3:$D$260,C692,'10'!$I$3:$I$260,"&lt;0")+COUNTIFS('11'!$C$3:$C$300,C692,'11'!$H$3:$H$300,"&lt;0")+COUNTIFS('11'!$D$3:$D$300,C692,'11'!$H$3:$H$300,"&lt;0")+COUNTIFS('12'!$C$3:$C$300,C692,'12'!$H$3:$H$300,"&lt;0")+COUNTIFS('12'!$D$3:$D$300,C692,'12'!$H$3:$H$300,"&lt;0")</f>
        <v>0</v>
      </c>
      <c r="H692" s="19">
        <f>SUMIFS('01'!$H$3:$H$300,'01'!$C$3:$C$300,C692)+SUMIFS('01'!$H$3:$H$300,'01'!$D$3:$D$300,C692)+SUMIFS('02'!$H$3:$H$300,'02'!$C$3:$C$300,C692)+SUMIFS('02'!$H$3:$H$300,'02'!$D$3:$D$300,C692)+SUMIFS('03'!$H$3:$H$300,'03'!$C$3:$C$300,C692)+SUMIFS('03'!$H$3:$H$300,'03'!$D$3:$D$300,C692)+SUMIFS('04'!$H$3:$H$300,'04'!$C$3:$C$300,C692)+SUMIFS('04'!$H$3:$H$300,'04'!$D$3:$D$300,C692)+SUMIFS('05'!$H$3:$H$300,'05'!$C$3:$C$300,C692)+SUMIFS('05'!$H$3:$H$300,'05'!$D$3:$D$300,C692)+SUMIFS('06'!$H$3:$H$300,'06'!$C$3:$C$300,C692)+SUMIFS('06'!$H$3:$H$300,'06'!$D$3:$D$300,C692)+SUMIFS('07'!$H$3:$H$300,'07'!$C$3:$C$300,C692)+SUMIFS('07'!$H$3:$H$300,'07'!$D$3:$D$300,C692)+SUMIFS('08'!$H$3:$H$300,'08'!$C$3:$C$300,C692)+SUMIFS('08'!$H$3:$H$300,'08'!$D$3:$D$300,C692)+SUMIFS('09'!$H$3:$H$300,'09'!$C$3:$C$300,C692)+SUMIFS('09'!$H$3:$H$300,'09'!$D$3:$D$300,C692)+SUMIFS('10'!$I$3:$I$260,'10'!$C$3:$C$260,C692)+SUMIFS('10'!$I$3:$I$260,'10'!$D$3:$D$260,C692)+SUMIFS('11'!$H$3:$H$300,'11'!$C$3:$C$300,C692)+SUMIFS('11'!$H$3:$H$300,'11'!$D$3:$D$300,C692)+SUMIFS('12'!$H$3:$H$300,'12'!$C$3:$C$300,C692)+SUMIFS('12'!$H$3:$H$300,'12'!$D$3:$D$300,C692)</f>
        <v>0</v>
      </c>
      <c r="I692" s="212"/>
      <c r="J692" s="231"/>
      <c r="K692" s="212"/>
      <c r="L692" s="212"/>
    </row>
    <row r="693" spans="1:12" ht="24.75" customHeight="1">
      <c r="A693" s="16">
        <f>Equipes!$H693+(ROW(Equipes!$H693)/100000)</f>
        <v>6.9300000000000004E-3</v>
      </c>
      <c r="B693" s="13">
        <f>RANK(Equipes!$A693,A:A)</f>
        <v>308</v>
      </c>
      <c r="C693" s="28"/>
      <c r="D693" s="18">
        <f>COUNTIF('01'!$C$3:$C$300,C693)+COUNTIF('02'!$C$3:$C$300,C693)+COUNTIF('03'!$C$3:$C$300,C693)+COUNTIF('04'!$C$3:$C$300,C693)+COUNTIF('05'!$C$3:$C$300,C693)+COUNTIF('06'!$C$3:$C$300,C693)+COUNTIF('07'!$C$3:$C$300,C693)+COUNTIF('08'!$C$3:$C$300,C693)+COUNTIF('09'!$C$3:$C$300,C693)+COUNTIF('10'!$C$3:$C$260,C693)+COUNTIF('11'!$C$3:$C$300,C693)+COUNTIF('12'!$C$3:$C$300,C693)</f>
        <v>0</v>
      </c>
      <c r="E693" s="18">
        <f>COUNTIF('01'!$D$3:$D$300,C693)+COUNTIF('02'!$D$3:$D$300,C693)+COUNTIF('03'!$D$3:$D$300,C693)+COUNTIF('04'!$D$3:$D$300,C693)+COUNTIF('05'!$D$3:$D$300,C693)+COUNTIF('06'!$D$3:$D$300,C693)+COUNTIF('07'!$D$3:$D$300,C693)+COUNTIF('08'!$D$3:$D$300,C693)+COUNTIF('09'!$D$3:$D$300,C693)+COUNTIF('10'!$D$3:$D$260,C693)+COUNTIF('11'!$D$3:$D$300,C693)+COUNTIF('12'!$D$3:$D$300,C693)</f>
        <v>0</v>
      </c>
      <c r="F693" s="18">
        <f>COUNTIFS('01'!$C$3:$C$300,C693,'01'!$H$3:$H$300,"&gt;0")+COUNTIFS('01'!$D$3:$D$300,C693,'01'!$H$3:$H$300,"&gt;0")+COUNTIFS('02'!$C$3:$C$300,C693,'02'!$H$3:$H$300,"&gt;0")+COUNTIFS('02'!$D$3:$D$300,C693,'02'!$H$3:$H$300,"&gt;0")+COUNTIFS('03'!$C$3:$C$300,C693,'03'!$H$3:$H$300,"&gt;0")+COUNTIFS('03'!$D$3:$D$300,C693,'03'!$H$3:$H$300,"&gt;0")+COUNTIFS('04'!$C$3:$C$300,C693,'04'!$H$3:$H$300,"&gt;0")+COUNTIFS('04'!$D$3:$D$300,C693,'04'!$H$3:$H$300,"&gt;0")+COUNTIFS('05'!$C$3:$C$300,C693,'05'!$H$3:$H$300,"&gt;0")+COUNTIFS('05'!$D$3:$D$300,C693,'05'!$H$3:$H$300,"&gt;0")+COUNTIFS('06'!$C$3:$C$300,C693,'06'!$H$3:$H$300,"&gt;0")+COUNTIFS('06'!$D$3:$D$300,C693,'06'!$H$3:$H$300,"&gt;0")+COUNTIFS('07'!$C$3:$C$300,C693,'07'!$H$3:$H$300,"&gt;0")+COUNTIFS('07'!$D$3:$D$300,C693,'07'!$H$3:$H$300,"&gt;0")+COUNTIFS('08'!$C$3:$C$300,C693,'08'!$H$3:$H$300,"&gt;0")+COUNTIFS('08'!$D$3:$D$300,C693,'08'!$H$3:$H$300,"&gt;0")+COUNTIFS('09'!$C$3:$C$300,C693,'09'!$H$3:$H$300,"&gt;0")+COUNTIFS('09'!$D$3:$D$300,C693,'09'!$H$3:$H$300,"&gt;0")+COUNTIFS('10'!$C$3:$C$260,C693,'10'!$I$3:$I$260,"&gt;0")+COUNTIFS('10'!$D$3:$D$260,C693,'10'!$I$3:$I$260,"&gt;0")+COUNTIFS('11'!$C$3:$C$300,C693,'11'!$H$3:$H$300,"&gt;0")+COUNTIFS('11'!$D$3:$D$300,C693,'11'!$H$3:$H$300,"&gt;0")+COUNTIFS('12'!$C$3:$C$300,C693,'12'!$H$3:$H$300,"&gt;0")+COUNTIFS('12'!$D$3:$D$300,C693,'12'!$H$3:$H$300,"&gt;0")</f>
        <v>0</v>
      </c>
      <c r="G693" s="18">
        <f>COUNTIFS('01'!$C$3:$C$300,C693,'01'!$H$3:$H$300,"&lt;0")+COUNTIFS('01'!$D$3:$D$300,C693,'01'!$H$3:$H$300,"&lt;0")+COUNTIFS('02'!$C$3:$C$300,C693,'02'!$H$3:$H$300,"&lt;0")+COUNTIFS('02'!$D$3:$D$300,C693,'02'!$H$3:$H$300,"&lt;0")+COUNTIFS('03'!$C$3:$C$300,C693,'03'!$H$3:$H$300,"&lt;0")+COUNTIFS('03'!$D$3:$D$300,C693,'03'!$H$3:$H$300,"&lt;0")+COUNTIFS('04'!$C$3:$C$300,C693,'04'!$H$3:$H$300,"&lt;0")+COUNTIFS('04'!$D$3:$D$300,C693,'04'!$H$3:$H$300,"&lt;0")+COUNTIFS('05'!$C$3:$C$300,C693,'05'!$H$3:$H$300,"&lt;0")+COUNTIFS('05'!$D$3:$D$300,C693,'05'!$H$3:$H$300,"&lt;0")+COUNTIFS('06'!$C$3:$C$300,C693,'06'!$H$3:$H$300,"&lt;0")+COUNTIFS('06'!$D$3:$D$300,C693,'06'!$H$3:$H$300,"&lt;0")+COUNTIFS('07'!$C$3:$C$300,C693,'07'!$H$3:$H$300,"&lt;0")+COUNTIFS('07'!$D$3:$D$300,C693,'07'!$H$3:$H$300,"&lt;0")+COUNTIFS('08'!$C$3:$C$300,C693,'08'!$H$3:$H$300,"&lt;0")+COUNTIFS('08'!$D$3:$D$300,C693,'08'!$H$3:$H$300,"&lt;0")+COUNTIFS('09'!$C$3:$C$300,C693,'09'!$H$3:$H$300,"&lt;0")+COUNTIFS('09'!$D$3:$D$300,C693,'09'!$H$3:$H$300,"&lt;0")+COUNTIFS('10'!$C$3:$C$260,C693,'10'!$I$3:$I$260,"&lt;0")+COUNTIFS('10'!$D$3:$D$260,C693,'10'!$I$3:$I$260,"&lt;0")+COUNTIFS('11'!$C$3:$C$300,C693,'11'!$H$3:$H$300,"&lt;0")+COUNTIFS('11'!$D$3:$D$300,C693,'11'!$H$3:$H$300,"&lt;0")+COUNTIFS('12'!$C$3:$C$300,C693,'12'!$H$3:$H$300,"&lt;0")+COUNTIFS('12'!$D$3:$D$300,C693,'12'!$H$3:$H$300,"&lt;0")</f>
        <v>0</v>
      </c>
      <c r="H693" s="19">
        <f>SUMIFS('01'!$H$3:$H$300,'01'!$C$3:$C$300,C693)+SUMIFS('01'!$H$3:$H$300,'01'!$D$3:$D$300,C693)+SUMIFS('02'!$H$3:$H$300,'02'!$C$3:$C$300,C693)+SUMIFS('02'!$H$3:$H$300,'02'!$D$3:$D$300,C693)+SUMIFS('03'!$H$3:$H$300,'03'!$C$3:$C$300,C693)+SUMIFS('03'!$H$3:$H$300,'03'!$D$3:$D$300,C693)+SUMIFS('04'!$H$3:$H$300,'04'!$C$3:$C$300,C693)+SUMIFS('04'!$H$3:$H$300,'04'!$D$3:$D$300,C693)+SUMIFS('05'!$H$3:$H$300,'05'!$C$3:$C$300,C693)+SUMIFS('05'!$H$3:$H$300,'05'!$D$3:$D$300,C693)+SUMIFS('06'!$H$3:$H$300,'06'!$C$3:$C$300,C693)+SUMIFS('06'!$H$3:$H$300,'06'!$D$3:$D$300,C693)+SUMIFS('07'!$H$3:$H$300,'07'!$C$3:$C$300,C693)+SUMIFS('07'!$H$3:$H$300,'07'!$D$3:$D$300,C693)+SUMIFS('08'!$H$3:$H$300,'08'!$C$3:$C$300,C693)+SUMIFS('08'!$H$3:$H$300,'08'!$D$3:$D$300,C693)+SUMIFS('09'!$H$3:$H$300,'09'!$C$3:$C$300,C693)+SUMIFS('09'!$H$3:$H$300,'09'!$D$3:$D$300,C693)+SUMIFS('10'!$I$3:$I$260,'10'!$C$3:$C$260,C693)+SUMIFS('10'!$I$3:$I$260,'10'!$D$3:$D$260,C693)+SUMIFS('11'!$H$3:$H$300,'11'!$C$3:$C$300,C693)+SUMIFS('11'!$H$3:$H$300,'11'!$D$3:$D$300,C693)+SUMIFS('12'!$H$3:$H$300,'12'!$C$3:$C$300,C693)+SUMIFS('12'!$H$3:$H$300,'12'!$D$3:$D$300,C693)</f>
        <v>0</v>
      </c>
      <c r="I693" s="212"/>
      <c r="J693" s="231"/>
      <c r="K693" s="212"/>
      <c r="L693" s="212"/>
    </row>
    <row r="694" spans="1:12" ht="24.75" customHeight="1">
      <c r="A694" s="16">
        <f>Equipes!$H694+(ROW(Equipes!$H694)/100000)</f>
        <v>6.94E-3</v>
      </c>
      <c r="B694" s="13">
        <f>RANK(Equipes!$A694,A:A)</f>
        <v>307</v>
      </c>
      <c r="C694" s="28"/>
      <c r="D694" s="18">
        <f>COUNTIF('01'!$C$3:$C$300,C694)+COUNTIF('02'!$C$3:$C$300,C694)+COUNTIF('03'!$C$3:$C$300,C694)+COUNTIF('04'!$C$3:$C$300,C694)+COUNTIF('05'!$C$3:$C$300,C694)+COUNTIF('06'!$C$3:$C$300,C694)+COUNTIF('07'!$C$3:$C$300,C694)+COUNTIF('08'!$C$3:$C$300,C694)+COUNTIF('09'!$C$3:$C$300,C694)+COUNTIF('10'!$C$3:$C$260,C694)+COUNTIF('11'!$C$3:$C$300,C694)+COUNTIF('12'!$C$3:$C$300,C694)</f>
        <v>0</v>
      </c>
      <c r="E694" s="18">
        <f>COUNTIF('01'!$D$3:$D$300,C694)+COUNTIF('02'!$D$3:$D$300,C694)+COUNTIF('03'!$D$3:$D$300,C694)+COUNTIF('04'!$D$3:$D$300,C694)+COUNTIF('05'!$D$3:$D$300,C694)+COUNTIF('06'!$D$3:$D$300,C694)+COUNTIF('07'!$D$3:$D$300,C694)+COUNTIF('08'!$D$3:$D$300,C694)+COUNTIF('09'!$D$3:$D$300,C694)+COUNTIF('10'!$D$3:$D$260,C694)+COUNTIF('11'!$D$3:$D$300,C694)+COUNTIF('12'!$D$3:$D$300,C694)</f>
        <v>0</v>
      </c>
      <c r="F694" s="18">
        <f>COUNTIFS('01'!$C$3:$C$300,C694,'01'!$H$3:$H$300,"&gt;0")+COUNTIFS('01'!$D$3:$D$300,C694,'01'!$H$3:$H$300,"&gt;0")+COUNTIFS('02'!$C$3:$C$300,C694,'02'!$H$3:$H$300,"&gt;0")+COUNTIFS('02'!$D$3:$D$300,C694,'02'!$H$3:$H$300,"&gt;0")+COUNTIFS('03'!$C$3:$C$300,C694,'03'!$H$3:$H$300,"&gt;0")+COUNTIFS('03'!$D$3:$D$300,C694,'03'!$H$3:$H$300,"&gt;0")+COUNTIFS('04'!$C$3:$C$300,C694,'04'!$H$3:$H$300,"&gt;0")+COUNTIFS('04'!$D$3:$D$300,C694,'04'!$H$3:$H$300,"&gt;0")+COUNTIFS('05'!$C$3:$C$300,C694,'05'!$H$3:$H$300,"&gt;0")+COUNTIFS('05'!$D$3:$D$300,C694,'05'!$H$3:$H$300,"&gt;0")+COUNTIFS('06'!$C$3:$C$300,C694,'06'!$H$3:$H$300,"&gt;0")+COUNTIFS('06'!$D$3:$D$300,C694,'06'!$H$3:$H$300,"&gt;0")+COUNTIFS('07'!$C$3:$C$300,C694,'07'!$H$3:$H$300,"&gt;0")+COUNTIFS('07'!$D$3:$D$300,C694,'07'!$H$3:$H$300,"&gt;0")+COUNTIFS('08'!$C$3:$C$300,C694,'08'!$H$3:$H$300,"&gt;0")+COUNTIFS('08'!$D$3:$D$300,C694,'08'!$H$3:$H$300,"&gt;0")+COUNTIFS('09'!$C$3:$C$300,C694,'09'!$H$3:$H$300,"&gt;0")+COUNTIFS('09'!$D$3:$D$300,C694,'09'!$H$3:$H$300,"&gt;0")+COUNTIFS('10'!$C$3:$C$260,C694,'10'!$I$3:$I$260,"&gt;0")+COUNTIFS('10'!$D$3:$D$260,C694,'10'!$I$3:$I$260,"&gt;0")+COUNTIFS('11'!$C$3:$C$300,C694,'11'!$H$3:$H$300,"&gt;0")+COUNTIFS('11'!$D$3:$D$300,C694,'11'!$H$3:$H$300,"&gt;0")+COUNTIFS('12'!$C$3:$C$300,C694,'12'!$H$3:$H$300,"&gt;0")+COUNTIFS('12'!$D$3:$D$300,C694,'12'!$H$3:$H$300,"&gt;0")</f>
        <v>0</v>
      </c>
      <c r="G694" s="18">
        <f>COUNTIFS('01'!$C$3:$C$300,C694,'01'!$H$3:$H$300,"&lt;0")+COUNTIFS('01'!$D$3:$D$300,C694,'01'!$H$3:$H$300,"&lt;0")+COUNTIFS('02'!$C$3:$C$300,C694,'02'!$H$3:$H$300,"&lt;0")+COUNTIFS('02'!$D$3:$D$300,C694,'02'!$H$3:$H$300,"&lt;0")+COUNTIFS('03'!$C$3:$C$300,C694,'03'!$H$3:$H$300,"&lt;0")+COUNTIFS('03'!$D$3:$D$300,C694,'03'!$H$3:$H$300,"&lt;0")+COUNTIFS('04'!$C$3:$C$300,C694,'04'!$H$3:$H$300,"&lt;0")+COUNTIFS('04'!$D$3:$D$300,C694,'04'!$H$3:$H$300,"&lt;0")+COUNTIFS('05'!$C$3:$C$300,C694,'05'!$H$3:$H$300,"&lt;0")+COUNTIFS('05'!$D$3:$D$300,C694,'05'!$H$3:$H$300,"&lt;0")+COUNTIFS('06'!$C$3:$C$300,C694,'06'!$H$3:$H$300,"&lt;0")+COUNTIFS('06'!$D$3:$D$300,C694,'06'!$H$3:$H$300,"&lt;0")+COUNTIFS('07'!$C$3:$C$300,C694,'07'!$H$3:$H$300,"&lt;0")+COUNTIFS('07'!$D$3:$D$300,C694,'07'!$H$3:$H$300,"&lt;0")+COUNTIFS('08'!$C$3:$C$300,C694,'08'!$H$3:$H$300,"&lt;0")+COUNTIFS('08'!$D$3:$D$300,C694,'08'!$H$3:$H$300,"&lt;0")+COUNTIFS('09'!$C$3:$C$300,C694,'09'!$H$3:$H$300,"&lt;0")+COUNTIFS('09'!$D$3:$D$300,C694,'09'!$H$3:$H$300,"&lt;0")+COUNTIFS('10'!$C$3:$C$260,C694,'10'!$I$3:$I$260,"&lt;0")+COUNTIFS('10'!$D$3:$D$260,C694,'10'!$I$3:$I$260,"&lt;0")+COUNTIFS('11'!$C$3:$C$300,C694,'11'!$H$3:$H$300,"&lt;0")+COUNTIFS('11'!$D$3:$D$300,C694,'11'!$H$3:$H$300,"&lt;0")+COUNTIFS('12'!$C$3:$C$300,C694,'12'!$H$3:$H$300,"&lt;0")+COUNTIFS('12'!$D$3:$D$300,C694,'12'!$H$3:$H$300,"&lt;0")</f>
        <v>0</v>
      </c>
      <c r="H694" s="19">
        <f>SUMIFS('01'!$H$3:$H$300,'01'!$C$3:$C$300,C694)+SUMIFS('01'!$H$3:$H$300,'01'!$D$3:$D$300,C694)+SUMIFS('02'!$H$3:$H$300,'02'!$C$3:$C$300,C694)+SUMIFS('02'!$H$3:$H$300,'02'!$D$3:$D$300,C694)+SUMIFS('03'!$H$3:$H$300,'03'!$C$3:$C$300,C694)+SUMIFS('03'!$H$3:$H$300,'03'!$D$3:$D$300,C694)+SUMIFS('04'!$H$3:$H$300,'04'!$C$3:$C$300,C694)+SUMIFS('04'!$H$3:$H$300,'04'!$D$3:$D$300,C694)+SUMIFS('05'!$H$3:$H$300,'05'!$C$3:$C$300,C694)+SUMIFS('05'!$H$3:$H$300,'05'!$D$3:$D$300,C694)+SUMIFS('06'!$H$3:$H$300,'06'!$C$3:$C$300,C694)+SUMIFS('06'!$H$3:$H$300,'06'!$D$3:$D$300,C694)+SUMIFS('07'!$H$3:$H$300,'07'!$C$3:$C$300,C694)+SUMIFS('07'!$H$3:$H$300,'07'!$D$3:$D$300,C694)+SUMIFS('08'!$H$3:$H$300,'08'!$C$3:$C$300,C694)+SUMIFS('08'!$H$3:$H$300,'08'!$D$3:$D$300,C694)+SUMIFS('09'!$H$3:$H$300,'09'!$C$3:$C$300,C694)+SUMIFS('09'!$H$3:$H$300,'09'!$D$3:$D$300,C694)+SUMIFS('10'!$I$3:$I$260,'10'!$C$3:$C$260,C694)+SUMIFS('10'!$I$3:$I$260,'10'!$D$3:$D$260,C694)+SUMIFS('11'!$H$3:$H$300,'11'!$C$3:$C$300,C694)+SUMIFS('11'!$H$3:$H$300,'11'!$D$3:$D$300,C694)+SUMIFS('12'!$H$3:$H$300,'12'!$C$3:$C$300,C694)+SUMIFS('12'!$H$3:$H$300,'12'!$D$3:$D$300,C694)</f>
        <v>0</v>
      </c>
      <c r="I694" s="212"/>
      <c r="J694" s="231"/>
      <c r="K694" s="212"/>
      <c r="L694" s="212"/>
    </row>
    <row r="695" spans="1:12" ht="24.75" customHeight="1">
      <c r="A695" s="16">
        <f>Equipes!$H695+(ROW(Equipes!$H695)/100000)</f>
        <v>6.9499999999999996E-3</v>
      </c>
      <c r="B695" s="13">
        <f>RANK(Equipes!$A695,A:A)</f>
        <v>306</v>
      </c>
      <c r="C695" s="28"/>
      <c r="D695" s="18">
        <f>COUNTIF('01'!$C$3:$C$300,C695)+COUNTIF('02'!$C$3:$C$300,C695)+COUNTIF('03'!$C$3:$C$300,C695)+COUNTIF('04'!$C$3:$C$300,C695)+COUNTIF('05'!$C$3:$C$300,C695)+COUNTIF('06'!$C$3:$C$300,C695)+COUNTIF('07'!$C$3:$C$300,C695)+COUNTIF('08'!$C$3:$C$300,C695)+COUNTIF('09'!$C$3:$C$300,C695)+COUNTIF('10'!$C$3:$C$260,C695)+COUNTIF('11'!$C$3:$C$300,C695)+COUNTIF('12'!$C$3:$C$300,C695)</f>
        <v>0</v>
      </c>
      <c r="E695" s="18">
        <f>COUNTIF('01'!$D$3:$D$300,C695)+COUNTIF('02'!$D$3:$D$300,C695)+COUNTIF('03'!$D$3:$D$300,C695)+COUNTIF('04'!$D$3:$D$300,C695)+COUNTIF('05'!$D$3:$D$300,C695)+COUNTIF('06'!$D$3:$D$300,C695)+COUNTIF('07'!$D$3:$D$300,C695)+COUNTIF('08'!$D$3:$D$300,C695)+COUNTIF('09'!$D$3:$D$300,C695)+COUNTIF('10'!$D$3:$D$260,C695)+COUNTIF('11'!$D$3:$D$300,C695)+COUNTIF('12'!$D$3:$D$300,C695)</f>
        <v>0</v>
      </c>
      <c r="F695" s="18">
        <f>COUNTIFS('01'!$C$3:$C$300,C695,'01'!$H$3:$H$300,"&gt;0")+COUNTIFS('01'!$D$3:$D$300,C695,'01'!$H$3:$H$300,"&gt;0")+COUNTIFS('02'!$C$3:$C$300,C695,'02'!$H$3:$H$300,"&gt;0")+COUNTIFS('02'!$D$3:$D$300,C695,'02'!$H$3:$H$300,"&gt;0")+COUNTIFS('03'!$C$3:$C$300,C695,'03'!$H$3:$H$300,"&gt;0")+COUNTIFS('03'!$D$3:$D$300,C695,'03'!$H$3:$H$300,"&gt;0")+COUNTIFS('04'!$C$3:$C$300,C695,'04'!$H$3:$H$300,"&gt;0")+COUNTIFS('04'!$D$3:$D$300,C695,'04'!$H$3:$H$300,"&gt;0")+COUNTIFS('05'!$C$3:$C$300,C695,'05'!$H$3:$H$300,"&gt;0")+COUNTIFS('05'!$D$3:$D$300,C695,'05'!$H$3:$H$300,"&gt;0")+COUNTIFS('06'!$C$3:$C$300,C695,'06'!$H$3:$H$300,"&gt;0")+COUNTIFS('06'!$D$3:$D$300,C695,'06'!$H$3:$H$300,"&gt;0")+COUNTIFS('07'!$C$3:$C$300,C695,'07'!$H$3:$H$300,"&gt;0")+COUNTIFS('07'!$D$3:$D$300,C695,'07'!$H$3:$H$300,"&gt;0")+COUNTIFS('08'!$C$3:$C$300,C695,'08'!$H$3:$H$300,"&gt;0")+COUNTIFS('08'!$D$3:$D$300,C695,'08'!$H$3:$H$300,"&gt;0")+COUNTIFS('09'!$C$3:$C$300,C695,'09'!$H$3:$H$300,"&gt;0")+COUNTIFS('09'!$D$3:$D$300,C695,'09'!$H$3:$H$300,"&gt;0")+COUNTIFS('10'!$C$3:$C$260,C695,'10'!$I$3:$I$260,"&gt;0")+COUNTIFS('10'!$D$3:$D$260,C695,'10'!$I$3:$I$260,"&gt;0")+COUNTIFS('11'!$C$3:$C$300,C695,'11'!$H$3:$H$300,"&gt;0")+COUNTIFS('11'!$D$3:$D$300,C695,'11'!$H$3:$H$300,"&gt;0")+COUNTIFS('12'!$C$3:$C$300,C695,'12'!$H$3:$H$300,"&gt;0")+COUNTIFS('12'!$D$3:$D$300,C695,'12'!$H$3:$H$300,"&gt;0")</f>
        <v>0</v>
      </c>
      <c r="G695" s="18">
        <f>COUNTIFS('01'!$C$3:$C$300,C695,'01'!$H$3:$H$300,"&lt;0")+COUNTIFS('01'!$D$3:$D$300,C695,'01'!$H$3:$H$300,"&lt;0")+COUNTIFS('02'!$C$3:$C$300,C695,'02'!$H$3:$H$300,"&lt;0")+COUNTIFS('02'!$D$3:$D$300,C695,'02'!$H$3:$H$300,"&lt;0")+COUNTIFS('03'!$C$3:$C$300,C695,'03'!$H$3:$H$300,"&lt;0")+COUNTIFS('03'!$D$3:$D$300,C695,'03'!$H$3:$H$300,"&lt;0")+COUNTIFS('04'!$C$3:$C$300,C695,'04'!$H$3:$H$300,"&lt;0")+COUNTIFS('04'!$D$3:$D$300,C695,'04'!$H$3:$H$300,"&lt;0")+COUNTIFS('05'!$C$3:$C$300,C695,'05'!$H$3:$H$300,"&lt;0")+COUNTIFS('05'!$D$3:$D$300,C695,'05'!$H$3:$H$300,"&lt;0")+COUNTIFS('06'!$C$3:$C$300,C695,'06'!$H$3:$H$300,"&lt;0")+COUNTIFS('06'!$D$3:$D$300,C695,'06'!$H$3:$H$300,"&lt;0")+COUNTIFS('07'!$C$3:$C$300,C695,'07'!$H$3:$H$300,"&lt;0")+COUNTIFS('07'!$D$3:$D$300,C695,'07'!$H$3:$H$300,"&lt;0")+COUNTIFS('08'!$C$3:$C$300,C695,'08'!$H$3:$H$300,"&lt;0")+COUNTIFS('08'!$D$3:$D$300,C695,'08'!$H$3:$H$300,"&lt;0")+COUNTIFS('09'!$C$3:$C$300,C695,'09'!$H$3:$H$300,"&lt;0")+COUNTIFS('09'!$D$3:$D$300,C695,'09'!$H$3:$H$300,"&lt;0")+COUNTIFS('10'!$C$3:$C$260,C695,'10'!$I$3:$I$260,"&lt;0")+COUNTIFS('10'!$D$3:$D$260,C695,'10'!$I$3:$I$260,"&lt;0")+COUNTIFS('11'!$C$3:$C$300,C695,'11'!$H$3:$H$300,"&lt;0")+COUNTIFS('11'!$D$3:$D$300,C695,'11'!$H$3:$H$300,"&lt;0")+COUNTIFS('12'!$C$3:$C$300,C695,'12'!$H$3:$H$300,"&lt;0")+COUNTIFS('12'!$D$3:$D$300,C695,'12'!$H$3:$H$300,"&lt;0")</f>
        <v>0</v>
      </c>
      <c r="H695" s="19">
        <f>SUMIFS('01'!$H$3:$H$300,'01'!$C$3:$C$300,C695)+SUMIFS('01'!$H$3:$H$300,'01'!$D$3:$D$300,C695)+SUMIFS('02'!$H$3:$H$300,'02'!$C$3:$C$300,C695)+SUMIFS('02'!$H$3:$H$300,'02'!$D$3:$D$300,C695)+SUMIFS('03'!$H$3:$H$300,'03'!$C$3:$C$300,C695)+SUMIFS('03'!$H$3:$H$300,'03'!$D$3:$D$300,C695)+SUMIFS('04'!$H$3:$H$300,'04'!$C$3:$C$300,C695)+SUMIFS('04'!$H$3:$H$300,'04'!$D$3:$D$300,C695)+SUMIFS('05'!$H$3:$H$300,'05'!$C$3:$C$300,C695)+SUMIFS('05'!$H$3:$H$300,'05'!$D$3:$D$300,C695)+SUMIFS('06'!$H$3:$H$300,'06'!$C$3:$C$300,C695)+SUMIFS('06'!$H$3:$H$300,'06'!$D$3:$D$300,C695)+SUMIFS('07'!$H$3:$H$300,'07'!$C$3:$C$300,C695)+SUMIFS('07'!$H$3:$H$300,'07'!$D$3:$D$300,C695)+SUMIFS('08'!$H$3:$H$300,'08'!$C$3:$C$300,C695)+SUMIFS('08'!$H$3:$H$300,'08'!$D$3:$D$300,C695)+SUMIFS('09'!$H$3:$H$300,'09'!$C$3:$C$300,C695)+SUMIFS('09'!$H$3:$H$300,'09'!$D$3:$D$300,C695)+SUMIFS('10'!$I$3:$I$260,'10'!$C$3:$C$260,C695)+SUMIFS('10'!$I$3:$I$260,'10'!$D$3:$D$260,C695)+SUMIFS('11'!$H$3:$H$300,'11'!$C$3:$C$300,C695)+SUMIFS('11'!$H$3:$H$300,'11'!$D$3:$D$300,C695)+SUMIFS('12'!$H$3:$H$300,'12'!$C$3:$C$300,C695)+SUMIFS('12'!$H$3:$H$300,'12'!$D$3:$D$300,C695)</f>
        <v>0</v>
      </c>
      <c r="I695" s="212"/>
      <c r="J695" s="231"/>
      <c r="K695" s="212"/>
      <c r="L695" s="212"/>
    </row>
    <row r="696" spans="1:12" ht="24.75" customHeight="1">
      <c r="A696" s="16">
        <f>Equipes!$H696+(ROW(Equipes!$H696)/100000)</f>
        <v>6.96E-3</v>
      </c>
      <c r="B696" s="13">
        <f>RANK(Equipes!$A696,A:A)</f>
        <v>305</v>
      </c>
      <c r="C696" s="28"/>
      <c r="D696" s="18">
        <f>COUNTIF('01'!$C$3:$C$300,C696)+COUNTIF('02'!$C$3:$C$300,C696)+COUNTIF('03'!$C$3:$C$300,C696)+COUNTIF('04'!$C$3:$C$300,C696)+COUNTIF('05'!$C$3:$C$300,C696)+COUNTIF('06'!$C$3:$C$300,C696)+COUNTIF('07'!$C$3:$C$300,C696)+COUNTIF('08'!$C$3:$C$300,C696)+COUNTIF('09'!$C$3:$C$300,C696)+COUNTIF('10'!$C$3:$C$260,C696)+COUNTIF('11'!$C$3:$C$300,C696)+COUNTIF('12'!$C$3:$C$300,C696)</f>
        <v>0</v>
      </c>
      <c r="E696" s="18">
        <f>COUNTIF('01'!$D$3:$D$300,C696)+COUNTIF('02'!$D$3:$D$300,C696)+COUNTIF('03'!$D$3:$D$300,C696)+COUNTIF('04'!$D$3:$D$300,C696)+COUNTIF('05'!$D$3:$D$300,C696)+COUNTIF('06'!$D$3:$D$300,C696)+COUNTIF('07'!$D$3:$D$300,C696)+COUNTIF('08'!$D$3:$D$300,C696)+COUNTIF('09'!$D$3:$D$300,C696)+COUNTIF('10'!$D$3:$D$260,C696)+COUNTIF('11'!$D$3:$D$300,C696)+COUNTIF('12'!$D$3:$D$300,C696)</f>
        <v>0</v>
      </c>
      <c r="F696" s="18">
        <f>COUNTIFS('01'!$C$3:$C$300,C696,'01'!$H$3:$H$300,"&gt;0")+COUNTIFS('01'!$D$3:$D$300,C696,'01'!$H$3:$H$300,"&gt;0")+COUNTIFS('02'!$C$3:$C$300,C696,'02'!$H$3:$H$300,"&gt;0")+COUNTIFS('02'!$D$3:$D$300,C696,'02'!$H$3:$H$300,"&gt;0")+COUNTIFS('03'!$C$3:$C$300,C696,'03'!$H$3:$H$300,"&gt;0")+COUNTIFS('03'!$D$3:$D$300,C696,'03'!$H$3:$H$300,"&gt;0")+COUNTIFS('04'!$C$3:$C$300,C696,'04'!$H$3:$H$300,"&gt;0")+COUNTIFS('04'!$D$3:$D$300,C696,'04'!$H$3:$H$300,"&gt;0")+COUNTIFS('05'!$C$3:$C$300,C696,'05'!$H$3:$H$300,"&gt;0")+COUNTIFS('05'!$D$3:$D$300,C696,'05'!$H$3:$H$300,"&gt;0")+COUNTIFS('06'!$C$3:$C$300,C696,'06'!$H$3:$H$300,"&gt;0")+COUNTIFS('06'!$D$3:$D$300,C696,'06'!$H$3:$H$300,"&gt;0")+COUNTIFS('07'!$C$3:$C$300,C696,'07'!$H$3:$H$300,"&gt;0")+COUNTIFS('07'!$D$3:$D$300,C696,'07'!$H$3:$H$300,"&gt;0")+COUNTIFS('08'!$C$3:$C$300,C696,'08'!$H$3:$H$300,"&gt;0")+COUNTIFS('08'!$D$3:$D$300,C696,'08'!$H$3:$H$300,"&gt;0")+COUNTIFS('09'!$C$3:$C$300,C696,'09'!$H$3:$H$300,"&gt;0")+COUNTIFS('09'!$D$3:$D$300,C696,'09'!$H$3:$H$300,"&gt;0")+COUNTIFS('10'!$C$3:$C$260,C696,'10'!$I$3:$I$260,"&gt;0")+COUNTIFS('10'!$D$3:$D$260,C696,'10'!$I$3:$I$260,"&gt;0")+COUNTIFS('11'!$C$3:$C$300,C696,'11'!$H$3:$H$300,"&gt;0")+COUNTIFS('11'!$D$3:$D$300,C696,'11'!$H$3:$H$300,"&gt;0")+COUNTIFS('12'!$C$3:$C$300,C696,'12'!$H$3:$H$300,"&gt;0")+COUNTIFS('12'!$D$3:$D$300,C696,'12'!$H$3:$H$300,"&gt;0")</f>
        <v>0</v>
      </c>
      <c r="G696" s="18">
        <f>COUNTIFS('01'!$C$3:$C$300,C696,'01'!$H$3:$H$300,"&lt;0")+COUNTIFS('01'!$D$3:$D$300,C696,'01'!$H$3:$H$300,"&lt;0")+COUNTIFS('02'!$C$3:$C$300,C696,'02'!$H$3:$H$300,"&lt;0")+COUNTIFS('02'!$D$3:$D$300,C696,'02'!$H$3:$H$300,"&lt;0")+COUNTIFS('03'!$C$3:$C$300,C696,'03'!$H$3:$H$300,"&lt;0")+COUNTIFS('03'!$D$3:$D$300,C696,'03'!$H$3:$H$300,"&lt;0")+COUNTIFS('04'!$C$3:$C$300,C696,'04'!$H$3:$H$300,"&lt;0")+COUNTIFS('04'!$D$3:$D$300,C696,'04'!$H$3:$H$300,"&lt;0")+COUNTIFS('05'!$C$3:$C$300,C696,'05'!$H$3:$H$300,"&lt;0")+COUNTIFS('05'!$D$3:$D$300,C696,'05'!$H$3:$H$300,"&lt;0")+COUNTIFS('06'!$C$3:$C$300,C696,'06'!$H$3:$H$300,"&lt;0")+COUNTIFS('06'!$D$3:$D$300,C696,'06'!$H$3:$H$300,"&lt;0")+COUNTIFS('07'!$C$3:$C$300,C696,'07'!$H$3:$H$300,"&lt;0")+COUNTIFS('07'!$D$3:$D$300,C696,'07'!$H$3:$H$300,"&lt;0")+COUNTIFS('08'!$C$3:$C$300,C696,'08'!$H$3:$H$300,"&lt;0")+COUNTIFS('08'!$D$3:$D$300,C696,'08'!$H$3:$H$300,"&lt;0")+COUNTIFS('09'!$C$3:$C$300,C696,'09'!$H$3:$H$300,"&lt;0")+COUNTIFS('09'!$D$3:$D$300,C696,'09'!$H$3:$H$300,"&lt;0")+COUNTIFS('10'!$C$3:$C$260,C696,'10'!$I$3:$I$260,"&lt;0")+COUNTIFS('10'!$D$3:$D$260,C696,'10'!$I$3:$I$260,"&lt;0")+COUNTIFS('11'!$C$3:$C$300,C696,'11'!$H$3:$H$300,"&lt;0")+COUNTIFS('11'!$D$3:$D$300,C696,'11'!$H$3:$H$300,"&lt;0")+COUNTIFS('12'!$C$3:$C$300,C696,'12'!$H$3:$H$300,"&lt;0")+COUNTIFS('12'!$D$3:$D$300,C696,'12'!$H$3:$H$300,"&lt;0")</f>
        <v>0</v>
      </c>
      <c r="H696" s="19">
        <f>SUMIFS('01'!$H$3:$H$300,'01'!$C$3:$C$300,C696)+SUMIFS('01'!$H$3:$H$300,'01'!$D$3:$D$300,C696)+SUMIFS('02'!$H$3:$H$300,'02'!$C$3:$C$300,C696)+SUMIFS('02'!$H$3:$H$300,'02'!$D$3:$D$300,C696)+SUMIFS('03'!$H$3:$H$300,'03'!$C$3:$C$300,C696)+SUMIFS('03'!$H$3:$H$300,'03'!$D$3:$D$300,C696)+SUMIFS('04'!$H$3:$H$300,'04'!$C$3:$C$300,C696)+SUMIFS('04'!$H$3:$H$300,'04'!$D$3:$D$300,C696)+SUMIFS('05'!$H$3:$H$300,'05'!$C$3:$C$300,C696)+SUMIFS('05'!$H$3:$H$300,'05'!$D$3:$D$300,C696)+SUMIFS('06'!$H$3:$H$300,'06'!$C$3:$C$300,C696)+SUMIFS('06'!$H$3:$H$300,'06'!$D$3:$D$300,C696)+SUMIFS('07'!$H$3:$H$300,'07'!$C$3:$C$300,C696)+SUMIFS('07'!$H$3:$H$300,'07'!$D$3:$D$300,C696)+SUMIFS('08'!$H$3:$H$300,'08'!$C$3:$C$300,C696)+SUMIFS('08'!$H$3:$H$300,'08'!$D$3:$D$300,C696)+SUMIFS('09'!$H$3:$H$300,'09'!$C$3:$C$300,C696)+SUMIFS('09'!$H$3:$H$300,'09'!$D$3:$D$300,C696)+SUMIFS('10'!$I$3:$I$260,'10'!$C$3:$C$260,C696)+SUMIFS('10'!$I$3:$I$260,'10'!$D$3:$D$260,C696)+SUMIFS('11'!$H$3:$H$300,'11'!$C$3:$C$300,C696)+SUMIFS('11'!$H$3:$H$300,'11'!$D$3:$D$300,C696)+SUMIFS('12'!$H$3:$H$300,'12'!$C$3:$C$300,C696)+SUMIFS('12'!$H$3:$H$300,'12'!$D$3:$D$300,C696)</f>
        <v>0</v>
      </c>
      <c r="I696" s="212"/>
      <c r="J696" s="231"/>
      <c r="K696" s="212"/>
      <c r="L696" s="212"/>
    </row>
    <row r="697" spans="1:12" ht="24.75" customHeight="1">
      <c r="A697" s="16">
        <f>Equipes!$H697+(ROW(Equipes!$H697)/100000)</f>
        <v>6.9699999999999996E-3</v>
      </c>
      <c r="B697" s="13">
        <f>RANK(Equipes!$A697,A:A)</f>
        <v>304</v>
      </c>
      <c r="C697" s="28"/>
      <c r="D697" s="18">
        <f>COUNTIF('01'!$C$3:$C$300,C697)+COUNTIF('02'!$C$3:$C$300,C697)+COUNTIF('03'!$C$3:$C$300,C697)+COUNTIF('04'!$C$3:$C$300,C697)+COUNTIF('05'!$C$3:$C$300,C697)+COUNTIF('06'!$C$3:$C$300,C697)+COUNTIF('07'!$C$3:$C$300,C697)+COUNTIF('08'!$C$3:$C$300,C697)+COUNTIF('09'!$C$3:$C$300,C697)+COUNTIF('10'!$C$3:$C$260,C697)+COUNTIF('11'!$C$3:$C$300,C697)+COUNTIF('12'!$C$3:$C$300,C697)</f>
        <v>0</v>
      </c>
      <c r="E697" s="18">
        <f>COUNTIF('01'!$D$3:$D$300,C697)+COUNTIF('02'!$D$3:$D$300,C697)+COUNTIF('03'!$D$3:$D$300,C697)+COUNTIF('04'!$D$3:$D$300,C697)+COUNTIF('05'!$D$3:$D$300,C697)+COUNTIF('06'!$D$3:$D$300,C697)+COUNTIF('07'!$D$3:$D$300,C697)+COUNTIF('08'!$D$3:$D$300,C697)+COUNTIF('09'!$D$3:$D$300,C697)+COUNTIF('10'!$D$3:$D$260,C697)+COUNTIF('11'!$D$3:$D$300,C697)+COUNTIF('12'!$D$3:$D$300,C697)</f>
        <v>0</v>
      </c>
      <c r="F697" s="18">
        <f>COUNTIFS('01'!$C$3:$C$300,C697,'01'!$H$3:$H$300,"&gt;0")+COUNTIFS('01'!$D$3:$D$300,C697,'01'!$H$3:$H$300,"&gt;0")+COUNTIFS('02'!$C$3:$C$300,C697,'02'!$H$3:$H$300,"&gt;0")+COUNTIFS('02'!$D$3:$D$300,C697,'02'!$H$3:$H$300,"&gt;0")+COUNTIFS('03'!$C$3:$C$300,C697,'03'!$H$3:$H$300,"&gt;0")+COUNTIFS('03'!$D$3:$D$300,C697,'03'!$H$3:$H$300,"&gt;0")+COUNTIFS('04'!$C$3:$C$300,C697,'04'!$H$3:$H$300,"&gt;0")+COUNTIFS('04'!$D$3:$D$300,C697,'04'!$H$3:$H$300,"&gt;0")+COUNTIFS('05'!$C$3:$C$300,C697,'05'!$H$3:$H$300,"&gt;0")+COUNTIFS('05'!$D$3:$D$300,C697,'05'!$H$3:$H$300,"&gt;0")+COUNTIFS('06'!$C$3:$C$300,C697,'06'!$H$3:$H$300,"&gt;0")+COUNTIFS('06'!$D$3:$D$300,C697,'06'!$H$3:$H$300,"&gt;0")+COUNTIFS('07'!$C$3:$C$300,C697,'07'!$H$3:$H$300,"&gt;0")+COUNTIFS('07'!$D$3:$D$300,C697,'07'!$H$3:$H$300,"&gt;0")+COUNTIFS('08'!$C$3:$C$300,C697,'08'!$H$3:$H$300,"&gt;0")+COUNTIFS('08'!$D$3:$D$300,C697,'08'!$H$3:$H$300,"&gt;0")+COUNTIFS('09'!$C$3:$C$300,C697,'09'!$H$3:$H$300,"&gt;0")+COUNTIFS('09'!$D$3:$D$300,C697,'09'!$H$3:$H$300,"&gt;0")+COUNTIFS('10'!$C$3:$C$260,C697,'10'!$I$3:$I$260,"&gt;0")+COUNTIFS('10'!$D$3:$D$260,C697,'10'!$I$3:$I$260,"&gt;0")+COUNTIFS('11'!$C$3:$C$300,C697,'11'!$H$3:$H$300,"&gt;0")+COUNTIFS('11'!$D$3:$D$300,C697,'11'!$H$3:$H$300,"&gt;0")+COUNTIFS('12'!$C$3:$C$300,C697,'12'!$H$3:$H$300,"&gt;0")+COUNTIFS('12'!$D$3:$D$300,C697,'12'!$H$3:$H$300,"&gt;0")</f>
        <v>0</v>
      </c>
      <c r="G697" s="18">
        <f>COUNTIFS('01'!$C$3:$C$300,C697,'01'!$H$3:$H$300,"&lt;0")+COUNTIFS('01'!$D$3:$D$300,C697,'01'!$H$3:$H$300,"&lt;0")+COUNTIFS('02'!$C$3:$C$300,C697,'02'!$H$3:$H$300,"&lt;0")+COUNTIFS('02'!$D$3:$D$300,C697,'02'!$H$3:$H$300,"&lt;0")+COUNTIFS('03'!$C$3:$C$300,C697,'03'!$H$3:$H$300,"&lt;0")+COUNTIFS('03'!$D$3:$D$300,C697,'03'!$H$3:$H$300,"&lt;0")+COUNTIFS('04'!$C$3:$C$300,C697,'04'!$H$3:$H$300,"&lt;0")+COUNTIFS('04'!$D$3:$D$300,C697,'04'!$H$3:$H$300,"&lt;0")+COUNTIFS('05'!$C$3:$C$300,C697,'05'!$H$3:$H$300,"&lt;0")+COUNTIFS('05'!$D$3:$D$300,C697,'05'!$H$3:$H$300,"&lt;0")+COUNTIFS('06'!$C$3:$C$300,C697,'06'!$H$3:$H$300,"&lt;0")+COUNTIFS('06'!$D$3:$D$300,C697,'06'!$H$3:$H$300,"&lt;0")+COUNTIFS('07'!$C$3:$C$300,C697,'07'!$H$3:$H$300,"&lt;0")+COUNTIFS('07'!$D$3:$D$300,C697,'07'!$H$3:$H$300,"&lt;0")+COUNTIFS('08'!$C$3:$C$300,C697,'08'!$H$3:$H$300,"&lt;0")+COUNTIFS('08'!$D$3:$D$300,C697,'08'!$H$3:$H$300,"&lt;0")+COUNTIFS('09'!$C$3:$C$300,C697,'09'!$H$3:$H$300,"&lt;0")+COUNTIFS('09'!$D$3:$D$300,C697,'09'!$H$3:$H$300,"&lt;0")+COUNTIFS('10'!$C$3:$C$260,C697,'10'!$I$3:$I$260,"&lt;0")+COUNTIFS('10'!$D$3:$D$260,C697,'10'!$I$3:$I$260,"&lt;0")+COUNTIFS('11'!$C$3:$C$300,C697,'11'!$H$3:$H$300,"&lt;0")+COUNTIFS('11'!$D$3:$D$300,C697,'11'!$H$3:$H$300,"&lt;0")+COUNTIFS('12'!$C$3:$C$300,C697,'12'!$H$3:$H$300,"&lt;0")+COUNTIFS('12'!$D$3:$D$300,C697,'12'!$H$3:$H$300,"&lt;0")</f>
        <v>0</v>
      </c>
      <c r="H697" s="19">
        <f>SUMIFS('01'!$H$3:$H$300,'01'!$C$3:$C$300,C697)+SUMIFS('01'!$H$3:$H$300,'01'!$D$3:$D$300,C697)+SUMIFS('02'!$H$3:$H$300,'02'!$C$3:$C$300,C697)+SUMIFS('02'!$H$3:$H$300,'02'!$D$3:$D$300,C697)+SUMIFS('03'!$H$3:$H$300,'03'!$C$3:$C$300,C697)+SUMIFS('03'!$H$3:$H$300,'03'!$D$3:$D$300,C697)+SUMIFS('04'!$H$3:$H$300,'04'!$C$3:$C$300,C697)+SUMIFS('04'!$H$3:$H$300,'04'!$D$3:$D$300,C697)+SUMIFS('05'!$H$3:$H$300,'05'!$C$3:$C$300,C697)+SUMIFS('05'!$H$3:$H$300,'05'!$D$3:$D$300,C697)+SUMIFS('06'!$H$3:$H$300,'06'!$C$3:$C$300,C697)+SUMIFS('06'!$H$3:$H$300,'06'!$D$3:$D$300,C697)+SUMIFS('07'!$H$3:$H$300,'07'!$C$3:$C$300,C697)+SUMIFS('07'!$H$3:$H$300,'07'!$D$3:$D$300,C697)+SUMIFS('08'!$H$3:$H$300,'08'!$C$3:$C$300,C697)+SUMIFS('08'!$H$3:$H$300,'08'!$D$3:$D$300,C697)+SUMIFS('09'!$H$3:$H$300,'09'!$C$3:$C$300,C697)+SUMIFS('09'!$H$3:$H$300,'09'!$D$3:$D$300,C697)+SUMIFS('10'!$I$3:$I$260,'10'!$C$3:$C$260,C697)+SUMIFS('10'!$I$3:$I$260,'10'!$D$3:$D$260,C697)+SUMIFS('11'!$H$3:$H$300,'11'!$C$3:$C$300,C697)+SUMIFS('11'!$H$3:$H$300,'11'!$D$3:$D$300,C697)+SUMIFS('12'!$H$3:$H$300,'12'!$C$3:$C$300,C697)+SUMIFS('12'!$H$3:$H$300,'12'!$D$3:$D$300,C697)</f>
        <v>0</v>
      </c>
      <c r="I697" s="212"/>
      <c r="J697" s="231"/>
      <c r="K697" s="212"/>
      <c r="L697" s="212"/>
    </row>
    <row r="698" spans="1:12" ht="24.75" customHeight="1">
      <c r="A698" s="16">
        <f>Equipes!$H698+(ROW(Equipes!$H698)/100000)</f>
        <v>6.9800000000000001E-3</v>
      </c>
      <c r="B698" s="13">
        <f>RANK(Equipes!$A698,A:A)</f>
        <v>303</v>
      </c>
      <c r="C698" s="28"/>
      <c r="D698" s="18">
        <f>COUNTIF('01'!$C$3:$C$300,C698)+COUNTIF('02'!$C$3:$C$300,C698)+COUNTIF('03'!$C$3:$C$300,C698)+COUNTIF('04'!$C$3:$C$300,C698)+COUNTIF('05'!$C$3:$C$300,C698)+COUNTIF('06'!$C$3:$C$300,C698)+COUNTIF('07'!$C$3:$C$300,C698)+COUNTIF('08'!$C$3:$C$300,C698)+COUNTIF('09'!$C$3:$C$300,C698)+COUNTIF('10'!$C$3:$C$260,C698)+COUNTIF('11'!$C$3:$C$300,C698)+COUNTIF('12'!$C$3:$C$300,C698)</f>
        <v>0</v>
      </c>
      <c r="E698" s="18">
        <f>COUNTIF('01'!$D$3:$D$300,C698)+COUNTIF('02'!$D$3:$D$300,C698)+COUNTIF('03'!$D$3:$D$300,C698)+COUNTIF('04'!$D$3:$D$300,C698)+COUNTIF('05'!$D$3:$D$300,C698)+COUNTIF('06'!$D$3:$D$300,C698)+COUNTIF('07'!$D$3:$D$300,C698)+COUNTIF('08'!$D$3:$D$300,C698)+COUNTIF('09'!$D$3:$D$300,C698)+COUNTIF('10'!$D$3:$D$260,C698)+COUNTIF('11'!$D$3:$D$300,C698)+COUNTIF('12'!$D$3:$D$300,C698)</f>
        <v>0</v>
      </c>
      <c r="F698" s="18">
        <f>COUNTIFS('01'!$C$3:$C$300,C698,'01'!$H$3:$H$300,"&gt;0")+COUNTIFS('01'!$D$3:$D$300,C698,'01'!$H$3:$H$300,"&gt;0")+COUNTIFS('02'!$C$3:$C$300,C698,'02'!$H$3:$H$300,"&gt;0")+COUNTIFS('02'!$D$3:$D$300,C698,'02'!$H$3:$H$300,"&gt;0")+COUNTIFS('03'!$C$3:$C$300,C698,'03'!$H$3:$H$300,"&gt;0")+COUNTIFS('03'!$D$3:$D$300,C698,'03'!$H$3:$H$300,"&gt;0")+COUNTIFS('04'!$C$3:$C$300,C698,'04'!$H$3:$H$300,"&gt;0")+COUNTIFS('04'!$D$3:$D$300,C698,'04'!$H$3:$H$300,"&gt;0")+COUNTIFS('05'!$C$3:$C$300,C698,'05'!$H$3:$H$300,"&gt;0")+COUNTIFS('05'!$D$3:$D$300,C698,'05'!$H$3:$H$300,"&gt;0")+COUNTIFS('06'!$C$3:$C$300,C698,'06'!$H$3:$H$300,"&gt;0")+COUNTIFS('06'!$D$3:$D$300,C698,'06'!$H$3:$H$300,"&gt;0")+COUNTIFS('07'!$C$3:$C$300,C698,'07'!$H$3:$H$300,"&gt;0")+COUNTIFS('07'!$D$3:$D$300,C698,'07'!$H$3:$H$300,"&gt;0")+COUNTIFS('08'!$C$3:$C$300,C698,'08'!$H$3:$H$300,"&gt;0")+COUNTIFS('08'!$D$3:$D$300,C698,'08'!$H$3:$H$300,"&gt;0")+COUNTIFS('09'!$C$3:$C$300,C698,'09'!$H$3:$H$300,"&gt;0")+COUNTIFS('09'!$D$3:$D$300,C698,'09'!$H$3:$H$300,"&gt;0")+COUNTIFS('10'!$C$3:$C$260,C698,'10'!$I$3:$I$260,"&gt;0")+COUNTIFS('10'!$D$3:$D$260,C698,'10'!$I$3:$I$260,"&gt;0")+COUNTIFS('11'!$C$3:$C$300,C698,'11'!$H$3:$H$300,"&gt;0")+COUNTIFS('11'!$D$3:$D$300,C698,'11'!$H$3:$H$300,"&gt;0")+COUNTIFS('12'!$C$3:$C$300,C698,'12'!$H$3:$H$300,"&gt;0")+COUNTIFS('12'!$D$3:$D$300,C698,'12'!$H$3:$H$300,"&gt;0")</f>
        <v>0</v>
      </c>
      <c r="G698" s="18">
        <f>COUNTIFS('01'!$C$3:$C$300,C698,'01'!$H$3:$H$300,"&lt;0")+COUNTIFS('01'!$D$3:$D$300,C698,'01'!$H$3:$H$300,"&lt;0")+COUNTIFS('02'!$C$3:$C$300,C698,'02'!$H$3:$H$300,"&lt;0")+COUNTIFS('02'!$D$3:$D$300,C698,'02'!$H$3:$H$300,"&lt;0")+COUNTIFS('03'!$C$3:$C$300,C698,'03'!$H$3:$H$300,"&lt;0")+COUNTIFS('03'!$D$3:$D$300,C698,'03'!$H$3:$H$300,"&lt;0")+COUNTIFS('04'!$C$3:$C$300,C698,'04'!$H$3:$H$300,"&lt;0")+COUNTIFS('04'!$D$3:$D$300,C698,'04'!$H$3:$H$300,"&lt;0")+COUNTIFS('05'!$C$3:$C$300,C698,'05'!$H$3:$H$300,"&lt;0")+COUNTIFS('05'!$D$3:$D$300,C698,'05'!$H$3:$H$300,"&lt;0")+COUNTIFS('06'!$C$3:$C$300,C698,'06'!$H$3:$H$300,"&lt;0")+COUNTIFS('06'!$D$3:$D$300,C698,'06'!$H$3:$H$300,"&lt;0")+COUNTIFS('07'!$C$3:$C$300,C698,'07'!$H$3:$H$300,"&lt;0")+COUNTIFS('07'!$D$3:$D$300,C698,'07'!$H$3:$H$300,"&lt;0")+COUNTIFS('08'!$C$3:$C$300,C698,'08'!$H$3:$H$300,"&lt;0")+COUNTIFS('08'!$D$3:$D$300,C698,'08'!$H$3:$H$300,"&lt;0")+COUNTIFS('09'!$C$3:$C$300,C698,'09'!$H$3:$H$300,"&lt;0")+COUNTIFS('09'!$D$3:$D$300,C698,'09'!$H$3:$H$300,"&lt;0")+COUNTIFS('10'!$C$3:$C$260,C698,'10'!$I$3:$I$260,"&lt;0")+COUNTIFS('10'!$D$3:$D$260,C698,'10'!$I$3:$I$260,"&lt;0")+COUNTIFS('11'!$C$3:$C$300,C698,'11'!$H$3:$H$300,"&lt;0")+COUNTIFS('11'!$D$3:$D$300,C698,'11'!$H$3:$H$300,"&lt;0")+COUNTIFS('12'!$C$3:$C$300,C698,'12'!$H$3:$H$300,"&lt;0")+COUNTIFS('12'!$D$3:$D$300,C698,'12'!$H$3:$H$300,"&lt;0")</f>
        <v>0</v>
      </c>
      <c r="H698" s="19">
        <f>SUMIFS('01'!$H$3:$H$300,'01'!$C$3:$C$300,C698)+SUMIFS('01'!$H$3:$H$300,'01'!$D$3:$D$300,C698)+SUMIFS('02'!$H$3:$H$300,'02'!$C$3:$C$300,C698)+SUMIFS('02'!$H$3:$H$300,'02'!$D$3:$D$300,C698)+SUMIFS('03'!$H$3:$H$300,'03'!$C$3:$C$300,C698)+SUMIFS('03'!$H$3:$H$300,'03'!$D$3:$D$300,C698)+SUMIFS('04'!$H$3:$H$300,'04'!$C$3:$C$300,C698)+SUMIFS('04'!$H$3:$H$300,'04'!$D$3:$D$300,C698)+SUMIFS('05'!$H$3:$H$300,'05'!$C$3:$C$300,C698)+SUMIFS('05'!$H$3:$H$300,'05'!$D$3:$D$300,C698)+SUMIFS('06'!$H$3:$H$300,'06'!$C$3:$C$300,C698)+SUMIFS('06'!$H$3:$H$300,'06'!$D$3:$D$300,C698)+SUMIFS('07'!$H$3:$H$300,'07'!$C$3:$C$300,C698)+SUMIFS('07'!$H$3:$H$300,'07'!$D$3:$D$300,C698)+SUMIFS('08'!$H$3:$H$300,'08'!$C$3:$C$300,C698)+SUMIFS('08'!$H$3:$H$300,'08'!$D$3:$D$300,C698)+SUMIFS('09'!$H$3:$H$300,'09'!$C$3:$C$300,C698)+SUMIFS('09'!$H$3:$H$300,'09'!$D$3:$D$300,C698)+SUMIFS('10'!$I$3:$I$260,'10'!$C$3:$C$260,C698)+SUMIFS('10'!$I$3:$I$260,'10'!$D$3:$D$260,C698)+SUMIFS('11'!$H$3:$H$300,'11'!$C$3:$C$300,C698)+SUMIFS('11'!$H$3:$H$300,'11'!$D$3:$D$300,C698)+SUMIFS('12'!$H$3:$H$300,'12'!$C$3:$C$300,C698)+SUMIFS('12'!$H$3:$H$300,'12'!$D$3:$D$300,C698)</f>
        <v>0</v>
      </c>
      <c r="I698" s="212"/>
      <c r="J698" s="231"/>
      <c r="K698" s="212"/>
      <c r="L698" s="212"/>
    </row>
    <row r="699" spans="1:12" ht="24.75" customHeight="1">
      <c r="A699" s="16">
        <f>Equipes!$H699+(ROW(Equipes!$H699)/100000)</f>
        <v>6.9899999999999997E-3</v>
      </c>
      <c r="B699" s="13">
        <f>RANK(Equipes!$A699,A:A)</f>
        <v>302</v>
      </c>
      <c r="C699" s="28"/>
      <c r="D699" s="18">
        <f>COUNTIF('01'!$C$3:$C$300,C699)+COUNTIF('02'!$C$3:$C$300,C699)+COUNTIF('03'!$C$3:$C$300,C699)+COUNTIF('04'!$C$3:$C$300,C699)+COUNTIF('05'!$C$3:$C$300,C699)+COUNTIF('06'!$C$3:$C$300,C699)+COUNTIF('07'!$C$3:$C$300,C699)+COUNTIF('08'!$C$3:$C$300,C699)+COUNTIF('09'!$C$3:$C$300,C699)+COUNTIF('10'!$C$3:$C$260,C699)+COUNTIF('11'!$C$3:$C$300,C699)+COUNTIF('12'!$C$3:$C$300,C699)</f>
        <v>0</v>
      </c>
      <c r="E699" s="18">
        <f>COUNTIF('01'!$D$3:$D$300,C699)+COUNTIF('02'!$D$3:$D$300,C699)+COUNTIF('03'!$D$3:$D$300,C699)+COUNTIF('04'!$D$3:$D$300,C699)+COUNTIF('05'!$D$3:$D$300,C699)+COUNTIF('06'!$D$3:$D$300,C699)+COUNTIF('07'!$D$3:$D$300,C699)+COUNTIF('08'!$D$3:$D$300,C699)+COUNTIF('09'!$D$3:$D$300,C699)+COUNTIF('10'!$D$3:$D$260,C699)+COUNTIF('11'!$D$3:$D$300,C699)+COUNTIF('12'!$D$3:$D$300,C699)</f>
        <v>0</v>
      </c>
      <c r="F699" s="18">
        <f>COUNTIFS('01'!$C$3:$C$300,C699,'01'!$H$3:$H$300,"&gt;0")+COUNTIFS('01'!$D$3:$D$300,C699,'01'!$H$3:$H$300,"&gt;0")+COUNTIFS('02'!$C$3:$C$300,C699,'02'!$H$3:$H$300,"&gt;0")+COUNTIFS('02'!$D$3:$D$300,C699,'02'!$H$3:$H$300,"&gt;0")+COUNTIFS('03'!$C$3:$C$300,C699,'03'!$H$3:$H$300,"&gt;0")+COUNTIFS('03'!$D$3:$D$300,C699,'03'!$H$3:$H$300,"&gt;0")+COUNTIFS('04'!$C$3:$C$300,C699,'04'!$H$3:$H$300,"&gt;0")+COUNTIFS('04'!$D$3:$D$300,C699,'04'!$H$3:$H$300,"&gt;0")+COUNTIFS('05'!$C$3:$C$300,C699,'05'!$H$3:$H$300,"&gt;0")+COUNTIFS('05'!$D$3:$D$300,C699,'05'!$H$3:$H$300,"&gt;0")+COUNTIFS('06'!$C$3:$C$300,C699,'06'!$H$3:$H$300,"&gt;0")+COUNTIFS('06'!$D$3:$D$300,C699,'06'!$H$3:$H$300,"&gt;0")+COUNTIFS('07'!$C$3:$C$300,C699,'07'!$H$3:$H$300,"&gt;0")+COUNTIFS('07'!$D$3:$D$300,C699,'07'!$H$3:$H$300,"&gt;0")+COUNTIFS('08'!$C$3:$C$300,C699,'08'!$H$3:$H$300,"&gt;0")+COUNTIFS('08'!$D$3:$D$300,C699,'08'!$H$3:$H$300,"&gt;0")+COUNTIFS('09'!$C$3:$C$300,C699,'09'!$H$3:$H$300,"&gt;0")+COUNTIFS('09'!$D$3:$D$300,C699,'09'!$H$3:$H$300,"&gt;0")+COUNTIFS('10'!$C$3:$C$260,C699,'10'!$I$3:$I$260,"&gt;0")+COUNTIFS('10'!$D$3:$D$260,C699,'10'!$I$3:$I$260,"&gt;0")+COUNTIFS('11'!$C$3:$C$300,C699,'11'!$H$3:$H$300,"&gt;0")+COUNTIFS('11'!$D$3:$D$300,C699,'11'!$H$3:$H$300,"&gt;0")+COUNTIFS('12'!$C$3:$C$300,C699,'12'!$H$3:$H$300,"&gt;0")+COUNTIFS('12'!$D$3:$D$300,C699,'12'!$H$3:$H$300,"&gt;0")</f>
        <v>0</v>
      </c>
      <c r="G699" s="18">
        <f>COUNTIFS('01'!$C$3:$C$300,C699,'01'!$H$3:$H$300,"&lt;0")+COUNTIFS('01'!$D$3:$D$300,C699,'01'!$H$3:$H$300,"&lt;0")+COUNTIFS('02'!$C$3:$C$300,C699,'02'!$H$3:$H$300,"&lt;0")+COUNTIFS('02'!$D$3:$D$300,C699,'02'!$H$3:$H$300,"&lt;0")+COUNTIFS('03'!$C$3:$C$300,C699,'03'!$H$3:$H$300,"&lt;0")+COUNTIFS('03'!$D$3:$D$300,C699,'03'!$H$3:$H$300,"&lt;0")+COUNTIFS('04'!$C$3:$C$300,C699,'04'!$H$3:$H$300,"&lt;0")+COUNTIFS('04'!$D$3:$D$300,C699,'04'!$H$3:$H$300,"&lt;0")+COUNTIFS('05'!$C$3:$C$300,C699,'05'!$H$3:$H$300,"&lt;0")+COUNTIFS('05'!$D$3:$D$300,C699,'05'!$H$3:$H$300,"&lt;0")+COUNTIFS('06'!$C$3:$C$300,C699,'06'!$H$3:$H$300,"&lt;0")+COUNTIFS('06'!$D$3:$D$300,C699,'06'!$H$3:$H$300,"&lt;0")+COUNTIFS('07'!$C$3:$C$300,C699,'07'!$H$3:$H$300,"&lt;0")+COUNTIFS('07'!$D$3:$D$300,C699,'07'!$H$3:$H$300,"&lt;0")+COUNTIFS('08'!$C$3:$C$300,C699,'08'!$H$3:$H$300,"&lt;0")+COUNTIFS('08'!$D$3:$D$300,C699,'08'!$H$3:$H$300,"&lt;0")+COUNTIFS('09'!$C$3:$C$300,C699,'09'!$H$3:$H$300,"&lt;0")+COUNTIFS('09'!$D$3:$D$300,C699,'09'!$H$3:$H$300,"&lt;0")+COUNTIFS('10'!$C$3:$C$260,C699,'10'!$I$3:$I$260,"&lt;0")+COUNTIFS('10'!$D$3:$D$260,C699,'10'!$I$3:$I$260,"&lt;0")+COUNTIFS('11'!$C$3:$C$300,C699,'11'!$H$3:$H$300,"&lt;0")+COUNTIFS('11'!$D$3:$D$300,C699,'11'!$H$3:$H$300,"&lt;0")+COUNTIFS('12'!$C$3:$C$300,C699,'12'!$H$3:$H$300,"&lt;0")+COUNTIFS('12'!$D$3:$D$300,C699,'12'!$H$3:$H$300,"&lt;0")</f>
        <v>0</v>
      </c>
      <c r="H699" s="19">
        <f>SUMIFS('01'!$H$3:$H$300,'01'!$C$3:$C$300,C699)+SUMIFS('01'!$H$3:$H$300,'01'!$D$3:$D$300,C699)+SUMIFS('02'!$H$3:$H$300,'02'!$C$3:$C$300,C699)+SUMIFS('02'!$H$3:$H$300,'02'!$D$3:$D$300,C699)+SUMIFS('03'!$H$3:$H$300,'03'!$C$3:$C$300,C699)+SUMIFS('03'!$H$3:$H$300,'03'!$D$3:$D$300,C699)+SUMIFS('04'!$H$3:$H$300,'04'!$C$3:$C$300,C699)+SUMIFS('04'!$H$3:$H$300,'04'!$D$3:$D$300,C699)+SUMIFS('05'!$H$3:$H$300,'05'!$C$3:$C$300,C699)+SUMIFS('05'!$H$3:$H$300,'05'!$D$3:$D$300,C699)+SUMIFS('06'!$H$3:$H$300,'06'!$C$3:$C$300,C699)+SUMIFS('06'!$H$3:$H$300,'06'!$D$3:$D$300,C699)+SUMIFS('07'!$H$3:$H$300,'07'!$C$3:$C$300,C699)+SUMIFS('07'!$H$3:$H$300,'07'!$D$3:$D$300,C699)+SUMIFS('08'!$H$3:$H$300,'08'!$C$3:$C$300,C699)+SUMIFS('08'!$H$3:$H$300,'08'!$D$3:$D$300,C699)+SUMIFS('09'!$H$3:$H$300,'09'!$C$3:$C$300,C699)+SUMIFS('09'!$H$3:$H$300,'09'!$D$3:$D$300,C699)+SUMIFS('10'!$I$3:$I$260,'10'!$C$3:$C$260,C699)+SUMIFS('10'!$I$3:$I$260,'10'!$D$3:$D$260,C699)+SUMIFS('11'!$H$3:$H$300,'11'!$C$3:$C$300,C699)+SUMIFS('11'!$H$3:$H$300,'11'!$D$3:$D$300,C699)+SUMIFS('12'!$H$3:$H$300,'12'!$C$3:$C$300,C699)+SUMIFS('12'!$H$3:$H$300,'12'!$D$3:$D$300,C699)</f>
        <v>0</v>
      </c>
      <c r="I699" s="212"/>
      <c r="J699" s="231"/>
      <c r="K699" s="212"/>
      <c r="L699" s="212"/>
    </row>
    <row r="700" spans="1:12" ht="24.75" customHeight="1">
      <c r="A700" s="16">
        <f>Equipes!$H700+(ROW(Equipes!$H700)/100000)</f>
        <v>7.0000000000000001E-3</v>
      </c>
      <c r="B700" s="13">
        <f>RANK(Equipes!$A700,A:A)</f>
        <v>301</v>
      </c>
      <c r="C700" s="28"/>
      <c r="D700" s="18">
        <f>COUNTIF('01'!$C$3:$C$300,C700)+COUNTIF('02'!$C$3:$C$300,C700)+COUNTIF('03'!$C$3:$C$300,C700)+COUNTIF('04'!$C$3:$C$300,C700)+COUNTIF('05'!$C$3:$C$300,C700)+COUNTIF('06'!$C$3:$C$300,C700)+COUNTIF('07'!$C$3:$C$300,C700)+COUNTIF('08'!$C$3:$C$300,C700)+COUNTIF('09'!$C$3:$C$300,C700)+COUNTIF('10'!$C$3:$C$260,C700)+COUNTIF('11'!$C$3:$C$300,C700)+COUNTIF('12'!$C$3:$C$300,C700)</f>
        <v>0</v>
      </c>
      <c r="E700" s="18">
        <f>COUNTIF('01'!$D$3:$D$300,C700)+COUNTIF('02'!$D$3:$D$300,C700)+COUNTIF('03'!$D$3:$D$300,C700)+COUNTIF('04'!$D$3:$D$300,C700)+COUNTIF('05'!$D$3:$D$300,C700)+COUNTIF('06'!$D$3:$D$300,C700)+COUNTIF('07'!$D$3:$D$300,C700)+COUNTIF('08'!$D$3:$D$300,C700)+COUNTIF('09'!$D$3:$D$300,C700)+COUNTIF('10'!$D$3:$D$260,C700)+COUNTIF('11'!$D$3:$D$300,C700)+COUNTIF('12'!$D$3:$D$300,C700)</f>
        <v>0</v>
      </c>
      <c r="F700" s="18">
        <f>COUNTIFS('01'!$C$3:$C$300,C700,'01'!$H$3:$H$300,"&gt;0")+COUNTIFS('01'!$D$3:$D$300,C700,'01'!$H$3:$H$300,"&gt;0")+COUNTIFS('02'!$C$3:$C$300,C700,'02'!$H$3:$H$300,"&gt;0")+COUNTIFS('02'!$D$3:$D$300,C700,'02'!$H$3:$H$300,"&gt;0")+COUNTIFS('03'!$C$3:$C$300,C700,'03'!$H$3:$H$300,"&gt;0")+COUNTIFS('03'!$D$3:$D$300,C700,'03'!$H$3:$H$300,"&gt;0")+COUNTIFS('04'!$C$3:$C$300,C700,'04'!$H$3:$H$300,"&gt;0")+COUNTIFS('04'!$D$3:$D$300,C700,'04'!$H$3:$H$300,"&gt;0")+COUNTIFS('05'!$C$3:$C$300,C700,'05'!$H$3:$H$300,"&gt;0")+COUNTIFS('05'!$D$3:$D$300,C700,'05'!$H$3:$H$300,"&gt;0")+COUNTIFS('06'!$C$3:$C$300,C700,'06'!$H$3:$H$300,"&gt;0")+COUNTIFS('06'!$D$3:$D$300,C700,'06'!$H$3:$H$300,"&gt;0")+COUNTIFS('07'!$C$3:$C$300,C700,'07'!$H$3:$H$300,"&gt;0")+COUNTIFS('07'!$D$3:$D$300,C700,'07'!$H$3:$H$300,"&gt;0")+COUNTIFS('08'!$C$3:$C$300,C700,'08'!$H$3:$H$300,"&gt;0")+COUNTIFS('08'!$D$3:$D$300,C700,'08'!$H$3:$H$300,"&gt;0")+COUNTIFS('09'!$C$3:$C$300,C700,'09'!$H$3:$H$300,"&gt;0")+COUNTIFS('09'!$D$3:$D$300,C700,'09'!$H$3:$H$300,"&gt;0")+COUNTIFS('10'!$C$3:$C$260,C700,'10'!$I$3:$I$260,"&gt;0")+COUNTIFS('10'!$D$3:$D$260,C700,'10'!$I$3:$I$260,"&gt;0")+COUNTIFS('11'!$C$3:$C$300,C700,'11'!$H$3:$H$300,"&gt;0")+COUNTIFS('11'!$D$3:$D$300,C700,'11'!$H$3:$H$300,"&gt;0")+COUNTIFS('12'!$C$3:$C$300,C700,'12'!$H$3:$H$300,"&gt;0")+COUNTIFS('12'!$D$3:$D$300,C700,'12'!$H$3:$H$300,"&gt;0")</f>
        <v>0</v>
      </c>
      <c r="G700" s="18">
        <f>COUNTIFS('01'!$C$3:$C$300,C700,'01'!$H$3:$H$300,"&lt;0")+COUNTIFS('01'!$D$3:$D$300,C700,'01'!$H$3:$H$300,"&lt;0")+COUNTIFS('02'!$C$3:$C$300,C700,'02'!$H$3:$H$300,"&lt;0")+COUNTIFS('02'!$D$3:$D$300,C700,'02'!$H$3:$H$300,"&lt;0")+COUNTIFS('03'!$C$3:$C$300,C700,'03'!$H$3:$H$300,"&lt;0")+COUNTIFS('03'!$D$3:$D$300,C700,'03'!$H$3:$H$300,"&lt;0")+COUNTIFS('04'!$C$3:$C$300,C700,'04'!$H$3:$H$300,"&lt;0")+COUNTIFS('04'!$D$3:$D$300,C700,'04'!$H$3:$H$300,"&lt;0")+COUNTIFS('05'!$C$3:$C$300,C700,'05'!$H$3:$H$300,"&lt;0")+COUNTIFS('05'!$D$3:$D$300,C700,'05'!$H$3:$H$300,"&lt;0")+COUNTIFS('06'!$C$3:$C$300,C700,'06'!$H$3:$H$300,"&lt;0")+COUNTIFS('06'!$D$3:$D$300,C700,'06'!$H$3:$H$300,"&lt;0")+COUNTIFS('07'!$C$3:$C$300,C700,'07'!$H$3:$H$300,"&lt;0")+COUNTIFS('07'!$D$3:$D$300,C700,'07'!$H$3:$H$300,"&lt;0")+COUNTIFS('08'!$C$3:$C$300,C700,'08'!$H$3:$H$300,"&lt;0")+COUNTIFS('08'!$D$3:$D$300,C700,'08'!$H$3:$H$300,"&lt;0")+COUNTIFS('09'!$C$3:$C$300,C700,'09'!$H$3:$H$300,"&lt;0")+COUNTIFS('09'!$D$3:$D$300,C700,'09'!$H$3:$H$300,"&lt;0")+COUNTIFS('10'!$C$3:$C$260,C700,'10'!$I$3:$I$260,"&lt;0")+COUNTIFS('10'!$D$3:$D$260,C700,'10'!$I$3:$I$260,"&lt;0")+COUNTIFS('11'!$C$3:$C$300,C700,'11'!$H$3:$H$300,"&lt;0")+COUNTIFS('11'!$D$3:$D$300,C700,'11'!$H$3:$H$300,"&lt;0")+COUNTIFS('12'!$C$3:$C$300,C700,'12'!$H$3:$H$300,"&lt;0")+COUNTIFS('12'!$D$3:$D$300,C700,'12'!$H$3:$H$300,"&lt;0")</f>
        <v>0</v>
      </c>
      <c r="H700" s="19">
        <f>SUMIFS('01'!$H$3:$H$300,'01'!$C$3:$C$300,C700)+SUMIFS('01'!$H$3:$H$300,'01'!$D$3:$D$300,C700)+SUMIFS('02'!$H$3:$H$300,'02'!$C$3:$C$300,C700)+SUMIFS('02'!$H$3:$H$300,'02'!$D$3:$D$300,C700)+SUMIFS('03'!$H$3:$H$300,'03'!$C$3:$C$300,C700)+SUMIFS('03'!$H$3:$H$300,'03'!$D$3:$D$300,C700)+SUMIFS('04'!$H$3:$H$300,'04'!$C$3:$C$300,C700)+SUMIFS('04'!$H$3:$H$300,'04'!$D$3:$D$300,C700)+SUMIFS('05'!$H$3:$H$300,'05'!$C$3:$C$300,C700)+SUMIFS('05'!$H$3:$H$300,'05'!$D$3:$D$300,C700)+SUMIFS('06'!$H$3:$H$300,'06'!$C$3:$C$300,C700)+SUMIFS('06'!$H$3:$H$300,'06'!$D$3:$D$300,C700)+SUMIFS('07'!$H$3:$H$300,'07'!$C$3:$C$300,C700)+SUMIFS('07'!$H$3:$H$300,'07'!$D$3:$D$300,C700)+SUMIFS('08'!$H$3:$H$300,'08'!$C$3:$C$300,C700)+SUMIFS('08'!$H$3:$H$300,'08'!$D$3:$D$300,C700)+SUMIFS('09'!$H$3:$H$300,'09'!$C$3:$C$300,C700)+SUMIFS('09'!$H$3:$H$300,'09'!$D$3:$D$300,C700)+SUMIFS('10'!$I$3:$I$260,'10'!$C$3:$C$260,C700)+SUMIFS('10'!$I$3:$I$260,'10'!$D$3:$D$260,C700)+SUMIFS('11'!$H$3:$H$300,'11'!$C$3:$C$300,C700)+SUMIFS('11'!$H$3:$H$300,'11'!$D$3:$D$300,C700)+SUMIFS('12'!$H$3:$H$300,'12'!$C$3:$C$300,C700)+SUMIFS('12'!$H$3:$H$300,'12'!$D$3:$D$300,C700)</f>
        <v>0</v>
      </c>
      <c r="I700" s="212"/>
      <c r="J700" s="231"/>
      <c r="K700" s="212"/>
      <c r="L700" s="212"/>
    </row>
    <row r="701" spans="1:12" ht="24.75" customHeight="1">
      <c r="A701" s="16">
        <f>Equipes!$H701+(ROW(Equipes!$H701)/100000)</f>
        <v>7.0099999999999997E-3</v>
      </c>
      <c r="B701" s="13">
        <f>RANK(Equipes!$A701,A:A)</f>
        <v>300</v>
      </c>
      <c r="C701" s="28"/>
      <c r="D701" s="18">
        <f>COUNTIF('01'!$C$3:$C$300,C701)+COUNTIF('02'!$C$3:$C$300,C701)+COUNTIF('03'!$C$3:$C$300,C701)+COUNTIF('04'!$C$3:$C$300,C701)+COUNTIF('05'!$C$3:$C$300,C701)+COUNTIF('06'!$C$3:$C$300,C701)+COUNTIF('07'!$C$3:$C$300,C701)+COUNTIF('08'!$C$3:$C$300,C701)+COUNTIF('09'!$C$3:$C$300,C701)+COUNTIF('10'!$C$3:$C$260,C701)+COUNTIF('11'!$C$3:$C$300,C701)+COUNTIF('12'!$C$3:$C$300,C701)</f>
        <v>0</v>
      </c>
      <c r="E701" s="18">
        <f>COUNTIF('01'!$D$3:$D$300,C701)+COUNTIF('02'!$D$3:$D$300,C701)+COUNTIF('03'!$D$3:$D$300,C701)+COUNTIF('04'!$D$3:$D$300,C701)+COUNTIF('05'!$D$3:$D$300,C701)+COUNTIF('06'!$D$3:$D$300,C701)+COUNTIF('07'!$D$3:$D$300,C701)+COUNTIF('08'!$D$3:$D$300,C701)+COUNTIF('09'!$D$3:$D$300,C701)+COUNTIF('10'!$D$3:$D$260,C701)+COUNTIF('11'!$D$3:$D$300,C701)+COUNTIF('12'!$D$3:$D$300,C701)</f>
        <v>0</v>
      </c>
      <c r="F701" s="18">
        <f>COUNTIFS('01'!$C$3:$C$300,C701,'01'!$H$3:$H$300,"&gt;0")+COUNTIFS('01'!$D$3:$D$300,C701,'01'!$H$3:$H$300,"&gt;0")+COUNTIFS('02'!$C$3:$C$300,C701,'02'!$H$3:$H$300,"&gt;0")+COUNTIFS('02'!$D$3:$D$300,C701,'02'!$H$3:$H$300,"&gt;0")+COUNTIFS('03'!$C$3:$C$300,C701,'03'!$H$3:$H$300,"&gt;0")+COUNTIFS('03'!$D$3:$D$300,C701,'03'!$H$3:$H$300,"&gt;0")+COUNTIFS('04'!$C$3:$C$300,C701,'04'!$H$3:$H$300,"&gt;0")+COUNTIFS('04'!$D$3:$D$300,C701,'04'!$H$3:$H$300,"&gt;0")+COUNTIFS('05'!$C$3:$C$300,C701,'05'!$H$3:$H$300,"&gt;0")+COUNTIFS('05'!$D$3:$D$300,C701,'05'!$H$3:$H$300,"&gt;0")+COUNTIFS('06'!$C$3:$C$300,C701,'06'!$H$3:$H$300,"&gt;0")+COUNTIFS('06'!$D$3:$D$300,C701,'06'!$H$3:$H$300,"&gt;0")+COUNTIFS('07'!$C$3:$C$300,C701,'07'!$H$3:$H$300,"&gt;0")+COUNTIFS('07'!$D$3:$D$300,C701,'07'!$H$3:$H$300,"&gt;0")+COUNTIFS('08'!$C$3:$C$300,C701,'08'!$H$3:$H$300,"&gt;0")+COUNTIFS('08'!$D$3:$D$300,C701,'08'!$H$3:$H$300,"&gt;0")+COUNTIFS('09'!$C$3:$C$300,C701,'09'!$H$3:$H$300,"&gt;0")+COUNTIFS('09'!$D$3:$D$300,C701,'09'!$H$3:$H$300,"&gt;0")+COUNTIFS('10'!$C$3:$C$260,C701,'10'!$I$3:$I$260,"&gt;0")+COUNTIFS('10'!$D$3:$D$260,C701,'10'!$I$3:$I$260,"&gt;0")+COUNTIFS('11'!$C$3:$C$300,C701,'11'!$H$3:$H$300,"&gt;0")+COUNTIFS('11'!$D$3:$D$300,C701,'11'!$H$3:$H$300,"&gt;0")+COUNTIFS('12'!$C$3:$C$300,C701,'12'!$H$3:$H$300,"&gt;0")+COUNTIFS('12'!$D$3:$D$300,C701,'12'!$H$3:$H$300,"&gt;0")</f>
        <v>0</v>
      </c>
      <c r="G701" s="18">
        <f>COUNTIFS('01'!$C$3:$C$300,C701,'01'!$H$3:$H$300,"&lt;0")+COUNTIFS('01'!$D$3:$D$300,C701,'01'!$H$3:$H$300,"&lt;0")+COUNTIFS('02'!$C$3:$C$300,C701,'02'!$H$3:$H$300,"&lt;0")+COUNTIFS('02'!$D$3:$D$300,C701,'02'!$H$3:$H$300,"&lt;0")+COUNTIFS('03'!$C$3:$C$300,C701,'03'!$H$3:$H$300,"&lt;0")+COUNTIFS('03'!$D$3:$D$300,C701,'03'!$H$3:$H$300,"&lt;0")+COUNTIFS('04'!$C$3:$C$300,C701,'04'!$H$3:$H$300,"&lt;0")+COUNTIFS('04'!$D$3:$D$300,C701,'04'!$H$3:$H$300,"&lt;0")+COUNTIFS('05'!$C$3:$C$300,C701,'05'!$H$3:$H$300,"&lt;0")+COUNTIFS('05'!$D$3:$D$300,C701,'05'!$H$3:$H$300,"&lt;0")+COUNTIFS('06'!$C$3:$C$300,C701,'06'!$H$3:$H$300,"&lt;0")+COUNTIFS('06'!$D$3:$D$300,C701,'06'!$H$3:$H$300,"&lt;0")+COUNTIFS('07'!$C$3:$C$300,C701,'07'!$H$3:$H$300,"&lt;0")+COUNTIFS('07'!$D$3:$D$300,C701,'07'!$H$3:$H$300,"&lt;0")+COUNTIFS('08'!$C$3:$C$300,C701,'08'!$H$3:$H$300,"&lt;0")+COUNTIFS('08'!$D$3:$D$300,C701,'08'!$H$3:$H$300,"&lt;0")+COUNTIFS('09'!$C$3:$C$300,C701,'09'!$H$3:$H$300,"&lt;0")+COUNTIFS('09'!$D$3:$D$300,C701,'09'!$H$3:$H$300,"&lt;0")+COUNTIFS('10'!$C$3:$C$260,C701,'10'!$I$3:$I$260,"&lt;0")+COUNTIFS('10'!$D$3:$D$260,C701,'10'!$I$3:$I$260,"&lt;0")+COUNTIFS('11'!$C$3:$C$300,C701,'11'!$H$3:$H$300,"&lt;0")+COUNTIFS('11'!$D$3:$D$300,C701,'11'!$H$3:$H$300,"&lt;0")+COUNTIFS('12'!$C$3:$C$300,C701,'12'!$H$3:$H$300,"&lt;0")+COUNTIFS('12'!$D$3:$D$300,C701,'12'!$H$3:$H$300,"&lt;0")</f>
        <v>0</v>
      </c>
      <c r="H701" s="19">
        <f>SUMIFS('01'!$H$3:$H$300,'01'!$C$3:$C$300,C701)+SUMIFS('01'!$H$3:$H$300,'01'!$D$3:$D$300,C701)+SUMIFS('02'!$H$3:$H$300,'02'!$C$3:$C$300,C701)+SUMIFS('02'!$H$3:$H$300,'02'!$D$3:$D$300,C701)+SUMIFS('03'!$H$3:$H$300,'03'!$C$3:$C$300,C701)+SUMIFS('03'!$H$3:$H$300,'03'!$D$3:$D$300,C701)+SUMIFS('04'!$H$3:$H$300,'04'!$C$3:$C$300,C701)+SUMIFS('04'!$H$3:$H$300,'04'!$D$3:$D$300,C701)+SUMIFS('05'!$H$3:$H$300,'05'!$C$3:$C$300,C701)+SUMIFS('05'!$H$3:$H$300,'05'!$D$3:$D$300,C701)+SUMIFS('06'!$H$3:$H$300,'06'!$C$3:$C$300,C701)+SUMIFS('06'!$H$3:$H$300,'06'!$D$3:$D$300,C701)+SUMIFS('07'!$H$3:$H$300,'07'!$C$3:$C$300,C701)+SUMIFS('07'!$H$3:$H$300,'07'!$D$3:$D$300,C701)+SUMIFS('08'!$H$3:$H$300,'08'!$C$3:$C$300,C701)+SUMIFS('08'!$H$3:$H$300,'08'!$D$3:$D$300,C701)+SUMIFS('09'!$H$3:$H$300,'09'!$C$3:$C$300,C701)+SUMIFS('09'!$H$3:$H$300,'09'!$D$3:$D$300,C701)+SUMIFS('10'!$I$3:$I$260,'10'!$C$3:$C$260,C701)+SUMIFS('10'!$I$3:$I$260,'10'!$D$3:$D$260,C701)+SUMIFS('11'!$H$3:$H$300,'11'!$C$3:$C$300,C701)+SUMIFS('11'!$H$3:$H$300,'11'!$D$3:$D$300,C701)+SUMIFS('12'!$H$3:$H$300,'12'!$C$3:$C$300,C701)+SUMIFS('12'!$H$3:$H$300,'12'!$D$3:$D$300,C701)</f>
        <v>0</v>
      </c>
      <c r="I701" s="212"/>
      <c r="J701" s="231"/>
      <c r="K701" s="212"/>
      <c r="L701" s="212"/>
    </row>
    <row r="702" spans="1:12" ht="24.75" customHeight="1">
      <c r="A702" s="16">
        <f>Equipes!$H702+(ROW(Equipes!$H702)/100000)</f>
        <v>7.0200000000000002E-3</v>
      </c>
      <c r="B702" s="13">
        <f>RANK(Equipes!$A702,A:A)</f>
        <v>299</v>
      </c>
      <c r="C702" s="28"/>
      <c r="D702" s="18">
        <f>COUNTIF('01'!$C$3:$C$300,C702)+COUNTIF('02'!$C$3:$C$300,C702)+COUNTIF('03'!$C$3:$C$300,C702)+COUNTIF('04'!$C$3:$C$300,C702)+COUNTIF('05'!$C$3:$C$300,C702)+COUNTIF('06'!$C$3:$C$300,C702)+COUNTIF('07'!$C$3:$C$300,C702)+COUNTIF('08'!$C$3:$C$300,C702)+COUNTIF('09'!$C$3:$C$300,C702)+COUNTIF('10'!$C$3:$C$260,C702)+COUNTIF('11'!$C$3:$C$300,C702)+COUNTIF('12'!$C$3:$C$300,C702)</f>
        <v>0</v>
      </c>
      <c r="E702" s="18">
        <f>COUNTIF('01'!$D$3:$D$300,C702)+COUNTIF('02'!$D$3:$D$300,C702)+COUNTIF('03'!$D$3:$D$300,C702)+COUNTIF('04'!$D$3:$D$300,C702)+COUNTIF('05'!$D$3:$D$300,C702)+COUNTIF('06'!$D$3:$D$300,C702)+COUNTIF('07'!$D$3:$D$300,C702)+COUNTIF('08'!$D$3:$D$300,C702)+COUNTIF('09'!$D$3:$D$300,C702)+COUNTIF('10'!$D$3:$D$260,C702)+COUNTIF('11'!$D$3:$D$300,C702)+COUNTIF('12'!$D$3:$D$300,C702)</f>
        <v>0</v>
      </c>
      <c r="F702" s="18">
        <f>COUNTIFS('01'!$C$3:$C$300,C702,'01'!$H$3:$H$300,"&gt;0")+COUNTIFS('01'!$D$3:$D$300,C702,'01'!$H$3:$H$300,"&gt;0")+COUNTIFS('02'!$C$3:$C$300,C702,'02'!$H$3:$H$300,"&gt;0")+COUNTIFS('02'!$D$3:$D$300,C702,'02'!$H$3:$H$300,"&gt;0")+COUNTIFS('03'!$C$3:$C$300,C702,'03'!$H$3:$H$300,"&gt;0")+COUNTIFS('03'!$D$3:$D$300,C702,'03'!$H$3:$H$300,"&gt;0")+COUNTIFS('04'!$C$3:$C$300,C702,'04'!$H$3:$H$300,"&gt;0")+COUNTIFS('04'!$D$3:$D$300,C702,'04'!$H$3:$H$300,"&gt;0")+COUNTIFS('05'!$C$3:$C$300,C702,'05'!$H$3:$H$300,"&gt;0")+COUNTIFS('05'!$D$3:$D$300,C702,'05'!$H$3:$H$300,"&gt;0")+COUNTIFS('06'!$C$3:$C$300,C702,'06'!$H$3:$H$300,"&gt;0")+COUNTIFS('06'!$D$3:$D$300,C702,'06'!$H$3:$H$300,"&gt;0")+COUNTIFS('07'!$C$3:$C$300,C702,'07'!$H$3:$H$300,"&gt;0")+COUNTIFS('07'!$D$3:$D$300,C702,'07'!$H$3:$H$300,"&gt;0")+COUNTIFS('08'!$C$3:$C$300,C702,'08'!$H$3:$H$300,"&gt;0")+COUNTIFS('08'!$D$3:$D$300,C702,'08'!$H$3:$H$300,"&gt;0")+COUNTIFS('09'!$C$3:$C$300,C702,'09'!$H$3:$H$300,"&gt;0")+COUNTIFS('09'!$D$3:$D$300,C702,'09'!$H$3:$H$300,"&gt;0")+COUNTIFS('10'!$C$3:$C$260,C702,'10'!$I$3:$I$260,"&gt;0")+COUNTIFS('10'!$D$3:$D$260,C702,'10'!$I$3:$I$260,"&gt;0")+COUNTIFS('11'!$C$3:$C$300,C702,'11'!$H$3:$H$300,"&gt;0")+COUNTIFS('11'!$D$3:$D$300,C702,'11'!$H$3:$H$300,"&gt;0")+COUNTIFS('12'!$C$3:$C$300,C702,'12'!$H$3:$H$300,"&gt;0")+COUNTIFS('12'!$D$3:$D$300,C702,'12'!$H$3:$H$300,"&gt;0")</f>
        <v>0</v>
      </c>
      <c r="G702" s="18">
        <f>COUNTIFS('01'!$C$3:$C$300,C702,'01'!$H$3:$H$300,"&lt;0")+COUNTIFS('01'!$D$3:$D$300,C702,'01'!$H$3:$H$300,"&lt;0")+COUNTIFS('02'!$C$3:$C$300,C702,'02'!$H$3:$H$300,"&lt;0")+COUNTIFS('02'!$D$3:$D$300,C702,'02'!$H$3:$H$300,"&lt;0")+COUNTIFS('03'!$C$3:$C$300,C702,'03'!$H$3:$H$300,"&lt;0")+COUNTIFS('03'!$D$3:$D$300,C702,'03'!$H$3:$H$300,"&lt;0")+COUNTIFS('04'!$C$3:$C$300,C702,'04'!$H$3:$H$300,"&lt;0")+COUNTIFS('04'!$D$3:$D$300,C702,'04'!$H$3:$H$300,"&lt;0")+COUNTIFS('05'!$C$3:$C$300,C702,'05'!$H$3:$H$300,"&lt;0")+COUNTIFS('05'!$D$3:$D$300,C702,'05'!$H$3:$H$300,"&lt;0")+COUNTIFS('06'!$C$3:$C$300,C702,'06'!$H$3:$H$300,"&lt;0")+COUNTIFS('06'!$D$3:$D$300,C702,'06'!$H$3:$H$300,"&lt;0")+COUNTIFS('07'!$C$3:$C$300,C702,'07'!$H$3:$H$300,"&lt;0")+COUNTIFS('07'!$D$3:$D$300,C702,'07'!$H$3:$H$300,"&lt;0")+COUNTIFS('08'!$C$3:$C$300,C702,'08'!$H$3:$H$300,"&lt;0")+COUNTIFS('08'!$D$3:$D$300,C702,'08'!$H$3:$H$300,"&lt;0")+COUNTIFS('09'!$C$3:$C$300,C702,'09'!$H$3:$H$300,"&lt;0")+COUNTIFS('09'!$D$3:$D$300,C702,'09'!$H$3:$H$300,"&lt;0")+COUNTIFS('10'!$C$3:$C$260,C702,'10'!$I$3:$I$260,"&lt;0")+COUNTIFS('10'!$D$3:$D$260,C702,'10'!$I$3:$I$260,"&lt;0")+COUNTIFS('11'!$C$3:$C$300,C702,'11'!$H$3:$H$300,"&lt;0")+COUNTIFS('11'!$D$3:$D$300,C702,'11'!$H$3:$H$300,"&lt;0")+COUNTIFS('12'!$C$3:$C$300,C702,'12'!$H$3:$H$300,"&lt;0")+COUNTIFS('12'!$D$3:$D$300,C702,'12'!$H$3:$H$300,"&lt;0")</f>
        <v>0</v>
      </c>
      <c r="H702" s="19">
        <f>SUMIFS('01'!$H$3:$H$300,'01'!$C$3:$C$300,C702)+SUMIFS('01'!$H$3:$H$300,'01'!$D$3:$D$300,C702)+SUMIFS('02'!$H$3:$H$300,'02'!$C$3:$C$300,C702)+SUMIFS('02'!$H$3:$H$300,'02'!$D$3:$D$300,C702)+SUMIFS('03'!$H$3:$H$300,'03'!$C$3:$C$300,C702)+SUMIFS('03'!$H$3:$H$300,'03'!$D$3:$D$300,C702)+SUMIFS('04'!$H$3:$H$300,'04'!$C$3:$C$300,C702)+SUMIFS('04'!$H$3:$H$300,'04'!$D$3:$D$300,C702)+SUMIFS('05'!$H$3:$H$300,'05'!$C$3:$C$300,C702)+SUMIFS('05'!$H$3:$H$300,'05'!$D$3:$D$300,C702)+SUMIFS('06'!$H$3:$H$300,'06'!$C$3:$C$300,C702)+SUMIFS('06'!$H$3:$H$300,'06'!$D$3:$D$300,C702)+SUMIFS('07'!$H$3:$H$300,'07'!$C$3:$C$300,C702)+SUMIFS('07'!$H$3:$H$300,'07'!$D$3:$D$300,C702)+SUMIFS('08'!$H$3:$H$300,'08'!$C$3:$C$300,C702)+SUMIFS('08'!$H$3:$H$300,'08'!$D$3:$D$300,C702)+SUMIFS('09'!$H$3:$H$300,'09'!$C$3:$C$300,C702)+SUMIFS('09'!$H$3:$H$300,'09'!$D$3:$D$300,C702)+SUMIFS('10'!$I$3:$I$260,'10'!$C$3:$C$260,C702)+SUMIFS('10'!$I$3:$I$260,'10'!$D$3:$D$260,C702)+SUMIFS('11'!$H$3:$H$300,'11'!$C$3:$C$300,C702)+SUMIFS('11'!$H$3:$H$300,'11'!$D$3:$D$300,C702)+SUMIFS('12'!$H$3:$H$300,'12'!$C$3:$C$300,C702)+SUMIFS('12'!$H$3:$H$300,'12'!$D$3:$D$300,C702)</f>
        <v>0</v>
      </c>
      <c r="I702" s="212"/>
      <c r="J702" s="231"/>
      <c r="K702" s="212"/>
      <c r="L702" s="212"/>
    </row>
    <row r="703" spans="1:12" ht="24.75" customHeight="1">
      <c r="A703" s="16">
        <f>Equipes!$H703+(ROW(Equipes!$H703)/100000)</f>
        <v>7.0299999999999998E-3</v>
      </c>
      <c r="B703" s="13">
        <f>RANK(Equipes!$A703,A:A)</f>
        <v>298</v>
      </c>
      <c r="C703" s="28"/>
      <c r="D703" s="18">
        <f>COUNTIF('01'!$C$3:$C$300,C703)+COUNTIF('02'!$C$3:$C$300,C703)+COUNTIF('03'!$C$3:$C$300,C703)+COUNTIF('04'!$C$3:$C$300,C703)+COUNTIF('05'!$C$3:$C$300,C703)+COUNTIF('06'!$C$3:$C$300,C703)+COUNTIF('07'!$C$3:$C$300,C703)+COUNTIF('08'!$C$3:$C$300,C703)+COUNTIF('09'!$C$3:$C$300,C703)+COUNTIF('10'!$C$3:$C$260,C703)+COUNTIF('11'!$C$3:$C$300,C703)+COUNTIF('12'!$C$3:$C$300,C703)</f>
        <v>0</v>
      </c>
      <c r="E703" s="18">
        <f>COUNTIF('01'!$D$3:$D$300,C703)+COUNTIF('02'!$D$3:$D$300,C703)+COUNTIF('03'!$D$3:$D$300,C703)+COUNTIF('04'!$D$3:$D$300,C703)+COUNTIF('05'!$D$3:$D$300,C703)+COUNTIF('06'!$D$3:$D$300,C703)+COUNTIF('07'!$D$3:$D$300,C703)+COUNTIF('08'!$D$3:$D$300,C703)+COUNTIF('09'!$D$3:$D$300,C703)+COUNTIF('10'!$D$3:$D$260,C703)+COUNTIF('11'!$D$3:$D$300,C703)+COUNTIF('12'!$D$3:$D$300,C703)</f>
        <v>0</v>
      </c>
      <c r="F703" s="18">
        <f>COUNTIFS('01'!$C$3:$C$300,C703,'01'!$H$3:$H$300,"&gt;0")+COUNTIFS('01'!$D$3:$D$300,C703,'01'!$H$3:$H$300,"&gt;0")+COUNTIFS('02'!$C$3:$C$300,C703,'02'!$H$3:$H$300,"&gt;0")+COUNTIFS('02'!$D$3:$D$300,C703,'02'!$H$3:$H$300,"&gt;0")+COUNTIFS('03'!$C$3:$C$300,C703,'03'!$H$3:$H$300,"&gt;0")+COUNTIFS('03'!$D$3:$D$300,C703,'03'!$H$3:$H$300,"&gt;0")+COUNTIFS('04'!$C$3:$C$300,C703,'04'!$H$3:$H$300,"&gt;0")+COUNTIFS('04'!$D$3:$D$300,C703,'04'!$H$3:$H$300,"&gt;0")+COUNTIFS('05'!$C$3:$C$300,C703,'05'!$H$3:$H$300,"&gt;0")+COUNTIFS('05'!$D$3:$D$300,C703,'05'!$H$3:$H$300,"&gt;0")+COUNTIFS('06'!$C$3:$C$300,C703,'06'!$H$3:$H$300,"&gt;0")+COUNTIFS('06'!$D$3:$D$300,C703,'06'!$H$3:$H$300,"&gt;0")+COUNTIFS('07'!$C$3:$C$300,C703,'07'!$H$3:$H$300,"&gt;0")+COUNTIFS('07'!$D$3:$D$300,C703,'07'!$H$3:$H$300,"&gt;0")+COUNTIFS('08'!$C$3:$C$300,C703,'08'!$H$3:$H$300,"&gt;0")+COUNTIFS('08'!$D$3:$D$300,C703,'08'!$H$3:$H$300,"&gt;0")+COUNTIFS('09'!$C$3:$C$300,C703,'09'!$H$3:$H$300,"&gt;0")+COUNTIFS('09'!$D$3:$D$300,C703,'09'!$H$3:$H$300,"&gt;0")+COUNTIFS('10'!$C$3:$C$260,C703,'10'!$I$3:$I$260,"&gt;0")+COUNTIFS('10'!$D$3:$D$260,C703,'10'!$I$3:$I$260,"&gt;0")+COUNTIFS('11'!$C$3:$C$300,C703,'11'!$H$3:$H$300,"&gt;0")+COUNTIFS('11'!$D$3:$D$300,C703,'11'!$H$3:$H$300,"&gt;0")+COUNTIFS('12'!$C$3:$C$300,C703,'12'!$H$3:$H$300,"&gt;0")+COUNTIFS('12'!$D$3:$D$300,C703,'12'!$H$3:$H$300,"&gt;0")</f>
        <v>0</v>
      </c>
      <c r="G703" s="18">
        <f>COUNTIFS('01'!$C$3:$C$300,C703,'01'!$H$3:$H$300,"&lt;0")+COUNTIFS('01'!$D$3:$D$300,C703,'01'!$H$3:$H$300,"&lt;0")+COUNTIFS('02'!$C$3:$C$300,C703,'02'!$H$3:$H$300,"&lt;0")+COUNTIFS('02'!$D$3:$D$300,C703,'02'!$H$3:$H$300,"&lt;0")+COUNTIFS('03'!$C$3:$C$300,C703,'03'!$H$3:$H$300,"&lt;0")+COUNTIFS('03'!$D$3:$D$300,C703,'03'!$H$3:$H$300,"&lt;0")+COUNTIFS('04'!$C$3:$C$300,C703,'04'!$H$3:$H$300,"&lt;0")+COUNTIFS('04'!$D$3:$D$300,C703,'04'!$H$3:$H$300,"&lt;0")+COUNTIFS('05'!$C$3:$C$300,C703,'05'!$H$3:$H$300,"&lt;0")+COUNTIFS('05'!$D$3:$D$300,C703,'05'!$H$3:$H$300,"&lt;0")+COUNTIFS('06'!$C$3:$C$300,C703,'06'!$H$3:$H$300,"&lt;0")+COUNTIFS('06'!$D$3:$D$300,C703,'06'!$H$3:$H$300,"&lt;0")+COUNTIFS('07'!$C$3:$C$300,C703,'07'!$H$3:$H$300,"&lt;0")+COUNTIFS('07'!$D$3:$D$300,C703,'07'!$H$3:$H$300,"&lt;0")+COUNTIFS('08'!$C$3:$C$300,C703,'08'!$H$3:$H$300,"&lt;0")+COUNTIFS('08'!$D$3:$D$300,C703,'08'!$H$3:$H$300,"&lt;0")+COUNTIFS('09'!$C$3:$C$300,C703,'09'!$H$3:$H$300,"&lt;0")+COUNTIFS('09'!$D$3:$D$300,C703,'09'!$H$3:$H$300,"&lt;0")+COUNTIFS('10'!$C$3:$C$260,C703,'10'!$I$3:$I$260,"&lt;0")+COUNTIFS('10'!$D$3:$D$260,C703,'10'!$I$3:$I$260,"&lt;0")+COUNTIFS('11'!$C$3:$C$300,C703,'11'!$H$3:$H$300,"&lt;0")+COUNTIFS('11'!$D$3:$D$300,C703,'11'!$H$3:$H$300,"&lt;0")+COUNTIFS('12'!$C$3:$C$300,C703,'12'!$H$3:$H$300,"&lt;0")+COUNTIFS('12'!$D$3:$D$300,C703,'12'!$H$3:$H$300,"&lt;0")</f>
        <v>0</v>
      </c>
      <c r="H703" s="19">
        <f>SUMIFS('01'!$H$3:$H$300,'01'!$C$3:$C$300,C703)+SUMIFS('01'!$H$3:$H$300,'01'!$D$3:$D$300,C703)+SUMIFS('02'!$H$3:$H$300,'02'!$C$3:$C$300,C703)+SUMIFS('02'!$H$3:$H$300,'02'!$D$3:$D$300,C703)+SUMIFS('03'!$H$3:$H$300,'03'!$C$3:$C$300,C703)+SUMIFS('03'!$H$3:$H$300,'03'!$D$3:$D$300,C703)+SUMIFS('04'!$H$3:$H$300,'04'!$C$3:$C$300,C703)+SUMIFS('04'!$H$3:$H$300,'04'!$D$3:$D$300,C703)+SUMIFS('05'!$H$3:$H$300,'05'!$C$3:$C$300,C703)+SUMIFS('05'!$H$3:$H$300,'05'!$D$3:$D$300,C703)+SUMIFS('06'!$H$3:$H$300,'06'!$C$3:$C$300,C703)+SUMIFS('06'!$H$3:$H$300,'06'!$D$3:$D$300,C703)+SUMIFS('07'!$H$3:$H$300,'07'!$C$3:$C$300,C703)+SUMIFS('07'!$H$3:$H$300,'07'!$D$3:$D$300,C703)+SUMIFS('08'!$H$3:$H$300,'08'!$C$3:$C$300,C703)+SUMIFS('08'!$H$3:$H$300,'08'!$D$3:$D$300,C703)+SUMIFS('09'!$H$3:$H$300,'09'!$C$3:$C$300,C703)+SUMIFS('09'!$H$3:$H$300,'09'!$D$3:$D$300,C703)+SUMIFS('10'!$I$3:$I$260,'10'!$C$3:$C$260,C703)+SUMIFS('10'!$I$3:$I$260,'10'!$D$3:$D$260,C703)+SUMIFS('11'!$H$3:$H$300,'11'!$C$3:$C$300,C703)+SUMIFS('11'!$H$3:$H$300,'11'!$D$3:$D$300,C703)+SUMIFS('12'!$H$3:$H$300,'12'!$C$3:$C$300,C703)+SUMIFS('12'!$H$3:$H$300,'12'!$D$3:$D$300,C703)</f>
        <v>0</v>
      </c>
      <c r="I703" s="212"/>
      <c r="J703" s="231"/>
      <c r="K703" s="212"/>
      <c r="L703" s="212"/>
    </row>
    <row r="704" spans="1:12" ht="24.75" customHeight="1">
      <c r="A704" s="16">
        <f>Equipes!$H704+(ROW(Equipes!$H704)/100000)</f>
        <v>7.0400000000000003E-3</v>
      </c>
      <c r="B704" s="13">
        <f>RANK(Equipes!$A704,A:A)</f>
        <v>297</v>
      </c>
      <c r="C704" s="28"/>
      <c r="D704" s="18">
        <f>COUNTIF('01'!$C$3:$C$300,C704)+COUNTIF('02'!$C$3:$C$300,C704)+COUNTIF('03'!$C$3:$C$300,C704)+COUNTIF('04'!$C$3:$C$300,C704)+COUNTIF('05'!$C$3:$C$300,C704)+COUNTIF('06'!$C$3:$C$300,C704)+COUNTIF('07'!$C$3:$C$300,C704)+COUNTIF('08'!$C$3:$C$300,C704)+COUNTIF('09'!$C$3:$C$300,C704)+COUNTIF('10'!$C$3:$C$260,C704)+COUNTIF('11'!$C$3:$C$300,C704)+COUNTIF('12'!$C$3:$C$300,C704)</f>
        <v>0</v>
      </c>
      <c r="E704" s="18">
        <f>COUNTIF('01'!$D$3:$D$300,C704)+COUNTIF('02'!$D$3:$D$300,C704)+COUNTIF('03'!$D$3:$D$300,C704)+COUNTIF('04'!$D$3:$D$300,C704)+COUNTIF('05'!$D$3:$D$300,C704)+COUNTIF('06'!$D$3:$D$300,C704)+COUNTIF('07'!$D$3:$D$300,C704)+COUNTIF('08'!$D$3:$D$300,C704)+COUNTIF('09'!$D$3:$D$300,C704)+COUNTIF('10'!$D$3:$D$260,C704)+COUNTIF('11'!$D$3:$D$300,C704)+COUNTIF('12'!$D$3:$D$300,C704)</f>
        <v>0</v>
      </c>
      <c r="F704" s="18">
        <f>COUNTIFS('01'!$C$3:$C$300,C704,'01'!$H$3:$H$300,"&gt;0")+COUNTIFS('01'!$D$3:$D$300,C704,'01'!$H$3:$H$300,"&gt;0")+COUNTIFS('02'!$C$3:$C$300,C704,'02'!$H$3:$H$300,"&gt;0")+COUNTIFS('02'!$D$3:$D$300,C704,'02'!$H$3:$H$300,"&gt;0")+COUNTIFS('03'!$C$3:$C$300,C704,'03'!$H$3:$H$300,"&gt;0")+COUNTIFS('03'!$D$3:$D$300,C704,'03'!$H$3:$H$300,"&gt;0")+COUNTIFS('04'!$C$3:$C$300,C704,'04'!$H$3:$H$300,"&gt;0")+COUNTIFS('04'!$D$3:$D$300,C704,'04'!$H$3:$H$300,"&gt;0")+COUNTIFS('05'!$C$3:$C$300,C704,'05'!$H$3:$H$300,"&gt;0")+COUNTIFS('05'!$D$3:$D$300,C704,'05'!$H$3:$H$300,"&gt;0")+COUNTIFS('06'!$C$3:$C$300,C704,'06'!$H$3:$H$300,"&gt;0")+COUNTIFS('06'!$D$3:$D$300,C704,'06'!$H$3:$H$300,"&gt;0")+COUNTIFS('07'!$C$3:$C$300,C704,'07'!$H$3:$H$300,"&gt;0")+COUNTIFS('07'!$D$3:$D$300,C704,'07'!$H$3:$H$300,"&gt;0")+COUNTIFS('08'!$C$3:$C$300,C704,'08'!$H$3:$H$300,"&gt;0")+COUNTIFS('08'!$D$3:$D$300,C704,'08'!$H$3:$H$300,"&gt;0")+COUNTIFS('09'!$C$3:$C$300,C704,'09'!$H$3:$H$300,"&gt;0")+COUNTIFS('09'!$D$3:$D$300,C704,'09'!$H$3:$H$300,"&gt;0")+COUNTIFS('10'!$C$3:$C$260,C704,'10'!$I$3:$I$260,"&gt;0")+COUNTIFS('10'!$D$3:$D$260,C704,'10'!$I$3:$I$260,"&gt;0")+COUNTIFS('11'!$C$3:$C$300,C704,'11'!$H$3:$H$300,"&gt;0")+COUNTIFS('11'!$D$3:$D$300,C704,'11'!$H$3:$H$300,"&gt;0")+COUNTIFS('12'!$C$3:$C$300,C704,'12'!$H$3:$H$300,"&gt;0")+COUNTIFS('12'!$D$3:$D$300,C704,'12'!$H$3:$H$300,"&gt;0")</f>
        <v>0</v>
      </c>
      <c r="G704" s="18">
        <f>COUNTIFS('01'!$C$3:$C$300,C704,'01'!$H$3:$H$300,"&lt;0")+COUNTIFS('01'!$D$3:$D$300,C704,'01'!$H$3:$H$300,"&lt;0")+COUNTIFS('02'!$C$3:$C$300,C704,'02'!$H$3:$H$300,"&lt;0")+COUNTIFS('02'!$D$3:$D$300,C704,'02'!$H$3:$H$300,"&lt;0")+COUNTIFS('03'!$C$3:$C$300,C704,'03'!$H$3:$H$300,"&lt;0")+COUNTIFS('03'!$D$3:$D$300,C704,'03'!$H$3:$H$300,"&lt;0")+COUNTIFS('04'!$C$3:$C$300,C704,'04'!$H$3:$H$300,"&lt;0")+COUNTIFS('04'!$D$3:$D$300,C704,'04'!$H$3:$H$300,"&lt;0")+COUNTIFS('05'!$C$3:$C$300,C704,'05'!$H$3:$H$300,"&lt;0")+COUNTIFS('05'!$D$3:$D$300,C704,'05'!$H$3:$H$300,"&lt;0")+COUNTIFS('06'!$C$3:$C$300,C704,'06'!$H$3:$H$300,"&lt;0")+COUNTIFS('06'!$D$3:$D$300,C704,'06'!$H$3:$H$300,"&lt;0")+COUNTIFS('07'!$C$3:$C$300,C704,'07'!$H$3:$H$300,"&lt;0")+COUNTIFS('07'!$D$3:$D$300,C704,'07'!$H$3:$H$300,"&lt;0")+COUNTIFS('08'!$C$3:$C$300,C704,'08'!$H$3:$H$300,"&lt;0")+COUNTIFS('08'!$D$3:$D$300,C704,'08'!$H$3:$H$300,"&lt;0")+COUNTIFS('09'!$C$3:$C$300,C704,'09'!$H$3:$H$300,"&lt;0")+COUNTIFS('09'!$D$3:$D$300,C704,'09'!$H$3:$H$300,"&lt;0")+COUNTIFS('10'!$C$3:$C$260,C704,'10'!$I$3:$I$260,"&lt;0")+COUNTIFS('10'!$D$3:$D$260,C704,'10'!$I$3:$I$260,"&lt;0")+COUNTIFS('11'!$C$3:$C$300,C704,'11'!$H$3:$H$300,"&lt;0")+COUNTIFS('11'!$D$3:$D$300,C704,'11'!$H$3:$H$300,"&lt;0")+COUNTIFS('12'!$C$3:$C$300,C704,'12'!$H$3:$H$300,"&lt;0")+COUNTIFS('12'!$D$3:$D$300,C704,'12'!$H$3:$H$300,"&lt;0")</f>
        <v>0</v>
      </c>
      <c r="H704" s="19">
        <f>SUMIFS('01'!$H$3:$H$300,'01'!$C$3:$C$300,C704)+SUMIFS('01'!$H$3:$H$300,'01'!$D$3:$D$300,C704)+SUMIFS('02'!$H$3:$H$300,'02'!$C$3:$C$300,C704)+SUMIFS('02'!$H$3:$H$300,'02'!$D$3:$D$300,C704)+SUMIFS('03'!$H$3:$H$300,'03'!$C$3:$C$300,C704)+SUMIFS('03'!$H$3:$H$300,'03'!$D$3:$D$300,C704)+SUMIFS('04'!$H$3:$H$300,'04'!$C$3:$C$300,C704)+SUMIFS('04'!$H$3:$H$300,'04'!$D$3:$D$300,C704)+SUMIFS('05'!$H$3:$H$300,'05'!$C$3:$C$300,C704)+SUMIFS('05'!$H$3:$H$300,'05'!$D$3:$D$300,C704)+SUMIFS('06'!$H$3:$H$300,'06'!$C$3:$C$300,C704)+SUMIFS('06'!$H$3:$H$300,'06'!$D$3:$D$300,C704)+SUMIFS('07'!$H$3:$H$300,'07'!$C$3:$C$300,C704)+SUMIFS('07'!$H$3:$H$300,'07'!$D$3:$D$300,C704)+SUMIFS('08'!$H$3:$H$300,'08'!$C$3:$C$300,C704)+SUMIFS('08'!$H$3:$H$300,'08'!$D$3:$D$300,C704)+SUMIFS('09'!$H$3:$H$300,'09'!$C$3:$C$300,C704)+SUMIFS('09'!$H$3:$H$300,'09'!$D$3:$D$300,C704)+SUMIFS('10'!$I$3:$I$260,'10'!$C$3:$C$260,C704)+SUMIFS('10'!$I$3:$I$260,'10'!$D$3:$D$260,C704)+SUMIFS('11'!$H$3:$H$300,'11'!$C$3:$C$300,C704)+SUMIFS('11'!$H$3:$H$300,'11'!$D$3:$D$300,C704)+SUMIFS('12'!$H$3:$H$300,'12'!$C$3:$C$300,C704)+SUMIFS('12'!$H$3:$H$300,'12'!$D$3:$D$300,C704)</f>
        <v>0</v>
      </c>
      <c r="I704" s="212"/>
      <c r="J704" s="231"/>
      <c r="K704" s="212"/>
      <c r="L704" s="212"/>
    </row>
    <row r="705" spans="1:12" ht="24.75" customHeight="1">
      <c r="A705" s="16">
        <f>Equipes!$H705+(ROW(Equipes!$H705)/100000)</f>
        <v>7.0499999999999998E-3</v>
      </c>
      <c r="B705" s="13">
        <f>RANK(Equipes!$A705,A:A)</f>
        <v>296</v>
      </c>
      <c r="C705" s="28"/>
      <c r="D705" s="18">
        <f>COUNTIF('01'!$C$3:$C$300,C705)+COUNTIF('02'!$C$3:$C$300,C705)+COUNTIF('03'!$C$3:$C$300,C705)+COUNTIF('04'!$C$3:$C$300,C705)+COUNTIF('05'!$C$3:$C$300,C705)+COUNTIF('06'!$C$3:$C$300,C705)+COUNTIF('07'!$C$3:$C$300,C705)+COUNTIF('08'!$C$3:$C$300,C705)+COUNTIF('09'!$C$3:$C$300,C705)+COUNTIF('10'!$C$3:$C$260,C705)+COUNTIF('11'!$C$3:$C$300,C705)+COUNTIF('12'!$C$3:$C$300,C705)</f>
        <v>0</v>
      </c>
      <c r="E705" s="18">
        <f>COUNTIF('01'!$D$3:$D$300,C705)+COUNTIF('02'!$D$3:$D$300,C705)+COUNTIF('03'!$D$3:$D$300,C705)+COUNTIF('04'!$D$3:$D$300,C705)+COUNTIF('05'!$D$3:$D$300,C705)+COUNTIF('06'!$D$3:$D$300,C705)+COUNTIF('07'!$D$3:$D$300,C705)+COUNTIF('08'!$D$3:$D$300,C705)+COUNTIF('09'!$D$3:$D$300,C705)+COUNTIF('10'!$D$3:$D$260,C705)+COUNTIF('11'!$D$3:$D$300,C705)+COUNTIF('12'!$D$3:$D$300,C705)</f>
        <v>0</v>
      </c>
      <c r="F705" s="18">
        <f>COUNTIFS('01'!$C$3:$C$300,C705,'01'!$H$3:$H$300,"&gt;0")+COUNTIFS('01'!$D$3:$D$300,C705,'01'!$H$3:$H$300,"&gt;0")+COUNTIFS('02'!$C$3:$C$300,C705,'02'!$H$3:$H$300,"&gt;0")+COUNTIFS('02'!$D$3:$D$300,C705,'02'!$H$3:$H$300,"&gt;0")+COUNTIFS('03'!$C$3:$C$300,C705,'03'!$H$3:$H$300,"&gt;0")+COUNTIFS('03'!$D$3:$D$300,C705,'03'!$H$3:$H$300,"&gt;0")+COUNTIFS('04'!$C$3:$C$300,C705,'04'!$H$3:$H$300,"&gt;0")+COUNTIFS('04'!$D$3:$D$300,C705,'04'!$H$3:$H$300,"&gt;0")+COUNTIFS('05'!$C$3:$C$300,C705,'05'!$H$3:$H$300,"&gt;0")+COUNTIFS('05'!$D$3:$D$300,C705,'05'!$H$3:$H$300,"&gt;0")+COUNTIFS('06'!$C$3:$C$300,C705,'06'!$H$3:$H$300,"&gt;0")+COUNTIFS('06'!$D$3:$D$300,C705,'06'!$H$3:$H$300,"&gt;0")+COUNTIFS('07'!$C$3:$C$300,C705,'07'!$H$3:$H$300,"&gt;0")+COUNTIFS('07'!$D$3:$D$300,C705,'07'!$H$3:$H$300,"&gt;0")+COUNTIFS('08'!$C$3:$C$300,C705,'08'!$H$3:$H$300,"&gt;0")+COUNTIFS('08'!$D$3:$D$300,C705,'08'!$H$3:$H$300,"&gt;0")+COUNTIFS('09'!$C$3:$C$300,C705,'09'!$H$3:$H$300,"&gt;0")+COUNTIFS('09'!$D$3:$D$300,C705,'09'!$H$3:$H$300,"&gt;0")+COUNTIFS('10'!$C$3:$C$260,C705,'10'!$I$3:$I$260,"&gt;0")+COUNTIFS('10'!$D$3:$D$260,C705,'10'!$I$3:$I$260,"&gt;0")+COUNTIFS('11'!$C$3:$C$300,C705,'11'!$H$3:$H$300,"&gt;0")+COUNTIFS('11'!$D$3:$D$300,C705,'11'!$H$3:$H$300,"&gt;0")+COUNTIFS('12'!$C$3:$C$300,C705,'12'!$H$3:$H$300,"&gt;0")+COUNTIFS('12'!$D$3:$D$300,C705,'12'!$H$3:$H$300,"&gt;0")</f>
        <v>0</v>
      </c>
      <c r="G705" s="18">
        <f>COUNTIFS('01'!$C$3:$C$300,C705,'01'!$H$3:$H$300,"&lt;0")+COUNTIFS('01'!$D$3:$D$300,C705,'01'!$H$3:$H$300,"&lt;0")+COUNTIFS('02'!$C$3:$C$300,C705,'02'!$H$3:$H$300,"&lt;0")+COUNTIFS('02'!$D$3:$D$300,C705,'02'!$H$3:$H$300,"&lt;0")+COUNTIFS('03'!$C$3:$C$300,C705,'03'!$H$3:$H$300,"&lt;0")+COUNTIFS('03'!$D$3:$D$300,C705,'03'!$H$3:$H$300,"&lt;0")+COUNTIFS('04'!$C$3:$C$300,C705,'04'!$H$3:$H$300,"&lt;0")+COUNTIFS('04'!$D$3:$D$300,C705,'04'!$H$3:$H$300,"&lt;0")+COUNTIFS('05'!$C$3:$C$300,C705,'05'!$H$3:$H$300,"&lt;0")+COUNTIFS('05'!$D$3:$D$300,C705,'05'!$H$3:$H$300,"&lt;0")+COUNTIFS('06'!$C$3:$C$300,C705,'06'!$H$3:$H$300,"&lt;0")+COUNTIFS('06'!$D$3:$D$300,C705,'06'!$H$3:$H$300,"&lt;0")+COUNTIFS('07'!$C$3:$C$300,C705,'07'!$H$3:$H$300,"&lt;0")+COUNTIFS('07'!$D$3:$D$300,C705,'07'!$H$3:$H$300,"&lt;0")+COUNTIFS('08'!$C$3:$C$300,C705,'08'!$H$3:$H$300,"&lt;0")+COUNTIFS('08'!$D$3:$D$300,C705,'08'!$H$3:$H$300,"&lt;0")+COUNTIFS('09'!$C$3:$C$300,C705,'09'!$H$3:$H$300,"&lt;0")+COUNTIFS('09'!$D$3:$D$300,C705,'09'!$H$3:$H$300,"&lt;0")+COUNTIFS('10'!$C$3:$C$260,C705,'10'!$I$3:$I$260,"&lt;0")+COUNTIFS('10'!$D$3:$D$260,C705,'10'!$I$3:$I$260,"&lt;0")+COUNTIFS('11'!$C$3:$C$300,C705,'11'!$H$3:$H$300,"&lt;0")+COUNTIFS('11'!$D$3:$D$300,C705,'11'!$H$3:$H$300,"&lt;0")+COUNTIFS('12'!$C$3:$C$300,C705,'12'!$H$3:$H$300,"&lt;0")+COUNTIFS('12'!$D$3:$D$300,C705,'12'!$H$3:$H$300,"&lt;0")</f>
        <v>0</v>
      </c>
      <c r="H705" s="19">
        <f>SUMIFS('01'!$H$3:$H$300,'01'!$C$3:$C$300,C705)+SUMIFS('01'!$H$3:$H$300,'01'!$D$3:$D$300,C705)+SUMIFS('02'!$H$3:$H$300,'02'!$C$3:$C$300,C705)+SUMIFS('02'!$H$3:$H$300,'02'!$D$3:$D$300,C705)+SUMIFS('03'!$H$3:$H$300,'03'!$C$3:$C$300,C705)+SUMIFS('03'!$H$3:$H$300,'03'!$D$3:$D$300,C705)+SUMIFS('04'!$H$3:$H$300,'04'!$C$3:$C$300,C705)+SUMIFS('04'!$H$3:$H$300,'04'!$D$3:$D$300,C705)+SUMIFS('05'!$H$3:$H$300,'05'!$C$3:$C$300,C705)+SUMIFS('05'!$H$3:$H$300,'05'!$D$3:$D$300,C705)+SUMIFS('06'!$H$3:$H$300,'06'!$C$3:$C$300,C705)+SUMIFS('06'!$H$3:$H$300,'06'!$D$3:$D$300,C705)+SUMIFS('07'!$H$3:$H$300,'07'!$C$3:$C$300,C705)+SUMIFS('07'!$H$3:$H$300,'07'!$D$3:$D$300,C705)+SUMIFS('08'!$H$3:$H$300,'08'!$C$3:$C$300,C705)+SUMIFS('08'!$H$3:$H$300,'08'!$D$3:$D$300,C705)+SUMIFS('09'!$H$3:$H$300,'09'!$C$3:$C$300,C705)+SUMIFS('09'!$H$3:$H$300,'09'!$D$3:$D$300,C705)+SUMIFS('10'!$I$3:$I$260,'10'!$C$3:$C$260,C705)+SUMIFS('10'!$I$3:$I$260,'10'!$D$3:$D$260,C705)+SUMIFS('11'!$H$3:$H$300,'11'!$C$3:$C$300,C705)+SUMIFS('11'!$H$3:$H$300,'11'!$D$3:$D$300,C705)+SUMIFS('12'!$H$3:$H$300,'12'!$C$3:$C$300,C705)+SUMIFS('12'!$H$3:$H$300,'12'!$D$3:$D$300,C705)</f>
        <v>0</v>
      </c>
      <c r="I705" s="212"/>
      <c r="J705" s="231"/>
      <c r="K705" s="212"/>
      <c r="L705" s="212"/>
    </row>
    <row r="706" spans="1:12" ht="24.75" customHeight="1">
      <c r="A706" s="16">
        <f>Equipes!$H706+(ROW(Equipes!$H706)/100000)</f>
        <v>7.0600000000000003E-3</v>
      </c>
      <c r="B706" s="13">
        <f>RANK(Equipes!$A706,A:A)</f>
        <v>295</v>
      </c>
      <c r="C706" s="28"/>
      <c r="D706" s="18">
        <f>COUNTIF('01'!$C$3:$C$300,C706)+COUNTIF('02'!$C$3:$C$300,C706)+COUNTIF('03'!$C$3:$C$300,C706)+COUNTIF('04'!$C$3:$C$300,C706)+COUNTIF('05'!$C$3:$C$300,C706)+COUNTIF('06'!$C$3:$C$300,C706)+COUNTIF('07'!$C$3:$C$300,C706)+COUNTIF('08'!$C$3:$C$300,C706)+COUNTIF('09'!$C$3:$C$300,C706)+COUNTIF('10'!$C$3:$C$260,C706)+COUNTIF('11'!$C$3:$C$300,C706)+COUNTIF('12'!$C$3:$C$300,C706)</f>
        <v>0</v>
      </c>
      <c r="E706" s="18">
        <f>COUNTIF('01'!$D$3:$D$300,C706)+COUNTIF('02'!$D$3:$D$300,C706)+COUNTIF('03'!$D$3:$D$300,C706)+COUNTIF('04'!$D$3:$D$300,C706)+COUNTIF('05'!$D$3:$D$300,C706)+COUNTIF('06'!$D$3:$D$300,C706)+COUNTIF('07'!$D$3:$D$300,C706)+COUNTIF('08'!$D$3:$D$300,C706)+COUNTIF('09'!$D$3:$D$300,C706)+COUNTIF('10'!$D$3:$D$260,C706)+COUNTIF('11'!$D$3:$D$300,C706)+COUNTIF('12'!$D$3:$D$300,C706)</f>
        <v>0</v>
      </c>
      <c r="F706" s="18">
        <f>COUNTIFS('01'!$C$3:$C$300,C706,'01'!$H$3:$H$300,"&gt;0")+COUNTIFS('01'!$D$3:$D$300,C706,'01'!$H$3:$H$300,"&gt;0")+COUNTIFS('02'!$C$3:$C$300,C706,'02'!$H$3:$H$300,"&gt;0")+COUNTIFS('02'!$D$3:$D$300,C706,'02'!$H$3:$H$300,"&gt;0")+COUNTIFS('03'!$C$3:$C$300,C706,'03'!$H$3:$H$300,"&gt;0")+COUNTIFS('03'!$D$3:$D$300,C706,'03'!$H$3:$H$300,"&gt;0")+COUNTIFS('04'!$C$3:$C$300,C706,'04'!$H$3:$H$300,"&gt;0")+COUNTIFS('04'!$D$3:$D$300,C706,'04'!$H$3:$H$300,"&gt;0")+COUNTIFS('05'!$C$3:$C$300,C706,'05'!$H$3:$H$300,"&gt;0")+COUNTIFS('05'!$D$3:$D$300,C706,'05'!$H$3:$H$300,"&gt;0")+COUNTIFS('06'!$C$3:$C$300,C706,'06'!$H$3:$H$300,"&gt;0")+COUNTIFS('06'!$D$3:$D$300,C706,'06'!$H$3:$H$300,"&gt;0")+COUNTIFS('07'!$C$3:$C$300,C706,'07'!$H$3:$H$300,"&gt;0")+COUNTIFS('07'!$D$3:$D$300,C706,'07'!$H$3:$H$300,"&gt;0")+COUNTIFS('08'!$C$3:$C$300,C706,'08'!$H$3:$H$300,"&gt;0")+COUNTIFS('08'!$D$3:$D$300,C706,'08'!$H$3:$H$300,"&gt;0")+COUNTIFS('09'!$C$3:$C$300,C706,'09'!$H$3:$H$300,"&gt;0")+COUNTIFS('09'!$D$3:$D$300,C706,'09'!$H$3:$H$300,"&gt;0")+COUNTIFS('10'!$C$3:$C$260,C706,'10'!$I$3:$I$260,"&gt;0")+COUNTIFS('10'!$D$3:$D$260,C706,'10'!$I$3:$I$260,"&gt;0")+COUNTIFS('11'!$C$3:$C$300,C706,'11'!$H$3:$H$300,"&gt;0")+COUNTIFS('11'!$D$3:$D$300,C706,'11'!$H$3:$H$300,"&gt;0")+COUNTIFS('12'!$C$3:$C$300,C706,'12'!$H$3:$H$300,"&gt;0")+COUNTIFS('12'!$D$3:$D$300,C706,'12'!$H$3:$H$300,"&gt;0")</f>
        <v>0</v>
      </c>
      <c r="G706" s="18">
        <f>COUNTIFS('01'!$C$3:$C$300,C706,'01'!$H$3:$H$300,"&lt;0")+COUNTIFS('01'!$D$3:$D$300,C706,'01'!$H$3:$H$300,"&lt;0")+COUNTIFS('02'!$C$3:$C$300,C706,'02'!$H$3:$H$300,"&lt;0")+COUNTIFS('02'!$D$3:$D$300,C706,'02'!$H$3:$H$300,"&lt;0")+COUNTIFS('03'!$C$3:$C$300,C706,'03'!$H$3:$H$300,"&lt;0")+COUNTIFS('03'!$D$3:$D$300,C706,'03'!$H$3:$H$300,"&lt;0")+COUNTIFS('04'!$C$3:$C$300,C706,'04'!$H$3:$H$300,"&lt;0")+COUNTIFS('04'!$D$3:$D$300,C706,'04'!$H$3:$H$300,"&lt;0")+COUNTIFS('05'!$C$3:$C$300,C706,'05'!$H$3:$H$300,"&lt;0")+COUNTIFS('05'!$D$3:$D$300,C706,'05'!$H$3:$H$300,"&lt;0")+COUNTIFS('06'!$C$3:$C$300,C706,'06'!$H$3:$H$300,"&lt;0")+COUNTIFS('06'!$D$3:$D$300,C706,'06'!$H$3:$H$300,"&lt;0")+COUNTIFS('07'!$C$3:$C$300,C706,'07'!$H$3:$H$300,"&lt;0")+COUNTIFS('07'!$D$3:$D$300,C706,'07'!$H$3:$H$300,"&lt;0")+COUNTIFS('08'!$C$3:$C$300,C706,'08'!$H$3:$H$300,"&lt;0")+COUNTIFS('08'!$D$3:$D$300,C706,'08'!$H$3:$H$300,"&lt;0")+COUNTIFS('09'!$C$3:$C$300,C706,'09'!$H$3:$H$300,"&lt;0")+COUNTIFS('09'!$D$3:$D$300,C706,'09'!$H$3:$H$300,"&lt;0")+COUNTIFS('10'!$C$3:$C$260,C706,'10'!$I$3:$I$260,"&lt;0")+COUNTIFS('10'!$D$3:$D$260,C706,'10'!$I$3:$I$260,"&lt;0")+COUNTIFS('11'!$C$3:$C$300,C706,'11'!$H$3:$H$300,"&lt;0")+COUNTIFS('11'!$D$3:$D$300,C706,'11'!$H$3:$H$300,"&lt;0")+COUNTIFS('12'!$C$3:$C$300,C706,'12'!$H$3:$H$300,"&lt;0")+COUNTIFS('12'!$D$3:$D$300,C706,'12'!$H$3:$H$300,"&lt;0")</f>
        <v>0</v>
      </c>
      <c r="H706" s="19">
        <f>SUMIFS('01'!$H$3:$H$300,'01'!$C$3:$C$300,C706)+SUMIFS('01'!$H$3:$H$300,'01'!$D$3:$D$300,C706)+SUMIFS('02'!$H$3:$H$300,'02'!$C$3:$C$300,C706)+SUMIFS('02'!$H$3:$H$300,'02'!$D$3:$D$300,C706)+SUMIFS('03'!$H$3:$H$300,'03'!$C$3:$C$300,C706)+SUMIFS('03'!$H$3:$H$300,'03'!$D$3:$D$300,C706)+SUMIFS('04'!$H$3:$H$300,'04'!$C$3:$C$300,C706)+SUMIFS('04'!$H$3:$H$300,'04'!$D$3:$D$300,C706)+SUMIFS('05'!$H$3:$H$300,'05'!$C$3:$C$300,C706)+SUMIFS('05'!$H$3:$H$300,'05'!$D$3:$D$300,C706)+SUMIFS('06'!$H$3:$H$300,'06'!$C$3:$C$300,C706)+SUMIFS('06'!$H$3:$H$300,'06'!$D$3:$D$300,C706)+SUMIFS('07'!$H$3:$H$300,'07'!$C$3:$C$300,C706)+SUMIFS('07'!$H$3:$H$300,'07'!$D$3:$D$300,C706)+SUMIFS('08'!$H$3:$H$300,'08'!$C$3:$C$300,C706)+SUMIFS('08'!$H$3:$H$300,'08'!$D$3:$D$300,C706)+SUMIFS('09'!$H$3:$H$300,'09'!$C$3:$C$300,C706)+SUMIFS('09'!$H$3:$H$300,'09'!$D$3:$D$300,C706)+SUMIFS('10'!$I$3:$I$260,'10'!$C$3:$C$260,C706)+SUMIFS('10'!$I$3:$I$260,'10'!$D$3:$D$260,C706)+SUMIFS('11'!$H$3:$H$300,'11'!$C$3:$C$300,C706)+SUMIFS('11'!$H$3:$H$300,'11'!$D$3:$D$300,C706)+SUMIFS('12'!$H$3:$H$300,'12'!$C$3:$C$300,C706)+SUMIFS('12'!$H$3:$H$300,'12'!$D$3:$D$300,C706)</f>
        <v>0</v>
      </c>
      <c r="I706" s="212"/>
      <c r="J706" s="231"/>
      <c r="K706" s="212"/>
      <c r="L706" s="212"/>
    </row>
    <row r="707" spans="1:12" ht="24.75" customHeight="1">
      <c r="A707" s="16">
        <f>Equipes!$H707+(ROW(Equipes!$H707)/100000)</f>
        <v>7.0699999999999999E-3</v>
      </c>
      <c r="B707" s="13">
        <f>RANK(Equipes!$A707,A:A)</f>
        <v>294</v>
      </c>
      <c r="C707" s="28"/>
      <c r="D707" s="18">
        <f>COUNTIF('01'!$C$3:$C$300,C707)+COUNTIF('02'!$C$3:$C$300,C707)+COUNTIF('03'!$C$3:$C$300,C707)+COUNTIF('04'!$C$3:$C$300,C707)+COUNTIF('05'!$C$3:$C$300,C707)+COUNTIF('06'!$C$3:$C$300,C707)+COUNTIF('07'!$C$3:$C$300,C707)+COUNTIF('08'!$C$3:$C$300,C707)+COUNTIF('09'!$C$3:$C$300,C707)+COUNTIF('10'!$C$3:$C$260,C707)+COUNTIF('11'!$C$3:$C$300,C707)+COUNTIF('12'!$C$3:$C$300,C707)</f>
        <v>0</v>
      </c>
      <c r="E707" s="18">
        <f>COUNTIF('01'!$D$3:$D$300,C707)+COUNTIF('02'!$D$3:$D$300,C707)+COUNTIF('03'!$D$3:$D$300,C707)+COUNTIF('04'!$D$3:$D$300,C707)+COUNTIF('05'!$D$3:$D$300,C707)+COUNTIF('06'!$D$3:$D$300,C707)+COUNTIF('07'!$D$3:$D$300,C707)+COUNTIF('08'!$D$3:$D$300,C707)+COUNTIF('09'!$D$3:$D$300,C707)+COUNTIF('10'!$D$3:$D$260,C707)+COUNTIF('11'!$D$3:$D$300,C707)+COUNTIF('12'!$D$3:$D$300,C707)</f>
        <v>0</v>
      </c>
      <c r="F707" s="18">
        <f>COUNTIFS('01'!$C$3:$C$300,C707,'01'!$H$3:$H$300,"&gt;0")+COUNTIFS('01'!$D$3:$D$300,C707,'01'!$H$3:$H$300,"&gt;0")+COUNTIFS('02'!$C$3:$C$300,C707,'02'!$H$3:$H$300,"&gt;0")+COUNTIFS('02'!$D$3:$D$300,C707,'02'!$H$3:$H$300,"&gt;0")+COUNTIFS('03'!$C$3:$C$300,C707,'03'!$H$3:$H$300,"&gt;0")+COUNTIFS('03'!$D$3:$D$300,C707,'03'!$H$3:$H$300,"&gt;0")+COUNTIFS('04'!$C$3:$C$300,C707,'04'!$H$3:$H$300,"&gt;0")+COUNTIFS('04'!$D$3:$D$300,C707,'04'!$H$3:$H$300,"&gt;0")+COUNTIFS('05'!$C$3:$C$300,C707,'05'!$H$3:$H$300,"&gt;0")+COUNTIFS('05'!$D$3:$D$300,C707,'05'!$H$3:$H$300,"&gt;0")+COUNTIFS('06'!$C$3:$C$300,C707,'06'!$H$3:$H$300,"&gt;0")+COUNTIFS('06'!$D$3:$D$300,C707,'06'!$H$3:$H$300,"&gt;0")+COUNTIFS('07'!$C$3:$C$300,C707,'07'!$H$3:$H$300,"&gt;0")+COUNTIFS('07'!$D$3:$D$300,C707,'07'!$H$3:$H$300,"&gt;0")+COUNTIFS('08'!$C$3:$C$300,C707,'08'!$H$3:$H$300,"&gt;0")+COUNTIFS('08'!$D$3:$D$300,C707,'08'!$H$3:$H$300,"&gt;0")+COUNTIFS('09'!$C$3:$C$300,C707,'09'!$H$3:$H$300,"&gt;0")+COUNTIFS('09'!$D$3:$D$300,C707,'09'!$H$3:$H$300,"&gt;0")+COUNTIFS('10'!$C$3:$C$260,C707,'10'!$I$3:$I$260,"&gt;0")+COUNTIFS('10'!$D$3:$D$260,C707,'10'!$I$3:$I$260,"&gt;0")+COUNTIFS('11'!$C$3:$C$300,C707,'11'!$H$3:$H$300,"&gt;0")+COUNTIFS('11'!$D$3:$D$300,C707,'11'!$H$3:$H$300,"&gt;0")+COUNTIFS('12'!$C$3:$C$300,C707,'12'!$H$3:$H$300,"&gt;0")+COUNTIFS('12'!$D$3:$D$300,C707,'12'!$H$3:$H$300,"&gt;0")</f>
        <v>0</v>
      </c>
      <c r="G707" s="18">
        <f>COUNTIFS('01'!$C$3:$C$300,C707,'01'!$H$3:$H$300,"&lt;0")+COUNTIFS('01'!$D$3:$D$300,C707,'01'!$H$3:$H$300,"&lt;0")+COUNTIFS('02'!$C$3:$C$300,C707,'02'!$H$3:$H$300,"&lt;0")+COUNTIFS('02'!$D$3:$D$300,C707,'02'!$H$3:$H$300,"&lt;0")+COUNTIFS('03'!$C$3:$C$300,C707,'03'!$H$3:$H$300,"&lt;0")+COUNTIFS('03'!$D$3:$D$300,C707,'03'!$H$3:$H$300,"&lt;0")+COUNTIFS('04'!$C$3:$C$300,C707,'04'!$H$3:$H$300,"&lt;0")+COUNTIFS('04'!$D$3:$D$300,C707,'04'!$H$3:$H$300,"&lt;0")+COUNTIFS('05'!$C$3:$C$300,C707,'05'!$H$3:$H$300,"&lt;0")+COUNTIFS('05'!$D$3:$D$300,C707,'05'!$H$3:$H$300,"&lt;0")+COUNTIFS('06'!$C$3:$C$300,C707,'06'!$H$3:$H$300,"&lt;0")+COUNTIFS('06'!$D$3:$D$300,C707,'06'!$H$3:$H$300,"&lt;0")+COUNTIFS('07'!$C$3:$C$300,C707,'07'!$H$3:$H$300,"&lt;0")+COUNTIFS('07'!$D$3:$D$300,C707,'07'!$H$3:$H$300,"&lt;0")+COUNTIFS('08'!$C$3:$C$300,C707,'08'!$H$3:$H$300,"&lt;0")+COUNTIFS('08'!$D$3:$D$300,C707,'08'!$H$3:$H$300,"&lt;0")+COUNTIFS('09'!$C$3:$C$300,C707,'09'!$H$3:$H$300,"&lt;0")+COUNTIFS('09'!$D$3:$D$300,C707,'09'!$H$3:$H$300,"&lt;0")+COUNTIFS('10'!$C$3:$C$260,C707,'10'!$I$3:$I$260,"&lt;0")+COUNTIFS('10'!$D$3:$D$260,C707,'10'!$I$3:$I$260,"&lt;0")+COUNTIFS('11'!$C$3:$C$300,C707,'11'!$H$3:$H$300,"&lt;0")+COUNTIFS('11'!$D$3:$D$300,C707,'11'!$H$3:$H$300,"&lt;0")+COUNTIFS('12'!$C$3:$C$300,C707,'12'!$H$3:$H$300,"&lt;0")+COUNTIFS('12'!$D$3:$D$300,C707,'12'!$H$3:$H$300,"&lt;0")</f>
        <v>0</v>
      </c>
      <c r="H707" s="19">
        <f>SUMIFS('01'!$H$3:$H$300,'01'!$C$3:$C$300,C707)+SUMIFS('01'!$H$3:$H$300,'01'!$D$3:$D$300,C707)+SUMIFS('02'!$H$3:$H$300,'02'!$C$3:$C$300,C707)+SUMIFS('02'!$H$3:$H$300,'02'!$D$3:$D$300,C707)+SUMIFS('03'!$H$3:$H$300,'03'!$C$3:$C$300,C707)+SUMIFS('03'!$H$3:$H$300,'03'!$D$3:$D$300,C707)+SUMIFS('04'!$H$3:$H$300,'04'!$C$3:$C$300,C707)+SUMIFS('04'!$H$3:$H$300,'04'!$D$3:$D$300,C707)+SUMIFS('05'!$H$3:$H$300,'05'!$C$3:$C$300,C707)+SUMIFS('05'!$H$3:$H$300,'05'!$D$3:$D$300,C707)+SUMIFS('06'!$H$3:$H$300,'06'!$C$3:$C$300,C707)+SUMIFS('06'!$H$3:$H$300,'06'!$D$3:$D$300,C707)+SUMIFS('07'!$H$3:$H$300,'07'!$C$3:$C$300,C707)+SUMIFS('07'!$H$3:$H$300,'07'!$D$3:$D$300,C707)+SUMIFS('08'!$H$3:$H$300,'08'!$C$3:$C$300,C707)+SUMIFS('08'!$H$3:$H$300,'08'!$D$3:$D$300,C707)+SUMIFS('09'!$H$3:$H$300,'09'!$C$3:$C$300,C707)+SUMIFS('09'!$H$3:$H$300,'09'!$D$3:$D$300,C707)+SUMIFS('10'!$I$3:$I$260,'10'!$C$3:$C$260,C707)+SUMIFS('10'!$I$3:$I$260,'10'!$D$3:$D$260,C707)+SUMIFS('11'!$H$3:$H$300,'11'!$C$3:$C$300,C707)+SUMIFS('11'!$H$3:$H$300,'11'!$D$3:$D$300,C707)+SUMIFS('12'!$H$3:$H$300,'12'!$C$3:$C$300,C707)+SUMIFS('12'!$H$3:$H$300,'12'!$D$3:$D$300,C707)</f>
        <v>0</v>
      </c>
      <c r="I707" s="212"/>
      <c r="J707" s="231"/>
      <c r="K707" s="212"/>
      <c r="L707" s="212"/>
    </row>
    <row r="708" spans="1:12" ht="24.75" customHeight="1">
      <c r="A708" s="16">
        <f>Equipes!$H708+(ROW(Equipes!$H708)/100000)</f>
        <v>7.0800000000000004E-3</v>
      </c>
      <c r="B708" s="13">
        <f>RANK(Equipes!$A708,A:A)</f>
        <v>293</v>
      </c>
      <c r="C708" s="28"/>
      <c r="D708" s="18">
        <f>COUNTIF('01'!$C$3:$C$300,C708)+COUNTIF('02'!$C$3:$C$300,C708)+COUNTIF('03'!$C$3:$C$300,C708)+COUNTIF('04'!$C$3:$C$300,C708)+COUNTIF('05'!$C$3:$C$300,C708)+COUNTIF('06'!$C$3:$C$300,C708)+COUNTIF('07'!$C$3:$C$300,C708)+COUNTIF('08'!$C$3:$C$300,C708)+COUNTIF('09'!$C$3:$C$300,C708)+COUNTIF('10'!$C$3:$C$260,C708)+COUNTIF('11'!$C$3:$C$300,C708)+COUNTIF('12'!$C$3:$C$300,C708)</f>
        <v>0</v>
      </c>
      <c r="E708" s="18">
        <f>COUNTIF('01'!$D$3:$D$300,C708)+COUNTIF('02'!$D$3:$D$300,C708)+COUNTIF('03'!$D$3:$D$300,C708)+COUNTIF('04'!$D$3:$D$300,C708)+COUNTIF('05'!$D$3:$D$300,C708)+COUNTIF('06'!$D$3:$D$300,C708)+COUNTIF('07'!$D$3:$D$300,C708)+COUNTIF('08'!$D$3:$D$300,C708)+COUNTIF('09'!$D$3:$D$300,C708)+COUNTIF('10'!$D$3:$D$260,C708)+COUNTIF('11'!$D$3:$D$300,C708)+COUNTIF('12'!$D$3:$D$300,C708)</f>
        <v>0</v>
      </c>
      <c r="F708" s="18">
        <f>COUNTIFS('01'!$C$3:$C$300,C708,'01'!$H$3:$H$300,"&gt;0")+COUNTIFS('01'!$D$3:$D$300,C708,'01'!$H$3:$H$300,"&gt;0")+COUNTIFS('02'!$C$3:$C$300,C708,'02'!$H$3:$H$300,"&gt;0")+COUNTIFS('02'!$D$3:$D$300,C708,'02'!$H$3:$H$300,"&gt;0")+COUNTIFS('03'!$C$3:$C$300,C708,'03'!$H$3:$H$300,"&gt;0")+COUNTIFS('03'!$D$3:$D$300,C708,'03'!$H$3:$H$300,"&gt;0")+COUNTIFS('04'!$C$3:$C$300,C708,'04'!$H$3:$H$300,"&gt;0")+COUNTIFS('04'!$D$3:$D$300,C708,'04'!$H$3:$H$300,"&gt;0")+COUNTIFS('05'!$C$3:$C$300,C708,'05'!$H$3:$H$300,"&gt;0")+COUNTIFS('05'!$D$3:$D$300,C708,'05'!$H$3:$H$300,"&gt;0")+COUNTIFS('06'!$C$3:$C$300,C708,'06'!$H$3:$H$300,"&gt;0")+COUNTIFS('06'!$D$3:$D$300,C708,'06'!$H$3:$H$300,"&gt;0")+COUNTIFS('07'!$C$3:$C$300,C708,'07'!$H$3:$H$300,"&gt;0")+COUNTIFS('07'!$D$3:$D$300,C708,'07'!$H$3:$H$300,"&gt;0")+COUNTIFS('08'!$C$3:$C$300,C708,'08'!$H$3:$H$300,"&gt;0")+COUNTIFS('08'!$D$3:$D$300,C708,'08'!$H$3:$H$300,"&gt;0")+COUNTIFS('09'!$C$3:$C$300,C708,'09'!$H$3:$H$300,"&gt;0")+COUNTIFS('09'!$D$3:$D$300,C708,'09'!$H$3:$H$300,"&gt;0")+COUNTIFS('10'!$C$3:$C$260,C708,'10'!$I$3:$I$260,"&gt;0")+COUNTIFS('10'!$D$3:$D$260,C708,'10'!$I$3:$I$260,"&gt;0")+COUNTIFS('11'!$C$3:$C$300,C708,'11'!$H$3:$H$300,"&gt;0")+COUNTIFS('11'!$D$3:$D$300,C708,'11'!$H$3:$H$300,"&gt;0")+COUNTIFS('12'!$C$3:$C$300,C708,'12'!$H$3:$H$300,"&gt;0")+COUNTIFS('12'!$D$3:$D$300,C708,'12'!$H$3:$H$300,"&gt;0")</f>
        <v>0</v>
      </c>
      <c r="G708" s="18">
        <f>COUNTIFS('01'!$C$3:$C$300,C708,'01'!$H$3:$H$300,"&lt;0")+COUNTIFS('01'!$D$3:$D$300,C708,'01'!$H$3:$H$300,"&lt;0")+COUNTIFS('02'!$C$3:$C$300,C708,'02'!$H$3:$H$300,"&lt;0")+COUNTIFS('02'!$D$3:$D$300,C708,'02'!$H$3:$H$300,"&lt;0")+COUNTIFS('03'!$C$3:$C$300,C708,'03'!$H$3:$H$300,"&lt;0")+COUNTIFS('03'!$D$3:$D$300,C708,'03'!$H$3:$H$300,"&lt;0")+COUNTIFS('04'!$C$3:$C$300,C708,'04'!$H$3:$H$300,"&lt;0")+COUNTIFS('04'!$D$3:$D$300,C708,'04'!$H$3:$H$300,"&lt;0")+COUNTIFS('05'!$C$3:$C$300,C708,'05'!$H$3:$H$300,"&lt;0")+COUNTIFS('05'!$D$3:$D$300,C708,'05'!$H$3:$H$300,"&lt;0")+COUNTIFS('06'!$C$3:$C$300,C708,'06'!$H$3:$H$300,"&lt;0")+COUNTIFS('06'!$D$3:$D$300,C708,'06'!$H$3:$H$300,"&lt;0")+COUNTIFS('07'!$C$3:$C$300,C708,'07'!$H$3:$H$300,"&lt;0")+COUNTIFS('07'!$D$3:$D$300,C708,'07'!$H$3:$H$300,"&lt;0")+COUNTIFS('08'!$C$3:$C$300,C708,'08'!$H$3:$H$300,"&lt;0")+COUNTIFS('08'!$D$3:$D$300,C708,'08'!$H$3:$H$300,"&lt;0")+COUNTIFS('09'!$C$3:$C$300,C708,'09'!$H$3:$H$300,"&lt;0")+COUNTIFS('09'!$D$3:$D$300,C708,'09'!$H$3:$H$300,"&lt;0")+COUNTIFS('10'!$C$3:$C$260,C708,'10'!$I$3:$I$260,"&lt;0")+COUNTIFS('10'!$D$3:$D$260,C708,'10'!$I$3:$I$260,"&lt;0")+COUNTIFS('11'!$C$3:$C$300,C708,'11'!$H$3:$H$300,"&lt;0")+COUNTIFS('11'!$D$3:$D$300,C708,'11'!$H$3:$H$300,"&lt;0")+COUNTIFS('12'!$C$3:$C$300,C708,'12'!$H$3:$H$300,"&lt;0")+COUNTIFS('12'!$D$3:$D$300,C708,'12'!$H$3:$H$300,"&lt;0")</f>
        <v>0</v>
      </c>
      <c r="H708" s="19">
        <f>SUMIFS('01'!$H$3:$H$300,'01'!$C$3:$C$300,C708)+SUMIFS('01'!$H$3:$H$300,'01'!$D$3:$D$300,C708)+SUMIFS('02'!$H$3:$H$300,'02'!$C$3:$C$300,C708)+SUMIFS('02'!$H$3:$H$300,'02'!$D$3:$D$300,C708)+SUMIFS('03'!$H$3:$H$300,'03'!$C$3:$C$300,C708)+SUMIFS('03'!$H$3:$H$300,'03'!$D$3:$D$300,C708)+SUMIFS('04'!$H$3:$H$300,'04'!$C$3:$C$300,C708)+SUMIFS('04'!$H$3:$H$300,'04'!$D$3:$D$300,C708)+SUMIFS('05'!$H$3:$H$300,'05'!$C$3:$C$300,C708)+SUMIFS('05'!$H$3:$H$300,'05'!$D$3:$D$300,C708)+SUMIFS('06'!$H$3:$H$300,'06'!$C$3:$C$300,C708)+SUMIFS('06'!$H$3:$H$300,'06'!$D$3:$D$300,C708)+SUMIFS('07'!$H$3:$H$300,'07'!$C$3:$C$300,C708)+SUMIFS('07'!$H$3:$H$300,'07'!$D$3:$D$300,C708)+SUMIFS('08'!$H$3:$H$300,'08'!$C$3:$C$300,C708)+SUMIFS('08'!$H$3:$H$300,'08'!$D$3:$D$300,C708)+SUMIFS('09'!$H$3:$H$300,'09'!$C$3:$C$300,C708)+SUMIFS('09'!$H$3:$H$300,'09'!$D$3:$D$300,C708)+SUMIFS('10'!$I$3:$I$260,'10'!$C$3:$C$260,C708)+SUMIFS('10'!$I$3:$I$260,'10'!$D$3:$D$260,C708)+SUMIFS('11'!$H$3:$H$300,'11'!$C$3:$C$300,C708)+SUMIFS('11'!$H$3:$H$300,'11'!$D$3:$D$300,C708)+SUMIFS('12'!$H$3:$H$300,'12'!$C$3:$C$300,C708)+SUMIFS('12'!$H$3:$H$300,'12'!$D$3:$D$300,C708)</f>
        <v>0</v>
      </c>
      <c r="I708" s="212"/>
      <c r="J708" s="231"/>
      <c r="K708" s="212"/>
      <c r="L708" s="212"/>
    </row>
    <row r="709" spans="1:12" ht="24.75" customHeight="1">
      <c r="A709" s="16">
        <f>Equipes!$H709+(ROW(Equipes!$H709)/100000)</f>
        <v>7.0899999999999999E-3</v>
      </c>
      <c r="B709" s="13">
        <f>RANK(Equipes!$A709,A:A)</f>
        <v>292</v>
      </c>
      <c r="C709" s="28"/>
      <c r="D709" s="18">
        <f>COUNTIF('01'!$C$3:$C$300,C709)+COUNTIF('02'!$C$3:$C$300,C709)+COUNTIF('03'!$C$3:$C$300,C709)+COUNTIF('04'!$C$3:$C$300,C709)+COUNTIF('05'!$C$3:$C$300,C709)+COUNTIF('06'!$C$3:$C$300,C709)+COUNTIF('07'!$C$3:$C$300,C709)+COUNTIF('08'!$C$3:$C$300,C709)+COUNTIF('09'!$C$3:$C$300,C709)+COUNTIF('10'!$C$3:$C$260,C709)+COUNTIF('11'!$C$3:$C$300,C709)+COUNTIF('12'!$C$3:$C$300,C709)</f>
        <v>0</v>
      </c>
      <c r="E709" s="18">
        <f>COUNTIF('01'!$D$3:$D$300,C709)+COUNTIF('02'!$D$3:$D$300,C709)+COUNTIF('03'!$D$3:$D$300,C709)+COUNTIF('04'!$D$3:$D$300,C709)+COUNTIF('05'!$D$3:$D$300,C709)+COUNTIF('06'!$D$3:$D$300,C709)+COUNTIF('07'!$D$3:$D$300,C709)+COUNTIF('08'!$D$3:$D$300,C709)+COUNTIF('09'!$D$3:$D$300,C709)+COUNTIF('10'!$D$3:$D$260,C709)+COUNTIF('11'!$D$3:$D$300,C709)+COUNTIF('12'!$D$3:$D$300,C709)</f>
        <v>0</v>
      </c>
      <c r="F709" s="18">
        <f>COUNTIFS('01'!$C$3:$C$300,C709,'01'!$H$3:$H$300,"&gt;0")+COUNTIFS('01'!$D$3:$D$300,C709,'01'!$H$3:$H$300,"&gt;0")+COUNTIFS('02'!$C$3:$C$300,C709,'02'!$H$3:$H$300,"&gt;0")+COUNTIFS('02'!$D$3:$D$300,C709,'02'!$H$3:$H$300,"&gt;0")+COUNTIFS('03'!$C$3:$C$300,C709,'03'!$H$3:$H$300,"&gt;0")+COUNTIFS('03'!$D$3:$D$300,C709,'03'!$H$3:$H$300,"&gt;0")+COUNTIFS('04'!$C$3:$C$300,C709,'04'!$H$3:$H$300,"&gt;0")+COUNTIFS('04'!$D$3:$D$300,C709,'04'!$H$3:$H$300,"&gt;0")+COUNTIFS('05'!$C$3:$C$300,C709,'05'!$H$3:$H$300,"&gt;0")+COUNTIFS('05'!$D$3:$D$300,C709,'05'!$H$3:$H$300,"&gt;0")+COUNTIFS('06'!$C$3:$C$300,C709,'06'!$H$3:$H$300,"&gt;0")+COUNTIFS('06'!$D$3:$D$300,C709,'06'!$H$3:$H$300,"&gt;0")+COUNTIFS('07'!$C$3:$C$300,C709,'07'!$H$3:$H$300,"&gt;0")+COUNTIFS('07'!$D$3:$D$300,C709,'07'!$H$3:$H$300,"&gt;0")+COUNTIFS('08'!$C$3:$C$300,C709,'08'!$H$3:$H$300,"&gt;0")+COUNTIFS('08'!$D$3:$D$300,C709,'08'!$H$3:$H$300,"&gt;0")+COUNTIFS('09'!$C$3:$C$300,C709,'09'!$H$3:$H$300,"&gt;0")+COUNTIFS('09'!$D$3:$D$300,C709,'09'!$H$3:$H$300,"&gt;0")+COUNTIFS('10'!$C$3:$C$260,C709,'10'!$I$3:$I$260,"&gt;0")+COUNTIFS('10'!$D$3:$D$260,C709,'10'!$I$3:$I$260,"&gt;0")+COUNTIFS('11'!$C$3:$C$300,C709,'11'!$H$3:$H$300,"&gt;0")+COUNTIFS('11'!$D$3:$D$300,C709,'11'!$H$3:$H$300,"&gt;0")+COUNTIFS('12'!$C$3:$C$300,C709,'12'!$H$3:$H$300,"&gt;0")+COUNTIFS('12'!$D$3:$D$300,C709,'12'!$H$3:$H$300,"&gt;0")</f>
        <v>0</v>
      </c>
      <c r="G709" s="18">
        <f>COUNTIFS('01'!$C$3:$C$300,C709,'01'!$H$3:$H$300,"&lt;0")+COUNTIFS('01'!$D$3:$D$300,C709,'01'!$H$3:$H$300,"&lt;0")+COUNTIFS('02'!$C$3:$C$300,C709,'02'!$H$3:$H$300,"&lt;0")+COUNTIFS('02'!$D$3:$D$300,C709,'02'!$H$3:$H$300,"&lt;0")+COUNTIFS('03'!$C$3:$C$300,C709,'03'!$H$3:$H$300,"&lt;0")+COUNTIFS('03'!$D$3:$D$300,C709,'03'!$H$3:$H$300,"&lt;0")+COUNTIFS('04'!$C$3:$C$300,C709,'04'!$H$3:$H$300,"&lt;0")+COUNTIFS('04'!$D$3:$D$300,C709,'04'!$H$3:$H$300,"&lt;0")+COUNTIFS('05'!$C$3:$C$300,C709,'05'!$H$3:$H$300,"&lt;0")+COUNTIFS('05'!$D$3:$D$300,C709,'05'!$H$3:$H$300,"&lt;0")+COUNTIFS('06'!$C$3:$C$300,C709,'06'!$H$3:$H$300,"&lt;0")+COUNTIFS('06'!$D$3:$D$300,C709,'06'!$H$3:$H$300,"&lt;0")+COUNTIFS('07'!$C$3:$C$300,C709,'07'!$H$3:$H$300,"&lt;0")+COUNTIFS('07'!$D$3:$D$300,C709,'07'!$H$3:$H$300,"&lt;0")+COUNTIFS('08'!$C$3:$C$300,C709,'08'!$H$3:$H$300,"&lt;0")+COUNTIFS('08'!$D$3:$D$300,C709,'08'!$H$3:$H$300,"&lt;0")+COUNTIFS('09'!$C$3:$C$300,C709,'09'!$H$3:$H$300,"&lt;0")+COUNTIFS('09'!$D$3:$D$300,C709,'09'!$H$3:$H$300,"&lt;0")+COUNTIFS('10'!$C$3:$C$260,C709,'10'!$I$3:$I$260,"&lt;0")+COUNTIFS('10'!$D$3:$D$260,C709,'10'!$I$3:$I$260,"&lt;0")+COUNTIFS('11'!$C$3:$C$300,C709,'11'!$H$3:$H$300,"&lt;0")+COUNTIFS('11'!$D$3:$D$300,C709,'11'!$H$3:$H$300,"&lt;0")+COUNTIFS('12'!$C$3:$C$300,C709,'12'!$H$3:$H$300,"&lt;0")+COUNTIFS('12'!$D$3:$D$300,C709,'12'!$H$3:$H$300,"&lt;0")</f>
        <v>0</v>
      </c>
      <c r="H709" s="19">
        <f>SUMIFS('01'!$H$3:$H$300,'01'!$C$3:$C$300,C709)+SUMIFS('01'!$H$3:$H$300,'01'!$D$3:$D$300,C709)+SUMIFS('02'!$H$3:$H$300,'02'!$C$3:$C$300,C709)+SUMIFS('02'!$H$3:$H$300,'02'!$D$3:$D$300,C709)+SUMIFS('03'!$H$3:$H$300,'03'!$C$3:$C$300,C709)+SUMIFS('03'!$H$3:$H$300,'03'!$D$3:$D$300,C709)+SUMIFS('04'!$H$3:$H$300,'04'!$C$3:$C$300,C709)+SUMIFS('04'!$H$3:$H$300,'04'!$D$3:$D$300,C709)+SUMIFS('05'!$H$3:$H$300,'05'!$C$3:$C$300,C709)+SUMIFS('05'!$H$3:$H$300,'05'!$D$3:$D$300,C709)+SUMIFS('06'!$H$3:$H$300,'06'!$C$3:$C$300,C709)+SUMIFS('06'!$H$3:$H$300,'06'!$D$3:$D$300,C709)+SUMIFS('07'!$H$3:$H$300,'07'!$C$3:$C$300,C709)+SUMIFS('07'!$H$3:$H$300,'07'!$D$3:$D$300,C709)+SUMIFS('08'!$H$3:$H$300,'08'!$C$3:$C$300,C709)+SUMIFS('08'!$H$3:$H$300,'08'!$D$3:$D$300,C709)+SUMIFS('09'!$H$3:$H$300,'09'!$C$3:$C$300,C709)+SUMIFS('09'!$H$3:$H$300,'09'!$D$3:$D$300,C709)+SUMIFS('10'!$I$3:$I$260,'10'!$C$3:$C$260,C709)+SUMIFS('10'!$I$3:$I$260,'10'!$D$3:$D$260,C709)+SUMIFS('11'!$H$3:$H$300,'11'!$C$3:$C$300,C709)+SUMIFS('11'!$H$3:$H$300,'11'!$D$3:$D$300,C709)+SUMIFS('12'!$H$3:$H$300,'12'!$C$3:$C$300,C709)+SUMIFS('12'!$H$3:$H$300,'12'!$D$3:$D$300,C709)</f>
        <v>0</v>
      </c>
      <c r="I709" s="212"/>
      <c r="J709" s="231"/>
      <c r="K709" s="212"/>
      <c r="L709" s="212"/>
    </row>
    <row r="710" spans="1:12" ht="24.75" customHeight="1">
      <c r="A710" s="16">
        <f>Equipes!$H710+(ROW(Equipes!$H710)/100000)</f>
        <v>7.1000000000000004E-3</v>
      </c>
      <c r="B710" s="13">
        <f>RANK(Equipes!$A710,A:A)</f>
        <v>291</v>
      </c>
      <c r="C710" s="28"/>
      <c r="D710" s="18">
        <f>COUNTIF('01'!$C$3:$C$300,C710)+COUNTIF('02'!$C$3:$C$300,C710)+COUNTIF('03'!$C$3:$C$300,C710)+COUNTIF('04'!$C$3:$C$300,C710)+COUNTIF('05'!$C$3:$C$300,C710)+COUNTIF('06'!$C$3:$C$300,C710)+COUNTIF('07'!$C$3:$C$300,C710)+COUNTIF('08'!$C$3:$C$300,C710)+COUNTIF('09'!$C$3:$C$300,C710)+COUNTIF('10'!$C$3:$C$260,C710)+COUNTIF('11'!$C$3:$C$300,C710)+COUNTIF('12'!$C$3:$C$300,C710)</f>
        <v>0</v>
      </c>
      <c r="E710" s="18">
        <f>COUNTIF('01'!$D$3:$D$300,C710)+COUNTIF('02'!$D$3:$D$300,C710)+COUNTIF('03'!$D$3:$D$300,C710)+COUNTIF('04'!$D$3:$D$300,C710)+COUNTIF('05'!$D$3:$D$300,C710)+COUNTIF('06'!$D$3:$D$300,C710)+COUNTIF('07'!$D$3:$D$300,C710)+COUNTIF('08'!$D$3:$D$300,C710)+COUNTIF('09'!$D$3:$D$300,C710)+COUNTIF('10'!$D$3:$D$260,C710)+COUNTIF('11'!$D$3:$D$300,C710)+COUNTIF('12'!$D$3:$D$300,C710)</f>
        <v>0</v>
      </c>
      <c r="F710" s="18">
        <f>COUNTIFS('01'!$C$3:$C$300,C710,'01'!$H$3:$H$300,"&gt;0")+COUNTIFS('01'!$D$3:$D$300,C710,'01'!$H$3:$H$300,"&gt;0")+COUNTIFS('02'!$C$3:$C$300,C710,'02'!$H$3:$H$300,"&gt;0")+COUNTIFS('02'!$D$3:$D$300,C710,'02'!$H$3:$H$300,"&gt;0")+COUNTIFS('03'!$C$3:$C$300,C710,'03'!$H$3:$H$300,"&gt;0")+COUNTIFS('03'!$D$3:$D$300,C710,'03'!$H$3:$H$300,"&gt;0")+COUNTIFS('04'!$C$3:$C$300,C710,'04'!$H$3:$H$300,"&gt;0")+COUNTIFS('04'!$D$3:$D$300,C710,'04'!$H$3:$H$300,"&gt;0")+COUNTIFS('05'!$C$3:$C$300,C710,'05'!$H$3:$H$300,"&gt;0")+COUNTIFS('05'!$D$3:$D$300,C710,'05'!$H$3:$H$300,"&gt;0")+COUNTIFS('06'!$C$3:$C$300,C710,'06'!$H$3:$H$300,"&gt;0")+COUNTIFS('06'!$D$3:$D$300,C710,'06'!$H$3:$H$300,"&gt;0")+COUNTIFS('07'!$C$3:$C$300,C710,'07'!$H$3:$H$300,"&gt;0")+COUNTIFS('07'!$D$3:$D$300,C710,'07'!$H$3:$H$300,"&gt;0")+COUNTIFS('08'!$C$3:$C$300,C710,'08'!$H$3:$H$300,"&gt;0")+COUNTIFS('08'!$D$3:$D$300,C710,'08'!$H$3:$H$300,"&gt;0")+COUNTIFS('09'!$C$3:$C$300,C710,'09'!$H$3:$H$300,"&gt;0")+COUNTIFS('09'!$D$3:$D$300,C710,'09'!$H$3:$H$300,"&gt;0")+COUNTIFS('10'!$C$3:$C$260,C710,'10'!$I$3:$I$260,"&gt;0")+COUNTIFS('10'!$D$3:$D$260,C710,'10'!$I$3:$I$260,"&gt;0")+COUNTIFS('11'!$C$3:$C$300,C710,'11'!$H$3:$H$300,"&gt;0")+COUNTIFS('11'!$D$3:$D$300,C710,'11'!$H$3:$H$300,"&gt;0")+COUNTIFS('12'!$C$3:$C$300,C710,'12'!$H$3:$H$300,"&gt;0")+COUNTIFS('12'!$D$3:$D$300,C710,'12'!$H$3:$H$300,"&gt;0")</f>
        <v>0</v>
      </c>
      <c r="G710" s="18">
        <f>COUNTIFS('01'!$C$3:$C$300,C710,'01'!$H$3:$H$300,"&lt;0")+COUNTIFS('01'!$D$3:$D$300,C710,'01'!$H$3:$H$300,"&lt;0")+COUNTIFS('02'!$C$3:$C$300,C710,'02'!$H$3:$H$300,"&lt;0")+COUNTIFS('02'!$D$3:$D$300,C710,'02'!$H$3:$H$300,"&lt;0")+COUNTIFS('03'!$C$3:$C$300,C710,'03'!$H$3:$H$300,"&lt;0")+COUNTIFS('03'!$D$3:$D$300,C710,'03'!$H$3:$H$300,"&lt;0")+COUNTIFS('04'!$C$3:$C$300,C710,'04'!$H$3:$H$300,"&lt;0")+COUNTIFS('04'!$D$3:$D$300,C710,'04'!$H$3:$H$300,"&lt;0")+COUNTIFS('05'!$C$3:$C$300,C710,'05'!$H$3:$H$300,"&lt;0")+COUNTIFS('05'!$D$3:$D$300,C710,'05'!$H$3:$H$300,"&lt;0")+COUNTIFS('06'!$C$3:$C$300,C710,'06'!$H$3:$H$300,"&lt;0")+COUNTIFS('06'!$D$3:$D$300,C710,'06'!$H$3:$H$300,"&lt;0")+COUNTIFS('07'!$C$3:$C$300,C710,'07'!$H$3:$H$300,"&lt;0")+COUNTIFS('07'!$D$3:$D$300,C710,'07'!$H$3:$H$300,"&lt;0")+COUNTIFS('08'!$C$3:$C$300,C710,'08'!$H$3:$H$300,"&lt;0")+COUNTIFS('08'!$D$3:$D$300,C710,'08'!$H$3:$H$300,"&lt;0")+COUNTIFS('09'!$C$3:$C$300,C710,'09'!$H$3:$H$300,"&lt;0")+COUNTIFS('09'!$D$3:$D$300,C710,'09'!$H$3:$H$300,"&lt;0")+COUNTIFS('10'!$C$3:$C$260,C710,'10'!$I$3:$I$260,"&lt;0")+COUNTIFS('10'!$D$3:$D$260,C710,'10'!$I$3:$I$260,"&lt;0")+COUNTIFS('11'!$C$3:$C$300,C710,'11'!$H$3:$H$300,"&lt;0")+COUNTIFS('11'!$D$3:$D$300,C710,'11'!$H$3:$H$300,"&lt;0")+COUNTIFS('12'!$C$3:$C$300,C710,'12'!$H$3:$H$300,"&lt;0")+COUNTIFS('12'!$D$3:$D$300,C710,'12'!$H$3:$H$300,"&lt;0")</f>
        <v>0</v>
      </c>
      <c r="H710" s="19">
        <f>SUMIFS('01'!$H$3:$H$300,'01'!$C$3:$C$300,C710)+SUMIFS('01'!$H$3:$H$300,'01'!$D$3:$D$300,C710)+SUMIFS('02'!$H$3:$H$300,'02'!$C$3:$C$300,C710)+SUMIFS('02'!$H$3:$H$300,'02'!$D$3:$D$300,C710)+SUMIFS('03'!$H$3:$H$300,'03'!$C$3:$C$300,C710)+SUMIFS('03'!$H$3:$H$300,'03'!$D$3:$D$300,C710)+SUMIFS('04'!$H$3:$H$300,'04'!$C$3:$C$300,C710)+SUMIFS('04'!$H$3:$H$300,'04'!$D$3:$D$300,C710)+SUMIFS('05'!$H$3:$H$300,'05'!$C$3:$C$300,C710)+SUMIFS('05'!$H$3:$H$300,'05'!$D$3:$D$300,C710)+SUMIFS('06'!$H$3:$H$300,'06'!$C$3:$C$300,C710)+SUMIFS('06'!$H$3:$H$300,'06'!$D$3:$D$300,C710)+SUMIFS('07'!$H$3:$H$300,'07'!$C$3:$C$300,C710)+SUMIFS('07'!$H$3:$H$300,'07'!$D$3:$D$300,C710)+SUMIFS('08'!$H$3:$H$300,'08'!$C$3:$C$300,C710)+SUMIFS('08'!$H$3:$H$300,'08'!$D$3:$D$300,C710)+SUMIFS('09'!$H$3:$H$300,'09'!$C$3:$C$300,C710)+SUMIFS('09'!$H$3:$H$300,'09'!$D$3:$D$300,C710)+SUMIFS('10'!$I$3:$I$260,'10'!$C$3:$C$260,C710)+SUMIFS('10'!$I$3:$I$260,'10'!$D$3:$D$260,C710)+SUMIFS('11'!$H$3:$H$300,'11'!$C$3:$C$300,C710)+SUMIFS('11'!$H$3:$H$300,'11'!$D$3:$D$300,C710)+SUMIFS('12'!$H$3:$H$300,'12'!$C$3:$C$300,C710)+SUMIFS('12'!$H$3:$H$300,'12'!$D$3:$D$300,C710)</f>
        <v>0</v>
      </c>
      <c r="I710" s="212"/>
      <c r="J710" s="231"/>
      <c r="K710" s="212"/>
      <c r="L710" s="212"/>
    </row>
    <row r="711" spans="1:12" ht="24.75" customHeight="1">
      <c r="A711" s="16">
        <f>Equipes!$H711+(ROW(Equipes!$H711)/100000)</f>
        <v>7.11E-3</v>
      </c>
      <c r="B711" s="13">
        <f>RANK(Equipes!$A711,A:A)</f>
        <v>290</v>
      </c>
      <c r="C711" s="28"/>
      <c r="D711" s="18">
        <f>COUNTIF('01'!$C$3:$C$300,C711)+COUNTIF('02'!$C$3:$C$300,C711)+COUNTIF('03'!$C$3:$C$300,C711)+COUNTIF('04'!$C$3:$C$300,C711)+COUNTIF('05'!$C$3:$C$300,C711)+COUNTIF('06'!$C$3:$C$300,C711)+COUNTIF('07'!$C$3:$C$300,C711)+COUNTIF('08'!$C$3:$C$300,C711)+COUNTIF('09'!$C$3:$C$300,C711)+COUNTIF('10'!$C$3:$C$260,C711)+COUNTIF('11'!$C$3:$C$300,C711)+COUNTIF('12'!$C$3:$C$300,C711)</f>
        <v>0</v>
      </c>
      <c r="E711" s="18">
        <f>COUNTIF('01'!$D$3:$D$300,C711)+COUNTIF('02'!$D$3:$D$300,C711)+COUNTIF('03'!$D$3:$D$300,C711)+COUNTIF('04'!$D$3:$D$300,C711)+COUNTIF('05'!$D$3:$D$300,C711)+COUNTIF('06'!$D$3:$D$300,C711)+COUNTIF('07'!$D$3:$D$300,C711)+COUNTIF('08'!$D$3:$D$300,C711)+COUNTIF('09'!$D$3:$D$300,C711)+COUNTIF('10'!$D$3:$D$260,C711)+COUNTIF('11'!$D$3:$D$300,C711)+COUNTIF('12'!$D$3:$D$300,C711)</f>
        <v>0</v>
      </c>
      <c r="F711" s="18">
        <f>COUNTIFS('01'!$C$3:$C$300,C711,'01'!$H$3:$H$300,"&gt;0")+COUNTIFS('01'!$D$3:$D$300,C711,'01'!$H$3:$H$300,"&gt;0")+COUNTIFS('02'!$C$3:$C$300,C711,'02'!$H$3:$H$300,"&gt;0")+COUNTIFS('02'!$D$3:$D$300,C711,'02'!$H$3:$H$300,"&gt;0")+COUNTIFS('03'!$C$3:$C$300,C711,'03'!$H$3:$H$300,"&gt;0")+COUNTIFS('03'!$D$3:$D$300,C711,'03'!$H$3:$H$300,"&gt;0")+COUNTIFS('04'!$C$3:$C$300,C711,'04'!$H$3:$H$300,"&gt;0")+COUNTIFS('04'!$D$3:$D$300,C711,'04'!$H$3:$H$300,"&gt;0")+COUNTIFS('05'!$C$3:$C$300,C711,'05'!$H$3:$H$300,"&gt;0")+COUNTIFS('05'!$D$3:$D$300,C711,'05'!$H$3:$H$300,"&gt;0")+COUNTIFS('06'!$C$3:$C$300,C711,'06'!$H$3:$H$300,"&gt;0")+COUNTIFS('06'!$D$3:$D$300,C711,'06'!$H$3:$H$300,"&gt;0")+COUNTIFS('07'!$C$3:$C$300,C711,'07'!$H$3:$H$300,"&gt;0")+COUNTIFS('07'!$D$3:$D$300,C711,'07'!$H$3:$H$300,"&gt;0")+COUNTIFS('08'!$C$3:$C$300,C711,'08'!$H$3:$H$300,"&gt;0")+COUNTIFS('08'!$D$3:$D$300,C711,'08'!$H$3:$H$300,"&gt;0")+COUNTIFS('09'!$C$3:$C$300,C711,'09'!$H$3:$H$300,"&gt;0")+COUNTIFS('09'!$D$3:$D$300,C711,'09'!$H$3:$H$300,"&gt;0")+COUNTIFS('10'!$C$3:$C$260,C711,'10'!$I$3:$I$260,"&gt;0")+COUNTIFS('10'!$D$3:$D$260,C711,'10'!$I$3:$I$260,"&gt;0")+COUNTIFS('11'!$C$3:$C$300,C711,'11'!$H$3:$H$300,"&gt;0")+COUNTIFS('11'!$D$3:$D$300,C711,'11'!$H$3:$H$300,"&gt;0")+COUNTIFS('12'!$C$3:$C$300,C711,'12'!$H$3:$H$300,"&gt;0")+COUNTIFS('12'!$D$3:$D$300,C711,'12'!$H$3:$H$300,"&gt;0")</f>
        <v>0</v>
      </c>
      <c r="G711" s="18">
        <f>COUNTIFS('01'!$C$3:$C$300,C711,'01'!$H$3:$H$300,"&lt;0")+COUNTIFS('01'!$D$3:$D$300,C711,'01'!$H$3:$H$300,"&lt;0")+COUNTIFS('02'!$C$3:$C$300,C711,'02'!$H$3:$H$300,"&lt;0")+COUNTIFS('02'!$D$3:$D$300,C711,'02'!$H$3:$H$300,"&lt;0")+COUNTIFS('03'!$C$3:$C$300,C711,'03'!$H$3:$H$300,"&lt;0")+COUNTIFS('03'!$D$3:$D$300,C711,'03'!$H$3:$H$300,"&lt;0")+COUNTIFS('04'!$C$3:$C$300,C711,'04'!$H$3:$H$300,"&lt;0")+COUNTIFS('04'!$D$3:$D$300,C711,'04'!$H$3:$H$300,"&lt;0")+COUNTIFS('05'!$C$3:$C$300,C711,'05'!$H$3:$H$300,"&lt;0")+COUNTIFS('05'!$D$3:$D$300,C711,'05'!$H$3:$H$300,"&lt;0")+COUNTIFS('06'!$C$3:$C$300,C711,'06'!$H$3:$H$300,"&lt;0")+COUNTIFS('06'!$D$3:$D$300,C711,'06'!$H$3:$H$300,"&lt;0")+COUNTIFS('07'!$C$3:$C$300,C711,'07'!$H$3:$H$300,"&lt;0")+COUNTIFS('07'!$D$3:$D$300,C711,'07'!$H$3:$H$300,"&lt;0")+COUNTIFS('08'!$C$3:$C$300,C711,'08'!$H$3:$H$300,"&lt;0")+COUNTIFS('08'!$D$3:$D$300,C711,'08'!$H$3:$H$300,"&lt;0")+COUNTIFS('09'!$C$3:$C$300,C711,'09'!$H$3:$H$300,"&lt;0")+COUNTIFS('09'!$D$3:$D$300,C711,'09'!$H$3:$H$300,"&lt;0")+COUNTIFS('10'!$C$3:$C$260,C711,'10'!$I$3:$I$260,"&lt;0")+COUNTIFS('10'!$D$3:$D$260,C711,'10'!$I$3:$I$260,"&lt;0")+COUNTIFS('11'!$C$3:$C$300,C711,'11'!$H$3:$H$300,"&lt;0")+COUNTIFS('11'!$D$3:$D$300,C711,'11'!$H$3:$H$300,"&lt;0")+COUNTIFS('12'!$C$3:$C$300,C711,'12'!$H$3:$H$300,"&lt;0")+COUNTIFS('12'!$D$3:$D$300,C711,'12'!$H$3:$H$300,"&lt;0")</f>
        <v>0</v>
      </c>
      <c r="H711" s="19">
        <f>SUMIFS('01'!$H$3:$H$300,'01'!$C$3:$C$300,C711)+SUMIFS('01'!$H$3:$H$300,'01'!$D$3:$D$300,C711)+SUMIFS('02'!$H$3:$H$300,'02'!$C$3:$C$300,C711)+SUMIFS('02'!$H$3:$H$300,'02'!$D$3:$D$300,C711)+SUMIFS('03'!$H$3:$H$300,'03'!$C$3:$C$300,C711)+SUMIFS('03'!$H$3:$H$300,'03'!$D$3:$D$300,C711)+SUMIFS('04'!$H$3:$H$300,'04'!$C$3:$C$300,C711)+SUMIFS('04'!$H$3:$H$300,'04'!$D$3:$D$300,C711)+SUMIFS('05'!$H$3:$H$300,'05'!$C$3:$C$300,C711)+SUMIFS('05'!$H$3:$H$300,'05'!$D$3:$D$300,C711)+SUMIFS('06'!$H$3:$H$300,'06'!$C$3:$C$300,C711)+SUMIFS('06'!$H$3:$H$300,'06'!$D$3:$D$300,C711)+SUMIFS('07'!$H$3:$H$300,'07'!$C$3:$C$300,C711)+SUMIFS('07'!$H$3:$H$300,'07'!$D$3:$D$300,C711)+SUMIFS('08'!$H$3:$H$300,'08'!$C$3:$C$300,C711)+SUMIFS('08'!$H$3:$H$300,'08'!$D$3:$D$300,C711)+SUMIFS('09'!$H$3:$H$300,'09'!$C$3:$C$300,C711)+SUMIFS('09'!$H$3:$H$300,'09'!$D$3:$D$300,C711)+SUMIFS('10'!$I$3:$I$260,'10'!$C$3:$C$260,C711)+SUMIFS('10'!$I$3:$I$260,'10'!$D$3:$D$260,C711)+SUMIFS('11'!$H$3:$H$300,'11'!$C$3:$C$300,C711)+SUMIFS('11'!$H$3:$H$300,'11'!$D$3:$D$300,C711)+SUMIFS('12'!$H$3:$H$300,'12'!$C$3:$C$300,C711)+SUMIFS('12'!$H$3:$H$300,'12'!$D$3:$D$300,C711)</f>
        <v>0</v>
      </c>
      <c r="I711" s="212"/>
      <c r="J711" s="231"/>
      <c r="K711" s="212"/>
      <c r="L711" s="212"/>
    </row>
    <row r="712" spans="1:12" ht="24.75" customHeight="1">
      <c r="A712" s="16">
        <f>Equipes!$H712+(ROW(Equipes!$H712)/100000)</f>
        <v>7.1199999999999996E-3</v>
      </c>
      <c r="B712" s="13">
        <f>RANK(Equipes!$A712,A:A)</f>
        <v>289</v>
      </c>
      <c r="C712" s="28"/>
      <c r="D712" s="18">
        <f>COUNTIF('01'!$C$3:$C$300,C712)+COUNTIF('02'!$C$3:$C$300,C712)+COUNTIF('03'!$C$3:$C$300,C712)+COUNTIF('04'!$C$3:$C$300,C712)+COUNTIF('05'!$C$3:$C$300,C712)+COUNTIF('06'!$C$3:$C$300,C712)+COUNTIF('07'!$C$3:$C$300,C712)+COUNTIF('08'!$C$3:$C$300,C712)+COUNTIF('09'!$C$3:$C$300,C712)+COUNTIF('10'!$C$3:$C$260,C712)+COUNTIF('11'!$C$3:$C$300,C712)+COUNTIF('12'!$C$3:$C$300,C712)</f>
        <v>0</v>
      </c>
      <c r="E712" s="18">
        <f>COUNTIF('01'!$D$3:$D$300,C712)+COUNTIF('02'!$D$3:$D$300,C712)+COUNTIF('03'!$D$3:$D$300,C712)+COUNTIF('04'!$D$3:$D$300,C712)+COUNTIF('05'!$D$3:$D$300,C712)+COUNTIF('06'!$D$3:$D$300,C712)+COUNTIF('07'!$D$3:$D$300,C712)+COUNTIF('08'!$D$3:$D$300,C712)+COUNTIF('09'!$D$3:$D$300,C712)+COUNTIF('10'!$D$3:$D$260,C712)+COUNTIF('11'!$D$3:$D$300,C712)+COUNTIF('12'!$D$3:$D$300,C712)</f>
        <v>0</v>
      </c>
      <c r="F712" s="18">
        <f>COUNTIFS('01'!$C$3:$C$300,C712,'01'!$H$3:$H$300,"&gt;0")+COUNTIFS('01'!$D$3:$D$300,C712,'01'!$H$3:$H$300,"&gt;0")+COUNTIFS('02'!$C$3:$C$300,C712,'02'!$H$3:$H$300,"&gt;0")+COUNTIFS('02'!$D$3:$D$300,C712,'02'!$H$3:$H$300,"&gt;0")+COUNTIFS('03'!$C$3:$C$300,C712,'03'!$H$3:$H$300,"&gt;0")+COUNTIFS('03'!$D$3:$D$300,C712,'03'!$H$3:$H$300,"&gt;0")+COUNTIFS('04'!$C$3:$C$300,C712,'04'!$H$3:$H$300,"&gt;0")+COUNTIFS('04'!$D$3:$D$300,C712,'04'!$H$3:$H$300,"&gt;0")+COUNTIFS('05'!$C$3:$C$300,C712,'05'!$H$3:$H$300,"&gt;0")+COUNTIFS('05'!$D$3:$D$300,C712,'05'!$H$3:$H$300,"&gt;0")+COUNTIFS('06'!$C$3:$C$300,C712,'06'!$H$3:$H$300,"&gt;0")+COUNTIFS('06'!$D$3:$D$300,C712,'06'!$H$3:$H$300,"&gt;0")+COUNTIFS('07'!$C$3:$C$300,C712,'07'!$H$3:$H$300,"&gt;0")+COUNTIFS('07'!$D$3:$D$300,C712,'07'!$H$3:$H$300,"&gt;0")+COUNTIFS('08'!$C$3:$C$300,C712,'08'!$H$3:$H$300,"&gt;0")+COUNTIFS('08'!$D$3:$D$300,C712,'08'!$H$3:$H$300,"&gt;0")+COUNTIFS('09'!$C$3:$C$300,C712,'09'!$H$3:$H$300,"&gt;0")+COUNTIFS('09'!$D$3:$D$300,C712,'09'!$H$3:$H$300,"&gt;0")+COUNTIFS('10'!$C$3:$C$260,C712,'10'!$I$3:$I$260,"&gt;0")+COUNTIFS('10'!$D$3:$D$260,C712,'10'!$I$3:$I$260,"&gt;0")+COUNTIFS('11'!$C$3:$C$300,C712,'11'!$H$3:$H$300,"&gt;0")+COUNTIFS('11'!$D$3:$D$300,C712,'11'!$H$3:$H$300,"&gt;0")+COUNTIFS('12'!$C$3:$C$300,C712,'12'!$H$3:$H$300,"&gt;0")+COUNTIFS('12'!$D$3:$D$300,C712,'12'!$H$3:$H$300,"&gt;0")</f>
        <v>0</v>
      </c>
      <c r="G712" s="18">
        <f>COUNTIFS('01'!$C$3:$C$300,C712,'01'!$H$3:$H$300,"&lt;0")+COUNTIFS('01'!$D$3:$D$300,C712,'01'!$H$3:$H$300,"&lt;0")+COUNTIFS('02'!$C$3:$C$300,C712,'02'!$H$3:$H$300,"&lt;0")+COUNTIFS('02'!$D$3:$D$300,C712,'02'!$H$3:$H$300,"&lt;0")+COUNTIFS('03'!$C$3:$C$300,C712,'03'!$H$3:$H$300,"&lt;0")+COUNTIFS('03'!$D$3:$D$300,C712,'03'!$H$3:$H$300,"&lt;0")+COUNTIFS('04'!$C$3:$C$300,C712,'04'!$H$3:$H$300,"&lt;0")+COUNTIFS('04'!$D$3:$D$300,C712,'04'!$H$3:$H$300,"&lt;0")+COUNTIFS('05'!$C$3:$C$300,C712,'05'!$H$3:$H$300,"&lt;0")+COUNTIFS('05'!$D$3:$D$300,C712,'05'!$H$3:$H$300,"&lt;0")+COUNTIFS('06'!$C$3:$C$300,C712,'06'!$H$3:$H$300,"&lt;0")+COUNTIFS('06'!$D$3:$D$300,C712,'06'!$H$3:$H$300,"&lt;0")+COUNTIFS('07'!$C$3:$C$300,C712,'07'!$H$3:$H$300,"&lt;0")+COUNTIFS('07'!$D$3:$D$300,C712,'07'!$H$3:$H$300,"&lt;0")+COUNTIFS('08'!$C$3:$C$300,C712,'08'!$H$3:$H$300,"&lt;0")+COUNTIFS('08'!$D$3:$D$300,C712,'08'!$H$3:$H$300,"&lt;0")+COUNTIFS('09'!$C$3:$C$300,C712,'09'!$H$3:$H$300,"&lt;0")+COUNTIFS('09'!$D$3:$D$300,C712,'09'!$H$3:$H$300,"&lt;0")+COUNTIFS('10'!$C$3:$C$260,C712,'10'!$I$3:$I$260,"&lt;0")+COUNTIFS('10'!$D$3:$D$260,C712,'10'!$I$3:$I$260,"&lt;0")+COUNTIFS('11'!$C$3:$C$300,C712,'11'!$H$3:$H$300,"&lt;0")+COUNTIFS('11'!$D$3:$D$300,C712,'11'!$H$3:$H$300,"&lt;0")+COUNTIFS('12'!$C$3:$C$300,C712,'12'!$H$3:$H$300,"&lt;0")+COUNTIFS('12'!$D$3:$D$300,C712,'12'!$H$3:$H$300,"&lt;0")</f>
        <v>0</v>
      </c>
      <c r="H712" s="19">
        <f>SUMIFS('01'!$H$3:$H$300,'01'!$C$3:$C$300,C712)+SUMIFS('01'!$H$3:$H$300,'01'!$D$3:$D$300,C712)+SUMIFS('02'!$H$3:$H$300,'02'!$C$3:$C$300,C712)+SUMIFS('02'!$H$3:$H$300,'02'!$D$3:$D$300,C712)+SUMIFS('03'!$H$3:$H$300,'03'!$C$3:$C$300,C712)+SUMIFS('03'!$H$3:$H$300,'03'!$D$3:$D$300,C712)+SUMIFS('04'!$H$3:$H$300,'04'!$C$3:$C$300,C712)+SUMIFS('04'!$H$3:$H$300,'04'!$D$3:$D$300,C712)+SUMIFS('05'!$H$3:$H$300,'05'!$C$3:$C$300,C712)+SUMIFS('05'!$H$3:$H$300,'05'!$D$3:$D$300,C712)+SUMIFS('06'!$H$3:$H$300,'06'!$C$3:$C$300,C712)+SUMIFS('06'!$H$3:$H$300,'06'!$D$3:$D$300,C712)+SUMIFS('07'!$H$3:$H$300,'07'!$C$3:$C$300,C712)+SUMIFS('07'!$H$3:$H$300,'07'!$D$3:$D$300,C712)+SUMIFS('08'!$H$3:$H$300,'08'!$C$3:$C$300,C712)+SUMIFS('08'!$H$3:$H$300,'08'!$D$3:$D$300,C712)+SUMIFS('09'!$H$3:$H$300,'09'!$C$3:$C$300,C712)+SUMIFS('09'!$H$3:$H$300,'09'!$D$3:$D$300,C712)+SUMIFS('10'!$I$3:$I$260,'10'!$C$3:$C$260,C712)+SUMIFS('10'!$I$3:$I$260,'10'!$D$3:$D$260,C712)+SUMIFS('11'!$H$3:$H$300,'11'!$C$3:$C$300,C712)+SUMIFS('11'!$H$3:$H$300,'11'!$D$3:$D$300,C712)+SUMIFS('12'!$H$3:$H$300,'12'!$C$3:$C$300,C712)+SUMIFS('12'!$H$3:$H$300,'12'!$D$3:$D$300,C712)</f>
        <v>0</v>
      </c>
      <c r="I712" s="212"/>
      <c r="J712" s="231"/>
      <c r="K712" s="212"/>
      <c r="L712" s="212"/>
    </row>
    <row r="713" spans="1:12" ht="24.75" customHeight="1">
      <c r="A713" s="16">
        <f>Equipes!$H713+(ROW(Equipes!$H713)/100000)</f>
        <v>7.1300000000000001E-3</v>
      </c>
      <c r="B713" s="13">
        <f>RANK(Equipes!$A713,A:A)</f>
        <v>288</v>
      </c>
      <c r="C713" s="28"/>
      <c r="D713" s="18">
        <f>COUNTIF('01'!$C$3:$C$300,C713)+COUNTIF('02'!$C$3:$C$300,C713)+COUNTIF('03'!$C$3:$C$300,C713)+COUNTIF('04'!$C$3:$C$300,C713)+COUNTIF('05'!$C$3:$C$300,C713)+COUNTIF('06'!$C$3:$C$300,C713)+COUNTIF('07'!$C$3:$C$300,C713)+COUNTIF('08'!$C$3:$C$300,C713)+COUNTIF('09'!$C$3:$C$300,C713)+COUNTIF('10'!$C$3:$C$260,C713)+COUNTIF('11'!$C$3:$C$300,C713)+COUNTIF('12'!$C$3:$C$300,C713)</f>
        <v>0</v>
      </c>
      <c r="E713" s="18">
        <f>COUNTIF('01'!$D$3:$D$300,C713)+COUNTIF('02'!$D$3:$D$300,C713)+COUNTIF('03'!$D$3:$D$300,C713)+COUNTIF('04'!$D$3:$D$300,C713)+COUNTIF('05'!$D$3:$D$300,C713)+COUNTIF('06'!$D$3:$D$300,C713)+COUNTIF('07'!$D$3:$D$300,C713)+COUNTIF('08'!$D$3:$D$300,C713)+COUNTIF('09'!$D$3:$D$300,C713)+COUNTIF('10'!$D$3:$D$260,C713)+COUNTIF('11'!$D$3:$D$300,C713)+COUNTIF('12'!$D$3:$D$300,C713)</f>
        <v>0</v>
      </c>
      <c r="F713" s="18">
        <f>COUNTIFS('01'!$C$3:$C$300,C713,'01'!$H$3:$H$300,"&gt;0")+COUNTIFS('01'!$D$3:$D$300,C713,'01'!$H$3:$H$300,"&gt;0")+COUNTIFS('02'!$C$3:$C$300,C713,'02'!$H$3:$H$300,"&gt;0")+COUNTIFS('02'!$D$3:$D$300,C713,'02'!$H$3:$H$300,"&gt;0")+COUNTIFS('03'!$C$3:$C$300,C713,'03'!$H$3:$H$300,"&gt;0")+COUNTIFS('03'!$D$3:$D$300,C713,'03'!$H$3:$H$300,"&gt;0")+COUNTIFS('04'!$C$3:$C$300,C713,'04'!$H$3:$H$300,"&gt;0")+COUNTIFS('04'!$D$3:$D$300,C713,'04'!$H$3:$H$300,"&gt;0")+COUNTIFS('05'!$C$3:$C$300,C713,'05'!$H$3:$H$300,"&gt;0")+COUNTIFS('05'!$D$3:$D$300,C713,'05'!$H$3:$H$300,"&gt;0")+COUNTIFS('06'!$C$3:$C$300,C713,'06'!$H$3:$H$300,"&gt;0")+COUNTIFS('06'!$D$3:$D$300,C713,'06'!$H$3:$H$300,"&gt;0")+COUNTIFS('07'!$C$3:$C$300,C713,'07'!$H$3:$H$300,"&gt;0")+COUNTIFS('07'!$D$3:$D$300,C713,'07'!$H$3:$H$300,"&gt;0")+COUNTIFS('08'!$C$3:$C$300,C713,'08'!$H$3:$H$300,"&gt;0")+COUNTIFS('08'!$D$3:$D$300,C713,'08'!$H$3:$H$300,"&gt;0")+COUNTIFS('09'!$C$3:$C$300,C713,'09'!$H$3:$H$300,"&gt;0")+COUNTIFS('09'!$D$3:$D$300,C713,'09'!$H$3:$H$300,"&gt;0")+COUNTIFS('10'!$C$3:$C$260,C713,'10'!$I$3:$I$260,"&gt;0")+COUNTIFS('10'!$D$3:$D$260,C713,'10'!$I$3:$I$260,"&gt;0")+COUNTIFS('11'!$C$3:$C$300,C713,'11'!$H$3:$H$300,"&gt;0")+COUNTIFS('11'!$D$3:$D$300,C713,'11'!$H$3:$H$300,"&gt;0")+COUNTIFS('12'!$C$3:$C$300,C713,'12'!$H$3:$H$300,"&gt;0")+COUNTIFS('12'!$D$3:$D$300,C713,'12'!$H$3:$H$300,"&gt;0")</f>
        <v>0</v>
      </c>
      <c r="G713" s="18">
        <f>COUNTIFS('01'!$C$3:$C$300,C713,'01'!$H$3:$H$300,"&lt;0")+COUNTIFS('01'!$D$3:$D$300,C713,'01'!$H$3:$H$300,"&lt;0")+COUNTIFS('02'!$C$3:$C$300,C713,'02'!$H$3:$H$300,"&lt;0")+COUNTIFS('02'!$D$3:$D$300,C713,'02'!$H$3:$H$300,"&lt;0")+COUNTIFS('03'!$C$3:$C$300,C713,'03'!$H$3:$H$300,"&lt;0")+COUNTIFS('03'!$D$3:$D$300,C713,'03'!$H$3:$H$300,"&lt;0")+COUNTIFS('04'!$C$3:$C$300,C713,'04'!$H$3:$H$300,"&lt;0")+COUNTIFS('04'!$D$3:$D$300,C713,'04'!$H$3:$H$300,"&lt;0")+COUNTIFS('05'!$C$3:$C$300,C713,'05'!$H$3:$H$300,"&lt;0")+COUNTIFS('05'!$D$3:$D$300,C713,'05'!$H$3:$H$300,"&lt;0")+COUNTIFS('06'!$C$3:$C$300,C713,'06'!$H$3:$H$300,"&lt;0")+COUNTIFS('06'!$D$3:$D$300,C713,'06'!$H$3:$H$300,"&lt;0")+COUNTIFS('07'!$C$3:$C$300,C713,'07'!$H$3:$H$300,"&lt;0")+COUNTIFS('07'!$D$3:$D$300,C713,'07'!$H$3:$H$300,"&lt;0")+COUNTIFS('08'!$C$3:$C$300,C713,'08'!$H$3:$H$300,"&lt;0")+COUNTIFS('08'!$D$3:$D$300,C713,'08'!$H$3:$H$300,"&lt;0")+COUNTIFS('09'!$C$3:$C$300,C713,'09'!$H$3:$H$300,"&lt;0")+COUNTIFS('09'!$D$3:$D$300,C713,'09'!$H$3:$H$300,"&lt;0")+COUNTIFS('10'!$C$3:$C$260,C713,'10'!$I$3:$I$260,"&lt;0")+COUNTIFS('10'!$D$3:$D$260,C713,'10'!$I$3:$I$260,"&lt;0")+COUNTIFS('11'!$C$3:$C$300,C713,'11'!$H$3:$H$300,"&lt;0")+COUNTIFS('11'!$D$3:$D$300,C713,'11'!$H$3:$H$300,"&lt;0")+COUNTIFS('12'!$C$3:$C$300,C713,'12'!$H$3:$H$300,"&lt;0")+COUNTIFS('12'!$D$3:$D$300,C713,'12'!$H$3:$H$300,"&lt;0")</f>
        <v>0</v>
      </c>
      <c r="H713" s="19">
        <f>SUMIFS('01'!$H$3:$H$300,'01'!$C$3:$C$300,C713)+SUMIFS('01'!$H$3:$H$300,'01'!$D$3:$D$300,C713)+SUMIFS('02'!$H$3:$H$300,'02'!$C$3:$C$300,C713)+SUMIFS('02'!$H$3:$H$300,'02'!$D$3:$D$300,C713)+SUMIFS('03'!$H$3:$H$300,'03'!$C$3:$C$300,C713)+SUMIFS('03'!$H$3:$H$300,'03'!$D$3:$D$300,C713)+SUMIFS('04'!$H$3:$H$300,'04'!$C$3:$C$300,C713)+SUMIFS('04'!$H$3:$H$300,'04'!$D$3:$D$300,C713)+SUMIFS('05'!$H$3:$H$300,'05'!$C$3:$C$300,C713)+SUMIFS('05'!$H$3:$H$300,'05'!$D$3:$D$300,C713)+SUMIFS('06'!$H$3:$H$300,'06'!$C$3:$C$300,C713)+SUMIFS('06'!$H$3:$H$300,'06'!$D$3:$D$300,C713)+SUMIFS('07'!$H$3:$H$300,'07'!$C$3:$C$300,C713)+SUMIFS('07'!$H$3:$H$300,'07'!$D$3:$D$300,C713)+SUMIFS('08'!$H$3:$H$300,'08'!$C$3:$C$300,C713)+SUMIFS('08'!$H$3:$H$300,'08'!$D$3:$D$300,C713)+SUMIFS('09'!$H$3:$H$300,'09'!$C$3:$C$300,C713)+SUMIFS('09'!$H$3:$H$300,'09'!$D$3:$D$300,C713)+SUMIFS('10'!$I$3:$I$260,'10'!$C$3:$C$260,C713)+SUMIFS('10'!$I$3:$I$260,'10'!$D$3:$D$260,C713)+SUMIFS('11'!$H$3:$H$300,'11'!$C$3:$C$300,C713)+SUMIFS('11'!$H$3:$H$300,'11'!$D$3:$D$300,C713)+SUMIFS('12'!$H$3:$H$300,'12'!$C$3:$C$300,C713)+SUMIFS('12'!$H$3:$H$300,'12'!$D$3:$D$300,C713)</f>
        <v>0</v>
      </c>
      <c r="I713" s="212"/>
      <c r="J713" s="231"/>
      <c r="K713" s="212"/>
      <c r="L713" s="212"/>
    </row>
    <row r="714" spans="1:12" ht="24.75" customHeight="1">
      <c r="A714" s="16">
        <f>Equipes!$H714+(ROW(Equipes!$H714)/100000)</f>
        <v>7.1399999999999996E-3</v>
      </c>
      <c r="B714" s="13">
        <f>RANK(Equipes!$A714,A:A)</f>
        <v>287</v>
      </c>
      <c r="C714" s="28"/>
      <c r="D714" s="18">
        <f>COUNTIF('01'!$C$3:$C$300,C714)+COUNTIF('02'!$C$3:$C$300,C714)+COUNTIF('03'!$C$3:$C$300,C714)+COUNTIF('04'!$C$3:$C$300,C714)+COUNTIF('05'!$C$3:$C$300,C714)+COUNTIF('06'!$C$3:$C$300,C714)+COUNTIF('07'!$C$3:$C$300,C714)+COUNTIF('08'!$C$3:$C$300,C714)+COUNTIF('09'!$C$3:$C$300,C714)+COUNTIF('10'!$C$3:$C$260,C714)+COUNTIF('11'!$C$3:$C$300,C714)+COUNTIF('12'!$C$3:$C$300,C714)</f>
        <v>0</v>
      </c>
      <c r="E714" s="18">
        <f>COUNTIF('01'!$D$3:$D$300,C714)+COUNTIF('02'!$D$3:$D$300,C714)+COUNTIF('03'!$D$3:$D$300,C714)+COUNTIF('04'!$D$3:$D$300,C714)+COUNTIF('05'!$D$3:$D$300,C714)+COUNTIF('06'!$D$3:$D$300,C714)+COUNTIF('07'!$D$3:$D$300,C714)+COUNTIF('08'!$D$3:$D$300,C714)+COUNTIF('09'!$D$3:$D$300,C714)+COUNTIF('10'!$D$3:$D$260,C714)+COUNTIF('11'!$D$3:$D$300,C714)+COUNTIF('12'!$D$3:$D$300,C714)</f>
        <v>0</v>
      </c>
      <c r="F714" s="18">
        <f>COUNTIFS('01'!$C$3:$C$300,C714,'01'!$H$3:$H$300,"&gt;0")+COUNTIFS('01'!$D$3:$D$300,C714,'01'!$H$3:$H$300,"&gt;0")+COUNTIFS('02'!$C$3:$C$300,C714,'02'!$H$3:$H$300,"&gt;0")+COUNTIFS('02'!$D$3:$D$300,C714,'02'!$H$3:$H$300,"&gt;0")+COUNTIFS('03'!$C$3:$C$300,C714,'03'!$H$3:$H$300,"&gt;0")+COUNTIFS('03'!$D$3:$D$300,C714,'03'!$H$3:$H$300,"&gt;0")+COUNTIFS('04'!$C$3:$C$300,C714,'04'!$H$3:$H$300,"&gt;0")+COUNTIFS('04'!$D$3:$D$300,C714,'04'!$H$3:$H$300,"&gt;0")+COUNTIFS('05'!$C$3:$C$300,C714,'05'!$H$3:$H$300,"&gt;0")+COUNTIFS('05'!$D$3:$D$300,C714,'05'!$H$3:$H$300,"&gt;0")+COUNTIFS('06'!$C$3:$C$300,C714,'06'!$H$3:$H$300,"&gt;0")+COUNTIFS('06'!$D$3:$D$300,C714,'06'!$H$3:$H$300,"&gt;0")+COUNTIFS('07'!$C$3:$C$300,C714,'07'!$H$3:$H$300,"&gt;0")+COUNTIFS('07'!$D$3:$D$300,C714,'07'!$H$3:$H$300,"&gt;0")+COUNTIFS('08'!$C$3:$C$300,C714,'08'!$H$3:$H$300,"&gt;0")+COUNTIFS('08'!$D$3:$D$300,C714,'08'!$H$3:$H$300,"&gt;0")+COUNTIFS('09'!$C$3:$C$300,C714,'09'!$H$3:$H$300,"&gt;0")+COUNTIFS('09'!$D$3:$D$300,C714,'09'!$H$3:$H$300,"&gt;0")+COUNTIFS('10'!$C$3:$C$260,C714,'10'!$I$3:$I$260,"&gt;0")+COUNTIFS('10'!$D$3:$D$260,C714,'10'!$I$3:$I$260,"&gt;0")+COUNTIFS('11'!$C$3:$C$300,C714,'11'!$H$3:$H$300,"&gt;0")+COUNTIFS('11'!$D$3:$D$300,C714,'11'!$H$3:$H$300,"&gt;0")+COUNTIFS('12'!$C$3:$C$300,C714,'12'!$H$3:$H$300,"&gt;0")+COUNTIFS('12'!$D$3:$D$300,C714,'12'!$H$3:$H$300,"&gt;0")</f>
        <v>0</v>
      </c>
      <c r="G714" s="18">
        <f>COUNTIFS('01'!$C$3:$C$300,C714,'01'!$H$3:$H$300,"&lt;0")+COUNTIFS('01'!$D$3:$D$300,C714,'01'!$H$3:$H$300,"&lt;0")+COUNTIFS('02'!$C$3:$C$300,C714,'02'!$H$3:$H$300,"&lt;0")+COUNTIFS('02'!$D$3:$D$300,C714,'02'!$H$3:$H$300,"&lt;0")+COUNTIFS('03'!$C$3:$C$300,C714,'03'!$H$3:$H$300,"&lt;0")+COUNTIFS('03'!$D$3:$D$300,C714,'03'!$H$3:$H$300,"&lt;0")+COUNTIFS('04'!$C$3:$C$300,C714,'04'!$H$3:$H$300,"&lt;0")+COUNTIFS('04'!$D$3:$D$300,C714,'04'!$H$3:$H$300,"&lt;0")+COUNTIFS('05'!$C$3:$C$300,C714,'05'!$H$3:$H$300,"&lt;0")+COUNTIFS('05'!$D$3:$D$300,C714,'05'!$H$3:$H$300,"&lt;0")+COUNTIFS('06'!$C$3:$C$300,C714,'06'!$H$3:$H$300,"&lt;0")+COUNTIFS('06'!$D$3:$D$300,C714,'06'!$H$3:$H$300,"&lt;0")+COUNTIFS('07'!$C$3:$C$300,C714,'07'!$H$3:$H$300,"&lt;0")+COUNTIFS('07'!$D$3:$D$300,C714,'07'!$H$3:$H$300,"&lt;0")+COUNTIFS('08'!$C$3:$C$300,C714,'08'!$H$3:$H$300,"&lt;0")+COUNTIFS('08'!$D$3:$D$300,C714,'08'!$H$3:$H$300,"&lt;0")+COUNTIFS('09'!$C$3:$C$300,C714,'09'!$H$3:$H$300,"&lt;0")+COUNTIFS('09'!$D$3:$D$300,C714,'09'!$H$3:$H$300,"&lt;0")+COUNTIFS('10'!$C$3:$C$260,C714,'10'!$I$3:$I$260,"&lt;0")+COUNTIFS('10'!$D$3:$D$260,C714,'10'!$I$3:$I$260,"&lt;0")+COUNTIFS('11'!$C$3:$C$300,C714,'11'!$H$3:$H$300,"&lt;0")+COUNTIFS('11'!$D$3:$D$300,C714,'11'!$H$3:$H$300,"&lt;0")+COUNTIFS('12'!$C$3:$C$300,C714,'12'!$H$3:$H$300,"&lt;0")+COUNTIFS('12'!$D$3:$D$300,C714,'12'!$H$3:$H$300,"&lt;0")</f>
        <v>0</v>
      </c>
      <c r="H714" s="19">
        <f>SUMIFS('01'!$H$3:$H$300,'01'!$C$3:$C$300,C714)+SUMIFS('01'!$H$3:$H$300,'01'!$D$3:$D$300,C714)+SUMIFS('02'!$H$3:$H$300,'02'!$C$3:$C$300,C714)+SUMIFS('02'!$H$3:$H$300,'02'!$D$3:$D$300,C714)+SUMIFS('03'!$H$3:$H$300,'03'!$C$3:$C$300,C714)+SUMIFS('03'!$H$3:$H$300,'03'!$D$3:$D$300,C714)+SUMIFS('04'!$H$3:$H$300,'04'!$C$3:$C$300,C714)+SUMIFS('04'!$H$3:$H$300,'04'!$D$3:$D$300,C714)+SUMIFS('05'!$H$3:$H$300,'05'!$C$3:$C$300,C714)+SUMIFS('05'!$H$3:$H$300,'05'!$D$3:$D$300,C714)+SUMIFS('06'!$H$3:$H$300,'06'!$C$3:$C$300,C714)+SUMIFS('06'!$H$3:$H$300,'06'!$D$3:$D$300,C714)+SUMIFS('07'!$H$3:$H$300,'07'!$C$3:$C$300,C714)+SUMIFS('07'!$H$3:$H$300,'07'!$D$3:$D$300,C714)+SUMIFS('08'!$H$3:$H$300,'08'!$C$3:$C$300,C714)+SUMIFS('08'!$H$3:$H$300,'08'!$D$3:$D$300,C714)+SUMIFS('09'!$H$3:$H$300,'09'!$C$3:$C$300,C714)+SUMIFS('09'!$H$3:$H$300,'09'!$D$3:$D$300,C714)+SUMIFS('10'!$I$3:$I$260,'10'!$C$3:$C$260,C714)+SUMIFS('10'!$I$3:$I$260,'10'!$D$3:$D$260,C714)+SUMIFS('11'!$H$3:$H$300,'11'!$C$3:$C$300,C714)+SUMIFS('11'!$H$3:$H$300,'11'!$D$3:$D$300,C714)+SUMIFS('12'!$H$3:$H$300,'12'!$C$3:$C$300,C714)+SUMIFS('12'!$H$3:$H$300,'12'!$D$3:$D$300,C714)</f>
        <v>0</v>
      </c>
      <c r="I714" s="212"/>
      <c r="J714" s="231"/>
      <c r="K714" s="212"/>
      <c r="L714" s="212"/>
    </row>
    <row r="715" spans="1:12" ht="24.75" customHeight="1">
      <c r="A715" s="16">
        <f>Equipes!$H715+(ROW(Equipes!$H715)/100000)</f>
        <v>7.1500000000000001E-3</v>
      </c>
      <c r="B715" s="13">
        <f>RANK(Equipes!$A715,A:A)</f>
        <v>286</v>
      </c>
      <c r="C715" s="28"/>
      <c r="D715" s="18">
        <f>COUNTIF('01'!$C$3:$C$300,C715)+COUNTIF('02'!$C$3:$C$300,C715)+COUNTIF('03'!$C$3:$C$300,C715)+COUNTIF('04'!$C$3:$C$300,C715)+COUNTIF('05'!$C$3:$C$300,C715)+COUNTIF('06'!$C$3:$C$300,C715)+COUNTIF('07'!$C$3:$C$300,C715)+COUNTIF('08'!$C$3:$C$300,C715)+COUNTIF('09'!$C$3:$C$300,C715)+COUNTIF('10'!$C$3:$C$260,C715)+COUNTIF('11'!$C$3:$C$300,C715)+COUNTIF('12'!$C$3:$C$300,C715)</f>
        <v>0</v>
      </c>
      <c r="E715" s="18">
        <f>COUNTIF('01'!$D$3:$D$300,C715)+COUNTIF('02'!$D$3:$D$300,C715)+COUNTIF('03'!$D$3:$D$300,C715)+COUNTIF('04'!$D$3:$D$300,C715)+COUNTIF('05'!$D$3:$D$300,C715)+COUNTIF('06'!$D$3:$D$300,C715)+COUNTIF('07'!$D$3:$D$300,C715)+COUNTIF('08'!$D$3:$D$300,C715)+COUNTIF('09'!$D$3:$D$300,C715)+COUNTIF('10'!$D$3:$D$260,C715)+COUNTIF('11'!$D$3:$D$300,C715)+COUNTIF('12'!$D$3:$D$300,C715)</f>
        <v>0</v>
      </c>
      <c r="F715" s="18">
        <f>COUNTIFS('01'!$C$3:$C$300,C715,'01'!$H$3:$H$300,"&gt;0")+COUNTIFS('01'!$D$3:$D$300,C715,'01'!$H$3:$H$300,"&gt;0")+COUNTIFS('02'!$C$3:$C$300,C715,'02'!$H$3:$H$300,"&gt;0")+COUNTIFS('02'!$D$3:$D$300,C715,'02'!$H$3:$H$300,"&gt;0")+COUNTIFS('03'!$C$3:$C$300,C715,'03'!$H$3:$H$300,"&gt;0")+COUNTIFS('03'!$D$3:$D$300,C715,'03'!$H$3:$H$300,"&gt;0")+COUNTIFS('04'!$C$3:$C$300,C715,'04'!$H$3:$H$300,"&gt;0")+COUNTIFS('04'!$D$3:$D$300,C715,'04'!$H$3:$H$300,"&gt;0")+COUNTIFS('05'!$C$3:$C$300,C715,'05'!$H$3:$H$300,"&gt;0")+COUNTIFS('05'!$D$3:$D$300,C715,'05'!$H$3:$H$300,"&gt;0")+COUNTIFS('06'!$C$3:$C$300,C715,'06'!$H$3:$H$300,"&gt;0")+COUNTIFS('06'!$D$3:$D$300,C715,'06'!$H$3:$H$300,"&gt;0")+COUNTIFS('07'!$C$3:$C$300,C715,'07'!$H$3:$H$300,"&gt;0")+COUNTIFS('07'!$D$3:$D$300,C715,'07'!$H$3:$H$300,"&gt;0")+COUNTIFS('08'!$C$3:$C$300,C715,'08'!$H$3:$H$300,"&gt;0")+COUNTIFS('08'!$D$3:$D$300,C715,'08'!$H$3:$H$300,"&gt;0")+COUNTIFS('09'!$C$3:$C$300,C715,'09'!$H$3:$H$300,"&gt;0")+COUNTIFS('09'!$D$3:$D$300,C715,'09'!$H$3:$H$300,"&gt;0")+COUNTIFS('10'!$C$3:$C$260,C715,'10'!$I$3:$I$260,"&gt;0")+COUNTIFS('10'!$D$3:$D$260,C715,'10'!$I$3:$I$260,"&gt;0")+COUNTIFS('11'!$C$3:$C$300,C715,'11'!$H$3:$H$300,"&gt;0")+COUNTIFS('11'!$D$3:$D$300,C715,'11'!$H$3:$H$300,"&gt;0")+COUNTIFS('12'!$C$3:$C$300,C715,'12'!$H$3:$H$300,"&gt;0")+COUNTIFS('12'!$D$3:$D$300,C715,'12'!$H$3:$H$300,"&gt;0")</f>
        <v>0</v>
      </c>
      <c r="G715" s="18">
        <f>COUNTIFS('01'!$C$3:$C$300,C715,'01'!$H$3:$H$300,"&lt;0")+COUNTIFS('01'!$D$3:$D$300,C715,'01'!$H$3:$H$300,"&lt;0")+COUNTIFS('02'!$C$3:$C$300,C715,'02'!$H$3:$H$300,"&lt;0")+COUNTIFS('02'!$D$3:$D$300,C715,'02'!$H$3:$H$300,"&lt;0")+COUNTIFS('03'!$C$3:$C$300,C715,'03'!$H$3:$H$300,"&lt;0")+COUNTIFS('03'!$D$3:$D$300,C715,'03'!$H$3:$H$300,"&lt;0")+COUNTIFS('04'!$C$3:$C$300,C715,'04'!$H$3:$H$300,"&lt;0")+COUNTIFS('04'!$D$3:$D$300,C715,'04'!$H$3:$H$300,"&lt;0")+COUNTIFS('05'!$C$3:$C$300,C715,'05'!$H$3:$H$300,"&lt;0")+COUNTIFS('05'!$D$3:$D$300,C715,'05'!$H$3:$H$300,"&lt;0")+COUNTIFS('06'!$C$3:$C$300,C715,'06'!$H$3:$H$300,"&lt;0")+COUNTIFS('06'!$D$3:$D$300,C715,'06'!$H$3:$H$300,"&lt;0")+COUNTIFS('07'!$C$3:$C$300,C715,'07'!$H$3:$H$300,"&lt;0")+COUNTIFS('07'!$D$3:$D$300,C715,'07'!$H$3:$H$300,"&lt;0")+COUNTIFS('08'!$C$3:$C$300,C715,'08'!$H$3:$H$300,"&lt;0")+COUNTIFS('08'!$D$3:$D$300,C715,'08'!$H$3:$H$300,"&lt;0")+COUNTIFS('09'!$C$3:$C$300,C715,'09'!$H$3:$H$300,"&lt;0")+COUNTIFS('09'!$D$3:$D$300,C715,'09'!$H$3:$H$300,"&lt;0")+COUNTIFS('10'!$C$3:$C$260,C715,'10'!$I$3:$I$260,"&lt;0")+COUNTIFS('10'!$D$3:$D$260,C715,'10'!$I$3:$I$260,"&lt;0")+COUNTIFS('11'!$C$3:$C$300,C715,'11'!$H$3:$H$300,"&lt;0")+COUNTIFS('11'!$D$3:$D$300,C715,'11'!$H$3:$H$300,"&lt;0")+COUNTIFS('12'!$C$3:$C$300,C715,'12'!$H$3:$H$300,"&lt;0")+COUNTIFS('12'!$D$3:$D$300,C715,'12'!$H$3:$H$300,"&lt;0")</f>
        <v>0</v>
      </c>
      <c r="H715" s="19">
        <f>SUMIFS('01'!$H$3:$H$300,'01'!$C$3:$C$300,C715)+SUMIFS('01'!$H$3:$H$300,'01'!$D$3:$D$300,C715)+SUMIFS('02'!$H$3:$H$300,'02'!$C$3:$C$300,C715)+SUMIFS('02'!$H$3:$H$300,'02'!$D$3:$D$300,C715)+SUMIFS('03'!$H$3:$H$300,'03'!$C$3:$C$300,C715)+SUMIFS('03'!$H$3:$H$300,'03'!$D$3:$D$300,C715)+SUMIFS('04'!$H$3:$H$300,'04'!$C$3:$C$300,C715)+SUMIFS('04'!$H$3:$H$300,'04'!$D$3:$D$300,C715)+SUMIFS('05'!$H$3:$H$300,'05'!$C$3:$C$300,C715)+SUMIFS('05'!$H$3:$H$300,'05'!$D$3:$D$300,C715)+SUMIFS('06'!$H$3:$H$300,'06'!$C$3:$C$300,C715)+SUMIFS('06'!$H$3:$H$300,'06'!$D$3:$D$300,C715)+SUMIFS('07'!$H$3:$H$300,'07'!$C$3:$C$300,C715)+SUMIFS('07'!$H$3:$H$300,'07'!$D$3:$D$300,C715)+SUMIFS('08'!$H$3:$H$300,'08'!$C$3:$C$300,C715)+SUMIFS('08'!$H$3:$H$300,'08'!$D$3:$D$300,C715)+SUMIFS('09'!$H$3:$H$300,'09'!$C$3:$C$300,C715)+SUMIFS('09'!$H$3:$H$300,'09'!$D$3:$D$300,C715)+SUMIFS('10'!$I$3:$I$260,'10'!$C$3:$C$260,C715)+SUMIFS('10'!$I$3:$I$260,'10'!$D$3:$D$260,C715)+SUMIFS('11'!$H$3:$H$300,'11'!$C$3:$C$300,C715)+SUMIFS('11'!$H$3:$H$300,'11'!$D$3:$D$300,C715)+SUMIFS('12'!$H$3:$H$300,'12'!$C$3:$C$300,C715)+SUMIFS('12'!$H$3:$H$300,'12'!$D$3:$D$300,C715)</f>
        <v>0</v>
      </c>
      <c r="I715" s="212"/>
      <c r="J715" s="231"/>
      <c r="K715" s="212"/>
      <c r="L715" s="212"/>
    </row>
    <row r="716" spans="1:12" ht="24.75" customHeight="1">
      <c r="A716" s="16">
        <f>Equipes!$H716+(ROW(Equipes!$H716)/100000)</f>
        <v>7.1599999999999997E-3</v>
      </c>
      <c r="B716" s="13">
        <f>RANK(Equipes!$A716,A:A)</f>
        <v>285</v>
      </c>
      <c r="C716" s="28"/>
      <c r="D716" s="18">
        <f>COUNTIF('01'!$C$3:$C$300,C716)+COUNTIF('02'!$C$3:$C$300,C716)+COUNTIF('03'!$C$3:$C$300,C716)+COUNTIF('04'!$C$3:$C$300,C716)+COUNTIF('05'!$C$3:$C$300,C716)+COUNTIF('06'!$C$3:$C$300,C716)+COUNTIF('07'!$C$3:$C$300,C716)+COUNTIF('08'!$C$3:$C$300,C716)+COUNTIF('09'!$C$3:$C$300,C716)+COUNTIF('10'!$C$3:$C$260,C716)+COUNTIF('11'!$C$3:$C$300,C716)+COUNTIF('12'!$C$3:$C$300,C716)</f>
        <v>0</v>
      </c>
      <c r="E716" s="18">
        <f>COUNTIF('01'!$D$3:$D$300,C716)+COUNTIF('02'!$D$3:$D$300,C716)+COUNTIF('03'!$D$3:$D$300,C716)+COUNTIF('04'!$D$3:$D$300,C716)+COUNTIF('05'!$D$3:$D$300,C716)+COUNTIF('06'!$D$3:$D$300,C716)+COUNTIF('07'!$D$3:$D$300,C716)+COUNTIF('08'!$D$3:$D$300,C716)+COUNTIF('09'!$D$3:$D$300,C716)+COUNTIF('10'!$D$3:$D$260,C716)+COUNTIF('11'!$D$3:$D$300,C716)+COUNTIF('12'!$D$3:$D$300,C716)</f>
        <v>0</v>
      </c>
      <c r="F716" s="18">
        <f>COUNTIFS('01'!$C$3:$C$300,C716,'01'!$H$3:$H$300,"&gt;0")+COUNTIFS('01'!$D$3:$D$300,C716,'01'!$H$3:$H$300,"&gt;0")+COUNTIFS('02'!$C$3:$C$300,C716,'02'!$H$3:$H$300,"&gt;0")+COUNTIFS('02'!$D$3:$D$300,C716,'02'!$H$3:$H$300,"&gt;0")+COUNTIFS('03'!$C$3:$C$300,C716,'03'!$H$3:$H$300,"&gt;0")+COUNTIFS('03'!$D$3:$D$300,C716,'03'!$H$3:$H$300,"&gt;0")+COUNTIFS('04'!$C$3:$C$300,C716,'04'!$H$3:$H$300,"&gt;0")+COUNTIFS('04'!$D$3:$D$300,C716,'04'!$H$3:$H$300,"&gt;0")+COUNTIFS('05'!$C$3:$C$300,C716,'05'!$H$3:$H$300,"&gt;0")+COUNTIFS('05'!$D$3:$D$300,C716,'05'!$H$3:$H$300,"&gt;0")+COUNTIFS('06'!$C$3:$C$300,C716,'06'!$H$3:$H$300,"&gt;0")+COUNTIFS('06'!$D$3:$D$300,C716,'06'!$H$3:$H$300,"&gt;0")+COUNTIFS('07'!$C$3:$C$300,C716,'07'!$H$3:$H$300,"&gt;0")+COUNTIFS('07'!$D$3:$D$300,C716,'07'!$H$3:$H$300,"&gt;0")+COUNTIFS('08'!$C$3:$C$300,C716,'08'!$H$3:$H$300,"&gt;0")+COUNTIFS('08'!$D$3:$D$300,C716,'08'!$H$3:$H$300,"&gt;0")+COUNTIFS('09'!$C$3:$C$300,C716,'09'!$H$3:$H$300,"&gt;0")+COUNTIFS('09'!$D$3:$D$300,C716,'09'!$H$3:$H$300,"&gt;0")+COUNTIFS('10'!$C$3:$C$260,C716,'10'!$I$3:$I$260,"&gt;0")+COUNTIFS('10'!$D$3:$D$260,C716,'10'!$I$3:$I$260,"&gt;0")+COUNTIFS('11'!$C$3:$C$300,C716,'11'!$H$3:$H$300,"&gt;0")+COUNTIFS('11'!$D$3:$D$300,C716,'11'!$H$3:$H$300,"&gt;0")+COUNTIFS('12'!$C$3:$C$300,C716,'12'!$H$3:$H$300,"&gt;0")+COUNTIFS('12'!$D$3:$D$300,C716,'12'!$H$3:$H$300,"&gt;0")</f>
        <v>0</v>
      </c>
      <c r="G716" s="18">
        <f>COUNTIFS('01'!$C$3:$C$300,C716,'01'!$H$3:$H$300,"&lt;0")+COUNTIFS('01'!$D$3:$D$300,C716,'01'!$H$3:$H$300,"&lt;0")+COUNTIFS('02'!$C$3:$C$300,C716,'02'!$H$3:$H$300,"&lt;0")+COUNTIFS('02'!$D$3:$D$300,C716,'02'!$H$3:$H$300,"&lt;0")+COUNTIFS('03'!$C$3:$C$300,C716,'03'!$H$3:$H$300,"&lt;0")+COUNTIFS('03'!$D$3:$D$300,C716,'03'!$H$3:$H$300,"&lt;0")+COUNTIFS('04'!$C$3:$C$300,C716,'04'!$H$3:$H$300,"&lt;0")+COUNTIFS('04'!$D$3:$D$300,C716,'04'!$H$3:$H$300,"&lt;0")+COUNTIFS('05'!$C$3:$C$300,C716,'05'!$H$3:$H$300,"&lt;0")+COUNTIFS('05'!$D$3:$D$300,C716,'05'!$H$3:$H$300,"&lt;0")+COUNTIFS('06'!$C$3:$C$300,C716,'06'!$H$3:$H$300,"&lt;0")+COUNTIFS('06'!$D$3:$D$300,C716,'06'!$H$3:$H$300,"&lt;0")+COUNTIFS('07'!$C$3:$C$300,C716,'07'!$H$3:$H$300,"&lt;0")+COUNTIFS('07'!$D$3:$D$300,C716,'07'!$H$3:$H$300,"&lt;0")+COUNTIFS('08'!$C$3:$C$300,C716,'08'!$H$3:$H$300,"&lt;0")+COUNTIFS('08'!$D$3:$D$300,C716,'08'!$H$3:$H$300,"&lt;0")+COUNTIFS('09'!$C$3:$C$300,C716,'09'!$H$3:$H$300,"&lt;0")+COUNTIFS('09'!$D$3:$D$300,C716,'09'!$H$3:$H$300,"&lt;0")+COUNTIFS('10'!$C$3:$C$260,C716,'10'!$I$3:$I$260,"&lt;0")+COUNTIFS('10'!$D$3:$D$260,C716,'10'!$I$3:$I$260,"&lt;0")+COUNTIFS('11'!$C$3:$C$300,C716,'11'!$H$3:$H$300,"&lt;0")+COUNTIFS('11'!$D$3:$D$300,C716,'11'!$H$3:$H$300,"&lt;0")+COUNTIFS('12'!$C$3:$C$300,C716,'12'!$H$3:$H$300,"&lt;0")+COUNTIFS('12'!$D$3:$D$300,C716,'12'!$H$3:$H$300,"&lt;0")</f>
        <v>0</v>
      </c>
      <c r="H716" s="19">
        <f>SUMIFS('01'!$H$3:$H$300,'01'!$C$3:$C$300,C716)+SUMIFS('01'!$H$3:$H$300,'01'!$D$3:$D$300,C716)+SUMIFS('02'!$H$3:$H$300,'02'!$C$3:$C$300,C716)+SUMIFS('02'!$H$3:$H$300,'02'!$D$3:$D$300,C716)+SUMIFS('03'!$H$3:$H$300,'03'!$C$3:$C$300,C716)+SUMIFS('03'!$H$3:$H$300,'03'!$D$3:$D$300,C716)+SUMIFS('04'!$H$3:$H$300,'04'!$C$3:$C$300,C716)+SUMIFS('04'!$H$3:$H$300,'04'!$D$3:$D$300,C716)+SUMIFS('05'!$H$3:$H$300,'05'!$C$3:$C$300,C716)+SUMIFS('05'!$H$3:$H$300,'05'!$D$3:$D$300,C716)+SUMIFS('06'!$H$3:$H$300,'06'!$C$3:$C$300,C716)+SUMIFS('06'!$H$3:$H$300,'06'!$D$3:$D$300,C716)+SUMIFS('07'!$H$3:$H$300,'07'!$C$3:$C$300,C716)+SUMIFS('07'!$H$3:$H$300,'07'!$D$3:$D$300,C716)+SUMIFS('08'!$H$3:$H$300,'08'!$C$3:$C$300,C716)+SUMIFS('08'!$H$3:$H$300,'08'!$D$3:$D$300,C716)+SUMIFS('09'!$H$3:$H$300,'09'!$C$3:$C$300,C716)+SUMIFS('09'!$H$3:$H$300,'09'!$D$3:$D$300,C716)+SUMIFS('10'!$I$3:$I$260,'10'!$C$3:$C$260,C716)+SUMIFS('10'!$I$3:$I$260,'10'!$D$3:$D$260,C716)+SUMIFS('11'!$H$3:$H$300,'11'!$C$3:$C$300,C716)+SUMIFS('11'!$H$3:$H$300,'11'!$D$3:$D$300,C716)+SUMIFS('12'!$H$3:$H$300,'12'!$C$3:$C$300,C716)+SUMIFS('12'!$H$3:$H$300,'12'!$D$3:$D$300,C716)</f>
        <v>0</v>
      </c>
      <c r="I716" s="212"/>
      <c r="J716" s="231"/>
      <c r="K716" s="212"/>
      <c r="L716" s="212"/>
    </row>
    <row r="717" spans="1:12" ht="24.75" customHeight="1">
      <c r="A717" s="16">
        <f>Equipes!$H717+(ROW(Equipes!$H717)/100000)</f>
        <v>7.1700000000000002E-3</v>
      </c>
      <c r="B717" s="13">
        <f>RANK(Equipes!$A717,A:A)</f>
        <v>284</v>
      </c>
      <c r="C717" s="28"/>
      <c r="D717" s="18">
        <f>COUNTIF('01'!$C$3:$C$300,C717)+COUNTIF('02'!$C$3:$C$300,C717)+COUNTIF('03'!$C$3:$C$300,C717)+COUNTIF('04'!$C$3:$C$300,C717)+COUNTIF('05'!$C$3:$C$300,C717)+COUNTIF('06'!$C$3:$C$300,C717)+COUNTIF('07'!$C$3:$C$300,C717)+COUNTIF('08'!$C$3:$C$300,C717)+COUNTIF('09'!$C$3:$C$300,C717)+COUNTIF('10'!$C$3:$C$260,C717)+COUNTIF('11'!$C$3:$C$300,C717)+COUNTIF('12'!$C$3:$C$300,C717)</f>
        <v>0</v>
      </c>
      <c r="E717" s="18">
        <f>COUNTIF('01'!$D$3:$D$300,C717)+COUNTIF('02'!$D$3:$D$300,C717)+COUNTIF('03'!$D$3:$D$300,C717)+COUNTIF('04'!$D$3:$D$300,C717)+COUNTIF('05'!$D$3:$D$300,C717)+COUNTIF('06'!$D$3:$D$300,C717)+COUNTIF('07'!$D$3:$D$300,C717)+COUNTIF('08'!$D$3:$D$300,C717)+COUNTIF('09'!$D$3:$D$300,C717)+COUNTIF('10'!$D$3:$D$260,C717)+COUNTIF('11'!$D$3:$D$300,C717)+COUNTIF('12'!$D$3:$D$300,C717)</f>
        <v>0</v>
      </c>
      <c r="F717" s="18">
        <f>COUNTIFS('01'!$C$3:$C$300,C717,'01'!$H$3:$H$300,"&gt;0")+COUNTIFS('01'!$D$3:$D$300,C717,'01'!$H$3:$H$300,"&gt;0")+COUNTIFS('02'!$C$3:$C$300,C717,'02'!$H$3:$H$300,"&gt;0")+COUNTIFS('02'!$D$3:$D$300,C717,'02'!$H$3:$H$300,"&gt;0")+COUNTIFS('03'!$C$3:$C$300,C717,'03'!$H$3:$H$300,"&gt;0")+COUNTIFS('03'!$D$3:$D$300,C717,'03'!$H$3:$H$300,"&gt;0")+COUNTIFS('04'!$C$3:$C$300,C717,'04'!$H$3:$H$300,"&gt;0")+COUNTIFS('04'!$D$3:$D$300,C717,'04'!$H$3:$H$300,"&gt;0")+COUNTIFS('05'!$C$3:$C$300,C717,'05'!$H$3:$H$300,"&gt;0")+COUNTIFS('05'!$D$3:$D$300,C717,'05'!$H$3:$H$300,"&gt;0")+COUNTIFS('06'!$C$3:$C$300,C717,'06'!$H$3:$H$300,"&gt;0")+COUNTIFS('06'!$D$3:$D$300,C717,'06'!$H$3:$H$300,"&gt;0")+COUNTIFS('07'!$C$3:$C$300,C717,'07'!$H$3:$H$300,"&gt;0")+COUNTIFS('07'!$D$3:$D$300,C717,'07'!$H$3:$H$300,"&gt;0")+COUNTIFS('08'!$C$3:$C$300,C717,'08'!$H$3:$H$300,"&gt;0")+COUNTIFS('08'!$D$3:$D$300,C717,'08'!$H$3:$H$300,"&gt;0")+COUNTIFS('09'!$C$3:$C$300,C717,'09'!$H$3:$H$300,"&gt;0")+COUNTIFS('09'!$D$3:$D$300,C717,'09'!$H$3:$H$300,"&gt;0")+COUNTIFS('10'!$C$3:$C$260,C717,'10'!$I$3:$I$260,"&gt;0")+COUNTIFS('10'!$D$3:$D$260,C717,'10'!$I$3:$I$260,"&gt;0")+COUNTIFS('11'!$C$3:$C$300,C717,'11'!$H$3:$H$300,"&gt;0")+COUNTIFS('11'!$D$3:$D$300,C717,'11'!$H$3:$H$300,"&gt;0")+COUNTIFS('12'!$C$3:$C$300,C717,'12'!$H$3:$H$300,"&gt;0")+COUNTIFS('12'!$D$3:$D$300,C717,'12'!$H$3:$H$300,"&gt;0")</f>
        <v>0</v>
      </c>
      <c r="G717" s="18">
        <f>COUNTIFS('01'!$C$3:$C$300,C717,'01'!$H$3:$H$300,"&lt;0")+COUNTIFS('01'!$D$3:$D$300,C717,'01'!$H$3:$H$300,"&lt;0")+COUNTIFS('02'!$C$3:$C$300,C717,'02'!$H$3:$H$300,"&lt;0")+COUNTIFS('02'!$D$3:$D$300,C717,'02'!$H$3:$H$300,"&lt;0")+COUNTIFS('03'!$C$3:$C$300,C717,'03'!$H$3:$H$300,"&lt;0")+COUNTIFS('03'!$D$3:$D$300,C717,'03'!$H$3:$H$300,"&lt;0")+COUNTIFS('04'!$C$3:$C$300,C717,'04'!$H$3:$H$300,"&lt;0")+COUNTIFS('04'!$D$3:$D$300,C717,'04'!$H$3:$H$300,"&lt;0")+COUNTIFS('05'!$C$3:$C$300,C717,'05'!$H$3:$H$300,"&lt;0")+COUNTIFS('05'!$D$3:$D$300,C717,'05'!$H$3:$H$300,"&lt;0")+COUNTIFS('06'!$C$3:$C$300,C717,'06'!$H$3:$H$300,"&lt;0")+COUNTIFS('06'!$D$3:$D$300,C717,'06'!$H$3:$H$300,"&lt;0")+COUNTIFS('07'!$C$3:$C$300,C717,'07'!$H$3:$H$300,"&lt;0")+COUNTIFS('07'!$D$3:$D$300,C717,'07'!$H$3:$H$300,"&lt;0")+COUNTIFS('08'!$C$3:$C$300,C717,'08'!$H$3:$H$300,"&lt;0")+COUNTIFS('08'!$D$3:$D$300,C717,'08'!$H$3:$H$300,"&lt;0")+COUNTIFS('09'!$C$3:$C$300,C717,'09'!$H$3:$H$300,"&lt;0")+COUNTIFS('09'!$D$3:$D$300,C717,'09'!$H$3:$H$300,"&lt;0")+COUNTIFS('10'!$C$3:$C$260,C717,'10'!$I$3:$I$260,"&lt;0")+COUNTIFS('10'!$D$3:$D$260,C717,'10'!$I$3:$I$260,"&lt;0")+COUNTIFS('11'!$C$3:$C$300,C717,'11'!$H$3:$H$300,"&lt;0")+COUNTIFS('11'!$D$3:$D$300,C717,'11'!$H$3:$H$300,"&lt;0")+COUNTIFS('12'!$C$3:$C$300,C717,'12'!$H$3:$H$300,"&lt;0")+COUNTIFS('12'!$D$3:$D$300,C717,'12'!$H$3:$H$300,"&lt;0")</f>
        <v>0</v>
      </c>
      <c r="H717" s="19">
        <f>SUMIFS('01'!$H$3:$H$300,'01'!$C$3:$C$300,C717)+SUMIFS('01'!$H$3:$H$300,'01'!$D$3:$D$300,C717)+SUMIFS('02'!$H$3:$H$300,'02'!$C$3:$C$300,C717)+SUMIFS('02'!$H$3:$H$300,'02'!$D$3:$D$300,C717)+SUMIFS('03'!$H$3:$H$300,'03'!$C$3:$C$300,C717)+SUMIFS('03'!$H$3:$H$300,'03'!$D$3:$D$300,C717)+SUMIFS('04'!$H$3:$H$300,'04'!$C$3:$C$300,C717)+SUMIFS('04'!$H$3:$H$300,'04'!$D$3:$D$300,C717)+SUMIFS('05'!$H$3:$H$300,'05'!$C$3:$C$300,C717)+SUMIFS('05'!$H$3:$H$300,'05'!$D$3:$D$300,C717)+SUMIFS('06'!$H$3:$H$300,'06'!$C$3:$C$300,C717)+SUMIFS('06'!$H$3:$H$300,'06'!$D$3:$D$300,C717)+SUMIFS('07'!$H$3:$H$300,'07'!$C$3:$C$300,C717)+SUMIFS('07'!$H$3:$H$300,'07'!$D$3:$D$300,C717)+SUMIFS('08'!$H$3:$H$300,'08'!$C$3:$C$300,C717)+SUMIFS('08'!$H$3:$H$300,'08'!$D$3:$D$300,C717)+SUMIFS('09'!$H$3:$H$300,'09'!$C$3:$C$300,C717)+SUMIFS('09'!$H$3:$H$300,'09'!$D$3:$D$300,C717)+SUMIFS('10'!$I$3:$I$260,'10'!$C$3:$C$260,C717)+SUMIFS('10'!$I$3:$I$260,'10'!$D$3:$D$260,C717)+SUMIFS('11'!$H$3:$H$300,'11'!$C$3:$C$300,C717)+SUMIFS('11'!$H$3:$H$300,'11'!$D$3:$D$300,C717)+SUMIFS('12'!$H$3:$H$300,'12'!$C$3:$C$300,C717)+SUMIFS('12'!$H$3:$H$300,'12'!$D$3:$D$300,C717)</f>
        <v>0</v>
      </c>
      <c r="I717" s="212"/>
      <c r="J717" s="231"/>
      <c r="K717" s="212"/>
      <c r="L717" s="212"/>
    </row>
    <row r="718" spans="1:12" ht="24.75" customHeight="1">
      <c r="A718" s="16">
        <f>Equipes!$H718+(ROW(Equipes!$H718)/100000)</f>
        <v>7.1799999999999998E-3</v>
      </c>
      <c r="B718" s="13">
        <f>RANK(Equipes!$A718,A:A)</f>
        <v>283</v>
      </c>
      <c r="C718" s="28"/>
      <c r="D718" s="18">
        <f>COUNTIF('01'!$C$3:$C$300,C718)+COUNTIF('02'!$C$3:$C$300,C718)+COUNTIF('03'!$C$3:$C$300,C718)+COUNTIF('04'!$C$3:$C$300,C718)+COUNTIF('05'!$C$3:$C$300,C718)+COUNTIF('06'!$C$3:$C$300,C718)+COUNTIF('07'!$C$3:$C$300,C718)+COUNTIF('08'!$C$3:$C$300,C718)+COUNTIF('09'!$C$3:$C$300,C718)+COUNTIF('10'!$C$3:$C$260,C718)+COUNTIF('11'!$C$3:$C$300,C718)+COUNTIF('12'!$C$3:$C$300,C718)</f>
        <v>0</v>
      </c>
      <c r="E718" s="18">
        <f>COUNTIF('01'!$D$3:$D$300,C718)+COUNTIF('02'!$D$3:$D$300,C718)+COUNTIF('03'!$D$3:$D$300,C718)+COUNTIF('04'!$D$3:$D$300,C718)+COUNTIF('05'!$D$3:$D$300,C718)+COUNTIF('06'!$D$3:$D$300,C718)+COUNTIF('07'!$D$3:$D$300,C718)+COUNTIF('08'!$D$3:$D$300,C718)+COUNTIF('09'!$D$3:$D$300,C718)+COUNTIF('10'!$D$3:$D$260,C718)+COUNTIF('11'!$D$3:$D$300,C718)+COUNTIF('12'!$D$3:$D$300,C718)</f>
        <v>0</v>
      </c>
      <c r="F718" s="18">
        <f>COUNTIFS('01'!$C$3:$C$300,C718,'01'!$H$3:$H$300,"&gt;0")+COUNTIFS('01'!$D$3:$D$300,C718,'01'!$H$3:$H$300,"&gt;0")+COUNTIFS('02'!$C$3:$C$300,C718,'02'!$H$3:$H$300,"&gt;0")+COUNTIFS('02'!$D$3:$D$300,C718,'02'!$H$3:$H$300,"&gt;0")+COUNTIFS('03'!$C$3:$C$300,C718,'03'!$H$3:$H$300,"&gt;0")+COUNTIFS('03'!$D$3:$D$300,C718,'03'!$H$3:$H$300,"&gt;0")+COUNTIFS('04'!$C$3:$C$300,C718,'04'!$H$3:$H$300,"&gt;0")+COUNTIFS('04'!$D$3:$D$300,C718,'04'!$H$3:$H$300,"&gt;0")+COUNTIFS('05'!$C$3:$C$300,C718,'05'!$H$3:$H$300,"&gt;0")+COUNTIFS('05'!$D$3:$D$300,C718,'05'!$H$3:$H$300,"&gt;0")+COUNTIFS('06'!$C$3:$C$300,C718,'06'!$H$3:$H$300,"&gt;0")+COUNTIFS('06'!$D$3:$D$300,C718,'06'!$H$3:$H$300,"&gt;0")+COUNTIFS('07'!$C$3:$C$300,C718,'07'!$H$3:$H$300,"&gt;0")+COUNTIFS('07'!$D$3:$D$300,C718,'07'!$H$3:$H$300,"&gt;0")+COUNTIFS('08'!$C$3:$C$300,C718,'08'!$H$3:$H$300,"&gt;0")+COUNTIFS('08'!$D$3:$D$300,C718,'08'!$H$3:$H$300,"&gt;0")+COUNTIFS('09'!$C$3:$C$300,C718,'09'!$H$3:$H$300,"&gt;0")+COUNTIFS('09'!$D$3:$D$300,C718,'09'!$H$3:$H$300,"&gt;0")+COUNTIFS('10'!$C$3:$C$260,C718,'10'!$I$3:$I$260,"&gt;0")+COUNTIFS('10'!$D$3:$D$260,C718,'10'!$I$3:$I$260,"&gt;0")+COUNTIFS('11'!$C$3:$C$300,C718,'11'!$H$3:$H$300,"&gt;0")+COUNTIFS('11'!$D$3:$D$300,C718,'11'!$H$3:$H$300,"&gt;0")+COUNTIFS('12'!$C$3:$C$300,C718,'12'!$H$3:$H$300,"&gt;0")+COUNTIFS('12'!$D$3:$D$300,C718,'12'!$H$3:$H$300,"&gt;0")</f>
        <v>0</v>
      </c>
      <c r="G718" s="18">
        <f>COUNTIFS('01'!$C$3:$C$300,C718,'01'!$H$3:$H$300,"&lt;0")+COUNTIFS('01'!$D$3:$D$300,C718,'01'!$H$3:$H$300,"&lt;0")+COUNTIFS('02'!$C$3:$C$300,C718,'02'!$H$3:$H$300,"&lt;0")+COUNTIFS('02'!$D$3:$D$300,C718,'02'!$H$3:$H$300,"&lt;0")+COUNTIFS('03'!$C$3:$C$300,C718,'03'!$H$3:$H$300,"&lt;0")+COUNTIFS('03'!$D$3:$D$300,C718,'03'!$H$3:$H$300,"&lt;0")+COUNTIFS('04'!$C$3:$C$300,C718,'04'!$H$3:$H$300,"&lt;0")+COUNTIFS('04'!$D$3:$D$300,C718,'04'!$H$3:$H$300,"&lt;0")+COUNTIFS('05'!$C$3:$C$300,C718,'05'!$H$3:$H$300,"&lt;0")+COUNTIFS('05'!$D$3:$D$300,C718,'05'!$H$3:$H$300,"&lt;0")+COUNTIFS('06'!$C$3:$C$300,C718,'06'!$H$3:$H$300,"&lt;0")+COUNTIFS('06'!$D$3:$D$300,C718,'06'!$H$3:$H$300,"&lt;0")+COUNTIFS('07'!$C$3:$C$300,C718,'07'!$H$3:$H$300,"&lt;0")+COUNTIFS('07'!$D$3:$D$300,C718,'07'!$H$3:$H$300,"&lt;0")+COUNTIFS('08'!$C$3:$C$300,C718,'08'!$H$3:$H$300,"&lt;0")+COUNTIFS('08'!$D$3:$D$300,C718,'08'!$H$3:$H$300,"&lt;0")+COUNTIFS('09'!$C$3:$C$300,C718,'09'!$H$3:$H$300,"&lt;0")+COUNTIFS('09'!$D$3:$D$300,C718,'09'!$H$3:$H$300,"&lt;0")+COUNTIFS('10'!$C$3:$C$260,C718,'10'!$I$3:$I$260,"&lt;0")+COUNTIFS('10'!$D$3:$D$260,C718,'10'!$I$3:$I$260,"&lt;0")+COUNTIFS('11'!$C$3:$C$300,C718,'11'!$H$3:$H$300,"&lt;0")+COUNTIFS('11'!$D$3:$D$300,C718,'11'!$H$3:$H$300,"&lt;0")+COUNTIFS('12'!$C$3:$C$300,C718,'12'!$H$3:$H$300,"&lt;0")+COUNTIFS('12'!$D$3:$D$300,C718,'12'!$H$3:$H$300,"&lt;0")</f>
        <v>0</v>
      </c>
      <c r="H718" s="19">
        <f>SUMIFS('01'!$H$3:$H$300,'01'!$C$3:$C$300,C718)+SUMIFS('01'!$H$3:$H$300,'01'!$D$3:$D$300,C718)+SUMIFS('02'!$H$3:$H$300,'02'!$C$3:$C$300,C718)+SUMIFS('02'!$H$3:$H$300,'02'!$D$3:$D$300,C718)+SUMIFS('03'!$H$3:$H$300,'03'!$C$3:$C$300,C718)+SUMIFS('03'!$H$3:$H$300,'03'!$D$3:$D$300,C718)+SUMIFS('04'!$H$3:$H$300,'04'!$C$3:$C$300,C718)+SUMIFS('04'!$H$3:$H$300,'04'!$D$3:$D$300,C718)+SUMIFS('05'!$H$3:$H$300,'05'!$C$3:$C$300,C718)+SUMIFS('05'!$H$3:$H$300,'05'!$D$3:$D$300,C718)+SUMIFS('06'!$H$3:$H$300,'06'!$C$3:$C$300,C718)+SUMIFS('06'!$H$3:$H$300,'06'!$D$3:$D$300,C718)+SUMIFS('07'!$H$3:$H$300,'07'!$C$3:$C$300,C718)+SUMIFS('07'!$H$3:$H$300,'07'!$D$3:$D$300,C718)+SUMIFS('08'!$H$3:$H$300,'08'!$C$3:$C$300,C718)+SUMIFS('08'!$H$3:$H$300,'08'!$D$3:$D$300,C718)+SUMIFS('09'!$H$3:$H$300,'09'!$C$3:$C$300,C718)+SUMIFS('09'!$H$3:$H$300,'09'!$D$3:$D$300,C718)+SUMIFS('10'!$I$3:$I$260,'10'!$C$3:$C$260,C718)+SUMIFS('10'!$I$3:$I$260,'10'!$D$3:$D$260,C718)+SUMIFS('11'!$H$3:$H$300,'11'!$C$3:$C$300,C718)+SUMIFS('11'!$H$3:$H$300,'11'!$D$3:$D$300,C718)+SUMIFS('12'!$H$3:$H$300,'12'!$C$3:$C$300,C718)+SUMIFS('12'!$H$3:$H$300,'12'!$D$3:$D$300,C718)</f>
        <v>0</v>
      </c>
      <c r="I718" s="212"/>
      <c r="J718" s="231"/>
      <c r="K718" s="212"/>
      <c r="L718" s="212"/>
    </row>
    <row r="719" spans="1:12" ht="24.75" customHeight="1">
      <c r="A719" s="16">
        <f>Equipes!$H719+(ROW(Equipes!$H719)/100000)</f>
        <v>7.1900000000000002E-3</v>
      </c>
      <c r="B719" s="13">
        <f>RANK(Equipes!$A719,A:A)</f>
        <v>282</v>
      </c>
      <c r="C719" s="28"/>
      <c r="D719" s="18">
        <f>COUNTIF('01'!$C$3:$C$300,C719)+COUNTIF('02'!$C$3:$C$300,C719)+COUNTIF('03'!$C$3:$C$300,C719)+COUNTIF('04'!$C$3:$C$300,C719)+COUNTIF('05'!$C$3:$C$300,C719)+COUNTIF('06'!$C$3:$C$300,C719)+COUNTIF('07'!$C$3:$C$300,C719)+COUNTIF('08'!$C$3:$C$300,C719)+COUNTIF('09'!$C$3:$C$300,C719)+COUNTIF('10'!$C$3:$C$260,C719)+COUNTIF('11'!$C$3:$C$300,C719)+COUNTIF('12'!$C$3:$C$300,C719)</f>
        <v>0</v>
      </c>
      <c r="E719" s="18">
        <f>COUNTIF('01'!$D$3:$D$300,C719)+COUNTIF('02'!$D$3:$D$300,C719)+COUNTIF('03'!$D$3:$D$300,C719)+COUNTIF('04'!$D$3:$D$300,C719)+COUNTIF('05'!$D$3:$D$300,C719)+COUNTIF('06'!$D$3:$D$300,C719)+COUNTIF('07'!$D$3:$D$300,C719)+COUNTIF('08'!$D$3:$D$300,C719)+COUNTIF('09'!$D$3:$D$300,C719)+COUNTIF('10'!$D$3:$D$260,C719)+COUNTIF('11'!$D$3:$D$300,C719)+COUNTIF('12'!$D$3:$D$300,C719)</f>
        <v>0</v>
      </c>
      <c r="F719" s="18">
        <f>COUNTIFS('01'!$C$3:$C$300,C719,'01'!$H$3:$H$300,"&gt;0")+COUNTIFS('01'!$D$3:$D$300,C719,'01'!$H$3:$H$300,"&gt;0")+COUNTIFS('02'!$C$3:$C$300,C719,'02'!$H$3:$H$300,"&gt;0")+COUNTIFS('02'!$D$3:$D$300,C719,'02'!$H$3:$H$300,"&gt;0")+COUNTIFS('03'!$C$3:$C$300,C719,'03'!$H$3:$H$300,"&gt;0")+COUNTIFS('03'!$D$3:$D$300,C719,'03'!$H$3:$H$300,"&gt;0")+COUNTIFS('04'!$C$3:$C$300,C719,'04'!$H$3:$H$300,"&gt;0")+COUNTIFS('04'!$D$3:$D$300,C719,'04'!$H$3:$H$300,"&gt;0")+COUNTIFS('05'!$C$3:$C$300,C719,'05'!$H$3:$H$300,"&gt;0")+COUNTIFS('05'!$D$3:$D$300,C719,'05'!$H$3:$H$300,"&gt;0")+COUNTIFS('06'!$C$3:$C$300,C719,'06'!$H$3:$H$300,"&gt;0")+COUNTIFS('06'!$D$3:$D$300,C719,'06'!$H$3:$H$300,"&gt;0")+COUNTIFS('07'!$C$3:$C$300,C719,'07'!$H$3:$H$300,"&gt;0")+COUNTIFS('07'!$D$3:$D$300,C719,'07'!$H$3:$H$300,"&gt;0")+COUNTIFS('08'!$C$3:$C$300,C719,'08'!$H$3:$H$300,"&gt;0")+COUNTIFS('08'!$D$3:$D$300,C719,'08'!$H$3:$H$300,"&gt;0")+COUNTIFS('09'!$C$3:$C$300,C719,'09'!$H$3:$H$300,"&gt;0")+COUNTIFS('09'!$D$3:$D$300,C719,'09'!$H$3:$H$300,"&gt;0")+COUNTIFS('10'!$C$3:$C$260,C719,'10'!$I$3:$I$260,"&gt;0")+COUNTIFS('10'!$D$3:$D$260,C719,'10'!$I$3:$I$260,"&gt;0")+COUNTIFS('11'!$C$3:$C$300,C719,'11'!$H$3:$H$300,"&gt;0")+COUNTIFS('11'!$D$3:$D$300,C719,'11'!$H$3:$H$300,"&gt;0")+COUNTIFS('12'!$C$3:$C$300,C719,'12'!$H$3:$H$300,"&gt;0")+COUNTIFS('12'!$D$3:$D$300,C719,'12'!$H$3:$H$300,"&gt;0")</f>
        <v>0</v>
      </c>
      <c r="G719" s="18">
        <f>COUNTIFS('01'!$C$3:$C$300,C719,'01'!$H$3:$H$300,"&lt;0")+COUNTIFS('01'!$D$3:$D$300,C719,'01'!$H$3:$H$300,"&lt;0")+COUNTIFS('02'!$C$3:$C$300,C719,'02'!$H$3:$H$300,"&lt;0")+COUNTIFS('02'!$D$3:$D$300,C719,'02'!$H$3:$H$300,"&lt;0")+COUNTIFS('03'!$C$3:$C$300,C719,'03'!$H$3:$H$300,"&lt;0")+COUNTIFS('03'!$D$3:$D$300,C719,'03'!$H$3:$H$300,"&lt;0")+COUNTIFS('04'!$C$3:$C$300,C719,'04'!$H$3:$H$300,"&lt;0")+COUNTIFS('04'!$D$3:$D$300,C719,'04'!$H$3:$H$300,"&lt;0")+COUNTIFS('05'!$C$3:$C$300,C719,'05'!$H$3:$H$300,"&lt;0")+COUNTIFS('05'!$D$3:$D$300,C719,'05'!$H$3:$H$300,"&lt;0")+COUNTIFS('06'!$C$3:$C$300,C719,'06'!$H$3:$H$300,"&lt;0")+COUNTIFS('06'!$D$3:$D$300,C719,'06'!$H$3:$H$300,"&lt;0")+COUNTIFS('07'!$C$3:$C$300,C719,'07'!$H$3:$H$300,"&lt;0")+COUNTIFS('07'!$D$3:$D$300,C719,'07'!$H$3:$H$300,"&lt;0")+COUNTIFS('08'!$C$3:$C$300,C719,'08'!$H$3:$H$300,"&lt;0")+COUNTIFS('08'!$D$3:$D$300,C719,'08'!$H$3:$H$300,"&lt;0")+COUNTIFS('09'!$C$3:$C$300,C719,'09'!$H$3:$H$300,"&lt;0")+COUNTIFS('09'!$D$3:$D$300,C719,'09'!$H$3:$H$300,"&lt;0")+COUNTIFS('10'!$C$3:$C$260,C719,'10'!$I$3:$I$260,"&lt;0")+COUNTIFS('10'!$D$3:$D$260,C719,'10'!$I$3:$I$260,"&lt;0")+COUNTIFS('11'!$C$3:$C$300,C719,'11'!$H$3:$H$300,"&lt;0")+COUNTIFS('11'!$D$3:$D$300,C719,'11'!$H$3:$H$300,"&lt;0")+COUNTIFS('12'!$C$3:$C$300,C719,'12'!$H$3:$H$300,"&lt;0")+COUNTIFS('12'!$D$3:$D$300,C719,'12'!$H$3:$H$300,"&lt;0")</f>
        <v>0</v>
      </c>
      <c r="H719" s="19">
        <f>SUMIFS('01'!$H$3:$H$300,'01'!$C$3:$C$300,C719)+SUMIFS('01'!$H$3:$H$300,'01'!$D$3:$D$300,C719)+SUMIFS('02'!$H$3:$H$300,'02'!$C$3:$C$300,C719)+SUMIFS('02'!$H$3:$H$300,'02'!$D$3:$D$300,C719)+SUMIFS('03'!$H$3:$H$300,'03'!$C$3:$C$300,C719)+SUMIFS('03'!$H$3:$H$300,'03'!$D$3:$D$300,C719)+SUMIFS('04'!$H$3:$H$300,'04'!$C$3:$C$300,C719)+SUMIFS('04'!$H$3:$H$300,'04'!$D$3:$D$300,C719)+SUMIFS('05'!$H$3:$H$300,'05'!$C$3:$C$300,C719)+SUMIFS('05'!$H$3:$H$300,'05'!$D$3:$D$300,C719)+SUMIFS('06'!$H$3:$H$300,'06'!$C$3:$C$300,C719)+SUMIFS('06'!$H$3:$H$300,'06'!$D$3:$D$300,C719)+SUMIFS('07'!$H$3:$H$300,'07'!$C$3:$C$300,C719)+SUMIFS('07'!$H$3:$H$300,'07'!$D$3:$D$300,C719)+SUMIFS('08'!$H$3:$H$300,'08'!$C$3:$C$300,C719)+SUMIFS('08'!$H$3:$H$300,'08'!$D$3:$D$300,C719)+SUMIFS('09'!$H$3:$H$300,'09'!$C$3:$C$300,C719)+SUMIFS('09'!$H$3:$H$300,'09'!$D$3:$D$300,C719)+SUMIFS('10'!$I$3:$I$260,'10'!$C$3:$C$260,C719)+SUMIFS('10'!$I$3:$I$260,'10'!$D$3:$D$260,C719)+SUMIFS('11'!$H$3:$H$300,'11'!$C$3:$C$300,C719)+SUMIFS('11'!$H$3:$H$300,'11'!$D$3:$D$300,C719)+SUMIFS('12'!$H$3:$H$300,'12'!$C$3:$C$300,C719)+SUMIFS('12'!$H$3:$H$300,'12'!$D$3:$D$300,C719)</f>
        <v>0</v>
      </c>
      <c r="I719" s="212"/>
      <c r="J719" s="231"/>
      <c r="K719" s="212"/>
      <c r="L719" s="212"/>
    </row>
    <row r="720" spans="1:12" ht="24.75" customHeight="1">
      <c r="A720" s="16">
        <f>Equipes!$H720+(ROW(Equipes!$H720)/100000)</f>
        <v>7.1999999999999998E-3</v>
      </c>
      <c r="B720" s="13">
        <f>RANK(Equipes!$A720,A:A)</f>
        <v>281</v>
      </c>
      <c r="C720" s="28"/>
      <c r="D720" s="18">
        <f>COUNTIF('01'!$C$3:$C$300,C720)+COUNTIF('02'!$C$3:$C$300,C720)+COUNTIF('03'!$C$3:$C$300,C720)+COUNTIF('04'!$C$3:$C$300,C720)+COUNTIF('05'!$C$3:$C$300,C720)+COUNTIF('06'!$C$3:$C$300,C720)+COUNTIF('07'!$C$3:$C$300,C720)+COUNTIF('08'!$C$3:$C$300,C720)+COUNTIF('09'!$C$3:$C$300,C720)+COUNTIF('10'!$C$3:$C$260,C720)+COUNTIF('11'!$C$3:$C$300,C720)+COUNTIF('12'!$C$3:$C$300,C720)</f>
        <v>0</v>
      </c>
      <c r="E720" s="18">
        <f>COUNTIF('01'!$D$3:$D$300,C720)+COUNTIF('02'!$D$3:$D$300,C720)+COUNTIF('03'!$D$3:$D$300,C720)+COUNTIF('04'!$D$3:$D$300,C720)+COUNTIF('05'!$D$3:$D$300,C720)+COUNTIF('06'!$D$3:$D$300,C720)+COUNTIF('07'!$D$3:$D$300,C720)+COUNTIF('08'!$D$3:$D$300,C720)+COUNTIF('09'!$D$3:$D$300,C720)+COUNTIF('10'!$D$3:$D$260,C720)+COUNTIF('11'!$D$3:$D$300,C720)+COUNTIF('12'!$D$3:$D$300,C720)</f>
        <v>0</v>
      </c>
      <c r="F720" s="18">
        <f>COUNTIFS('01'!$C$3:$C$300,C720,'01'!$H$3:$H$300,"&gt;0")+COUNTIFS('01'!$D$3:$D$300,C720,'01'!$H$3:$H$300,"&gt;0")+COUNTIFS('02'!$C$3:$C$300,C720,'02'!$H$3:$H$300,"&gt;0")+COUNTIFS('02'!$D$3:$D$300,C720,'02'!$H$3:$H$300,"&gt;0")+COUNTIFS('03'!$C$3:$C$300,C720,'03'!$H$3:$H$300,"&gt;0")+COUNTIFS('03'!$D$3:$D$300,C720,'03'!$H$3:$H$300,"&gt;0")+COUNTIFS('04'!$C$3:$C$300,C720,'04'!$H$3:$H$300,"&gt;0")+COUNTIFS('04'!$D$3:$D$300,C720,'04'!$H$3:$H$300,"&gt;0")+COUNTIFS('05'!$C$3:$C$300,C720,'05'!$H$3:$H$300,"&gt;0")+COUNTIFS('05'!$D$3:$D$300,C720,'05'!$H$3:$H$300,"&gt;0")+COUNTIFS('06'!$C$3:$C$300,C720,'06'!$H$3:$H$300,"&gt;0")+COUNTIFS('06'!$D$3:$D$300,C720,'06'!$H$3:$H$300,"&gt;0")+COUNTIFS('07'!$C$3:$C$300,C720,'07'!$H$3:$H$300,"&gt;0")+COUNTIFS('07'!$D$3:$D$300,C720,'07'!$H$3:$H$300,"&gt;0")+COUNTIFS('08'!$C$3:$C$300,C720,'08'!$H$3:$H$300,"&gt;0")+COUNTIFS('08'!$D$3:$D$300,C720,'08'!$H$3:$H$300,"&gt;0")+COUNTIFS('09'!$C$3:$C$300,C720,'09'!$H$3:$H$300,"&gt;0")+COUNTIFS('09'!$D$3:$D$300,C720,'09'!$H$3:$H$300,"&gt;0")+COUNTIFS('10'!$C$3:$C$260,C720,'10'!$I$3:$I$260,"&gt;0")+COUNTIFS('10'!$D$3:$D$260,C720,'10'!$I$3:$I$260,"&gt;0")+COUNTIFS('11'!$C$3:$C$300,C720,'11'!$H$3:$H$300,"&gt;0")+COUNTIFS('11'!$D$3:$D$300,C720,'11'!$H$3:$H$300,"&gt;0")+COUNTIFS('12'!$C$3:$C$300,C720,'12'!$H$3:$H$300,"&gt;0")+COUNTIFS('12'!$D$3:$D$300,C720,'12'!$H$3:$H$300,"&gt;0")</f>
        <v>0</v>
      </c>
      <c r="G720" s="18">
        <f>COUNTIFS('01'!$C$3:$C$300,C720,'01'!$H$3:$H$300,"&lt;0")+COUNTIFS('01'!$D$3:$D$300,C720,'01'!$H$3:$H$300,"&lt;0")+COUNTIFS('02'!$C$3:$C$300,C720,'02'!$H$3:$H$300,"&lt;0")+COUNTIFS('02'!$D$3:$D$300,C720,'02'!$H$3:$H$300,"&lt;0")+COUNTIFS('03'!$C$3:$C$300,C720,'03'!$H$3:$H$300,"&lt;0")+COUNTIFS('03'!$D$3:$D$300,C720,'03'!$H$3:$H$300,"&lt;0")+COUNTIFS('04'!$C$3:$C$300,C720,'04'!$H$3:$H$300,"&lt;0")+COUNTIFS('04'!$D$3:$D$300,C720,'04'!$H$3:$H$300,"&lt;0")+COUNTIFS('05'!$C$3:$C$300,C720,'05'!$H$3:$H$300,"&lt;0")+COUNTIFS('05'!$D$3:$D$300,C720,'05'!$H$3:$H$300,"&lt;0")+COUNTIFS('06'!$C$3:$C$300,C720,'06'!$H$3:$H$300,"&lt;0")+COUNTIFS('06'!$D$3:$D$300,C720,'06'!$H$3:$H$300,"&lt;0")+COUNTIFS('07'!$C$3:$C$300,C720,'07'!$H$3:$H$300,"&lt;0")+COUNTIFS('07'!$D$3:$D$300,C720,'07'!$H$3:$H$300,"&lt;0")+COUNTIFS('08'!$C$3:$C$300,C720,'08'!$H$3:$H$300,"&lt;0")+COUNTIFS('08'!$D$3:$D$300,C720,'08'!$H$3:$H$300,"&lt;0")+COUNTIFS('09'!$C$3:$C$300,C720,'09'!$H$3:$H$300,"&lt;0")+COUNTIFS('09'!$D$3:$D$300,C720,'09'!$H$3:$H$300,"&lt;0")+COUNTIFS('10'!$C$3:$C$260,C720,'10'!$I$3:$I$260,"&lt;0")+COUNTIFS('10'!$D$3:$D$260,C720,'10'!$I$3:$I$260,"&lt;0")+COUNTIFS('11'!$C$3:$C$300,C720,'11'!$H$3:$H$300,"&lt;0")+COUNTIFS('11'!$D$3:$D$300,C720,'11'!$H$3:$H$300,"&lt;0")+COUNTIFS('12'!$C$3:$C$300,C720,'12'!$H$3:$H$300,"&lt;0")+COUNTIFS('12'!$D$3:$D$300,C720,'12'!$H$3:$H$300,"&lt;0")</f>
        <v>0</v>
      </c>
      <c r="H720" s="19">
        <f>SUMIFS('01'!$H$3:$H$300,'01'!$C$3:$C$300,C720)+SUMIFS('01'!$H$3:$H$300,'01'!$D$3:$D$300,C720)+SUMIFS('02'!$H$3:$H$300,'02'!$C$3:$C$300,C720)+SUMIFS('02'!$H$3:$H$300,'02'!$D$3:$D$300,C720)+SUMIFS('03'!$H$3:$H$300,'03'!$C$3:$C$300,C720)+SUMIFS('03'!$H$3:$H$300,'03'!$D$3:$D$300,C720)+SUMIFS('04'!$H$3:$H$300,'04'!$C$3:$C$300,C720)+SUMIFS('04'!$H$3:$H$300,'04'!$D$3:$D$300,C720)+SUMIFS('05'!$H$3:$H$300,'05'!$C$3:$C$300,C720)+SUMIFS('05'!$H$3:$H$300,'05'!$D$3:$D$300,C720)+SUMIFS('06'!$H$3:$H$300,'06'!$C$3:$C$300,C720)+SUMIFS('06'!$H$3:$H$300,'06'!$D$3:$D$300,C720)+SUMIFS('07'!$H$3:$H$300,'07'!$C$3:$C$300,C720)+SUMIFS('07'!$H$3:$H$300,'07'!$D$3:$D$300,C720)+SUMIFS('08'!$H$3:$H$300,'08'!$C$3:$C$300,C720)+SUMIFS('08'!$H$3:$H$300,'08'!$D$3:$D$300,C720)+SUMIFS('09'!$H$3:$H$300,'09'!$C$3:$C$300,C720)+SUMIFS('09'!$H$3:$H$300,'09'!$D$3:$D$300,C720)+SUMIFS('10'!$I$3:$I$260,'10'!$C$3:$C$260,C720)+SUMIFS('10'!$I$3:$I$260,'10'!$D$3:$D$260,C720)+SUMIFS('11'!$H$3:$H$300,'11'!$C$3:$C$300,C720)+SUMIFS('11'!$H$3:$H$300,'11'!$D$3:$D$300,C720)+SUMIFS('12'!$H$3:$H$300,'12'!$C$3:$C$300,C720)+SUMIFS('12'!$H$3:$H$300,'12'!$D$3:$D$300,C720)</f>
        <v>0</v>
      </c>
      <c r="I720" s="212"/>
      <c r="J720" s="231"/>
      <c r="K720" s="212"/>
      <c r="L720" s="212"/>
    </row>
    <row r="721" spans="1:12" ht="24.75" customHeight="1">
      <c r="A721" s="16">
        <f>Equipes!$H721+(ROW(Equipes!$H721)/100000)</f>
        <v>7.2100000000000003E-3</v>
      </c>
      <c r="B721" s="13">
        <f>RANK(Equipes!$A721,A:A)</f>
        <v>280</v>
      </c>
      <c r="C721" s="28"/>
      <c r="D721" s="18">
        <f>COUNTIF('01'!$C$3:$C$300,C721)+COUNTIF('02'!$C$3:$C$300,C721)+COUNTIF('03'!$C$3:$C$300,C721)+COUNTIF('04'!$C$3:$C$300,C721)+COUNTIF('05'!$C$3:$C$300,C721)+COUNTIF('06'!$C$3:$C$300,C721)+COUNTIF('07'!$C$3:$C$300,C721)+COUNTIF('08'!$C$3:$C$300,C721)+COUNTIF('09'!$C$3:$C$300,C721)+COUNTIF('10'!$C$3:$C$260,C721)+COUNTIF('11'!$C$3:$C$300,C721)+COUNTIF('12'!$C$3:$C$300,C721)</f>
        <v>0</v>
      </c>
      <c r="E721" s="18">
        <f>COUNTIF('01'!$D$3:$D$300,C721)+COUNTIF('02'!$D$3:$D$300,C721)+COUNTIF('03'!$D$3:$D$300,C721)+COUNTIF('04'!$D$3:$D$300,C721)+COUNTIF('05'!$D$3:$D$300,C721)+COUNTIF('06'!$D$3:$D$300,C721)+COUNTIF('07'!$D$3:$D$300,C721)+COUNTIF('08'!$D$3:$D$300,C721)+COUNTIF('09'!$D$3:$D$300,C721)+COUNTIF('10'!$D$3:$D$260,C721)+COUNTIF('11'!$D$3:$D$300,C721)+COUNTIF('12'!$D$3:$D$300,C721)</f>
        <v>0</v>
      </c>
      <c r="F721" s="18">
        <f>COUNTIFS('01'!$C$3:$C$300,C721,'01'!$H$3:$H$300,"&gt;0")+COUNTIFS('01'!$D$3:$D$300,C721,'01'!$H$3:$H$300,"&gt;0")+COUNTIFS('02'!$C$3:$C$300,C721,'02'!$H$3:$H$300,"&gt;0")+COUNTIFS('02'!$D$3:$D$300,C721,'02'!$H$3:$H$300,"&gt;0")+COUNTIFS('03'!$C$3:$C$300,C721,'03'!$H$3:$H$300,"&gt;0")+COUNTIFS('03'!$D$3:$D$300,C721,'03'!$H$3:$H$300,"&gt;0")+COUNTIFS('04'!$C$3:$C$300,C721,'04'!$H$3:$H$300,"&gt;0")+COUNTIFS('04'!$D$3:$D$300,C721,'04'!$H$3:$H$300,"&gt;0")+COUNTIFS('05'!$C$3:$C$300,C721,'05'!$H$3:$H$300,"&gt;0")+COUNTIFS('05'!$D$3:$D$300,C721,'05'!$H$3:$H$300,"&gt;0")+COUNTIFS('06'!$C$3:$C$300,C721,'06'!$H$3:$H$300,"&gt;0")+COUNTIFS('06'!$D$3:$D$300,C721,'06'!$H$3:$H$300,"&gt;0")+COUNTIFS('07'!$C$3:$C$300,C721,'07'!$H$3:$H$300,"&gt;0")+COUNTIFS('07'!$D$3:$D$300,C721,'07'!$H$3:$H$300,"&gt;0")+COUNTIFS('08'!$C$3:$C$300,C721,'08'!$H$3:$H$300,"&gt;0")+COUNTIFS('08'!$D$3:$D$300,C721,'08'!$H$3:$H$300,"&gt;0")+COUNTIFS('09'!$C$3:$C$300,C721,'09'!$H$3:$H$300,"&gt;0")+COUNTIFS('09'!$D$3:$D$300,C721,'09'!$H$3:$H$300,"&gt;0")+COUNTIFS('10'!$C$3:$C$260,C721,'10'!$I$3:$I$260,"&gt;0")+COUNTIFS('10'!$D$3:$D$260,C721,'10'!$I$3:$I$260,"&gt;0")+COUNTIFS('11'!$C$3:$C$300,C721,'11'!$H$3:$H$300,"&gt;0")+COUNTIFS('11'!$D$3:$D$300,C721,'11'!$H$3:$H$300,"&gt;0")+COUNTIFS('12'!$C$3:$C$300,C721,'12'!$H$3:$H$300,"&gt;0")+COUNTIFS('12'!$D$3:$D$300,C721,'12'!$H$3:$H$300,"&gt;0")</f>
        <v>0</v>
      </c>
      <c r="G721" s="18">
        <f>COUNTIFS('01'!$C$3:$C$300,C721,'01'!$H$3:$H$300,"&lt;0")+COUNTIFS('01'!$D$3:$D$300,C721,'01'!$H$3:$H$300,"&lt;0")+COUNTIFS('02'!$C$3:$C$300,C721,'02'!$H$3:$H$300,"&lt;0")+COUNTIFS('02'!$D$3:$D$300,C721,'02'!$H$3:$H$300,"&lt;0")+COUNTIFS('03'!$C$3:$C$300,C721,'03'!$H$3:$H$300,"&lt;0")+COUNTIFS('03'!$D$3:$D$300,C721,'03'!$H$3:$H$300,"&lt;0")+COUNTIFS('04'!$C$3:$C$300,C721,'04'!$H$3:$H$300,"&lt;0")+COUNTIFS('04'!$D$3:$D$300,C721,'04'!$H$3:$H$300,"&lt;0")+COUNTIFS('05'!$C$3:$C$300,C721,'05'!$H$3:$H$300,"&lt;0")+COUNTIFS('05'!$D$3:$D$300,C721,'05'!$H$3:$H$300,"&lt;0")+COUNTIFS('06'!$C$3:$C$300,C721,'06'!$H$3:$H$300,"&lt;0")+COUNTIFS('06'!$D$3:$D$300,C721,'06'!$H$3:$H$300,"&lt;0")+COUNTIFS('07'!$C$3:$C$300,C721,'07'!$H$3:$H$300,"&lt;0")+COUNTIFS('07'!$D$3:$D$300,C721,'07'!$H$3:$H$300,"&lt;0")+COUNTIFS('08'!$C$3:$C$300,C721,'08'!$H$3:$H$300,"&lt;0")+COUNTIFS('08'!$D$3:$D$300,C721,'08'!$H$3:$H$300,"&lt;0")+COUNTIFS('09'!$C$3:$C$300,C721,'09'!$H$3:$H$300,"&lt;0")+COUNTIFS('09'!$D$3:$D$300,C721,'09'!$H$3:$H$300,"&lt;0")+COUNTIFS('10'!$C$3:$C$260,C721,'10'!$I$3:$I$260,"&lt;0")+COUNTIFS('10'!$D$3:$D$260,C721,'10'!$I$3:$I$260,"&lt;0")+COUNTIFS('11'!$C$3:$C$300,C721,'11'!$H$3:$H$300,"&lt;0")+COUNTIFS('11'!$D$3:$D$300,C721,'11'!$H$3:$H$300,"&lt;0")+COUNTIFS('12'!$C$3:$C$300,C721,'12'!$H$3:$H$300,"&lt;0")+COUNTIFS('12'!$D$3:$D$300,C721,'12'!$H$3:$H$300,"&lt;0")</f>
        <v>0</v>
      </c>
      <c r="H721" s="19">
        <f>SUMIFS('01'!$H$3:$H$300,'01'!$C$3:$C$300,C721)+SUMIFS('01'!$H$3:$H$300,'01'!$D$3:$D$300,C721)+SUMIFS('02'!$H$3:$H$300,'02'!$C$3:$C$300,C721)+SUMIFS('02'!$H$3:$H$300,'02'!$D$3:$D$300,C721)+SUMIFS('03'!$H$3:$H$300,'03'!$C$3:$C$300,C721)+SUMIFS('03'!$H$3:$H$300,'03'!$D$3:$D$300,C721)+SUMIFS('04'!$H$3:$H$300,'04'!$C$3:$C$300,C721)+SUMIFS('04'!$H$3:$H$300,'04'!$D$3:$D$300,C721)+SUMIFS('05'!$H$3:$H$300,'05'!$C$3:$C$300,C721)+SUMIFS('05'!$H$3:$H$300,'05'!$D$3:$D$300,C721)+SUMIFS('06'!$H$3:$H$300,'06'!$C$3:$C$300,C721)+SUMIFS('06'!$H$3:$H$300,'06'!$D$3:$D$300,C721)+SUMIFS('07'!$H$3:$H$300,'07'!$C$3:$C$300,C721)+SUMIFS('07'!$H$3:$H$300,'07'!$D$3:$D$300,C721)+SUMIFS('08'!$H$3:$H$300,'08'!$C$3:$C$300,C721)+SUMIFS('08'!$H$3:$H$300,'08'!$D$3:$D$300,C721)+SUMIFS('09'!$H$3:$H$300,'09'!$C$3:$C$300,C721)+SUMIFS('09'!$H$3:$H$300,'09'!$D$3:$D$300,C721)+SUMIFS('10'!$I$3:$I$260,'10'!$C$3:$C$260,C721)+SUMIFS('10'!$I$3:$I$260,'10'!$D$3:$D$260,C721)+SUMIFS('11'!$H$3:$H$300,'11'!$C$3:$C$300,C721)+SUMIFS('11'!$H$3:$H$300,'11'!$D$3:$D$300,C721)+SUMIFS('12'!$H$3:$H$300,'12'!$C$3:$C$300,C721)+SUMIFS('12'!$H$3:$H$300,'12'!$D$3:$D$300,C721)</f>
        <v>0</v>
      </c>
      <c r="I721" s="212"/>
      <c r="J721" s="231"/>
      <c r="K721" s="212"/>
      <c r="L721" s="212"/>
    </row>
    <row r="722" spans="1:12" ht="24.75" customHeight="1">
      <c r="A722" s="16">
        <f>Equipes!$H722+(ROW(Equipes!$H722)/100000)</f>
        <v>7.2199999999999999E-3</v>
      </c>
      <c r="B722" s="13">
        <f>RANK(Equipes!$A722,A:A)</f>
        <v>279</v>
      </c>
      <c r="C722" s="28"/>
      <c r="D722" s="18">
        <f>COUNTIF('01'!$C$3:$C$300,C722)+COUNTIF('02'!$C$3:$C$300,C722)+COUNTIF('03'!$C$3:$C$300,C722)+COUNTIF('04'!$C$3:$C$300,C722)+COUNTIF('05'!$C$3:$C$300,C722)+COUNTIF('06'!$C$3:$C$300,C722)+COUNTIF('07'!$C$3:$C$300,C722)+COUNTIF('08'!$C$3:$C$300,C722)+COUNTIF('09'!$C$3:$C$300,C722)+COUNTIF('10'!$C$3:$C$260,C722)+COUNTIF('11'!$C$3:$C$300,C722)+COUNTIF('12'!$C$3:$C$300,C722)</f>
        <v>0</v>
      </c>
      <c r="E722" s="18">
        <f>COUNTIF('01'!$D$3:$D$300,C722)+COUNTIF('02'!$D$3:$D$300,C722)+COUNTIF('03'!$D$3:$D$300,C722)+COUNTIF('04'!$D$3:$D$300,C722)+COUNTIF('05'!$D$3:$D$300,C722)+COUNTIF('06'!$D$3:$D$300,C722)+COUNTIF('07'!$D$3:$D$300,C722)+COUNTIF('08'!$D$3:$D$300,C722)+COUNTIF('09'!$D$3:$D$300,C722)+COUNTIF('10'!$D$3:$D$260,C722)+COUNTIF('11'!$D$3:$D$300,C722)+COUNTIF('12'!$D$3:$D$300,C722)</f>
        <v>0</v>
      </c>
      <c r="F722" s="18">
        <f>COUNTIFS('01'!$C$3:$C$300,C722,'01'!$H$3:$H$300,"&gt;0")+COUNTIFS('01'!$D$3:$D$300,C722,'01'!$H$3:$H$300,"&gt;0")+COUNTIFS('02'!$C$3:$C$300,C722,'02'!$H$3:$H$300,"&gt;0")+COUNTIFS('02'!$D$3:$D$300,C722,'02'!$H$3:$H$300,"&gt;0")+COUNTIFS('03'!$C$3:$C$300,C722,'03'!$H$3:$H$300,"&gt;0")+COUNTIFS('03'!$D$3:$D$300,C722,'03'!$H$3:$H$300,"&gt;0")+COUNTIFS('04'!$C$3:$C$300,C722,'04'!$H$3:$H$300,"&gt;0")+COUNTIFS('04'!$D$3:$D$300,C722,'04'!$H$3:$H$300,"&gt;0")+COUNTIFS('05'!$C$3:$C$300,C722,'05'!$H$3:$H$300,"&gt;0")+COUNTIFS('05'!$D$3:$D$300,C722,'05'!$H$3:$H$300,"&gt;0")+COUNTIFS('06'!$C$3:$C$300,C722,'06'!$H$3:$H$300,"&gt;0")+COUNTIFS('06'!$D$3:$D$300,C722,'06'!$H$3:$H$300,"&gt;0")+COUNTIFS('07'!$C$3:$C$300,C722,'07'!$H$3:$H$300,"&gt;0")+COUNTIFS('07'!$D$3:$D$300,C722,'07'!$H$3:$H$300,"&gt;0")+COUNTIFS('08'!$C$3:$C$300,C722,'08'!$H$3:$H$300,"&gt;0")+COUNTIFS('08'!$D$3:$D$300,C722,'08'!$H$3:$H$300,"&gt;0")+COUNTIFS('09'!$C$3:$C$300,C722,'09'!$H$3:$H$300,"&gt;0")+COUNTIFS('09'!$D$3:$D$300,C722,'09'!$H$3:$H$300,"&gt;0")+COUNTIFS('10'!$C$3:$C$260,C722,'10'!$I$3:$I$260,"&gt;0")+COUNTIFS('10'!$D$3:$D$260,C722,'10'!$I$3:$I$260,"&gt;0")+COUNTIFS('11'!$C$3:$C$300,C722,'11'!$H$3:$H$300,"&gt;0")+COUNTIFS('11'!$D$3:$D$300,C722,'11'!$H$3:$H$300,"&gt;0")+COUNTIFS('12'!$C$3:$C$300,C722,'12'!$H$3:$H$300,"&gt;0")+COUNTIFS('12'!$D$3:$D$300,C722,'12'!$H$3:$H$300,"&gt;0")</f>
        <v>0</v>
      </c>
      <c r="G722" s="18">
        <f>COUNTIFS('01'!$C$3:$C$300,C722,'01'!$H$3:$H$300,"&lt;0")+COUNTIFS('01'!$D$3:$D$300,C722,'01'!$H$3:$H$300,"&lt;0")+COUNTIFS('02'!$C$3:$C$300,C722,'02'!$H$3:$H$300,"&lt;0")+COUNTIFS('02'!$D$3:$D$300,C722,'02'!$H$3:$H$300,"&lt;0")+COUNTIFS('03'!$C$3:$C$300,C722,'03'!$H$3:$H$300,"&lt;0")+COUNTIFS('03'!$D$3:$D$300,C722,'03'!$H$3:$H$300,"&lt;0")+COUNTIFS('04'!$C$3:$C$300,C722,'04'!$H$3:$H$300,"&lt;0")+COUNTIFS('04'!$D$3:$D$300,C722,'04'!$H$3:$H$300,"&lt;0")+COUNTIFS('05'!$C$3:$C$300,C722,'05'!$H$3:$H$300,"&lt;0")+COUNTIFS('05'!$D$3:$D$300,C722,'05'!$H$3:$H$300,"&lt;0")+COUNTIFS('06'!$C$3:$C$300,C722,'06'!$H$3:$H$300,"&lt;0")+COUNTIFS('06'!$D$3:$D$300,C722,'06'!$H$3:$H$300,"&lt;0")+COUNTIFS('07'!$C$3:$C$300,C722,'07'!$H$3:$H$300,"&lt;0")+COUNTIFS('07'!$D$3:$D$300,C722,'07'!$H$3:$H$300,"&lt;0")+COUNTIFS('08'!$C$3:$C$300,C722,'08'!$H$3:$H$300,"&lt;0")+COUNTIFS('08'!$D$3:$D$300,C722,'08'!$H$3:$H$300,"&lt;0")+COUNTIFS('09'!$C$3:$C$300,C722,'09'!$H$3:$H$300,"&lt;0")+COUNTIFS('09'!$D$3:$D$300,C722,'09'!$H$3:$H$300,"&lt;0")+COUNTIFS('10'!$C$3:$C$260,C722,'10'!$I$3:$I$260,"&lt;0")+COUNTIFS('10'!$D$3:$D$260,C722,'10'!$I$3:$I$260,"&lt;0")+COUNTIFS('11'!$C$3:$C$300,C722,'11'!$H$3:$H$300,"&lt;0")+COUNTIFS('11'!$D$3:$D$300,C722,'11'!$H$3:$H$300,"&lt;0")+COUNTIFS('12'!$C$3:$C$300,C722,'12'!$H$3:$H$300,"&lt;0")+COUNTIFS('12'!$D$3:$D$300,C722,'12'!$H$3:$H$300,"&lt;0")</f>
        <v>0</v>
      </c>
      <c r="H722" s="19">
        <f>SUMIFS('01'!$H$3:$H$300,'01'!$C$3:$C$300,C722)+SUMIFS('01'!$H$3:$H$300,'01'!$D$3:$D$300,C722)+SUMIFS('02'!$H$3:$H$300,'02'!$C$3:$C$300,C722)+SUMIFS('02'!$H$3:$H$300,'02'!$D$3:$D$300,C722)+SUMIFS('03'!$H$3:$H$300,'03'!$C$3:$C$300,C722)+SUMIFS('03'!$H$3:$H$300,'03'!$D$3:$D$300,C722)+SUMIFS('04'!$H$3:$H$300,'04'!$C$3:$C$300,C722)+SUMIFS('04'!$H$3:$H$300,'04'!$D$3:$D$300,C722)+SUMIFS('05'!$H$3:$H$300,'05'!$C$3:$C$300,C722)+SUMIFS('05'!$H$3:$H$300,'05'!$D$3:$D$300,C722)+SUMIFS('06'!$H$3:$H$300,'06'!$C$3:$C$300,C722)+SUMIFS('06'!$H$3:$H$300,'06'!$D$3:$D$300,C722)+SUMIFS('07'!$H$3:$H$300,'07'!$C$3:$C$300,C722)+SUMIFS('07'!$H$3:$H$300,'07'!$D$3:$D$300,C722)+SUMIFS('08'!$H$3:$H$300,'08'!$C$3:$C$300,C722)+SUMIFS('08'!$H$3:$H$300,'08'!$D$3:$D$300,C722)+SUMIFS('09'!$H$3:$H$300,'09'!$C$3:$C$300,C722)+SUMIFS('09'!$H$3:$H$300,'09'!$D$3:$D$300,C722)+SUMIFS('10'!$I$3:$I$260,'10'!$C$3:$C$260,C722)+SUMIFS('10'!$I$3:$I$260,'10'!$D$3:$D$260,C722)+SUMIFS('11'!$H$3:$H$300,'11'!$C$3:$C$300,C722)+SUMIFS('11'!$H$3:$H$300,'11'!$D$3:$D$300,C722)+SUMIFS('12'!$H$3:$H$300,'12'!$C$3:$C$300,C722)+SUMIFS('12'!$H$3:$H$300,'12'!$D$3:$D$300,C722)</f>
        <v>0</v>
      </c>
      <c r="I722" s="212"/>
      <c r="J722" s="231"/>
      <c r="K722" s="212"/>
      <c r="L722" s="212"/>
    </row>
    <row r="723" spans="1:12" ht="24.75" customHeight="1">
      <c r="A723" s="16">
        <f>Equipes!$H723+(ROW(Equipes!$H723)/100000)</f>
        <v>7.2300000000000003E-3</v>
      </c>
      <c r="B723" s="13">
        <f>RANK(Equipes!$A723,A:A)</f>
        <v>278</v>
      </c>
      <c r="C723" s="28"/>
      <c r="D723" s="18">
        <f>COUNTIF('01'!$C$3:$C$300,C723)+COUNTIF('02'!$C$3:$C$300,C723)+COUNTIF('03'!$C$3:$C$300,C723)+COUNTIF('04'!$C$3:$C$300,C723)+COUNTIF('05'!$C$3:$C$300,C723)+COUNTIF('06'!$C$3:$C$300,C723)+COUNTIF('07'!$C$3:$C$300,C723)+COUNTIF('08'!$C$3:$C$300,C723)+COUNTIF('09'!$C$3:$C$300,C723)+COUNTIF('10'!$C$3:$C$260,C723)+COUNTIF('11'!$C$3:$C$300,C723)+COUNTIF('12'!$C$3:$C$300,C723)</f>
        <v>0</v>
      </c>
      <c r="E723" s="18">
        <f>COUNTIF('01'!$D$3:$D$300,C723)+COUNTIF('02'!$D$3:$D$300,C723)+COUNTIF('03'!$D$3:$D$300,C723)+COUNTIF('04'!$D$3:$D$300,C723)+COUNTIF('05'!$D$3:$D$300,C723)+COUNTIF('06'!$D$3:$D$300,C723)+COUNTIF('07'!$D$3:$D$300,C723)+COUNTIF('08'!$D$3:$D$300,C723)+COUNTIF('09'!$D$3:$D$300,C723)+COUNTIF('10'!$D$3:$D$260,C723)+COUNTIF('11'!$D$3:$D$300,C723)+COUNTIF('12'!$D$3:$D$300,C723)</f>
        <v>0</v>
      </c>
      <c r="F723" s="18">
        <f>COUNTIFS('01'!$C$3:$C$300,C723,'01'!$H$3:$H$300,"&gt;0")+COUNTIFS('01'!$D$3:$D$300,C723,'01'!$H$3:$H$300,"&gt;0")+COUNTIFS('02'!$C$3:$C$300,C723,'02'!$H$3:$H$300,"&gt;0")+COUNTIFS('02'!$D$3:$D$300,C723,'02'!$H$3:$H$300,"&gt;0")+COUNTIFS('03'!$C$3:$C$300,C723,'03'!$H$3:$H$300,"&gt;0")+COUNTIFS('03'!$D$3:$D$300,C723,'03'!$H$3:$H$300,"&gt;0")+COUNTIFS('04'!$C$3:$C$300,C723,'04'!$H$3:$H$300,"&gt;0")+COUNTIFS('04'!$D$3:$D$300,C723,'04'!$H$3:$H$300,"&gt;0")+COUNTIFS('05'!$C$3:$C$300,C723,'05'!$H$3:$H$300,"&gt;0")+COUNTIFS('05'!$D$3:$D$300,C723,'05'!$H$3:$H$300,"&gt;0")+COUNTIFS('06'!$C$3:$C$300,C723,'06'!$H$3:$H$300,"&gt;0")+COUNTIFS('06'!$D$3:$D$300,C723,'06'!$H$3:$H$300,"&gt;0")+COUNTIFS('07'!$C$3:$C$300,C723,'07'!$H$3:$H$300,"&gt;0")+COUNTIFS('07'!$D$3:$D$300,C723,'07'!$H$3:$H$300,"&gt;0")+COUNTIFS('08'!$C$3:$C$300,C723,'08'!$H$3:$H$300,"&gt;0")+COUNTIFS('08'!$D$3:$D$300,C723,'08'!$H$3:$H$300,"&gt;0")+COUNTIFS('09'!$C$3:$C$300,C723,'09'!$H$3:$H$300,"&gt;0")+COUNTIFS('09'!$D$3:$D$300,C723,'09'!$H$3:$H$300,"&gt;0")+COUNTIFS('10'!$C$3:$C$260,C723,'10'!$I$3:$I$260,"&gt;0")+COUNTIFS('10'!$D$3:$D$260,C723,'10'!$I$3:$I$260,"&gt;0")+COUNTIFS('11'!$C$3:$C$300,C723,'11'!$H$3:$H$300,"&gt;0")+COUNTIFS('11'!$D$3:$D$300,C723,'11'!$H$3:$H$300,"&gt;0")+COUNTIFS('12'!$C$3:$C$300,C723,'12'!$H$3:$H$300,"&gt;0")+COUNTIFS('12'!$D$3:$D$300,C723,'12'!$H$3:$H$300,"&gt;0")</f>
        <v>0</v>
      </c>
      <c r="G723" s="18">
        <f>COUNTIFS('01'!$C$3:$C$300,C723,'01'!$H$3:$H$300,"&lt;0")+COUNTIFS('01'!$D$3:$D$300,C723,'01'!$H$3:$H$300,"&lt;0")+COUNTIFS('02'!$C$3:$C$300,C723,'02'!$H$3:$H$300,"&lt;0")+COUNTIFS('02'!$D$3:$D$300,C723,'02'!$H$3:$H$300,"&lt;0")+COUNTIFS('03'!$C$3:$C$300,C723,'03'!$H$3:$H$300,"&lt;0")+COUNTIFS('03'!$D$3:$D$300,C723,'03'!$H$3:$H$300,"&lt;0")+COUNTIFS('04'!$C$3:$C$300,C723,'04'!$H$3:$H$300,"&lt;0")+COUNTIFS('04'!$D$3:$D$300,C723,'04'!$H$3:$H$300,"&lt;0")+COUNTIFS('05'!$C$3:$C$300,C723,'05'!$H$3:$H$300,"&lt;0")+COUNTIFS('05'!$D$3:$D$300,C723,'05'!$H$3:$H$300,"&lt;0")+COUNTIFS('06'!$C$3:$C$300,C723,'06'!$H$3:$H$300,"&lt;0")+COUNTIFS('06'!$D$3:$D$300,C723,'06'!$H$3:$H$300,"&lt;0")+COUNTIFS('07'!$C$3:$C$300,C723,'07'!$H$3:$H$300,"&lt;0")+COUNTIFS('07'!$D$3:$D$300,C723,'07'!$H$3:$H$300,"&lt;0")+COUNTIFS('08'!$C$3:$C$300,C723,'08'!$H$3:$H$300,"&lt;0")+COUNTIFS('08'!$D$3:$D$300,C723,'08'!$H$3:$H$300,"&lt;0")+COUNTIFS('09'!$C$3:$C$300,C723,'09'!$H$3:$H$300,"&lt;0")+COUNTIFS('09'!$D$3:$D$300,C723,'09'!$H$3:$H$300,"&lt;0")+COUNTIFS('10'!$C$3:$C$260,C723,'10'!$I$3:$I$260,"&lt;0")+COUNTIFS('10'!$D$3:$D$260,C723,'10'!$I$3:$I$260,"&lt;0")+COUNTIFS('11'!$C$3:$C$300,C723,'11'!$H$3:$H$300,"&lt;0")+COUNTIFS('11'!$D$3:$D$300,C723,'11'!$H$3:$H$300,"&lt;0")+COUNTIFS('12'!$C$3:$C$300,C723,'12'!$H$3:$H$300,"&lt;0")+COUNTIFS('12'!$D$3:$D$300,C723,'12'!$H$3:$H$300,"&lt;0")</f>
        <v>0</v>
      </c>
      <c r="H723" s="19">
        <f>SUMIFS('01'!$H$3:$H$300,'01'!$C$3:$C$300,C723)+SUMIFS('01'!$H$3:$H$300,'01'!$D$3:$D$300,C723)+SUMIFS('02'!$H$3:$H$300,'02'!$C$3:$C$300,C723)+SUMIFS('02'!$H$3:$H$300,'02'!$D$3:$D$300,C723)+SUMIFS('03'!$H$3:$H$300,'03'!$C$3:$C$300,C723)+SUMIFS('03'!$H$3:$H$300,'03'!$D$3:$D$300,C723)+SUMIFS('04'!$H$3:$H$300,'04'!$C$3:$C$300,C723)+SUMIFS('04'!$H$3:$H$300,'04'!$D$3:$D$300,C723)+SUMIFS('05'!$H$3:$H$300,'05'!$C$3:$C$300,C723)+SUMIFS('05'!$H$3:$H$300,'05'!$D$3:$D$300,C723)+SUMIFS('06'!$H$3:$H$300,'06'!$C$3:$C$300,C723)+SUMIFS('06'!$H$3:$H$300,'06'!$D$3:$D$300,C723)+SUMIFS('07'!$H$3:$H$300,'07'!$C$3:$C$300,C723)+SUMIFS('07'!$H$3:$H$300,'07'!$D$3:$D$300,C723)+SUMIFS('08'!$H$3:$H$300,'08'!$C$3:$C$300,C723)+SUMIFS('08'!$H$3:$H$300,'08'!$D$3:$D$300,C723)+SUMIFS('09'!$H$3:$H$300,'09'!$C$3:$C$300,C723)+SUMIFS('09'!$H$3:$H$300,'09'!$D$3:$D$300,C723)+SUMIFS('10'!$I$3:$I$260,'10'!$C$3:$C$260,C723)+SUMIFS('10'!$I$3:$I$260,'10'!$D$3:$D$260,C723)+SUMIFS('11'!$H$3:$H$300,'11'!$C$3:$C$300,C723)+SUMIFS('11'!$H$3:$H$300,'11'!$D$3:$D$300,C723)+SUMIFS('12'!$H$3:$H$300,'12'!$C$3:$C$300,C723)+SUMIFS('12'!$H$3:$H$300,'12'!$D$3:$D$300,C723)</f>
        <v>0</v>
      </c>
      <c r="I723" s="212"/>
      <c r="J723" s="231"/>
      <c r="K723" s="212"/>
      <c r="L723" s="212"/>
    </row>
    <row r="724" spans="1:12" ht="24.75" customHeight="1">
      <c r="A724" s="16">
        <f>Equipes!$H724+(ROW(Equipes!$H724)/100000)</f>
        <v>7.2399999999999999E-3</v>
      </c>
      <c r="B724" s="13">
        <f>RANK(Equipes!$A724,A:A)</f>
        <v>277</v>
      </c>
      <c r="C724" s="28"/>
      <c r="D724" s="18">
        <f>COUNTIF('01'!$C$3:$C$300,C724)+COUNTIF('02'!$C$3:$C$300,C724)+COUNTIF('03'!$C$3:$C$300,C724)+COUNTIF('04'!$C$3:$C$300,C724)+COUNTIF('05'!$C$3:$C$300,C724)+COUNTIF('06'!$C$3:$C$300,C724)+COUNTIF('07'!$C$3:$C$300,C724)+COUNTIF('08'!$C$3:$C$300,C724)+COUNTIF('09'!$C$3:$C$300,C724)+COUNTIF('10'!$C$3:$C$260,C724)+COUNTIF('11'!$C$3:$C$300,C724)+COUNTIF('12'!$C$3:$C$300,C724)</f>
        <v>0</v>
      </c>
      <c r="E724" s="18">
        <f>COUNTIF('01'!$D$3:$D$300,C724)+COUNTIF('02'!$D$3:$D$300,C724)+COUNTIF('03'!$D$3:$D$300,C724)+COUNTIF('04'!$D$3:$D$300,C724)+COUNTIF('05'!$D$3:$D$300,C724)+COUNTIF('06'!$D$3:$D$300,C724)+COUNTIF('07'!$D$3:$D$300,C724)+COUNTIF('08'!$D$3:$D$300,C724)+COUNTIF('09'!$D$3:$D$300,C724)+COUNTIF('10'!$D$3:$D$260,C724)+COUNTIF('11'!$D$3:$D$300,C724)+COUNTIF('12'!$D$3:$D$300,C724)</f>
        <v>0</v>
      </c>
      <c r="F724" s="18">
        <f>COUNTIFS('01'!$C$3:$C$300,C724,'01'!$H$3:$H$300,"&gt;0")+COUNTIFS('01'!$D$3:$D$300,C724,'01'!$H$3:$H$300,"&gt;0")+COUNTIFS('02'!$C$3:$C$300,C724,'02'!$H$3:$H$300,"&gt;0")+COUNTIFS('02'!$D$3:$D$300,C724,'02'!$H$3:$H$300,"&gt;0")+COUNTIFS('03'!$C$3:$C$300,C724,'03'!$H$3:$H$300,"&gt;0")+COUNTIFS('03'!$D$3:$D$300,C724,'03'!$H$3:$H$300,"&gt;0")+COUNTIFS('04'!$C$3:$C$300,C724,'04'!$H$3:$H$300,"&gt;0")+COUNTIFS('04'!$D$3:$D$300,C724,'04'!$H$3:$H$300,"&gt;0")+COUNTIFS('05'!$C$3:$C$300,C724,'05'!$H$3:$H$300,"&gt;0")+COUNTIFS('05'!$D$3:$D$300,C724,'05'!$H$3:$H$300,"&gt;0")+COUNTIFS('06'!$C$3:$C$300,C724,'06'!$H$3:$H$300,"&gt;0")+COUNTIFS('06'!$D$3:$D$300,C724,'06'!$H$3:$H$300,"&gt;0")+COUNTIFS('07'!$C$3:$C$300,C724,'07'!$H$3:$H$300,"&gt;0")+COUNTIFS('07'!$D$3:$D$300,C724,'07'!$H$3:$H$300,"&gt;0")+COUNTIFS('08'!$C$3:$C$300,C724,'08'!$H$3:$H$300,"&gt;0")+COUNTIFS('08'!$D$3:$D$300,C724,'08'!$H$3:$H$300,"&gt;0")+COUNTIFS('09'!$C$3:$C$300,C724,'09'!$H$3:$H$300,"&gt;0")+COUNTIFS('09'!$D$3:$D$300,C724,'09'!$H$3:$H$300,"&gt;0")+COUNTIFS('10'!$C$3:$C$260,C724,'10'!$I$3:$I$260,"&gt;0")+COUNTIFS('10'!$D$3:$D$260,C724,'10'!$I$3:$I$260,"&gt;0")+COUNTIFS('11'!$C$3:$C$300,C724,'11'!$H$3:$H$300,"&gt;0")+COUNTIFS('11'!$D$3:$D$300,C724,'11'!$H$3:$H$300,"&gt;0")+COUNTIFS('12'!$C$3:$C$300,C724,'12'!$H$3:$H$300,"&gt;0")+COUNTIFS('12'!$D$3:$D$300,C724,'12'!$H$3:$H$300,"&gt;0")</f>
        <v>0</v>
      </c>
      <c r="G724" s="18">
        <f>COUNTIFS('01'!$C$3:$C$300,C724,'01'!$H$3:$H$300,"&lt;0")+COUNTIFS('01'!$D$3:$D$300,C724,'01'!$H$3:$H$300,"&lt;0")+COUNTIFS('02'!$C$3:$C$300,C724,'02'!$H$3:$H$300,"&lt;0")+COUNTIFS('02'!$D$3:$D$300,C724,'02'!$H$3:$H$300,"&lt;0")+COUNTIFS('03'!$C$3:$C$300,C724,'03'!$H$3:$H$300,"&lt;0")+COUNTIFS('03'!$D$3:$D$300,C724,'03'!$H$3:$H$300,"&lt;0")+COUNTIFS('04'!$C$3:$C$300,C724,'04'!$H$3:$H$300,"&lt;0")+COUNTIFS('04'!$D$3:$D$300,C724,'04'!$H$3:$H$300,"&lt;0")+COUNTIFS('05'!$C$3:$C$300,C724,'05'!$H$3:$H$300,"&lt;0")+COUNTIFS('05'!$D$3:$D$300,C724,'05'!$H$3:$H$300,"&lt;0")+COUNTIFS('06'!$C$3:$C$300,C724,'06'!$H$3:$H$300,"&lt;0")+COUNTIFS('06'!$D$3:$D$300,C724,'06'!$H$3:$H$300,"&lt;0")+COUNTIFS('07'!$C$3:$C$300,C724,'07'!$H$3:$H$300,"&lt;0")+COUNTIFS('07'!$D$3:$D$300,C724,'07'!$H$3:$H$300,"&lt;0")+COUNTIFS('08'!$C$3:$C$300,C724,'08'!$H$3:$H$300,"&lt;0")+COUNTIFS('08'!$D$3:$D$300,C724,'08'!$H$3:$H$300,"&lt;0")+COUNTIFS('09'!$C$3:$C$300,C724,'09'!$H$3:$H$300,"&lt;0")+COUNTIFS('09'!$D$3:$D$300,C724,'09'!$H$3:$H$300,"&lt;0")+COUNTIFS('10'!$C$3:$C$260,C724,'10'!$I$3:$I$260,"&lt;0")+COUNTIFS('10'!$D$3:$D$260,C724,'10'!$I$3:$I$260,"&lt;0")+COUNTIFS('11'!$C$3:$C$300,C724,'11'!$H$3:$H$300,"&lt;0")+COUNTIFS('11'!$D$3:$D$300,C724,'11'!$H$3:$H$300,"&lt;0")+COUNTIFS('12'!$C$3:$C$300,C724,'12'!$H$3:$H$300,"&lt;0")+COUNTIFS('12'!$D$3:$D$300,C724,'12'!$H$3:$H$300,"&lt;0")</f>
        <v>0</v>
      </c>
      <c r="H724" s="19">
        <f>SUMIFS('01'!$H$3:$H$300,'01'!$C$3:$C$300,C724)+SUMIFS('01'!$H$3:$H$300,'01'!$D$3:$D$300,C724)+SUMIFS('02'!$H$3:$H$300,'02'!$C$3:$C$300,C724)+SUMIFS('02'!$H$3:$H$300,'02'!$D$3:$D$300,C724)+SUMIFS('03'!$H$3:$H$300,'03'!$C$3:$C$300,C724)+SUMIFS('03'!$H$3:$H$300,'03'!$D$3:$D$300,C724)+SUMIFS('04'!$H$3:$H$300,'04'!$C$3:$C$300,C724)+SUMIFS('04'!$H$3:$H$300,'04'!$D$3:$D$300,C724)+SUMIFS('05'!$H$3:$H$300,'05'!$C$3:$C$300,C724)+SUMIFS('05'!$H$3:$H$300,'05'!$D$3:$D$300,C724)+SUMIFS('06'!$H$3:$H$300,'06'!$C$3:$C$300,C724)+SUMIFS('06'!$H$3:$H$300,'06'!$D$3:$D$300,C724)+SUMIFS('07'!$H$3:$H$300,'07'!$C$3:$C$300,C724)+SUMIFS('07'!$H$3:$H$300,'07'!$D$3:$D$300,C724)+SUMIFS('08'!$H$3:$H$300,'08'!$C$3:$C$300,C724)+SUMIFS('08'!$H$3:$H$300,'08'!$D$3:$D$300,C724)+SUMIFS('09'!$H$3:$H$300,'09'!$C$3:$C$300,C724)+SUMIFS('09'!$H$3:$H$300,'09'!$D$3:$D$300,C724)+SUMIFS('10'!$I$3:$I$260,'10'!$C$3:$C$260,C724)+SUMIFS('10'!$I$3:$I$260,'10'!$D$3:$D$260,C724)+SUMIFS('11'!$H$3:$H$300,'11'!$C$3:$C$300,C724)+SUMIFS('11'!$H$3:$H$300,'11'!$D$3:$D$300,C724)+SUMIFS('12'!$H$3:$H$300,'12'!$C$3:$C$300,C724)+SUMIFS('12'!$H$3:$H$300,'12'!$D$3:$D$300,C724)</f>
        <v>0</v>
      </c>
      <c r="I724" s="212"/>
      <c r="J724" s="231"/>
      <c r="K724" s="212"/>
      <c r="L724" s="212"/>
    </row>
    <row r="725" spans="1:12" ht="24.75" customHeight="1">
      <c r="A725" s="16">
        <f>Equipes!$H725+(ROW(Equipes!$H725)/100000)</f>
        <v>7.2500000000000004E-3</v>
      </c>
      <c r="B725" s="13">
        <f>RANK(Equipes!$A725,A:A)</f>
        <v>276</v>
      </c>
      <c r="C725" s="28"/>
      <c r="D725" s="18">
        <f>COUNTIF('01'!$C$3:$C$300,C725)+COUNTIF('02'!$C$3:$C$300,C725)+COUNTIF('03'!$C$3:$C$300,C725)+COUNTIF('04'!$C$3:$C$300,C725)+COUNTIF('05'!$C$3:$C$300,C725)+COUNTIF('06'!$C$3:$C$300,C725)+COUNTIF('07'!$C$3:$C$300,C725)+COUNTIF('08'!$C$3:$C$300,C725)+COUNTIF('09'!$C$3:$C$300,C725)+COUNTIF('10'!$C$3:$C$260,C725)+COUNTIF('11'!$C$3:$C$300,C725)+COUNTIF('12'!$C$3:$C$300,C725)</f>
        <v>0</v>
      </c>
      <c r="E725" s="18">
        <f>COUNTIF('01'!$D$3:$D$300,C725)+COUNTIF('02'!$D$3:$D$300,C725)+COUNTIF('03'!$D$3:$D$300,C725)+COUNTIF('04'!$D$3:$D$300,C725)+COUNTIF('05'!$D$3:$D$300,C725)+COUNTIF('06'!$D$3:$D$300,C725)+COUNTIF('07'!$D$3:$D$300,C725)+COUNTIF('08'!$D$3:$D$300,C725)+COUNTIF('09'!$D$3:$D$300,C725)+COUNTIF('10'!$D$3:$D$260,C725)+COUNTIF('11'!$D$3:$D$300,C725)+COUNTIF('12'!$D$3:$D$300,C725)</f>
        <v>0</v>
      </c>
      <c r="F725" s="18">
        <f>COUNTIFS('01'!$C$3:$C$300,C725,'01'!$H$3:$H$300,"&gt;0")+COUNTIFS('01'!$D$3:$D$300,C725,'01'!$H$3:$H$300,"&gt;0")+COUNTIFS('02'!$C$3:$C$300,C725,'02'!$H$3:$H$300,"&gt;0")+COUNTIFS('02'!$D$3:$D$300,C725,'02'!$H$3:$H$300,"&gt;0")+COUNTIFS('03'!$C$3:$C$300,C725,'03'!$H$3:$H$300,"&gt;0")+COUNTIFS('03'!$D$3:$D$300,C725,'03'!$H$3:$H$300,"&gt;0")+COUNTIFS('04'!$C$3:$C$300,C725,'04'!$H$3:$H$300,"&gt;0")+COUNTIFS('04'!$D$3:$D$300,C725,'04'!$H$3:$H$300,"&gt;0")+COUNTIFS('05'!$C$3:$C$300,C725,'05'!$H$3:$H$300,"&gt;0")+COUNTIFS('05'!$D$3:$D$300,C725,'05'!$H$3:$H$300,"&gt;0")+COUNTIFS('06'!$C$3:$C$300,C725,'06'!$H$3:$H$300,"&gt;0")+COUNTIFS('06'!$D$3:$D$300,C725,'06'!$H$3:$H$300,"&gt;0")+COUNTIFS('07'!$C$3:$C$300,C725,'07'!$H$3:$H$300,"&gt;0")+COUNTIFS('07'!$D$3:$D$300,C725,'07'!$H$3:$H$300,"&gt;0")+COUNTIFS('08'!$C$3:$C$300,C725,'08'!$H$3:$H$300,"&gt;0")+COUNTIFS('08'!$D$3:$D$300,C725,'08'!$H$3:$H$300,"&gt;0")+COUNTIFS('09'!$C$3:$C$300,C725,'09'!$H$3:$H$300,"&gt;0")+COUNTIFS('09'!$D$3:$D$300,C725,'09'!$H$3:$H$300,"&gt;0")+COUNTIFS('10'!$C$3:$C$260,C725,'10'!$I$3:$I$260,"&gt;0")+COUNTIFS('10'!$D$3:$D$260,C725,'10'!$I$3:$I$260,"&gt;0")+COUNTIFS('11'!$C$3:$C$300,C725,'11'!$H$3:$H$300,"&gt;0")+COUNTIFS('11'!$D$3:$D$300,C725,'11'!$H$3:$H$300,"&gt;0")+COUNTIFS('12'!$C$3:$C$300,C725,'12'!$H$3:$H$300,"&gt;0")+COUNTIFS('12'!$D$3:$D$300,C725,'12'!$H$3:$H$300,"&gt;0")</f>
        <v>0</v>
      </c>
      <c r="G725" s="18">
        <f>COUNTIFS('01'!$C$3:$C$300,C725,'01'!$H$3:$H$300,"&lt;0")+COUNTIFS('01'!$D$3:$D$300,C725,'01'!$H$3:$H$300,"&lt;0")+COUNTIFS('02'!$C$3:$C$300,C725,'02'!$H$3:$H$300,"&lt;0")+COUNTIFS('02'!$D$3:$D$300,C725,'02'!$H$3:$H$300,"&lt;0")+COUNTIFS('03'!$C$3:$C$300,C725,'03'!$H$3:$H$300,"&lt;0")+COUNTIFS('03'!$D$3:$D$300,C725,'03'!$H$3:$H$300,"&lt;0")+COUNTIFS('04'!$C$3:$C$300,C725,'04'!$H$3:$H$300,"&lt;0")+COUNTIFS('04'!$D$3:$D$300,C725,'04'!$H$3:$H$300,"&lt;0")+COUNTIFS('05'!$C$3:$C$300,C725,'05'!$H$3:$H$300,"&lt;0")+COUNTIFS('05'!$D$3:$D$300,C725,'05'!$H$3:$H$300,"&lt;0")+COUNTIFS('06'!$C$3:$C$300,C725,'06'!$H$3:$H$300,"&lt;0")+COUNTIFS('06'!$D$3:$D$300,C725,'06'!$H$3:$H$300,"&lt;0")+COUNTIFS('07'!$C$3:$C$300,C725,'07'!$H$3:$H$300,"&lt;0")+COUNTIFS('07'!$D$3:$D$300,C725,'07'!$H$3:$H$300,"&lt;0")+COUNTIFS('08'!$C$3:$C$300,C725,'08'!$H$3:$H$300,"&lt;0")+COUNTIFS('08'!$D$3:$D$300,C725,'08'!$H$3:$H$300,"&lt;0")+COUNTIFS('09'!$C$3:$C$300,C725,'09'!$H$3:$H$300,"&lt;0")+COUNTIFS('09'!$D$3:$D$300,C725,'09'!$H$3:$H$300,"&lt;0")+COUNTIFS('10'!$C$3:$C$260,C725,'10'!$I$3:$I$260,"&lt;0")+COUNTIFS('10'!$D$3:$D$260,C725,'10'!$I$3:$I$260,"&lt;0")+COUNTIFS('11'!$C$3:$C$300,C725,'11'!$H$3:$H$300,"&lt;0")+COUNTIFS('11'!$D$3:$D$300,C725,'11'!$H$3:$H$300,"&lt;0")+COUNTIFS('12'!$C$3:$C$300,C725,'12'!$H$3:$H$300,"&lt;0")+COUNTIFS('12'!$D$3:$D$300,C725,'12'!$H$3:$H$300,"&lt;0")</f>
        <v>0</v>
      </c>
      <c r="H725" s="19">
        <f>SUMIFS('01'!$H$3:$H$300,'01'!$C$3:$C$300,C725)+SUMIFS('01'!$H$3:$H$300,'01'!$D$3:$D$300,C725)+SUMIFS('02'!$H$3:$H$300,'02'!$C$3:$C$300,C725)+SUMIFS('02'!$H$3:$H$300,'02'!$D$3:$D$300,C725)+SUMIFS('03'!$H$3:$H$300,'03'!$C$3:$C$300,C725)+SUMIFS('03'!$H$3:$H$300,'03'!$D$3:$D$300,C725)+SUMIFS('04'!$H$3:$H$300,'04'!$C$3:$C$300,C725)+SUMIFS('04'!$H$3:$H$300,'04'!$D$3:$D$300,C725)+SUMIFS('05'!$H$3:$H$300,'05'!$C$3:$C$300,C725)+SUMIFS('05'!$H$3:$H$300,'05'!$D$3:$D$300,C725)+SUMIFS('06'!$H$3:$H$300,'06'!$C$3:$C$300,C725)+SUMIFS('06'!$H$3:$H$300,'06'!$D$3:$D$300,C725)+SUMIFS('07'!$H$3:$H$300,'07'!$C$3:$C$300,C725)+SUMIFS('07'!$H$3:$H$300,'07'!$D$3:$D$300,C725)+SUMIFS('08'!$H$3:$H$300,'08'!$C$3:$C$300,C725)+SUMIFS('08'!$H$3:$H$300,'08'!$D$3:$D$300,C725)+SUMIFS('09'!$H$3:$H$300,'09'!$C$3:$C$300,C725)+SUMIFS('09'!$H$3:$H$300,'09'!$D$3:$D$300,C725)+SUMIFS('10'!$I$3:$I$260,'10'!$C$3:$C$260,C725)+SUMIFS('10'!$I$3:$I$260,'10'!$D$3:$D$260,C725)+SUMIFS('11'!$H$3:$H$300,'11'!$C$3:$C$300,C725)+SUMIFS('11'!$H$3:$H$300,'11'!$D$3:$D$300,C725)+SUMIFS('12'!$H$3:$H$300,'12'!$C$3:$C$300,C725)+SUMIFS('12'!$H$3:$H$300,'12'!$D$3:$D$300,C725)</f>
        <v>0</v>
      </c>
      <c r="I725" s="212"/>
      <c r="J725" s="231"/>
      <c r="K725" s="212"/>
      <c r="L725" s="212"/>
    </row>
    <row r="726" spans="1:12" ht="24.75" customHeight="1">
      <c r="A726" s="16">
        <f>Equipes!$H726+(ROW(Equipes!$H726)/100000)</f>
        <v>7.26E-3</v>
      </c>
      <c r="B726" s="13">
        <f>RANK(Equipes!$A726,A:A)</f>
        <v>275</v>
      </c>
      <c r="C726" s="28"/>
      <c r="D726" s="18">
        <f>COUNTIF('01'!$C$3:$C$300,C726)+COUNTIF('02'!$C$3:$C$300,C726)+COUNTIF('03'!$C$3:$C$300,C726)+COUNTIF('04'!$C$3:$C$300,C726)+COUNTIF('05'!$C$3:$C$300,C726)+COUNTIF('06'!$C$3:$C$300,C726)+COUNTIF('07'!$C$3:$C$300,C726)+COUNTIF('08'!$C$3:$C$300,C726)+COUNTIF('09'!$C$3:$C$300,C726)+COUNTIF('10'!$C$3:$C$260,C726)+COUNTIF('11'!$C$3:$C$300,C726)+COUNTIF('12'!$C$3:$C$300,C726)</f>
        <v>0</v>
      </c>
      <c r="E726" s="18">
        <f>COUNTIF('01'!$D$3:$D$300,C726)+COUNTIF('02'!$D$3:$D$300,C726)+COUNTIF('03'!$D$3:$D$300,C726)+COUNTIF('04'!$D$3:$D$300,C726)+COUNTIF('05'!$D$3:$D$300,C726)+COUNTIF('06'!$D$3:$D$300,C726)+COUNTIF('07'!$D$3:$D$300,C726)+COUNTIF('08'!$D$3:$D$300,C726)+COUNTIF('09'!$D$3:$D$300,C726)+COUNTIF('10'!$D$3:$D$260,C726)+COUNTIF('11'!$D$3:$D$300,C726)+COUNTIF('12'!$D$3:$D$300,C726)</f>
        <v>0</v>
      </c>
      <c r="F726" s="18">
        <f>COUNTIFS('01'!$C$3:$C$300,C726,'01'!$H$3:$H$300,"&gt;0")+COUNTIFS('01'!$D$3:$D$300,C726,'01'!$H$3:$H$300,"&gt;0")+COUNTIFS('02'!$C$3:$C$300,C726,'02'!$H$3:$H$300,"&gt;0")+COUNTIFS('02'!$D$3:$D$300,C726,'02'!$H$3:$H$300,"&gt;0")+COUNTIFS('03'!$C$3:$C$300,C726,'03'!$H$3:$H$300,"&gt;0")+COUNTIFS('03'!$D$3:$D$300,C726,'03'!$H$3:$H$300,"&gt;0")+COUNTIFS('04'!$C$3:$C$300,C726,'04'!$H$3:$H$300,"&gt;0")+COUNTIFS('04'!$D$3:$D$300,C726,'04'!$H$3:$H$300,"&gt;0")+COUNTIFS('05'!$C$3:$C$300,C726,'05'!$H$3:$H$300,"&gt;0")+COUNTIFS('05'!$D$3:$D$300,C726,'05'!$H$3:$H$300,"&gt;0")+COUNTIFS('06'!$C$3:$C$300,C726,'06'!$H$3:$H$300,"&gt;0")+COUNTIFS('06'!$D$3:$D$300,C726,'06'!$H$3:$H$300,"&gt;0")+COUNTIFS('07'!$C$3:$C$300,C726,'07'!$H$3:$H$300,"&gt;0")+COUNTIFS('07'!$D$3:$D$300,C726,'07'!$H$3:$H$300,"&gt;0")+COUNTIFS('08'!$C$3:$C$300,C726,'08'!$H$3:$H$300,"&gt;0")+COUNTIFS('08'!$D$3:$D$300,C726,'08'!$H$3:$H$300,"&gt;0")+COUNTIFS('09'!$C$3:$C$300,C726,'09'!$H$3:$H$300,"&gt;0")+COUNTIFS('09'!$D$3:$D$300,C726,'09'!$H$3:$H$300,"&gt;0")+COUNTIFS('10'!$C$3:$C$260,C726,'10'!$I$3:$I$260,"&gt;0")+COUNTIFS('10'!$D$3:$D$260,C726,'10'!$I$3:$I$260,"&gt;0")+COUNTIFS('11'!$C$3:$C$300,C726,'11'!$H$3:$H$300,"&gt;0")+COUNTIFS('11'!$D$3:$D$300,C726,'11'!$H$3:$H$300,"&gt;0")+COUNTIFS('12'!$C$3:$C$300,C726,'12'!$H$3:$H$300,"&gt;0")+COUNTIFS('12'!$D$3:$D$300,C726,'12'!$H$3:$H$300,"&gt;0")</f>
        <v>0</v>
      </c>
      <c r="G726" s="18">
        <f>COUNTIFS('01'!$C$3:$C$300,C726,'01'!$H$3:$H$300,"&lt;0")+COUNTIFS('01'!$D$3:$D$300,C726,'01'!$H$3:$H$300,"&lt;0")+COUNTIFS('02'!$C$3:$C$300,C726,'02'!$H$3:$H$300,"&lt;0")+COUNTIFS('02'!$D$3:$D$300,C726,'02'!$H$3:$H$300,"&lt;0")+COUNTIFS('03'!$C$3:$C$300,C726,'03'!$H$3:$H$300,"&lt;0")+COUNTIFS('03'!$D$3:$D$300,C726,'03'!$H$3:$H$300,"&lt;0")+COUNTIFS('04'!$C$3:$C$300,C726,'04'!$H$3:$H$300,"&lt;0")+COUNTIFS('04'!$D$3:$D$300,C726,'04'!$H$3:$H$300,"&lt;0")+COUNTIFS('05'!$C$3:$C$300,C726,'05'!$H$3:$H$300,"&lt;0")+COUNTIFS('05'!$D$3:$D$300,C726,'05'!$H$3:$H$300,"&lt;0")+COUNTIFS('06'!$C$3:$C$300,C726,'06'!$H$3:$H$300,"&lt;0")+COUNTIFS('06'!$D$3:$D$300,C726,'06'!$H$3:$H$300,"&lt;0")+COUNTIFS('07'!$C$3:$C$300,C726,'07'!$H$3:$H$300,"&lt;0")+COUNTIFS('07'!$D$3:$D$300,C726,'07'!$H$3:$H$300,"&lt;0")+COUNTIFS('08'!$C$3:$C$300,C726,'08'!$H$3:$H$300,"&lt;0")+COUNTIFS('08'!$D$3:$D$300,C726,'08'!$H$3:$H$300,"&lt;0")+COUNTIFS('09'!$C$3:$C$300,C726,'09'!$H$3:$H$300,"&lt;0")+COUNTIFS('09'!$D$3:$D$300,C726,'09'!$H$3:$H$300,"&lt;0")+COUNTIFS('10'!$C$3:$C$260,C726,'10'!$I$3:$I$260,"&lt;0")+COUNTIFS('10'!$D$3:$D$260,C726,'10'!$I$3:$I$260,"&lt;0")+COUNTIFS('11'!$C$3:$C$300,C726,'11'!$H$3:$H$300,"&lt;0")+COUNTIFS('11'!$D$3:$D$300,C726,'11'!$H$3:$H$300,"&lt;0")+COUNTIFS('12'!$C$3:$C$300,C726,'12'!$H$3:$H$300,"&lt;0")+COUNTIFS('12'!$D$3:$D$300,C726,'12'!$H$3:$H$300,"&lt;0")</f>
        <v>0</v>
      </c>
      <c r="H726" s="19">
        <f>SUMIFS('01'!$H$3:$H$300,'01'!$C$3:$C$300,C726)+SUMIFS('01'!$H$3:$H$300,'01'!$D$3:$D$300,C726)+SUMIFS('02'!$H$3:$H$300,'02'!$C$3:$C$300,C726)+SUMIFS('02'!$H$3:$H$300,'02'!$D$3:$D$300,C726)+SUMIFS('03'!$H$3:$H$300,'03'!$C$3:$C$300,C726)+SUMIFS('03'!$H$3:$H$300,'03'!$D$3:$D$300,C726)+SUMIFS('04'!$H$3:$H$300,'04'!$C$3:$C$300,C726)+SUMIFS('04'!$H$3:$H$300,'04'!$D$3:$D$300,C726)+SUMIFS('05'!$H$3:$H$300,'05'!$C$3:$C$300,C726)+SUMIFS('05'!$H$3:$H$300,'05'!$D$3:$D$300,C726)+SUMIFS('06'!$H$3:$H$300,'06'!$C$3:$C$300,C726)+SUMIFS('06'!$H$3:$H$300,'06'!$D$3:$D$300,C726)+SUMIFS('07'!$H$3:$H$300,'07'!$C$3:$C$300,C726)+SUMIFS('07'!$H$3:$H$300,'07'!$D$3:$D$300,C726)+SUMIFS('08'!$H$3:$H$300,'08'!$C$3:$C$300,C726)+SUMIFS('08'!$H$3:$H$300,'08'!$D$3:$D$300,C726)+SUMIFS('09'!$H$3:$H$300,'09'!$C$3:$C$300,C726)+SUMIFS('09'!$H$3:$H$300,'09'!$D$3:$D$300,C726)+SUMIFS('10'!$I$3:$I$260,'10'!$C$3:$C$260,C726)+SUMIFS('10'!$I$3:$I$260,'10'!$D$3:$D$260,C726)+SUMIFS('11'!$H$3:$H$300,'11'!$C$3:$C$300,C726)+SUMIFS('11'!$H$3:$H$300,'11'!$D$3:$D$300,C726)+SUMIFS('12'!$H$3:$H$300,'12'!$C$3:$C$300,C726)+SUMIFS('12'!$H$3:$H$300,'12'!$D$3:$D$300,C726)</f>
        <v>0</v>
      </c>
      <c r="I726" s="212"/>
      <c r="J726" s="231"/>
      <c r="K726" s="212"/>
      <c r="L726" s="212"/>
    </row>
    <row r="727" spans="1:12" ht="24.75" customHeight="1">
      <c r="A727" s="16">
        <f>Equipes!$H727+(ROW(Equipes!$H727)/100000)</f>
        <v>7.2700000000000004E-3</v>
      </c>
      <c r="B727" s="13">
        <f>RANK(Equipes!$A727,A:A)</f>
        <v>274</v>
      </c>
      <c r="C727" s="28"/>
      <c r="D727" s="18">
        <f>COUNTIF('01'!$C$3:$C$300,C727)+COUNTIF('02'!$C$3:$C$300,C727)+COUNTIF('03'!$C$3:$C$300,C727)+COUNTIF('04'!$C$3:$C$300,C727)+COUNTIF('05'!$C$3:$C$300,C727)+COUNTIF('06'!$C$3:$C$300,C727)+COUNTIF('07'!$C$3:$C$300,C727)+COUNTIF('08'!$C$3:$C$300,C727)+COUNTIF('09'!$C$3:$C$300,C727)+COUNTIF('10'!$C$3:$C$260,C727)+COUNTIF('11'!$C$3:$C$300,C727)+COUNTIF('12'!$C$3:$C$300,C727)</f>
        <v>0</v>
      </c>
      <c r="E727" s="18">
        <f>COUNTIF('01'!$D$3:$D$300,C727)+COUNTIF('02'!$D$3:$D$300,C727)+COUNTIF('03'!$D$3:$D$300,C727)+COUNTIF('04'!$D$3:$D$300,C727)+COUNTIF('05'!$D$3:$D$300,C727)+COUNTIF('06'!$D$3:$D$300,C727)+COUNTIF('07'!$D$3:$D$300,C727)+COUNTIF('08'!$D$3:$D$300,C727)+COUNTIF('09'!$D$3:$D$300,C727)+COUNTIF('10'!$D$3:$D$260,C727)+COUNTIF('11'!$D$3:$D$300,C727)+COUNTIF('12'!$D$3:$D$300,C727)</f>
        <v>0</v>
      </c>
      <c r="F727" s="18">
        <f>COUNTIFS('01'!$C$3:$C$300,C727,'01'!$H$3:$H$300,"&gt;0")+COUNTIFS('01'!$D$3:$D$300,C727,'01'!$H$3:$H$300,"&gt;0")+COUNTIFS('02'!$C$3:$C$300,C727,'02'!$H$3:$H$300,"&gt;0")+COUNTIFS('02'!$D$3:$D$300,C727,'02'!$H$3:$H$300,"&gt;0")+COUNTIFS('03'!$C$3:$C$300,C727,'03'!$H$3:$H$300,"&gt;0")+COUNTIFS('03'!$D$3:$D$300,C727,'03'!$H$3:$H$300,"&gt;0")+COUNTIFS('04'!$C$3:$C$300,C727,'04'!$H$3:$H$300,"&gt;0")+COUNTIFS('04'!$D$3:$D$300,C727,'04'!$H$3:$H$300,"&gt;0")+COUNTIFS('05'!$C$3:$C$300,C727,'05'!$H$3:$H$300,"&gt;0")+COUNTIFS('05'!$D$3:$D$300,C727,'05'!$H$3:$H$300,"&gt;0")+COUNTIFS('06'!$C$3:$C$300,C727,'06'!$H$3:$H$300,"&gt;0")+COUNTIFS('06'!$D$3:$D$300,C727,'06'!$H$3:$H$300,"&gt;0")+COUNTIFS('07'!$C$3:$C$300,C727,'07'!$H$3:$H$300,"&gt;0")+COUNTIFS('07'!$D$3:$D$300,C727,'07'!$H$3:$H$300,"&gt;0")+COUNTIFS('08'!$C$3:$C$300,C727,'08'!$H$3:$H$300,"&gt;0")+COUNTIFS('08'!$D$3:$D$300,C727,'08'!$H$3:$H$300,"&gt;0")+COUNTIFS('09'!$C$3:$C$300,C727,'09'!$H$3:$H$300,"&gt;0")+COUNTIFS('09'!$D$3:$D$300,C727,'09'!$H$3:$H$300,"&gt;0")+COUNTIFS('10'!$C$3:$C$260,C727,'10'!$I$3:$I$260,"&gt;0")+COUNTIFS('10'!$D$3:$D$260,C727,'10'!$I$3:$I$260,"&gt;0")+COUNTIFS('11'!$C$3:$C$300,C727,'11'!$H$3:$H$300,"&gt;0")+COUNTIFS('11'!$D$3:$D$300,C727,'11'!$H$3:$H$300,"&gt;0")+COUNTIFS('12'!$C$3:$C$300,C727,'12'!$H$3:$H$300,"&gt;0")+COUNTIFS('12'!$D$3:$D$300,C727,'12'!$H$3:$H$300,"&gt;0")</f>
        <v>0</v>
      </c>
      <c r="G727" s="18">
        <f>COUNTIFS('01'!$C$3:$C$300,C727,'01'!$H$3:$H$300,"&lt;0")+COUNTIFS('01'!$D$3:$D$300,C727,'01'!$H$3:$H$300,"&lt;0")+COUNTIFS('02'!$C$3:$C$300,C727,'02'!$H$3:$H$300,"&lt;0")+COUNTIFS('02'!$D$3:$D$300,C727,'02'!$H$3:$H$300,"&lt;0")+COUNTIFS('03'!$C$3:$C$300,C727,'03'!$H$3:$H$300,"&lt;0")+COUNTIFS('03'!$D$3:$D$300,C727,'03'!$H$3:$H$300,"&lt;0")+COUNTIFS('04'!$C$3:$C$300,C727,'04'!$H$3:$H$300,"&lt;0")+COUNTIFS('04'!$D$3:$D$300,C727,'04'!$H$3:$H$300,"&lt;0")+COUNTIFS('05'!$C$3:$C$300,C727,'05'!$H$3:$H$300,"&lt;0")+COUNTIFS('05'!$D$3:$D$300,C727,'05'!$H$3:$H$300,"&lt;0")+COUNTIFS('06'!$C$3:$C$300,C727,'06'!$H$3:$H$300,"&lt;0")+COUNTIFS('06'!$D$3:$D$300,C727,'06'!$H$3:$H$300,"&lt;0")+COUNTIFS('07'!$C$3:$C$300,C727,'07'!$H$3:$H$300,"&lt;0")+COUNTIFS('07'!$D$3:$D$300,C727,'07'!$H$3:$H$300,"&lt;0")+COUNTIFS('08'!$C$3:$C$300,C727,'08'!$H$3:$H$300,"&lt;0")+COUNTIFS('08'!$D$3:$D$300,C727,'08'!$H$3:$H$300,"&lt;0")+COUNTIFS('09'!$C$3:$C$300,C727,'09'!$H$3:$H$300,"&lt;0")+COUNTIFS('09'!$D$3:$D$300,C727,'09'!$H$3:$H$300,"&lt;0")+COUNTIFS('10'!$C$3:$C$260,C727,'10'!$I$3:$I$260,"&lt;0")+COUNTIFS('10'!$D$3:$D$260,C727,'10'!$I$3:$I$260,"&lt;0")+COUNTIFS('11'!$C$3:$C$300,C727,'11'!$H$3:$H$300,"&lt;0")+COUNTIFS('11'!$D$3:$D$300,C727,'11'!$H$3:$H$300,"&lt;0")+COUNTIFS('12'!$C$3:$C$300,C727,'12'!$H$3:$H$300,"&lt;0")+COUNTIFS('12'!$D$3:$D$300,C727,'12'!$H$3:$H$300,"&lt;0")</f>
        <v>0</v>
      </c>
      <c r="H727" s="19">
        <f>SUMIFS('01'!$H$3:$H$300,'01'!$C$3:$C$300,C727)+SUMIFS('01'!$H$3:$H$300,'01'!$D$3:$D$300,C727)+SUMIFS('02'!$H$3:$H$300,'02'!$C$3:$C$300,C727)+SUMIFS('02'!$H$3:$H$300,'02'!$D$3:$D$300,C727)+SUMIFS('03'!$H$3:$H$300,'03'!$C$3:$C$300,C727)+SUMIFS('03'!$H$3:$H$300,'03'!$D$3:$D$300,C727)+SUMIFS('04'!$H$3:$H$300,'04'!$C$3:$C$300,C727)+SUMIFS('04'!$H$3:$H$300,'04'!$D$3:$D$300,C727)+SUMIFS('05'!$H$3:$H$300,'05'!$C$3:$C$300,C727)+SUMIFS('05'!$H$3:$H$300,'05'!$D$3:$D$300,C727)+SUMIFS('06'!$H$3:$H$300,'06'!$C$3:$C$300,C727)+SUMIFS('06'!$H$3:$H$300,'06'!$D$3:$D$300,C727)+SUMIFS('07'!$H$3:$H$300,'07'!$C$3:$C$300,C727)+SUMIFS('07'!$H$3:$H$300,'07'!$D$3:$D$300,C727)+SUMIFS('08'!$H$3:$H$300,'08'!$C$3:$C$300,C727)+SUMIFS('08'!$H$3:$H$300,'08'!$D$3:$D$300,C727)+SUMIFS('09'!$H$3:$H$300,'09'!$C$3:$C$300,C727)+SUMIFS('09'!$H$3:$H$300,'09'!$D$3:$D$300,C727)+SUMIFS('10'!$I$3:$I$260,'10'!$C$3:$C$260,C727)+SUMIFS('10'!$I$3:$I$260,'10'!$D$3:$D$260,C727)+SUMIFS('11'!$H$3:$H$300,'11'!$C$3:$C$300,C727)+SUMIFS('11'!$H$3:$H$300,'11'!$D$3:$D$300,C727)+SUMIFS('12'!$H$3:$H$300,'12'!$C$3:$C$300,C727)+SUMIFS('12'!$H$3:$H$300,'12'!$D$3:$D$300,C727)</f>
        <v>0</v>
      </c>
      <c r="I727" s="212"/>
      <c r="J727" s="231"/>
      <c r="K727" s="212"/>
      <c r="L727" s="212"/>
    </row>
    <row r="728" spans="1:12" ht="24.75" customHeight="1">
      <c r="A728" s="16">
        <f>Equipes!$H728+(ROW(Equipes!$H728)/100000)</f>
        <v>7.28E-3</v>
      </c>
      <c r="B728" s="13">
        <f>RANK(Equipes!$A728,A:A)</f>
        <v>273</v>
      </c>
      <c r="C728" s="28"/>
      <c r="D728" s="18">
        <f>COUNTIF('01'!$C$3:$C$300,C728)+COUNTIF('02'!$C$3:$C$300,C728)+COUNTIF('03'!$C$3:$C$300,C728)+COUNTIF('04'!$C$3:$C$300,C728)+COUNTIF('05'!$C$3:$C$300,C728)+COUNTIF('06'!$C$3:$C$300,C728)+COUNTIF('07'!$C$3:$C$300,C728)+COUNTIF('08'!$C$3:$C$300,C728)+COUNTIF('09'!$C$3:$C$300,C728)+COUNTIF('10'!$C$3:$C$260,C728)+COUNTIF('11'!$C$3:$C$300,C728)+COUNTIF('12'!$C$3:$C$300,C728)</f>
        <v>0</v>
      </c>
      <c r="E728" s="18">
        <f>COUNTIF('01'!$D$3:$D$300,C728)+COUNTIF('02'!$D$3:$D$300,C728)+COUNTIF('03'!$D$3:$D$300,C728)+COUNTIF('04'!$D$3:$D$300,C728)+COUNTIF('05'!$D$3:$D$300,C728)+COUNTIF('06'!$D$3:$D$300,C728)+COUNTIF('07'!$D$3:$D$300,C728)+COUNTIF('08'!$D$3:$D$300,C728)+COUNTIF('09'!$D$3:$D$300,C728)+COUNTIF('10'!$D$3:$D$260,C728)+COUNTIF('11'!$D$3:$D$300,C728)+COUNTIF('12'!$D$3:$D$300,C728)</f>
        <v>0</v>
      </c>
      <c r="F728" s="18">
        <f>COUNTIFS('01'!$C$3:$C$300,C728,'01'!$H$3:$H$300,"&gt;0")+COUNTIFS('01'!$D$3:$D$300,C728,'01'!$H$3:$H$300,"&gt;0")+COUNTIFS('02'!$C$3:$C$300,C728,'02'!$H$3:$H$300,"&gt;0")+COUNTIFS('02'!$D$3:$D$300,C728,'02'!$H$3:$H$300,"&gt;0")+COUNTIFS('03'!$C$3:$C$300,C728,'03'!$H$3:$H$300,"&gt;0")+COUNTIFS('03'!$D$3:$D$300,C728,'03'!$H$3:$H$300,"&gt;0")+COUNTIFS('04'!$C$3:$C$300,C728,'04'!$H$3:$H$300,"&gt;0")+COUNTIFS('04'!$D$3:$D$300,C728,'04'!$H$3:$H$300,"&gt;0")+COUNTIFS('05'!$C$3:$C$300,C728,'05'!$H$3:$H$300,"&gt;0")+COUNTIFS('05'!$D$3:$D$300,C728,'05'!$H$3:$H$300,"&gt;0")+COUNTIFS('06'!$C$3:$C$300,C728,'06'!$H$3:$H$300,"&gt;0")+COUNTIFS('06'!$D$3:$D$300,C728,'06'!$H$3:$H$300,"&gt;0")+COUNTIFS('07'!$C$3:$C$300,C728,'07'!$H$3:$H$300,"&gt;0")+COUNTIFS('07'!$D$3:$D$300,C728,'07'!$H$3:$H$300,"&gt;0")+COUNTIFS('08'!$C$3:$C$300,C728,'08'!$H$3:$H$300,"&gt;0")+COUNTIFS('08'!$D$3:$D$300,C728,'08'!$H$3:$H$300,"&gt;0")+COUNTIFS('09'!$C$3:$C$300,C728,'09'!$H$3:$H$300,"&gt;0")+COUNTIFS('09'!$D$3:$D$300,C728,'09'!$H$3:$H$300,"&gt;0")+COUNTIFS('10'!$C$3:$C$260,C728,'10'!$I$3:$I$260,"&gt;0")+COUNTIFS('10'!$D$3:$D$260,C728,'10'!$I$3:$I$260,"&gt;0")+COUNTIFS('11'!$C$3:$C$300,C728,'11'!$H$3:$H$300,"&gt;0")+COUNTIFS('11'!$D$3:$D$300,C728,'11'!$H$3:$H$300,"&gt;0")+COUNTIFS('12'!$C$3:$C$300,C728,'12'!$H$3:$H$300,"&gt;0")+COUNTIFS('12'!$D$3:$D$300,C728,'12'!$H$3:$H$300,"&gt;0")</f>
        <v>0</v>
      </c>
      <c r="G728" s="18">
        <f>COUNTIFS('01'!$C$3:$C$300,C728,'01'!$H$3:$H$300,"&lt;0")+COUNTIFS('01'!$D$3:$D$300,C728,'01'!$H$3:$H$300,"&lt;0")+COUNTIFS('02'!$C$3:$C$300,C728,'02'!$H$3:$H$300,"&lt;0")+COUNTIFS('02'!$D$3:$D$300,C728,'02'!$H$3:$H$300,"&lt;0")+COUNTIFS('03'!$C$3:$C$300,C728,'03'!$H$3:$H$300,"&lt;0")+COUNTIFS('03'!$D$3:$D$300,C728,'03'!$H$3:$H$300,"&lt;0")+COUNTIFS('04'!$C$3:$C$300,C728,'04'!$H$3:$H$300,"&lt;0")+COUNTIFS('04'!$D$3:$D$300,C728,'04'!$H$3:$H$300,"&lt;0")+COUNTIFS('05'!$C$3:$C$300,C728,'05'!$H$3:$H$300,"&lt;0")+COUNTIFS('05'!$D$3:$D$300,C728,'05'!$H$3:$H$300,"&lt;0")+COUNTIFS('06'!$C$3:$C$300,C728,'06'!$H$3:$H$300,"&lt;0")+COUNTIFS('06'!$D$3:$D$300,C728,'06'!$H$3:$H$300,"&lt;0")+COUNTIFS('07'!$C$3:$C$300,C728,'07'!$H$3:$H$300,"&lt;0")+COUNTIFS('07'!$D$3:$D$300,C728,'07'!$H$3:$H$300,"&lt;0")+COUNTIFS('08'!$C$3:$C$300,C728,'08'!$H$3:$H$300,"&lt;0")+COUNTIFS('08'!$D$3:$D$300,C728,'08'!$H$3:$H$300,"&lt;0")+COUNTIFS('09'!$C$3:$C$300,C728,'09'!$H$3:$H$300,"&lt;0")+COUNTIFS('09'!$D$3:$D$300,C728,'09'!$H$3:$H$300,"&lt;0")+COUNTIFS('10'!$C$3:$C$260,C728,'10'!$I$3:$I$260,"&lt;0")+COUNTIFS('10'!$D$3:$D$260,C728,'10'!$I$3:$I$260,"&lt;0")+COUNTIFS('11'!$C$3:$C$300,C728,'11'!$H$3:$H$300,"&lt;0")+COUNTIFS('11'!$D$3:$D$300,C728,'11'!$H$3:$H$300,"&lt;0")+COUNTIFS('12'!$C$3:$C$300,C728,'12'!$H$3:$H$300,"&lt;0")+COUNTIFS('12'!$D$3:$D$300,C728,'12'!$H$3:$H$300,"&lt;0")</f>
        <v>0</v>
      </c>
      <c r="H728" s="19">
        <f>SUMIFS('01'!$H$3:$H$300,'01'!$C$3:$C$300,C728)+SUMIFS('01'!$H$3:$H$300,'01'!$D$3:$D$300,C728)+SUMIFS('02'!$H$3:$H$300,'02'!$C$3:$C$300,C728)+SUMIFS('02'!$H$3:$H$300,'02'!$D$3:$D$300,C728)+SUMIFS('03'!$H$3:$H$300,'03'!$C$3:$C$300,C728)+SUMIFS('03'!$H$3:$H$300,'03'!$D$3:$D$300,C728)+SUMIFS('04'!$H$3:$H$300,'04'!$C$3:$C$300,C728)+SUMIFS('04'!$H$3:$H$300,'04'!$D$3:$D$300,C728)+SUMIFS('05'!$H$3:$H$300,'05'!$C$3:$C$300,C728)+SUMIFS('05'!$H$3:$H$300,'05'!$D$3:$D$300,C728)+SUMIFS('06'!$H$3:$H$300,'06'!$C$3:$C$300,C728)+SUMIFS('06'!$H$3:$H$300,'06'!$D$3:$D$300,C728)+SUMIFS('07'!$H$3:$H$300,'07'!$C$3:$C$300,C728)+SUMIFS('07'!$H$3:$H$300,'07'!$D$3:$D$300,C728)+SUMIFS('08'!$H$3:$H$300,'08'!$C$3:$C$300,C728)+SUMIFS('08'!$H$3:$H$300,'08'!$D$3:$D$300,C728)+SUMIFS('09'!$H$3:$H$300,'09'!$C$3:$C$300,C728)+SUMIFS('09'!$H$3:$H$300,'09'!$D$3:$D$300,C728)+SUMIFS('10'!$I$3:$I$260,'10'!$C$3:$C$260,C728)+SUMIFS('10'!$I$3:$I$260,'10'!$D$3:$D$260,C728)+SUMIFS('11'!$H$3:$H$300,'11'!$C$3:$C$300,C728)+SUMIFS('11'!$H$3:$H$300,'11'!$D$3:$D$300,C728)+SUMIFS('12'!$H$3:$H$300,'12'!$C$3:$C$300,C728)+SUMIFS('12'!$H$3:$H$300,'12'!$D$3:$D$300,C728)</f>
        <v>0</v>
      </c>
      <c r="I728" s="212"/>
      <c r="J728" s="231"/>
      <c r="K728" s="212"/>
      <c r="L728" s="212"/>
    </row>
    <row r="729" spans="1:12" ht="24.75" customHeight="1">
      <c r="A729" s="16">
        <f>Equipes!$H729+(ROW(Equipes!$H729)/100000)</f>
        <v>7.2899999999999996E-3</v>
      </c>
      <c r="B729" s="13">
        <f>RANK(Equipes!$A729,A:A)</f>
        <v>272</v>
      </c>
      <c r="C729" s="28"/>
      <c r="D729" s="18">
        <f>COUNTIF('01'!$C$3:$C$300,C729)+COUNTIF('02'!$C$3:$C$300,C729)+COUNTIF('03'!$C$3:$C$300,C729)+COUNTIF('04'!$C$3:$C$300,C729)+COUNTIF('05'!$C$3:$C$300,C729)+COUNTIF('06'!$C$3:$C$300,C729)+COUNTIF('07'!$C$3:$C$300,C729)+COUNTIF('08'!$C$3:$C$300,C729)+COUNTIF('09'!$C$3:$C$300,C729)+COUNTIF('10'!$C$3:$C$260,C729)+COUNTIF('11'!$C$3:$C$300,C729)+COUNTIF('12'!$C$3:$C$300,C729)</f>
        <v>0</v>
      </c>
      <c r="E729" s="18">
        <f>COUNTIF('01'!$D$3:$D$300,C729)+COUNTIF('02'!$D$3:$D$300,C729)+COUNTIF('03'!$D$3:$D$300,C729)+COUNTIF('04'!$D$3:$D$300,C729)+COUNTIF('05'!$D$3:$D$300,C729)+COUNTIF('06'!$D$3:$D$300,C729)+COUNTIF('07'!$D$3:$D$300,C729)+COUNTIF('08'!$D$3:$D$300,C729)+COUNTIF('09'!$D$3:$D$300,C729)+COUNTIF('10'!$D$3:$D$260,C729)+COUNTIF('11'!$D$3:$D$300,C729)+COUNTIF('12'!$D$3:$D$300,C729)</f>
        <v>0</v>
      </c>
      <c r="F729" s="18">
        <f>COUNTIFS('01'!$C$3:$C$300,C729,'01'!$H$3:$H$300,"&gt;0")+COUNTIFS('01'!$D$3:$D$300,C729,'01'!$H$3:$H$300,"&gt;0")+COUNTIFS('02'!$C$3:$C$300,C729,'02'!$H$3:$H$300,"&gt;0")+COUNTIFS('02'!$D$3:$D$300,C729,'02'!$H$3:$H$300,"&gt;0")+COUNTIFS('03'!$C$3:$C$300,C729,'03'!$H$3:$H$300,"&gt;0")+COUNTIFS('03'!$D$3:$D$300,C729,'03'!$H$3:$H$300,"&gt;0")+COUNTIFS('04'!$C$3:$C$300,C729,'04'!$H$3:$H$300,"&gt;0")+COUNTIFS('04'!$D$3:$D$300,C729,'04'!$H$3:$H$300,"&gt;0")+COUNTIFS('05'!$C$3:$C$300,C729,'05'!$H$3:$H$300,"&gt;0")+COUNTIFS('05'!$D$3:$D$300,C729,'05'!$H$3:$H$300,"&gt;0")+COUNTIFS('06'!$C$3:$C$300,C729,'06'!$H$3:$H$300,"&gt;0")+COUNTIFS('06'!$D$3:$D$300,C729,'06'!$H$3:$H$300,"&gt;0")+COUNTIFS('07'!$C$3:$C$300,C729,'07'!$H$3:$H$300,"&gt;0")+COUNTIFS('07'!$D$3:$D$300,C729,'07'!$H$3:$H$300,"&gt;0")+COUNTIFS('08'!$C$3:$C$300,C729,'08'!$H$3:$H$300,"&gt;0")+COUNTIFS('08'!$D$3:$D$300,C729,'08'!$H$3:$H$300,"&gt;0")+COUNTIFS('09'!$C$3:$C$300,C729,'09'!$H$3:$H$300,"&gt;0")+COUNTIFS('09'!$D$3:$D$300,C729,'09'!$H$3:$H$300,"&gt;0")+COUNTIFS('10'!$C$3:$C$260,C729,'10'!$I$3:$I$260,"&gt;0")+COUNTIFS('10'!$D$3:$D$260,C729,'10'!$I$3:$I$260,"&gt;0")+COUNTIFS('11'!$C$3:$C$300,C729,'11'!$H$3:$H$300,"&gt;0")+COUNTIFS('11'!$D$3:$D$300,C729,'11'!$H$3:$H$300,"&gt;0")+COUNTIFS('12'!$C$3:$C$300,C729,'12'!$H$3:$H$300,"&gt;0")+COUNTIFS('12'!$D$3:$D$300,C729,'12'!$H$3:$H$300,"&gt;0")</f>
        <v>0</v>
      </c>
      <c r="G729" s="18">
        <f>COUNTIFS('01'!$C$3:$C$300,C729,'01'!$H$3:$H$300,"&lt;0")+COUNTIFS('01'!$D$3:$D$300,C729,'01'!$H$3:$H$300,"&lt;0")+COUNTIFS('02'!$C$3:$C$300,C729,'02'!$H$3:$H$300,"&lt;0")+COUNTIFS('02'!$D$3:$D$300,C729,'02'!$H$3:$H$300,"&lt;0")+COUNTIFS('03'!$C$3:$C$300,C729,'03'!$H$3:$H$300,"&lt;0")+COUNTIFS('03'!$D$3:$D$300,C729,'03'!$H$3:$H$300,"&lt;0")+COUNTIFS('04'!$C$3:$C$300,C729,'04'!$H$3:$H$300,"&lt;0")+COUNTIFS('04'!$D$3:$D$300,C729,'04'!$H$3:$H$300,"&lt;0")+COUNTIFS('05'!$C$3:$C$300,C729,'05'!$H$3:$H$300,"&lt;0")+COUNTIFS('05'!$D$3:$D$300,C729,'05'!$H$3:$H$300,"&lt;0")+COUNTIFS('06'!$C$3:$C$300,C729,'06'!$H$3:$H$300,"&lt;0")+COUNTIFS('06'!$D$3:$D$300,C729,'06'!$H$3:$H$300,"&lt;0")+COUNTIFS('07'!$C$3:$C$300,C729,'07'!$H$3:$H$300,"&lt;0")+COUNTIFS('07'!$D$3:$D$300,C729,'07'!$H$3:$H$300,"&lt;0")+COUNTIFS('08'!$C$3:$C$300,C729,'08'!$H$3:$H$300,"&lt;0")+COUNTIFS('08'!$D$3:$D$300,C729,'08'!$H$3:$H$300,"&lt;0")+COUNTIFS('09'!$C$3:$C$300,C729,'09'!$H$3:$H$300,"&lt;0")+COUNTIFS('09'!$D$3:$D$300,C729,'09'!$H$3:$H$300,"&lt;0")+COUNTIFS('10'!$C$3:$C$260,C729,'10'!$I$3:$I$260,"&lt;0")+COUNTIFS('10'!$D$3:$D$260,C729,'10'!$I$3:$I$260,"&lt;0")+COUNTIFS('11'!$C$3:$C$300,C729,'11'!$H$3:$H$300,"&lt;0")+COUNTIFS('11'!$D$3:$D$300,C729,'11'!$H$3:$H$300,"&lt;0")+COUNTIFS('12'!$C$3:$C$300,C729,'12'!$H$3:$H$300,"&lt;0")+COUNTIFS('12'!$D$3:$D$300,C729,'12'!$H$3:$H$300,"&lt;0")</f>
        <v>0</v>
      </c>
      <c r="H729" s="19">
        <f>SUMIFS('01'!$H$3:$H$300,'01'!$C$3:$C$300,C729)+SUMIFS('01'!$H$3:$H$300,'01'!$D$3:$D$300,C729)+SUMIFS('02'!$H$3:$H$300,'02'!$C$3:$C$300,C729)+SUMIFS('02'!$H$3:$H$300,'02'!$D$3:$D$300,C729)+SUMIFS('03'!$H$3:$H$300,'03'!$C$3:$C$300,C729)+SUMIFS('03'!$H$3:$H$300,'03'!$D$3:$D$300,C729)+SUMIFS('04'!$H$3:$H$300,'04'!$C$3:$C$300,C729)+SUMIFS('04'!$H$3:$H$300,'04'!$D$3:$D$300,C729)+SUMIFS('05'!$H$3:$H$300,'05'!$C$3:$C$300,C729)+SUMIFS('05'!$H$3:$H$300,'05'!$D$3:$D$300,C729)+SUMIFS('06'!$H$3:$H$300,'06'!$C$3:$C$300,C729)+SUMIFS('06'!$H$3:$H$300,'06'!$D$3:$D$300,C729)+SUMIFS('07'!$H$3:$H$300,'07'!$C$3:$C$300,C729)+SUMIFS('07'!$H$3:$H$300,'07'!$D$3:$D$300,C729)+SUMIFS('08'!$H$3:$H$300,'08'!$C$3:$C$300,C729)+SUMIFS('08'!$H$3:$H$300,'08'!$D$3:$D$300,C729)+SUMIFS('09'!$H$3:$H$300,'09'!$C$3:$C$300,C729)+SUMIFS('09'!$H$3:$H$300,'09'!$D$3:$D$300,C729)+SUMIFS('10'!$I$3:$I$260,'10'!$C$3:$C$260,C729)+SUMIFS('10'!$I$3:$I$260,'10'!$D$3:$D$260,C729)+SUMIFS('11'!$H$3:$H$300,'11'!$C$3:$C$300,C729)+SUMIFS('11'!$H$3:$H$300,'11'!$D$3:$D$300,C729)+SUMIFS('12'!$H$3:$H$300,'12'!$C$3:$C$300,C729)+SUMIFS('12'!$H$3:$H$300,'12'!$D$3:$D$300,C729)</f>
        <v>0</v>
      </c>
      <c r="I729" s="212"/>
      <c r="J729" s="231"/>
      <c r="K729" s="212"/>
      <c r="L729" s="212"/>
    </row>
    <row r="730" spans="1:12" ht="24.75" customHeight="1">
      <c r="A730" s="16">
        <f>Equipes!$H730+(ROW(Equipes!$H730)/100000)</f>
        <v>7.3000000000000001E-3</v>
      </c>
      <c r="B730" s="13">
        <f>RANK(Equipes!$A730,A:A)</f>
        <v>271</v>
      </c>
      <c r="C730" s="28"/>
      <c r="D730" s="18">
        <f>COUNTIF('01'!$C$3:$C$300,C730)+COUNTIF('02'!$C$3:$C$300,C730)+COUNTIF('03'!$C$3:$C$300,C730)+COUNTIF('04'!$C$3:$C$300,C730)+COUNTIF('05'!$C$3:$C$300,C730)+COUNTIF('06'!$C$3:$C$300,C730)+COUNTIF('07'!$C$3:$C$300,C730)+COUNTIF('08'!$C$3:$C$300,C730)+COUNTIF('09'!$C$3:$C$300,C730)+COUNTIF('10'!$C$3:$C$260,C730)+COUNTIF('11'!$C$3:$C$300,C730)+COUNTIF('12'!$C$3:$C$300,C730)</f>
        <v>0</v>
      </c>
      <c r="E730" s="18">
        <f>COUNTIF('01'!$D$3:$D$300,C730)+COUNTIF('02'!$D$3:$D$300,C730)+COUNTIF('03'!$D$3:$D$300,C730)+COUNTIF('04'!$D$3:$D$300,C730)+COUNTIF('05'!$D$3:$D$300,C730)+COUNTIF('06'!$D$3:$D$300,C730)+COUNTIF('07'!$D$3:$D$300,C730)+COUNTIF('08'!$D$3:$D$300,C730)+COUNTIF('09'!$D$3:$D$300,C730)+COUNTIF('10'!$D$3:$D$260,C730)+COUNTIF('11'!$D$3:$D$300,C730)+COUNTIF('12'!$D$3:$D$300,C730)</f>
        <v>0</v>
      </c>
      <c r="F730" s="18">
        <f>COUNTIFS('01'!$C$3:$C$300,C730,'01'!$H$3:$H$300,"&gt;0")+COUNTIFS('01'!$D$3:$D$300,C730,'01'!$H$3:$H$300,"&gt;0")+COUNTIFS('02'!$C$3:$C$300,C730,'02'!$H$3:$H$300,"&gt;0")+COUNTIFS('02'!$D$3:$D$300,C730,'02'!$H$3:$H$300,"&gt;0")+COUNTIFS('03'!$C$3:$C$300,C730,'03'!$H$3:$H$300,"&gt;0")+COUNTIFS('03'!$D$3:$D$300,C730,'03'!$H$3:$H$300,"&gt;0")+COUNTIFS('04'!$C$3:$C$300,C730,'04'!$H$3:$H$300,"&gt;0")+COUNTIFS('04'!$D$3:$D$300,C730,'04'!$H$3:$H$300,"&gt;0")+COUNTIFS('05'!$C$3:$C$300,C730,'05'!$H$3:$H$300,"&gt;0")+COUNTIFS('05'!$D$3:$D$300,C730,'05'!$H$3:$H$300,"&gt;0")+COUNTIFS('06'!$C$3:$C$300,C730,'06'!$H$3:$H$300,"&gt;0")+COUNTIFS('06'!$D$3:$D$300,C730,'06'!$H$3:$H$300,"&gt;0")+COUNTIFS('07'!$C$3:$C$300,C730,'07'!$H$3:$H$300,"&gt;0")+COUNTIFS('07'!$D$3:$D$300,C730,'07'!$H$3:$H$300,"&gt;0")+COUNTIFS('08'!$C$3:$C$300,C730,'08'!$H$3:$H$300,"&gt;0")+COUNTIFS('08'!$D$3:$D$300,C730,'08'!$H$3:$H$300,"&gt;0")+COUNTIFS('09'!$C$3:$C$300,C730,'09'!$H$3:$H$300,"&gt;0")+COUNTIFS('09'!$D$3:$D$300,C730,'09'!$H$3:$H$300,"&gt;0")+COUNTIFS('10'!$C$3:$C$260,C730,'10'!$I$3:$I$260,"&gt;0")+COUNTIFS('10'!$D$3:$D$260,C730,'10'!$I$3:$I$260,"&gt;0")+COUNTIFS('11'!$C$3:$C$300,C730,'11'!$H$3:$H$300,"&gt;0")+COUNTIFS('11'!$D$3:$D$300,C730,'11'!$H$3:$H$300,"&gt;0")+COUNTIFS('12'!$C$3:$C$300,C730,'12'!$H$3:$H$300,"&gt;0")+COUNTIFS('12'!$D$3:$D$300,C730,'12'!$H$3:$H$300,"&gt;0")</f>
        <v>0</v>
      </c>
      <c r="G730" s="18">
        <f>COUNTIFS('01'!$C$3:$C$300,C730,'01'!$H$3:$H$300,"&lt;0")+COUNTIFS('01'!$D$3:$D$300,C730,'01'!$H$3:$H$300,"&lt;0")+COUNTIFS('02'!$C$3:$C$300,C730,'02'!$H$3:$H$300,"&lt;0")+COUNTIFS('02'!$D$3:$D$300,C730,'02'!$H$3:$H$300,"&lt;0")+COUNTIFS('03'!$C$3:$C$300,C730,'03'!$H$3:$H$300,"&lt;0")+COUNTIFS('03'!$D$3:$D$300,C730,'03'!$H$3:$H$300,"&lt;0")+COUNTIFS('04'!$C$3:$C$300,C730,'04'!$H$3:$H$300,"&lt;0")+COUNTIFS('04'!$D$3:$D$300,C730,'04'!$H$3:$H$300,"&lt;0")+COUNTIFS('05'!$C$3:$C$300,C730,'05'!$H$3:$H$300,"&lt;0")+COUNTIFS('05'!$D$3:$D$300,C730,'05'!$H$3:$H$300,"&lt;0")+COUNTIFS('06'!$C$3:$C$300,C730,'06'!$H$3:$H$300,"&lt;0")+COUNTIFS('06'!$D$3:$D$300,C730,'06'!$H$3:$H$300,"&lt;0")+COUNTIFS('07'!$C$3:$C$300,C730,'07'!$H$3:$H$300,"&lt;0")+COUNTIFS('07'!$D$3:$D$300,C730,'07'!$H$3:$H$300,"&lt;0")+COUNTIFS('08'!$C$3:$C$300,C730,'08'!$H$3:$H$300,"&lt;0")+COUNTIFS('08'!$D$3:$D$300,C730,'08'!$H$3:$H$300,"&lt;0")+COUNTIFS('09'!$C$3:$C$300,C730,'09'!$H$3:$H$300,"&lt;0")+COUNTIFS('09'!$D$3:$D$300,C730,'09'!$H$3:$H$300,"&lt;0")+COUNTIFS('10'!$C$3:$C$260,C730,'10'!$I$3:$I$260,"&lt;0")+COUNTIFS('10'!$D$3:$D$260,C730,'10'!$I$3:$I$260,"&lt;0")+COUNTIFS('11'!$C$3:$C$300,C730,'11'!$H$3:$H$300,"&lt;0")+COUNTIFS('11'!$D$3:$D$300,C730,'11'!$H$3:$H$300,"&lt;0")+COUNTIFS('12'!$C$3:$C$300,C730,'12'!$H$3:$H$300,"&lt;0")+COUNTIFS('12'!$D$3:$D$300,C730,'12'!$H$3:$H$300,"&lt;0")</f>
        <v>0</v>
      </c>
      <c r="H730" s="19">
        <f>SUMIFS('01'!$H$3:$H$300,'01'!$C$3:$C$300,C730)+SUMIFS('01'!$H$3:$H$300,'01'!$D$3:$D$300,C730)+SUMIFS('02'!$H$3:$H$300,'02'!$C$3:$C$300,C730)+SUMIFS('02'!$H$3:$H$300,'02'!$D$3:$D$300,C730)+SUMIFS('03'!$H$3:$H$300,'03'!$C$3:$C$300,C730)+SUMIFS('03'!$H$3:$H$300,'03'!$D$3:$D$300,C730)+SUMIFS('04'!$H$3:$H$300,'04'!$C$3:$C$300,C730)+SUMIFS('04'!$H$3:$H$300,'04'!$D$3:$D$300,C730)+SUMIFS('05'!$H$3:$H$300,'05'!$C$3:$C$300,C730)+SUMIFS('05'!$H$3:$H$300,'05'!$D$3:$D$300,C730)+SUMIFS('06'!$H$3:$H$300,'06'!$C$3:$C$300,C730)+SUMIFS('06'!$H$3:$H$300,'06'!$D$3:$D$300,C730)+SUMIFS('07'!$H$3:$H$300,'07'!$C$3:$C$300,C730)+SUMIFS('07'!$H$3:$H$300,'07'!$D$3:$D$300,C730)+SUMIFS('08'!$H$3:$H$300,'08'!$C$3:$C$300,C730)+SUMIFS('08'!$H$3:$H$300,'08'!$D$3:$D$300,C730)+SUMIFS('09'!$H$3:$H$300,'09'!$C$3:$C$300,C730)+SUMIFS('09'!$H$3:$H$300,'09'!$D$3:$D$300,C730)+SUMIFS('10'!$I$3:$I$260,'10'!$C$3:$C$260,C730)+SUMIFS('10'!$I$3:$I$260,'10'!$D$3:$D$260,C730)+SUMIFS('11'!$H$3:$H$300,'11'!$C$3:$C$300,C730)+SUMIFS('11'!$H$3:$H$300,'11'!$D$3:$D$300,C730)+SUMIFS('12'!$H$3:$H$300,'12'!$C$3:$C$300,C730)+SUMIFS('12'!$H$3:$H$300,'12'!$D$3:$D$300,C730)</f>
        <v>0</v>
      </c>
      <c r="I730" s="212"/>
      <c r="J730" s="231"/>
      <c r="K730" s="212"/>
      <c r="L730" s="212"/>
    </row>
    <row r="731" spans="1:12" ht="24.75" customHeight="1">
      <c r="A731" s="16">
        <f>Equipes!$H731+(ROW(Equipes!$H731)/100000)</f>
        <v>7.3099999999999997E-3</v>
      </c>
      <c r="B731" s="13">
        <f>RANK(Equipes!$A731,A:A)</f>
        <v>270</v>
      </c>
      <c r="C731" s="28"/>
      <c r="D731" s="18">
        <f>COUNTIF('01'!$C$3:$C$300,C731)+COUNTIF('02'!$C$3:$C$300,C731)+COUNTIF('03'!$C$3:$C$300,C731)+COUNTIF('04'!$C$3:$C$300,C731)+COUNTIF('05'!$C$3:$C$300,C731)+COUNTIF('06'!$C$3:$C$300,C731)+COUNTIF('07'!$C$3:$C$300,C731)+COUNTIF('08'!$C$3:$C$300,C731)+COUNTIF('09'!$C$3:$C$300,C731)+COUNTIF('10'!$C$3:$C$260,C731)+COUNTIF('11'!$C$3:$C$300,C731)+COUNTIF('12'!$C$3:$C$300,C731)</f>
        <v>0</v>
      </c>
      <c r="E731" s="18">
        <f>COUNTIF('01'!$D$3:$D$300,C731)+COUNTIF('02'!$D$3:$D$300,C731)+COUNTIF('03'!$D$3:$D$300,C731)+COUNTIF('04'!$D$3:$D$300,C731)+COUNTIF('05'!$D$3:$D$300,C731)+COUNTIF('06'!$D$3:$D$300,C731)+COUNTIF('07'!$D$3:$D$300,C731)+COUNTIF('08'!$D$3:$D$300,C731)+COUNTIF('09'!$D$3:$D$300,C731)+COUNTIF('10'!$D$3:$D$260,C731)+COUNTIF('11'!$D$3:$D$300,C731)+COUNTIF('12'!$D$3:$D$300,C731)</f>
        <v>0</v>
      </c>
      <c r="F731" s="18">
        <f>COUNTIFS('01'!$C$3:$C$300,C731,'01'!$H$3:$H$300,"&gt;0")+COUNTIFS('01'!$D$3:$D$300,C731,'01'!$H$3:$H$300,"&gt;0")+COUNTIFS('02'!$C$3:$C$300,C731,'02'!$H$3:$H$300,"&gt;0")+COUNTIFS('02'!$D$3:$D$300,C731,'02'!$H$3:$H$300,"&gt;0")+COUNTIFS('03'!$C$3:$C$300,C731,'03'!$H$3:$H$300,"&gt;0")+COUNTIFS('03'!$D$3:$D$300,C731,'03'!$H$3:$H$300,"&gt;0")+COUNTIFS('04'!$C$3:$C$300,C731,'04'!$H$3:$H$300,"&gt;0")+COUNTIFS('04'!$D$3:$D$300,C731,'04'!$H$3:$H$300,"&gt;0")+COUNTIFS('05'!$C$3:$C$300,C731,'05'!$H$3:$H$300,"&gt;0")+COUNTIFS('05'!$D$3:$D$300,C731,'05'!$H$3:$H$300,"&gt;0")+COUNTIFS('06'!$C$3:$C$300,C731,'06'!$H$3:$H$300,"&gt;0")+COUNTIFS('06'!$D$3:$D$300,C731,'06'!$H$3:$H$300,"&gt;0")+COUNTIFS('07'!$C$3:$C$300,C731,'07'!$H$3:$H$300,"&gt;0")+COUNTIFS('07'!$D$3:$D$300,C731,'07'!$H$3:$H$300,"&gt;0")+COUNTIFS('08'!$C$3:$C$300,C731,'08'!$H$3:$H$300,"&gt;0")+COUNTIFS('08'!$D$3:$D$300,C731,'08'!$H$3:$H$300,"&gt;0")+COUNTIFS('09'!$C$3:$C$300,C731,'09'!$H$3:$H$300,"&gt;0")+COUNTIFS('09'!$D$3:$D$300,C731,'09'!$H$3:$H$300,"&gt;0")+COUNTIFS('10'!$C$3:$C$260,C731,'10'!$I$3:$I$260,"&gt;0")+COUNTIFS('10'!$D$3:$D$260,C731,'10'!$I$3:$I$260,"&gt;0")+COUNTIFS('11'!$C$3:$C$300,C731,'11'!$H$3:$H$300,"&gt;0")+COUNTIFS('11'!$D$3:$D$300,C731,'11'!$H$3:$H$300,"&gt;0")+COUNTIFS('12'!$C$3:$C$300,C731,'12'!$H$3:$H$300,"&gt;0")+COUNTIFS('12'!$D$3:$D$300,C731,'12'!$H$3:$H$300,"&gt;0")</f>
        <v>0</v>
      </c>
      <c r="G731" s="18">
        <f>COUNTIFS('01'!$C$3:$C$300,C731,'01'!$H$3:$H$300,"&lt;0")+COUNTIFS('01'!$D$3:$D$300,C731,'01'!$H$3:$H$300,"&lt;0")+COUNTIFS('02'!$C$3:$C$300,C731,'02'!$H$3:$H$300,"&lt;0")+COUNTIFS('02'!$D$3:$D$300,C731,'02'!$H$3:$H$300,"&lt;0")+COUNTIFS('03'!$C$3:$C$300,C731,'03'!$H$3:$H$300,"&lt;0")+COUNTIFS('03'!$D$3:$D$300,C731,'03'!$H$3:$H$300,"&lt;0")+COUNTIFS('04'!$C$3:$C$300,C731,'04'!$H$3:$H$300,"&lt;0")+COUNTIFS('04'!$D$3:$D$300,C731,'04'!$H$3:$H$300,"&lt;0")+COUNTIFS('05'!$C$3:$C$300,C731,'05'!$H$3:$H$300,"&lt;0")+COUNTIFS('05'!$D$3:$D$300,C731,'05'!$H$3:$H$300,"&lt;0")+COUNTIFS('06'!$C$3:$C$300,C731,'06'!$H$3:$H$300,"&lt;0")+COUNTIFS('06'!$D$3:$D$300,C731,'06'!$H$3:$H$300,"&lt;0")+COUNTIFS('07'!$C$3:$C$300,C731,'07'!$H$3:$H$300,"&lt;0")+COUNTIFS('07'!$D$3:$D$300,C731,'07'!$H$3:$H$300,"&lt;0")+COUNTIFS('08'!$C$3:$C$300,C731,'08'!$H$3:$H$300,"&lt;0")+COUNTIFS('08'!$D$3:$D$300,C731,'08'!$H$3:$H$300,"&lt;0")+COUNTIFS('09'!$C$3:$C$300,C731,'09'!$H$3:$H$300,"&lt;0")+COUNTIFS('09'!$D$3:$D$300,C731,'09'!$H$3:$H$300,"&lt;0")+COUNTIFS('10'!$C$3:$C$260,C731,'10'!$I$3:$I$260,"&lt;0")+COUNTIFS('10'!$D$3:$D$260,C731,'10'!$I$3:$I$260,"&lt;0")+COUNTIFS('11'!$C$3:$C$300,C731,'11'!$H$3:$H$300,"&lt;0")+COUNTIFS('11'!$D$3:$D$300,C731,'11'!$H$3:$H$300,"&lt;0")+COUNTIFS('12'!$C$3:$C$300,C731,'12'!$H$3:$H$300,"&lt;0")+COUNTIFS('12'!$D$3:$D$300,C731,'12'!$H$3:$H$300,"&lt;0")</f>
        <v>0</v>
      </c>
      <c r="H731" s="19">
        <f>SUMIFS('01'!$H$3:$H$300,'01'!$C$3:$C$300,C731)+SUMIFS('01'!$H$3:$H$300,'01'!$D$3:$D$300,C731)+SUMIFS('02'!$H$3:$H$300,'02'!$C$3:$C$300,C731)+SUMIFS('02'!$H$3:$H$300,'02'!$D$3:$D$300,C731)+SUMIFS('03'!$H$3:$H$300,'03'!$C$3:$C$300,C731)+SUMIFS('03'!$H$3:$H$300,'03'!$D$3:$D$300,C731)+SUMIFS('04'!$H$3:$H$300,'04'!$C$3:$C$300,C731)+SUMIFS('04'!$H$3:$H$300,'04'!$D$3:$D$300,C731)+SUMIFS('05'!$H$3:$H$300,'05'!$C$3:$C$300,C731)+SUMIFS('05'!$H$3:$H$300,'05'!$D$3:$D$300,C731)+SUMIFS('06'!$H$3:$H$300,'06'!$C$3:$C$300,C731)+SUMIFS('06'!$H$3:$H$300,'06'!$D$3:$D$300,C731)+SUMIFS('07'!$H$3:$H$300,'07'!$C$3:$C$300,C731)+SUMIFS('07'!$H$3:$H$300,'07'!$D$3:$D$300,C731)+SUMIFS('08'!$H$3:$H$300,'08'!$C$3:$C$300,C731)+SUMIFS('08'!$H$3:$H$300,'08'!$D$3:$D$300,C731)+SUMIFS('09'!$H$3:$H$300,'09'!$C$3:$C$300,C731)+SUMIFS('09'!$H$3:$H$300,'09'!$D$3:$D$300,C731)+SUMIFS('10'!$I$3:$I$260,'10'!$C$3:$C$260,C731)+SUMIFS('10'!$I$3:$I$260,'10'!$D$3:$D$260,C731)+SUMIFS('11'!$H$3:$H$300,'11'!$C$3:$C$300,C731)+SUMIFS('11'!$H$3:$H$300,'11'!$D$3:$D$300,C731)+SUMIFS('12'!$H$3:$H$300,'12'!$C$3:$C$300,C731)+SUMIFS('12'!$H$3:$H$300,'12'!$D$3:$D$300,C731)</f>
        <v>0</v>
      </c>
      <c r="I731" s="212"/>
      <c r="J731" s="231"/>
      <c r="K731" s="212"/>
      <c r="L731" s="212"/>
    </row>
    <row r="732" spans="1:12" ht="24.75" customHeight="1">
      <c r="A732" s="16">
        <f>Equipes!$H732+(ROW(Equipes!$H732)/100000)</f>
        <v>7.3200000000000001E-3</v>
      </c>
      <c r="B732" s="13">
        <f>RANK(Equipes!$A732,A:A)</f>
        <v>269</v>
      </c>
      <c r="C732" s="28"/>
      <c r="D732" s="18">
        <f>COUNTIF('01'!$C$3:$C$300,C732)+COUNTIF('02'!$C$3:$C$300,C732)+COUNTIF('03'!$C$3:$C$300,C732)+COUNTIF('04'!$C$3:$C$300,C732)+COUNTIF('05'!$C$3:$C$300,C732)+COUNTIF('06'!$C$3:$C$300,C732)+COUNTIF('07'!$C$3:$C$300,C732)+COUNTIF('08'!$C$3:$C$300,C732)+COUNTIF('09'!$C$3:$C$300,C732)+COUNTIF('10'!$C$3:$C$260,C732)+COUNTIF('11'!$C$3:$C$300,C732)+COUNTIF('12'!$C$3:$C$300,C732)</f>
        <v>0</v>
      </c>
      <c r="E732" s="18">
        <f>COUNTIF('01'!$D$3:$D$300,C732)+COUNTIF('02'!$D$3:$D$300,C732)+COUNTIF('03'!$D$3:$D$300,C732)+COUNTIF('04'!$D$3:$D$300,C732)+COUNTIF('05'!$D$3:$D$300,C732)+COUNTIF('06'!$D$3:$D$300,C732)+COUNTIF('07'!$D$3:$D$300,C732)+COUNTIF('08'!$D$3:$D$300,C732)+COUNTIF('09'!$D$3:$D$300,C732)+COUNTIF('10'!$D$3:$D$260,C732)+COUNTIF('11'!$D$3:$D$300,C732)+COUNTIF('12'!$D$3:$D$300,C732)</f>
        <v>0</v>
      </c>
      <c r="F732" s="18">
        <f>COUNTIFS('01'!$C$3:$C$300,C732,'01'!$H$3:$H$300,"&gt;0")+COUNTIFS('01'!$D$3:$D$300,C732,'01'!$H$3:$H$300,"&gt;0")+COUNTIFS('02'!$C$3:$C$300,C732,'02'!$H$3:$H$300,"&gt;0")+COUNTIFS('02'!$D$3:$D$300,C732,'02'!$H$3:$H$300,"&gt;0")+COUNTIFS('03'!$C$3:$C$300,C732,'03'!$H$3:$H$300,"&gt;0")+COUNTIFS('03'!$D$3:$D$300,C732,'03'!$H$3:$H$300,"&gt;0")+COUNTIFS('04'!$C$3:$C$300,C732,'04'!$H$3:$H$300,"&gt;0")+COUNTIFS('04'!$D$3:$D$300,C732,'04'!$H$3:$H$300,"&gt;0")+COUNTIFS('05'!$C$3:$C$300,C732,'05'!$H$3:$H$300,"&gt;0")+COUNTIFS('05'!$D$3:$D$300,C732,'05'!$H$3:$H$300,"&gt;0")+COUNTIFS('06'!$C$3:$C$300,C732,'06'!$H$3:$H$300,"&gt;0")+COUNTIFS('06'!$D$3:$D$300,C732,'06'!$H$3:$H$300,"&gt;0")+COUNTIFS('07'!$C$3:$C$300,C732,'07'!$H$3:$H$300,"&gt;0")+COUNTIFS('07'!$D$3:$D$300,C732,'07'!$H$3:$H$300,"&gt;0")+COUNTIFS('08'!$C$3:$C$300,C732,'08'!$H$3:$H$300,"&gt;0")+COUNTIFS('08'!$D$3:$D$300,C732,'08'!$H$3:$H$300,"&gt;0")+COUNTIFS('09'!$C$3:$C$300,C732,'09'!$H$3:$H$300,"&gt;0")+COUNTIFS('09'!$D$3:$D$300,C732,'09'!$H$3:$H$300,"&gt;0")+COUNTIFS('10'!$C$3:$C$260,C732,'10'!$I$3:$I$260,"&gt;0")+COUNTIFS('10'!$D$3:$D$260,C732,'10'!$I$3:$I$260,"&gt;0")+COUNTIFS('11'!$C$3:$C$300,C732,'11'!$H$3:$H$300,"&gt;0")+COUNTIFS('11'!$D$3:$D$300,C732,'11'!$H$3:$H$300,"&gt;0")+COUNTIFS('12'!$C$3:$C$300,C732,'12'!$H$3:$H$300,"&gt;0")+COUNTIFS('12'!$D$3:$D$300,C732,'12'!$H$3:$H$300,"&gt;0")</f>
        <v>0</v>
      </c>
      <c r="G732" s="18">
        <f>COUNTIFS('01'!$C$3:$C$300,C732,'01'!$H$3:$H$300,"&lt;0")+COUNTIFS('01'!$D$3:$D$300,C732,'01'!$H$3:$H$300,"&lt;0")+COUNTIFS('02'!$C$3:$C$300,C732,'02'!$H$3:$H$300,"&lt;0")+COUNTIFS('02'!$D$3:$D$300,C732,'02'!$H$3:$H$300,"&lt;0")+COUNTIFS('03'!$C$3:$C$300,C732,'03'!$H$3:$H$300,"&lt;0")+COUNTIFS('03'!$D$3:$D$300,C732,'03'!$H$3:$H$300,"&lt;0")+COUNTIFS('04'!$C$3:$C$300,C732,'04'!$H$3:$H$300,"&lt;0")+COUNTIFS('04'!$D$3:$D$300,C732,'04'!$H$3:$H$300,"&lt;0")+COUNTIFS('05'!$C$3:$C$300,C732,'05'!$H$3:$H$300,"&lt;0")+COUNTIFS('05'!$D$3:$D$300,C732,'05'!$H$3:$H$300,"&lt;0")+COUNTIFS('06'!$C$3:$C$300,C732,'06'!$H$3:$H$300,"&lt;0")+COUNTIFS('06'!$D$3:$D$300,C732,'06'!$H$3:$H$300,"&lt;0")+COUNTIFS('07'!$C$3:$C$300,C732,'07'!$H$3:$H$300,"&lt;0")+COUNTIFS('07'!$D$3:$D$300,C732,'07'!$H$3:$H$300,"&lt;0")+COUNTIFS('08'!$C$3:$C$300,C732,'08'!$H$3:$H$300,"&lt;0")+COUNTIFS('08'!$D$3:$D$300,C732,'08'!$H$3:$H$300,"&lt;0")+COUNTIFS('09'!$C$3:$C$300,C732,'09'!$H$3:$H$300,"&lt;0")+COUNTIFS('09'!$D$3:$D$300,C732,'09'!$H$3:$H$300,"&lt;0")+COUNTIFS('10'!$C$3:$C$260,C732,'10'!$I$3:$I$260,"&lt;0")+COUNTIFS('10'!$D$3:$D$260,C732,'10'!$I$3:$I$260,"&lt;0")+COUNTIFS('11'!$C$3:$C$300,C732,'11'!$H$3:$H$300,"&lt;0")+COUNTIFS('11'!$D$3:$D$300,C732,'11'!$H$3:$H$300,"&lt;0")+COUNTIFS('12'!$C$3:$C$300,C732,'12'!$H$3:$H$300,"&lt;0")+COUNTIFS('12'!$D$3:$D$300,C732,'12'!$H$3:$H$300,"&lt;0")</f>
        <v>0</v>
      </c>
      <c r="H732" s="19">
        <f>SUMIFS('01'!$H$3:$H$300,'01'!$C$3:$C$300,C732)+SUMIFS('01'!$H$3:$H$300,'01'!$D$3:$D$300,C732)+SUMIFS('02'!$H$3:$H$300,'02'!$C$3:$C$300,C732)+SUMIFS('02'!$H$3:$H$300,'02'!$D$3:$D$300,C732)+SUMIFS('03'!$H$3:$H$300,'03'!$C$3:$C$300,C732)+SUMIFS('03'!$H$3:$H$300,'03'!$D$3:$D$300,C732)+SUMIFS('04'!$H$3:$H$300,'04'!$C$3:$C$300,C732)+SUMIFS('04'!$H$3:$H$300,'04'!$D$3:$D$300,C732)+SUMIFS('05'!$H$3:$H$300,'05'!$C$3:$C$300,C732)+SUMIFS('05'!$H$3:$H$300,'05'!$D$3:$D$300,C732)+SUMIFS('06'!$H$3:$H$300,'06'!$C$3:$C$300,C732)+SUMIFS('06'!$H$3:$H$300,'06'!$D$3:$D$300,C732)+SUMIFS('07'!$H$3:$H$300,'07'!$C$3:$C$300,C732)+SUMIFS('07'!$H$3:$H$300,'07'!$D$3:$D$300,C732)+SUMIFS('08'!$H$3:$H$300,'08'!$C$3:$C$300,C732)+SUMIFS('08'!$H$3:$H$300,'08'!$D$3:$D$300,C732)+SUMIFS('09'!$H$3:$H$300,'09'!$C$3:$C$300,C732)+SUMIFS('09'!$H$3:$H$300,'09'!$D$3:$D$300,C732)+SUMIFS('10'!$I$3:$I$260,'10'!$C$3:$C$260,C732)+SUMIFS('10'!$I$3:$I$260,'10'!$D$3:$D$260,C732)+SUMIFS('11'!$H$3:$H$300,'11'!$C$3:$C$300,C732)+SUMIFS('11'!$H$3:$H$300,'11'!$D$3:$D$300,C732)+SUMIFS('12'!$H$3:$H$300,'12'!$C$3:$C$300,C732)+SUMIFS('12'!$H$3:$H$300,'12'!$D$3:$D$300,C732)</f>
        <v>0</v>
      </c>
      <c r="I732" s="212"/>
      <c r="J732" s="231"/>
      <c r="K732" s="212"/>
      <c r="L732" s="212"/>
    </row>
    <row r="733" spans="1:12" ht="24.75" customHeight="1">
      <c r="A733" s="16">
        <f>Equipes!$H733+(ROW(Equipes!$H733)/100000)</f>
        <v>7.3299999999999997E-3</v>
      </c>
      <c r="B733" s="13">
        <f>RANK(Equipes!$A733,A:A)</f>
        <v>268</v>
      </c>
      <c r="C733" s="28"/>
      <c r="D733" s="18">
        <f>COUNTIF('01'!$C$3:$C$300,C733)+COUNTIF('02'!$C$3:$C$300,C733)+COUNTIF('03'!$C$3:$C$300,C733)+COUNTIF('04'!$C$3:$C$300,C733)+COUNTIF('05'!$C$3:$C$300,C733)+COUNTIF('06'!$C$3:$C$300,C733)+COUNTIF('07'!$C$3:$C$300,C733)+COUNTIF('08'!$C$3:$C$300,C733)+COUNTIF('09'!$C$3:$C$300,C733)+COUNTIF('10'!$C$3:$C$260,C733)+COUNTIF('11'!$C$3:$C$300,C733)+COUNTIF('12'!$C$3:$C$300,C733)</f>
        <v>0</v>
      </c>
      <c r="E733" s="18">
        <f>COUNTIF('01'!$D$3:$D$300,C733)+COUNTIF('02'!$D$3:$D$300,C733)+COUNTIF('03'!$D$3:$D$300,C733)+COUNTIF('04'!$D$3:$D$300,C733)+COUNTIF('05'!$D$3:$D$300,C733)+COUNTIF('06'!$D$3:$D$300,C733)+COUNTIF('07'!$D$3:$D$300,C733)+COUNTIF('08'!$D$3:$D$300,C733)+COUNTIF('09'!$D$3:$D$300,C733)+COUNTIF('10'!$D$3:$D$260,C733)+COUNTIF('11'!$D$3:$D$300,C733)+COUNTIF('12'!$D$3:$D$300,C733)</f>
        <v>0</v>
      </c>
      <c r="F733" s="18">
        <f>COUNTIFS('01'!$C$3:$C$300,C733,'01'!$H$3:$H$300,"&gt;0")+COUNTIFS('01'!$D$3:$D$300,C733,'01'!$H$3:$H$300,"&gt;0")+COUNTIFS('02'!$C$3:$C$300,C733,'02'!$H$3:$H$300,"&gt;0")+COUNTIFS('02'!$D$3:$D$300,C733,'02'!$H$3:$H$300,"&gt;0")+COUNTIFS('03'!$C$3:$C$300,C733,'03'!$H$3:$H$300,"&gt;0")+COUNTIFS('03'!$D$3:$D$300,C733,'03'!$H$3:$H$300,"&gt;0")+COUNTIFS('04'!$C$3:$C$300,C733,'04'!$H$3:$H$300,"&gt;0")+COUNTIFS('04'!$D$3:$D$300,C733,'04'!$H$3:$H$300,"&gt;0")+COUNTIFS('05'!$C$3:$C$300,C733,'05'!$H$3:$H$300,"&gt;0")+COUNTIFS('05'!$D$3:$D$300,C733,'05'!$H$3:$H$300,"&gt;0")+COUNTIFS('06'!$C$3:$C$300,C733,'06'!$H$3:$H$300,"&gt;0")+COUNTIFS('06'!$D$3:$D$300,C733,'06'!$H$3:$H$300,"&gt;0")+COUNTIFS('07'!$C$3:$C$300,C733,'07'!$H$3:$H$300,"&gt;0")+COUNTIFS('07'!$D$3:$D$300,C733,'07'!$H$3:$H$300,"&gt;0")+COUNTIFS('08'!$C$3:$C$300,C733,'08'!$H$3:$H$300,"&gt;0")+COUNTIFS('08'!$D$3:$D$300,C733,'08'!$H$3:$H$300,"&gt;0")+COUNTIFS('09'!$C$3:$C$300,C733,'09'!$H$3:$H$300,"&gt;0")+COUNTIFS('09'!$D$3:$D$300,C733,'09'!$H$3:$H$300,"&gt;0")+COUNTIFS('10'!$C$3:$C$260,C733,'10'!$I$3:$I$260,"&gt;0")+COUNTIFS('10'!$D$3:$D$260,C733,'10'!$I$3:$I$260,"&gt;0")+COUNTIFS('11'!$C$3:$C$300,C733,'11'!$H$3:$H$300,"&gt;0")+COUNTIFS('11'!$D$3:$D$300,C733,'11'!$H$3:$H$300,"&gt;0")+COUNTIFS('12'!$C$3:$C$300,C733,'12'!$H$3:$H$300,"&gt;0")+COUNTIFS('12'!$D$3:$D$300,C733,'12'!$H$3:$H$300,"&gt;0")</f>
        <v>0</v>
      </c>
      <c r="G733" s="18">
        <f>COUNTIFS('01'!$C$3:$C$300,C733,'01'!$H$3:$H$300,"&lt;0")+COUNTIFS('01'!$D$3:$D$300,C733,'01'!$H$3:$H$300,"&lt;0")+COUNTIFS('02'!$C$3:$C$300,C733,'02'!$H$3:$H$300,"&lt;0")+COUNTIFS('02'!$D$3:$D$300,C733,'02'!$H$3:$H$300,"&lt;0")+COUNTIFS('03'!$C$3:$C$300,C733,'03'!$H$3:$H$300,"&lt;0")+COUNTIFS('03'!$D$3:$D$300,C733,'03'!$H$3:$H$300,"&lt;0")+COUNTIFS('04'!$C$3:$C$300,C733,'04'!$H$3:$H$300,"&lt;0")+COUNTIFS('04'!$D$3:$D$300,C733,'04'!$H$3:$H$300,"&lt;0")+COUNTIFS('05'!$C$3:$C$300,C733,'05'!$H$3:$H$300,"&lt;0")+COUNTIFS('05'!$D$3:$D$300,C733,'05'!$H$3:$H$300,"&lt;0")+COUNTIFS('06'!$C$3:$C$300,C733,'06'!$H$3:$H$300,"&lt;0")+COUNTIFS('06'!$D$3:$D$300,C733,'06'!$H$3:$H$300,"&lt;0")+COUNTIFS('07'!$C$3:$C$300,C733,'07'!$H$3:$H$300,"&lt;0")+COUNTIFS('07'!$D$3:$D$300,C733,'07'!$H$3:$H$300,"&lt;0")+COUNTIFS('08'!$C$3:$C$300,C733,'08'!$H$3:$H$300,"&lt;0")+COUNTIFS('08'!$D$3:$D$300,C733,'08'!$H$3:$H$300,"&lt;0")+COUNTIFS('09'!$C$3:$C$300,C733,'09'!$H$3:$H$300,"&lt;0")+COUNTIFS('09'!$D$3:$D$300,C733,'09'!$H$3:$H$300,"&lt;0")+COUNTIFS('10'!$C$3:$C$260,C733,'10'!$I$3:$I$260,"&lt;0")+COUNTIFS('10'!$D$3:$D$260,C733,'10'!$I$3:$I$260,"&lt;0")+COUNTIFS('11'!$C$3:$C$300,C733,'11'!$H$3:$H$300,"&lt;0")+COUNTIFS('11'!$D$3:$D$300,C733,'11'!$H$3:$H$300,"&lt;0")+COUNTIFS('12'!$C$3:$C$300,C733,'12'!$H$3:$H$300,"&lt;0")+COUNTIFS('12'!$D$3:$D$300,C733,'12'!$H$3:$H$300,"&lt;0")</f>
        <v>0</v>
      </c>
      <c r="H733" s="19">
        <f>SUMIFS('01'!$H$3:$H$300,'01'!$C$3:$C$300,C733)+SUMIFS('01'!$H$3:$H$300,'01'!$D$3:$D$300,C733)+SUMIFS('02'!$H$3:$H$300,'02'!$C$3:$C$300,C733)+SUMIFS('02'!$H$3:$H$300,'02'!$D$3:$D$300,C733)+SUMIFS('03'!$H$3:$H$300,'03'!$C$3:$C$300,C733)+SUMIFS('03'!$H$3:$H$300,'03'!$D$3:$D$300,C733)+SUMIFS('04'!$H$3:$H$300,'04'!$C$3:$C$300,C733)+SUMIFS('04'!$H$3:$H$300,'04'!$D$3:$D$300,C733)+SUMIFS('05'!$H$3:$H$300,'05'!$C$3:$C$300,C733)+SUMIFS('05'!$H$3:$H$300,'05'!$D$3:$D$300,C733)+SUMIFS('06'!$H$3:$H$300,'06'!$C$3:$C$300,C733)+SUMIFS('06'!$H$3:$H$300,'06'!$D$3:$D$300,C733)+SUMIFS('07'!$H$3:$H$300,'07'!$C$3:$C$300,C733)+SUMIFS('07'!$H$3:$H$300,'07'!$D$3:$D$300,C733)+SUMIFS('08'!$H$3:$H$300,'08'!$C$3:$C$300,C733)+SUMIFS('08'!$H$3:$H$300,'08'!$D$3:$D$300,C733)+SUMIFS('09'!$H$3:$H$300,'09'!$C$3:$C$300,C733)+SUMIFS('09'!$H$3:$H$300,'09'!$D$3:$D$300,C733)+SUMIFS('10'!$I$3:$I$260,'10'!$C$3:$C$260,C733)+SUMIFS('10'!$I$3:$I$260,'10'!$D$3:$D$260,C733)+SUMIFS('11'!$H$3:$H$300,'11'!$C$3:$C$300,C733)+SUMIFS('11'!$H$3:$H$300,'11'!$D$3:$D$300,C733)+SUMIFS('12'!$H$3:$H$300,'12'!$C$3:$C$300,C733)+SUMIFS('12'!$H$3:$H$300,'12'!$D$3:$D$300,C733)</f>
        <v>0</v>
      </c>
      <c r="I733" s="212"/>
      <c r="J733" s="231"/>
      <c r="K733" s="212"/>
      <c r="L733" s="212"/>
    </row>
    <row r="734" spans="1:12" ht="24.75" customHeight="1">
      <c r="A734" s="16">
        <f>Equipes!$H734+(ROW(Equipes!$H734)/100000)</f>
        <v>7.3400000000000002E-3</v>
      </c>
      <c r="B734" s="13">
        <f>RANK(Equipes!$A734,A:A)</f>
        <v>267</v>
      </c>
      <c r="C734" s="28"/>
      <c r="D734" s="18">
        <f>COUNTIF('01'!$C$3:$C$300,C734)+COUNTIF('02'!$C$3:$C$300,C734)+COUNTIF('03'!$C$3:$C$300,C734)+COUNTIF('04'!$C$3:$C$300,C734)+COUNTIF('05'!$C$3:$C$300,C734)+COUNTIF('06'!$C$3:$C$300,C734)+COUNTIF('07'!$C$3:$C$300,C734)+COUNTIF('08'!$C$3:$C$300,C734)+COUNTIF('09'!$C$3:$C$300,C734)+COUNTIF('10'!$C$3:$C$260,C734)+COUNTIF('11'!$C$3:$C$300,C734)+COUNTIF('12'!$C$3:$C$300,C734)</f>
        <v>0</v>
      </c>
      <c r="E734" s="18">
        <f>COUNTIF('01'!$D$3:$D$300,C734)+COUNTIF('02'!$D$3:$D$300,C734)+COUNTIF('03'!$D$3:$D$300,C734)+COUNTIF('04'!$D$3:$D$300,C734)+COUNTIF('05'!$D$3:$D$300,C734)+COUNTIF('06'!$D$3:$D$300,C734)+COUNTIF('07'!$D$3:$D$300,C734)+COUNTIF('08'!$D$3:$D$300,C734)+COUNTIF('09'!$D$3:$D$300,C734)+COUNTIF('10'!$D$3:$D$260,C734)+COUNTIF('11'!$D$3:$D$300,C734)+COUNTIF('12'!$D$3:$D$300,C734)</f>
        <v>0</v>
      </c>
      <c r="F734" s="18">
        <f>COUNTIFS('01'!$C$3:$C$300,C734,'01'!$H$3:$H$300,"&gt;0")+COUNTIFS('01'!$D$3:$D$300,C734,'01'!$H$3:$H$300,"&gt;0")+COUNTIFS('02'!$C$3:$C$300,C734,'02'!$H$3:$H$300,"&gt;0")+COUNTIFS('02'!$D$3:$D$300,C734,'02'!$H$3:$H$300,"&gt;0")+COUNTIFS('03'!$C$3:$C$300,C734,'03'!$H$3:$H$300,"&gt;0")+COUNTIFS('03'!$D$3:$D$300,C734,'03'!$H$3:$H$300,"&gt;0")+COUNTIFS('04'!$C$3:$C$300,C734,'04'!$H$3:$H$300,"&gt;0")+COUNTIFS('04'!$D$3:$D$300,C734,'04'!$H$3:$H$300,"&gt;0")+COUNTIFS('05'!$C$3:$C$300,C734,'05'!$H$3:$H$300,"&gt;0")+COUNTIFS('05'!$D$3:$D$300,C734,'05'!$H$3:$H$300,"&gt;0")+COUNTIFS('06'!$C$3:$C$300,C734,'06'!$H$3:$H$300,"&gt;0")+COUNTIFS('06'!$D$3:$D$300,C734,'06'!$H$3:$H$300,"&gt;0")+COUNTIFS('07'!$C$3:$C$300,C734,'07'!$H$3:$H$300,"&gt;0")+COUNTIFS('07'!$D$3:$D$300,C734,'07'!$H$3:$H$300,"&gt;0")+COUNTIFS('08'!$C$3:$C$300,C734,'08'!$H$3:$H$300,"&gt;0")+COUNTIFS('08'!$D$3:$D$300,C734,'08'!$H$3:$H$300,"&gt;0")+COUNTIFS('09'!$C$3:$C$300,C734,'09'!$H$3:$H$300,"&gt;0")+COUNTIFS('09'!$D$3:$D$300,C734,'09'!$H$3:$H$300,"&gt;0")+COUNTIFS('10'!$C$3:$C$260,C734,'10'!$I$3:$I$260,"&gt;0")+COUNTIFS('10'!$D$3:$D$260,C734,'10'!$I$3:$I$260,"&gt;0")+COUNTIFS('11'!$C$3:$C$300,C734,'11'!$H$3:$H$300,"&gt;0")+COUNTIFS('11'!$D$3:$D$300,C734,'11'!$H$3:$H$300,"&gt;0")+COUNTIFS('12'!$C$3:$C$300,C734,'12'!$H$3:$H$300,"&gt;0")+COUNTIFS('12'!$D$3:$D$300,C734,'12'!$H$3:$H$300,"&gt;0")</f>
        <v>0</v>
      </c>
      <c r="G734" s="18">
        <f>COUNTIFS('01'!$C$3:$C$300,C734,'01'!$H$3:$H$300,"&lt;0")+COUNTIFS('01'!$D$3:$D$300,C734,'01'!$H$3:$H$300,"&lt;0")+COUNTIFS('02'!$C$3:$C$300,C734,'02'!$H$3:$H$300,"&lt;0")+COUNTIFS('02'!$D$3:$D$300,C734,'02'!$H$3:$H$300,"&lt;0")+COUNTIFS('03'!$C$3:$C$300,C734,'03'!$H$3:$H$300,"&lt;0")+COUNTIFS('03'!$D$3:$D$300,C734,'03'!$H$3:$H$300,"&lt;0")+COUNTIFS('04'!$C$3:$C$300,C734,'04'!$H$3:$H$300,"&lt;0")+COUNTIFS('04'!$D$3:$D$300,C734,'04'!$H$3:$H$300,"&lt;0")+COUNTIFS('05'!$C$3:$C$300,C734,'05'!$H$3:$H$300,"&lt;0")+COUNTIFS('05'!$D$3:$D$300,C734,'05'!$H$3:$H$300,"&lt;0")+COUNTIFS('06'!$C$3:$C$300,C734,'06'!$H$3:$H$300,"&lt;0")+COUNTIFS('06'!$D$3:$D$300,C734,'06'!$H$3:$H$300,"&lt;0")+COUNTIFS('07'!$C$3:$C$300,C734,'07'!$H$3:$H$300,"&lt;0")+COUNTIFS('07'!$D$3:$D$300,C734,'07'!$H$3:$H$300,"&lt;0")+COUNTIFS('08'!$C$3:$C$300,C734,'08'!$H$3:$H$300,"&lt;0")+COUNTIFS('08'!$D$3:$D$300,C734,'08'!$H$3:$H$300,"&lt;0")+COUNTIFS('09'!$C$3:$C$300,C734,'09'!$H$3:$H$300,"&lt;0")+COUNTIFS('09'!$D$3:$D$300,C734,'09'!$H$3:$H$300,"&lt;0")+COUNTIFS('10'!$C$3:$C$260,C734,'10'!$I$3:$I$260,"&lt;0")+COUNTIFS('10'!$D$3:$D$260,C734,'10'!$I$3:$I$260,"&lt;0")+COUNTIFS('11'!$C$3:$C$300,C734,'11'!$H$3:$H$300,"&lt;0")+COUNTIFS('11'!$D$3:$D$300,C734,'11'!$H$3:$H$300,"&lt;0")+COUNTIFS('12'!$C$3:$C$300,C734,'12'!$H$3:$H$300,"&lt;0")+COUNTIFS('12'!$D$3:$D$300,C734,'12'!$H$3:$H$300,"&lt;0")</f>
        <v>0</v>
      </c>
      <c r="H734" s="19">
        <f>SUMIFS('01'!$H$3:$H$300,'01'!$C$3:$C$300,C734)+SUMIFS('01'!$H$3:$H$300,'01'!$D$3:$D$300,C734)+SUMIFS('02'!$H$3:$H$300,'02'!$C$3:$C$300,C734)+SUMIFS('02'!$H$3:$H$300,'02'!$D$3:$D$300,C734)+SUMIFS('03'!$H$3:$H$300,'03'!$C$3:$C$300,C734)+SUMIFS('03'!$H$3:$H$300,'03'!$D$3:$D$300,C734)+SUMIFS('04'!$H$3:$H$300,'04'!$C$3:$C$300,C734)+SUMIFS('04'!$H$3:$H$300,'04'!$D$3:$D$300,C734)+SUMIFS('05'!$H$3:$H$300,'05'!$C$3:$C$300,C734)+SUMIFS('05'!$H$3:$H$300,'05'!$D$3:$D$300,C734)+SUMIFS('06'!$H$3:$H$300,'06'!$C$3:$C$300,C734)+SUMIFS('06'!$H$3:$H$300,'06'!$D$3:$D$300,C734)+SUMIFS('07'!$H$3:$H$300,'07'!$C$3:$C$300,C734)+SUMIFS('07'!$H$3:$H$300,'07'!$D$3:$D$300,C734)+SUMIFS('08'!$H$3:$H$300,'08'!$C$3:$C$300,C734)+SUMIFS('08'!$H$3:$H$300,'08'!$D$3:$D$300,C734)+SUMIFS('09'!$H$3:$H$300,'09'!$C$3:$C$300,C734)+SUMIFS('09'!$H$3:$H$300,'09'!$D$3:$D$300,C734)+SUMIFS('10'!$I$3:$I$260,'10'!$C$3:$C$260,C734)+SUMIFS('10'!$I$3:$I$260,'10'!$D$3:$D$260,C734)+SUMIFS('11'!$H$3:$H$300,'11'!$C$3:$C$300,C734)+SUMIFS('11'!$H$3:$H$300,'11'!$D$3:$D$300,C734)+SUMIFS('12'!$H$3:$H$300,'12'!$C$3:$C$300,C734)+SUMIFS('12'!$H$3:$H$300,'12'!$D$3:$D$300,C734)</f>
        <v>0</v>
      </c>
      <c r="I734" s="212"/>
      <c r="J734" s="231"/>
      <c r="K734" s="212"/>
      <c r="L734" s="212"/>
    </row>
    <row r="735" spans="1:12" ht="24.75" customHeight="1">
      <c r="A735" s="16">
        <f>Equipes!$H735+(ROW(Equipes!$H735)/100000)</f>
        <v>7.3499999999999998E-3</v>
      </c>
      <c r="B735" s="13">
        <f>RANK(Equipes!$A735,A:A)</f>
        <v>266</v>
      </c>
      <c r="C735" s="28"/>
      <c r="D735" s="18">
        <f>COUNTIF('01'!$C$3:$C$300,C735)+COUNTIF('02'!$C$3:$C$300,C735)+COUNTIF('03'!$C$3:$C$300,C735)+COUNTIF('04'!$C$3:$C$300,C735)+COUNTIF('05'!$C$3:$C$300,C735)+COUNTIF('06'!$C$3:$C$300,C735)+COUNTIF('07'!$C$3:$C$300,C735)+COUNTIF('08'!$C$3:$C$300,C735)+COUNTIF('09'!$C$3:$C$300,C735)+COUNTIF('10'!$C$3:$C$260,C735)+COUNTIF('11'!$C$3:$C$300,C735)+COUNTIF('12'!$C$3:$C$300,C735)</f>
        <v>0</v>
      </c>
      <c r="E735" s="18">
        <f>COUNTIF('01'!$D$3:$D$300,C735)+COUNTIF('02'!$D$3:$D$300,C735)+COUNTIF('03'!$D$3:$D$300,C735)+COUNTIF('04'!$D$3:$D$300,C735)+COUNTIF('05'!$D$3:$D$300,C735)+COUNTIF('06'!$D$3:$D$300,C735)+COUNTIF('07'!$D$3:$D$300,C735)+COUNTIF('08'!$D$3:$D$300,C735)+COUNTIF('09'!$D$3:$D$300,C735)+COUNTIF('10'!$D$3:$D$260,C735)+COUNTIF('11'!$D$3:$D$300,C735)+COUNTIF('12'!$D$3:$D$300,C735)</f>
        <v>0</v>
      </c>
      <c r="F735" s="18">
        <f>COUNTIFS('01'!$C$3:$C$300,C735,'01'!$H$3:$H$300,"&gt;0")+COUNTIFS('01'!$D$3:$D$300,C735,'01'!$H$3:$H$300,"&gt;0")+COUNTIFS('02'!$C$3:$C$300,C735,'02'!$H$3:$H$300,"&gt;0")+COUNTIFS('02'!$D$3:$D$300,C735,'02'!$H$3:$H$300,"&gt;0")+COUNTIFS('03'!$C$3:$C$300,C735,'03'!$H$3:$H$300,"&gt;0")+COUNTIFS('03'!$D$3:$D$300,C735,'03'!$H$3:$H$300,"&gt;0")+COUNTIFS('04'!$C$3:$C$300,C735,'04'!$H$3:$H$300,"&gt;0")+COUNTIFS('04'!$D$3:$D$300,C735,'04'!$H$3:$H$300,"&gt;0")+COUNTIFS('05'!$C$3:$C$300,C735,'05'!$H$3:$H$300,"&gt;0")+COUNTIFS('05'!$D$3:$D$300,C735,'05'!$H$3:$H$300,"&gt;0")+COUNTIFS('06'!$C$3:$C$300,C735,'06'!$H$3:$H$300,"&gt;0")+COUNTIFS('06'!$D$3:$D$300,C735,'06'!$H$3:$H$300,"&gt;0")+COUNTIFS('07'!$C$3:$C$300,C735,'07'!$H$3:$H$300,"&gt;0")+COUNTIFS('07'!$D$3:$D$300,C735,'07'!$H$3:$H$300,"&gt;0")+COUNTIFS('08'!$C$3:$C$300,C735,'08'!$H$3:$H$300,"&gt;0")+COUNTIFS('08'!$D$3:$D$300,C735,'08'!$H$3:$H$300,"&gt;0")+COUNTIFS('09'!$C$3:$C$300,C735,'09'!$H$3:$H$300,"&gt;0")+COUNTIFS('09'!$D$3:$D$300,C735,'09'!$H$3:$H$300,"&gt;0")+COUNTIFS('10'!$C$3:$C$260,C735,'10'!$I$3:$I$260,"&gt;0")+COUNTIFS('10'!$D$3:$D$260,C735,'10'!$I$3:$I$260,"&gt;0")+COUNTIFS('11'!$C$3:$C$300,C735,'11'!$H$3:$H$300,"&gt;0")+COUNTIFS('11'!$D$3:$D$300,C735,'11'!$H$3:$H$300,"&gt;0")+COUNTIFS('12'!$C$3:$C$300,C735,'12'!$H$3:$H$300,"&gt;0")+COUNTIFS('12'!$D$3:$D$300,C735,'12'!$H$3:$H$300,"&gt;0")</f>
        <v>0</v>
      </c>
      <c r="G735" s="18">
        <f>COUNTIFS('01'!$C$3:$C$300,C735,'01'!$H$3:$H$300,"&lt;0")+COUNTIFS('01'!$D$3:$D$300,C735,'01'!$H$3:$H$300,"&lt;0")+COUNTIFS('02'!$C$3:$C$300,C735,'02'!$H$3:$H$300,"&lt;0")+COUNTIFS('02'!$D$3:$D$300,C735,'02'!$H$3:$H$300,"&lt;0")+COUNTIFS('03'!$C$3:$C$300,C735,'03'!$H$3:$H$300,"&lt;0")+COUNTIFS('03'!$D$3:$D$300,C735,'03'!$H$3:$H$300,"&lt;0")+COUNTIFS('04'!$C$3:$C$300,C735,'04'!$H$3:$H$300,"&lt;0")+COUNTIFS('04'!$D$3:$D$300,C735,'04'!$H$3:$H$300,"&lt;0")+COUNTIFS('05'!$C$3:$C$300,C735,'05'!$H$3:$H$300,"&lt;0")+COUNTIFS('05'!$D$3:$D$300,C735,'05'!$H$3:$H$300,"&lt;0")+COUNTIFS('06'!$C$3:$C$300,C735,'06'!$H$3:$H$300,"&lt;0")+COUNTIFS('06'!$D$3:$D$300,C735,'06'!$H$3:$H$300,"&lt;0")+COUNTIFS('07'!$C$3:$C$300,C735,'07'!$H$3:$H$300,"&lt;0")+COUNTIFS('07'!$D$3:$D$300,C735,'07'!$H$3:$H$300,"&lt;0")+COUNTIFS('08'!$C$3:$C$300,C735,'08'!$H$3:$H$300,"&lt;0")+COUNTIFS('08'!$D$3:$D$300,C735,'08'!$H$3:$H$300,"&lt;0")+COUNTIFS('09'!$C$3:$C$300,C735,'09'!$H$3:$H$300,"&lt;0")+COUNTIFS('09'!$D$3:$D$300,C735,'09'!$H$3:$H$300,"&lt;0")+COUNTIFS('10'!$C$3:$C$260,C735,'10'!$I$3:$I$260,"&lt;0")+COUNTIFS('10'!$D$3:$D$260,C735,'10'!$I$3:$I$260,"&lt;0")+COUNTIFS('11'!$C$3:$C$300,C735,'11'!$H$3:$H$300,"&lt;0")+COUNTIFS('11'!$D$3:$D$300,C735,'11'!$H$3:$H$300,"&lt;0")+COUNTIFS('12'!$C$3:$C$300,C735,'12'!$H$3:$H$300,"&lt;0")+COUNTIFS('12'!$D$3:$D$300,C735,'12'!$H$3:$H$300,"&lt;0")</f>
        <v>0</v>
      </c>
      <c r="H735" s="19">
        <f>SUMIFS('01'!$H$3:$H$300,'01'!$C$3:$C$300,C735)+SUMIFS('01'!$H$3:$H$300,'01'!$D$3:$D$300,C735)+SUMIFS('02'!$H$3:$H$300,'02'!$C$3:$C$300,C735)+SUMIFS('02'!$H$3:$H$300,'02'!$D$3:$D$300,C735)+SUMIFS('03'!$H$3:$H$300,'03'!$C$3:$C$300,C735)+SUMIFS('03'!$H$3:$H$300,'03'!$D$3:$D$300,C735)+SUMIFS('04'!$H$3:$H$300,'04'!$C$3:$C$300,C735)+SUMIFS('04'!$H$3:$H$300,'04'!$D$3:$D$300,C735)+SUMIFS('05'!$H$3:$H$300,'05'!$C$3:$C$300,C735)+SUMIFS('05'!$H$3:$H$300,'05'!$D$3:$D$300,C735)+SUMIFS('06'!$H$3:$H$300,'06'!$C$3:$C$300,C735)+SUMIFS('06'!$H$3:$H$300,'06'!$D$3:$D$300,C735)+SUMIFS('07'!$H$3:$H$300,'07'!$C$3:$C$300,C735)+SUMIFS('07'!$H$3:$H$300,'07'!$D$3:$D$300,C735)+SUMIFS('08'!$H$3:$H$300,'08'!$C$3:$C$300,C735)+SUMIFS('08'!$H$3:$H$300,'08'!$D$3:$D$300,C735)+SUMIFS('09'!$H$3:$H$300,'09'!$C$3:$C$300,C735)+SUMIFS('09'!$H$3:$H$300,'09'!$D$3:$D$300,C735)+SUMIFS('10'!$I$3:$I$260,'10'!$C$3:$C$260,C735)+SUMIFS('10'!$I$3:$I$260,'10'!$D$3:$D$260,C735)+SUMIFS('11'!$H$3:$H$300,'11'!$C$3:$C$300,C735)+SUMIFS('11'!$H$3:$H$300,'11'!$D$3:$D$300,C735)+SUMIFS('12'!$H$3:$H$300,'12'!$C$3:$C$300,C735)+SUMIFS('12'!$H$3:$H$300,'12'!$D$3:$D$300,C735)</f>
        <v>0</v>
      </c>
      <c r="I735" s="212"/>
      <c r="J735" s="231"/>
      <c r="K735" s="212"/>
      <c r="L735" s="212"/>
    </row>
    <row r="736" spans="1:12" ht="24.75" customHeight="1">
      <c r="A736" s="16">
        <f>Equipes!$H736+(ROW(Equipes!$H736)/100000)</f>
        <v>7.3600000000000002E-3</v>
      </c>
      <c r="B736" s="13">
        <f>RANK(Equipes!$A736,A:A)</f>
        <v>265</v>
      </c>
      <c r="C736" s="28"/>
      <c r="D736" s="18">
        <f>COUNTIF('01'!$C$3:$C$300,C736)+COUNTIF('02'!$C$3:$C$300,C736)+COUNTIF('03'!$C$3:$C$300,C736)+COUNTIF('04'!$C$3:$C$300,C736)+COUNTIF('05'!$C$3:$C$300,C736)+COUNTIF('06'!$C$3:$C$300,C736)+COUNTIF('07'!$C$3:$C$300,C736)+COUNTIF('08'!$C$3:$C$300,C736)+COUNTIF('09'!$C$3:$C$300,C736)+COUNTIF('10'!$C$3:$C$260,C736)+COUNTIF('11'!$C$3:$C$300,C736)+COUNTIF('12'!$C$3:$C$300,C736)</f>
        <v>0</v>
      </c>
      <c r="E736" s="18">
        <f>COUNTIF('01'!$D$3:$D$300,C736)+COUNTIF('02'!$D$3:$D$300,C736)+COUNTIF('03'!$D$3:$D$300,C736)+COUNTIF('04'!$D$3:$D$300,C736)+COUNTIF('05'!$D$3:$D$300,C736)+COUNTIF('06'!$D$3:$D$300,C736)+COUNTIF('07'!$D$3:$D$300,C736)+COUNTIF('08'!$D$3:$D$300,C736)+COUNTIF('09'!$D$3:$D$300,C736)+COUNTIF('10'!$D$3:$D$260,C736)+COUNTIF('11'!$D$3:$D$300,C736)+COUNTIF('12'!$D$3:$D$300,C736)</f>
        <v>0</v>
      </c>
      <c r="F736" s="18">
        <f>COUNTIFS('01'!$C$3:$C$300,C736,'01'!$H$3:$H$300,"&gt;0")+COUNTIFS('01'!$D$3:$D$300,C736,'01'!$H$3:$H$300,"&gt;0")+COUNTIFS('02'!$C$3:$C$300,C736,'02'!$H$3:$H$300,"&gt;0")+COUNTIFS('02'!$D$3:$D$300,C736,'02'!$H$3:$H$300,"&gt;0")+COUNTIFS('03'!$C$3:$C$300,C736,'03'!$H$3:$H$300,"&gt;0")+COUNTIFS('03'!$D$3:$D$300,C736,'03'!$H$3:$H$300,"&gt;0")+COUNTIFS('04'!$C$3:$C$300,C736,'04'!$H$3:$H$300,"&gt;0")+COUNTIFS('04'!$D$3:$D$300,C736,'04'!$H$3:$H$300,"&gt;0")+COUNTIFS('05'!$C$3:$C$300,C736,'05'!$H$3:$H$300,"&gt;0")+COUNTIFS('05'!$D$3:$D$300,C736,'05'!$H$3:$H$300,"&gt;0")+COUNTIFS('06'!$C$3:$C$300,C736,'06'!$H$3:$H$300,"&gt;0")+COUNTIFS('06'!$D$3:$D$300,C736,'06'!$H$3:$H$300,"&gt;0")+COUNTIFS('07'!$C$3:$C$300,C736,'07'!$H$3:$H$300,"&gt;0")+COUNTIFS('07'!$D$3:$D$300,C736,'07'!$H$3:$H$300,"&gt;0")+COUNTIFS('08'!$C$3:$C$300,C736,'08'!$H$3:$H$300,"&gt;0")+COUNTIFS('08'!$D$3:$D$300,C736,'08'!$H$3:$H$300,"&gt;0")+COUNTIFS('09'!$C$3:$C$300,C736,'09'!$H$3:$H$300,"&gt;0")+COUNTIFS('09'!$D$3:$D$300,C736,'09'!$H$3:$H$300,"&gt;0")+COUNTIFS('10'!$C$3:$C$260,C736,'10'!$I$3:$I$260,"&gt;0")+COUNTIFS('10'!$D$3:$D$260,C736,'10'!$I$3:$I$260,"&gt;0")+COUNTIFS('11'!$C$3:$C$300,C736,'11'!$H$3:$H$300,"&gt;0")+COUNTIFS('11'!$D$3:$D$300,C736,'11'!$H$3:$H$300,"&gt;0")+COUNTIFS('12'!$C$3:$C$300,C736,'12'!$H$3:$H$300,"&gt;0")+COUNTIFS('12'!$D$3:$D$300,C736,'12'!$H$3:$H$300,"&gt;0")</f>
        <v>0</v>
      </c>
      <c r="G736" s="18">
        <f>COUNTIFS('01'!$C$3:$C$300,C736,'01'!$H$3:$H$300,"&lt;0")+COUNTIFS('01'!$D$3:$D$300,C736,'01'!$H$3:$H$300,"&lt;0")+COUNTIFS('02'!$C$3:$C$300,C736,'02'!$H$3:$H$300,"&lt;0")+COUNTIFS('02'!$D$3:$D$300,C736,'02'!$H$3:$H$300,"&lt;0")+COUNTIFS('03'!$C$3:$C$300,C736,'03'!$H$3:$H$300,"&lt;0")+COUNTIFS('03'!$D$3:$D$300,C736,'03'!$H$3:$H$300,"&lt;0")+COUNTIFS('04'!$C$3:$C$300,C736,'04'!$H$3:$H$300,"&lt;0")+COUNTIFS('04'!$D$3:$D$300,C736,'04'!$H$3:$H$300,"&lt;0")+COUNTIFS('05'!$C$3:$C$300,C736,'05'!$H$3:$H$300,"&lt;0")+COUNTIFS('05'!$D$3:$D$300,C736,'05'!$H$3:$H$300,"&lt;0")+COUNTIFS('06'!$C$3:$C$300,C736,'06'!$H$3:$H$300,"&lt;0")+COUNTIFS('06'!$D$3:$D$300,C736,'06'!$H$3:$H$300,"&lt;0")+COUNTIFS('07'!$C$3:$C$300,C736,'07'!$H$3:$H$300,"&lt;0")+COUNTIFS('07'!$D$3:$D$300,C736,'07'!$H$3:$H$300,"&lt;0")+COUNTIFS('08'!$C$3:$C$300,C736,'08'!$H$3:$H$300,"&lt;0")+COUNTIFS('08'!$D$3:$D$300,C736,'08'!$H$3:$H$300,"&lt;0")+COUNTIFS('09'!$C$3:$C$300,C736,'09'!$H$3:$H$300,"&lt;0")+COUNTIFS('09'!$D$3:$D$300,C736,'09'!$H$3:$H$300,"&lt;0")+COUNTIFS('10'!$C$3:$C$260,C736,'10'!$I$3:$I$260,"&lt;0")+COUNTIFS('10'!$D$3:$D$260,C736,'10'!$I$3:$I$260,"&lt;0")+COUNTIFS('11'!$C$3:$C$300,C736,'11'!$H$3:$H$300,"&lt;0")+COUNTIFS('11'!$D$3:$D$300,C736,'11'!$H$3:$H$300,"&lt;0")+COUNTIFS('12'!$C$3:$C$300,C736,'12'!$H$3:$H$300,"&lt;0")+COUNTIFS('12'!$D$3:$D$300,C736,'12'!$H$3:$H$300,"&lt;0")</f>
        <v>0</v>
      </c>
      <c r="H736" s="19">
        <f>SUMIFS('01'!$H$3:$H$300,'01'!$C$3:$C$300,C736)+SUMIFS('01'!$H$3:$H$300,'01'!$D$3:$D$300,C736)+SUMIFS('02'!$H$3:$H$300,'02'!$C$3:$C$300,C736)+SUMIFS('02'!$H$3:$H$300,'02'!$D$3:$D$300,C736)+SUMIFS('03'!$H$3:$H$300,'03'!$C$3:$C$300,C736)+SUMIFS('03'!$H$3:$H$300,'03'!$D$3:$D$300,C736)+SUMIFS('04'!$H$3:$H$300,'04'!$C$3:$C$300,C736)+SUMIFS('04'!$H$3:$H$300,'04'!$D$3:$D$300,C736)+SUMIFS('05'!$H$3:$H$300,'05'!$C$3:$C$300,C736)+SUMIFS('05'!$H$3:$H$300,'05'!$D$3:$D$300,C736)+SUMIFS('06'!$H$3:$H$300,'06'!$C$3:$C$300,C736)+SUMIFS('06'!$H$3:$H$300,'06'!$D$3:$D$300,C736)+SUMIFS('07'!$H$3:$H$300,'07'!$C$3:$C$300,C736)+SUMIFS('07'!$H$3:$H$300,'07'!$D$3:$D$300,C736)+SUMIFS('08'!$H$3:$H$300,'08'!$C$3:$C$300,C736)+SUMIFS('08'!$H$3:$H$300,'08'!$D$3:$D$300,C736)+SUMIFS('09'!$H$3:$H$300,'09'!$C$3:$C$300,C736)+SUMIFS('09'!$H$3:$H$300,'09'!$D$3:$D$300,C736)+SUMIFS('10'!$I$3:$I$260,'10'!$C$3:$C$260,C736)+SUMIFS('10'!$I$3:$I$260,'10'!$D$3:$D$260,C736)+SUMIFS('11'!$H$3:$H$300,'11'!$C$3:$C$300,C736)+SUMIFS('11'!$H$3:$H$300,'11'!$D$3:$D$300,C736)+SUMIFS('12'!$H$3:$H$300,'12'!$C$3:$C$300,C736)+SUMIFS('12'!$H$3:$H$300,'12'!$D$3:$D$300,C736)</f>
        <v>0</v>
      </c>
      <c r="I736" s="212"/>
      <c r="J736" s="231"/>
      <c r="K736" s="212"/>
      <c r="L736" s="212"/>
    </row>
    <row r="737" spans="1:12" ht="24.75" customHeight="1">
      <c r="A737" s="16">
        <f>Equipes!$H737+(ROW(Equipes!$H737)/100000)</f>
        <v>7.3699999999999998E-3</v>
      </c>
      <c r="B737" s="13">
        <f>RANK(Equipes!$A737,A:A)</f>
        <v>264</v>
      </c>
      <c r="C737" s="28"/>
      <c r="D737" s="18">
        <f>COUNTIF('01'!$C$3:$C$300,C737)+COUNTIF('02'!$C$3:$C$300,C737)+COUNTIF('03'!$C$3:$C$300,C737)+COUNTIF('04'!$C$3:$C$300,C737)+COUNTIF('05'!$C$3:$C$300,C737)+COUNTIF('06'!$C$3:$C$300,C737)+COUNTIF('07'!$C$3:$C$300,C737)+COUNTIF('08'!$C$3:$C$300,C737)+COUNTIF('09'!$C$3:$C$300,C737)+COUNTIF('10'!$C$3:$C$260,C737)+COUNTIF('11'!$C$3:$C$300,C737)+COUNTIF('12'!$C$3:$C$300,C737)</f>
        <v>0</v>
      </c>
      <c r="E737" s="18">
        <f>COUNTIF('01'!$D$3:$D$300,C737)+COUNTIF('02'!$D$3:$D$300,C737)+COUNTIF('03'!$D$3:$D$300,C737)+COUNTIF('04'!$D$3:$D$300,C737)+COUNTIF('05'!$D$3:$D$300,C737)+COUNTIF('06'!$D$3:$D$300,C737)+COUNTIF('07'!$D$3:$D$300,C737)+COUNTIF('08'!$D$3:$D$300,C737)+COUNTIF('09'!$D$3:$D$300,C737)+COUNTIF('10'!$D$3:$D$260,C737)+COUNTIF('11'!$D$3:$D$300,C737)+COUNTIF('12'!$D$3:$D$300,C737)</f>
        <v>0</v>
      </c>
      <c r="F737" s="18">
        <f>COUNTIFS('01'!$C$3:$C$300,C737,'01'!$H$3:$H$300,"&gt;0")+COUNTIFS('01'!$D$3:$D$300,C737,'01'!$H$3:$H$300,"&gt;0")+COUNTIFS('02'!$C$3:$C$300,C737,'02'!$H$3:$H$300,"&gt;0")+COUNTIFS('02'!$D$3:$D$300,C737,'02'!$H$3:$H$300,"&gt;0")+COUNTIFS('03'!$C$3:$C$300,C737,'03'!$H$3:$H$300,"&gt;0")+COUNTIFS('03'!$D$3:$D$300,C737,'03'!$H$3:$H$300,"&gt;0")+COUNTIFS('04'!$C$3:$C$300,C737,'04'!$H$3:$H$300,"&gt;0")+COUNTIFS('04'!$D$3:$D$300,C737,'04'!$H$3:$H$300,"&gt;0")+COUNTIFS('05'!$C$3:$C$300,C737,'05'!$H$3:$H$300,"&gt;0")+COUNTIFS('05'!$D$3:$D$300,C737,'05'!$H$3:$H$300,"&gt;0")+COUNTIFS('06'!$C$3:$C$300,C737,'06'!$H$3:$H$300,"&gt;0")+COUNTIFS('06'!$D$3:$D$300,C737,'06'!$H$3:$H$300,"&gt;0")+COUNTIFS('07'!$C$3:$C$300,C737,'07'!$H$3:$H$300,"&gt;0")+COUNTIFS('07'!$D$3:$D$300,C737,'07'!$H$3:$H$300,"&gt;0")+COUNTIFS('08'!$C$3:$C$300,C737,'08'!$H$3:$H$300,"&gt;0")+COUNTIFS('08'!$D$3:$D$300,C737,'08'!$H$3:$H$300,"&gt;0")+COUNTIFS('09'!$C$3:$C$300,C737,'09'!$H$3:$H$300,"&gt;0")+COUNTIFS('09'!$D$3:$D$300,C737,'09'!$H$3:$H$300,"&gt;0")+COUNTIFS('10'!$C$3:$C$260,C737,'10'!$I$3:$I$260,"&gt;0")+COUNTIFS('10'!$D$3:$D$260,C737,'10'!$I$3:$I$260,"&gt;0")+COUNTIFS('11'!$C$3:$C$300,C737,'11'!$H$3:$H$300,"&gt;0")+COUNTIFS('11'!$D$3:$D$300,C737,'11'!$H$3:$H$300,"&gt;0")+COUNTIFS('12'!$C$3:$C$300,C737,'12'!$H$3:$H$300,"&gt;0")+COUNTIFS('12'!$D$3:$D$300,C737,'12'!$H$3:$H$300,"&gt;0")</f>
        <v>0</v>
      </c>
      <c r="G737" s="18">
        <f>COUNTIFS('01'!$C$3:$C$300,C737,'01'!$H$3:$H$300,"&lt;0")+COUNTIFS('01'!$D$3:$D$300,C737,'01'!$H$3:$H$300,"&lt;0")+COUNTIFS('02'!$C$3:$C$300,C737,'02'!$H$3:$H$300,"&lt;0")+COUNTIFS('02'!$D$3:$D$300,C737,'02'!$H$3:$H$300,"&lt;0")+COUNTIFS('03'!$C$3:$C$300,C737,'03'!$H$3:$H$300,"&lt;0")+COUNTIFS('03'!$D$3:$D$300,C737,'03'!$H$3:$H$300,"&lt;0")+COUNTIFS('04'!$C$3:$C$300,C737,'04'!$H$3:$H$300,"&lt;0")+COUNTIFS('04'!$D$3:$D$300,C737,'04'!$H$3:$H$300,"&lt;0")+COUNTIFS('05'!$C$3:$C$300,C737,'05'!$H$3:$H$300,"&lt;0")+COUNTIFS('05'!$D$3:$D$300,C737,'05'!$H$3:$H$300,"&lt;0")+COUNTIFS('06'!$C$3:$C$300,C737,'06'!$H$3:$H$300,"&lt;0")+COUNTIFS('06'!$D$3:$D$300,C737,'06'!$H$3:$H$300,"&lt;0")+COUNTIFS('07'!$C$3:$C$300,C737,'07'!$H$3:$H$300,"&lt;0")+COUNTIFS('07'!$D$3:$D$300,C737,'07'!$H$3:$H$300,"&lt;0")+COUNTIFS('08'!$C$3:$C$300,C737,'08'!$H$3:$H$300,"&lt;0")+COUNTIFS('08'!$D$3:$D$300,C737,'08'!$H$3:$H$300,"&lt;0")+COUNTIFS('09'!$C$3:$C$300,C737,'09'!$H$3:$H$300,"&lt;0")+COUNTIFS('09'!$D$3:$D$300,C737,'09'!$H$3:$H$300,"&lt;0")+COUNTIFS('10'!$C$3:$C$260,C737,'10'!$I$3:$I$260,"&lt;0")+COUNTIFS('10'!$D$3:$D$260,C737,'10'!$I$3:$I$260,"&lt;0")+COUNTIFS('11'!$C$3:$C$300,C737,'11'!$H$3:$H$300,"&lt;0")+COUNTIFS('11'!$D$3:$D$300,C737,'11'!$H$3:$H$300,"&lt;0")+COUNTIFS('12'!$C$3:$C$300,C737,'12'!$H$3:$H$300,"&lt;0")+COUNTIFS('12'!$D$3:$D$300,C737,'12'!$H$3:$H$300,"&lt;0")</f>
        <v>0</v>
      </c>
      <c r="H737" s="19">
        <f>SUMIFS('01'!$H$3:$H$300,'01'!$C$3:$C$300,C737)+SUMIFS('01'!$H$3:$H$300,'01'!$D$3:$D$300,C737)+SUMIFS('02'!$H$3:$H$300,'02'!$C$3:$C$300,C737)+SUMIFS('02'!$H$3:$H$300,'02'!$D$3:$D$300,C737)+SUMIFS('03'!$H$3:$H$300,'03'!$C$3:$C$300,C737)+SUMIFS('03'!$H$3:$H$300,'03'!$D$3:$D$300,C737)+SUMIFS('04'!$H$3:$H$300,'04'!$C$3:$C$300,C737)+SUMIFS('04'!$H$3:$H$300,'04'!$D$3:$D$300,C737)+SUMIFS('05'!$H$3:$H$300,'05'!$C$3:$C$300,C737)+SUMIFS('05'!$H$3:$H$300,'05'!$D$3:$D$300,C737)+SUMIFS('06'!$H$3:$H$300,'06'!$C$3:$C$300,C737)+SUMIFS('06'!$H$3:$H$300,'06'!$D$3:$D$300,C737)+SUMIFS('07'!$H$3:$H$300,'07'!$C$3:$C$300,C737)+SUMIFS('07'!$H$3:$H$300,'07'!$D$3:$D$300,C737)+SUMIFS('08'!$H$3:$H$300,'08'!$C$3:$C$300,C737)+SUMIFS('08'!$H$3:$H$300,'08'!$D$3:$D$300,C737)+SUMIFS('09'!$H$3:$H$300,'09'!$C$3:$C$300,C737)+SUMIFS('09'!$H$3:$H$300,'09'!$D$3:$D$300,C737)+SUMIFS('10'!$I$3:$I$260,'10'!$C$3:$C$260,C737)+SUMIFS('10'!$I$3:$I$260,'10'!$D$3:$D$260,C737)+SUMIFS('11'!$H$3:$H$300,'11'!$C$3:$C$300,C737)+SUMIFS('11'!$H$3:$H$300,'11'!$D$3:$D$300,C737)+SUMIFS('12'!$H$3:$H$300,'12'!$C$3:$C$300,C737)+SUMIFS('12'!$H$3:$H$300,'12'!$D$3:$D$300,C737)</f>
        <v>0</v>
      </c>
      <c r="I737" s="212"/>
      <c r="J737" s="231"/>
      <c r="K737" s="212"/>
      <c r="L737" s="212"/>
    </row>
    <row r="738" spans="1:12" ht="24.75" customHeight="1">
      <c r="A738" s="16">
        <f>Equipes!$H738+(ROW(Equipes!$H738)/100000)</f>
        <v>7.3800000000000003E-3</v>
      </c>
      <c r="B738" s="13">
        <f>RANK(Equipes!$A738,A:A)</f>
        <v>263</v>
      </c>
      <c r="C738" s="28"/>
      <c r="D738" s="18">
        <f>COUNTIF('01'!$C$3:$C$300,C738)+COUNTIF('02'!$C$3:$C$300,C738)+COUNTIF('03'!$C$3:$C$300,C738)+COUNTIF('04'!$C$3:$C$300,C738)+COUNTIF('05'!$C$3:$C$300,C738)+COUNTIF('06'!$C$3:$C$300,C738)+COUNTIF('07'!$C$3:$C$300,C738)+COUNTIF('08'!$C$3:$C$300,C738)+COUNTIF('09'!$C$3:$C$300,C738)+COUNTIF('10'!$C$3:$C$260,C738)+COUNTIF('11'!$C$3:$C$300,C738)+COUNTIF('12'!$C$3:$C$300,C738)</f>
        <v>0</v>
      </c>
      <c r="E738" s="18">
        <f>COUNTIF('01'!$D$3:$D$300,C738)+COUNTIF('02'!$D$3:$D$300,C738)+COUNTIF('03'!$D$3:$D$300,C738)+COUNTIF('04'!$D$3:$D$300,C738)+COUNTIF('05'!$D$3:$D$300,C738)+COUNTIF('06'!$D$3:$D$300,C738)+COUNTIF('07'!$D$3:$D$300,C738)+COUNTIF('08'!$D$3:$D$300,C738)+COUNTIF('09'!$D$3:$D$300,C738)+COUNTIF('10'!$D$3:$D$260,C738)+COUNTIF('11'!$D$3:$D$300,C738)+COUNTIF('12'!$D$3:$D$300,C738)</f>
        <v>0</v>
      </c>
      <c r="F738" s="18">
        <f>COUNTIFS('01'!$C$3:$C$300,C738,'01'!$H$3:$H$300,"&gt;0")+COUNTIFS('01'!$D$3:$D$300,C738,'01'!$H$3:$H$300,"&gt;0")+COUNTIFS('02'!$C$3:$C$300,C738,'02'!$H$3:$H$300,"&gt;0")+COUNTIFS('02'!$D$3:$D$300,C738,'02'!$H$3:$H$300,"&gt;0")+COUNTIFS('03'!$C$3:$C$300,C738,'03'!$H$3:$H$300,"&gt;0")+COUNTIFS('03'!$D$3:$D$300,C738,'03'!$H$3:$H$300,"&gt;0")+COUNTIFS('04'!$C$3:$C$300,C738,'04'!$H$3:$H$300,"&gt;0")+COUNTIFS('04'!$D$3:$D$300,C738,'04'!$H$3:$H$300,"&gt;0")+COUNTIFS('05'!$C$3:$C$300,C738,'05'!$H$3:$H$300,"&gt;0")+COUNTIFS('05'!$D$3:$D$300,C738,'05'!$H$3:$H$300,"&gt;0")+COUNTIFS('06'!$C$3:$C$300,C738,'06'!$H$3:$H$300,"&gt;0")+COUNTIFS('06'!$D$3:$D$300,C738,'06'!$H$3:$H$300,"&gt;0")+COUNTIFS('07'!$C$3:$C$300,C738,'07'!$H$3:$H$300,"&gt;0")+COUNTIFS('07'!$D$3:$D$300,C738,'07'!$H$3:$H$300,"&gt;0")+COUNTIFS('08'!$C$3:$C$300,C738,'08'!$H$3:$H$300,"&gt;0")+COUNTIFS('08'!$D$3:$D$300,C738,'08'!$H$3:$H$300,"&gt;0")+COUNTIFS('09'!$C$3:$C$300,C738,'09'!$H$3:$H$300,"&gt;0")+COUNTIFS('09'!$D$3:$D$300,C738,'09'!$H$3:$H$300,"&gt;0")+COUNTIFS('10'!$C$3:$C$260,C738,'10'!$I$3:$I$260,"&gt;0")+COUNTIFS('10'!$D$3:$D$260,C738,'10'!$I$3:$I$260,"&gt;0")+COUNTIFS('11'!$C$3:$C$300,C738,'11'!$H$3:$H$300,"&gt;0")+COUNTIFS('11'!$D$3:$D$300,C738,'11'!$H$3:$H$300,"&gt;0")+COUNTIFS('12'!$C$3:$C$300,C738,'12'!$H$3:$H$300,"&gt;0")+COUNTIFS('12'!$D$3:$D$300,C738,'12'!$H$3:$H$300,"&gt;0")</f>
        <v>0</v>
      </c>
      <c r="G738" s="18">
        <f>COUNTIFS('01'!$C$3:$C$300,C738,'01'!$H$3:$H$300,"&lt;0")+COUNTIFS('01'!$D$3:$D$300,C738,'01'!$H$3:$H$300,"&lt;0")+COUNTIFS('02'!$C$3:$C$300,C738,'02'!$H$3:$H$300,"&lt;0")+COUNTIFS('02'!$D$3:$D$300,C738,'02'!$H$3:$H$300,"&lt;0")+COUNTIFS('03'!$C$3:$C$300,C738,'03'!$H$3:$H$300,"&lt;0")+COUNTIFS('03'!$D$3:$D$300,C738,'03'!$H$3:$H$300,"&lt;0")+COUNTIFS('04'!$C$3:$C$300,C738,'04'!$H$3:$H$300,"&lt;0")+COUNTIFS('04'!$D$3:$D$300,C738,'04'!$H$3:$H$300,"&lt;0")+COUNTIFS('05'!$C$3:$C$300,C738,'05'!$H$3:$H$300,"&lt;0")+COUNTIFS('05'!$D$3:$D$300,C738,'05'!$H$3:$H$300,"&lt;0")+COUNTIFS('06'!$C$3:$C$300,C738,'06'!$H$3:$H$300,"&lt;0")+COUNTIFS('06'!$D$3:$D$300,C738,'06'!$H$3:$H$300,"&lt;0")+COUNTIFS('07'!$C$3:$C$300,C738,'07'!$H$3:$H$300,"&lt;0")+COUNTIFS('07'!$D$3:$D$300,C738,'07'!$H$3:$H$300,"&lt;0")+COUNTIFS('08'!$C$3:$C$300,C738,'08'!$H$3:$H$300,"&lt;0")+COUNTIFS('08'!$D$3:$D$300,C738,'08'!$H$3:$H$300,"&lt;0")+COUNTIFS('09'!$C$3:$C$300,C738,'09'!$H$3:$H$300,"&lt;0")+COUNTIFS('09'!$D$3:$D$300,C738,'09'!$H$3:$H$300,"&lt;0")+COUNTIFS('10'!$C$3:$C$260,C738,'10'!$I$3:$I$260,"&lt;0")+COUNTIFS('10'!$D$3:$D$260,C738,'10'!$I$3:$I$260,"&lt;0")+COUNTIFS('11'!$C$3:$C$300,C738,'11'!$H$3:$H$300,"&lt;0")+COUNTIFS('11'!$D$3:$D$300,C738,'11'!$H$3:$H$300,"&lt;0")+COUNTIFS('12'!$C$3:$C$300,C738,'12'!$H$3:$H$300,"&lt;0")+COUNTIFS('12'!$D$3:$D$300,C738,'12'!$H$3:$H$300,"&lt;0")</f>
        <v>0</v>
      </c>
      <c r="H738" s="19">
        <f>SUMIFS('01'!$H$3:$H$300,'01'!$C$3:$C$300,C738)+SUMIFS('01'!$H$3:$H$300,'01'!$D$3:$D$300,C738)+SUMIFS('02'!$H$3:$H$300,'02'!$C$3:$C$300,C738)+SUMIFS('02'!$H$3:$H$300,'02'!$D$3:$D$300,C738)+SUMIFS('03'!$H$3:$H$300,'03'!$C$3:$C$300,C738)+SUMIFS('03'!$H$3:$H$300,'03'!$D$3:$D$300,C738)+SUMIFS('04'!$H$3:$H$300,'04'!$C$3:$C$300,C738)+SUMIFS('04'!$H$3:$H$300,'04'!$D$3:$D$300,C738)+SUMIFS('05'!$H$3:$H$300,'05'!$C$3:$C$300,C738)+SUMIFS('05'!$H$3:$H$300,'05'!$D$3:$D$300,C738)+SUMIFS('06'!$H$3:$H$300,'06'!$C$3:$C$300,C738)+SUMIFS('06'!$H$3:$H$300,'06'!$D$3:$D$300,C738)+SUMIFS('07'!$H$3:$H$300,'07'!$C$3:$C$300,C738)+SUMIFS('07'!$H$3:$H$300,'07'!$D$3:$D$300,C738)+SUMIFS('08'!$H$3:$H$300,'08'!$C$3:$C$300,C738)+SUMIFS('08'!$H$3:$H$300,'08'!$D$3:$D$300,C738)+SUMIFS('09'!$H$3:$H$300,'09'!$C$3:$C$300,C738)+SUMIFS('09'!$H$3:$H$300,'09'!$D$3:$D$300,C738)+SUMIFS('10'!$I$3:$I$260,'10'!$C$3:$C$260,C738)+SUMIFS('10'!$I$3:$I$260,'10'!$D$3:$D$260,C738)+SUMIFS('11'!$H$3:$H$300,'11'!$C$3:$C$300,C738)+SUMIFS('11'!$H$3:$H$300,'11'!$D$3:$D$300,C738)+SUMIFS('12'!$H$3:$H$300,'12'!$C$3:$C$300,C738)+SUMIFS('12'!$H$3:$H$300,'12'!$D$3:$D$300,C738)</f>
        <v>0</v>
      </c>
      <c r="I738" s="212"/>
      <c r="J738" s="231"/>
      <c r="K738" s="212"/>
      <c r="L738" s="212"/>
    </row>
    <row r="739" spans="1:12" ht="24.75" customHeight="1">
      <c r="A739" s="16">
        <f>Equipes!$H739+(ROW(Equipes!$H739)/100000)</f>
        <v>7.3899999999999999E-3</v>
      </c>
      <c r="B739" s="13">
        <f>RANK(Equipes!$A739,A:A)</f>
        <v>262</v>
      </c>
      <c r="C739" s="28"/>
      <c r="D739" s="18">
        <f>COUNTIF('01'!$C$3:$C$300,C739)+COUNTIF('02'!$C$3:$C$300,C739)+COUNTIF('03'!$C$3:$C$300,C739)+COUNTIF('04'!$C$3:$C$300,C739)+COUNTIF('05'!$C$3:$C$300,C739)+COUNTIF('06'!$C$3:$C$300,C739)+COUNTIF('07'!$C$3:$C$300,C739)+COUNTIF('08'!$C$3:$C$300,C739)+COUNTIF('09'!$C$3:$C$300,C739)+COUNTIF('10'!$C$3:$C$260,C739)+COUNTIF('11'!$C$3:$C$300,C739)+COUNTIF('12'!$C$3:$C$300,C739)</f>
        <v>0</v>
      </c>
      <c r="E739" s="18">
        <f>COUNTIF('01'!$D$3:$D$300,C739)+COUNTIF('02'!$D$3:$D$300,C739)+COUNTIF('03'!$D$3:$D$300,C739)+COUNTIF('04'!$D$3:$D$300,C739)+COUNTIF('05'!$D$3:$D$300,C739)+COUNTIF('06'!$D$3:$D$300,C739)+COUNTIF('07'!$D$3:$D$300,C739)+COUNTIF('08'!$D$3:$D$300,C739)+COUNTIF('09'!$D$3:$D$300,C739)+COUNTIF('10'!$D$3:$D$260,C739)+COUNTIF('11'!$D$3:$D$300,C739)+COUNTIF('12'!$D$3:$D$300,C739)</f>
        <v>0</v>
      </c>
      <c r="F739" s="18">
        <f>COUNTIFS('01'!$C$3:$C$300,C739,'01'!$H$3:$H$300,"&gt;0")+COUNTIFS('01'!$D$3:$D$300,C739,'01'!$H$3:$H$300,"&gt;0")+COUNTIFS('02'!$C$3:$C$300,C739,'02'!$H$3:$H$300,"&gt;0")+COUNTIFS('02'!$D$3:$D$300,C739,'02'!$H$3:$H$300,"&gt;0")+COUNTIFS('03'!$C$3:$C$300,C739,'03'!$H$3:$H$300,"&gt;0")+COUNTIFS('03'!$D$3:$D$300,C739,'03'!$H$3:$H$300,"&gt;0")+COUNTIFS('04'!$C$3:$C$300,C739,'04'!$H$3:$H$300,"&gt;0")+COUNTIFS('04'!$D$3:$D$300,C739,'04'!$H$3:$H$300,"&gt;0")+COUNTIFS('05'!$C$3:$C$300,C739,'05'!$H$3:$H$300,"&gt;0")+COUNTIFS('05'!$D$3:$D$300,C739,'05'!$H$3:$H$300,"&gt;0")+COUNTIFS('06'!$C$3:$C$300,C739,'06'!$H$3:$H$300,"&gt;0")+COUNTIFS('06'!$D$3:$D$300,C739,'06'!$H$3:$H$300,"&gt;0")+COUNTIFS('07'!$C$3:$C$300,C739,'07'!$H$3:$H$300,"&gt;0")+COUNTIFS('07'!$D$3:$D$300,C739,'07'!$H$3:$H$300,"&gt;0")+COUNTIFS('08'!$C$3:$C$300,C739,'08'!$H$3:$H$300,"&gt;0")+COUNTIFS('08'!$D$3:$D$300,C739,'08'!$H$3:$H$300,"&gt;0")+COUNTIFS('09'!$C$3:$C$300,C739,'09'!$H$3:$H$300,"&gt;0")+COUNTIFS('09'!$D$3:$D$300,C739,'09'!$H$3:$H$300,"&gt;0")+COUNTIFS('10'!$C$3:$C$260,C739,'10'!$I$3:$I$260,"&gt;0")+COUNTIFS('10'!$D$3:$D$260,C739,'10'!$I$3:$I$260,"&gt;0")+COUNTIFS('11'!$C$3:$C$300,C739,'11'!$H$3:$H$300,"&gt;0")+COUNTIFS('11'!$D$3:$D$300,C739,'11'!$H$3:$H$300,"&gt;0")+COUNTIFS('12'!$C$3:$C$300,C739,'12'!$H$3:$H$300,"&gt;0")+COUNTIFS('12'!$D$3:$D$300,C739,'12'!$H$3:$H$300,"&gt;0")</f>
        <v>0</v>
      </c>
      <c r="G739" s="18">
        <f>COUNTIFS('01'!$C$3:$C$300,C739,'01'!$H$3:$H$300,"&lt;0")+COUNTIFS('01'!$D$3:$D$300,C739,'01'!$H$3:$H$300,"&lt;0")+COUNTIFS('02'!$C$3:$C$300,C739,'02'!$H$3:$H$300,"&lt;0")+COUNTIFS('02'!$D$3:$D$300,C739,'02'!$H$3:$H$300,"&lt;0")+COUNTIFS('03'!$C$3:$C$300,C739,'03'!$H$3:$H$300,"&lt;0")+COUNTIFS('03'!$D$3:$D$300,C739,'03'!$H$3:$H$300,"&lt;0")+COUNTIFS('04'!$C$3:$C$300,C739,'04'!$H$3:$H$300,"&lt;0")+COUNTIFS('04'!$D$3:$D$300,C739,'04'!$H$3:$H$300,"&lt;0")+COUNTIFS('05'!$C$3:$C$300,C739,'05'!$H$3:$H$300,"&lt;0")+COUNTIFS('05'!$D$3:$D$300,C739,'05'!$H$3:$H$300,"&lt;0")+COUNTIFS('06'!$C$3:$C$300,C739,'06'!$H$3:$H$300,"&lt;0")+COUNTIFS('06'!$D$3:$D$300,C739,'06'!$H$3:$H$300,"&lt;0")+COUNTIFS('07'!$C$3:$C$300,C739,'07'!$H$3:$H$300,"&lt;0")+COUNTIFS('07'!$D$3:$D$300,C739,'07'!$H$3:$H$300,"&lt;0")+COUNTIFS('08'!$C$3:$C$300,C739,'08'!$H$3:$H$300,"&lt;0")+COUNTIFS('08'!$D$3:$D$300,C739,'08'!$H$3:$H$300,"&lt;0")+COUNTIFS('09'!$C$3:$C$300,C739,'09'!$H$3:$H$300,"&lt;0")+COUNTIFS('09'!$D$3:$D$300,C739,'09'!$H$3:$H$300,"&lt;0")+COUNTIFS('10'!$C$3:$C$260,C739,'10'!$I$3:$I$260,"&lt;0")+COUNTIFS('10'!$D$3:$D$260,C739,'10'!$I$3:$I$260,"&lt;0")+COUNTIFS('11'!$C$3:$C$300,C739,'11'!$H$3:$H$300,"&lt;0")+COUNTIFS('11'!$D$3:$D$300,C739,'11'!$H$3:$H$300,"&lt;0")+COUNTIFS('12'!$C$3:$C$300,C739,'12'!$H$3:$H$300,"&lt;0")+COUNTIFS('12'!$D$3:$D$300,C739,'12'!$H$3:$H$300,"&lt;0")</f>
        <v>0</v>
      </c>
      <c r="H739" s="19">
        <f>SUMIFS('01'!$H$3:$H$300,'01'!$C$3:$C$300,C739)+SUMIFS('01'!$H$3:$H$300,'01'!$D$3:$D$300,C739)+SUMIFS('02'!$H$3:$H$300,'02'!$C$3:$C$300,C739)+SUMIFS('02'!$H$3:$H$300,'02'!$D$3:$D$300,C739)+SUMIFS('03'!$H$3:$H$300,'03'!$C$3:$C$300,C739)+SUMIFS('03'!$H$3:$H$300,'03'!$D$3:$D$300,C739)+SUMIFS('04'!$H$3:$H$300,'04'!$C$3:$C$300,C739)+SUMIFS('04'!$H$3:$H$300,'04'!$D$3:$D$300,C739)+SUMIFS('05'!$H$3:$H$300,'05'!$C$3:$C$300,C739)+SUMIFS('05'!$H$3:$H$300,'05'!$D$3:$D$300,C739)+SUMIFS('06'!$H$3:$H$300,'06'!$C$3:$C$300,C739)+SUMIFS('06'!$H$3:$H$300,'06'!$D$3:$D$300,C739)+SUMIFS('07'!$H$3:$H$300,'07'!$C$3:$C$300,C739)+SUMIFS('07'!$H$3:$H$300,'07'!$D$3:$D$300,C739)+SUMIFS('08'!$H$3:$H$300,'08'!$C$3:$C$300,C739)+SUMIFS('08'!$H$3:$H$300,'08'!$D$3:$D$300,C739)+SUMIFS('09'!$H$3:$H$300,'09'!$C$3:$C$300,C739)+SUMIFS('09'!$H$3:$H$300,'09'!$D$3:$D$300,C739)+SUMIFS('10'!$I$3:$I$260,'10'!$C$3:$C$260,C739)+SUMIFS('10'!$I$3:$I$260,'10'!$D$3:$D$260,C739)+SUMIFS('11'!$H$3:$H$300,'11'!$C$3:$C$300,C739)+SUMIFS('11'!$H$3:$H$300,'11'!$D$3:$D$300,C739)+SUMIFS('12'!$H$3:$H$300,'12'!$C$3:$C$300,C739)+SUMIFS('12'!$H$3:$H$300,'12'!$D$3:$D$300,C739)</f>
        <v>0</v>
      </c>
      <c r="I739" s="212"/>
      <c r="J739" s="231"/>
      <c r="K739" s="212"/>
      <c r="L739" s="212"/>
    </row>
    <row r="740" spans="1:12" ht="24.75" customHeight="1">
      <c r="A740" s="16">
        <f>Equipes!$H740+(ROW(Equipes!$H740)/100000)</f>
        <v>7.4000000000000003E-3</v>
      </c>
      <c r="B740" s="13">
        <f>RANK(Equipes!$A740,A:A)</f>
        <v>261</v>
      </c>
      <c r="C740" s="28"/>
      <c r="D740" s="18">
        <f>COUNTIF('01'!$C$3:$C$300,C740)+COUNTIF('02'!$C$3:$C$300,C740)+COUNTIF('03'!$C$3:$C$300,C740)+COUNTIF('04'!$C$3:$C$300,C740)+COUNTIF('05'!$C$3:$C$300,C740)+COUNTIF('06'!$C$3:$C$300,C740)+COUNTIF('07'!$C$3:$C$300,C740)+COUNTIF('08'!$C$3:$C$300,C740)+COUNTIF('09'!$C$3:$C$300,C740)+COUNTIF('10'!$C$3:$C$260,C740)+COUNTIF('11'!$C$3:$C$300,C740)+COUNTIF('12'!$C$3:$C$300,C740)</f>
        <v>0</v>
      </c>
      <c r="E740" s="18">
        <f>COUNTIF('01'!$D$3:$D$300,C740)+COUNTIF('02'!$D$3:$D$300,C740)+COUNTIF('03'!$D$3:$D$300,C740)+COUNTIF('04'!$D$3:$D$300,C740)+COUNTIF('05'!$D$3:$D$300,C740)+COUNTIF('06'!$D$3:$D$300,C740)+COUNTIF('07'!$D$3:$D$300,C740)+COUNTIF('08'!$D$3:$D$300,C740)+COUNTIF('09'!$D$3:$D$300,C740)+COUNTIF('10'!$D$3:$D$260,C740)+COUNTIF('11'!$D$3:$D$300,C740)+COUNTIF('12'!$D$3:$D$300,C740)</f>
        <v>0</v>
      </c>
      <c r="F740" s="18">
        <f>COUNTIFS('01'!$C$3:$C$300,C740,'01'!$H$3:$H$300,"&gt;0")+COUNTIFS('01'!$D$3:$D$300,C740,'01'!$H$3:$H$300,"&gt;0")+COUNTIFS('02'!$C$3:$C$300,C740,'02'!$H$3:$H$300,"&gt;0")+COUNTIFS('02'!$D$3:$D$300,C740,'02'!$H$3:$H$300,"&gt;0")+COUNTIFS('03'!$C$3:$C$300,C740,'03'!$H$3:$H$300,"&gt;0")+COUNTIFS('03'!$D$3:$D$300,C740,'03'!$H$3:$H$300,"&gt;0")+COUNTIFS('04'!$C$3:$C$300,C740,'04'!$H$3:$H$300,"&gt;0")+COUNTIFS('04'!$D$3:$D$300,C740,'04'!$H$3:$H$300,"&gt;0")+COUNTIFS('05'!$C$3:$C$300,C740,'05'!$H$3:$H$300,"&gt;0")+COUNTIFS('05'!$D$3:$D$300,C740,'05'!$H$3:$H$300,"&gt;0")+COUNTIFS('06'!$C$3:$C$300,C740,'06'!$H$3:$H$300,"&gt;0")+COUNTIFS('06'!$D$3:$D$300,C740,'06'!$H$3:$H$300,"&gt;0")+COUNTIFS('07'!$C$3:$C$300,C740,'07'!$H$3:$H$300,"&gt;0")+COUNTIFS('07'!$D$3:$D$300,C740,'07'!$H$3:$H$300,"&gt;0")+COUNTIFS('08'!$C$3:$C$300,C740,'08'!$H$3:$H$300,"&gt;0")+COUNTIFS('08'!$D$3:$D$300,C740,'08'!$H$3:$H$300,"&gt;0")+COUNTIFS('09'!$C$3:$C$300,C740,'09'!$H$3:$H$300,"&gt;0")+COUNTIFS('09'!$D$3:$D$300,C740,'09'!$H$3:$H$300,"&gt;0")+COUNTIFS('10'!$C$3:$C$260,C740,'10'!$I$3:$I$260,"&gt;0")+COUNTIFS('10'!$D$3:$D$260,C740,'10'!$I$3:$I$260,"&gt;0")+COUNTIFS('11'!$C$3:$C$300,C740,'11'!$H$3:$H$300,"&gt;0")+COUNTIFS('11'!$D$3:$D$300,C740,'11'!$H$3:$H$300,"&gt;0")+COUNTIFS('12'!$C$3:$C$300,C740,'12'!$H$3:$H$300,"&gt;0")+COUNTIFS('12'!$D$3:$D$300,C740,'12'!$H$3:$H$300,"&gt;0")</f>
        <v>0</v>
      </c>
      <c r="G740" s="18">
        <f>COUNTIFS('01'!$C$3:$C$300,C740,'01'!$H$3:$H$300,"&lt;0")+COUNTIFS('01'!$D$3:$D$300,C740,'01'!$H$3:$H$300,"&lt;0")+COUNTIFS('02'!$C$3:$C$300,C740,'02'!$H$3:$H$300,"&lt;0")+COUNTIFS('02'!$D$3:$D$300,C740,'02'!$H$3:$H$300,"&lt;0")+COUNTIFS('03'!$C$3:$C$300,C740,'03'!$H$3:$H$300,"&lt;0")+COUNTIFS('03'!$D$3:$D$300,C740,'03'!$H$3:$H$300,"&lt;0")+COUNTIFS('04'!$C$3:$C$300,C740,'04'!$H$3:$H$300,"&lt;0")+COUNTIFS('04'!$D$3:$D$300,C740,'04'!$H$3:$H$300,"&lt;0")+COUNTIFS('05'!$C$3:$C$300,C740,'05'!$H$3:$H$300,"&lt;0")+COUNTIFS('05'!$D$3:$D$300,C740,'05'!$H$3:$H$300,"&lt;0")+COUNTIFS('06'!$C$3:$C$300,C740,'06'!$H$3:$H$300,"&lt;0")+COUNTIFS('06'!$D$3:$D$300,C740,'06'!$H$3:$H$300,"&lt;0")+COUNTIFS('07'!$C$3:$C$300,C740,'07'!$H$3:$H$300,"&lt;0")+COUNTIFS('07'!$D$3:$D$300,C740,'07'!$H$3:$H$300,"&lt;0")+COUNTIFS('08'!$C$3:$C$300,C740,'08'!$H$3:$H$300,"&lt;0")+COUNTIFS('08'!$D$3:$D$300,C740,'08'!$H$3:$H$300,"&lt;0")+COUNTIFS('09'!$C$3:$C$300,C740,'09'!$H$3:$H$300,"&lt;0")+COUNTIFS('09'!$D$3:$D$300,C740,'09'!$H$3:$H$300,"&lt;0")+COUNTIFS('10'!$C$3:$C$260,C740,'10'!$I$3:$I$260,"&lt;0")+COUNTIFS('10'!$D$3:$D$260,C740,'10'!$I$3:$I$260,"&lt;0")+COUNTIFS('11'!$C$3:$C$300,C740,'11'!$H$3:$H$300,"&lt;0")+COUNTIFS('11'!$D$3:$D$300,C740,'11'!$H$3:$H$300,"&lt;0")+COUNTIFS('12'!$C$3:$C$300,C740,'12'!$H$3:$H$300,"&lt;0")+COUNTIFS('12'!$D$3:$D$300,C740,'12'!$H$3:$H$300,"&lt;0")</f>
        <v>0</v>
      </c>
      <c r="H740" s="19">
        <f>SUMIFS('01'!$H$3:$H$300,'01'!$C$3:$C$300,C740)+SUMIFS('01'!$H$3:$H$300,'01'!$D$3:$D$300,C740)+SUMIFS('02'!$H$3:$H$300,'02'!$C$3:$C$300,C740)+SUMIFS('02'!$H$3:$H$300,'02'!$D$3:$D$300,C740)+SUMIFS('03'!$H$3:$H$300,'03'!$C$3:$C$300,C740)+SUMIFS('03'!$H$3:$H$300,'03'!$D$3:$D$300,C740)+SUMIFS('04'!$H$3:$H$300,'04'!$C$3:$C$300,C740)+SUMIFS('04'!$H$3:$H$300,'04'!$D$3:$D$300,C740)+SUMIFS('05'!$H$3:$H$300,'05'!$C$3:$C$300,C740)+SUMIFS('05'!$H$3:$H$300,'05'!$D$3:$D$300,C740)+SUMIFS('06'!$H$3:$H$300,'06'!$C$3:$C$300,C740)+SUMIFS('06'!$H$3:$H$300,'06'!$D$3:$D$300,C740)+SUMIFS('07'!$H$3:$H$300,'07'!$C$3:$C$300,C740)+SUMIFS('07'!$H$3:$H$300,'07'!$D$3:$D$300,C740)+SUMIFS('08'!$H$3:$H$300,'08'!$C$3:$C$300,C740)+SUMIFS('08'!$H$3:$H$300,'08'!$D$3:$D$300,C740)+SUMIFS('09'!$H$3:$H$300,'09'!$C$3:$C$300,C740)+SUMIFS('09'!$H$3:$H$300,'09'!$D$3:$D$300,C740)+SUMIFS('10'!$I$3:$I$260,'10'!$C$3:$C$260,C740)+SUMIFS('10'!$I$3:$I$260,'10'!$D$3:$D$260,C740)+SUMIFS('11'!$H$3:$H$300,'11'!$C$3:$C$300,C740)+SUMIFS('11'!$H$3:$H$300,'11'!$D$3:$D$300,C740)+SUMIFS('12'!$H$3:$H$300,'12'!$C$3:$C$300,C740)+SUMIFS('12'!$H$3:$H$300,'12'!$D$3:$D$300,C740)</f>
        <v>0</v>
      </c>
      <c r="I740" s="212"/>
      <c r="J740" s="231"/>
      <c r="K740" s="212"/>
      <c r="L740" s="212"/>
    </row>
    <row r="741" spans="1:12" ht="24.75" customHeight="1">
      <c r="A741" s="16">
        <f>Equipes!$H741+(ROW(Equipes!$H741)/100000)</f>
        <v>7.4099999999999999E-3</v>
      </c>
      <c r="B741" s="13">
        <f>RANK(Equipes!$A741,A:A)</f>
        <v>260</v>
      </c>
      <c r="C741" s="28"/>
      <c r="D741" s="18">
        <f>COUNTIF('01'!$C$3:$C$300,C741)+COUNTIF('02'!$C$3:$C$300,C741)+COUNTIF('03'!$C$3:$C$300,C741)+COUNTIF('04'!$C$3:$C$300,C741)+COUNTIF('05'!$C$3:$C$300,C741)+COUNTIF('06'!$C$3:$C$300,C741)+COUNTIF('07'!$C$3:$C$300,C741)+COUNTIF('08'!$C$3:$C$300,C741)+COUNTIF('09'!$C$3:$C$300,C741)+COUNTIF('10'!$C$3:$C$260,C741)+COUNTIF('11'!$C$3:$C$300,C741)+COUNTIF('12'!$C$3:$C$300,C741)</f>
        <v>0</v>
      </c>
      <c r="E741" s="18">
        <f>COUNTIF('01'!$D$3:$D$300,C741)+COUNTIF('02'!$D$3:$D$300,C741)+COUNTIF('03'!$D$3:$D$300,C741)+COUNTIF('04'!$D$3:$D$300,C741)+COUNTIF('05'!$D$3:$D$300,C741)+COUNTIF('06'!$D$3:$D$300,C741)+COUNTIF('07'!$D$3:$D$300,C741)+COUNTIF('08'!$D$3:$D$300,C741)+COUNTIF('09'!$D$3:$D$300,C741)+COUNTIF('10'!$D$3:$D$260,C741)+COUNTIF('11'!$D$3:$D$300,C741)+COUNTIF('12'!$D$3:$D$300,C741)</f>
        <v>0</v>
      </c>
      <c r="F741" s="18">
        <f>COUNTIFS('01'!$C$3:$C$300,C741,'01'!$H$3:$H$300,"&gt;0")+COUNTIFS('01'!$D$3:$D$300,C741,'01'!$H$3:$H$300,"&gt;0")+COUNTIFS('02'!$C$3:$C$300,C741,'02'!$H$3:$H$300,"&gt;0")+COUNTIFS('02'!$D$3:$D$300,C741,'02'!$H$3:$H$300,"&gt;0")+COUNTIFS('03'!$C$3:$C$300,C741,'03'!$H$3:$H$300,"&gt;0")+COUNTIFS('03'!$D$3:$D$300,C741,'03'!$H$3:$H$300,"&gt;0")+COUNTIFS('04'!$C$3:$C$300,C741,'04'!$H$3:$H$300,"&gt;0")+COUNTIFS('04'!$D$3:$D$300,C741,'04'!$H$3:$H$300,"&gt;0")+COUNTIFS('05'!$C$3:$C$300,C741,'05'!$H$3:$H$300,"&gt;0")+COUNTIFS('05'!$D$3:$D$300,C741,'05'!$H$3:$H$300,"&gt;0")+COUNTIFS('06'!$C$3:$C$300,C741,'06'!$H$3:$H$300,"&gt;0")+COUNTIFS('06'!$D$3:$D$300,C741,'06'!$H$3:$H$300,"&gt;0")+COUNTIFS('07'!$C$3:$C$300,C741,'07'!$H$3:$H$300,"&gt;0")+COUNTIFS('07'!$D$3:$D$300,C741,'07'!$H$3:$H$300,"&gt;0")+COUNTIFS('08'!$C$3:$C$300,C741,'08'!$H$3:$H$300,"&gt;0")+COUNTIFS('08'!$D$3:$D$300,C741,'08'!$H$3:$H$300,"&gt;0")+COUNTIFS('09'!$C$3:$C$300,C741,'09'!$H$3:$H$300,"&gt;0")+COUNTIFS('09'!$D$3:$D$300,C741,'09'!$H$3:$H$300,"&gt;0")+COUNTIFS('10'!$C$3:$C$260,C741,'10'!$I$3:$I$260,"&gt;0")+COUNTIFS('10'!$D$3:$D$260,C741,'10'!$I$3:$I$260,"&gt;0")+COUNTIFS('11'!$C$3:$C$300,C741,'11'!$H$3:$H$300,"&gt;0")+COUNTIFS('11'!$D$3:$D$300,C741,'11'!$H$3:$H$300,"&gt;0")+COUNTIFS('12'!$C$3:$C$300,C741,'12'!$H$3:$H$300,"&gt;0")+COUNTIFS('12'!$D$3:$D$300,C741,'12'!$H$3:$H$300,"&gt;0")</f>
        <v>0</v>
      </c>
      <c r="G741" s="18">
        <f>COUNTIFS('01'!$C$3:$C$300,C741,'01'!$H$3:$H$300,"&lt;0")+COUNTIFS('01'!$D$3:$D$300,C741,'01'!$H$3:$H$300,"&lt;0")+COUNTIFS('02'!$C$3:$C$300,C741,'02'!$H$3:$H$300,"&lt;0")+COUNTIFS('02'!$D$3:$D$300,C741,'02'!$H$3:$H$300,"&lt;0")+COUNTIFS('03'!$C$3:$C$300,C741,'03'!$H$3:$H$300,"&lt;0")+COUNTIFS('03'!$D$3:$D$300,C741,'03'!$H$3:$H$300,"&lt;0")+COUNTIFS('04'!$C$3:$C$300,C741,'04'!$H$3:$H$300,"&lt;0")+COUNTIFS('04'!$D$3:$D$300,C741,'04'!$H$3:$H$300,"&lt;0")+COUNTIFS('05'!$C$3:$C$300,C741,'05'!$H$3:$H$300,"&lt;0")+COUNTIFS('05'!$D$3:$D$300,C741,'05'!$H$3:$H$300,"&lt;0")+COUNTIFS('06'!$C$3:$C$300,C741,'06'!$H$3:$H$300,"&lt;0")+COUNTIFS('06'!$D$3:$D$300,C741,'06'!$H$3:$H$300,"&lt;0")+COUNTIFS('07'!$C$3:$C$300,C741,'07'!$H$3:$H$300,"&lt;0")+COUNTIFS('07'!$D$3:$D$300,C741,'07'!$H$3:$H$300,"&lt;0")+COUNTIFS('08'!$C$3:$C$300,C741,'08'!$H$3:$H$300,"&lt;0")+COUNTIFS('08'!$D$3:$D$300,C741,'08'!$H$3:$H$300,"&lt;0")+COUNTIFS('09'!$C$3:$C$300,C741,'09'!$H$3:$H$300,"&lt;0")+COUNTIFS('09'!$D$3:$D$300,C741,'09'!$H$3:$H$300,"&lt;0")+COUNTIFS('10'!$C$3:$C$260,C741,'10'!$I$3:$I$260,"&lt;0")+COUNTIFS('10'!$D$3:$D$260,C741,'10'!$I$3:$I$260,"&lt;0")+COUNTIFS('11'!$C$3:$C$300,C741,'11'!$H$3:$H$300,"&lt;0")+COUNTIFS('11'!$D$3:$D$300,C741,'11'!$H$3:$H$300,"&lt;0")+COUNTIFS('12'!$C$3:$C$300,C741,'12'!$H$3:$H$300,"&lt;0")+COUNTIFS('12'!$D$3:$D$300,C741,'12'!$H$3:$H$300,"&lt;0")</f>
        <v>0</v>
      </c>
      <c r="H741" s="19">
        <f>SUMIFS('01'!$H$3:$H$300,'01'!$C$3:$C$300,C741)+SUMIFS('01'!$H$3:$H$300,'01'!$D$3:$D$300,C741)+SUMIFS('02'!$H$3:$H$300,'02'!$C$3:$C$300,C741)+SUMIFS('02'!$H$3:$H$300,'02'!$D$3:$D$300,C741)+SUMIFS('03'!$H$3:$H$300,'03'!$C$3:$C$300,C741)+SUMIFS('03'!$H$3:$H$300,'03'!$D$3:$D$300,C741)+SUMIFS('04'!$H$3:$H$300,'04'!$C$3:$C$300,C741)+SUMIFS('04'!$H$3:$H$300,'04'!$D$3:$D$300,C741)+SUMIFS('05'!$H$3:$H$300,'05'!$C$3:$C$300,C741)+SUMIFS('05'!$H$3:$H$300,'05'!$D$3:$D$300,C741)+SUMIFS('06'!$H$3:$H$300,'06'!$C$3:$C$300,C741)+SUMIFS('06'!$H$3:$H$300,'06'!$D$3:$D$300,C741)+SUMIFS('07'!$H$3:$H$300,'07'!$C$3:$C$300,C741)+SUMIFS('07'!$H$3:$H$300,'07'!$D$3:$D$300,C741)+SUMIFS('08'!$H$3:$H$300,'08'!$C$3:$C$300,C741)+SUMIFS('08'!$H$3:$H$300,'08'!$D$3:$D$300,C741)+SUMIFS('09'!$H$3:$H$300,'09'!$C$3:$C$300,C741)+SUMIFS('09'!$H$3:$H$300,'09'!$D$3:$D$300,C741)+SUMIFS('10'!$I$3:$I$260,'10'!$C$3:$C$260,C741)+SUMIFS('10'!$I$3:$I$260,'10'!$D$3:$D$260,C741)+SUMIFS('11'!$H$3:$H$300,'11'!$C$3:$C$300,C741)+SUMIFS('11'!$H$3:$H$300,'11'!$D$3:$D$300,C741)+SUMIFS('12'!$H$3:$H$300,'12'!$C$3:$C$300,C741)+SUMIFS('12'!$H$3:$H$300,'12'!$D$3:$D$300,C741)</f>
        <v>0</v>
      </c>
      <c r="I741" s="212"/>
      <c r="J741" s="231"/>
      <c r="K741" s="212"/>
      <c r="L741" s="212"/>
    </row>
    <row r="742" spans="1:12" ht="24.75" customHeight="1">
      <c r="A742" s="16">
        <f>Equipes!$H742+(ROW(Equipes!$H742)/100000)</f>
        <v>7.4200000000000004E-3</v>
      </c>
      <c r="B742" s="13">
        <f>RANK(Equipes!$A742,A:A)</f>
        <v>259</v>
      </c>
      <c r="C742" s="28"/>
      <c r="D742" s="18">
        <f>COUNTIF('01'!$C$3:$C$300,C742)+COUNTIF('02'!$C$3:$C$300,C742)+COUNTIF('03'!$C$3:$C$300,C742)+COUNTIF('04'!$C$3:$C$300,C742)+COUNTIF('05'!$C$3:$C$300,C742)+COUNTIF('06'!$C$3:$C$300,C742)+COUNTIF('07'!$C$3:$C$300,C742)+COUNTIF('08'!$C$3:$C$300,C742)+COUNTIF('09'!$C$3:$C$300,C742)+COUNTIF('10'!$C$3:$C$260,C742)+COUNTIF('11'!$C$3:$C$300,C742)+COUNTIF('12'!$C$3:$C$300,C742)</f>
        <v>0</v>
      </c>
      <c r="E742" s="18">
        <f>COUNTIF('01'!$D$3:$D$300,C742)+COUNTIF('02'!$D$3:$D$300,C742)+COUNTIF('03'!$D$3:$D$300,C742)+COUNTIF('04'!$D$3:$D$300,C742)+COUNTIF('05'!$D$3:$D$300,C742)+COUNTIF('06'!$D$3:$D$300,C742)+COUNTIF('07'!$D$3:$D$300,C742)+COUNTIF('08'!$D$3:$D$300,C742)+COUNTIF('09'!$D$3:$D$300,C742)+COUNTIF('10'!$D$3:$D$260,C742)+COUNTIF('11'!$D$3:$D$300,C742)+COUNTIF('12'!$D$3:$D$300,C742)</f>
        <v>0</v>
      </c>
      <c r="F742" s="18">
        <f>COUNTIFS('01'!$C$3:$C$300,C742,'01'!$H$3:$H$300,"&gt;0")+COUNTIFS('01'!$D$3:$D$300,C742,'01'!$H$3:$H$300,"&gt;0")+COUNTIFS('02'!$C$3:$C$300,C742,'02'!$H$3:$H$300,"&gt;0")+COUNTIFS('02'!$D$3:$D$300,C742,'02'!$H$3:$H$300,"&gt;0")+COUNTIFS('03'!$C$3:$C$300,C742,'03'!$H$3:$H$300,"&gt;0")+COUNTIFS('03'!$D$3:$D$300,C742,'03'!$H$3:$H$300,"&gt;0")+COUNTIFS('04'!$C$3:$C$300,C742,'04'!$H$3:$H$300,"&gt;0")+COUNTIFS('04'!$D$3:$D$300,C742,'04'!$H$3:$H$300,"&gt;0")+COUNTIFS('05'!$C$3:$C$300,C742,'05'!$H$3:$H$300,"&gt;0")+COUNTIFS('05'!$D$3:$D$300,C742,'05'!$H$3:$H$300,"&gt;0")+COUNTIFS('06'!$C$3:$C$300,C742,'06'!$H$3:$H$300,"&gt;0")+COUNTIFS('06'!$D$3:$D$300,C742,'06'!$H$3:$H$300,"&gt;0")+COUNTIFS('07'!$C$3:$C$300,C742,'07'!$H$3:$H$300,"&gt;0")+COUNTIFS('07'!$D$3:$D$300,C742,'07'!$H$3:$H$300,"&gt;0")+COUNTIFS('08'!$C$3:$C$300,C742,'08'!$H$3:$H$300,"&gt;0")+COUNTIFS('08'!$D$3:$D$300,C742,'08'!$H$3:$H$300,"&gt;0")+COUNTIFS('09'!$C$3:$C$300,C742,'09'!$H$3:$H$300,"&gt;0")+COUNTIFS('09'!$D$3:$D$300,C742,'09'!$H$3:$H$300,"&gt;0")+COUNTIFS('10'!$C$3:$C$260,C742,'10'!$I$3:$I$260,"&gt;0")+COUNTIFS('10'!$D$3:$D$260,C742,'10'!$I$3:$I$260,"&gt;0")+COUNTIFS('11'!$C$3:$C$300,C742,'11'!$H$3:$H$300,"&gt;0")+COUNTIFS('11'!$D$3:$D$300,C742,'11'!$H$3:$H$300,"&gt;0")+COUNTIFS('12'!$C$3:$C$300,C742,'12'!$H$3:$H$300,"&gt;0")+COUNTIFS('12'!$D$3:$D$300,C742,'12'!$H$3:$H$300,"&gt;0")</f>
        <v>0</v>
      </c>
      <c r="G742" s="18">
        <f>COUNTIFS('01'!$C$3:$C$300,C742,'01'!$H$3:$H$300,"&lt;0")+COUNTIFS('01'!$D$3:$D$300,C742,'01'!$H$3:$H$300,"&lt;0")+COUNTIFS('02'!$C$3:$C$300,C742,'02'!$H$3:$H$300,"&lt;0")+COUNTIFS('02'!$D$3:$D$300,C742,'02'!$H$3:$H$300,"&lt;0")+COUNTIFS('03'!$C$3:$C$300,C742,'03'!$H$3:$H$300,"&lt;0")+COUNTIFS('03'!$D$3:$D$300,C742,'03'!$H$3:$H$300,"&lt;0")+COUNTIFS('04'!$C$3:$C$300,C742,'04'!$H$3:$H$300,"&lt;0")+COUNTIFS('04'!$D$3:$D$300,C742,'04'!$H$3:$H$300,"&lt;0")+COUNTIFS('05'!$C$3:$C$300,C742,'05'!$H$3:$H$300,"&lt;0")+COUNTIFS('05'!$D$3:$D$300,C742,'05'!$H$3:$H$300,"&lt;0")+COUNTIFS('06'!$C$3:$C$300,C742,'06'!$H$3:$H$300,"&lt;0")+COUNTIFS('06'!$D$3:$D$300,C742,'06'!$H$3:$H$300,"&lt;0")+COUNTIFS('07'!$C$3:$C$300,C742,'07'!$H$3:$H$300,"&lt;0")+COUNTIFS('07'!$D$3:$D$300,C742,'07'!$H$3:$H$300,"&lt;0")+COUNTIFS('08'!$C$3:$C$300,C742,'08'!$H$3:$H$300,"&lt;0")+COUNTIFS('08'!$D$3:$D$300,C742,'08'!$H$3:$H$300,"&lt;0")+COUNTIFS('09'!$C$3:$C$300,C742,'09'!$H$3:$H$300,"&lt;0")+COUNTIFS('09'!$D$3:$D$300,C742,'09'!$H$3:$H$300,"&lt;0")+COUNTIFS('10'!$C$3:$C$260,C742,'10'!$I$3:$I$260,"&lt;0")+COUNTIFS('10'!$D$3:$D$260,C742,'10'!$I$3:$I$260,"&lt;0")+COUNTIFS('11'!$C$3:$C$300,C742,'11'!$H$3:$H$300,"&lt;0")+COUNTIFS('11'!$D$3:$D$300,C742,'11'!$H$3:$H$300,"&lt;0")+COUNTIFS('12'!$C$3:$C$300,C742,'12'!$H$3:$H$300,"&lt;0")+COUNTIFS('12'!$D$3:$D$300,C742,'12'!$H$3:$H$300,"&lt;0")</f>
        <v>0</v>
      </c>
      <c r="H742" s="19">
        <f>SUMIFS('01'!$H$3:$H$300,'01'!$C$3:$C$300,C742)+SUMIFS('01'!$H$3:$H$300,'01'!$D$3:$D$300,C742)+SUMIFS('02'!$H$3:$H$300,'02'!$C$3:$C$300,C742)+SUMIFS('02'!$H$3:$H$300,'02'!$D$3:$D$300,C742)+SUMIFS('03'!$H$3:$H$300,'03'!$C$3:$C$300,C742)+SUMIFS('03'!$H$3:$H$300,'03'!$D$3:$D$300,C742)+SUMIFS('04'!$H$3:$H$300,'04'!$C$3:$C$300,C742)+SUMIFS('04'!$H$3:$H$300,'04'!$D$3:$D$300,C742)+SUMIFS('05'!$H$3:$H$300,'05'!$C$3:$C$300,C742)+SUMIFS('05'!$H$3:$H$300,'05'!$D$3:$D$300,C742)+SUMIFS('06'!$H$3:$H$300,'06'!$C$3:$C$300,C742)+SUMIFS('06'!$H$3:$H$300,'06'!$D$3:$D$300,C742)+SUMIFS('07'!$H$3:$H$300,'07'!$C$3:$C$300,C742)+SUMIFS('07'!$H$3:$H$300,'07'!$D$3:$D$300,C742)+SUMIFS('08'!$H$3:$H$300,'08'!$C$3:$C$300,C742)+SUMIFS('08'!$H$3:$H$300,'08'!$D$3:$D$300,C742)+SUMIFS('09'!$H$3:$H$300,'09'!$C$3:$C$300,C742)+SUMIFS('09'!$H$3:$H$300,'09'!$D$3:$D$300,C742)+SUMIFS('10'!$I$3:$I$260,'10'!$C$3:$C$260,C742)+SUMIFS('10'!$I$3:$I$260,'10'!$D$3:$D$260,C742)+SUMIFS('11'!$H$3:$H$300,'11'!$C$3:$C$300,C742)+SUMIFS('11'!$H$3:$H$300,'11'!$D$3:$D$300,C742)+SUMIFS('12'!$H$3:$H$300,'12'!$C$3:$C$300,C742)+SUMIFS('12'!$H$3:$H$300,'12'!$D$3:$D$300,C742)</f>
        <v>0</v>
      </c>
      <c r="I742" s="212"/>
      <c r="J742" s="231"/>
      <c r="K742" s="212"/>
      <c r="L742" s="212"/>
    </row>
    <row r="743" spans="1:12" ht="24.75" customHeight="1">
      <c r="A743" s="16">
        <f>Equipes!$H743+(ROW(Equipes!$H743)/100000)</f>
        <v>7.43E-3</v>
      </c>
      <c r="B743" s="13">
        <f>RANK(Equipes!$A743,A:A)</f>
        <v>258</v>
      </c>
      <c r="C743" s="28"/>
      <c r="D743" s="18">
        <f>COUNTIF('01'!$C$3:$C$300,C743)+COUNTIF('02'!$C$3:$C$300,C743)+COUNTIF('03'!$C$3:$C$300,C743)+COUNTIF('04'!$C$3:$C$300,C743)+COUNTIF('05'!$C$3:$C$300,C743)+COUNTIF('06'!$C$3:$C$300,C743)+COUNTIF('07'!$C$3:$C$300,C743)+COUNTIF('08'!$C$3:$C$300,C743)+COUNTIF('09'!$C$3:$C$300,C743)+COUNTIF('10'!$C$3:$C$260,C743)+COUNTIF('11'!$C$3:$C$300,C743)+COUNTIF('12'!$C$3:$C$300,C743)</f>
        <v>0</v>
      </c>
      <c r="E743" s="18">
        <f>COUNTIF('01'!$D$3:$D$300,C743)+COUNTIF('02'!$D$3:$D$300,C743)+COUNTIF('03'!$D$3:$D$300,C743)+COUNTIF('04'!$D$3:$D$300,C743)+COUNTIF('05'!$D$3:$D$300,C743)+COUNTIF('06'!$D$3:$D$300,C743)+COUNTIF('07'!$D$3:$D$300,C743)+COUNTIF('08'!$D$3:$D$300,C743)+COUNTIF('09'!$D$3:$D$300,C743)+COUNTIF('10'!$D$3:$D$260,C743)+COUNTIF('11'!$D$3:$D$300,C743)+COUNTIF('12'!$D$3:$D$300,C743)</f>
        <v>0</v>
      </c>
      <c r="F743" s="18">
        <f>COUNTIFS('01'!$C$3:$C$300,C743,'01'!$H$3:$H$300,"&gt;0")+COUNTIFS('01'!$D$3:$D$300,C743,'01'!$H$3:$H$300,"&gt;0")+COUNTIFS('02'!$C$3:$C$300,C743,'02'!$H$3:$H$300,"&gt;0")+COUNTIFS('02'!$D$3:$D$300,C743,'02'!$H$3:$H$300,"&gt;0")+COUNTIFS('03'!$C$3:$C$300,C743,'03'!$H$3:$H$300,"&gt;0")+COUNTIFS('03'!$D$3:$D$300,C743,'03'!$H$3:$H$300,"&gt;0")+COUNTIFS('04'!$C$3:$C$300,C743,'04'!$H$3:$H$300,"&gt;0")+COUNTIFS('04'!$D$3:$D$300,C743,'04'!$H$3:$H$300,"&gt;0")+COUNTIFS('05'!$C$3:$C$300,C743,'05'!$H$3:$H$300,"&gt;0")+COUNTIFS('05'!$D$3:$D$300,C743,'05'!$H$3:$H$300,"&gt;0")+COUNTIFS('06'!$C$3:$C$300,C743,'06'!$H$3:$H$300,"&gt;0")+COUNTIFS('06'!$D$3:$D$300,C743,'06'!$H$3:$H$300,"&gt;0")+COUNTIFS('07'!$C$3:$C$300,C743,'07'!$H$3:$H$300,"&gt;0")+COUNTIFS('07'!$D$3:$D$300,C743,'07'!$H$3:$H$300,"&gt;0")+COUNTIFS('08'!$C$3:$C$300,C743,'08'!$H$3:$H$300,"&gt;0")+COUNTIFS('08'!$D$3:$D$300,C743,'08'!$H$3:$H$300,"&gt;0")+COUNTIFS('09'!$C$3:$C$300,C743,'09'!$H$3:$H$300,"&gt;0")+COUNTIFS('09'!$D$3:$D$300,C743,'09'!$H$3:$H$300,"&gt;0")+COUNTIFS('10'!$C$3:$C$260,C743,'10'!$I$3:$I$260,"&gt;0")+COUNTIFS('10'!$D$3:$D$260,C743,'10'!$I$3:$I$260,"&gt;0")+COUNTIFS('11'!$C$3:$C$300,C743,'11'!$H$3:$H$300,"&gt;0")+COUNTIFS('11'!$D$3:$D$300,C743,'11'!$H$3:$H$300,"&gt;0")+COUNTIFS('12'!$C$3:$C$300,C743,'12'!$H$3:$H$300,"&gt;0")+COUNTIFS('12'!$D$3:$D$300,C743,'12'!$H$3:$H$300,"&gt;0")</f>
        <v>0</v>
      </c>
      <c r="G743" s="18">
        <f>COUNTIFS('01'!$C$3:$C$300,C743,'01'!$H$3:$H$300,"&lt;0")+COUNTIFS('01'!$D$3:$D$300,C743,'01'!$H$3:$H$300,"&lt;0")+COUNTIFS('02'!$C$3:$C$300,C743,'02'!$H$3:$H$300,"&lt;0")+COUNTIFS('02'!$D$3:$D$300,C743,'02'!$H$3:$H$300,"&lt;0")+COUNTIFS('03'!$C$3:$C$300,C743,'03'!$H$3:$H$300,"&lt;0")+COUNTIFS('03'!$D$3:$D$300,C743,'03'!$H$3:$H$300,"&lt;0")+COUNTIFS('04'!$C$3:$C$300,C743,'04'!$H$3:$H$300,"&lt;0")+COUNTIFS('04'!$D$3:$D$300,C743,'04'!$H$3:$H$300,"&lt;0")+COUNTIFS('05'!$C$3:$C$300,C743,'05'!$H$3:$H$300,"&lt;0")+COUNTIFS('05'!$D$3:$D$300,C743,'05'!$H$3:$H$300,"&lt;0")+COUNTIFS('06'!$C$3:$C$300,C743,'06'!$H$3:$H$300,"&lt;0")+COUNTIFS('06'!$D$3:$D$300,C743,'06'!$H$3:$H$300,"&lt;0")+COUNTIFS('07'!$C$3:$C$300,C743,'07'!$H$3:$H$300,"&lt;0")+COUNTIFS('07'!$D$3:$D$300,C743,'07'!$H$3:$H$300,"&lt;0")+COUNTIFS('08'!$C$3:$C$300,C743,'08'!$H$3:$H$300,"&lt;0")+COUNTIFS('08'!$D$3:$D$300,C743,'08'!$H$3:$H$300,"&lt;0")+COUNTIFS('09'!$C$3:$C$300,C743,'09'!$H$3:$H$300,"&lt;0")+COUNTIFS('09'!$D$3:$D$300,C743,'09'!$H$3:$H$300,"&lt;0")+COUNTIFS('10'!$C$3:$C$260,C743,'10'!$I$3:$I$260,"&lt;0")+COUNTIFS('10'!$D$3:$D$260,C743,'10'!$I$3:$I$260,"&lt;0")+COUNTIFS('11'!$C$3:$C$300,C743,'11'!$H$3:$H$300,"&lt;0")+COUNTIFS('11'!$D$3:$D$300,C743,'11'!$H$3:$H$300,"&lt;0")+COUNTIFS('12'!$C$3:$C$300,C743,'12'!$H$3:$H$300,"&lt;0")+COUNTIFS('12'!$D$3:$D$300,C743,'12'!$H$3:$H$300,"&lt;0")</f>
        <v>0</v>
      </c>
      <c r="H743" s="19">
        <f>SUMIFS('01'!$H$3:$H$300,'01'!$C$3:$C$300,C743)+SUMIFS('01'!$H$3:$H$300,'01'!$D$3:$D$300,C743)+SUMIFS('02'!$H$3:$H$300,'02'!$C$3:$C$300,C743)+SUMIFS('02'!$H$3:$H$300,'02'!$D$3:$D$300,C743)+SUMIFS('03'!$H$3:$H$300,'03'!$C$3:$C$300,C743)+SUMIFS('03'!$H$3:$H$300,'03'!$D$3:$D$300,C743)+SUMIFS('04'!$H$3:$H$300,'04'!$C$3:$C$300,C743)+SUMIFS('04'!$H$3:$H$300,'04'!$D$3:$D$300,C743)+SUMIFS('05'!$H$3:$H$300,'05'!$C$3:$C$300,C743)+SUMIFS('05'!$H$3:$H$300,'05'!$D$3:$D$300,C743)+SUMIFS('06'!$H$3:$H$300,'06'!$C$3:$C$300,C743)+SUMIFS('06'!$H$3:$H$300,'06'!$D$3:$D$300,C743)+SUMIFS('07'!$H$3:$H$300,'07'!$C$3:$C$300,C743)+SUMIFS('07'!$H$3:$H$300,'07'!$D$3:$D$300,C743)+SUMIFS('08'!$H$3:$H$300,'08'!$C$3:$C$300,C743)+SUMIFS('08'!$H$3:$H$300,'08'!$D$3:$D$300,C743)+SUMIFS('09'!$H$3:$H$300,'09'!$C$3:$C$300,C743)+SUMIFS('09'!$H$3:$H$300,'09'!$D$3:$D$300,C743)+SUMIFS('10'!$I$3:$I$260,'10'!$C$3:$C$260,C743)+SUMIFS('10'!$I$3:$I$260,'10'!$D$3:$D$260,C743)+SUMIFS('11'!$H$3:$H$300,'11'!$C$3:$C$300,C743)+SUMIFS('11'!$H$3:$H$300,'11'!$D$3:$D$300,C743)+SUMIFS('12'!$H$3:$H$300,'12'!$C$3:$C$300,C743)+SUMIFS('12'!$H$3:$H$300,'12'!$D$3:$D$300,C743)</f>
        <v>0</v>
      </c>
      <c r="I743" s="212"/>
      <c r="J743" s="231"/>
      <c r="K743" s="212"/>
      <c r="L743" s="212"/>
    </row>
    <row r="744" spans="1:12" ht="24.75" customHeight="1">
      <c r="A744" s="16">
        <f>Equipes!$H744+(ROW(Equipes!$H744)/100000)</f>
        <v>7.4400000000000004E-3</v>
      </c>
      <c r="B744" s="13">
        <f>RANK(Equipes!$A744,A:A)</f>
        <v>257</v>
      </c>
      <c r="C744" s="28"/>
      <c r="D744" s="18">
        <f>COUNTIF('01'!$C$3:$C$300,C744)+COUNTIF('02'!$C$3:$C$300,C744)+COUNTIF('03'!$C$3:$C$300,C744)+COUNTIF('04'!$C$3:$C$300,C744)+COUNTIF('05'!$C$3:$C$300,C744)+COUNTIF('06'!$C$3:$C$300,C744)+COUNTIF('07'!$C$3:$C$300,C744)+COUNTIF('08'!$C$3:$C$300,C744)+COUNTIF('09'!$C$3:$C$300,C744)+COUNTIF('10'!$C$3:$C$260,C744)+COUNTIF('11'!$C$3:$C$300,C744)+COUNTIF('12'!$C$3:$C$300,C744)</f>
        <v>0</v>
      </c>
      <c r="E744" s="18">
        <f>COUNTIF('01'!$D$3:$D$300,C744)+COUNTIF('02'!$D$3:$D$300,C744)+COUNTIF('03'!$D$3:$D$300,C744)+COUNTIF('04'!$D$3:$D$300,C744)+COUNTIF('05'!$D$3:$D$300,C744)+COUNTIF('06'!$D$3:$D$300,C744)+COUNTIF('07'!$D$3:$D$300,C744)+COUNTIF('08'!$D$3:$D$300,C744)+COUNTIF('09'!$D$3:$D$300,C744)+COUNTIF('10'!$D$3:$D$260,C744)+COUNTIF('11'!$D$3:$D$300,C744)+COUNTIF('12'!$D$3:$D$300,C744)</f>
        <v>0</v>
      </c>
      <c r="F744" s="18">
        <f>COUNTIFS('01'!$C$3:$C$300,C744,'01'!$H$3:$H$300,"&gt;0")+COUNTIFS('01'!$D$3:$D$300,C744,'01'!$H$3:$H$300,"&gt;0")+COUNTIFS('02'!$C$3:$C$300,C744,'02'!$H$3:$H$300,"&gt;0")+COUNTIFS('02'!$D$3:$D$300,C744,'02'!$H$3:$H$300,"&gt;0")+COUNTIFS('03'!$C$3:$C$300,C744,'03'!$H$3:$H$300,"&gt;0")+COUNTIFS('03'!$D$3:$D$300,C744,'03'!$H$3:$H$300,"&gt;0")+COUNTIFS('04'!$C$3:$C$300,C744,'04'!$H$3:$H$300,"&gt;0")+COUNTIFS('04'!$D$3:$D$300,C744,'04'!$H$3:$H$300,"&gt;0")+COUNTIFS('05'!$C$3:$C$300,C744,'05'!$H$3:$H$300,"&gt;0")+COUNTIFS('05'!$D$3:$D$300,C744,'05'!$H$3:$H$300,"&gt;0")+COUNTIFS('06'!$C$3:$C$300,C744,'06'!$H$3:$H$300,"&gt;0")+COUNTIFS('06'!$D$3:$D$300,C744,'06'!$H$3:$H$300,"&gt;0")+COUNTIFS('07'!$C$3:$C$300,C744,'07'!$H$3:$H$300,"&gt;0")+COUNTIFS('07'!$D$3:$D$300,C744,'07'!$H$3:$H$300,"&gt;0")+COUNTIFS('08'!$C$3:$C$300,C744,'08'!$H$3:$H$300,"&gt;0")+COUNTIFS('08'!$D$3:$D$300,C744,'08'!$H$3:$H$300,"&gt;0")+COUNTIFS('09'!$C$3:$C$300,C744,'09'!$H$3:$H$300,"&gt;0")+COUNTIFS('09'!$D$3:$D$300,C744,'09'!$H$3:$H$300,"&gt;0")+COUNTIFS('10'!$C$3:$C$260,C744,'10'!$I$3:$I$260,"&gt;0")+COUNTIFS('10'!$D$3:$D$260,C744,'10'!$I$3:$I$260,"&gt;0")+COUNTIFS('11'!$C$3:$C$300,C744,'11'!$H$3:$H$300,"&gt;0")+COUNTIFS('11'!$D$3:$D$300,C744,'11'!$H$3:$H$300,"&gt;0")+COUNTIFS('12'!$C$3:$C$300,C744,'12'!$H$3:$H$300,"&gt;0")+COUNTIFS('12'!$D$3:$D$300,C744,'12'!$H$3:$H$300,"&gt;0")</f>
        <v>0</v>
      </c>
      <c r="G744" s="18">
        <f>COUNTIFS('01'!$C$3:$C$300,C744,'01'!$H$3:$H$300,"&lt;0")+COUNTIFS('01'!$D$3:$D$300,C744,'01'!$H$3:$H$300,"&lt;0")+COUNTIFS('02'!$C$3:$C$300,C744,'02'!$H$3:$H$300,"&lt;0")+COUNTIFS('02'!$D$3:$D$300,C744,'02'!$H$3:$H$300,"&lt;0")+COUNTIFS('03'!$C$3:$C$300,C744,'03'!$H$3:$H$300,"&lt;0")+COUNTIFS('03'!$D$3:$D$300,C744,'03'!$H$3:$H$300,"&lt;0")+COUNTIFS('04'!$C$3:$C$300,C744,'04'!$H$3:$H$300,"&lt;0")+COUNTIFS('04'!$D$3:$D$300,C744,'04'!$H$3:$H$300,"&lt;0")+COUNTIFS('05'!$C$3:$C$300,C744,'05'!$H$3:$H$300,"&lt;0")+COUNTIFS('05'!$D$3:$D$300,C744,'05'!$H$3:$H$300,"&lt;0")+COUNTIFS('06'!$C$3:$C$300,C744,'06'!$H$3:$H$300,"&lt;0")+COUNTIFS('06'!$D$3:$D$300,C744,'06'!$H$3:$H$300,"&lt;0")+COUNTIFS('07'!$C$3:$C$300,C744,'07'!$H$3:$H$300,"&lt;0")+COUNTIFS('07'!$D$3:$D$300,C744,'07'!$H$3:$H$300,"&lt;0")+COUNTIFS('08'!$C$3:$C$300,C744,'08'!$H$3:$H$300,"&lt;0")+COUNTIFS('08'!$D$3:$D$300,C744,'08'!$H$3:$H$300,"&lt;0")+COUNTIFS('09'!$C$3:$C$300,C744,'09'!$H$3:$H$300,"&lt;0")+COUNTIFS('09'!$D$3:$D$300,C744,'09'!$H$3:$H$300,"&lt;0")+COUNTIFS('10'!$C$3:$C$260,C744,'10'!$I$3:$I$260,"&lt;0")+COUNTIFS('10'!$D$3:$D$260,C744,'10'!$I$3:$I$260,"&lt;0")+COUNTIFS('11'!$C$3:$C$300,C744,'11'!$H$3:$H$300,"&lt;0")+COUNTIFS('11'!$D$3:$D$300,C744,'11'!$H$3:$H$300,"&lt;0")+COUNTIFS('12'!$C$3:$C$300,C744,'12'!$H$3:$H$300,"&lt;0")+COUNTIFS('12'!$D$3:$D$300,C744,'12'!$H$3:$H$300,"&lt;0")</f>
        <v>0</v>
      </c>
      <c r="H744" s="19">
        <f>SUMIFS('01'!$H$3:$H$300,'01'!$C$3:$C$300,C744)+SUMIFS('01'!$H$3:$H$300,'01'!$D$3:$D$300,C744)+SUMIFS('02'!$H$3:$H$300,'02'!$C$3:$C$300,C744)+SUMIFS('02'!$H$3:$H$300,'02'!$D$3:$D$300,C744)+SUMIFS('03'!$H$3:$H$300,'03'!$C$3:$C$300,C744)+SUMIFS('03'!$H$3:$H$300,'03'!$D$3:$D$300,C744)+SUMIFS('04'!$H$3:$H$300,'04'!$C$3:$C$300,C744)+SUMIFS('04'!$H$3:$H$300,'04'!$D$3:$D$300,C744)+SUMIFS('05'!$H$3:$H$300,'05'!$C$3:$C$300,C744)+SUMIFS('05'!$H$3:$H$300,'05'!$D$3:$D$300,C744)+SUMIFS('06'!$H$3:$H$300,'06'!$C$3:$C$300,C744)+SUMIFS('06'!$H$3:$H$300,'06'!$D$3:$D$300,C744)+SUMIFS('07'!$H$3:$H$300,'07'!$C$3:$C$300,C744)+SUMIFS('07'!$H$3:$H$300,'07'!$D$3:$D$300,C744)+SUMIFS('08'!$H$3:$H$300,'08'!$C$3:$C$300,C744)+SUMIFS('08'!$H$3:$H$300,'08'!$D$3:$D$300,C744)+SUMIFS('09'!$H$3:$H$300,'09'!$C$3:$C$300,C744)+SUMIFS('09'!$H$3:$H$300,'09'!$D$3:$D$300,C744)+SUMIFS('10'!$I$3:$I$260,'10'!$C$3:$C$260,C744)+SUMIFS('10'!$I$3:$I$260,'10'!$D$3:$D$260,C744)+SUMIFS('11'!$H$3:$H$300,'11'!$C$3:$C$300,C744)+SUMIFS('11'!$H$3:$H$300,'11'!$D$3:$D$300,C744)+SUMIFS('12'!$H$3:$H$300,'12'!$C$3:$C$300,C744)+SUMIFS('12'!$H$3:$H$300,'12'!$D$3:$D$300,C744)</f>
        <v>0</v>
      </c>
      <c r="I744" s="212"/>
      <c r="J744" s="231"/>
      <c r="K744" s="212"/>
      <c r="L744" s="212"/>
    </row>
    <row r="745" spans="1:12" ht="24.75" customHeight="1">
      <c r="A745" s="16">
        <f>Equipes!$H745+(ROW(Equipes!$H745)/100000)</f>
        <v>7.45E-3</v>
      </c>
      <c r="B745" s="13">
        <f>RANK(Equipes!$A745,A:A)</f>
        <v>256</v>
      </c>
      <c r="C745" s="28"/>
      <c r="D745" s="18">
        <f>COUNTIF('01'!$C$3:$C$300,C745)+COUNTIF('02'!$C$3:$C$300,C745)+COUNTIF('03'!$C$3:$C$300,C745)+COUNTIF('04'!$C$3:$C$300,C745)+COUNTIF('05'!$C$3:$C$300,C745)+COUNTIF('06'!$C$3:$C$300,C745)+COUNTIF('07'!$C$3:$C$300,C745)+COUNTIF('08'!$C$3:$C$300,C745)+COUNTIF('09'!$C$3:$C$300,C745)+COUNTIF('10'!$C$3:$C$260,C745)+COUNTIF('11'!$C$3:$C$300,C745)+COUNTIF('12'!$C$3:$C$300,C745)</f>
        <v>0</v>
      </c>
      <c r="E745" s="18">
        <f>COUNTIF('01'!$D$3:$D$300,C745)+COUNTIF('02'!$D$3:$D$300,C745)+COUNTIF('03'!$D$3:$D$300,C745)+COUNTIF('04'!$D$3:$D$300,C745)+COUNTIF('05'!$D$3:$D$300,C745)+COUNTIF('06'!$D$3:$D$300,C745)+COUNTIF('07'!$D$3:$D$300,C745)+COUNTIF('08'!$D$3:$D$300,C745)+COUNTIF('09'!$D$3:$D$300,C745)+COUNTIF('10'!$D$3:$D$260,C745)+COUNTIF('11'!$D$3:$D$300,C745)+COUNTIF('12'!$D$3:$D$300,C745)</f>
        <v>0</v>
      </c>
      <c r="F745" s="18">
        <f>COUNTIFS('01'!$C$3:$C$300,C745,'01'!$H$3:$H$300,"&gt;0")+COUNTIFS('01'!$D$3:$D$300,C745,'01'!$H$3:$H$300,"&gt;0")+COUNTIFS('02'!$C$3:$C$300,C745,'02'!$H$3:$H$300,"&gt;0")+COUNTIFS('02'!$D$3:$D$300,C745,'02'!$H$3:$H$300,"&gt;0")+COUNTIFS('03'!$C$3:$C$300,C745,'03'!$H$3:$H$300,"&gt;0")+COUNTIFS('03'!$D$3:$D$300,C745,'03'!$H$3:$H$300,"&gt;0")+COUNTIFS('04'!$C$3:$C$300,C745,'04'!$H$3:$H$300,"&gt;0")+COUNTIFS('04'!$D$3:$D$300,C745,'04'!$H$3:$H$300,"&gt;0")+COUNTIFS('05'!$C$3:$C$300,C745,'05'!$H$3:$H$300,"&gt;0")+COUNTIFS('05'!$D$3:$D$300,C745,'05'!$H$3:$H$300,"&gt;0")+COUNTIFS('06'!$C$3:$C$300,C745,'06'!$H$3:$H$300,"&gt;0")+COUNTIFS('06'!$D$3:$D$300,C745,'06'!$H$3:$H$300,"&gt;0")+COUNTIFS('07'!$C$3:$C$300,C745,'07'!$H$3:$H$300,"&gt;0")+COUNTIFS('07'!$D$3:$D$300,C745,'07'!$H$3:$H$300,"&gt;0")+COUNTIFS('08'!$C$3:$C$300,C745,'08'!$H$3:$H$300,"&gt;0")+COUNTIFS('08'!$D$3:$D$300,C745,'08'!$H$3:$H$300,"&gt;0")+COUNTIFS('09'!$C$3:$C$300,C745,'09'!$H$3:$H$300,"&gt;0")+COUNTIFS('09'!$D$3:$D$300,C745,'09'!$H$3:$H$300,"&gt;0")+COUNTIFS('10'!$C$3:$C$260,C745,'10'!$I$3:$I$260,"&gt;0")+COUNTIFS('10'!$D$3:$D$260,C745,'10'!$I$3:$I$260,"&gt;0")+COUNTIFS('11'!$C$3:$C$300,C745,'11'!$H$3:$H$300,"&gt;0")+COUNTIFS('11'!$D$3:$D$300,C745,'11'!$H$3:$H$300,"&gt;0")+COUNTIFS('12'!$C$3:$C$300,C745,'12'!$H$3:$H$300,"&gt;0")+COUNTIFS('12'!$D$3:$D$300,C745,'12'!$H$3:$H$300,"&gt;0")</f>
        <v>0</v>
      </c>
      <c r="G745" s="18">
        <f>COUNTIFS('01'!$C$3:$C$300,C745,'01'!$H$3:$H$300,"&lt;0")+COUNTIFS('01'!$D$3:$D$300,C745,'01'!$H$3:$H$300,"&lt;0")+COUNTIFS('02'!$C$3:$C$300,C745,'02'!$H$3:$H$300,"&lt;0")+COUNTIFS('02'!$D$3:$D$300,C745,'02'!$H$3:$H$300,"&lt;0")+COUNTIFS('03'!$C$3:$C$300,C745,'03'!$H$3:$H$300,"&lt;0")+COUNTIFS('03'!$D$3:$D$300,C745,'03'!$H$3:$H$300,"&lt;0")+COUNTIFS('04'!$C$3:$C$300,C745,'04'!$H$3:$H$300,"&lt;0")+COUNTIFS('04'!$D$3:$D$300,C745,'04'!$H$3:$H$300,"&lt;0")+COUNTIFS('05'!$C$3:$C$300,C745,'05'!$H$3:$H$300,"&lt;0")+COUNTIFS('05'!$D$3:$D$300,C745,'05'!$H$3:$H$300,"&lt;0")+COUNTIFS('06'!$C$3:$C$300,C745,'06'!$H$3:$H$300,"&lt;0")+COUNTIFS('06'!$D$3:$D$300,C745,'06'!$H$3:$H$300,"&lt;0")+COUNTIFS('07'!$C$3:$C$300,C745,'07'!$H$3:$H$300,"&lt;0")+COUNTIFS('07'!$D$3:$D$300,C745,'07'!$H$3:$H$300,"&lt;0")+COUNTIFS('08'!$C$3:$C$300,C745,'08'!$H$3:$H$300,"&lt;0")+COUNTIFS('08'!$D$3:$D$300,C745,'08'!$H$3:$H$300,"&lt;0")+COUNTIFS('09'!$C$3:$C$300,C745,'09'!$H$3:$H$300,"&lt;0")+COUNTIFS('09'!$D$3:$D$300,C745,'09'!$H$3:$H$300,"&lt;0")+COUNTIFS('10'!$C$3:$C$260,C745,'10'!$I$3:$I$260,"&lt;0")+COUNTIFS('10'!$D$3:$D$260,C745,'10'!$I$3:$I$260,"&lt;0")+COUNTIFS('11'!$C$3:$C$300,C745,'11'!$H$3:$H$300,"&lt;0")+COUNTIFS('11'!$D$3:$D$300,C745,'11'!$H$3:$H$300,"&lt;0")+COUNTIFS('12'!$C$3:$C$300,C745,'12'!$H$3:$H$300,"&lt;0")+COUNTIFS('12'!$D$3:$D$300,C745,'12'!$H$3:$H$300,"&lt;0")</f>
        <v>0</v>
      </c>
      <c r="H745" s="19">
        <f>SUMIFS('01'!$H$3:$H$300,'01'!$C$3:$C$300,C745)+SUMIFS('01'!$H$3:$H$300,'01'!$D$3:$D$300,C745)+SUMIFS('02'!$H$3:$H$300,'02'!$C$3:$C$300,C745)+SUMIFS('02'!$H$3:$H$300,'02'!$D$3:$D$300,C745)+SUMIFS('03'!$H$3:$H$300,'03'!$C$3:$C$300,C745)+SUMIFS('03'!$H$3:$H$300,'03'!$D$3:$D$300,C745)+SUMIFS('04'!$H$3:$H$300,'04'!$C$3:$C$300,C745)+SUMIFS('04'!$H$3:$H$300,'04'!$D$3:$D$300,C745)+SUMIFS('05'!$H$3:$H$300,'05'!$C$3:$C$300,C745)+SUMIFS('05'!$H$3:$H$300,'05'!$D$3:$D$300,C745)+SUMIFS('06'!$H$3:$H$300,'06'!$C$3:$C$300,C745)+SUMIFS('06'!$H$3:$H$300,'06'!$D$3:$D$300,C745)+SUMIFS('07'!$H$3:$H$300,'07'!$C$3:$C$300,C745)+SUMIFS('07'!$H$3:$H$300,'07'!$D$3:$D$300,C745)+SUMIFS('08'!$H$3:$H$300,'08'!$C$3:$C$300,C745)+SUMIFS('08'!$H$3:$H$300,'08'!$D$3:$D$300,C745)+SUMIFS('09'!$H$3:$H$300,'09'!$C$3:$C$300,C745)+SUMIFS('09'!$H$3:$H$300,'09'!$D$3:$D$300,C745)+SUMIFS('10'!$I$3:$I$260,'10'!$C$3:$C$260,C745)+SUMIFS('10'!$I$3:$I$260,'10'!$D$3:$D$260,C745)+SUMIFS('11'!$H$3:$H$300,'11'!$C$3:$C$300,C745)+SUMIFS('11'!$H$3:$H$300,'11'!$D$3:$D$300,C745)+SUMIFS('12'!$H$3:$H$300,'12'!$C$3:$C$300,C745)+SUMIFS('12'!$H$3:$H$300,'12'!$D$3:$D$300,C745)</f>
        <v>0</v>
      </c>
      <c r="I745" s="212"/>
      <c r="J745" s="231"/>
      <c r="K745" s="212"/>
      <c r="L745" s="212"/>
    </row>
    <row r="746" spans="1:12" ht="24.75" customHeight="1">
      <c r="A746" s="16">
        <f>Equipes!$H746+(ROW(Equipes!$H746)/100000)</f>
        <v>7.4599999999999996E-3</v>
      </c>
      <c r="B746" s="13">
        <f>RANK(Equipes!$A746,A:A)</f>
        <v>255</v>
      </c>
      <c r="C746" s="28"/>
      <c r="D746" s="18">
        <f>COUNTIF('01'!$C$3:$C$300,C746)+COUNTIF('02'!$C$3:$C$300,C746)+COUNTIF('03'!$C$3:$C$300,C746)+COUNTIF('04'!$C$3:$C$300,C746)+COUNTIF('05'!$C$3:$C$300,C746)+COUNTIF('06'!$C$3:$C$300,C746)+COUNTIF('07'!$C$3:$C$300,C746)+COUNTIF('08'!$C$3:$C$300,C746)+COUNTIF('09'!$C$3:$C$300,C746)+COUNTIF('10'!$C$3:$C$260,C746)+COUNTIF('11'!$C$3:$C$300,C746)+COUNTIF('12'!$C$3:$C$300,C746)</f>
        <v>0</v>
      </c>
      <c r="E746" s="18">
        <f>COUNTIF('01'!$D$3:$D$300,C746)+COUNTIF('02'!$D$3:$D$300,C746)+COUNTIF('03'!$D$3:$D$300,C746)+COUNTIF('04'!$D$3:$D$300,C746)+COUNTIF('05'!$D$3:$D$300,C746)+COUNTIF('06'!$D$3:$D$300,C746)+COUNTIF('07'!$D$3:$D$300,C746)+COUNTIF('08'!$D$3:$D$300,C746)+COUNTIF('09'!$D$3:$D$300,C746)+COUNTIF('10'!$D$3:$D$260,C746)+COUNTIF('11'!$D$3:$D$300,C746)+COUNTIF('12'!$D$3:$D$300,C746)</f>
        <v>0</v>
      </c>
      <c r="F746" s="18">
        <f>COUNTIFS('01'!$C$3:$C$300,C746,'01'!$H$3:$H$300,"&gt;0")+COUNTIFS('01'!$D$3:$D$300,C746,'01'!$H$3:$H$300,"&gt;0")+COUNTIFS('02'!$C$3:$C$300,C746,'02'!$H$3:$H$300,"&gt;0")+COUNTIFS('02'!$D$3:$D$300,C746,'02'!$H$3:$H$300,"&gt;0")+COUNTIFS('03'!$C$3:$C$300,C746,'03'!$H$3:$H$300,"&gt;0")+COUNTIFS('03'!$D$3:$D$300,C746,'03'!$H$3:$H$300,"&gt;0")+COUNTIFS('04'!$C$3:$C$300,C746,'04'!$H$3:$H$300,"&gt;0")+COUNTIFS('04'!$D$3:$D$300,C746,'04'!$H$3:$H$300,"&gt;0")+COUNTIFS('05'!$C$3:$C$300,C746,'05'!$H$3:$H$300,"&gt;0")+COUNTIFS('05'!$D$3:$D$300,C746,'05'!$H$3:$H$300,"&gt;0")+COUNTIFS('06'!$C$3:$C$300,C746,'06'!$H$3:$H$300,"&gt;0")+COUNTIFS('06'!$D$3:$D$300,C746,'06'!$H$3:$H$300,"&gt;0")+COUNTIFS('07'!$C$3:$C$300,C746,'07'!$H$3:$H$300,"&gt;0")+COUNTIFS('07'!$D$3:$D$300,C746,'07'!$H$3:$H$300,"&gt;0")+COUNTIFS('08'!$C$3:$C$300,C746,'08'!$H$3:$H$300,"&gt;0")+COUNTIFS('08'!$D$3:$D$300,C746,'08'!$H$3:$H$300,"&gt;0")+COUNTIFS('09'!$C$3:$C$300,C746,'09'!$H$3:$H$300,"&gt;0")+COUNTIFS('09'!$D$3:$D$300,C746,'09'!$H$3:$H$300,"&gt;0")+COUNTIFS('10'!$C$3:$C$260,C746,'10'!$I$3:$I$260,"&gt;0")+COUNTIFS('10'!$D$3:$D$260,C746,'10'!$I$3:$I$260,"&gt;0")+COUNTIFS('11'!$C$3:$C$300,C746,'11'!$H$3:$H$300,"&gt;0")+COUNTIFS('11'!$D$3:$D$300,C746,'11'!$H$3:$H$300,"&gt;0")+COUNTIFS('12'!$C$3:$C$300,C746,'12'!$H$3:$H$300,"&gt;0")+COUNTIFS('12'!$D$3:$D$300,C746,'12'!$H$3:$H$300,"&gt;0")</f>
        <v>0</v>
      </c>
      <c r="G746" s="18">
        <f>COUNTIFS('01'!$C$3:$C$300,C746,'01'!$H$3:$H$300,"&lt;0")+COUNTIFS('01'!$D$3:$D$300,C746,'01'!$H$3:$H$300,"&lt;0")+COUNTIFS('02'!$C$3:$C$300,C746,'02'!$H$3:$H$300,"&lt;0")+COUNTIFS('02'!$D$3:$D$300,C746,'02'!$H$3:$H$300,"&lt;0")+COUNTIFS('03'!$C$3:$C$300,C746,'03'!$H$3:$H$300,"&lt;0")+COUNTIFS('03'!$D$3:$D$300,C746,'03'!$H$3:$H$300,"&lt;0")+COUNTIFS('04'!$C$3:$C$300,C746,'04'!$H$3:$H$300,"&lt;0")+COUNTIFS('04'!$D$3:$D$300,C746,'04'!$H$3:$H$300,"&lt;0")+COUNTIFS('05'!$C$3:$C$300,C746,'05'!$H$3:$H$300,"&lt;0")+COUNTIFS('05'!$D$3:$D$300,C746,'05'!$H$3:$H$300,"&lt;0")+COUNTIFS('06'!$C$3:$C$300,C746,'06'!$H$3:$H$300,"&lt;0")+COUNTIFS('06'!$D$3:$D$300,C746,'06'!$H$3:$H$300,"&lt;0")+COUNTIFS('07'!$C$3:$C$300,C746,'07'!$H$3:$H$300,"&lt;0")+COUNTIFS('07'!$D$3:$D$300,C746,'07'!$H$3:$H$300,"&lt;0")+COUNTIFS('08'!$C$3:$C$300,C746,'08'!$H$3:$H$300,"&lt;0")+COUNTIFS('08'!$D$3:$D$300,C746,'08'!$H$3:$H$300,"&lt;0")+COUNTIFS('09'!$C$3:$C$300,C746,'09'!$H$3:$H$300,"&lt;0")+COUNTIFS('09'!$D$3:$D$300,C746,'09'!$H$3:$H$300,"&lt;0")+COUNTIFS('10'!$C$3:$C$260,C746,'10'!$I$3:$I$260,"&lt;0")+COUNTIFS('10'!$D$3:$D$260,C746,'10'!$I$3:$I$260,"&lt;0")+COUNTIFS('11'!$C$3:$C$300,C746,'11'!$H$3:$H$300,"&lt;0")+COUNTIFS('11'!$D$3:$D$300,C746,'11'!$H$3:$H$300,"&lt;0")+COUNTIFS('12'!$C$3:$C$300,C746,'12'!$H$3:$H$300,"&lt;0")+COUNTIFS('12'!$D$3:$D$300,C746,'12'!$H$3:$H$300,"&lt;0")</f>
        <v>0</v>
      </c>
      <c r="H746" s="19">
        <f>SUMIFS('01'!$H$3:$H$300,'01'!$C$3:$C$300,C746)+SUMIFS('01'!$H$3:$H$300,'01'!$D$3:$D$300,C746)+SUMIFS('02'!$H$3:$H$300,'02'!$C$3:$C$300,C746)+SUMIFS('02'!$H$3:$H$300,'02'!$D$3:$D$300,C746)+SUMIFS('03'!$H$3:$H$300,'03'!$C$3:$C$300,C746)+SUMIFS('03'!$H$3:$H$300,'03'!$D$3:$D$300,C746)+SUMIFS('04'!$H$3:$H$300,'04'!$C$3:$C$300,C746)+SUMIFS('04'!$H$3:$H$300,'04'!$D$3:$D$300,C746)+SUMIFS('05'!$H$3:$H$300,'05'!$C$3:$C$300,C746)+SUMIFS('05'!$H$3:$H$300,'05'!$D$3:$D$300,C746)+SUMIFS('06'!$H$3:$H$300,'06'!$C$3:$C$300,C746)+SUMIFS('06'!$H$3:$H$300,'06'!$D$3:$D$300,C746)+SUMIFS('07'!$H$3:$H$300,'07'!$C$3:$C$300,C746)+SUMIFS('07'!$H$3:$H$300,'07'!$D$3:$D$300,C746)+SUMIFS('08'!$H$3:$H$300,'08'!$C$3:$C$300,C746)+SUMIFS('08'!$H$3:$H$300,'08'!$D$3:$D$300,C746)+SUMIFS('09'!$H$3:$H$300,'09'!$C$3:$C$300,C746)+SUMIFS('09'!$H$3:$H$300,'09'!$D$3:$D$300,C746)+SUMIFS('10'!$I$3:$I$260,'10'!$C$3:$C$260,C746)+SUMIFS('10'!$I$3:$I$260,'10'!$D$3:$D$260,C746)+SUMIFS('11'!$H$3:$H$300,'11'!$C$3:$C$300,C746)+SUMIFS('11'!$H$3:$H$300,'11'!$D$3:$D$300,C746)+SUMIFS('12'!$H$3:$H$300,'12'!$C$3:$C$300,C746)+SUMIFS('12'!$H$3:$H$300,'12'!$D$3:$D$300,C746)</f>
        <v>0</v>
      </c>
      <c r="I746" s="212"/>
      <c r="J746" s="231"/>
      <c r="K746" s="212"/>
      <c r="L746" s="212"/>
    </row>
    <row r="747" spans="1:12" ht="24.75" customHeight="1">
      <c r="A747" s="16">
        <f>Equipes!$H747+(ROW(Equipes!$H747)/100000)</f>
        <v>7.4700000000000001E-3</v>
      </c>
      <c r="B747" s="13">
        <f>RANK(Equipes!$A747,A:A)</f>
        <v>254</v>
      </c>
      <c r="C747" s="28"/>
      <c r="D747" s="18">
        <f>COUNTIF('01'!$C$3:$C$300,C747)+COUNTIF('02'!$C$3:$C$300,C747)+COUNTIF('03'!$C$3:$C$300,C747)+COUNTIF('04'!$C$3:$C$300,C747)+COUNTIF('05'!$C$3:$C$300,C747)+COUNTIF('06'!$C$3:$C$300,C747)+COUNTIF('07'!$C$3:$C$300,C747)+COUNTIF('08'!$C$3:$C$300,C747)+COUNTIF('09'!$C$3:$C$300,C747)+COUNTIF('10'!$C$3:$C$260,C747)+COUNTIF('11'!$C$3:$C$300,C747)+COUNTIF('12'!$C$3:$C$300,C747)</f>
        <v>0</v>
      </c>
      <c r="E747" s="18">
        <f>COUNTIF('01'!$D$3:$D$300,C747)+COUNTIF('02'!$D$3:$D$300,C747)+COUNTIF('03'!$D$3:$D$300,C747)+COUNTIF('04'!$D$3:$D$300,C747)+COUNTIF('05'!$D$3:$D$300,C747)+COUNTIF('06'!$D$3:$D$300,C747)+COUNTIF('07'!$D$3:$D$300,C747)+COUNTIF('08'!$D$3:$D$300,C747)+COUNTIF('09'!$D$3:$D$300,C747)+COUNTIF('10'!$D$3:$D$260,C747)+COUNTIF('11'!$D$3:$D$300,C747)+COUNTIF('12'!$D$3:$D$300,C747)</f>
        <v>0</v>
      </c>
      <c r="F747" s="18">
        <f>COUNTIFS('01'!$C$3:$C$300,C747,'01'!$H$3:$H$300,"&gt;0")+COUNTIFS('01'!$D$3:$D$300,C747,'01'!$H$3:$H$300,"&gt;0")+COUNTIFS('02'!$C$3:$C$300,C747,'02'!$H$3:$H$300,"&gt;0")+COUNTIFS('02'!$D$3:$D$300,C747,'02'!$H$3:$H$300,"&gt;0")+COUNTIFS('03'!$C$3:$C$300,C747,'03'!$H$3:$H$300,"&gt;0")+COUNTIFS('03'!$D$3:$D$300,C747,'03'!$H$3:$H$300,"&gt;0")+COUNTIFS('04'!$C$3:$C$300,C747,'04'!$H$3:$H$300,"&gt;0")+COUNTIFS('04'!$D$3:$D$300,C747,'04'!$H$3:$H$300,"&gt;0")+COUNTIFS('05'!$C$3:$C$300,C747,'05'!$H$3:$H$300,"&gt;0")+COUNTIFS('05'!$D$3:$D$300,C747,'05'!$H$3:$H$300,"&gt;0")+COUNTIFS('06'!$C$3:$C$300,C747,'06'!$H$3:$H$300,"&gt;0")+COUNTIFS('06'!$D$3:$D$300,C747,'06'!$H$3:$H$300,"&gt;0")+COUNTIFS('07'!$C$3:$C$300,C747,'07'!$H$3:$H$300,"&gt;0")+COUNTIFS('07'!$D$3:$D$300,C747,'07'!$H$3:$H$300,"&gt;0")+COUNTIFS('08'!$C$3:$C$300,C747,'08'!$H$3:$H$300,"&gt;0")+COUNTIFS('08'!$D$3:$D$300,C747,'08'!$H$3:$H$300,"&gt;0")+COUNTIFS('09'!$C$3:$C$300,C747,'09'!$H$3:$H$300,"&gt;0")+COUNTIFS('09'!$D$3:$D$300,C747,'09'!$H$3:$H$300,"&gt;0")+COUNTIFS('10'!$C$3:$C$260,C747,'10'!$I$3:$I$260,"&gt;0")+COUNTIFS('10'!$D$3:$D$260,C747,'10'!$I$3:$I$260,"&gt;0")+COUNTIFS('11'!$C$3:$C$300,C747,'11'!$H$3:$H$300,"&gt;0")+COUNTIFS('11'!$D$3:$D$300,C747,'11'!$H$3:$H$300,"&gt;0")+COUNTIFS('12'!$C$3:$C$300,C747,'12'!$H$3:$H$300,"&gt;0")+COUNTIFS('12'!$D$3:$D$300,C747,'12'!$H$3:$H$300,"&gt;0")</f>
        <v>0</v>
      </c>
      <c r="G747" s="18">
        <f>COUNTIFS('01'!$C$3:$C$300,C747,'01'!$H$3:$H$300,"&lt;0")+COUNTIFS('01'!$D$3:$D$300,C747,'01'!$H$3:$H$300,"&lt;0")+COUNTIFS('02'!$C$3:$C$300,C747,'02'!$H$3:$H$300,"&lt;0")+COUNTIFS('02'!$D$3:$D$300,C747,'02'!$H$3:$H$300,"&lt;0")+COUNTIFS('03'!$C$3:$C$300,C747,'03'!$H$3:$H$300,"&lt;0")+COUNTIFS('03'!$D$3:$D$300,C747,'03'!$H$3:$H$300,"&lt;0")+COUNTIFS('04'!$C$3:$C$300,C747,'04'!$H$3:$H$300,"&lt;0")+COUNTIFS('04'!$D$3:$D$300,C747,'04'!$H$3:$H$300,"&lt;0")+COUNTIFS('05'!$C$3:$C$300,C747,'05'!$H$3:$H$300,"&lt;0")+COUNTIFS('05'!$D$3:$D$300,C747,'05'!$H$3:$H$300,"&lt;0")+COUNTIFS('06'!$C$3:$C$300,C747,'06'!$H$3:$H$300,"&lt;0")+COUNTIFS('06'!$D$3:$D$300,C747,'06'!$H$3:$H$300,"&lt;0")+COUNTIFS('07'!$C$3:$C$300,C747,'07'!$H$3:$H$300,"&lt;0")+COUNTIFS('07'!$D$3:$D$300,C747,'07'!$H$3:$H$300,"&lt;0")+COUNTIFS('08'!$C$3:$C$300,C747,'08'!$H$3:$H$300,"&lt;0")+COUNTIFS('08'!$D$3:$D$300,C747,'08'!$H$3:$H$300,"&lt;0")+COUNTIFS('09'!$C$3:$C$300,C747,'09'!$H$3:$H$300,"&lt;0")+COUNTIFS('09'!$D$3:$D$300,C747,'09'!$H$3:$H$300,"&lt;0")+COUNTIFS('10'!$C$3:$C$260,C747,'10'!$I$3:$I$260,"&lt;0")+COUNTIFS('10'!$D$3:$D$260,C747,'10'!$I$3:$I$260,"&lt;0")+COUNTIFS('11'!$C$3:$C$300,C747,'11'!$H$3:$H$300,"&lt;0")+COUNTIFS('11'!$D$3:$D$300,C747,'11'!$H$3:$H$300,"&lt;0")+COUNTIFS('12'!$C$3:$C$300,C747,'12'!$H$3:$H$300,"&lt;0")+COUNTIFS('12'!$D$3:$D$300,C747,'12'!$H$3:$H$300,"&lt;0")</f>
        <v>0</v>
      </c>
      <c r="H747" s="19">
        <f>SUMIFS('01'!$H$3:$H$300,'01'!$C$3:$C$300,C747)+SUMIFS('01'!$H$3:$H$300,'01'!$D$3:$D$300,C747)+SUMIFS('02'!$H$3:$H$300,'02'!$C$3:$C$300,C747)+SUMIFS('02'!$H$3:$H$300,'02'!$D$3:$D$300,C747)+SUMIFS('03'!$H$3:$H$300,'03'!$C$3:$C$300,C747)+SUMIFS('03'!$H$3:$H$300,'03'!$D$3:$D$300,C747)+SUMIFS('04'!$H$3:$H$300,'04'!$C$3:$C$300,C747)+SUMIFS('04'!$H$3:$H$300,'04'!$D$3:$D$300,C747)+SUMIFS('05'!$H$3:$H$300,'05'!$C$3:$C$300,C747)+SUMIFS('05'!$H$3:$H$300,'05'!$D$3:$D$300,C747)+SUMIFS('06'!$H$3:$H$300,'06'!$C$3:$C$300,C747)+SUMIFS('06'!$H$3:$H$300,'06'!$D$3:$D$300,C747)+SUMIFS('07'!$H$3:$H$300,'07'!$C$3:$C$300,C747)+SUMIFS('07'!$H$3:$H$300,'07'!$D$3:$D$300,C747)+SUMIFS('08'!$H$3:$H$300,'08'!$C$3:$C$300,C747)+SUMIFS('08'!$H$3:$H$300,'08'!$D$3:$D$300,C747)+SUMIFS('09'!$H$3:$H$300,'09'!$C$3:$C$300,C747)+SUMIFS('09'!$H$3:$H$300,'09'!$D$3:$D$300,C747)+SUMIFS('10'!$I$3:$I$260,'10'!$C$3:$C$260,C747)+SUMIFS('10'!$I$3:$I$260,'10'!$D$3:$D$260,C747)+SUMIFS('11'!$H$3:$H$300,'11'!$C$3:$C$300,C747)+SUMIFS('11'!$H$3:$H$300,'11'!$D$3:$D$300,C747)+SUMIFS('12'!$H$3:$H$300,'12'!$C$3:$C$300,C747)+SUMIFS('12'!$H$3:$H$300,'12'!$D$3:$D$300,C747)</f>
        <v>0</v>
      </c>
      <c r="I747" s="212"/>
      <c r="J747" s="231"/>
      <c r="K747" s="212"/>
      <c r="L747" s="212"/>
    </row>
    <row r="748" spans="1:12" ht="24.75" customHeight="1">
      <c r="A748" s="16">
        <f>Equipes!$H748+(ROW(Equipes!$H748)/100000)</f>
        <v>7.4799999999999997E-3</v>
      </c>
      <c r="B748" s="13">
        <f>RANK(Equipes!$A748,A:A)</f>
        <v>253</v>
      </c>
      <c r="C748" s="28"/>
      <c r="D748" s="18">
        <f>COUNTIF('01'!$C$3:$C$300,C748)+COUNTIF('02'!$C$3:$C$300,C748)+COUNTIF('03'!$C$3:$C$300,C748)+COUNTIF('04'!$C$3:$C$300,C748)+COUNTIF('05'!$C$3:$C$300,C748)+COUNTIF('06'!$C$3:$C$300,C748)+COUNTIF('07'!$C$3:$C$300,C748)+COUNTIF('08'!$C$3:$C$300,C748)+COUNTIF('09'!$C$3:$C$300,C748)+COUNTIF('10'!$C$3:$C$260,C748)+COUNTIF('11'!$C$3:$C$300,C748)+COUNTIF('12'!$C$3:$C$300,C748)</f>
        <v>0</v>
      </c>
      <c r="E748" s="18">
        <f>COUNTIF('01'!$D$3:$D$300,C748)+COUNTIF('02'!$D$3:$D$300,C748)+COUNTIF('03'!$D$3:$D$300,C748)+COUNTIF('04'!$D$3:$D$300,C748)+COUNTIF('05'!$D$3:$D$300,C748)+COUNTIF('06'!$D$3:$D$300,C748)+COUNTIF('07'!$D$3:$D$300,C748)+COUNTIF('08'!$D$3:$D$300,C748)+COUNTIF('09'!$D$3:$D$300,C748)+COUNTIF('10'!$D$3:$D$260,C748)+COUNTIF('11'!$D$3:$D$300,C748)+COUNTIF('12'!$D$3:$D$300,C748)</f>
        <v>0</v>
      </c>
      <c r="F748" s="18">
        <f>COUNTIFS('01'!$C$3:$C$300,C748,'01'!$H$3:$H$300,"&gt;0")+COUNTIFS('01'!$D$3:$D$300,C748,'01'!$H$3:$H$300,"&gt;0")+COUNTIFS('02'!$C$3:$C$300,C748,'02'!$H$3:$H$300,"&gt;0")+COUNTIFS('02'!$D$3:$D$300,C748,'02'!$H$3:$H$300,"&gt;0")+COUNTIFS('03'!$C$3:$C$300,C748,'03'!$H$3:$H$300,"&gt;0")+COUNTIFS('03'!$D$3:$D$300,C748,'03'!$H$3:$H$300,"&gt;0")+COUNTIFS('04'!$C$3:$C$300,C748,'04'!$H$3:$H$300,"&gt;0")+COUNTIFS('04'!$D$3:$D$300,C748,'04'!$H$3:$H$300,"&gt;0")+COUNTIFS('05'!$C$3:$C$300,C748,'05'!$H$3:$H$300,"&gt;0")+COUNTIFS('05'!$D$3:$D$300,C748,'05'!$H$3:$H$300,"&gt;0")+COUNTIFS('06'!$C$3:$C$300,C748,'06'!$H$3:$H$300,"&gt;0")+COUNTIFS('06'!$D$3:$D$300,C748,'06'!$H$3:$H$300,"&gt;0")+COUNTIFS('07'!$C$3:$C$300,C748,'07'!$H$3:$H$300,"&gt;0")+COUNTIFS('07'!$D$3:$D$300,C748,'07'!$H$3:$H$300,"&gt;0")+COUNTIFS('08'!$C$3:$C$300,C748,'08'!$H$3:$H$300,"&gt;0")+COUNTIFS('08'!$D$3:$D$300,C748,'08'!$H$3:$H$300,"&gt;0")+COUNTIFS('09'!$C$3:$C$300,C748,'09'!$H$3:$H$300,"&gt;0")+COUNTIFS('09'!$D$3:$D$300,C748,'09'!$H$3:$H$300,"&gt;0")+COUNTIFS('10'!$C$3:$C$260,C748,'10'!$I$3:$I$260,"&gt;0")+COUNTIFS('10'!$D$3:$D$260,C748,'10'!$I$3:$I$260,"&gt;0")+COUNTIFS('11'!$C$3:$C$300,C748,'11'!$H$3:$H$300,"&gt;0")+COUNTIFS('11'!$D$3:$D$300,C748,'11'!$H$3:$H$300,"&gt;0")+COUNTIFS('12'!$C$3:$C$300,C748,'12'!$H$3:$H$300,"&gt;0")+COUNTIFS('12'!$D$3:$D$300,C748,'12'!$H$3:$H$300,"&gt;0")</f>
        <v>0</v>
      </c>
      <c r="G748" s="18">
        <f>COUNTIFS('01'!$C$3:$C$300,C748,'01'!$H$3:$H$300,"&lt;0")+COUNTIFS('01'!$D$3:$D$300,C748,'01'!$H$3:$H$300,"&lt;0")+COUNTIFS('02'!$C$3:$C$300,C748,'02'!$H$3:$H$300,"&lt;0")+COUNTIFS('02'!$D$3:$D$300,C748,'02'!$H$3:$H$300,"&lt;0")+COUNTIFS('03'!$C$3:$C$300,C748,'03'!$H$3:$H$300,"&lt;0")+COUNTIFS('03'!$D$3:$D$300,C748,'03'!$H$3:$H$300,"&lt;0")+COUNTIFS('04'!$C$3:$C$300,C748,'04'!$H$3:$H$300,"&lt;0")+COUNTIFS('04'!$D$3:$D$300,C748,'04'!$H$3:$H$300,"&lt;0")+COUNTIFS('05'!$C$3:$C$300,C748,'05'!$H$3:$H$300,"&lt;0")+COUNTIFS('05'!$D$3:$D$300,C748,'05'!$H$3:$H$300,"&lt;0")+COUNTIFS('06'!$C$3:$C$300,C748,'06'!$H$3:$H$300,"&lt;0")+COUNTIFS('06'!$D$3:$D$300,C748,'06'!$H$3:$H$300,"&lt;0")+COUNTIFS('07'!$C$3:$C$300,C748,'07'!$H$3:$H$300,"&lt;0")+COUNTIFS('07'!$D$3:$D$300,C748,'07'!$H$3:$H$300,"&lt;0")+COUNTIFS('08'!$C$3:$C$300,C748,'08'!$H$3:$H$300,"&lt;0")+COUNTIFS('08'!$D$3:$D$300,C748,'08'!$H$3:$H$300,"&lt;0")+COUNTIFS('09'!$C$3:$C$300,C748,'09'!$H$3:$H$300,"&lt;0")+COUNTIFS('09'!$D$3:$D$300,C748,'09'!$H$3:$H$300,"&lt;0")+COUNTIFS('10'!$C$3:$C$260,C748,'10'!$I$3:$I$260,"&lt;0")+COUNTIFS('10'!$D$3:$D$260,C748,'10'!$I$3:$I$260,"&lt;0")+COUNTIFS('11'!$C$3:$C$300,C748,'11'!$H$3:$H$300,"&lt;0")+COUNTIFS('11'!$D$3:$D$300,C748,'11'!$H$3:$H$300,"&lt;0")+COUNTIFS('12'!$C$3:$C$300,C748,'12'!$H$3:$H$300,"&lt;0")+COUNTIFS('12'!$D$3:$D$300,C748,'12'!$H$3:$H$300,"&lt;0")</f>
        <v>0</v>
      </c>
      <c r="H748" s="19">
        <f>SUMIFS('01'!$H$3:$H$300,'01'!$C$3:$C$300,C748)+SUMIFS('01'!$H$3:$H$300,'01'!$D$3:$D$300,C748)+SUMIFS('02'!$H$3:$H$300,'02'!$C$3:$C$300,C748)+SUMIFS('02'!$H$3:$H$300,'02'!$D$3:$D$300,C748)+SUMIFS('03'!$H$3:$H$300,'03'!$C$3:$C$300,C748)+SUMIFS('03'!$H$3:$H$300,'03'!$D$3:$D$300,C748)+SUMIFS('04'!$H$3:$H$300,'04'!$C$3:$C$300,C748)+SUMIFS('04'!$H$3:$H$300,'04'!$D$3:$D$300,C748)+SUMIFS('05'!$H$3:$H$300,'05'!$C$3:$C$300,C748)+SUMIFS('05'!$H$3:$H$300,'05'!$D$3:$D$300,C748)+SUMIFS('06'!$H$3:$H$300,'06'!$C$3:$C$300,C748)+SUMIFS('06'!$H$3:$H$300,'06'!$D$3:$D$300,C748)+SUMIFS('07'!$H$3:$H$300,'07'!$C$3:$C$300,C748)+SUMIFS('07'!$H$3:$H$300,'07'!$D$3:$D$300,C748)+SUMIFS('08'!$H$3:$H$300,'08'!$C$3:$C$300,C748)+SUMIFS('08'!$H$3:$H$300,'08'!$D$3:$D$300,C748)+SUMIFS('09'!$H$3:$H$300,'09'!$C$3:$C$300,C748)+SUMIFS('09'!$H$3:$H$300,'09'!$D$3:$D$300,C748)+SUMIFS('10'!$I$3:$I$260,'10'!$C$3:$C$260,C748)+SUMIFS('10'!$I$3:$I$260,'10'!$D$3:$D$260,C748)+SUMIFS('11'!$H$3:$H$300,'11'!$C$3:$C$300,C748)+SUMIFS('11'!$H$3:$H$300,'11'!$D$3:$D$300,C748)+SUMIFS('12'!$H$3:$H$300,'12'!$C$3:$C$300,C748)+SUMIFS('12'!$H$3:$H$300,'12'!$D$3:$D$300,C748)</f>
        <v>0</v>
      </c>
      <c r="I748" s="212"/>
      <c r="J748" s="231"/>
      <c r="K748" s="212"/>
      <c r="L748" s="212"/>
    </row>
    <row r="749" spans="1:12" ht="24.75" customHeight="1">
      <c r="A749" s="16">
        <f>Equipes!$H749+(ROW(Equipes!$H749)/100000)</f>
        <v>7.4900000000000001E-3</v>
      </c>
      <c r="B749" s="13">
        <f>RANK(Equipes!$A749,A:A)</f>
        <v>252</v>
      </c>
      <c r="C749" s="28"/>
      <c r="D749" s="18">
        <f>COUNTIF('01'!$C$3:$C$300,C749)+COUNTIF('02'!$C$3:$C$300,C749)+COUNTIF('03'!$C$3:$C$300,C749)+COUNTIF('04'!$C$3:$C$300,C749)+COUNTIF('05'!$C$3:$C$300,C749)+COUNTIF('06'!$C$3:$C$300,C749)+COUNTIF('07'!$C$3:$C$300,C749)+COUNTIF('08'!$C$3:$C$300,C749)+COUNTIF('09'!$C$3:$C$300,C749)+COUNTIF('10'!$C$3:$C$260,C749)+COUNTIF('11'!$C$3:$C$300,C749)+COUNTIF('12'!$C$3:$C$300,C749)</f>
        <v>0</v>
      </c>
      <c r="E749" s="18">
        <f>COUNTIF('01'!$D$3:$D$300,C749)+COUNTIF('02'!$D$3:$D$300,C749)+COUNTIF('03'!$D$3:$D$300,C749)+COUNTIF('04'!$D$3:$D$300,C749)+COUNTIF('05'!$D$3:$D$300,C749)+COUNTIF('06'!$D$3:$D$300,C749)+COUNTIF('07'!$D$3:$D$300,C749)+COUNTIF('08'!$D$3:$D$300,C749)+COUNTIF('09'!$D$3:$D$300,C749)+COUNTIF('10'!$D$3:$D$260,C749)+COUNTIF('11'!$D$3:$D$300,C749)+COUNTIF('12'!$D$3:$D$300,C749)</f>
        <v>0</v>
      </c>
      <c r="F749" s="18">
        <f>COUNTIFS('01'!$C$3:$C$300,C749,'01'!$H$3:$H$300,"&gt;0")+COUNTIFS('01'!$D$3:$D$300,C749,'01'!$H$3:$H$300,"&gt;0")+COUNTIFS('02'!$C$3:$C$300,C749,'02'!$H$3:$H$300,"&gt;0")+COUNTIFS('02'!$D$3:$D$300,C749,'02'!$H$3:$H$300,"&gt;0")+COUNTIFS('03'!$C$3:$C$300,C749,'03'!$H$3:$H$300,"&gt;0")+COUNTIFS('03'!$D$3:$D$300,C749,'03'!$H$3:$H$300,"&gt;0")+COUNTIFS('04'!$C$3:$C$300,C749,'04'!$H$3:$H$300,"&gt;0")+COUNTIFS('04'!$D$3:$D$300,C749,'04'!$H$3:$H$300,"&gt;0")+COUNTIFS('05'!$C$3:$C$300,C749,'05'!$H$3:$H$300,"&gt;0")+COUNTIFS('05'!$D$3:$D$300,C749,'05'!$H$3:$H$300,"&gt;0")+COUNTIFS('06'!$C$3:$C$300,C749,'06'!$H$3:$H$300,"&gt;0")+COUNTIFS('06'!$D$3:$D$300,C749,'06'!$H$3:$H$300,"&gt;0")+COUNTIFS('07'!$C$3:$C$300,C749,'07'!$H$3:$H$300,"&gt;0")+COUNTIFS('07'!$D$3:$D$300,C749,'07'!$H$3:$H$300,"&gt;0")+COUNTIFS('08'!$C$3:$C$300,C749,'08'!$H$3:$H$300,"&gt;0")+COUNTIFS('08'!$D$3:$D$300,C749,'08'!$H$3:$H$300,"&gt;0")+COUNTIFS('09'!$C$3:$C$300,C749,'09'!$H$3:$H$300,"&gt;0")+COUNTIFS('09'!$D$3:$D$300,C749,'09'!$H$3:$H$300,"&gt;0")+COUNTIFS('10'!$C$3:$C$260,C749,'10'!$I$3:$I$260,"&gt;0")+COUNTIFS('10'!$D$3:$D$260,C749,'10'!$I$3:$I$260,"&gt;0")+COUNTIFS('11'!$C$3:$C$300,C749,'11'!$H$3:$H$300,"&gt;0")+COUNTIFS('11'!$D$3:$D$300,C749,'11'!$H$3:$H$300,"&gt;0")+COUNTIFS('12'!$C$3:$C$300,C749,'12'!$H$3:$H$300,"&gt;0")+COUNTIFS('12'!$D$3:$D$300,C749,'12'!$H$3:$H$300,"&gt;0")</f>
        <v>0</v>
      </c>
      <c r="G749" s="18">
        <f>COUNTIFS('01'!$C$3:$C$300,C749,'01'!$H$3:$H$300,"&lt;0")+COUNTIFS('01'!$D$3:$D$300,C749,'01'!$H$3:$H$300,"&lt;0")+COUNTIFS('02'!$C$3:$C$300,C749,'02'!$H$3:$H$300,"&lt;0")+COUNTIFS('02'!$D$3:$D$300,C749,'02'!$H$3:$H$300,"&lt;0")+COUNTIFS('03'!$C$3:$C$300,C749,'03'!$H$3:$H$300,"&lt;0")+COUNTIFS('03'!$D$3:$D$300,C749,'03'!$H$3:$H$300,"&lt;0")+COUNTIFS('04'!$C$3:$C$300,C749,'04'!$H$3:$H$300,"&lt;0")+COUNTIFS('04'!$D$3:$D$300,C749,'04'!$H$3:$H$300,"&lt;0")+COUNTIFS('05'!$C$3:$C$300,C749,'05'!$H$3:$H$300,"&lt;0")+COUNTIFS('05'!$D$3:$D$300,C749,'05'!$H$3:$H$300,"&lt;0")+COUNTIFS('06'!$C$3:$C$300,C749,'06'!$H$3:$H$300,"&lt;0")+COUNTIFS('06'!$D$3:$D$300,C749,'06'!$H$3:$H$300,"&lt;0")+COUNTIFS('07'!$C$3:$C$300,C749,'07'!$H$3:$H$300,"&lt;0")+COUNTIFS('07'!$D$3:$D$300,C749,'07'!$H$3:$H$300,"&lt;0")+COUNTIFS('08'!$C$3:$C$300,C749,'08'!$H$3:$H$300,"&lt;0")+COUNTIFS('08'!$D$3:$D$300,C749,'08'!$H$3:$H$300,"&lt;0")+COUNTIFS('09'!$C$3:$C$300,C749,'09'!$H$3:$H$300,"&lt;0")+COUNTIFS('09'!$D$3:$D$300,C749,'09'!$H$3:$H$300,"&lt;0")+COUNTIFS('10'!$C$3:$C$260,C749,'10'!$I$3:$I$260,"&lt;0")+COUNTIFS('10'!$D$3:$D$260,C749,'10'!$I$3:$I$260,"&lt;0")+COUNTIFS('11'!$C$3:$C$300,C749,'11'!$H$3:$H$300,"&lt;0")+COUNTIFS('11'!$D$3:$D$300,C749,'11'!$H$3:$H$300,"&lt;0")+COUNTIFS('12'!$C$3:$C$300,C749,'12'!$H$3:$H$300,"&lt;0")+COUNTIFS('12'!$D$3:$D$300,C749,'12'!$H$3:$H$300,"&lt;0")</f>
        <v>0</v>
      </c>
      <c r="H749" s="19">
        <f>SUMIFS('01'!$H$3:$H$300,'01'!$C$3:$C$300,C749)+SUMIFS('01'!$H$3:$H$300,'01'!$D$3:$D$300,C749)+SUMIFS('02'!$H$3:$H$300,'02'!$C$3:$C$300,C749)+SUMIFS('02'!$H$3:$H$300,'02'!$D$3:$D$300,C749)+SUMIFS('03'!$H$3:$H$300,'03'!$C$3:$C$300,C749)+SUMIFS('03'!$H$3:$H$300,'03'!$D$3:$D$300,C749)+SUMIFS('04'!$H$3:$H$300,'04'!$C$3:$C$300,C749)+SUMIFS('04'!$H$3:$H$300,'04'!$D$3:$D$300,C749)+SUMIFS('05'!$H$3:$H$300,'05'!$C$3:$C$300,C749)+SUMIFS('05'!$H$3:$H$300,'05'!$D$3:$D$300,C749)+SUMIFS('06'!$H$3:$H$300,'06'!$C$3:$C$300,C749)+SUMIFS('06'!$H$3:$H$300,'06'!$D$3:$D$300,C749)+SUMIFS('07'!$H$3:$H$300,'07'!$C$3:$C$300,C749)+SUMIFS('07'!$H$3:$H$300,'07'!$D$3:$D$300,C749)+SUMIFS('08'!$H$3:$H$300,'08'!$C$3:$C$300,C749)+SUMIFS('08'!$H$3:$H$300,'08'!$D$3:$D$300,C749)+SUMIFS('09'!$H$3:$H$300,'09'!$C$3:$C$300,C749)+SUMIFS('09'!$H$3:$H$300,'09'!$D$3:$D$300,C749)+SUMIFS('10'!$I$3:$I$260,'10'!$C$3:$C$260,C749)+SUMIFS('10'!$I$3:$I$260,'10'!$D$3:$D$260,C749)+SUMIFS('11'!$H$3:$H$300,'11'!$C$3:$C$300,C749)+SUMIFS('11'!$H$3:$H$300,'11'!$D$3:$D$300,C749)+SUMIFS('12'!$H$3:$H$300,'12'!$C$3:$C$300,C749)+SUMIFS('12'!$H$3:$H$300,'12'!$D$3:$D$300,C749)</f>
        <v>0</v>
      </c>
      <c r="I749" s="212"/>
      <c r="J749" s="231"/>
      <c r="K749" s="212"/>
      <c r="L749" s="212"/>
    </row>
    <row r="750" spans="1:12" ht="24.75" customHeight="1">
      <c r="A750" s="16">
        <f>Equipes!$H750+(ROW(Equipes!$H750)/100000)</f>
        <v>7.4999999999999997E-3</v>
      </c>
      <c r="B750" s="13">
        <f>RANK(Equipes!$A750,A:A)</f>
        <v>251</v>
      </c>
      <c r="C750" s="28"/>
      <c r="D750" s="18">
        <f>COUNTIF('01'!$C$3:$C$300,C750)+COUNTIF('02'!$C$3:$C$300,C750)+COUNTIF('03'!$C$3:$C$300,C750)+COUNTIF('04'!$C$3:$C$300,C750)+COUNTIF('05'!$C$3:$C$300,C750)+COUNTIF('06'!$C$3:$C$300,C750)+COUNTIF('07'!$C$3:$C$300,C750)+COUNTIF('08'!$C$3:$C$300,C750)+COUNTIF('09'!$C$3:$C$300,C750)+COUNTIF('10'!$C$3:$C$260,C750)+COUNTIF('11'!$C$3:$C$300,C750)+COUNTIF('12'!$C$3:$C$300,C750)</f>
        <v>0</v>
      </c>
      <c r="E750" s="18">
        <f>COUNTIF('01'!$D$3:$D$300,C750)+COUNTIF('02'!$D$3:$D$300,C750)+COUNTIF('03'!$D$3:$D$300,C750)+COUNTIF('04'!$D$3:$D$300,C750)+COUNTIF('05'!$D$3:$D$300,C750)+COUNTIF('06'!$D$3:$D$300,C750)+COUNTIF('07'!$D$3:$D$300,C750)+COUNTIF('08'!$D$3:$D$300,C750)+COUNTIF('09'!$D$3:$D$300,C750)+COUNTIF('10'!$D$3:$D$260,C750)+COUNTIF('11'!$D$3:$D$300,C750)+COUNTIF('12'!$D$3:$D$300,C750)</f>
        <v>0</v>
      </c>
      <c r="F750" s="18">
        <f>COUNTIFS('01'!$C$3:$C$300,C750,'01'!$H$3:$H$300,"&gt;0")+COUNTIFS('01'!$D$3:$D$300,C750,'01'!$H$3:$H$300,"&gt;0")+COUNTIFS('02'!$C$3:$C$300,C750,'02'!$H$3:$H$300,"&gt;0")+COUNTIFS('02'!$D$3:$D$300,C750,'02'!$H$3:$H$300,"&gt;0")+COUNTIFS('03'!$C$3:$C$300,C750,'03'!$H$3:$H$300,"&gt;0")+COUNTIFS('03'!$D$3:$D$300,C750,'03'!$H$3:$H$300,"&gt;0")+COUNTIFS('04'!$C$3:$C$300,C750,'04'!$H$3:$H$300,"&gt;0")+COUNTIFS('04'!$D$3:$D$300,C750,'04'!$H$3:$H$300,"&gt;0")+COUNTIFS('05'!$C$3:$C$300,C750,'05'!$H$3:$H$300,"&gt;0")+COUNTIFS('05'!$D$3:$D$300,C750,'05'!$H$3:$H$300,"&gt;0")+COUNTIFS('06'!$C$3:$C$300,C750,'06'!$H$3:$H$300,"&gt;0")+COUNTIFS('06'!$D$3:$D$300,C750,'06'!$H$3:$H$300,"&gt;0")+COUNTIFS('07'!$C$3:$C$300,C750,'07'!$H$3:$H$300,"&gt;0")+COUNTIFS('07'!$D$3:$D$300,C750,'07'!$H$3:$H$300,"&gt;0")+COUNTIFS('08'!$C$3:$C$300,C750,'08'!$H$3:$H$300,"&gt;0")+COUNTIFS('08'!$D$3:$D$300,C750,'08'!$H$3:$H$300,"&gt;0")+COUNTIFS('09'!$C$3:$C$300,C750,'09'!$H$3:$H$300,"&gt;0")+COUNTIFS('09'!$D$3:$D$300,C750,'09'!$H$3:$H$300,"&gt;0")+COUNTIFS('10'!$C$3:$C$260,C750,'10'!$I$3:$I$260,"&gt;0")+COUNTIFS('10'!$D$3:$D$260,C750,'10'!$I$3:$I$260,"&gt;0")+COUNTIFS('11'!$C$3:$C$300,C750,'11'!$H$3:$H$300,"&gt;0")+COUNTIFS('11'!$D$3:$D$300,C750,'11'!$H$3:$H$300,"&gt;0")+COUNTIFS('12'!$C$3:$C$300,C750,'12'!$H$3:$H$300,"&gt;0")+COUNTIFS('12'!$D$3:$D$300,C750,'12'!$H$3:$H$300,"&gt;0")</f>
        <v>0</v>
      </c>
      <c r="G750" s="18">
        <f>COUNTIFS('01'!$C$3:$C$300,C750,'01'!$H$3:$H$300,"&lt;0")+COUNTIFS('01'!$D$3:$D$300,C750,'01'!$H$3:$H$300,"&lt;0")+COUNTIFS('02'!$C$3:$C$300,C750,'02'!$H$3:$H$300,"&lt;0")+COUNTIFS('02'!$D$3:$D$300,C750,'02'!$H$3:$H$300,"&lt;0")+COUNTIFS('03'!$C$3:$C$300,C750,'03'!$H$3:$H$300,"&lt;0")+COUNTIFS('03'!$D$3:$D$300,C750,'03'!$H$3:$H$300,"&lt;0")+COUNTIFS('04'!$C$3:$C$300,C750,'04'!$H$3:$H$300,"&lt;0")+COUNTIFS('04'!$D$3:$D$300,C750,'04'!$H$3:$H$300,"&lt;0")+COUNTIFS('05'!$C$3:$C$300,C750,'05'!$H$3:$H$300,"&lt;0")+COUNTIFS('05'!$D$3:$D$300,C750,'05'!$H$3:$H$300,"&lt;0")+COUNTIFS('06'!$C$3:$C$300,C750,'06'!$H$3:$H$300,"&lt;0")+COUNTIFS('06'!$D$3:$D$300,C750,'06'!$H$3:$H$300,"&lt;0")+COUNTIFS('07'!$C$3:$C$300,C750,'07'!$H$3:$H$300,"&lt;0")+COUNTIFS('07'!$D$3:$D$300,C750,'07'!$H$3:$H$300,"&lt;0")+COUNTIFS('08'!$C$3:$C$300,C750,'08'!$H$3:$H$300,"&lt;0")+COUNTIFS('08'!$D$3:$D$300,C750,'08'!$H$3:$H$300,"&lt;0")+COUNTIFS('09'!$C$3:$C$300,C750,'09'!$H$3:$H$300,"&lt;0")+COUNTIFS('09'!$D$3:$D$300,C750,'09'!$H$3:$H$300,"&lt;0")+COUNTIFS('10'!$C$3:$C$260,C750,'10'!$I$3:$I$260,"&lt;0")+COUNTIFS('10'!$D$3:$D$260,C750,'10'!$I$3:$I$260,"&lt;0")+COUNTIFS('11'!$C$3:$C$300,C750,'11'!$H$3:$H$300,"&lt;0")+COUNTIFS('11'!$D$3:$D$300,C750,'11'!$H$3:$H$300,"&lt;0")+COUNTIFS('12'!$C$3:$C$300,C750,'12'!$H$3:$H$300,"&lt;0")+COUNTIFS('12'!$D$3:$D$300,C750,'12'!$H$3:$H$300,"&lt;0")</f>
        <v>0</v>
      </c>
      <c r="H750" s="19">
        <f>SUMIFS('01'!$H$3:$H$300,'01'!$C$3:$C$300,C750)+SUMIFS('01'!$H$3:$H$300,'01'!$D$3:$D$300,C750)+SUMIFS('02'!$H$3:$H$300,'02'!$C$3:$C$300,C750)+SUMIFS('02'!$H$3:$H$300,'02'!$D$3:$D$300,C750)+SUMIFS('03'!$H$3:$H$300,'03'!$C$3:$C$300,C750)+SUMIFS('03'!$H$3:$H$300,'03'!$D$3:$D$300,C750)+SUMIFS('04'!$H$3:$H$300,'04'!$C$3:$C$300,C750)+SUMIFS('04'!$H$3:$H$300,'04'!$D$3:$D$300,C750)+SUMIFS('05'!$H$3:$H$300,'05'!$C$3:$C$300,C750)+SUMIFS('05'!$H$3:$H$300,'05'!$D$3:$D$300,C750)+SUMIFS('06'!$H$3:$H$300,'06'!$C$3:$C$300,C750)+SUMIFS('06'!$H$3:$H$300,'06'!$D$3:$D$300,C750)+SUMIFS('07'!$H$3:$H$300,'07'!$C$3:$C$300,C750)+SUMIFS('07'!$H$3:$H$300,'07'!$D$3:$D$300,C750)+SUMIFS('08'!$H$3:$H$300,'08'!$C$3:$C$300,C750)+SUMIFS('08'!$H$3:$H$300,'08'!$D$3:$D$300,C750)+SUMIFS('09'!$H$3:$H$300,'09'!$C$3:$C$300,C750)+SUMIFS('09'!$H$3:$H$300,'09'!$D$3:$D$300,C750)+SUMIFS('10'!$I$3:$I$260,'10'!$C$3:$C$260,C750)+SUMIFS('10'!$I$3:$I$260,'10'!$D$3:$D$260,C750)+SUMIFS('11'!$H$3:$H$300,'11'!$C$3:$C$300,C750)+SUMIFS('11'!$H$3:$H$300,'11'!$D$3:$D$300,C750)+SUMIFS('12'!$H$3:$H$300,'12'!$C$3:$C$300,C750)+SUMIFS('12'!$H$3:$H$300,'12'!$D$3:$D$300,C750)</f>
        <v>0</v>
      </c>
      <c r="I750" s="212"/>
      <c r="J750" s="231"/>
      <c r="K750" s="212"/>
      <c r="L750" s="212"/>
    </row>
    <row r="751" spans="1:12" ht="24.75" customHeight="1">
      <c r="A751" s="16">
        <f>Equipes!$H751+(ROW(Equipes!$H751)/100000)</f>
        <v>7.5100000000000002E-3</v>
      </c>
      <c r="B751" s="13">
        <f>RANK(Equipes!$A751,A:A)</f>
        <v>250</v>
      </c>
      <c r="C751" s="28"/>
      <c r="D751" s="18">
        <f>COUNTIF('01'!$C$3:$C$300,C751)+COUNTIF('02'!$C$3:$C$300,C751)+COUNTIF('03'!$C$3:$C$300,C751)+COUNTIF('04'!$C$3:$C$300,C751)+COUNTIF('05'!$C$3:$C$300,C751)+COUNTIF('06'!$C$3:$C$300,C751)+COUNTIF('07'!$C$3:$C$300,C751)+COUNTIF('08'!$C$3:$C$300,C751)+COUNTIF('09'!$C$3:$C$300,C751)+COUNTIF('10'!$C$3:$C$260,C751)+COUNTIF('11'!$C$3:$C$300,C751)+COUNTIF('12'!$C$3:$C$300,C751)</f>
        <v>0</v>
      </c>
      <c r="E751" s="18">
        <f>COUNTIF('01'!$D$3:$D$300,C751)+COUNTIF('02'!$D$3:$D$300,C751)+COUNTIF('03'!$D$3:$D$300,C751)+COUNTIF('04'!$D$3:$D$300,C751)+COUNTIF('05'!$D$3:$D$300,C751)+COUNTIF('06'!$D$3:$D$300,C751)+COUNTIF('07'!$D$3:$D$300,C751)+COUNTIF('08'!$D$3:$D$300,C751)+COUNTIF('09'!$D$3:$D$300,C751)+COUNTIF('10'!$D$3:$D$260,C751)+COUNTIF('11'!$D$3:$D$300,C751)+COUNTIF('12'!$D$3:$D$300,C751)</f>
        <v>0</v>
      </c>
      <c r="F751" s="18">
        <f>COUNTIFS('01'!$C$3:$C$300,C751,'01'!$H$3:$H$300,"&gt;0")+COUNTIFS('01'!$D$3:$D$300,C751,'01'!$H$3:$H$300,"&gt;0")+COUNTIFS('02'!$C$3:$C$300,C751,'02'!$H$3:$H$300,"&gt;0")+COUNTIFS('02'!$D$3:$D$300,C751,'02'!$H$3:$H$300,"&gt;0")+COUNTIFS('03'!$C$3:$C$300,C751,'03'!$H$3:$H$300,"&gt;0")+COUNTIFS('03'!$D$3:$D$300,C751,'03'!$H$3:$H$300,"&gt;0")+COUNTIFS('04'!$C$3:$C$300,C751,'04'!$H$3:$H$300,"&gt;0")+COUNTIFS('04'!$D$3:$D$300,C751,'04'!$H$3:$H$300,"&gt;0")+COUNTIFS('05'!$C$3:$C$300,C751,'05'!$H$3:$H$300,"&gt;0")+COUNTIFS('05'!$D$3:$D$300,C751,'05'!$H$3:$H$300,"&gt;0")+COUNTIFS('06'!$C$3:$C$300,C751,'06'!$H$3:$H$300,"&gt;0")+COUNTIFS('06'!$D$3:$D$300,C751,'06'!$H$3:$H$300,"&gt;0")+COUNTIFS('07'!$C$3:$C$300,C751,'07'!$H$3:$H$300,"&gt;0")+COUNTIFS('07'!$D$3:$D$300,C751,'07'!$H$3:$H$300,"&gt;0")+COUNTIFS('08'!$C$3:$C$300,C751,'08'!$H$3:$H$300,"&gt;0")+COUNTIFS('08'!$D$3:$D$300,C751,'08'!$H$3:$H$300,"&gt;0")+COUNTIFS('09'!$C$3:$C$300,C751,'09'!$H$3:$H$300,"&gt;0")+COUNTIFS('09'!$D$3:$D$300,C751,'09'!$H$3:$H$300,"&gt;0")+COUNTIFS('10'!$C$3:$C$260,C751,'10'!$I$3:$I$260,"&gt;0")+COUNTIFS('10'!$D$3:$D$260,C751,'10'!$I$3:$I$260,"&gt;0")+COUNTIFS('11'!$C$3:$C$300,C751,'11'!$H$3:$H$300,"&gt;0")+COUNTIFS('11'!$D$3:$D$300,C751,'11'!$H$3:$H$300,"&gt;0")+COUNTIFS('12'!$C$3:$C$300,C751,'12'!$H$3:$H$300,"&gt;0")+COUNTIFS('12'!$D$3:$D$300,C751,'12'!$H$3:$H$300,"&gt;0")</f>
        <v>0</v>
      </c>
      <c r="G751" s="18">
        <f>COUNTIFS('01'!$C$3:$C$300,C751,'01'!$H$3:$H$300,"&lt;0")+COUNTIFS('01'!$D$3:$D$300,C751,'01'!$H$3:$H$300,"&lt;0")+COUNTIFS('02'!$C$3:$C$300,C751,'02'!$H$3:$H$300,"&lt;0")+COUNTIFS('02'!$D$3:$D$300,C751,'02'!$H$3:$H$300,"&lt;0")+COUNTIFS('03'!$C$3:$C$300,C751,'03'!$H$3:$H$300,"&lt;0")+COUNTIFS('03'!$D$3:$D$300,C751,'03'!$H$3:$H$300,"&lt;0")+COUNTIFS('04'!$C$3:$C$300,C751,'04'!$H$3:$H$300,"&lt;0")+COUNTIFS('04'!$D$3:$D$300,C751,'04'!$H$3:$H$300,"&lt;0")+COUNTIFS('05'!$C$3:$C$300,C751,'05'!$H$3:$H$300,"&lt;0")+COUNTIFS('05'!$D$3:$D$300,C751,'05'!$H$3:$H$300,"&lt;0")+COUNTIFS('06'!$C$3:$C$300,C751,'06'!$H$3:$H$300,"&lt;0")+COUNTIFS('06'!$D$3:$D$300,C751,'06'!$H$3:$H$300,"&lt;0")+COUNTIFS('07'!$C$3:$C$300,C751,'07'!$H$3:$H$300,"&lt;0")+COUNTIFS('07'!$D$3:$D$300,C751,'07'!$H$3:$H$300,"&lt;0")+COUNTIFS('08'!$C$3:$C$300,C751,'08'!$H$3:$H$300,"&lt;0")+COUNTIFS('08'!$D$3:$D$300,C751,'08'!$H$3:$H$300,"&lt;0")+COUNTIFS('09'!$C$3:$C$300,C751,'09'!$H$3:$H$300,"&lt;0")+COUNTIFS('09'!$D$3:$D$300,C751,'09'!$H$3:$H$300,"&lt;0")+COUNTIFS('10'!$C$3:$C$260,C751,'10'!$I$3:$I$260,"&lt;0")+COUNTIFS('10'!$D$3:$D$260,C751,'10'!$I$3:$I$260,"&lt;0")+COUNTIFS('11'!$C$3:$C$300,C751,'11'!$H$3:$H$300,"&lt;0")+COUNTIFS('11'!$D$3:$D$300,C751,'11'!$H$3:$H$300,"&lt;0")+COUNTIFS('12'!$C$3:$C$300,C751,'12'!$H$3:$H$300,"&lt;0")+COUNTIFS('12'!$D$3:$D$300,C751,'12'!$H$3:$H$300,"&lt;0")</f>
        <v>0</v>
      </c>
      <c r="H751" s="19">
        <f>SUMIFS('01'!$H$3:$H$300,'01'!$C$3:$C$300,C751)+SUMIFS('01'!$H$3:$H$300,'01'!$D$3:$D$300,C751)+SUMIFS('02'!$H$3:$H$300,'02'!$C$3:$C$300,C751)+SUMIFS('02'!$H$3:$H$300,'02'!$D$3:$D$300,C751)+SUMIFS('03'!$H$3:$H$300,'03'!$C$3:$C$300,C751)+SUMIFS('03'!$H$3:$H$300,'03'!$D$3:$D$300,C751)+SUMIFS('04'!$H$3:$H$300,'04'!$C$3:$C$300,C751)+SUMIFS('04'!$H$3:$H$300,'04'!$D$3:$D$300,C751)+SUMIFS('05'!$H$3:$H$300,'05'!$C$3:$C$300,C751)+SUMIFS('05'!$H$3:$H$300,'05'!$D$3:$D$300,C751)+SUMIFS('06'!$H$3:$H$300,'06'!$C$3:$C$300,C751)+SUMIFS('06'!$H$3:$H$300,'06'!$D$3:$D$300,C751)+SUMIFS('07'!$H$3:$H$300,'07'!$C$3:$C$300,C751)+SUMIFS('07'!$H$3:$H$300,'07'!$D$3:$D$300,C751)+SUMIFS('08'!$H$3:$H$300,'08'!$C$3:$C$300,C751)+SUMIFS('08'!$H$3:$H$300,'08'!$D$3:$D$300,C751)+SUMIFS('09'!$H$3:$H$300,'09'!$C$3:$C$300,C751)+SUMIFS('09'!$H$3:$H$300,'09'!$D$3:$D$300,C751)+SUMIFS('10'!$I$3:$I$260,'10'!$C$3:$C$260,C751)+SUMIFS('10'!$I$3:$I$260,'10'!$D$3:$D$260,C751)+SUMIFS('11'!$H$3:$H$300,'11'!$C$3:$C$300,C751)+SUMIFS('11'!$H$3:$H$300,'11'!$D$3:$D$300,C751)+SUMIFS('12'!$H$3:$H$300,'12'!$C$3:$C$300,C751)+SUMIFS('12'!$H$3:$H$300,'12'!$D$3:$D$300,C751)</f>
        <v>0</v>
      </c>
      <c r="I751" s="212"/>
      <c r="J751" s="231"/>
      <c r="K751" s="212"/>
      <c r="L751" s="212"/>
    </row>
    <row r="752" spans="1:12" ht="24.75" customHeight="1">
      <c r="A752" s="16">
        <f>Equipes!$H752+(ROW(Equipes!$H752)/100000)</f>
        <v>7.5199999999999998E-3</v>
      </c>
      <c r="B752" s="13">
        <f>RANK(Equipes!$A752,A:A)</f>
        <v>249</v>
      </c>
      <c r="C752" s="28"/>
      <c r="D752" s="18">
        <f>COUNTIF('01'!$C$3:$C$300,C752)+COUNTIF('02'!$C$3:$C$300,C752)+COUNTIF('03'!$C$3:$C$300,C752)+COUNTIF('04'!$C$3:$C$300,C752)+COUNTIF('05'!$C$3:$C$300,C752)+COUNTIF('06'!$C$3:$C$300,C752)+COUNTIF('07'!$C$3:$C$300,C752)+COUNTIF('08'!$C$3:$C$300,C752)+COUNTIF('09'!$C$3:$C$300,C752)+COUNTIF('10'!$C$3:$C$260,C752)+COUNTIF('11'!$C$3:$C$300,C752)+COUNTIF('12'!$C$3:$C$300,C752)</f>
        <v>0</v>
      </c>
      <c r="E752" s="18">
        <f>COUNTIF('01'!$D$3:$D$300,C752)+COUNTIF('02'!$D$3:$D$300,C752)+COUNTIF('03'!$D$3:$D$300,C752)+COUNTIF('04'!$D$3:$D$300,C752)+COUNTIF('05'!$D$3:$D$300,C752)+COUNTIF('06'!$D$3:$D$300,C752)+COUNTIF('07'!$D$3:$D$300,C752)+COUNTIF('08'!$D$3:$D$300,C752)+COUNTIF('09'!$D$3:$D$300,C752)+COUNTIF('10'!$D$3:$D$260,C752)+COUNTIF('11'!$D$3:$D$300,C752)+COUNTIF('12'!$D$3:$D$300,C752)</f>
        <v>0</v>
      </c>
      <c r="F752" s="18">
        <f>COUNTIFS('01'!$C$3:$C$300,C752,'01'!$H$3:$H$300,"&gt;0")+COUNTIFS('01'!$D$3:$D$300,C752,'01'!$H$3:$H$300,"&gt;0")+COUNTIFS('02'!$C$3:$C$300,C752,'02'!$H$3:$H$300,"&gt;0")+COUNTIFS('02'!$D$3:$D$300,C752,'02'!$H$3:$H$300,"&gt;0")+COUNTIFS('03'!$C$3:$C$300,C752,'03'!$H$3:$H$300,"&gt;0")+COUNTIFS('03'!$D$3:$D$300,C752,'03'!$H$3:$H$300,"&gt;0")+COUNTIFS('04'!$C$3:$C$300,C752,'04'!$H$3:$H$300,"&gt;0")+COUNTIFS('04'!$D$3:$D$300,C752,'04'!$H$3:$H$300,"&gt;0")+COUNTIFS('05'!$C$3:$C$300,C752,'05'!$H$3:$H$300,"&gt;0")+COUNTIFS('05'!$D$3:$D$300,C752,'05'!$H$3:$H$300,"&gt;0")+COUNTIFS('06'!$C$3:$C$300,C752,'06'!$H$3:$H$300,"&gt;0")+COUNTIFS('06'!$D$3:$D$300,C752,'06'!$H$3:$H$300,"&gt;0")+COUNTIFS('07'!$C$3:$C$300,C752,'07'!$H$3:$H$300,"&gt;0")+COUNTIFS('07'!$D$3:$D$300,C752,'07'!$H$3:$H$300,"&gt;0")+COUNTIFS('08'!$C$3:$C$300,C752,'08'!$H$3:$H$300,"&gt;0")+COUNTIFS('08'!$D$3:$D$300,C752,'08'!$H$3:$H$300,"&gt;0")+COUNTIFS('09'!$C$3:$C$300,C752,'09'!$H$3:$H$300,"&gt;0")+COUNTIFS('09'!$D$3:$D$300,C752,'09'!$H$3:$H$300,"&gt;0")+COUNTIFS('10'!$C$3:$C$260,C752,'10'!$I$3:$I$260,"&gt;0")+COUNTIFS('10'!$D$3:$D$260,C752,'10'!$I$3:$I$260,"&gt;0")+COUNTIFS('11'!$C$3:$C$300,C752,'11'!$H$3:$H$300,"&gt;0")+COUNTIFS('11'!$D$3:$D$300,C752,'11'!$H$3:$H$300,"&gt;0")+COUNTIFS('12'!$C$3:$C$300,C752,'12'!$H$3:$H$300,"&gt;0")+COUNTIFS('12'!$D$3:$D$300,C752,'12'!$H$3:$H$300,"&gt;0")</f>
        <v>0</v>
      </c>
      <c r="G752" s="18">
        <f>COUNTIFS('01'!$C$3:$C$300,C752,'01'!$H$3:$H$300,"&lt;0")+COUNTIFS('01'!$D$3:$D$300,C752,'01'!$H$3:$H$300,"&lt;0")+COUNTIFS('02'!$C$3:$C$300,C752,'02'!$H$3:$H$300,"&lt;0")+COUNTIFS('02'!$D$3:$D$300,C752,'02'!$H$3:$H$300,"&lt;0")+COUNTIFS('03'!$C$3:$C$300,C752,'03'!$H$3:$H$300,"&lt;0")+COUNTIFS('03'!$D$3:$D$300,C752,'03'!$H$3:$H$300,"&lt;0")+COUNTIFS('04'!$C$3:$C$300,C752,'04'!$H$3:$H$300,"&lt;0")+COUNTIFS('04'!$D$3:$D$300,C752,'04'!$H$3:$H$300,"&lt;0")+COUNTIFS('05'!$C$3:$C$300,C752,'05'!$H$3:$H$300,"&lt;0")+COUNTIFS('05'!$D$3:$D$300,C752,'05'!$H$3:$H$300,"&lt;0")+COUNTIFS('06'!$C$3:$C$300,C752,'06'!$H$3:$H$300,"&lt;0")+COUNTIFS('06'!$D$3:$D$300,C752,'06'!$H$3:$H$300,"&lt;0")+COUNTIFS('07'!$C$3:$C$300,C752,'07'!$H$3:$H$300,"&lt;0")+COUNTIFS('07'!$D$3:$D$300,C752,'07'!$H$3:$H$300,"&lt;0")+COUNTIFS('08'!$C$3:$C$300,C752,'08'!$H$3:$H$300,"&lt;0")+COUNTIFS('08'!$D$3:$D$300,C752,'08'!$H$3:$H$300,"&lt;0")+COUNTIFS('09'!$C$3:$C$300,C752,'09'!$H$3:$H$300,"&lt;0")+COUNTIFS('09'!$D$3:$D$300,C752,'09'!$H$3:$H$300,"&lt;0")+COUNTIFS('10'!$C$3:$C$260,C752,'10'!$I$3:$I$260,"&lt;0")+COUNTIFS('10'!$D$3:$D$260,C752,'10'!$I$3:$I$260,"&lt;0")+COUNTIFS('11'!$C$3:$C$300,C752,'11'!$H$3:$H$300,"&lt;0")+COUNTIFS('11'!$D$3:$D$300,C752,'11'!$H$3:$H$300,"&lt;0")+COUNTIFS('12'!$C$3:$C$300,C752,'12'!$H$3:$H$300,"&lt;0")+COUNTIFS('12'!$D$3:$D$300,C752,'12'!$H$3:$H$300,"&lt;0")</f>
        <v>0</v>
      </c>
      <c r="H752" s="19">
        <f>SUMIFS('01'!$H$3:$H$300,'01'!$C$3:$C$300,C752)+SUMIFS('01'!$H$3:$H$300,'01'!$D$3:$D$300,C752)+SUMIFS('02'!$H$3:$H$300,'02'!$C$3:$C$300,C752)+SUMIFS('02'!$H$3:$H$300,'02'!$D$3:$D$300,C752)+SUMIFS('03'!$H$3:$H$300,'03'!$C$3:$C$300,C752)+SUMIFS('03'!$H$3:$H$300,'03'!$D$3:$D$300,C752)+SUMIFS('04'!$H$3:$H$300,'04'!$C$3:$C$300,C752)+SUMIFS('04'!$H$3:$H$300,'04'!$D$3:$D$300,C752)+SUMIFS('05'!$H$3:$H$300,'05'!$C$3:$C$300,C752)+SUMIFS('05'!$H$3:$H$300,'05'!$D$3:$D$300,C752)+SUMIFS('06'!$H$3:$H$300,'06'!$C$3:$C$300,C752)+SUMIFS('06'!$H$3:$H$300,'06'!$D$3:$D$300,C752)+SUMIFS('07'!$H$3:$H$300,'07'!$C$3:$C$300,C752)+SUMIFS('07'!$H$3:$H$300,'07'!$D$3:$D$300,C752)+SUMIFS('08'!$H$3:$H$300,'08'!$C$3:$C$300,C752)+SUMIFS('08'!$H$3:$H$300,'08'!$D$3:$D$300,C752)+SUMIFS('09'!$H$3:$H$300,'09'!$C$3:$C$300,C752)+SUMIFS('09'!$H$3:$H$300,'09'!$D$3:$D$300,C752)+SUMIFS('10'!$I$3:$I$260,'10'!$C$3:$C$260,C752)+SUMIFS('10'!$I$3:$I$260,'10'!$D$3:$D$260,C752)+SUMIFS('11'!$H$3:$H$300,'11'!$C$3:$C$300,C752)+SUMIFS('11'!$H$3:$H$300,'11'!$D$3:$D$300,C752)+SUMIFS('12'!$H$3:$H$300,'12'!$C$3:$C$300,C752)+SUMIFS('12'!$H$3:$H$300,'12'!$D$3:$D$300,C752)</f>
        <v>0</v>
      </c>
      <c r="I752" s="212"/>
      <c r="J752" s="231"/>
      <c r="K752" s="212"/>
      <c r="L752" s="212"/>
    </row>
    <row r="753" spans="1:12" ht="24.75" customHeight="1">
      <c r="A753" s="16">
        <f>Equipes!$H753+(ROW(Equipes!$H753)/100000)</f>
        <v>7.5300000000000002E-3</v>
      </c>
      <c r="B753" s="13">
        <f>RANK(Equipes!$A753,A:A)</f>
        <v>248</v>
      </c>
      <c r="C753" s="28"/>
      <c r="D753" s="18">
        <f>COUNTIF('01'!$C$3:$C$300,C753)+COUNTIF('02'!$C$3:$C$300,C753)+COUNTIF('03'!$C$3:$C$300,C753)+COUNTIF('04'!$C$3:$C$300,C753)+COUNTIF('05'!$C$3:$C$300,C753)+COUNTIF('06'!$C$3:$C$300,C753)+COUNTIF('07'!$C$3:$C$300,C753)+COUNTIF('08'!$C$3:$C$300,C753)+COUNTIF('09'!$C$3:$C$300,C753)+COUNTIF('10'!$C$3:$C$260,C753)+COUNTIF('11'!$C$3:$C$300,C753)+COUNTIF('12'!$C$3:$C$300,C753)</f>
        <v>0</v>
      </c>
      <c r="E753" s="18">
        <f>COUNTIF('01'!$D$3:$D$300,C753)+COUNTIF('02'!$D$3:$D$300,C753)+COUNTIF('03'!$D$3:$D$300,C753)+COUNTIF('04'!$D$3:$D$300,C753)+COUNTIF('05'!$D$3:$D$300,C753)+COUNTIF('06'!$D$3:$D$300,C753)+COUNTIF('07'!$D$3:$D$300,C753)+COUNTIF('08'!$D$3:$D$300,C753)+COUNTIF('09'!$D$3:$D$300,C753)+COUNTIF('10'!$D$3:$D$260,C753)+COUNTIF('11'!$D$3:$D$300,C753)+COUNTIF('12'!$D$3:$D$300,C753)</f>
        <v>0</v>
      </c>
      <c r="F753" s="18">
        <f>COUNTIFS('01'!$C$3:$C$300,C753,'01'!$H$3:$H$300,"&gt;0")+COUNTIFS('01'!$D$3:$D$300,C753,'01'!$H$3:$H$300,"&gt;0")+COUNTIFS('02'!$C$3:$C$300,C753,'02'!$H$3:$H$300,"&gt;0")+COUNTIFS('02'!$D$3:$D$300,C753,'02'!$H$3:$H$300,"&gt;0")+COUNTIFS('03'!$C$3:$C$300,C753,'03'!$H$3:$H$300,"&gt;0")+COUNTIFS('03'!$D$3:$D$300,C753,'03'!$H$3:$H$300,"&gt;0")+COUNTIFS('04'!$C$3:$C$300,C753,'04'!$H$3:$H$300,"&gt;0")+COUNTIFS('04'!$D$3:$D$300,C753,'04'!$H$3:$H$300,"&gt;0")+COUNTIFS('05'!$C$3:$C$300,C753,'05'!$H$3:$H$300,"&gt;0")+COUNTIFS('05'!$D$3:$D$300,C753,'05'!$H$3:$H$300,"&gt;0")+COUNTIFS('06'!$C$3:$C$300,C753,'06'!$H$3:$H$300,"&gt;0")+COUNTIFS('06'!$D$3:$D$300,C753,'06'!$H$3:$H$300,"&gt;0")+COUNTIFS('07'!$C$3:$C$300,C753,'07'!$H$3:$H$300,"&gt;0")+COUNTIFS('07'!$D$3:$D$300,C753,'07'!$H$3:$H$300,"&gt;0")+COUNTIFS('08'!$C$3:$C$300,C753,'08'!$H$3:$H$300,"&gt;0")+COUNTIFS('08'!$D$3:$D$300,C753,'08'!$H$3:$H$300,"&gt;0")+COUNTIFS('09'!$C$3:$C$300,C753,'09'!$H$3:$H$300,"&gt;0")+COUNTIFS('09'!$D$3:$D$300,C753,'09'!$H$3:$H$300,"&gt;0")+COUNTIFS('10'!$C$3:$C$260,C753,'10'!$I$3:$I$260,"&gt;0")+COUNTIFS('10'!$D$3:$D$260,C753,'10'!$I$3:$I$260,"&gt;0")+COUNTIFS('11'!$C$3:$C$300,C753,'11'!$H$3:$H$300,"&gt;0")+COUNTIFS('11'!$D$3:$D$300,C753,'11'!$H$3:$H$300,"&gt;0")+COUNTIFS('12'!$C$3:$C$300,C753,'12'!$H$3:$H$300,"&gt;0")+COUNTIFS('12'!$D$3:$D$300,C753,'12'!$H$3:$H$300,"&gt;0")</f>
        <v>0</v>
      </c>
      <c r="G753" s="18">
        <f>COUNTIFS('01'!$C$3:$C$300,C753,'01'!$H$3:$H$300,"&lt;0")+COUNTIFS('01'!$D$3:$D$300,C753,'01'!$H$3:$H$300,"&lt;0")+COUNTIFS('02'!$C$3:$C$300,C753,'02'!$H$3:$H$300,"&lt;0")+COUNTIFS('02'!$D$3:$D$300,C753,'02'!$H$3:$H$300,"&lt;0")+COUNTIFS('03'!$C$3:$C$300,C753,'03'!$H$3:$H$300,"&lt;0")+COUNTIFS('03'!$D$3:$D$300,C753,'03'!$H$3:$H$300,"&lt;0")+COUNTIFS('04'!$C$3:$C$300,C753,'04'!$H$3:$H$300,"&lt;0")+COUNTIFS('04'!$D$3:$D$300,C753,'04'!$H$3:$H$300,"&lt;0")+COUNTIFS('05'!$C$3:$C$300,C753,'05'!$H$3:$H$300,"&lt;0")+COUNTIFS('05'!$D$3:$D$300,C753,'05'!$H$3:$H$300,"&lt;0")+COUNTIFS('06'!$C$3:$C$300,C753,'06'!$H$3:$H$300,"&lt;0")+COUNTIFS('06'!$D$3:$D$300,C753,'06'!$H$3:$H$300,"&lt;0")+COUNTIFS('07'!$C$3:$C$300,C753,'07'!$H$3:$H$300,"&lt;0")+COUNTIFS('07'!$D$3:$D$300,C753,'07'!$H$3:$H$300,"&lt;0")+COUNTIFS('08'!$C$3:$C$300,C753,'08'!$H$3:$H$300,"&lt;0")+COUNTIFS('08'!$D$3:$D$300,C753,'08'!$H$3:$H$300,"&lt;0")+COUNTIFS('09'!$C$3:$C$300,C753,'09'!$H$3:$H$300,"&lt;0")+COUNTIFS('09'!$D$3:$D$300,C753,'09'!$H$3:$H$300,"&lt;0")+COUNTIFS('10'!$C$3:$C$260,C753,'10'!$I$3:$I$260,"&lt;0")+COUNTIFS('10'!$D$3:$D$260,C753,'10'!$I$3:$I$260,"&lt;0")+COUNTIFS('11'!$C$3:$C$300,C753,'11'!$H$3:$H$300,"&lt;0")+COUNTIFS('11'!$D$3:$D$300,C753,'11'!$H$3:$H$300,"&lt;0")+COUNTIFS('12'!$C$3:$C$300,C753,'12'!$H$3:$H$300,"&lt;0")+COUNTIFS('12'!$D$3:$D$300,C753,'12'!$H$3:$H$300,"&lt;0")</f>
        <v>0</v>
      </c>
      <c r="H753" s="19">
        <f>SUMIFS('01'!$H$3:$H$300,'01'!$C$3:$C$300,C753)+SUMIFS('01'!$H$3:$H$300,'01'!$D$3:$D$300,C753)+SUMIFS('02'!$H$3:$H$300,'02'!$C$3:$C$300,C753)+SUMIFS('02'!$H$3:$H$300,'02'!$D$3:$D$300,C753)+SUMIFS('03'!$H$3:$H$300,'03'!$C$3:$C$300,C753)+SUMIFS('03'!$H$3:$H$300,'03'!$D$3:$D$300,C753)+SUMIFS('04'!$H$3:$H$300,'04'!$C$3:$C$300,C753)+SUMIFS('04'!$H$3:$H$300,'04'!$D$3:$D$300,C753)+SUMIFS('05'!$H$3:$H$300,'05'!$C$3:$C$300,C753)+SUMIFS('05'!$H$3:$H$300,'05'!$D$3:$D$300,C753)+SUMIFS('06'!$H$3:$H$300,'06'!$C$3:$C$300,C753)+SUMIFS('06'!$H$3:$H$300,'06'!$D$3:$D$300,C753)+SUMIFS('07'!$H$3:$H$300,'07'!$C$3:$C$300,C753)+SUMIFS('07'!$H$3:$H$300,'07'!$D$3:$D$300,C753)+SUMIFS('08'!$H$3:$H$300,'08'!$C$3:$C$300,C753)+SUMIFS('08'!$H$3:$H$300,'08'!$D$3:$D$300,C753)+SUMIFS('09'!$H$3:$H$300,'09'!$C$3:$C$300,C753)+SUMIFS('09'!$H$3:$H$300,'09'!$D$3:$D$300,C753)+SUMIFS('10'!$I$3:$I$260,'10'!$C$3:$C$260,C753)+SUMIFS('10'!$I$3:$I$260,'10'!$D$3:$D$260,C753)+SUMIFS('11'!$H$3:$H$300,'11'!$C$3:$C$300,C753)+SUMIFS('11'!$H$3:$H$300,'11'!$D$3:$D$300,C753)+SUMIFS('12'!$H$3:$H$300,'12'!$C$3:$C$300,C753)+SUMIFS('12'!$H$3:$H$300,'12'!$D$3:$D$300,C753)</f>
        <v>0</v>
      </c>
      <c r="I753" s="212"/>
      <c r="J753" s="231"/>
      <c r="K753" s="212"/>
      <c r="L753" s="212"/>
    </row>
    <row r="754" spans="1:12" ht="24.75" customHeight="1">
      <c r="A754" s="16">
        <f>Equipes!$H754+(ROW(Equipes!$H754)/100000)</f>
        <v>7.5399999999999998E-3</v>
      </c>
      <c r="B754" s="13">
        <f>RANK(Equipes!$A754,A:A)</f>
        <v>247</v>
      </c>
      <c r="C754" s="28"/>
      <c r="D754" s="18">
        <f>COUNTIF('01'!$C$3:$C$300,C754)+COUNTIF('02'!$C$3:$C$300,C754)+COUNTIF('03'!$C$3:$C$300,C754)+COUNTIF('04'!$C$3:$C$300,C754)+COUNTIF('05'!$C$3:$C$300,C754)+COUNTIF('06'!$C$3:$C$300,C754)+COUNTIF('07'!$C$3:$C$300,C754)+COUNTIF('08'!$C$3:$C$300,C754)+COUNTIF('09'!$C$3:$C$300,C754)+COUNTIF('10'!$C$3:$C$260,C754)+COUNTIF('11'!$C$3:$C$300,C754)+COUNTIF('12'!$C$3:$C$300,C754)</f>
        <v>0</v>
      </c>
      <c r="E754" s="18">
        <f>COUNTIF('01'!$D$3:$D$300,C754)+COUNTIF('02'!$D$3:$D$300,C754)+COUNTIF('03'!$D$3:$D$300,C754)+COUNTIF('04'!$D$3:$D$300,C754)+COUNTIF('05'!$D$3:$D$300,C754)+COUNTIF('06'!$D$3:$D$300,C754)+COUNTIF('07'!$D$3:$D$300,C754)+COUNTIF('08'!$D$3:$D$300,C754)+COUNTIF('09'!$D$3:$D$300,C754)+COUNTIF('10'!$D$3:$D$260,C754)+COUNTIF('11'!$D$3:$D$300,C754)+COUNTIF('12'!$D$3:$D$300,C754)</f>
        <v>0</v>
      </c>
      <c r="F754" s="18">
        <f>COUNTIFS('01'!$C$3:$C$300,C754,'01'!$H$3:$H$300,"&gt;0")+COUNTIFS('01'!$D$3:$D$300,C754,'01'!$H$3:$H$300,"&gt;0")+COUNTIFS('02'!$C$3:$C$300,C754,'02'!$H$3:$H$300,"&gt;0")+COUNTIFS('02'!$D$3:$D$300,C754,'02'!$H$3:$H$300,"&gt;0")+COUNTIFS('03'!$C$3:$C$300,C754,'03'!$H$3:$H$300,"&gt;0")+COUNTIFS('03'!$D$3:$D$300,C754,'03'!$H$3:$H$300,"&gt;0")+COUNTIFS('04'!$C$3:$C$300,C754,'04'!$H$3:$H$300,"&gt;0")+COUNTIFS('04'!$D$3:$D$300,C754,'04'!$H$3:$H$300,"&gt;0")+COUNTIFS('05'!$C$3:$C$300,C754,'05'!$H$3:$H$300,"&gt;0")+COUNTIFS('05'!$D$3:$D$300,C754,'05'!$H$3:$H$300,"&gt;0")+COUNTIFS('06'!$C$3:$C$300,C754,'06'!$H$3:$H$300,"&gt;0")+COUNTIFS('06'!$D$3:$D$300,C754,'06'!$H$3:$H$300,"&gt;0")+COUNTIFS('07'!$C$3:$C$300,C754,'07'!$H$3:$H$300,"&gt;0")+COUNTIFS('07'!$D$3:$D$300,C754,'07'!$H$3:$H$300,"&gt;0")+COUNTIFS('08'!$C$3:$C$300,C754,'08'!$H$3:$H$300,"&gt;0")+COUNTIFS('08'!$D$3:$D$300,C754,'08'!$H$3:$H$300,"&gt;0")+COUNTIFS('09'!$C$3:$C$300,C754,'09'!$H$3:$H$300,"&gt;0")+COUNTIFS('09'!$D$3:$D$300,C754,'09'!$H$3:$H$300,"&gt;0")+COUNTIFS('10'!$C$3:$C$260,C754,'10'!$I$3:$I$260,"&gt;0")+COUNTIFS('10'!$D$3:$D$260,C754,'10'!$I$3:$I$260,"&gt;0")+COUNTIFS('11'!$C$3:$C$300,C754,'11'!$H$3:$H$300,"&gt;0")+COUNTIFS('11'!$D$3:$D$300,C754,'11'!$H$3:$H$300,"&gt;0")+COUNTIFS('12'!$C$3:$C$300,C754,'12'!$H$3:$H$300,"&gt;0")+COUNTIFS('12'!$D$3:$D$300,C754,'12'!$H$3:$H$300,"&gt;0")</f>
        <v>0</v>
      </c>
      <c r="G754" s="18">
        <f>COUNTIFS('01'!$C$3:$C$300,C754,'01'!$H$3:$H$300,"&lt;0")+COUNTIFS('01'!$D$3:$D$300,C754,'01'!$H$3:$H$300,"&lt;0")+COUNTIFS('02'!$C$3:$C$300,C754,'02'!$H$3:$H$300,"&lt;0")+COUNTIFS('02'!$D$3:$D$300,C754,'02'!$H$3:$H$300,"&lt;0")+COUNTIFS('03'!$C$3:$C$300,C754,'03'!$H$3:$H$300,"&lt;0")+COUNTIFS('03'!$D$3:$D$300,C754,'03'!$H$3:$H$300,"&lt;0")+COUNTIFS('04'!$C$3:$C$300,C754,'04'!$H$3:$H$300,"&lt;0")+COUNTIFS('04'!$D$3:$D$300,C754,'04'!$H$3:$H$300,"&lt;0")+COUNTIFS('05'!$C$3:$C$300,C754,'05'!$H$3:$H$300,"&lt;0")+COUNTIFS('05'!$D$3:$D$300,C754,'05'!$H$3:$H$300,"&lt;0")+COUNTIFS('06'!$C$3:$C$300,C754,'06'!$H$3:$H$300,"&lt;0")+COUNTIFS('06'!$D$3:$D$300,C754,'06'!$H$3:$H$300,"&lt;0")+COUNTIFS('07'!$C$3:$C$300,C754,'07'!$H$3:$H$300,"&lt;0")+COUNTIFS('07'!$D$3:$D$300,C754,'07'!$H$3:$H$300,"&lt;0")+COUNTIFS('08'!$C$3:$C$300,C754,'08'!$H$3:$H$300,"&lt;0")+COUNTIFS('08'!$D$3:$D$300,C754,'08'!$H$3:$H$300,"&lt;0")+COUNTIFS('09'!$C$3:$C$300,C754,'09'!$H$3:$H$300,"&lt;0")+COUNTIFS('09'!$D$3:$D$300,C754,'09'!$H$3:$H$300,"&lt;0")+COUNTIFS('10'!$C$3:$C$260,C754,'10'!$I$3:$I$260,"&lt;0")+COUNTIFS('10'!$D$3:$D$260,C754,'10'!$I$3:$I$260,"&lt;0")+COUNTIFS('11'!$C$3:$C$300,C754,'11'!$H$3:$H$300,"&lt;0")+COUNTIFS('11'!$D$3:$D$300,C754,'11'!$H$3:$H$300,"&lt;0")+COUNTIFS('12'!$C$3:$C$300,C754,'12'!$H$3:$H$300,"&lt;0")+COUNTIFS('12'!$D$3:$D$300,C754,'12'!$H$3:$H$300,"&lt;0")</f>
        <v>0</v>
      </c>
      <c r="H754" s="19">
        <f>SUMIFS('01'!$H$3:$H$300,'01'!$C$3:$C$300,C754)+SUMIFS('01'!$H$3:$H$300,'01'!$D$3:$D$300,C754)+SUMIFS('02'!$H$3:$H$300,'02'!$C$3:$C$300,C754)+SUMIFS('02'!$H$3:$H$300,'02'!$D$3:$D$300,C754)+SUMIFS('03'!$H$3:$H$300,'03'!$C$3:$C$300,C754)+SUMIFS('03'!$H$3:$H$300,'03'!$D$3:$D$300,C754)+SUMIFS('04'!$H$3:$H$300,'04'!$C$3:$C$300,C754)+SUMIFS('04'!$H$3:$H$300,'04'!$D$3:$D$300,C754)+SUMIFS('05'!$H$3:$H$300,'05'!$C$3:$C$300,C754)+SUMIFS('05'!$H$3:$H$300,'05'!$D$3:$D$300,C754)+SUMIFS('06'!$H$3:$H$300,'06'!$C$3:$C$300,C754)+SUMIFS('06'!$H$3:$H$300,'06'!$D$3:$D$300,C754)+SUMIFS('07'!$H$3:$H$300,'07'!$C$3:$C$300,C754)+SUMIFS('07'!$H$3:$H$300,'07'!$D$3:$D$300,C754)+SUMIFS('08'!$H$3:$H$300,'08'!$C$3:$C$300,C754)+SUMIFS('08'!$H$3:$H$300,'08'!$D$3:$D$300,C754)+SUMIFS('09'!$H$3:$H$300,'09'!$C$3:$C$300,C754)+SUMIFS('09'!$H$3:$H$300,'09'!$D$3:$D$300,C754)+SUMIFS('10'!$I$3:$I$260,'10'!$C$3:$C$260,C754)+SUMIFS('10'!$I$3:$I$260,'10'!$D$3:$D$260,C754)+SUMIFS('11'!$H$3:$H$300,'11'!$C$3:$C$300,C754)+SUMIFS('11'!$H$3:$H$300,'11'!$D$3:$D$300,C754)+SUMIFS('12'!$H$3:$H$300,'12'!$C$3:$C$300,C754)+SUMIFS('12'!$H$3:$H$300,'12'!$D$3:$D$300,C754)</f>
        <v>0</v>
      </c>
      <c r="I754" s="212"/>
      <c r="J754" s="231"/>
      <c r="K754" s="212"/>
      <c r="L754" s="212"/>
    </row>
    <row r="755" spans="1:12" ht="24.75" customHeight="1">
      <c r="A755" s="16">
        <f>Equipes!$H755+(ROW(Equipes!$H755)/100000)</f>
        <v>7.5500000000000003E-3</v>
      </c>
      <c r="B755" s="13">
        <f>RANK(Equipes!$A755,A:A)</f>
        <v>246</v>
      </c>
      <c r="C755" s="28"/>
      <c r="D755" s="18">
        <f>COUNTIF('01'!$C$3:$C$300,C755)+COUNTIF('02'!$C$3:$C$300,C755)+COUNTIF('03'!$C$3:$C$300,C755)+COUNTIF('04'!$C$3:$C$300,C755)+COUNTIF('05'!$C$3:$C$300,C755)+COUNTIF('06'!$C$3:$C$300,C755)+COUNTIF('07'!$C$3:$C$300,C755)+COUNTIF('08'!$C$3:$C$300,C755)+COUNTIF('09'!$C$3:$C$300,C755)+COUNTIF('10'!$C$3:$C$260,C755)+COUNTIF('11'!$C$3:$C$300,C755)+COUNTIF('12'!$C$3:$C$300,C755)</f>
        <v>0</v>
      </c>
      <c r="E755" s="18">
        <f>COUNTIF('01'!$D$3:$D$300,C755)+COUNTIF('02'!$D$3:$D$300,C755)+COUNTIF('03'!$D$3:$D$300,C755)+COUNTIF('04'!$D$3:$D$300,C755)+COUNTIF('05'!$D$3:$D$300,C755)+COUNTIF('06'!$D$3:$D$300,C755)+COUNTIF('07'!$D$3:$D$300,C755)+COUNTIF('08'!$D$3:$D$300,C755)+COUNTIF('09'!$D$3:$D$300,C755)+COUNTIF('10'!$D$3:$D$260,C755)+COUNTIF('11'!$D$3:$D$300,C755)+COUNTIF('12'!$D$3:$D$300,C755)</f>
        <v>0</v>
      </c>
      <c r="F755" s="18">
        <f>COUNTIFS('01'!$C$3:$C$300,C755,'01'!$H$3:$H$300,"&gt;0")+COUNTIFS('01'!$D$3:$D$300,C755,'01'!$H$3:$H$300,"&gt;0")+COUNTIFS('02'!$C$3:$C$300,C755,'02'!$H$3:$H$300,"&gt;0")+COUNTIFS('02'!$D$3:$D$300,C755,'02'!$H$3:$H$300,"&gt;0")+COUNTIFS('03'!$C$3:$C$300,C755,'03'!$H$3:$H$300,"&gt;0")+COUNTIFS('03'!$D$3:$D$300,C755,'03'!$H$3:$H$300,"&gt;0")+COUNTIFS('04'!$C$3:$C$300,C755,'04'!$H$3:$H$300,"&gt;0")+COUNTIFS('04'!$D$3:$D$300,C755,'04'!$H$3:$H$300,"&gt;0")+COUNTIFS('05'!$C$3:$C$300,C755,'05'!$H$3:$H$300,"&gt;0")+COUNTIFS('05'!$D$3:$D$300,C755,'05'!$H$3:$H$300,"&gt;0")+COUNTIFS('06'!$C$3:$C$300,C755,'06'!$H$3:$H$300,"&gt;0")+COUNTIFS('06'!$D$3:$D$300,C755,'06'!$H$3:$H$300,"&gt;0")+COUNTIFS('07'!$C$3:$C$300,C755,'07'!$H$3:$H$300,"&gt;0")+COUNTIFS('07'!$D$3:$D$300,C755,'07'!$H$3:$H$300,"&gt;0")+COUNTIFS('08'!$C$3:$C$300,C755,'08'!$H$3:$H$300,"&gt;0")+COUNTIFS('08'!$D$3:$D$300,C755,'08'!$H$3:$H$300,"&gt;0")+COUNTIFS('09'!$C$3:$C$300,C755,'09'!$H$3:$H$300,"&gt;0")+COUNTIFS('09'!$D$3:$D$300,C755,'09'!$H$3:$H$300,"&gt;0")+COUNTIFS('10'!$C$3:$C$260,C755,'10'!$I$3:$I$260,"&gt;0")+COUNTIFS('10'!$D$3:$D$260,C755,'10'!$I$3:$I$260,"&gt;0")+COUNTIFS('11'!$C$3:$C$300,C755,'11'!$H$3:$H$300,"&gt;0")+COUNTIFS('11'!$D$3:$D$300,C755,'11'!$H$3:$H$300,"&gt;0")+COUNTIFS('12'!$C$3:$C$300,C755,'12'!$H$3:$H$300,"&gt;0")+COUNTIFS('12'!$D$3:$D$300,C755,'12'!$H$3:$H$300,"&gt;0")</f>
        <v>0</v>
      </c>
      <c r="G755" s="18">
        <f>COUNTIFS('01'!$C$3:$C$300,C755,'01'!$H$3:$H$300,"&lt;0")+COUNTIFS('01'!$D$3:$D$300,C755,'01'!$H$3:$H$300,"&lt;0")+COUNTIFS('02'!$C$3:$C$300,C755,'02'!$H$3:$H$300,"&lt;0")+COUNTIFS('02'!$D$3:$D$300,C755,'02'!$H$3:$H$300,"&lt;0")+COUNTIFS('03'!$C$3:$C$300,C755,'03'!$H$3:$H$300,"&lt;0")+COUNTIFS('03'!$D$3:$D$300,C755,'03'!$H$3:$H$300,"&lt;0")+COUNTIFS('04'!$C$3:$C$300,C755,'04'!$H$3:$H$300,"&lt;0")+COUNTIFS('04'!$D$3:$D$300,C755,'04'!$H$3:$H$300,"&lt;0")+COUNTIFS('05'!$C$3:$C$300,C755,'05'!$H$3:$H$300,"&lt;0")+COUNTIFS('05'!$D$3:$D$300,C755,'05'!$H$3:$H$300,"&lt;0")+COUNTIFS('06'!$C$3:$C$300,C755,'06'!$H$3:$H$300,"&lt;0")+COUNTIFS('06'!$D$3:$D$300,C755,'06'!$H$3:$H$300,"&lt;0")+COUNTIFS('07'!$C$3:$C$300,C755,'07'!$H$3:$H$300,"&lt;0")+COUNTIFS('07'!$D$3:$D$300,C755,'07'!$H$3:$H$300,"&lt;0")+COUNTIFS('08'!$C$3:$C$300,C755,'08'!$H$3:$H$300,"&lt;0")+COUNTIFS('08'!$D$3:$D$300,C755,'08'!$H$3:$H$300,"&lt;0")+COUNTIFS('09'!$C$3:$C$300,C755,'09'!$H$3:$H$300,"&lt;0")+COUNTIFS('09'!$D$3:$D$300,C755,'09'!$H$3:$H$300,"&lt;0")+COUNTIFS('10'!$C$3:$C$260,C755,'10'!$I$3:$I$260,"&lt;0")+COUNTIFS('10'!$D$3:$D$260,C755,'10'!$I$3:$I$260,"&lt;0")+COUNTIFS('11'!$C$3:$C$300,C755,'11'!$H$3:$H$300,"&lt;0")+COUNTIFS('11'!$D$3:$D$300,C755,'11'!$H$3:$H$300,"&lt;0")+COUNTIFS('12'!$C$3:$C$300,C755,'12'!$H$3:$H$300,"&lt;0")+COUNTIFS('12'!$D$3:$D$300,C755,'12'!$H$3:$H$300,"&lt;0")</f>
        <v>0</v>
      </c>
      <c r="H755" s="19">
        <f>SUMIFS('01'!$H$3:$H$300,'01'!$C$3:$C$300,C755)+SUMIFS('01'!$H$3:$H$300,'01'!$D$3:$D$300,C755)+SUMIFS('02'!$H$3:$H$300,'02'!$C$3:$C$300,C755)+SUMIFS('02'!$H$3:$H$300,'02'!$D$3:$D$300,C755)+SUMIFS('03'!$H$3:$H$300,'03'!$C$3:$C$300,C755)+SUMIFS('03'!$H$3:$H$300,'03'!$D$3:$D$300,C755)+SUMIFS('04'!$H$3:$H$300,'04'!$C$3:$C$300,C755)+SUMIFS('04'!$H$3:$H$300,'04'!$D$3:$D$300,C755)+SUMIFS('05'!$H$3:$H$300,'05'!$C$3:$C$300,C755)+SUMIFS('05'!$H$3:$H$300,'05'!$D$3:$D$300,C755)+SUMIFS('06'!$H$3:$H$300,'06'!$C$3:$C$300,C755)+SUMIFS('06'!$H$3:$H$300,'06'!$D$3:$D$300,C755)+SUMIFS('07'!$H$3:$H$300,'07'!$C$3:$C$300,C755)+SUMIFS('07'!$H$3:$H$300,'07'!$D$3:$D$300,C755)+SUMIFS('08'!$H$3:$H$300,'08'!$C$3:$C$300,C755)+SUMIFS('08'!$H$3:$H$300,'08'!$D$3:$D$300,C755)+SUMIFS('09'!$H$3:$H$300,'09'!$C$3:$C$300,C755)+SUMIFS('09'!$H$3:$H$300,'09'!$D$3:$D$300,C755)+SUMIFS('10'!$I$3:$I$260,'10'!$C$3:$C$260,C755)+SUMIFS('10'!$I$3:$I$260,'10'!$D$3:$D$260,C755)+SUMIFS('11'!$H$3:$H$300,'11'!$C$3:$C$300,C755)+SUMIFS('11'!$H$3:$H$300,'11'!$D$3:$D$300,C755)+SUMIFS('12'!$H$3:$H$300,'12'!$C$3:$C$300,C755)+SUMIFS('12'!$H$3:$H$300,'12'!$D$3:$D$300,C755)</f>
        <v>0</v>
      </c>
      <c r="I755" s="212"/>
      <c r="J755" s="231"/>
      <c r="K755" s="212"/>
      <c r="L755" s="212"/>
    </row>
    <row r="756" spans="1:12" ht="24.75" customHeight="1">
      <c r="A756" s="16">
        <f>Equipes!$H756+(ROW(Equipes!$H756)/100000)</f>
        <v>7.5599999999999999E-3</v>
      </c>
      <c r="B756" s="13">
        <f>RANK(Equipes!$A756,A:A)</f>
        <v>245</v>
      </c>
      <c r="C756" s="28"/>
      <c r="D756" s="18">
        <f>COUNTIF('01'!$C$3:$C$300,C756)+COUNTIF('02'!$C$3:$C$300,C756)+COUNTIF('03'!$C$3:$C$300,C756)+COUNTIF('04'!$C$3:$C$300,C756)+COUNTIF('05'!$C$3:$C$300,C756)+COUNTIF('06'!$C$3:$C$300,C756)+COUNTIF('07'!$C$3:$C$300,C756)+COUNTIF('08'!$C$3:$C$300,C756)+COUNTIF('09'!$C$3:$C$300,C756)+COUNTIF('10'!$C$3:$C$260,C756)+COUNTIF('11'!$C$3:$C$300,C756)+COUNTIF('12'!$C$3:$C$300,C756)</f>
        <v>0</v>
      </c>
      <c r="E756" s="18">
        <f>COUNTIF('01'!$D$3:$D$300,C756)+COUNTIF('02'!$D$3:$D$300,C756)+COUNTIF('03'!$D$3:$D$300,C756)+COUNTIF('04'!$D$3:$D$300,C756)+COUNTIF('05'!$D$3:$D$300,C756)+COUNTIF('06'!$D$3:$D$300,C756)+COUNTIF('07'!$D$3:$D$300,C756)+COUNTIF('08'!$D$3:$D$300,C756)+COUNTIF('09'!$D$3:$D$300,C756)+COUNTIF('10'!$D$3:$D$260,C756)+COUNTIF('11'!$D$3:$D$300,C756)+COUNTIF('12'!$D$3:$D$300,C756)</f>
        <v>0</v>
      </c>
      <c r="F756" s="18">
        <f>COUNTIFS('01'!$C$3:$C$300,C756,'01'!$H$3:$H$300,"&gt;0")+COUNTIFS('01'!$D$3:$D$300,C756,'01'!$H$3:$H$300,"&gt;0")+COUNTIFS('02'!$C$3:$C$300,C756,'02'!$H$3:$H$300,"&gt;0")+COUNTIFS('02'!$D$3:$D$300,C756,'02'!$H$3:$H$300,"&gt;0")+COUNTIFS('03'!$C$3:$C$300,C756,'03'!$H$3:$H$300,"&gt;0")+COUNTIFS('03'!$D$3:$D$300,C756,'03'!$H$3:$H$300,"&gt;0")+COUNTIFS('04'!$C$3:$C$300,C756,'04'!$H$3:$H$300,"&gt;0")+COUNTIFS('04'!$D$3:$D$300,C756,'04'!$H$3:$H$300,"&gt;0")+COUNTIFS('05'!$C$3:$C$300,C756,'05'!$H$3:$H$300,"&gt;0")+COUNTIFS('05'!$D$3:$D$300,C756,'05'!$H$3:$H$300,"&gt;0")+COUNTIFS('06'!$C$3:$C$300,C756,'06'!$H$3:$H$300,"&gt;0")+COUNTIFS('06'!$D$3:$D$300,C756,'06'!$H$3:$H$300,"&gt;0")+COUNTIFS('07'!$C$3:$C$300,C756,'07'!$H$3:$H$300,"&gt;0")+COUNTIFS('07'!$D$3:$D$300,C756,'07'!$H$3:$H$300,"&gt;0")+COUNTIFS('08'!$C$3:$C$300,C756,'08'!$H$3:$H$300,"&gt;0")+COUNTIFS('08'!$D$3:$D$300,C756,'08'!$H$3:$H$300,"&gt;0")+COUNTIFS('09'!$C$3:$C$300,C756,'09'!$H$3:$H$300,"&gt;0")+COUNTIFS('09'!$D$3:$D$300,C756,'09'!$H$3:$H$300,"&gt;0")+COUNTIFS('10'!$C$3:$C$260,C756,'10'!$I$3:$I$260,"&gt;0")+COUNTIFS('10'!$D$3:$D$260,C756,'10'!$I$3:$I$260,"&gt;0")+COUNTIFS('11'!$C$3:$C$300,C756,'11'!$H$3:$H$300,"&gt;0")+COUNTIFS('11'!$D$3:$D$300,C756,'11'!$H$3:$H$300,"&gt;0")+COUNTIFS('12'!$C$3:$C$300,C756,'12'!$H$3:$H$300,"&gt;0")+COUNTIFS('12'!$D$3:$D$300,C756,'12'!$H$3:$H$300,"&gt;0")</f>
        <v>0</v>
      </c>
      <c r="G756" s="18">
        <f>COUNTIFS('01'!$C$3:$C$300,C756,'01'!$H$3:$H$300,"&lt;0")+COUNTIFS('01'!$D$3:$D$300,C756,'01'!$H$3:$H$300,"&lt;0")+COUNTIFS('02'!$C$3:$C$300,C756,'02'!$H$3:$H$300,"&lt;0")+COUNTIFS('02'!$D$3:$D$300,C756,'02'!$H$3:$H$300,"&lt;0")+COUNTIFS('03'!$C$3:$C$300,C756,'03'!$H$3:$H$300,"&lt;0")+COUNTIFS('03'!$D$3:$D$300,C756,'03'!$H$3:$H$300,"&lt;0")+COUNTIFS('04'!$C$3:$C$300,C756,'04'!$H$3:$H$300,"&lt;0")+COUNTIFS('04'!$D$3:$D$300,C756,'04'!$H$3:$H$300,"&lt;0")+COUNTIFS('05'!$C$3:$C$300,C756,'05'!$H$3:$H$300,"&lt;0")+COUNTIFS('05'!$D$3:$D$300,C756,'05'!$H$3:$H$300,"&lt;0")+COUNTIFS('06'!$C$3:$C$300,C756,'06'!$H$3:$H$300,"&lt;0")+COUNTIFS('06'!$D$3:$D$300,C756,'06'!$H$3:$H$300,"&lt;0")+COUNTIFS('07'!$C$3:$C$300,C756,'07'!$H$3:$H$300,"&lt;0")+COUNTIFS('07'!$D$3:$D$300,C756,'07'!$H$3:$H$300,"&lt;0")+COUNTIFS('08'!$C$3:$C$300,C756,'08'!$H$3:$H$300,"&lt;0")+COUNTIFS('08'!$D$3:$D$300,C756,'08'!$H$3:$H$300,"&lt;0")+COUNTIFS('09'!$C$3:$C$300,C756,'09'!$H$3:$H$300,"&lt;0")+COUNTIFS('09'!$D$3:$D$300,C756,'09'!$H$3:$H$300,"&lt;0")+COUNTIFS('10'!$C$3:$C$260,C756,'10'!$I$3:$I$260,"&lt;0")+COUNTIFS('10'!$D$3:$D$260,C756,'10'!$I$3:$I$260,"&lt;0")+COUNTIFS('11'!$C$3:$C$300,C756,'11'!$H$3:$H$300,"&lt;0")+COUNTIFS('11'!$D$3:$D$300,C756,'11'!$H$3:$H$300,"&lt;0")+COUNTIFS('12'!$C$3:$C$300,C756,'12'!$H$3:$H$300,"&lt;0")+COUNTIFS('12'!$D$3:$D$300,C756,'12'!$H$3:$H$300,"&lt;0")</f>
        <v>0</v>
      </c>
      <c r="H756" s="19">
        <f>SUMIFS('01'!$H$3:$H$300,'01'!$C$3:$C$300,C756)+SUMIFS('01'!$H$3:$H$300,'01'!$D$3:$D$300,C756)+SUMIFS('02'!$H$3:$H$300,'02'!$C$3:$C$300,C756)+SUMIFS('02'!$H$3:$H$300,'02'!$D$3:$D$300,C756)+SUMIFS('03'!$H$3:$H$300,'03'!$C$3:$C$300,C756)+SUMIFS('03'!$H$3:$H$300,'03'!$D$3:$D$300,C756)+SUMIFS('04'!$H$3:$H$300,'04'!$C$3:$C$300,C756)+SUMIFS('04'!$H$3:$H$300,'04'!$D$3:$D$300,C756)+SUMIFS('05'!$H$3:$H$300,'05'!$C$3:$C$300,C756)+SUMIFS('05'!$H$3:$H$300,'05'!$D$3:$D$300,C756)+SUMIFS('06'!$H$3:$H$300,'06'!$C$3:$C$300,C756)+SUMIFS('06'!$H$3:$H$300,'06'!$D$3:$D$300,C756)+SUMIFS('07'!$H$3:$H$300,'07'!$C$3:$C$300,C756)+SUMIFS('07'!$H$3:$H$300,'07'!$D$3:$D$300,C756)+SUMIFS('08'!$H$3:$H$300,'08'!$C$3:$C$300,C756)+SUMIFS('08'!$H$3:$H$300,'08'!$D$3:$D$300,C756)+SUMIFS('09'!$H$3:$H$300,'09'!$C$3:$C$300,C756)+SUMIFS('09'!$H$3:$H$300,'09'!$D$3:$D$300,C756)+SUMIFS('10'!$I$3:$I$260,'10'!$C$3:$C$260,C756)+SUMIFS('10'!$I$3:$I$260,'10'!$D$3:$D$260,C756)+SUMIFS('11'!$H$3:$H$300,'11'!$C$3:$C$300,C756)+SUMIFS('11'!$H$3:$H$300,'11'!$D$3:$D$300,C756)+SUMIFS('12'!$H$3:$H$300,'12'!$C$3:$C$300,C756)+SUMIFS('12'!$H$3:$H$300,'12'!$D$3:$D$300,C756)</f>
        <v>0</v>
      </c>
      <c r="I756" s="212"/>
      <c r="J756" s="231"/>
      <c r="K756" s="212"/>
      <c r="L756" s="212"/>
    </row>
    <row r="757" spans="1:12" ht="24.75" customHeight="1">
      <c r="A757" s="16">
        <f>Equipes!$H757+(ROW(Equipes!$H757)/100000)</f>
        <v>7.5700000000000003E-3</v>
      </c>
      <c r="B757" s="13">
        <f>RANK(Equipes!$A757,A:A)</f>
        <v>244</v>
      </c>
      <c r="C757" s="28"/>
      <c r="D757" s="18">
        <f>COUNTIF('01'!$C$3:$C$300,C757)+COUNTIF('02'!$C$3:$C$300,C757)+COUNTIF('03'!$C$3:$C$300,C757)+COUNTIF('04'!$C$3:$C$300,C757)+COUNTIF('05'!$C$3:$C$300,C757)+COUNTIF('06'!$C$3:$C$300,C757)+COUNTIF('07'!$C$3:$C$300,C757)+COUNTIF('08'!$C$3:$C$300,C757)+COUNTIF('09'!$C$3:$C$300,C757)+COUNTIF('10'!$C$3:$C$260,C757)+COUNTIF('11'!$C$3:$C$300,C757)+COUNTIF('12'!$C$3:$C$300,C757)</f>
        <v>0</v>
      </c>
      <c r="E757" s="18">
        <f>COUNTIF('01'!$D$3:$D$300,C757)+COUNTIF('02'!$D$3:$D$300,C757)+COUNTIF('03'!$D$3:$D$300,C757)+COUNTIF('04'!$D$3:$D$300,C757)+COUNTIF('05'!$D$3:$D$300,C757)+COUNTIF('06'!$D$3:$D$300,C757)+COUNTIF('07'!$D$3:$D$300,C757)+COUNTIF('08'!$D$3:$D$300,C757)+COUNTIF('09'!$D$3:$D$300,C757)+COUNTIF('10'!$D$3:$D$260,C757)+COUNTIF('11'!$D$3:$D$300,C757)+COUNTIF('12'!$D$3:$D$300,C757)</f>
        <v>0</v>
      </c>
      <c r="F757" s="18">
        <f>COUNTIFS('01'!$C$3:$C$300,C757,'01'!$H$3:$H$300,"&gt;0")+COUNTIFS('01'!$D$3:$D$300,C757,'01'!$H$3:$H$300,"&gt;0")+COUNTIFS('02'!$C$3:$C$300,C757,'02'!$H$3:$H$300,"&gt;0")+COUNTIFS('02'!$D$3:$D$300,C757,'02'!$H$3:$H$300,"&gt;0")+COUNTIFS('03'!$C$3:$C$300,C757,'03'!$H$3:$H$300,"&gt;0")+COUNTIFS('03'!$D$3:$D$300,C757,'03'!$H$3:$H$300,"&gt;0")+COUNTIFS('04'!$C$3:$C$300,C757,'04'!$H$3:$H$300,"&gt;0")+COUNTIFS('04'!$D$3:$D$300,C757,'04'!$H$3:$H$300,"&gt;0")+COUNTIFS('05'!$C$3:$C$300,C757,'05'!$H$3:$H$300,"&gt;0")+COUNTIFS('05'!$D$3:$D$300,C757,'05'!$H$3:$H$300,"&gt;0")+COUNTIFS('06'!$C$3:$C$300,C757,'06'!$H$3:$H$300,"&gt;0")+COUNTIFS('06'!$D$3:$D$300,C757,'06'!$H$3:$H$300,"&gt;0")+COUNTIFS('07'!$C$3:$C$300,C757,'07'!$H$3:$H$300,"&gt;0")+COUNTIFS('07'!$D$3:$D$300,C757,'07'!$H$3:$H$300,"&gt;0")+COUNTIFS('08'!$C$3:$C$300,C757,'08'!$H$3:$H$300,"&gt;0")+COUNTIFS('08'!$D$3:$D$300,C757,'08'!$H$3:$H$300,"&gt;0")+COUNTIFS('09'!$C$3:$C$300,C757,'09'!$H$3:$H$300,"&gt;0")+COUNTIFS('09'!$D$3:$D$300,C757,'09'!$H$3:$H$300,"&gt;0")+COUNTIFS('10'!$C$3:$C$260,C757,'10'!$I$3:$I$260,"&gt;0")+COUNTIFS('10'!$D$3:$D$260,C757,'10'!$I$3:$I$260,"&gt;0")+COUNTIFS('11'!$C$3:$C$300,C757,'11'!$H$3:$H$300,"&gt;0")+COUNTIFS('11'!$D$3:$D$300,C757,'11'!$H$3:$H$300,"&gt;0")+COUNTIFS('12'!$C$3:$C$300,C757,'12'!$H$3:$H$300,"&gt;0")+COUNTIFS('12'!$D$3:$D$300,C757,'12'!$H$3:$H$300,"&gt;0")</f>
        <v>0</v>
      </c>
      <c r="G757" s="18">
        <f>COUNTIFS('01'!$C$3:$C$300,C757,'01'!$H$3:$H$300,"&lt;0")+COUNTIFS('01'!$D$3:$D$300,C757,'01'!$H$3:$H$300,"&lt;0")+COUNTIFS('02'!$C$3:$C$300,C757,'02'!$H$3:$H$300,"&lt;0")+COUNTIFS('02'!$D$3:$D$300,C757,'02'!$H$3:$H$300,"&lt;0")+COUNTIFS('03'!$C$3:$C$300,C757,'03'!$H$3:$H$300,"&lt;0")+COUNTIFS('03'!$D$3:$D$300,C757,'03'!$H$3:$H$300,"&lt;0")+COUNTIFS('04'!$C$3:$C$300,C757,'04'!$H$3:$H$300,"&lt;0")+COUNTIFS('04'!$D$3:$D$300,C757,'04'!$H$3:$H$300,"&lt;0")+COUNTIFS('05'!$C$3:$C$300,C757,'05'!$H$3:$H$300,"&lt;0")+COUNTIFS('05'!$D$3:$D$300,C757,'05'!$H$3:$H$300,"&lt;0")+COUNTIFS('06'!$C$3:$C$300,C757,'06'!$H$3:$H$300,"&lt;0")+COUNTIFS('06'!$D$3:$D$300,C757,'06'!$H$3:$H$300,"&lt;0")+COUNTIFS('07'!$C$3:$C$300,C757,'07'!$H$3:$H$300,"&lt;0")+COUNTIFS('07'!$D$3:$D$300,C757,'07'!$H$3:$H$300,"&lt;0")+COUNTIFS('08'!$C$3:$C$300,C757,'08'!$H$3:$H$300,"&lt;0")+COUNTIFS('08'!$D$3:$D$300,C757,'08'!$H$3:$H$300,"&lt;0")+COUNTIFS('09'!$C$3:$C$300,C757,'09'!$H$3:$H$300,"&lt;0")+COUNTIFS('09'!$D$3:$D$300,C757,'09'!$H$3:$H$300,"&lt;0")+COUNTIFS('10'!$C$3:$C$260,C757,'10'!$I$3:$I$260,"&lt;0")+COUNTIFS('10'!$D$3:$D$260,C757,'10'!$I$3:$I$260,"&lt;0")+COUNTIFS('11'!$C$3:$C$300,C757,'11'!$H$3:$H$300,"&lt;0")+COUNTIFS('11'!$D$3:$D$300,C757,'11'!$H$3:$H$300,"&lt;0")+COUNTIFS('12'!$C$3:$C$300,C757,'12'!$H$3:$H$300,"&lt;0")+COUNTIFS('12'!$D$3:$D$300,C757,'12'!$H$3:$H$300,"&lt;0")</f>
        <v>0</v>
      </c>
      <c r="H757" s="19">
        <f>SUMIFS('01'!$H$3:$H$300,'01'!$C$3:$C$300,C757)+SUMIFS('01'!$H$3:$H$300,'01'!$D$3:$D$300,C757)+SUMIFS('02'!$H$3:$H$300,'02'!$C$3:$C$300,C757)+SUMIFS('02'!$H$3:$H$300,'02'!$D$3:$D$300,C757)+SUMIFS('03'!$H$3:$H$300,'03'!$C$3:$C$300,C757)+SUMIFS('03'!$H$3:$H$300,'03'!$D$3:$D$300,C757)+SUMIFS('04'!$H$3:$H$300,'04'!$C$3:$C$300,C757)+SUMIFS('04'!$H$3:$H$300,'04'!$D$3:$D$300,C757)+SUMIFS('05'!$H$3:$H$300,'05'!$C$3:$C$300,C757)+SUMIFS('05'!$H$3:$H$300,'05'!$D$3:$D$300,C757)+SUMIFS('06'!$H$3:$H$300,'06'!$C$3:$C$300,C757)+SUMIFS('06'!$H$3:$H$300,'06'!$D$3:$D$300,C757)+SUMIFS('07'!$H$3:$H$300,'07'!$C$3:$C$300,C757)+SUMIFS('07'!$H$3:$H$300,'07'!$D$3:$D$300,C757)+SUMIFS('08'!$H$3:$H$300,'08'!$C$3:$C$300,C757)+SUMIFS('08'!$H$3:$H$300,'08'!$D$3:$D$300,C757)+SUMIFS('09'!$H$3:$H$300,'09'!$C$3:$C$300,C757)+SUMIFS('09'!$H$3:$H$300,'09'!$D$3:$D$300,C757)+SUMIFS('10'!$I$3:$I$260,'10'!$C$3:$C$260,C757)+SUMIFS('10'!$I$3:$I$260,'10'!$D$3:$D$260,C757)+SUMIFS('11'!$H$3:$H$300,'11'!$C$3:$C$300,C757)+SUMIFS('11'!$H$3:$H$300,'11'!$D$3:$D$300,C757)+SUMIFS('12'!$H$3:$H$300,'12'!$C$3:$C$300,C757)+SUMIFS('12'!$H$3:$H$300,'12'!$D$3:$D$300,C757)</f>
        <v>0</v>
      </c>
      <c r="I757" s="212"/>
      <c r="J757" s="231"/>
      <c r="K757" s="212"/>
      <c r="L757" s="212"/>
    </row>
    <row r="758" spans="1:12" ht="24.75" customHeight="1">
      <c r="A758" s="16">
        <f>Equipes!$H758+(ROW(Equipes!$H758)/100000)</f>
        <v>7.5799999999999999E-3</v>
      </c>
      <c r="B758" s="13">
        <f>RANK(Equipes!$A758,A:A)</f>
        <v>243</v>
      </c>
      <c r="C758" s="28"/>
      <c r="D758" s="18">
        <f>COUNTIF('01'!$C$3:$C$300,C758)+COUNTIF('02'!$C$3:$C$300,C758)+COUNTIF('03'!$C$3:$C$300,C758)+COUNTIF('04'!$C$3:$C$300,C758)+COUNTIF('05'!$C$3:$C$300,C758)+COUNTIF('06'!$C$3:$C$300,C758)+COUNTIF('07'!$C$3:$C$300,C758)+COUNTIF('08'!$C$3:$C$300,C758)+COUNTIF('09'!$C$3:$C$300,C758)+COUNTIF('10'!$C$3:$C$260,C758)+COUNTIF('11'!$C$3:$C$300,C758)+COUNTIF('12'!$C$3:$C$300,C758)</f>
        <v>0</v>
      </c>
      <c r="E758" s="18">
        <f>COUNTIF('01'!$D$3:$D$300,C758)+COUNTIF('02'!$D$3:$D$300,C758)+COUNTIF('03'!$D$3:$D$300,C758)+COUNTIF('04'!$D$3:$D$300,C758)+COUNTIF('05'!$D$3:$D$300,C758)+COUNTIF('06'!$D$3:$D$300,C758)+COUNTIF('07'!$D$3:$D$300,C758)+COUNTIF('08'!$D$3:$D$300,C758)+COUNTIF('09'!$D$3:$D$300,C758)+COUNTIF('10'!$D$3:$D$260,C758)+COUNTIF('11'!$D$3:$D$300,C758)+COUNTIF('12'!$D$3:$D$300,C758)</f>
        <v>0</v>
      </c>
      <c r="F758" s="18">
        <f>COUNTIFS('01'!$C$3:$C$300,C758,'01'!$H$3:$H$300,"&gt;0")+COUNTIFS('01'!$D$3:$D$300,C758,'01'!$H$3:$H$300,"&gt;0")+COUNTIFS('02'!$C$3:$C$300,C758,'02'!$H$3:$H$300,"&gt;0")+COUNTIFS('02'!$D$3:$D$300,C758,'02'!$H$3:$H$300,"&gt;0")+COUNTIFS('03'!$C$3:$C$300,C758,'03'!$H$3:$H$300,"&gt;0")+COUNTIFS('03'!$D$3:$D$300,C758,'03'!$H$3:$H$300,"&gt;0")+COUNTIFS('04'!$C$3:$C$300,C758,'04'!$H$3:$H$300,"&gt;0")+COUNTIFS('04'!$D$3:$D$300,C758,'04'!$H$3:$H$300,"&gt;0")+COUNTIFS('05'!$C$3:$C$300,C758,'05'!$H$3:$H$300,"&gt;0")+COUNTIFS('05'!$D$3:$D$300,C758,'05'!$H$3:$H$300,"&gt;0")+COUNTIFS('06'!$C$3:$C$300,C758,'06'!$H$3:$H$300,"&gt;0")+COUNTIFS('06'!$D$3:$D$300,C758,'06'!$H$3:$H$300,"&gt;0")+COUNTIFS('07'!$C$3:$C$300,C758,'07'!$H$3:$H$300,"&gt;0")+COUNTIFS('07'!$D$3:$D$300,C758,'07'!$H$3:$H$300,"&gt;0")+COUNTIFS('08'!$C$3:$C$300,C758,'08'!$H$3:$H$300,"&gt;0")+COUNTIFS('08'!$D$3:$D$300,C758,'08'!$H$3:$H$300,"&gt;0")+COUNTIFS('09'!$C$3:$C$300,C758,'09'!$H$3:$H$300,"&gt;0")+COUNTIFS('09'!$D$3:$D$300,C758,'09'!$H$3:$H$300,"&gt;0")+COUNTIFS('10'!$C$3:$C$260,C758,'10'!$I$3:$I$260,"&gt;0")+COUNTIFS('10'!$D$3:$D$260,C758,'10'!$I$3:$I$260,"&gt;0")+COUNTIFS('11'!$C$3:$C$300,C758,'11'!$H$3:$H$300,"&gt;0")+COUNTIFS('11'!$D$3:$D$300,C758,'11'!$H$3:$H$300,"&gt;0")+COUNTIFS('12'!$C$3:$C$300,C758,'12'!$H$3:$H$300,"&gt;0")+COUNTIFS('12'!$D$3:$D$300,C758,'12'!$H$3:$H$300,"&gt;0")</f>
        <v>0</v>
      </c>
      <c r="G758" s="18">
        <f>COUNTIFS('01'!$C$3:$C$300,C758,'01'!$H$3:$H$300,"&lt;0")+COUNTIFS('01'!$D$3:$D$300,C758,'01'!$H$3:$H$300,"&lt;0")+COUNTIFS('02'!$C$3:$C$300,C758,'02'!$H$3:$H$300,"&lt;0")+COUNTIFS('02'!$D$3:$D$300,C758,'02'!$H$3:$H$300,"&lt;0")+COUNTIFS('03'!$C$3:$C$300,C758,'03'!$H$3:$H$300,"&lt;0")+COUNTIFS('03'!$D$3:$D$300,C758,'03'!$H$3:$H$300,"&lt;0")+COUNTIFS('04'!$C$3:$C$300,C758,'04'!$H$3:$H$300,"&lt;0")+COUNTIFS('04'!$D$3:$D$300,C758,'04'!$H$3:$H$300,"&lt;0")+COUNTIFS('05'!$C$3:$C$300,C758,'05'!$H$3:$H$300,"&lt;0")+COUNTIFS('05'!$D$3:$D$300,C758,'05'!$H$3:$H$300,"&lt;0")+COUNTIFS('06'!$C$3:$C$300,C758,'06'!$H$3:$H$300,"&lt;0")+COUNTIFS('06'!$D$3:$D$300,C758,'06'!$H$3:$H$300,"&lt;0")+COUNTIFS('07'!$C$3:$C$300,C758,'07'!$H$3:$H$300,"&lt;0")+COUNTIFS('07'!$D$3:$D$300,C758,'07'!$H$3:$H$300,"&lt;0")+COUNTIFS('08'!$C$3:$C$300,C758,'08'!$H$3:$H$300,"&lt;0")+COUNTIFS('08'!$D$3:$D$300,C758,'08'!$H$3:$H$300,"&lt;0")+COUNTIFS('09'!$C$3:$C$300,C758,'09'!$H$3:$H$300,"&lt;0")+COUNTIFS('09'!$D$3:$D$300,C758,'09'!$H$3:$H$300,"&lt;0")+COUNTIFS('10'!$C$3:$C$260,C758,'10'!$I$3:$I$260,"&lt;0")+COUNTIFS('10'!$D$3:$D$260,C758,'10'!$I$3:$I$260,"&lt;0")+COUNTIFS('11'!$C$3:$C$300,C758,'11'!$H$3:$H$300,"&lt;0")+COUNTIFS('11'!$D$3:$D$300,C758,'11'!$H$3:$H$300,"&lt;0")+COUNTIFS('12'!$C$3:$C$300,C758,'12'!$H$3:$H$300,"&lt;0")+COUNTIFS('12'!$D$3:$D$300,C758,'12'!$H$3:$H$300,"&lt;0")</f>
        <v>0</v>
      </c>
      <c r="H758" s="19">
        <f>SUMIFS('01'!$H$3:$H$300,'01'!$C$3:$C$300,C758)+SUMIFS('01'!$H$3:$H$300,'01'!$D$3:$D$300,C758)+SUMIFS('02'!$H$3:$H$300,'02'!$C$3:$C$300,C758)+SUMIFS('02'!$H$3:$H$300,'02'!$D$3:$D$300,C758)+SUMIFS('03'!$H$3:$H$300,'03'!$C$3:$C$300,C758)+SUMIFS('03'!$H$3:$H$300,'03'!$D$3:$D$300,C758)+SUMIFS('04'!$H$3:$H$300,'04'!$C$3:$C$300,C758)+SUMIFS('04'!$H$3:$H$300,'04'!$D$3:$D$300,C758)+SUMIFS('05'!$H$3:$H$300,'05'!$C$3:$C$300,C758)+SUMIFS('05'!$H$3:$H$300,'05'!$D$3:$D$300,C758)+SUMIFS('06'!$H$3:$H$300,'06'!$C$3:$C$300,C758)+SUMIFS('06'!$H$3:$H$300,'06'!$D$3:$D$300,C758)+SUMIFS('07'!$H$3:$H$300,'07'!$C$3:$C$300,C758)+SUMIFS('07'!$H$3:$H$300,'07'!$D$3:$D$300,C758)+SUMIFS('08'!$H$3:$H$300,'08'!$C$3:$C$300,C758)+SUMIFS('08'!$H$3:$H$300,'08'!$D$3:$D$300,C758)+SUMIFS('09'!$H$3:$H$300,'09'!$C$3:$C$300,C758)+SUMIFS('09'!$H$3:$H$300,'09'!$D$3:$D$300,C758)+SUMIFS('10'!$I$3:$I$260,'10'!$C$3:$C$260,C758)+SUMIFS('10'!$I$3:$I$260,'10'!$D$3:$D$260,C758)+SUMIFS('11'!$H$3:$H$300,'11'!$C$3:$C$300,C758)+SUMIFS('11'!$H$3:$H$300,'11'!$D$3:$D$300,C758)+SUMIFS('12'!$H$3:$H$300,'12'!$C$3:$C$300,C758)+SUMIFS('12'!$H$3:$H$300,'12'!$D$3:$D$300,C758)</f>
        <v>0</v>
      </c>
      <c r="I758" s="212"/>
      <c r="J758" s="231"/>
      <c r="K758" s="212"/>
      <c r="L758" s="212"/>
    </row>
    <row r="759" spans="1:12" ht="24.75" customHeight="1">
      <c r="A759" s="16">
        <f>Equipes!$H759+(ROW(Equipes!$H759)/100000)</f>
        <v>7.5900000000000004E-3</v>
      </c>
      <c r="B759" s="13">
        <f>RANK(Equipes!$A759,A:A)</f>
        <v>242</v>
      </c>
      <c r="C759" s="28"/>
      <c r="D759" s="18">
        <f>COUNTIF('01'!$C$3:$C$300,C759)+COUNTIF('02'!$C$3:$C$300,C759)+COUNTIF('03'!$C$3:$C$300,C759)+COUNTIF('04'!$C$3:$C$300,C759)+COUNTIF('05'!$C$3:$C$300,C759)+COUNTIF('06'!$C$3:$C$300,C759)+COUNTIF('07'!$C$3:$C$300,C759)+COUNTIF('08'!$C$3:$C$300,C759)+COUNTIF('09'!$C$3:$C$300,C759)+COUNTIF('10'!$C$3:$C$260,C759)+COUNTIF('11'!$C$3:$C$300,C759)+COUNTIF('12'!$C$3:$C$300,C759)</f>
        <v>0</v>
      </c>
      <c r="E759" s="18">
        <f>COUNTIF('01'!$D$3:$D$300,C759)+COUNTIF('02'!$D$3:$D$300,C759)+COUNTIF('03'!$D$3:$D$300,C759)+COUNTIF('04'!$D$3:$D$300,C759)+COUNTIF('05'!$D$3:$D$300,C759)+COUNTIF('06'!$D$3:$D$300,C759)+COUNTIF('07'!$D$3:$D$300,C759)+COUNTIF('08'!$D$3:$D$300,C759)+COUNTIF('09'!$D$3:$D$300,C759)+COUNTIF('10'!$D$3:$D$260,C759)+COUNTIF('11'!$D$3:$D$300,C759)+COUNTIF('12'!$D$3:$D$300,C759)</f>
        <v>0</v>
      </c>
      <c r="F759" s="18">
        <f>COUNTIFS('01'!$C$3:$C$300,C759,'01'!$H$3:$H$300,"&gt;0")+COUNTIFS('01'!$D$3:$D$300,C759,'01'!$H$3:$H$300,"&gt;0")+COUNTIFS('02'!$C$3:$C$300,C759,'02'!$H$3:$H$300,"&gt;0")+COUNTIFS('02'!$D$3:$D$300,C759,'02'!$H$3:$H$300,"&gt;0")+COUNTIFS('03'!$C$3:$C$300,C759,'03'!$H$3:$H$300,"&gt;0")+COUNTIFS('03'!$D$3:$D$300,C759,'03'!$H$3:$H$300,"&gt;0")+COUNTIFS('04'!$C$3:$C$300,C759,'04'!$H$3:$H$300,"&gt;0")+COUNTIFS('04'!$D$3:$D$300,C759,'04'!$H$3:$H$300,"&gt;0")+COUNTIFS('05'!$C$3:$C$300,C759,'05'!$H$3:$H$300,"&gt;0")+COUNTIFS('05'!$D$3:$D$300,C759,'05'!$H$3:$H$300,"&gt;0")+COUNTIFS('06'!$C$3:$C$300,C759,'06'!$H$3:$H$300,"&gt;0")+COUNTIFS('06'!$D$3:$D$300,C759,'06'!$H$3:$H$300,"&gt;0")+COUNTIFS('07'!$C$3:$C$300,C759,'07'!$H$3:$H$300,"&gt;0")+COUNTIFS('07'!$D$3:$D$300,C759,'07'!$H$3:$H$300,"&gt;0")+COUNTIFS('08'!$C$3:$C$300,C759,'08'!$H$3:$H$300,"&gt;0")+COUNTIFS('08'!$D$3:$D$300,C759,'08'!$H$3:$H$300,"&gt;0")+COUNTIFS('09'!$C$3:$C$300,C759,'09'!$H$3:$H$300,"&gt;0")+COUNTIFS('09'!$D$3:$D$300,C759,'09'!$H$3:$H$300,"&gt;0")+COUNTIFS('10'!$C$3:$C$260,C759,'10'!$I$3:$I$260,"&gt;0")+COUNTIFS('10'!$D$3:$D$260,C759,'10'!$I$3:$I$260,"&gt;0")+COUNTIFS('11'!$C$3:$C$300,C759,'11'!$H$3:$H$300,"&gt;0")+COUNTIFS('11'!$D$3:$D$300,C759,'11'!$H$3:$H$300,"&gt;0")+COUNTIFS('12'!$C$3:$C$300,C759,'12'!$H$3:$H$300,"&gt;0")+COUNTIFS('12'!$D$3:$D$300,C759,'12'!$H$3:$H$300,"&gt;0")</f>
        <v>0</v>
      </c>
      <c r="G759" s="18">
        <f>COUNTIFS('01'!$C$3:$C$300,C759,'01'!$H$3:$H$300,"&lt;0")+COUNTIFS('01'!$D$3:$D$300,C759,'01'!$H$3:$H$300,"&lt;0")+COUNTIFS('02'!$C$3:$C$300,C759,'02'!$H$3:$H$300,"&lt;0")+COUNTIFS('02'!$D$3:$D$300,C759,'02'!$H$3:$H$300,"&lt;0")+COUNTIFS('03'!$C$3:$C$300,C759,'03'!$H$3:$H$300,"&lt;0")+COUNTIFS('03'!$D$3:$D$300,C759,'03'!$H$3:$H$300,"&lt;0")+COUNTIFS('04'!$C$3:$C$300,C759,'04'!$H$3:$H$300,"&lt;0")+COUNTIFS('04'!$D$3:$D$300,C759,'04'!$H$3:$H$300,"&lt;0")+COUNTIFS('05'!$C$3:$C$300,C759,'05'!$H$3:$H$300,"&lt;0")+COUNTIFS('05'!$D$3:$D$300,C759,'05'!$H$3:$H$300,"&lt;0")+COUNTIFS('06'!$C$3:$C$300,C759,'06'!$H$3:$H$300,"&lt;0")+COUNTIFS('06'!$D$3:$D$300,C759,'06'!$H$3:$H$300,"&lt;0")+COUNTIFS('07'!$C$3:$C$300,C759,'07'!$H$3:$H$300,"&lt;0")+COUNTIFS('07'!$D$3:$D$300,C759,'07'!$H$3:$H$300,"&lt;0")+COUNTIFS('08'!$C$3:$C$300,C759,'08'!$H$3:$H$300,"&lt;0")+COUNTIFS('08'!$D$3:$D$300,C759,'08'!$H$3:$H$300,"&lt;0")+COUNTIFS('09'!$C$3:$C$300,C759,'09'!$H$3:$H$300,"&lt;0")+COUNTIFS('09'!$D$3:$D$300,C759,'09'!$H$3:$H$300,"&lt;0")+COUNTIFS('10'!$C$3:$C$260,C759,'10'!$I$3:$I$260,"&lt;0")+COUNTIFS('10'!$D$3:$D$260,C759,'10'!$I$3:$I$260,"&lt;0")+COUNTIFS('11'!$C$3:$C$300,C759,'11'!$H$3:$H$300,"&lt;0")+COUNTIFS('11'!$D$3:$D$300,C759,'11'!$H$3:$H$300,"&lt;0")+COUNTIFS('12'!$C$3:$C$300,C759,'12'!$H$3:$H$300,"&lt;0")+COUNTIFS('12'!$D$3:$D$300,C759,'12'!$H$3:$H$300,"&lt;0")</f>
        <v>0</v>
      </c>
      <c r="H759" s="19">
        <f>SUMIFS('01'!$H$3:$H$300,'01'!$C$3:$C$300,C759)+SUMIFS('01'!$H$3:$H$300,'01'!$D$3:$D$300,C759)+SUMIFS('02'!$H$3:$H$300,'02'!$C$3:$C$300,C759)+SUMIFS('02'!$H$3:$H$300,'02'!$D$3:$D$300,C759)+SUMIFS('03'!$H$3:$H$300,'03'!$C$3:$C$300,C759)+SUMIFS('03'!$H$3:$H$300,'03'!$D$3:$D$300,C759)+SUMIFS('04'!$H$3:$H$300,'04'!$C$3:$C$300,C759)+SUMIFS('04'!$H$3:$H$300,'04'!$D$3:$D$300,C759)+SUMIFS('05'!$H$3:$H$300,'05'!$C$3:$C$300,C759)+SUMIFS('05'!$H$3:$H$300,'05'!$D$3:$D$300,C759)+SUMIFS('06'!$H$3:$H$300,'06'!$C$3:$C$300,C759)+SUMIFS('06'!$H$3:$H$300,'06'!$D$3:$D$300,C759)+SUMIFS('07'!$H$3:$H$300,'07'!$C$3:$C$300,C759)+SUMIFS('07'!$H$3:$H$300,'07'!$D$3:$D$300,C759)+SUMIFS('08'!$H$3:$H$300,'08'!$C$3:$C$300,C759)+SUMIFS('08'!$H$3:$H$300,'08'!$D$3:$D$300,C759)+SUMIFS('09'!$H$3:$H$300,'09'!$C$3:$C$300,C759)+SUMIFS('09'!$H$3:$H$300,'09'!$D$3:$D$300,C759)+SUMIFS('10'!$I$3:$I$260,'10'!$C$3:$C$260,C759)+SUMIFS('10'!$I$3:$I$260,'10'!$D$3:$D$260,C759)+SUMIFS('11'!$H$3:$H$300,'11'!$C$3:$C$300,C759)+SUMIFS('11'!$H$3:$H$300,'11'!$D$3:$D$300,C759)+SUMIFS('12'!$H$3:$H$300,'12'!$C$3:$C$300,C759)+SUMIFS('12'!$H$3:$H$300,'12'!$D$3:$D$300,C759)</f>
        <v>0</v>
      </c>
      <c r="I759" s="212"/>
      <c r="J759" s="231"/>
      <c r="K759" s="212"/>
      <c r="L759" s="212"/>
    </row>
    <row r="760" spans="1:12" ht="24.75" customHeight="1">
      <c r="A760" s="16">
        <f>Equipes!$H760+(ROW(Equipes!$H760)/100000)</f>
        <v>7.6E-3</v>
      </c>
      <c r="B760" s="13">
        <f>RANK(Equipes!$A760,A:A)</f>
        <v>241</v>
      </c>
      <c r="C760" s="28"/>
      <c r="D760" s="18">
        <f>COUNTIF('01'!$C$3:$C$300,C760)+COUNTIF('02'!$C$3:$C$300,C760)+COUNTIF('03'!$C$3:$C$300,C760)+COUNTIF('04'!$C$3:$C$300,C760)+COUNTIF('05'!$C$3:$C$300,C760)+COUNTIF('06'!$C$3:$C$300,C760)+COUNTIF('07'!$C$3:$C$300,C760)+COUNTIF('08'!$C$3:$C$300,C760)+COUNTIF('09'!$C$3:$C$300,C760)+COUNTIF('10'!$C$3:$C$260,C760)+COUNTIF('11'!$C$3:$C$300,C760)+COUNTIF('12'!$C$3:$C$300,C760)</f>
        <v>0</v>
      </c>
      <c r="E760" s="18">
        <f>COUNTIF('01'!$D$3:$D$300,C760)+COUNTIF('02'!$D$3:$D$300,C760)+COUNTIF('03'!$D$3:$D$300,C760)+COUNTIF('04'!$D$3:$D$300,C760)+COUNTIF('05'!$D$3:$D$300,C760)+COUNTIF('06'!$D$3:$D$300,C760)+COUNTIF('07'!$D$3:$D$300,C760)+COUNTIF('08'!$D$3:$D$300,C760)+COUNTIF('09'!$D$3:$D$300,C760)+COUNTIF('10'!$D$3:$D$260,C760)+COUNTIF('11'!$D$3:$D$300,C760)+COUNTIF('12'!$D$3:$D$300,C760)</f>
        <v>0</v>
      </c>
      <c r="F760" s="18">
        <f>COUNTIFS('01'!$C$3:$C$300,C760,'01'!$H$3:$H$300,"&gt;0")+COUNTIFS('01'!$D$3:$D$300,C760,'01'!$H$3:$H$300,"&gt;0")+COUNTIFS('02'!$C$3:$C$300,C760,'02'!$H$3:$H$300,"&gt;0")+COUNTIFS('02'!$D$3:$D$300,C760,'02'!$H$3:$H$300,"&gt;0")+COUNTIFS('03'!$C$3:$C$300,C760,'03'!$H$3:$H$300,"&gt;0")+COUNTIFS('03'!$D$3:$D$300,C760,'03'!$H$3:$H$300,"&gt;0")+COUNTIFS('04'!$C$3:$C$300,C760,'04'!$H$3:$H$300,"&gt;0")+COUNTIFS('04'!$D$3:$D$300,C760,'04'!$H$3:$H$300,"&gt;0")+COUNTIFS('05'!$C$3:$C$300,C760,'05'!$H$3:$H$300,"&gt;0")+COUNTIFS('05'!$D$3:$D$300,C760,'05'!$H$3:$H$300,"&gt;0")+COUNTIFS('06'!$C$3:$C$300,C760,'06'!$H$3:$H$300,"&gt;0")+COUNTIFS('06'!$D$3:$D$300,C760,'06'!$H$3:$H$300,"&gt;0")+COUNTIFS('07'!$C$3:$C$300,C760,'07'!$H$3:$H$300,"&gt;0")+COUNTIFS('07'!$D$3:$D$300,C760,'07'!$H$3:$H$300,"&gt;0")+COUNTIFS('08'!$C$3:$C$300,C760,'08'!$H$3:$H$300,"&gt;0")+COUNTIFS('08'!$D$3:$D$300,C760,'08'!$H$3:$H$300,"&gt;0")+COUNTIFS('09'!$C$3:$C$300,C760,'09'!$H$3:$H$300,"&gt;0")+COUNTIFS('09'!$D$3:$D$300,C760,'09'!$H$3:$H$300,"&gt;0")+COUNTIFS('10'!$C$3:$C$260,C760,'10'!$I$3:$I$260,"&gt;0")+COUNTIFS('10'!$D$3:$D$260,C760,'10'!$I$3:$I$260,"&gt;0")+COUNTIFS('11'!$C$3:$C$300,C760,'11'!$H$3:$H$300,"&gt;0")+COUNTIFS('11'!$D$3:$D$300,C760,'11'!$H$3:$H$300,"&gt;0")+COUNTIFS('12'!$C$3:$C$300,C760,'12'!$H$3:$H$300,"&gt;0")+COUNTIFS('12'!$D$3:$D$300,C760,'12'!$H$3:$H$300,"&gt;0")</f>
        <v>0</v>
      </c>
      <c r="G760" s="18">
        <f>COUNTIFS('01'!$C$3:$C$300,C760,'01'!$H$3:$H$300,"&lt;0")+COUNTIFS('01'!$D$3:$D$300,C760,'01'!$H$3:$H$300,"&lt;0")+COUNTIFS('02'!$C$3:$C$300,C760,'02'!$H$3:$H$300,"&lt;0")+COUNTIFS('02'!$D$3:$D$300,C760,'02'!$H$3:$H$300,"&lt;0")+COUNTIFS('03'!$C$3:$C$300,C760,'03'!$H$3:$H$300,"&lt;0")+COUNTIFS('03'!$D$3:$D$300,C760,'03'!$H$3:$H$300,"&lt;0")+COUNTIFS('04'!$C$3:$C$300,C760,'04'!$H$3:$H$300,"&lt;0")+COUNTIFS('04'!$D$3:$D$300,C760,'04'!$H$3:$H$300,"&lt;0")+COUNTIFS('05'!$C$3:$C$300,C760,'05'!$H$3:$H$300,"&lt;0")+COUNTIFS('05'!$D$3:$D$300,C760,'05'!$H$3:$H$300,"&lt;0")+COUNTIFS('06'!$C$3:$C$300,C760,'06'!$H$3:$H$300,"&lt;0")+COUNTIFS('06'!$D$3:$D$300,C760,'06'!$H$3:$H$300,"&lt;0")+COUNTIFS('07'!$C$3:$C$300,C760,'07'!$H$3:$H$300,"&lt;0")+COUNTIFS('07'!$D$3:$D$300,C760,'07'!$H$3:$H$300,"&lt;0")+COUNTIFS('08'!$C$3:$C$300,C760,'08'!$H$3:$H$300,"&lt;0")+COUNTIFS('08'!$D$3:$D$300,C760,'08'!$H$3:$H$300,"&lt;0")+COUNTIFS('09'!$C$3:$C$300,C760,'09'!$H$3:$H$300,"&lt;0")+COUNTIFS('09'!$D$3:$D$300,C760,'09'!$H$3:$H$300,"&lt;0")+COUNTIFS('10'!$C$3:$C$260,C760,'10'!$I$3:$I$260,"&lt;0")+COUNTIFS('10'!$D$3:$D$260,C760,'10'!$I$3:$I$260,"&lt;0")+COUNTIFS('11'!$C$3:$C$300,C760,'11'!$H$3:$H$300,"&lt;0")+COUNTIFS('11'!$D$3:$D$300,C760,'11'!$H$3:$H$300,"&lt;0")+COUNTIFS('12'!$C$3:$C$300,C760,'12'!$H$3:$H$300,"&lt;0")+COUNTIFS('12'!$D$3:$D$300,C760,'12'!$H$3:$H$300,"&lt;0")</f>
        <v>0</v>
      </c>
      <c r="H760" s="19">
        <f>SUMIFS('01'!$H$3:$H$300,'01'!$C$3:$C$300,C760)+SUMIFS('01'!$H$3:$H$300,'01'!$D$3:$D$300,C760)+SUMIFS('02'!$H$3:$H$300,'02'!$C$3:$C$300,C760)+SUMIFS('02'!$H$3:$H$300,'02'!$D$3:$D$300,C760)+SUMIFS('03'!$H$3:$H$300,'03'!$C$3:$C$300,C760)+SUMIFS('03'!$H$3:$H$300,'03'!$D$3:$D$300,C760)+SUMIFS('04'!$H$3:$H$300,'04'!$C$3:$C$300,C760)+SUMIFS('04'!$H$3:$H$300,'04'!$D$3:$D$300,C760)+SUMIFS('05'!$H$3:$H$300,'05'!$C$3:$C$300,C760)+SUMIFS('05'!$H$3:$H$300,'05'!$D$3:$D$300,C760)+SUMIFS('06'!$H$3:$H$300,'06'!$C$3:$C$300,C760)+SUMIFS('06'!$H$3:$H$300,'06'!$D$3:$D$300,C760)+SUMIFS('07'!$H$3:$H$300,'07'!$C$3:$C$300,C760)+SUMIFS('07'!$H$3:$H$300,'07'!$D$3:$D$300,C760)+SUMIFS('08'!$H$3:$H$300,'08'!$C$3:$C$300,C760)+SUMIFS('08'!$H$3:$H$300,'08'!$D$3:$D$300,C760)+SUMIFS('09'!$H$3:$H$300,'09'!$C$3:$C$300,C760)+SUMIFS('09'!$H$3:$H$300,'09'!$D$3:$D$300,C760)+SUMIFS('10'!$I$3:$I$260,'10'!$C$3:$C$260,C760)+SUMIFS('10'!$I$3:$I$260,'10'!$D$3:$D$260,C760)+SUMIFS('11'!$H$3:$H$300,'11'!$C$3:$C$300,C760)+SUMIFS('11'!$H$3:$H$300,'11'!$D$3:$D$300,C760)+SUMIFS('12'!$H$3:$H$300,'12'!$C$3:$C$300,C760)+SUMIFS('12'!$H$3:$H$300,'12'!$D$3:$D$300,C760)</f>
        <v>0</v>
      </c>
      <c r="I760" s="212"/>
      <c r="J760" s="231"/>
      <c r="K760" s="212"/>
      <c r="L760" s="212"/>
    </row>
    <row r="761" spans="1:12" ht="24.75" customHeight="1">
      <c r="A761" s="16">
        <f>Equipes!$H761+(ROW(Equipes!$H761)/100000)</f>
        <v>7.6099999999999996E-3</v>
      </c>
      <c r="B761" s="13">
        <f>RANK(Equipes!$A761,A:A)</f>
        <v>240</v>
      </c>
      <c r="C761" s="28"/>
      <c r="D761" s="18">
        <f>COUNTIF('01'!$C$3:$C$300,C761)+COUNTIF('02'!$C$3:$C$300,C761)+COUNTIF('03'!$C$3:$C$300,C761)+COUNTIF('04'!$C$3:$C$300,C761)+COUNTIF('05'!$C$3:$C$300,C761)+COUNTIF('06'!$C$3:$C$300,C761)+COUNTIF('07'!$C$3:$C$300,C761)+COUNTIF('08'!$C$3:$C$300,C761)+COUNTIF('09'!$C$3:$C$300,C761)+COUNTIF('10'!$C$3:$C$260,C761)+COUNTIF('11'!$C$3:$C$300,C761)+COUNTIF('12'!$C$3:$C$300,C761)</f>
        <v>0</v>
      </c>
      <c r="E761" s="18">
        <f>COUNTIF('01'!$D$3:$D$300,C761)+COUNTIF('02'!$D$3:$D$300,C761)+COUNTIF('03'!$D$3:$D$300,C761)+COUNTIF('04'!$D$3:$D$300,C761)+COUNTIF('05'!$D$3:$D$300,C761)+COUNTIF('06'!$D$3:$D$300,C761)+COUNTIF('07'!$D$3:$D$300,C761)+COUNTIF('08'!$D$3:$D$300,C761)+COUNTIF('09'!$D$3:$D$300,C761)+COUNTIF('10'!$D$3:$D$260,C761)+COUNTIF('11'!$D$3:$D$300,C761)+COUNTIF('12'!$D$3:$D$300,C761)</f>
        <v>0</v>
      </c>
      <c r="F761" s="18">
        <f>COUNTIFS('01'!$C$3:$C$300,C761,'01'!$H$3:$H$300,"&gt;0")+COUNTIFS('01'!$D$3:$D$300,C761,'01'!$H$3:$H$300,"&gt;0")+COUNTIFS('02'!$C$3:$C$300,C761,'02'!$H$3:$H$300,"&gt;0")+COUNTIFS('02'!$D$3:$D$300,C761,'02'!$H$3:$H$300,"&gt;0")+COUNTIFS('03'!$C$3:$C$300,C761,'03'!$H$3:$H$300,"&gt;0")+COUNTIFS('03'!$D$3:$D$300,C761,'03'!$H$3:$H$300,"&gt;0")+COUNTIFS('04'!$C$3:$C$300,C761,'04'!$H$3:$H$300,"&gt;0")+COUNTIFS('04'!$D$3:$D$300,C761,'04'!$H$3:$H$300,"&gt;0")+COUNTIFS('05'!$C$3:$C$300,C761,'05'!$H$3:$H$300,"&gt;0")+COUNTIFS('05'!$D$3:$D$300,C761,'05'!$H$3:$H$300,"&gt;0")+COUNTIFS('06'!$C$3:$C$300,C761,'06'!$H$3:$H$300,"&gt;0")+COUNTIFS('06'!$D$3:$D$300,C761,'06'!$H$3:$H$300,"&gt;0")+COUNTIFS('07'!$C$3:$C$300,C761,'07'!$H$3:$H$300,"&gt;0")+COUNTIFS('07'!$D$3:$D$300,C761,'07'!$H$3:$H$300,"&gt;0")+COUNTIFS('08'!$C$3:$C$300,C761,'08'!$H$3:$H$300,"&gt;0")+COUNTIFS('08'!$D$3:$D$300,C761,'08'!$H$3:$H$300,"&gt;0")+COUNTIFS('09'!$C$3:$C$300,C761,'09'!$H$3:$H$300,"&gt;0")+COUNTIFS('09'!$D$3:$D$300,C761,'09'!$H$3:$H$300,"&gt;0")+COUNTIFS('10'!$C$3:$C$260,C761,'10'!$I$3:$I$260,"&gt;0")+COUNTIFS('10'!$D$3:$D$260,C761,'10'!$I$3:$I$260,"&gt;0")+COUNTIFS('11'!$C$3:$C$300,C761,'11'!$H$3:$H$300,"&gt;0")+COUNTIFS('11'!$D$3:$D$300,C761,'11'!$H$3:$H$300,"&gt;0")+COUNTIFS('12'!$C$3:$C$300,C761,'12'!$H$3:$H$300,"&gt;0")+COUNTIFS('12'!$D$3:$D$300,C761,'12'!$H$3:$H$300,"&gt;0")</f>
        <v>0</v>
      </c>
      <c r="G761" s="18">
        <f>COUNTIFS('01'!$C$3:$C$300,C761,'01'!$H$3:$H$300,"&lt;0")+COUNTIFS('01'!$D$3:$D$300,C761,'01'!$H$3:$H$300,"&lt;0")+COUNTIFS('02'!$C$3:$C$300,C761,'02'!$H$3:$H$300,"&lt;0")+COUNTIFS('02'!$D$3:$D$300,C761,'02'!$H$3:$H$300,"&lt;0")+COUNTIFS('03'!$C$3:$C$300,C761,'03'!$H$3:$H$300,"&lt;0")+COUNTIFS('03'!$D$3:$D$300,C761,'03'!$H$3:$H$300,"&lt;0")+COUNTIFS('04'!$C$3:$C$300,C761,'04'!$H$3:$H$300,"&lt;0")+COUNTIFS('04'!$D$3:$D$300,C761,'04'!$H$3:$H$300,"&lt;0")+COUNTIFS('05'!$C$3:$C$300,C761,'05'!$H$3:$H$300,"&lt;0")+COUNTIFS('05'!$D$3:$D$300,C761,'05'!$H$3:$H$300,"&lt;0")+COUNTIFS('06'!$C$3:$C$300,C761,'06'!$H$3:$H$300,"&lt;0")+COUNTIFS('06'!$D$3:$D$300,C761,'06'!$H$3:$H$300,"&lt;0")+COUNTIFS('07'!$C$3:$C$300,C761,'07'!$H$3:$H$300,"&lt;0")+COUNTIFS('07'!$D$3:$D$300,C761,'07'!$H$3:$H$300,"&lt;0")+COUNTIFS('08'!$C$3:$C$300,C761,'08'!$H$3:$H$300,"&lt;0")+COUNTIFS('08'!$D$3:$D$300,C761,'08'!$H$3:$H$300,"&lt;0")+COUNTIFS('09'!$C$3:$C$300,C761,'09'!$H$3:$H$300,"&lt;0")+COUNTIFS('09'!$D$3:$D$300,C761,'09'!$H$3:$H$300,"&lt;0")+COUNTIFS('10'!$C$3:$C$260,C761,'10'!$I$3:$I$260,"&lt;0")+COUNTIFS('10'!$D$3:$D$260,C761,'10'!$I$3:$I$260,"&lt;0")+COUNTIFS('11'!$C$3:$C$300,C761,'11'!$H$3:$H$300,"&lt;0")+COUNTIFS('11'!$D$3:$D$300,C761,'11'!$H$3:$H$300,"&lt;0")+COUNTIFS('12'!$C$3:$C$300,C761,'12'!$H$3:$H$300,"&lt;0")+COUNTIFS('12'!$D$3:$D$300,C761,'12'!$H$3:$H$300,"&lt;0")</f>
        <v>0</v>
      </c>
      <c r="H761" s="19">
        <f>SUMIFS('01'!$H$3:$H$300,'01'!$C$3:$C$300,C761)+SUMIFS('01'!$H$3:$H$300,'01'!$D$3:$D$300,C761)+SUMIFS('02'!$H$3:$H$300,'02'!$C$3:$C$300,C761)+SUMIFS('02'!$H$3:$H$300,'02'!$D$3:$D$300,C761)+SUMIFS('03'!$H$3:$H$300,'03'!$C$3:$C$300,C761)+SUMIFS('03'!$H$3:$H$300,'03'!$D$3:$D$300,C761)+SUMIFS('04'!$H$3:$H$300,'04'!$C$3:$C$300,C761)+SUMIFS('04'!$H$3:$H$300,'04'!$D$3:$D$300,C761)+SUMIFS('05'!$H$3:$H$300,'05'!$C$3:$C$300,C761)+SUMIFS('05'!$H$3:$H$300,'05'!$D$3:$D$300,C761)+SUMIFS('06'!$H$3:$H$300,'06'!$C$3:$C$300,C761)+SUMIFS('06'!$H$3:$H$300,'06'!$D$3:$D$300,C761)+SUMIFS('07'!$H$3:$H$300,'07'!$C$3:$C$300,C761)+SUMIFS('07'!$H$3:$H$300,'07'!$D$3:$D$300,C761)+SUMIFS('08'!$H$3:$H$300,'08'!$C$3:$C$300,C761)+SUMIFS('08'!$H$3:$H$300,'08'!$D$3:$D$300,C761)+SUMIFS('09'!$H$3:$H$300,'09'!$C$3:$C$300,C761)+SUMIFS('09'!$H$3:$H$300,'09'!$D$3:$D$300,C761)+SUMIFS('10'!$I$3:$I$260,'10'!$C$3:$C$260,C761)+SUMIFS('10'!$I$3:$I$260,'10'!$D$3:$D$260,C761)+SUMIFS('11'!$H$3:$H$300,'11'!$C$3:$C$300,C761)+SUMIFS('11'!$H$3:$H$300,'11'!$D$3:$D$300,C761)+SUMIFS('12'!$H$3:$H$300,'12'!$C$3:$C$300,C761)+SUMIFS('12'!$H$3:$H$300,'12'!$D$3:$D$300,C761)</f>
        <v>0</v>
      </c>
      <c r="I761" s="212"/>
      <c r="J761" s="231"/>
      <c r="K761" s="212"/>
      <c r="L761" s="212"/>
    </row>
    <row r="762" spans="1:12" ht="24.75" customHeight="1">
      <c r="A762" s="16">
        <f>Equipes!$H762+(ROW(Equipes!$H762)/100000)</f>
        <v>7.62E-3</v>
      </c>
      <c r="B762" s="13">
        <f>RANK(Equipes!$A762,A:A)</f>
        <v>239</v>
      </c>
      <c r="C762" s="28"/>
      <c r="D762" s="18">
        <f>COUNTIF('01'!$C$3:$C$300,C762)+COUNTIF('02'!$C$3:$C$300,C762)+COUNTIF('03'!$C$3:$C$300,C762)+COUNTIF('04'!$C$3:$C$300,C762)+COUNTIF('05'!$C$3:$C$300,C762)+COUNTIF('06'!$C$3:$C$300,C762)+COUNTIF('07'!$C$3:$C$300,C762)+COUNTIF('08'!$C$3:$C$300,C762)+COUNTIF('09'!$C$3:$C$300,C762)+COUNTIF('10'!$C$3:$C$260,C762)+COUNTIF('11'!$C$3:$C$300,C762)+COUNTIF('12'!$C$3:$C$300,C762)</f>
        <v>0</v>
      </c>
      <c r="E762" s="18">
        <f>COUNTIF('01'!$D$3:$D$300,C762)+COUNTIF('02'!$D$3:$D$300,C762)+COUNTIF('03'!$D$3:$D$300,C762)+COUNTIF('04'!$D$3:$D$300,C762)+COUNTIF('05'!$D$3:$D$300,C762)+COUNTIF('06'!$D$3:$D$300,C762)+COUNTIF('07'!$D$3:$D$300,C762)+COUNTIF('08'!$D$3:$D$300,C762)+COUNTIF('09'!$D$3:$D$300,C762)+COUNTIF('10'!$D$3:$D$260,C762)+COUNTIF('11'!$D$3:$D$300,C762)+COUNTIF('12'!$D$3:$D$300,C762)</f>
        <v>0</v>
      </c>
      <c r="F762" s="18">
        <f>COUNTIFS('01'!$C$3:$C$300,C762,'01'!$H$3:$H$300,"&gt;0")+COUNTIFS('01'!$D$3:$D$300,C762,'01'!$H$3:$H$300,"&gt;0")+COUNTIFS('02'!$C$3:$C$300,C762,'02'!$H$3:$H$300,"&gt;0")+COUNTIFS('02'!$D$3:$D$300,C762,'02'!$H$3:$H$300,"&gt;0")+COUNTIFS('03'!$C$3:$C$300,C762,'03'!$H$3:$H$300,"&gt;0")+COUNTIFS('03'!$D$3:$D$300,C762,'03'!$H$3:$H$300,"&gt;0")+COUNTIFS('04'!$C$3:$C$300,C762,'04'!$H$3:$H$300,"&gt;0")+COUNTIFS('04'!$D$3:$D$300,C762,'04'!$H$3:$H$300,"&gt;0")+COUNTIFS('05'!$C$3:$C$300,C762,'05'!$H$3:$H$300,"&gt;0")+COUNTIFS('05'!$D$3:$D$300,C762,'05'!$H$3:$H$300,"&gt;0")+COUNTIFS('06'!$C$3:$C$300,C762,'06'!$H$3:$H$300,"&gt;0")+COUNTIFS('06'!$D$3:$D$300,C762,'06'!$H$3:$H$300,"&gt;0")+COUNTIFS('07'!$C$3:$C$300,C762,'07'!$H$3:$H$300,"&gt;0")+COUNTIFS('07'!$D$3:$D$300,C762,'07'!$H$3:$H$300,"&gt;0")+COUNTIFS('08'!$C$3:$C$300,C762,'08'!$H$3:$H$300,"&gt;0")+COUNTIFS('08'!$D$3:$D$300,C762,'08'!$H$3:$H$300,"&gt;0")+COUNTIFS('09'!$C$3:$C$300,C762,'09'!$H$3:$H$300,"&gt;0")+COUNTIFS('09'!$D$3:$D$300,C762,'09'!$H$3:$H$300,"&gt;0")+COUNTIFS('10'!$C$3:$C$260,C762,'10'!$I$3:$I$260,"&gt;0")+COUNTIFS('10'!$D$3:$D$260,C762,'10'!$I$3:$I$260,"&gt;0")+COUNTIFS('11'!$C$3:$C$300,C762,'11'!$H$3:$H$300,"&gt;0")+COUNTIFS('11'!$D$3:$D$300,C762,'11'!$H$3:$H$300,"&gt;0")+COUNTIFS('12'!$C$3:$C$300,C762,'12'!$H$3:$H$300,"&gt;0")+COUNTIFS('12'!$D$3:$D$300,C762,'12'!$H$3:$H$300,"&gt;0")</f>
        <v>0</v>
      </c>
      <c r="G762" s="18">
        <f>COUNTIFS('01'!$C$3:$C$300,C762,'01'!$H$3:$H$300,"&lt;0")+COUNTIFS('01'!$D$3:$D$300,C762,'01'!$H$3:$H$300,"&lt;0")+COUNTIFS('02'!$C$3:$C$300,C762,'02'!$H$3:$H$300,"&lt;0")+COUNTIFS('02'!$D$3:$D$300,C762,'02'!$H$3:$H$300,"&lt;0")+COUNTIFS('03'!$C$3:$C$300,C762,'03'!$H$3:$H$300,"&lt;0")+COUNTIFS('03'!$D$3:$D$300,C762,'03'!$H$3:$H$300,"&lt;0")+COUNTIFS('04'!$C$3:$C$300,C762,'04'!$H$3:$H$300,"&lt;0")+COUNTIFS('04'!$D$3:$D$300,C762,'04'!$H$3:$H$300,"&lt;0")+COUNTIFS('05'!$C$3:$C$300,C762,'05'!$H$3:$H$300,"&lt;0")+COUNTIFS('05'!$D$3:$D$300,C762,'05'!$H$3:$H$300,"&lt;0")+COUNTIFS('06'!$C$3:$C$300,C762,'06'!$H$3:$H$300,"&lt;0")+COUNTIFS('06'!$D$3:$D$300,C762,'06'!$H$3:$H$300,"&lt;0")+COUNTIFS('07'!$C$3:$C$300,C762,'07'!$H$3:$H$300,"&lt;0")+COUNTIFS('07'!$D$3:$D$300,C762,'07'!$H$3:$H$300,"&lt;0")+COUNTIFS('08'!$C$3:$C$300,C762,'08'!$H$3:$H$300,"&lt;0")+COUNTIFS('08'!$D$3:$D$300,C762,'08'!$H$3:$H$300,"&lt;0")+COUNTIFS('09'!$C$3:$C$300,C762,'09'!$H$3:$H$300,"&lt;0")+COUNTIFS('09'!$D$3:$D$300,C762,'09'!$H$3:$H$300,"&lt;0")+COUNTIFS('10'!$C$3:$C$260,C762,'10'!$I$3:$I$260,"&lt;0")+COUNTIFS('10'!$D$3:$D$260,C762,'10'!$I$3:$I$260,"&lt;0")+COUNTIFS('11'!$C$3:$C$300,C762,'11'!$H$3:$H$300,"&lt;0")+COUNTIFS('11'!$D$3:$D$300,C762,'11'!$H$3:$H$300,"&lt;0")+COUNTIFS('12'!$C$3:$C$300,C762,'12'!$H$3:$H$300,"&lt;0")+COUNTIFS('12'!$D$3:$D$300,C762,'12'!$H$3:$H$300,"&lt;0")</f>
        <v>0</v>
      </c>
      <c r="H762" s="19">
        <f>SUMIFS('01'!$H$3:$H$300,'01'!$C$3:$C$300,C762)+SUMIFS('01'!$H$3:$H$300,'01'!$D$3:$D$300,C762)+SUMIFS('02'!$H$3:$H$300,'02'!$C$3:$C$300,C762)+SUMIFS('02'!$H$3:$H$300,'02'!$D$3:$D$300,C762)+SUMIFS('03'!$H$3:$H$300,'03'!$C$3:$C$300,C762)+SUMIFS('03'!$H$3:$H$300,'03'!$D$3:$D$300,C762)+SUMIFS('04'!$H$3:$H$300,'04'!$C$3:$C$300,C762)+SUMIFS('04'!$H$3:$H$300,'04'!$D$3:$D$300,C762)+SUMIFS('05'!$H$3:$H$300,'05'!$C$3:$C$300,C762)+SUMIFS('05'!$H$3:$H$300,'05'!$D$3:$D$300,C762)+SUMIFS('06'!$H$3:$H$300,'06'!$C$3:$C$300,C762)+SUMIFS('06'!$H$3:$H$300,'06'!$D$3:$D$300,C762)+SUMIFS('07'!$H$3:$H$300,'07'!$C$3:$C$300,C762)+SUMIFS('07'!$H$3:$H$300,'07'!$D$3:$D$300,C762)+SUMIFS('08'!$H$3:$H$300,'08'!$C$3:$C$300,C762)+SUMIFS('08'!$H$3:$H$300,'08'!$D$3:$D$300,C762)+SUMIFS('09'!$H$3:$H$300,'09'!$C$3:$C$300,C762)+SUMIFS('09'!$H$3:$H$300,'09'!$D$3:$D$300,C762)+SUMIFS('10'!$I$3:$I$260,'10'!$C$3:$C$260,C762)+SUMIFS('10'!$I$3:$I$260,'10'!$D$3:$D$260,C762)+SUMIFS('11'!$H$3:$H$300,'11'!$C$3:$C$300,C762)+SUMIFS('11'!$H$3:$H$300,'11'!$D$3:$D$300,C762)+SUMIFS('12'!$H$3:$H$300,'12'!$C$3:$C$300,C762)+SUMIFS('12'!$H$3:$H$300,'12'!$D$3:$D$300,C762)</f>
        <v>0</v>
      </c>
      <c r="I762" s="212"/>
      <c r="J762" s="231"/>
      <c r="K762" s="212"/>
      <c r="L762" s="212"/>
    </row>
    <row r="763" spans="1:12" ht="24.75" customHeight="1">
      <c r="A763" s="16">
        <f>Equipes!$H763+(ROW(Equipes!$H763)/100000)</f>
        <v>7.6299999999999996E-3</v>
      </c>
      <c r="B763" s="13">
        <f>RANK(Equipes!$A763,A:A)</f>
        <v>238</v>
      </c>
      <c r="C763" s="28"/>
      <c r="D763" s="18">
        <f>COUNTIF('01'!$C$3:$C$300,C763)+COUNTIF('02'!$C$3:$C$300,C763)+COUNTIF('03'!$C$3:$C$300,C763)+COUNTIF('04'!$C$3:$C$300,C763)+COUNTIF('05'!$C$3:$C$300,C763)+COUNTIF('06'!$C$3:$C$300,C763)+COUNTIF('07'!$C$3:$C$300,C763)+COUNTIF('08'!$C$3:$C$300,C763)+COUNTIF('09'!$C$3:$C$300,C763)+COUNTIF('10'!$C$3:$C$260,C763)+COUNTIF('11'!$C$3:$C$300,C763)+COUNTIF('12'!$C$3:$C$300,C763)</f>
        <v>0</v>
      </c>
      <c r="E763" s="18">
        <f>COUNTIF('01'!$D$3:$D$300,C763)+COUNTIF('02'!$D$3:$D$300,C763)+COUNTIF('03'!$D$3:$D$300,C763)+COUNTIF('04'!$D$3:$D$300,C763)+COUNTIF('05'!$D$3:$D$300,C763)+COUNTIF('06'!$D$3:$D$300,C763)+COUNTIF('07'!$D$3:$D$300,C763)+COUNTIF('08'!$D$3:$D$300,C763)+COUNTIF('09'!$D$3:$D$300,C763)+COUNTIF('10'!$D$3:$D$260,C763)+COUNTIF('11'!$D$3:$D$300,C763)+COUNTIF('12'!$D$3:$D$300,C763)</f>
        <v>0</v>
      </c>
      <c r="F763" s="18">
        <f>COUNTIFS('01'!$C$3:$C$300,C763,'01'!$H$3:$H$300,"&gt;0")+COUNTIFS('01'!$D$3:$D$300,C763,'01'!$H$3:$H$300,"&gt;0")+COUNTIFS('02'!$C$3:$C$300,C763,'02'!$H$3:$H$300,"&gt;0")+COUNTIFS('02'!$D$3:$D$300,C763,'02'!$H$3:$H$300,"&gt;0")+COUNTIFS('03'!$C$3:$C$300,C763,'03'!$H$3:$H$300,"&gt;0")+COUNTIFS('03'!$D$3:$D$300,C763,'03'!$H$3:$H$300,"&gt;0")+COUNTIFS('04'!$C$3:$C$300,C763,'04'!$H$3:$H$300,"&gt;0")+COUNTIFS('04'!$D$3:$D$300,C763,'04'!$H$3:$H$300,"&gt;0")+COUNTIFS('05'!$C$3:$C$300,C763,'05'!$H$3:$H$300,"&gt;0")+COUNTIFS('05'!$D$3:$D$300,C763,'05'!$H$3:$H$300,"&gt;0")+COUNTIFS('06'!$C$3:$C$300,C763,'06'!$H$3:$H$300,"&gt;0")+COUNTIFS('06'!$D$3:$D$300,C763,'06'!$H$3:$H$300,"&gt;0")+COUNTIFS('07'!$C$3:$C$300,C763,'07'!$H$3:$H$300,"&gt;0")+COUNTIFS('07'!$D$3:$D$300,C763,'07'!$H$3:$H$300,"&gt;0")+COUNTIFS('08'!$C$3:$C$300,C763,'08'!$H$3:$H$300,"&gt;0")+COUNTIFS('08'!$D$3:$D$300,C763,'08'!$H$3:$H$300,"&gt;0")+COUNTIFS('09'!$C$3:$C$300,C763,'09'!$H$3:$H$300,"&gt;0")+COUNTIFS('09'!$D$3:$D$300,C763,'09'!$H$3:$H$300,"&gt;0")+COUNTIFS('10'!$C$3:$C$260,C763,'10'!$I$3:$I$260,"&gt;0")+COUNTIFS('10'!$D$3:$D$260,C763,'10'!$I$3:$I$260,"&gt;0")+COUNTIFS('11'!$C$3:$C$300,C763,'11'!$H$3:$H$300,"&gt;0")+COUNTIFS('11'!$D$3:$D$300,C763,'11'!$H$3:$H$300,"&gt;0")+COUNTIFS('12'!$C$3:$C$300,C763,'12'!$H$3:$H$300,"&gt;0")+COUNTIFS('12'!$D$3:$D$300,C763,'12'!$H$3:$H$300,"&gt;0")</f>
        <v>0</v>
      </c>
      <c r="G763" s="18">
        <f>COUNTIFS('01'!$C$3:$C$300,C763,'01'!$H$3:$H$300,"&lt;0")+COUNTIFS('01'!$D$3:$D$300,C763,'01'!$H$3:$H$300,"&lt;0")+COUNTIFS('02'!$C$3:$C$300,C763,'02'!$H$3:$H$300,"&lt;0")+COUNTIFS('02'!$D$3:$D$300,C763,'02'!$H$3:$H$300,"&lt;0")+COUNTIFS('03'!$C$3:$C$300,C763,'03'!$H$3:$H$300,"&lt;0")+COUNTIFS('03'!$D$3:$D$300,C763,'03'!$H$3:$H$300,"&lt;0")+COUNTIFS('04'!$C$3:$C$300,C763,'04'!$H$3:$H$300,"&lt;0")+COUNTIFS('04'!$D$3:$D$300,C763,'04'!$H$3:$H$300,"&lt;0")+COUNTIFS('05'!$C$3:$C$300,C763,'05'!$H$3:$H$300,"&lt;0")+COUNTIFS('05'!$D$3:$D$300,C763,'05'!$H$3:$H$300,"&lt;0")+COUNTIFS('06'!$C$3:$C$300,C763,'06'!$H$3:$H$300,"&lt;0")+COUNTIFS('06'!$D$3:$D$300,C763,'06'!$H$3:$H$300,"&lt;0")+COUNTIFS('07'!$C$3:$C$300,C763,'07'!$H$3:$H$300,"&lt;0")+COUNTIFS('07'!$D$3:$D$300,C763,'07'!$H$3:$H$300,"&lt;0")+COUNTIFS('08'!$C$3:$C$300,C763,'08'!$H$3:$H$300,"&lt;0")+COUNTIFS('08'!$D$3:$D$300,C763,'08'!$H$3:$H$300,"&lt;0")+COUNTIFS('09'!$C$3:$C$300,C763,'09'!$H$3:$H$300,"&lt;0")+COUNTIFS('09'!$D$3:$D$300,C763,'09'!$H$3:$H$300,"&lt;0")+COUNTIFS('10'!$C$3:$C$260,C763,'10'!$I$3:$I$260,"&lt;0")+COUNTIFS('10'!$D$3:$D$260,C763,'10'!$I$3:$I$260,"&lt;0")+COUNTIFS('11'!$C$3:$C$300,C763,'11'!$H$3:$H$300,"&lt;0")+COUNTIFS('11'!$D$3:$D$300,C763,'11'!$H$3:$H$300,"&lt;0")+COUNTIFS('12'!$C$3:$C$300,C763,'12'!$H$3:$H$300,"&lt;0")+COUNTIFS('12'!$D$3:$D$300,C763,'12'!$H$3:$H$300,"&lt;0")</f>
        <v>0</v>
      </c>
      <c r="H763" s="19">
        <f>SUMIFS('01'!$H$3:$H$300,'01'!$C$3:$C$300,C763)+SUMIFS('01'!$H$3:$H$300,'01'!$D$3:$D$300,C763)+SUMIFS('02'!$H$3:$H$300,'02'!$C$3:$C$300,C763)+SUMIFS('02'!$H$3:$H$300,'02'!$D$3:$D$300,C763)+SUMIFS('03'!$H$3:$H$300,'03'!$C$3:$C$300,C763)+SUMIFS('03'!$H$3:$H$300,'03'!$D$3:$D$300,C763)+SUMIFS('04'!$H$3:$H$300,'04'!$C$3:$C$300,C763)+SUMIFS('04'!$H$3:$H$300,'04'!$D$3:$D$300,C763)+SUMIFS('05'!$H$3:$H$300,'05'!$C$3:$C$300,C763)+SUMIFS('05'!$H$3:$H$300,'05'!$D$3:$D$300,C763)+SUMIFS('06'!$H$3:$H$300,'06'!$C$3:$C$300,C763)+SUMIFS('06'!$H$3:$H$300,'06'!$D$3:$D$300,C763)+SUMIFS('07'!$H$3:$H$300,'07'!$C$3:$C$300,C763)+SUMIFS('07'!$H$3:$H$300,'07'!$D$3:$D$300,C763)+SUMIFS('08'!$H$3:$H$300,'08'!$C$3:$C$300,C763)+SUMIFS('08'!$H$3:$H$300,'08'!$D$3:$D$300,C763)+SUMIFS('09'!$H$3:$H$300,'09'!$C$3:$C$300,C763)+SUMIFS('09'!$H$3:$H$300,'09'!$D$3:$D$300,C763)+SUMIFS('10'!$I$3:$I$260,'10'!$C$3:$C$260,C763)+SUMIFS('10'!$I$3:$I$260,'10'!$D$3:$D$260,C763)+SUMIFS('11'!$H$3:$H$300,'11'!$C$3:$C$300,C763)+SUMIFS('11'!$H$3:$H$300,'11'!$D$3:$D$300,C763)+SUMIFS('12'!$H$3:$H$300,'12'!$C$3:$C$300,C763)+SUMIFS('12'!$H$3:$H$300,'12'!$D$3:$D$300,C763)</f>
        <v>0</v>
      </c>
      <c r="I763" s="212"/>
      <c r="J763" s="231"/>
      <c r="K763" s="212"/>
      <c r="L763" s="212"/>
    </row>
    <row r="764" spans="1:12" ht="24.75" customHeight="1">
      <c r="A764" s="16">
        <f>Equipes!$H764+(ROW(Equipes!$H764)/100000)</f>
        <v>7.6400000000000001E-3</v>
      </c>
      <c r="B764" s="13">
        <f>RANK(Equipes!$A764,A:A)</f>
        <v>237</v>
      </c>
      <c r="C764" s="28"/>
      <c r="D764" s="18">
        <f>COUNTIF('01'!$C$3:$C$300,C764)+COUNTIF('02'!$C$3:$C$300,C764)+COUNTIF('03'!$C$3:$C$300,C764)+COUNTIF('04'!$C$3:$C$300,C764)+COUNTIF('05'!$C$3:$C$300,C764)+COUNTIF('06'!$C$3:$C$300,C764)+COUNTIF('07'!$C$3:$C$300,C764)+COUNTIF('08'!$C$3:$C$300,C764)+COUNTIF('09'!$C$3:$C$300,C764)+COUNTIF('10'!$C$3:$C$260,C764)+COUNTIF('11'!$C$3:$C$300,C764)+COUNTIF('12'!$C$3:$C$300,C764)</f>
        <v>0</v>
      </c>
      <c r="E764" s="18">
        <f>COUNTIF('01'!$D$3:$D$300,C764)+COUNTIF('02'!$D$3:$D$300,C764)+COUNTIF('03'!$D$3:$D$300,C764)+COUNTIF('04'!$D$3:$D$300,C764)+COUNTIF('05'!$D$3:$D$300,C764)+COUNTIF('06'!$D$3:$D$300,C764)+COUNTIF('07'!$D$3:$D$300,C764)+COUNTIF('08'!$D$3:$D$300,C764)+COUNTIF('09'!$D$3:$D$300,C764)+COUNTIF('10'!$D$3:$D$260,C764)+COUNTIF('11'!$D$3:$D$300,C764)+COUNTIF('12'!$D$3:$D$300,C764)</f>
        <v>0</v>
      </c>
      <c r="F764" s="18">
        <f>COUNTIFS('01'!$C$3:$C$300,C764,'01'!$H$3:$H$300,"&gt;0")+COUNTIFS('01'!$D$3:$D$300,C764,'01'!$H$3:$H$300,"&gt;0")+COUNTIFS('02'!$C$3:$C$300,C764,'02'!$H$3:$H$300,"&gt;0")+COUNTIFS('02'!$D$3:$D$300,C764,'02'!$H$3:$H$300,"&gt;0")+COUNTIFS('03'!$C$3:$C$300,C764,'03'!$H$3:$H$300,"&gt;0")+COUNTIFS('03'!$D$3:$D$300,C764,'03'!$H$3:$H$300,"&gt;0")+COUNTIFS('04'!$C$3:$C$300,C764,'04'!$H$3:$H$300,"&gt;0")+COUNTIFS('04'!$D$3:$D$300,C764,'04'!$H$3:$H$300,"&gt;0")+COUNTIFS('05'!$C$3:$C$300,C764,'05'!$H$3:$H$300,"&gt;0")+COUNTIFS('05'!$D$3:$D$300,C764,'05'!$H$3:$H$300,"&gt;0")+COUNTIFS('06'!$C$3:$C$300,C764,'06'!$H$3:$H$300,"&gt;0")+COUNTIFS('06'!$D$3:$D$300,C764,'06'!$H$3:$H$300,"&gt;0")+COUNTIFS('07'!$C$3:$C$300,C764,'07'!$H$3:$H$300,"&gt;0")+COUNTIFS('07'!$D$3:$D$300,C764,'07'!$H$3:$H$300,"&gt;0")+COUNTIFS('08'!$C$3:$C$300,C764,'08'!$H$3:$H$300,"&gt;0")+COUNTIFS('08'!$D$3:$D$300,C764,'08'!$H$3:$H$300,"&gt;0")+COUNTIFS('09'!$C$3:$C$300,C764,'09'!$H$3:$H$300,"&gt;0")+COUNTIFS('09'!$D$3:$D$300,C764,'09'!$H$3:$H$300,"&gt;0")+COUNTIFS('10'!$C$3:$C$260,C764,'10'!$I$3:$I$260,"&gt;0")+COUNTIFS('10'!$D$3:$D$260,C764,'10'!$I$3:$I$260,"&gt;0")+COUNTIFS('11'!$C$3:$C$300,C764,'11'!$H$3:$H$300,"&gt;0")+COUNTIFS('11'!$D$3:$D$300,C764,'11'!$H$3:$H$300,"&gt;0")+COUNTIFS('12'!$C$3:$C$300,C764,'12'!$H$3:$H$300,"&gt;0")+COUNTIFS('12'!$D$3:$D$300,C764,'12'!$H$3:$H$300,"&gt;0")</f>
        <v>0</v>
      </c>
      <c r="G764" s="18">
        <f>COUNTIFS('01'!$C$3:$C$300,C764,'01'!$H$3:$H$300,"&lt;0")+COUNTIFS('01'!$D$3:$D$300,C764,'01'!$H$3:$H$300,"&lt;0")+COUNTIFS('02'!$C$3:$C$300,C764,'02'!$H$3:$H$300,"&lt;0")+COUNTIFS('02'!$D$3:$D$300,C764,'02'!$H$3:$H$300,"&lt;0")+COUNTIFS('03'!$C$3:$C$300,C764,'03'!$H$3:$H$300,"&lt;0")+COUNTIFS('03'!$D$3:$D$300,C764,'03'!$H$3:$H$300,"&lt;0")+COUNTIFS('04'!$C$3:$C$300,C764,'04'!$H$3:$H$300,"&lt;0")+COUNTIFS('04'!$D$3:$D$300,C764,'04'!$H$3:$H$300,"&lt;0")+COUNTIFS('05'!$C$3:$C$300,C764,'05'!$H$3:$H$300,"&lt;0")+COUNTIFS('05'!$D$3:$D$300,C764,'05'!$H$3:$H$300,"&lt;0")+COUNTIFS('06'!$C$3:$C$300,C764,'06'!$H$3:$H$300,"&lt;0")+COUNTIFS('06'!$D$3:$D$300,C764,'06'!$H$3:$H$300,"&lt;0")+COUNTIFS('07'!$C$3:$C$300,C764,'07'!$H$3:$H$300,"&lt;0")+COUNTIFS('07'!$D$3:$D$300,C764,'07'!$H$3:$H$300,"&lt;0")+COUNTIFS('08'!$C$3:$C$300,C764,'08'!$H$3:$H$300,"&lt;0")+COUNTIFS('08'!$D$3:$D$300,C764,'08'!$H$3:$H$300,"&lt;0")+COUNTIFS('09'!$C$3:$C$300,C764,'09'!$H$3:$H$300,"&lt;0")+COUNTIFS('09'!$D$3:$D$300,C764,'09'!$H$3:$H$300,"&lt;0")+COUNTIFS('10'!$C$3:$C$260,C764,'10'!$I$3:$I$260,"&lt;0")+COUNTIFS('10'!$D$3:$D$260,C764,'10'!$I$3:$I$260,"&lt;0")+COUNTIFS('11'!$C$3:$C$300,C764,'11'!$H$3:$H$300,"&lt;0")+COUNTIFS('11'!$D$3:$D$300,C764,'11'!$H$3:$H$300,"&lt;0")+COUNTIFS('12'!$C$3:$C$300,C764,'12'!$H$3:$H$300,"&lt;0")+COUNTIFS('12'!$D$3:$D$300,C764,'12'!$H$3:$H$300,"&lt;0")</f>
        <v>0</v>
      </c>
      <c r="H764" s="19">
        <f>SUMIFS('01'!$H$3:$H$300,'01'!$C$3:$C$300,C764)+SUMIFS('01'!$H$3:$H$300,'01'!$D$3:$D$300,C764)+SUMIFS('02'!$H$3:$H$300,'02'!$C$3:$C$300,C764)+SUMIFS('02'!$H$3:$H$300,'02'!$D$3:$D$300,C764)+SUMIFS('03'!$H$3:$H$300,'03'!$C$3:$C$300,C764)+SUMIFS('03'!$H$3:$H$300,'03'!$D$3:$D$300,C764)+SUMIFS('04'!$H$3:$H$300,'04'!$C$3:$C$300,C764)+SUMIFS('04'!$H$3:$H$300,'04'!$D$3:$D$300,C764)+SUMIFS('05'!$H$3:$H$300,'05'!$C$3:$C$300,C764)+SUMIFS('05'!$H$3:$H$300,'05'!$D$3:$D$300,C764)+SUMIFS('06'!$H$3:$H$300,'06'!$C$3:$C$300,C764)+SUMIFS('06'!$H$3:$H$300,'06'!$D$3:$D$300,C764)+SUMIFS('07'!$H$3:$H$300,'07'!$C$3:$C$300,C764)+SUMIFS('07'!$H$3:$H$300,'07'!$D$3:$D$300,C764)+SUMIFS('08'!$H$3:$H$300,'08'!$C$3:$C$300,C764)+SUMIFS('08'!$H$3:$H$300,'08'!$D$3:$D$300,C764)+SUMIFS('09'!$H$3:$H$300,'09'!$C$3:$C$300,C764)+SUMIFS('09'!$H$3:$H$300,'09'!$D$3:$D$300,C764)+SUMIFS('10'!$I$3:$I$260,'10'!$C$3:$C$260,C764)+SUMIFS('10'!$I$3:$I$260,'10'!$D$3:$D$260,C764)+SUMIFS('11'!$H$3:$H$300,'11'!$C$3:$C$300,C764)+SUMIFS('11'!$H$3:$H$300,'11'!$D$3:$D$300,C764)+SUMIFS('12'!$H$3:$H$300,'12'!$C$3:$C$300,C764)+SUMIFS('12'!$H$3:$H$300,'12'!$D$3:$D$300,C764)</f>
        <v>0</v>
      </c>
      <c r="I764" s="212"/>
      <c r="J764" s="231"/>
      <c r="K764" s="212"/>
      <c r="L764" s="212"/>
    </row>
    <row r="765" spans="1:12" ht="24.75" customHeight="1">
      <c r="A765" s="16">
        <f>Equipes!$H765+(ROW(Equipes!$H765)/100000)</f>
        <v>7.6499999999999997E-3</v>
      </c>
      <c r="B765" s="13">
        <f>RANK(Equipes!$A765,A:A)</f>
        <v>236</v>
      </c>
      <c r="C765" s="28"/>
      <c r="D765" s="18">
        <f>COUNTIF('01'!$C$3:$C$300,C765)+COUNTIF('02'!$C$3:$C$300,C765)+COUNTIF('03'!$C$3:$C$300,C765)+COUNTIF('04'!$C$3:$C$300,C765)+COUNTIF('05'!$C$3:$C$300,C765)+COUNTIF('06'!$C$3:$C$300,C765)+COUNTIF('07'!$C$3:$C$300,C765)+COUNTIF('08'!$C$3:$C$300,C765)+COUNTIF('09'!$C$3:$C$300,C765)+COUNTIF('10'!$C$3:$C$260,C765)+COUNTIF('11'!$C$3:$C$300,C765)+COUNTIF('12'!$C$3:$C$300,C765)</f>
        <v>0</v>
      </c>
      <c r="E765" s="18">
        <f>COUNTIF('01'!$D$3:$D$300,C765)+COUNTIF('02'!$D$3:$D$300,C765)+COUNTIF('03'!$D$3:$D$300,C765)+COUNTIF('04'!$D$3:$D$300,C765)+COUNTIF('05'!$D$3:$D$300,C765)+COUNTIF('06'!$D$3:$D$300,C765)+COUNTIF('07'!$D$3:$D$300,C765)+COUNTIF('08'!$D$3:$D$300,C765)+COUNTIF('09'!$D$3:$D$300,C765)+COUNTIF('10'!$D$3:$D$260,C765)+COUNTIF('11'!$D$3:$D$300,C765)+COUNTIF('12'!$D$3:$D$300,C765)</f>
        <v>0</v>
      </c>
      <c r="F765" s="18">
        <f>COUNTIFS('01'!$C$3:$C$300,C765,'01'!$H$3:$H$300,"&gt;0")+COUNTIFS('01'!$D$3:$D$300,C765,'01'!$H$3:$H$300,"&gt;0")+COUNTIFS('02'!$C$3:$C$300,C765,'02'!$H$3:$H$300,"&gt;0")+COUNTIFS('02'!$D$3:$D$300,C765,'02'!$H$3:$H$300,"&gt;0")+COUNTIFS('03'!$C$3:$C$300,C765,'03'!$H$3:$H$300,"&gt;0")+COUNTIFS('03'!$D$3:$D$300,C765,'03'!$H$3:$H$300,"&gt;0")+COUNTIFS('04'!$C$3:$C$300,C765,'04'!$H$3:$H$300,"&gt;0")+COUNTIFS('04'!$D$3:$D$300,C765,'04'!$H$3:$H$300,"&gt;0")+COUNTIFS('05'!$C$3:$C$300,C765,'05'!$H$3:$H$300,"&gt;0")+COUNTIFS('05'!$D$3:$D$300,C765,'05'!$H$3:$H$300,"&gt;0")+COUNTIFS('06'!$C$3:$C$300,C765,'06'!$H$3:$H$300,"&gt;0")+COUNTIFS('06'!$D$3:$D$300,C765,'06'!$H$3:$H$300,"&gt;0")+COUNTIFS('07'!$C$3:$C$300,C765,'07'!$H$3:$H$300,"&gt;0")+COUNTIFS('07'!$D$3:$D$300,C765,'07'!$H$3:$H$300,"&gt;0")+COUNTIFS('08'!$C$3:$C$300,C765,'08'!$H$3:$H$300,"&gt;0")+COUNTIFS('08'!$D$3:$D$300,C765,'08'!$H$3:$H$300,"&gt;0")+COUNTIFS('09'!$C$3:$C$300,C765,'09'!$H$3:$H$300,"&gt;0")+COUNTIFS('09'!$D$3:$D$300,C765,'09'!$H$3:$H$300,"&gt;0")+COUNTIFS('10'!$C$3:$C$260,C765,'10'!$I$3:$I$260,"&gt;0")+COUNTIFS('10'!$D$3:$D$260,C765,'10'!$I$3:$I$260,"&gt;0")+COUNTIFS('11'!$C$3:$C$300,C765,'11'!$H$3:$H$300,"&gt;0")+COUNTIFS('11'!$D$3:$D$300,C765,'11'!$H$3:$H$300,"&gt;0")+COUNTIFS('12'!$C$3:$C$300,C765,'12'!$H$3:$H$300,"&gt;0")+COUNTIFS('12'!$D$3:$D$300,C765,'12'!$H$3:$H$300,"&gt;0")</f>
        <v>0</v>
      </c>
      <c r="G765" s="18">
        <f>COUNTIFS('01'!$C$3:$C$300,C765,'01'!$H$3:$H$300,"&lt;0")+COUNTIFS('01'!$D$3:$D$300,C765,'01'!$H$3:$H$300,"&lt;0")+COUNTIFS('02'!$C$3:$C$300,C765,'02'!$H$3:$H$300,"&lt;0")+COUNTIFS('02'!$D$3:$D$300,C765,'02'!$H$3:$H$300,"&lt;0")+COUNTIFS('03'!$C$3:$C$300,C765,'03'!$H$3:$H$300,"&lt;0")+COUNTIFS('03'!$D$3:$D$300,C765,'03'!$H$3:$H$300,"&lt;0")+COUNTIFS('04'!$C$3:$C$300,C765,'04'!$H$3:$H$300,"&lt;0")+COUNTIFS('04'!$D$3:$D$300,C765,'04'!$H$3:$H$300,"&lt;0")+COUNTIFS('05'!$C$3:$C$300,C765,'05'!$H$3:$H$300,"&lt;0")+COUNTIFS('05'!$D$3:$D$300,C765,'05'!$H$3:$H$300,"&lt;0")+COUNTIFS('06'!$C$3:$C$300,C765,'06'!$H$3:$H$300,"&lt;0")+COUNTIFS('06'!$D$3:$D$300,C765,'06'!$H$3:$H$300,"&lt;0")+COUNTIFS('07'!$C$3:$C$300,C765,'07'!$H$3:$H$300,"&lt;0")+COUNTIFS('07'!$D$3:$D$300,C765,'07'!$H$3:$H$300,"&lt;0")+COUNTIFS('08'!$C$3:$C$300,C765,'08'!$H$3:$H$300,"&lt;0")+COUNTIFS('08'!$D$3:$D$300,C765,'08'!$H$3:$H$300,"&lt;0")+COUNTIFS('09'!$C$3:$C$300,C765,'09'!$H$3:$H$300,"&lt;0")+COUNTIFS('09'!$D$3:$D$300,C765,'09'!$H$3:$H$300,"&lt;0")+COUNTIFS('10'!$C$3:$C$260,C765,'10'!$I$3:$I$260,"&lt;0")+COUNTIFS('10'!$D$3:$D$260,C765,'10'!$I$3:$I$260,"&lt;0")+COUNTIFS('11'!$C$3:$C$300,C765,'11'!$H$3:$H$300,"&lt;0")+COUNTIFS('11'!$D$3:$D$300,C765,'11'!$H$3:$H$300,"&lt;0")+COUNTIFS('12'!$C$3:$C$300,C765,'12'!$H$3:$H$300,"&lt;0")+COUNTIFS('12'!$D$3:$D$300,C765,'12'!$H$3:$H$300,"&lt;0")</f>
        <v>0</v>
      </c>
      <c r="H765" s="19">
        <f>SUMIFS('01'!$H$3:$H$300,'01'!$C$3:$C$300,C765)+SUMIFS('01'!$H$3:$H$300,'01'!$D$3:$D$300,C765)+SUMIFS('02'!$H$3:$H$300,'02'!$C$3:$C$300,C765)+SUMIFS('02'!$H$3:$H$300,'02'!$D$3:$D$300,C765)+SUMIFS('03'!$H$3:$H$300,'03'!$C$3:$C$300,C765)+SUMIFS('03'!$H$3:$H$300,'03'!$D$3:$D$300,C765)+SUMIFS('04'!$H$3:$H$300,'04'!$C$3:$C$300,C765)+SUMIFS('04'!$H$3:$H$300,'04'!$D$3:$D$300,C765)+SUMIFS('05'!$H$3:$H$300,'05'!$C$3:$C$300,C765)+SUMIFS('05'!$H$3:$H$300,'05'!$D$3:$D$300,C765)+SUMIFS('06'!$H$3:$H$300,'06'!$C$3:$C$300,C765)+SUMIFS('06'!$H$3:$H$300,'06'!$D$3:$D$300,C765)+SUMIFS('07'!$H$3:$H$300,'07'!$C$3:$C$300,C765)+SUMIFS('07'!$H$3:$H$300,'07'!$D$3:$D$300,C765)+SUMIFS('08'!$H$3:$H$300,'08'!$C$3:$C$300,C765)+SUMIFS('08'!$H$3:$H$300,'08'!$D$3:$D$300,C765)+SUMIFS('09'!$H$3:$H$300,'09'!$C$3:$C$300,C765)+SUMIFS('09'!$H$3:$H$300,'09'!$D$3:$D$300,C765)+SUMIFS('10'!$I$3:$I$260,'10'!$C$3:$C$260,C765)+SUMIFS('10'!$I$3:$I$260,'10'!$D$3:$D$260,C765)+SUMIFS('11'!$H$3:$H$300,'11'!$C$3:$C$300,C765)+SUMIFS('11'!$H$3:$H$300,'11'!$D$3:$D$300,C765)+SUMIFS('12'!$H$3:$H$300,'12'!$C$3:$C$300,C765)+SUMIFS('12'!$H$3:$H$300,'12'!$D$3:$D$300,C765)</f>
        <v>0</v>
      </c>
      <c r="I765" s="212"/>
      <c r="J765" s="231"/>
      <c r="K765" s="212"/>
      <c r="L765" s="212"/>
    </row>
    <row r="766" spans="1:12" ht="24.75" customHeight="1">
      <c r="A766" s="16">
        <f>Equipes!$H766+(ROW(Equipes!$H766)/100000)</f>
        <v>7.6600000000000001E-3</v>
      </c>
      <c r="B766" s="13">
        <f>RANK(Equipes!$A766,A:A)</f>
        <v>235</v>
      </c>
      <c r="C766" s="28"/>
      <c r="D766" s="18">
        <f>COUNTIF('01'!$C$3:$C$300,C766)+COUNTIF('02'!$C$3:$C$300,C766)+COUNTIF('03'!$C$3:$C$300,C766)+COUNTIF('04'!$C$3:$C$300,C766)+COUNTIF('05'!$C$3:$C$300,C766)+COUNTIF('06'!$C$3:$C$300,C766)+COUNTIF('07'!$C$3:$C$300,C766)+COUNTIF('08'!$C$3:$C$300,C766)+COUNTIF('09'!$C$3:$C$300,C766)+COUNTIF('10'!$C$3:$C$260,C766)+COUNTIF('11'!$C$3:$C$300,C766)+COUNTIF('12'!$C$3:$C$300,C766)</f>
        <v>0</v>
      </c>
      <c r="E766" s="18">
        <f>COUNTIF('01'!$D$3:$D$300,C766)+COUNTIF('02'!$D$3:$D$300,C766)+COUNTIF('03'!$D$3:$D$300,C766)+COUNTIF('04'!$D$3:$D$300,C766)+COUNTIF('05'!$D$3:$D$300,C766)+COUNTIF('06'!$D$3:$D$300,C766)+COUNTIF('07'!$D$3:$D$300,C766)+COUNTIF('08'!$D$3:$D$300,C766)+COUNTIF('09'!$D$3:$D$300,C766)+COUNTIF('10'!$D$3:$D$260,C766)+COUNTIF('11'!$D$3:$D$300,C766)+COUNTIF('12'!$D$3:$D$300,C766)</f>
        <v>0</v>
      </c>
      <c r="F766" s="18">
        <f>COUNTIFS('01'!$C$3:$C$300,C766,'01'!$H$3:$H$300,"&gt;0")+COUNTIFS('01'!$D$3:$D$300,C766,'01'!$H$3:$H$300,"&gt;0")+COUNTIFS('02'!$C$3:$C$300,C766,'02'!$H$3:$H$300,"&gt;0")+COUNTIFS('02'!$D$3:$D$300,C766,'02'!$H$3:$H$300,"&gt;0")+COUNTIFS('03'!$C$3:$C$300,C766,'03'!$H$3:$H$300,"&gt;0")+COUNTIFS('03'!$D$3:$D$300,C766,'03'!$H$3:$H$300,"&gt;0")+COUNTIFS('04'!$C$3:$C$300,C766,'04'!$H$3:$H$300,"&gt;0")+COUNTIFS('04'!$D$3:$D$300,C766,'04'!$H$3:$H$300,"&gt;0")+COUNTIFS('05'!$C$3:$C$300,C766,'05'!$H$3:$H$300,"&gt;0")+COUNTIFS('05'!$D$3:$D$300,C766,'05'!$H$3:$H$300,"&gt;0")+COUNTIFS('06'!$C$3:$C$300,C766,'06'!$H$3:$H$300,"&gt;0")+COUNTIFS('06'!$D$3:$D$300,C766,'06'!$H$3:$H$300,"&gt;0")+COUNTIFS('07'!$C$3:$C$300,C766,'07'!$H$3:$H$300,"&gt;0")+COUNTIFS('07'!$D$3:$D$300,C766,'07'!$H$3:$H$300,"&gt;0")+COUNTIFS('08'!$C$3:$C$300,C766,'08'!$H$3:$H$300,"&gt;0")+COUNTIFS('08'!$D$3:$D$300,C766,'08'!$H$3:$H$300,"&gt;0")+COUNTIFS('09'!$C$3:$C$300,C766,'09'!$H$3:$H$300,"&gt;0")+COUNTIFS('09'!$D$3:$D$300,C766,'09'!$H$3:$H$300,"&gt;0")+COUNTIFS('10'!$C$3:$C$260,C766,'10'!$I$3:$I$260,"&gt;0")+COUNTIFS('10'!$D$3:$D$260,C766,'10'!$I$3:$I$260,"&gt;0")+COUNTIFS('11'!$C$3:$C$300,C766,'11'!$H$3:$H$300,"&gt;0")+COUNTIFS('11'!$D$3:$D$300,C766,'11'!$H$3:$H$300,"&gt;0")+COUNTIFS('12'!$C$3:$C$300,C766,'12'!$H$3:$H$300,"&gt;0")+COUNTIFS('12'!$D$3:$D$300,C766,'12'!$H$3:$H$300,"&gt;0")</f>
        <v>0</v>
      </c>
      <c r="G766" s="18">
        <f>COUNTIFS('01'!$C$3:$C$300,C766,'01'!$H$3:$H$300,"&lt;0")+COUNTIFS('01'!$D$3:$D$300,C766,'01'!$H$3:$H$300,"&lt;0")+COUNTIFS('02'!$C$3:$C$300,C766,'02'!$H$3:$H$300,"&lt;0")+COUNTIFS('02'!$D$3:$D$300,C766,'02'!$H$3:$H$300,"&lt;0")+COUNTIFS('03'!$C$3:$C$300,C766,'03'!$H$3:$H$300,"&lt;0")+COUNTIFS('03'!$D$3:$D$300,C766,'03'!$H$3:$H$300,"&lt;0")+COUNTIFS('04'!$C$3:$C$300,C766,'04'!$H$3:$H$300,"&lt;0")+COUNTIFS('04'!$D$3:$D$300,C766,'04'!$H$3:$H$300,"&lt;0")+COUNTIFS('05'!$C$3:$C$300,C766,'05'!$H$3:$H$300,"&lt;0")+COUNTIFS('05'!$D$3:$D$300,C766,'05'!$H$3:$H$300,"&lt;0")+COUNTIFS('06'!$C$3:$C$300,C766,'06'!$H$3:$H$300,"&lt;0")+COUNTIFS('06'!$D$3:$D$300,C766,'06'!$H$3:$H$300,"&lt;0")+COUNTIFS('07'!$C$3:$C$300,C766,'07'!$H$3:$H$300,"&lt;0")+COUNTIFS('07'!$D$3:$D$300,C766,'07'!$H$3:$H$300,"&lt;0")+COUNTIFS('08'!$C$3:$C$300,C766,'08'!$H$3:$H$300,"&lt;0")+COUNTIFS('08'!$D$3:$D$300,C766,'08'!$H$3:$H$300,"&lt;0")+COUNTIFS('09'!$C$3:$C$300,C766,'09'!$H$3:$H$300,"&lt;0")+COUNTIFS('09'!$D$3:$D$300,C766,'09'!$H$3:$H$300,"&lt;0")+COUNTIFS('10'!$C$3:$C$260,C766,'10'!$I$3:$I$260,"&lt;0")+COUNTIFS('10'!$D$3:$D$260,C766,'10'!$I$3:$I$260,"&lt;0")+COUNTIFS('11'!$C$3:$C$300,C766,'11'!$H$3:$H$300,"&lt;0")+COUNTIFS('11'!$D$3:$D$300,C766,'11'!$H$3:$H$300,"&lt;0")+COUNTIFS('12'!$C$3:$C$300,C766,'12'!$H$3:$H$300,"&lt;0")+COUNTIFS('12'!$D$3:$D$300,C766,'12'!$H$3:$H$300,"&lt;0")</f>
        <v>0</v>
      </c>
      <c r="H766" s="19">
        <f>SUMIFS('01'!$H$3:$H$300,'01'!$C$3:$C$300,C766)+SUMIFS('01'!$H$3:$H$300,'01'!$D$3:$D$300,C766)+SUMIFS('02'!$H$3:$H$300,'02'!$C$3:$C$300,C766)+SUMIFS('02'!$H$3:$H$300,'02'!$D$3:$D$300,C766)+SUMIFS('03'!$H$3:$H$300,'03'!$C$3:$C$300,C766)+SUMIFS('03'!$H$3:$H$300,'03'!$D$3:$D$300,C766)+SUMIFS('04'!$H$3:$H$300,'04'!$C$3:$C$300,C766)+SUMIFS('04'!$H$3:$H$300,'04'!$D$3:$D$300,C766)+SUMIFS('05'!$H$3:$H$300,'05'!$C$3:$C$300,C766)+SUMIFS('05'!$H$3:$H$300,'05'!$D$3:$D$300,C766)+SUMIFS('06'!$H$3:$H$300,'06'!$C$3:$C$300,C766)+SUMIFS('06'!$H$3:$H$300,'06'!$D$3:$D$300,C766)+SUMIFS('07'!$H$3:$H$300,'07'!$C$3:$C$300,C766)+SUMIFS('07'!$H$3:$H$300,'07'!$D$3:$D$300,C766)+SUMIFS('08'!$H$3:$H$300,'08'!$C$3:$C$300,C766)+SUMIFS('08'!$H$3:$H$300,'08'!$D$3:$D$300,C766)+SUMIFS('09'!$H$3:$H$300,'09'!$C$3:$C$300,C766)+SUMIFS('09'!$H$3:$H$300,'09'!$D$3:$D$300,C766)+SUMIFS('10'!$I$3:$I$260,'10'!$C$3:$C$260,C766)+SUMIFS('10'!$I$3:$I$260,'10'!$D$3:$D$260,C766)+SUMIFS('11'!$H$3:$H$300,'11'!$C$3:$C$300,C766)+SUMIFS('11'!$H$3:$H$300,'11'!$D$3:$D$300,C766)+SUMIFS('12'!$H$3:$H$300,'12'!$C$3:$C$300,C766)+SUMIFS('12'!$H$3:$H$300,'12'!$D$3:$D$300,C766)</f>
        <v>0</v>
      </c>
      <c r="I766" s="212"/>
      <c r="J766" s="231"/>
      <c r="K766" s="212"/>
      <c r="L766" s="212"/>
    </row>
    <row r="767" spans="1:12" ht="24.75" customHeight="1">
      <c r="A767" s="16">
        <f>Equipes!$H767+(ROW(Equipes!$H767)/100000)</f>
        <v>7.6699999999999997E-3</v>
      </c>
      <c r="B767" s="13">
        <f>RANK(Equipes!$A767,A:A)</f>
        <v>234</v>
      </c>
      <c r="C767" s="28"/>
      <c r="D767" s="18">
        <f>COUNTIF('01'!$C$3:$C$300,C767)+COUNTIF('02'!$C$3:$C$300,C767)+COUNTIF('03'!$C$3:$C$300,C767)+COUNTIF('04'!$C$3:$C$300,C767)+COUNTIF('05'!$C$3:$C$300,C767)+COUNTIF('06'!$C$3:$C$300,C767)+COUNTIF('07'!$C$3:$C$300,C767)+COUNTIF('08'!$C$3:$C$300,C767)+COUNTIF('09'!$C$3:$C$300,C767)+COUNTIF('10'!$C$3:$C$260,C767)+COUNTIF('11'!$C$3:$C$300,C767)+COUNTIF('12'!$C$3:$C$300,C767)</f>
        <v>0</v>
      </c>
      <c r="E767" s="18">
        <f>COUNTIF('01'!$D$3:$D$300,C767)+COUNTIF('02'!$D$3:$D$300,C767)+COUNTIF('03'!$D$3:$D$300,C767)+COUNTIF('04'!$D$3:$D$300,C767)+COUNTIF('05'!$D$3:$D$300,C767)+COUNTIF('06'!$D$3:$D$300,C767)+COUNTIF('07'!$D$3:$D$300,C767)+COUNTIF('08'!$D$3:$D$300,C767)+COUNTIF('09'!$D$3:$D$300,C767)+COUNTIF('10'!$D$3:$D$260,C767)+COUNTIF('11'!$D$3:$D$300,C767)+COUNTIF('12'!$D$3:$D$300,C767)</f>
        <v>0</v>
      </c>
      <c r="F767" s="18">
        <f>COUNTIFS('01'!$C$3:$C$300,C767,'01'!$H$3:$H$300,"&gt;0")+COUNTIFS('01'!$D$3:$D$300,C767,'01'!$H$3:$H$300,"&gt;0")+COUNTIFS('02'!$C$3:$C$300,C767,'02'!$H$3:$H$300,"&gt;0")+COUNTIFS('02'!$D$3:$D$300,C767,'02'!$H$3:$H$300,"&gt;0")+COUNTIFS('03'!$C$3:$C$300,C767,'03'!$H$3:$H$300,"&gt;0")+COUNTIFS('03'!$D$3:$D$300,C767,'03'!$H$3:$H$300,"&gt;0")+COUNTIFS('04'!$C$3:$C$300,C767,'04'!$H$3:$H$300,"&gt;0")+COUNTIFS('04'!$D$3:$D$300,C767,'04'!$H$3:$H$300,"&gt;0")+COUNTIFS('05'!$C$3:$C$300,C767,'05'!$H$3:$H$300,"&gt;0")+COUNTIFS('05'!$D$3:$D$300,C767,'05'!$H$3:$H$300,"&gt;0")+COUNTIFS('06'!$C$3:$C$300,C767,'06'!$H$3:$H$300,"&gt;0")+COUNTIFS('06'!$D$3:$D$300,C767,'06'!$H$3:$H$300,"&gt;0")+COUNTIFS('07'!$C$3:$C$300,C767,'07'!$H$3:$H$300,"&gt;0")+COUNTIFS('07'!$D$3:$D$300,C767,'07'!$H$3:$H$300,"&gt;0")+COUNTIFS('08'!$C$3:$C$300,C767,'08'!$H$3:$H$300,"&gt;0")+COUNTIFS('08'!$D$3:$D$300,C767,'08'!$H$3:$H$300,"&gt;0")+COUNTIFS('09'!$C$3:$C$300,C767,'09'!$H$3:$H$300,"&gt;0")+COUNTIFS('09'!$D$3:$D$300,C767,'09'!$H$3:$H$300,"&gt;0")+COUNTIFS('10'!$C$3:$C$260,C767,'10'!$I$3:$I$260,"&gt;0")+COUNTIFS('10'!$D$3:$D$260,C767,'10'!$I$3:$I$260,"&gt;0")+COUNTIFS('11'!$C$3:$C$300,C767,'11'!$H$3:$H$300,"&gt;0")+COUNTIFS('11'!$D$3:$D$300,C767,'11'!$H$3:$H$300,"&gt;0")+COUNTIFS('12'!$C$3:$C$300,C767,'12'!$H$3:$H$300,"&gt;0")+COUNTIFS('12'!$D$3:$D$300,C767,'12'!$H$3:$H$300,"&gt;0")</f>
        <v>0</v>
      </c>
      <c r="G767" s="18">
        <f>COUNTIFS('01'!$C$3:$C$300,C767,'01'!$H$3:$H$300,"&lt;0")+COUNTIFS('01'!$D$3:$D$300,C767,'01'!$H$3:$H$300,"&lt;0")+COUNTIFS('02'!$C$3:$C$300,C767,'02'!$H$3:$H$300,"&lt;0")+COUNTIFS('02'!$D$3:$D$300,C767,'02'!$H$3:$H$300,"&lt;0")+COUNTIFS('03'!$C$3:$C$300,C767,'03'!$H$3:$H$300,"&lt;0")+COUNTIFS('03'!$D$3:$D$300,C767,'03'!$H$3:$H$300,"&lt;0")+COUNTIFS('04'!$C$3:$C$300,C767,'04'!$H$3:$H$300,"&lt;0")+COUNTIFS('04'!$D$3:$D$300,C767,'04'!$H$3:$H$300,"&lt;0")+COUNTIFS('05'!$C$3:$C$300,C767,'05'!$H$3:$H$300,"&lt;0")+COUNTIFS('05'!$D$3:$D$300,C767,'05'!$H$3:$H$300,"&lt;0")+COUNTIFS('06'!$C$3:$C$300,C767,'06'!$H$3:$H$300,"&lt;0")+COUNTIFS('06'!$D$3:$D$300,C767,'06'!$H$3:$H$300,"&lt;0")+COUNTIFS('07'!$C$3:$C$300,C767,'07'!$H$3:$H$300,"&lt;0")+COUNTIFS('07'!$D$3:$D$300,C767,'07'!$H$3:$H$300,"&lt;0")+COUNTIFS('08'!$C$3:$C$300,C767,'08'!$H$3:$H$300,"&lt;0")+COUNTIFS('08'!$D$3:$D$300,C767,'08'!$H$3:$H$300,"&lt;0")+COUNTIFS('09'!$C$3:$C$300,C767,'09'!$H$3:$H$300,"&lt;0")+COUNTIFS('09'!$D$3:$D$300,C767,'09'!$H$3:$H$300,"&lt;0")+COUNTIFS('10'!$C$3:$C$260,C767,'10'!$I$3:$I$260,"&lt;0")+COUNTIFS('10'!$D$3:$D$260,C767,'10'!$I$3:$I$260,"&lt;0")+COUNTIFS('11'!$C$3:$C$300,C767,'11'!$H$3:$H$300,"&lt;0")+COUNTIFS('11'!$D$3:$D$300,C767,'11'!$H$3:$H$300,"&lt;0")+COUNTIFS('12'!$C$3:$C$300,C767,'12'!$H$3:$H$300,"&lt;0")+COUNTIFS('12'!$D$3:$D$300,C767,'12'!$H$3:$H$300,"&lt;0")</f>
        <v>0</v>
      </c>
      <c r="H767" s="19">
        <f>SUMIFS('01'!$H$3:$H$300,'01'!$C$3:$C$300,C767)+SUMIFS('01'!$H$3:$H$300,'01'!$D$3:$D$300,C767)+SUMIFS('02'!$H$3:$H$300,'02'!$C$3:$C$300,C767)+SUMIFS('02'!$H$3:$H$300,'02'!$D$3:$D$300,C767)+SUMIFS('03'!$H$3:$H$300,'03'!$C$3:$C$300,C767)+SUMIFS('03'!$H$3:$H$300,'03'!$D$3:$D$300,C767)+SUMIFS('04'!$H$3:$H$300,'04'!$C$3:$C$300,C767)+SUMIFS('04'!$H$3:$H$300,'04'!$D$3:$D$300,C767)+SUMIFS('05'!$H$3:$H$300,'05'!$C$3:$C$300,C767)+SUMIFS('05'!$H$3:$H$300,'05'!$D$3:$D$300,C767)+SUMIFS('06'!$H$3:$H$300,'06'!$C$3:$C$300,C767)+SUMIFS('06'!$H$3:$H$300,'06'!$D$3:$D$300,C767)+SUMIFS('07'!$H$3:$H$300,'07'!$C$3:$C$300,C767)+SUMIFS('07'!$H$3:$H$300,'07'!$D$3:$D$300,C767)+SUMIFS('08'!$H$3:$H$300,'08'!$C$3:$C$300,C767)+SUMIFS('08'!$H$3:$H$300,'08'!$D$3:$D$300,C767)+SUMIFS('09'!$H$3:$H$300,'09'!$C$3:$C$300,C767)+SUMIFS('09'!$H$3:$H$300,'09'!$D$3:$D$300,C767)+SUMIFS('10'!$I$3:$I$260,'10'!$C$3:$C$260,C767)+SUMIFS('10'!$I$3:$I$260,'10'!$D$3:$D$260,C767)+SUMIFS('11'!$H$3:$H$300,'11'!$C$3:$C$300,C767)+SUMIFS('11'!$H$3:$H$300,'11'!$D$3:$D$300,C767)+SUMIFS('12'!$H$3:$H$300,'12'!$C$3:$C$300,C767)+SUMIFS('12'!$H$3:$H$300,'12'!$D$3:$D$300,C767)</f>
        <v>0</v>
      </c>
      <c r="I767" s="212"/>
      <c r="J767" s="231"/>
      <c r="K767" s="212"/>
      <c r="L767" s="212"/>
    </row>
    <row r="768" spans="1:12" ht="24.75" customHeight="1">
      <c r="A768" s="16">
        <f>Equipes!$H768+(ROW(Equipes!$H768)/100000)</f>
        <v>7.6800000000000002E-3</v>
      </c>
      <c r="B768" s="13">
        <f>RANK(Equipes!$A768,A:A)</f>
        <v>233</v>
      </c>
      <c r="C768" s="28"/>
      <c r="D768" s="18">
        <f>COUNTIF('01'!$C$3:$C$300,C768)+COUNTIF('02'!$C$3:$C$300,C768)+COUNTIF('03'!$C$3:$C$300,C768)+COUNTIF('04'!$C$3:$C$300,C768)+COUNTIF('05'!$C$3:$C$300,C768)+COUNTIF('06'!$C$3:$C$300,C768)+COUNTIF('07'!$C$3:$C$300,C768)+COUNTIF('08'!$C$3:$C$300,C768)+COUNTIF('09'!$C$3:$C$300,C768)+COUNTIF('10'!$C$3:$C$260,C768)+COUNTIF('11'!$C$3:$C$300,C768)+COUNTIF('12'!$C$3:$C$300,C768)</f>
        <v>0</v>
      </c>
      <c r="E768" s="18">
        <f>COUNTIF('01'!$D$3:$D$300,C768)+COUNTIF('02'!$D$3:$D$300,C768)+COUNTIF('03'!$D$3:$D$300,C768)+COUNTIF('04'!$D$3:$D$300,C768)+COUNTIF('05'!$D$3:$D$300,C768)+COUNTIF('06'!$D$3:$D$300,C768)+COUNTIF('07'!$D$3:$D$300,C768)+COUNTIF('08'!$D$3:$D$300,C768)+COUNTIF('09'!$D$3:$D$300,C768)+COUNTIF('10'!$D$3:$D$260,C768)+COUNTIF('11'!$D$3:$D$300,C768)+COUNTIF('12'!$D$3:$D$300,C768)</f>
        <v>0</v>
      </c>
      <c r="F768" s="18">
        <f>COUNTIFS('01'!$C$3:$C$300,C768,'01'!$H$3:$H$300,"&gt;0")+COUNTIFS('01'!$D$3:$D$300,C768,'01'!$H$3:$H$300,"&gt;0")+COUNTIFS('02'!$C$3:$C$300,C768,'02'!$H$3:$H$300,"&gt;0")+COUNTIFS('02'!$D$3:$D$300,C768,'02'!$H$3:$H$300,"&gt;0")+COUNTIFS('03'!$C$3:$C$300,C768,'03'!$H$3:$H$300,"&gt;0")+COUNTIFS('03'!$D$3:$D$300,C768,'03'!$H$3:$H$300,"&gt;0")+COUNTIFS('04'!$C$3:$C$300,C768,'04'!$H$3:$H$300,"&gt;0")+COUNTIFS('04'!$D$3:$D$300,C768,'04'!$H$3:$H$300,"&gt;0")+COUNTIFS('05'!$C$3:$C$300,C768,'05'!$H$3:$H$300,"&gt;0")+COUNTIFS('05'!$D$3:$D$300,C768,'05'!$H$3:$H$300,"&gt;0")+COUNTIFS('06'!$C$3:$C$300,C768,'06'!$H$3:$H$300,"&gt;0")+COUNTIFS('06'!$D$3:$D$300,C768,'06'!$H$3:$H$300,"&gt;0")+COUNTIFS('07'!$C$3:$C$300,C768,'07'!$H$3:$H$300,"&gt;0")+COUNTIFS('07'!$D$3:$D$300,C768,'07'!$H$3:$H$300,"&gt;0")+COUNTIFS('08'!$C$3:$C$300,C768,'08'!$H$3:$H$300,"&gt;0")+COUNTIFS('08'!$D$3:$D$300,C768,'08'!$H$3:$H$300,"&gt;0")+COUNTIFS('09'!$C$3:$C$300,C768,'09'!$H$3:$H$300,"&gt;0")+COUNTIFS('09'!$D$3:$D$300,C768,'09'!$H$3:$H$300,"&gt;0")+COUNTIFS('10'!$C$3:$C$260,C768,'10'!$I$3:$I$260,"&gt;0")+COUNTIFS('10'!$D$3:$D$260,C768,'10'!$I$3:$I$260,"&gt;0")+COUNTIFS('11'!$C$3:$C$300,C768,'11'!$H$3:$H$300,"&gt;0")+COUNTIFS('11'!$D$3:$D$300,C768,'11'!$H$3:$H$300,"&gt;0")+COUNTIFS('12'!$C$3:$C$300,C768,'12'!$H$3:$H$300,"&gt;0")+COUNTIFS('12'!$D$3:$D$300,C768,'12'!$H$3:$H$300,"&gt;0")</f>
        <v>0</v>
      </c>
      <c r="G768" s="18">
        <f>COUNTIFS('01'!$C$3:$C$300,C768,'01'!$H$3:$H$300,"&lt;0")+COUNTIFS('01'!$D$3:$D$300,C768,'01'!$H$3:$H$300,"&lt;0")+COUNTIFS('02'!$C$3:$C$300,C768,'02'!$H$3:$H$300,"&lt;0")+COUNTIFS('02'!$D$3:$D$300,C768,'02'!$H$3:$H$300,"&lt;0")+COUNTIFS('03'!$C$3:$C$300,C768,'03'!$H$3:$H$300,"&lt;0")+COUNTIFS('03'!$D$3:$D$300,C768,'03'!$H$3:$H$300,"&lt;0")+COUNTIFS('04'!$C$3:$C$300,C768,'04'!$H$3:$H$300,"&lt;0")+COUNTIFS('04'!$D$3:$D$300,C768,'04'!$H$3:$H$300,"&lt;0")+COUNTIFS('05'!$C$3:$C$300,C768,'05'!$H$3:$H$300,"&lt;0")+COUNTIFS('05'!$D$3:$D$300,C768,'05'!$H$3:$H$300,"&lt;0")+COUNTIFS('06'!$C$3:$C$300,C768,'06'!$H$3:$H$300,"&lt;0")+COUNTIFS('06'!$D$3:$D$300,C768,'06'!$H$3:$H$300,"&lt;0")+COUNTIFS('07'!$C$3:$C$300,C768,'07'!$H$3:$H$300,"&lt;0")+COUNTIFS('07'!$D$3:$D$300,C768,'07'!$H$3:$H$300,"&lt;0")+COUNTIFS('08'!$C$3:$C$300,C768,'08'!$H$3:$H$300,"&lt;0")+COUNTIFS('08'!$D$3:$D$300,C768,'08'!$H$3:$H$300,"&lt;0")+COUNTIFS('09'!$C$3:$C$300,C768,'09'!$H$3:$H$300,"&lt;0")+COUNTIFS('09'!$D$3:$D$300,C768,'09'!$H$3:$H$300,"&lt;0")+COUNTIFS('10'!$C$3:$C$260,C768,'10'!$I$3:$I$260,"&lt;0")+COUNTIFS('10'!$D$3:$D$260,C768,'10'!$I$3:$I$260,"&lt;0")+COUNTIFS('11'!$C$3:$C$300,C768,'11'!$H$3:$H$300,"&lt;0")+COUNTIFS('11'!$D$3:$D$300,C768,'11'!$H$3:$H$300,"&lt;0")+COUNTIFS('12'!$C$3:$C$300,C768,'12'!$H$3:$H$300,"&lt;0")+COUNTIFS('12'!$D$3:$D$300,C768,'12'!$H$3:$H$300,"&lt;0")</f>
        <v>0</v>
      </c>
      <c r="H768" s="19">
        <f>SUMIFS('01'!$H$3:$H$300,'01'!$C$3:$C$300,C768)+SUMIFS('01'!$H$3:$H$300,'01'!$D$3:$D$300,C768)+SUMIFS('02'!$H$3:$H$300,'02'!$C$3:$C$300,C768)+SUMIFS('02'!$H$3:$H$300,'02'!$D$3:$D$300,C768)+SUMIFS('03'!$H$3:$H$300,'03'!$C$3:$C$300,C768)+SUMIFS('03'!$H$3:$H$300,'03'!$D$3:$D$300,C768)+SUMIFS('04'!$H$3:$H$300,'04'!$C$3:$C$300,C768)+SUMIFS('04'!$H$3:$H$300,'04'!$D$3:$D$300,C768)+SUMIFS('05'!$H$3:$H$300,'05'!$C$3:$C$300,C768)+SUMIFS('05'!$H$3:$H$300,'05'!$D$3:$D$300,C768)+SUMIFS('06'!$H$3:$H$300,'06'!$C$3:$C$300,C768)+SUMIFS('06'!$H$3:$H$300,'06'!$D$3:$D$300,C768)+SUMIFS('07'!$H$3:$H$300,'07'!$C$3:$C$300,C768)+SUMIFS('07'!$H$3:$H$300,'07'!$D$3:$D$300,C768)+SUMIFS('08'!$H$3:$H$300,'08'!$C$3:$C$300,C768)+SUMIFS('08'!$H$3:$H$300,'08'!$D$3:$D$300,C768)+SUMIFS('09'!$H$3:$H$300,'09'!$C$3:$C$300,C768)+SUMIFS('09'!$H$3:$H$300,'09'!$D$3:$D$300,C768)+SUMIFS('10'!$I$3:$I$260,'10'!$C$3:$C$260,C768)+SUMIFS('10'!$I$3:$I$260,'10'!$D$3:$D$260,C768)+SUMIFS('11'!$H$3:$H$300,'11'!$C$3:$C$300,C768)+SUMIFS('11'!$H$3:$H$300,'11'!$D$3:$D$300,C768)+SUMIFS('12'!$H$3:$H$300,'12'!$C$3:$C$300,C768)+SUMIFS('12'!$H$3:$H$300,'12'!$D$3:$D$300,C768)</f>
        <v>0</v>
      </c>
      <c r="I768" s="212"/>
      <c r="J768" s="231"/>
      <c r="K768" s="212"/>
      <c r="L768" s="212"/>
    </row>
    <row r="769" spans="1:12" ht="24.75" customHeight="1">
      <c r="A769" s="16">
        <f>Equipes!$H769+(ROW(Equipes!$H769)/100000)</f>
        <v>7.6899999999999998E-3</v>
      </c>
      <c r="B769" s="13">
        <f>RANK(Equipes!$A769,A:A)</f>
        <v>232</v>
      </c>
      <c r="C769" s="28"/>
      <c r="D769" s="18">
        <f>COUNTIF('01'!$C$3:$C$300,C769)+COUNTIF('02'!$C$3:$C$300,C769)+COUNTIF('03'!$C$3:$C$300,C769)+COUNTIF('04'!$C$3:$C$300,C769)+COUNTIF('05'!$C$3:$C$300,C769)+COUNTIF('06'!$C$3:$C$300,C769)+COUNTIF('07'!$C$3:$C$300,C769)+COUNTIF('08'!$C$3:$C$300,C769)+COUNTIF('09'!$C$3:$C$300,C769)+COUNTIF('10'!$C$3:$C$260,C769)+COUNTIF('11'!$C$3:$C$300,C769)+COUNTIF('12'!$C$3:$C$300,C769)</f>
        <v>0</v>
      </c>
      <c r="E769" s="18">
        <f>COUNTIF('01'!$D$3:$D$300,C769)+COUNTIF('02'!$D$3:$D$300,C769)+COUNTIF('03'!$D$3:$D$300,C769)+COUNTIF('04'!$D$3:$D$300,C769)+COUNTIF('05'!$D$3:$D$300,C769)+COUNTIF('06'!$D$3:$D$300,C769)+COUNTIF('07'!$D$3:$D$300,C769)+COUNTIF('08'!$D$3:$D$300,C769)+COUNTIF('09'!$D$3:$D$300,C769)+COUNTIF('10'!$D$3:$D$260,C769)+COUNTIF('11'!$D$3:$D$300,C769)+COUNTIF('12'!$D$3:$D$300,C769)</f>
        <v>0</v>
      </c>
      <c r="F769" s="18">
        <f>COUNTIFS('01'!$C$3:$C$300,C769,'01'!$H$3:$H$300,"&gt;0")+COUNTIFS('01'!$D$3:$D$300,C769,'01'!$H$3:$H$300,"&gt;0")+COUNTIFS('02'!$C$3:$C$300,C769,'02'!$H$3:$H$300,"&gt;0")+COUNTIFS('02'!$D$3:$D$300,C769,'02'!$H$3:$H$300,"&gt;0")+COUNTIFS('03'!$C$3:$C$300,C769,'03'!$H$3:$H$300,"&gt;0")+COUNTIFS('03'!$D$3:$D$300,C769,'03'!$H$3:$H$300,"&gt;0")+COUNTIFS('04'!$C$3:$C$300,C769,'04'!$H$3:$H$300,"&gt;0")+COUNTIFS('04'!$D$3:$D$300,C769,'04'!$H$3:$H$300,"&gt;0")+COUNTIFS('05'!$C$3:$C$300,C769,'05'!$H$3:$H$300,"&gt;0")+COUNTIFS('05'!$D$3:$D$300,C769,'05'!$H$3:$H$300,"&gt;0")+COUNTIFS('06'!$C$3:$C$300,C769,'06'!$H$3:$H$300,"&gt;0")+COUNTIFS('06'!$D$3:$D$300,C769,'06'!$H$3:$H$300,"&gt;0")+COUNTIFS('07'!$C$3:$C$300,C769,'07'!$H$3:$H$300,"&gt;0")+COUNTIFS('07'!$D$3:$D$300,C769,'07'!$H$3:$H$300,"&gt;0")+COUNTIFS('08'!$C$3:$C$300,C769,'08'!$H$3:$H$300,"&gt;0")+COUNTIFS('08'!$D$3:$D$300,C769,'08'!$H$3:$H$300,"&gt;0")+COUNTIFS('09'!$C$3:$C$300,C769,'09'!$H$3:$H$300,"&gt;0")+COUNTIFS('09'!$D$3:$D$300,C769,'09'!$H$3:$H$300,"&gt;0")+COUNTIFS('10'!$C$3:$C$260,C769,'10'!$I$3:$I$260,"&gt;0")+COUNTIFS('10'!$D$3:$D$260,C769,'10'!$I$3:$I$260,"&gt;0")+COUNTIFS('11'!$C$3:$C$300,C769,'11'!$H$3:$H$300,"&gt;0")+COUNTIFS('11'!$D$3:$D$300,C769,'11'!$H$3:$H$300,"&gt;0")+COUNTIFS('12'!$C$3:$C$300,C769,'12'!$H$3:$H$300,"&gt;0")+COUNTIFS('12'!$D$3:$D$300,C769,'12'!$H$3:$H$300,"&gt;0")</f>
        <v>0</v>
      </c>
      <c r="G769" s="18">
        <f>COUNTIFS('01'!$C$3:$C$300,C769,'01'!$H$3:$H$300,"&lt;0")+COUNTIFS('01'!$D$3:$D$300,C769,'01'!$H$3:$H$300,"&lt;0")+COUNTIFS('02'!$C$3:$C$300,C769,'02'!$H$3:$H$300,"&lt;0")+COUNTIFS('02'!$D$3:$D$300,C769,'02'!$H$3:$H$300,"&lt;0")+COUNTIFS('03'!$C$3:$C$300,C769,'03'!$H$3:$H$300,"&lt;0")+COUNTIFS('03'!$D$3:$D$300,C769,'03'!$H$3:$H$300,"&lt;0")+COUNTIFS('04'!$C$3:$C$300,C769,'04'!$H$3:$H$300,"&lt;0")+COUNTIFS('04'!$D$3:$D$300,C769,'04'!$H$3:$H$300,"&lt;0")+COUNTIFS('05'!$C$3:$C$300,C769,'05'!$H$3:$H$300,"&lt;0")+COUNTIFS('05'!$D$3:$D$300,C769,'05'!$H$3:$H$300,"&lt;0")+COUNTIFS('06'!$C$3:$C$300,C769,'06'!$H$3:$H$300,"&lt;0")+COUNTIFS('06'!$D$3:$D$300,C769,'06'!$H$3:$H$300,"&lt;0")+COUNTIFS('07'!$C$3:$C$300,C769,'07'!$H$3:$H$300,"&lt;0")+COUNTIFS('07'!$D$3:$D$300,C769,'07'!$H$3:$H$300,"&lt;0")+COUNTIFS('08'!$C$3:$C$300,C769,'08'!$H$3:$H$300,"&lt;0")+COUNTIFS('08'!$D$3:$D$300,C769,'08'!$H$3:$H$300,"&lt;0")+COUNTIFS('09'!$C$3:$C$300,C769,'09'!$H$3:$H$300,"&lt;0")+COUNTIFS('09'!$D$3:$D$300,C769,'09'!$H$3:$H$300,"&lt;0")+COUNTIFS('10'!$C$3:$C$260,C769,'10'!$I$3:$I$260,"&lt;0")+COUNTIFS('10'!$D$3:$D$260,C769,'10'!$I$3:$I$260,"&lt;0")+COUNTIFS('11'!$C$3:$C$300,C769,'11'!$H$3:$H$300,"&lt;0")+COUNTIFS('11'!$D$3:$D$300,C769,'11'!$H$3:$H$300,"&lt;0")+COUNTIFS('12'!$C$3:$C$300,C769,'12'!$H$3:$H$300,"&lt;0")+COUNTIFS('12'!$D$3:$D$300,C769,'12'!$H$3:$H$300,"&lt;0")</f>
        <v>0</v>
      </c>
      <c r="H769" s="19">
        <f>SUMIFS('01'!$H$3:$H$300,'01'!$C$3:$C$300,C769)+SUMIFS('01'!$H$3:$H$300,'01'!$D$3:$D$300,C769)+SUMIFS('02'!$H$3:$H$300,'02'!$C$3:$C$300,C769)+SUMIFS('02'!$H$3:$H$300,'02'!$D$3:$D$300,C769)+SUMIFS('03'!$H$3:$H$300,'03'!$C$3:$C$300,C769)+SUMIFS('03'!$H$3:$H$300,'03'!$D$3:$D$300,C769)+SUMIFS('04'!$H$3:$H$300,'04'!$C$3:$C$300,C769)+SUMIFS('04'!$H$3:$H$300,'04'!$D$3:$D$300,C769)+SUMIFS('05'!$H$3:$H$300,'05'!$C$3:$C$300,C769)+SUMIFS('05'!$H$3:$H$300,'05'!$D$3:$D$300,C769)+SUMIFS('06'!$H$3:$H$300,'06'!$C$3:$C$300,C769)+SUMIFS('06'!$H$3:$H$300,'06'!$D$3:$D$300,C769)+SUMIFS('07'!$H$3:$H$300,'07'!$C$3:$C$300,C769)+SUMIFS('07'!$H$3:$H$300,'07'!$D$3:$D$300,C769)+SUMIFS('08'!$H$3:$H$300,'08'!$C$3:$C$300,C769)+SUMIFS('08'!$H$3:$H$300,'08'!$D$3:$D$300,C769)+SUMIFS('09'!$H$3:$H$300,'09'!$C$3:$C$300,C769)+SUMIFS('09'!$H$3:$H$300,'09'!$D$3:$D$300,C769)+SUMIFS('10'!$I$3:$I$260,'10'!$C$3:$C$260,C769)+SUMIFS('10'!$I$3:$I$260,'10'!$D$3:$D$260,C769)+SUMIFS('11'!$H$3:$H$300,'11'!$C$3:$C$300,C769)+SUMIFS('11'!$H$3:$H$300,'11'!$D$3:$D$300,C769)+SUMIFS('12'!$H$3:$H$300,'12'!$C$3:$C$300,C769)+SUMIFS('12'!$H$3:$H$300,'12'!$D$3:$D$300,C769)</f>
        <v>0</v>
      </c>
      <c r="I769" s="212"/>
      <c r="J769" s="231"/>
      <c r="K769" s="212"/>
      <c r="L769" s="212"/>
    </row>
    <row r="770" spans="1:12" ht="24.75" customHeight="1">
      <c r="A770" s="16">
        <f>Equipes!$H770+(ROW(Equipes!$H770)/100000)</f>
        <v>7.7000000000000002E-3</v>
      </c>
      <c r="B770" s="13">
        <f>RANK(Equipes!$A770,A:A)</f>
        <v>231</v>
      </c>
      <c r="C770" s="28"/>
      <c r="D770" s="18">
        <f>COUNTIF('01'!$C$3:$C$300,C770)+COUNTIF('02'!$C$3:$C$300,C770)+COUNTIF('03'!$C$3:$C$300,C770)+COUNTIF('04'!$C$3:$C$300,C770)+COUNTIF('05'!$C$3:$C$300,C770)+COUNTIF('06'!$C$3:$C$300,C770)+COUNTIF('07'!$C$3:$C$300,C770)+COUNTIF('08'!$C$3:$C$300,C770)+COUNTIF('09'!$C$3:$C$300,C770)+COUNTIF('10'!$C$3:$C$260,C770)+COUNTIF('11'!$C$3:$C$300,C770)+COUNTIF('12'!$C$3:$C$300,C770)</f>
        <v>0</v>
      </c>
      <c r="E770" s="18">
        <f>COUNTIF('01'!$D$3:$D$300,C770)+COUNTIF('02'!$D$3:$D$300,C770)+COUNTIF('03'!$D$3:$D$300,C770)+COUNTIF('04'!$D$3:$D$300,C770)+COUNTIF('05'!$D$3:$D$300,C770)+COUNTIF('06'!$D$3:$D$300,C770)+COUNTIF('07'!$D$3:$D$300,C770)+COUNTIF('08'!$D$3:$D$300,C770)+COUNTIF('09'!$D$3:$D$300,C770)+COUNTIF('10'!$D$3:$D$260,C770)+COUNTIF('11'!$D$3:$D$300,C770)+COUNTIF('12'!$D$3:$D$300,C770)</f>
        <v>0</v>
      </c>
      <c r="F770" s="18">
        <f>COUNTIFS('01'!$C$3:$C$300,C770,'01'!$H$3:$H$300,"&gt;0")+COUNTIFS('01'!$D$3:$D$300,C770,'01'!$H$3:$H$300,"&gt;0")+COUNTIFS('02'!$C$3:$C$300,C770,'02'!$H$3:$H$300,"&gt;0")+COUNTIFS('02'!$D$3:$D$300,C770,'02'!$H$3:$H$300,"&gt;0")+COUNTIFS('03'!$C$3:$C$300,C770,'03'!$H$3:$H$300,"&gt;0")+COUNTIFS('03'!$D$3:$D$300,C770,'03'!$H$3:$H$300,"&gt;0")+COUNTIFS('04'!$C$3:$C$300,C770,'04'!$H$3:$H$300,"&gt;0")+COUNTIFS('04'!$D$3:$D$300,C770,'04'!$H$3:$H$300,"&gt;0")+COUNTIFS('05'!$C$3:$C$300,C770,'05'!$H$3:$H$300,"&gt;0")+COUNTIFS('05'!$D$3:$D$300,C770,'05'!$H$3:$H$300,"&gt;0")+COUNTIFS('06'!$C$3:$C$300,C770,'06'!$H$3:$H$300,"&gt;0")+COUNTIFS('06'!$D$3:$D$300,C770,'06'!$H$3:$H$300,"&gt;0")+COUNTIFS('07'!$C$3:$C$300,C770,'07'!$H$3:$H$300,"&gt;0")+COUNTIFS('07'!$D$3:$D$300,C770,'07'!$H$3:$H$300,"&gt;0")+COUNTIFS('08'!$C$3:$C$300,C770,'08'!$H$3:$H$300,"&gt;0")+COUNTIFS('08'!$D$3:$D$300,C770,'08'!$H$3:$H$300,"&gt;0")+COUNTIFS('09'!$C$3:$C$300,C770,'09'!$H$3:$H$300,"&gt;0")+COUNTIFS('09'!$D$3:$D$300,C770,'09'!$H$3:$H$300,"&gt;0")+COUNTIFS('10'!$C$3:$C$260,C770,'10'!$I$3:$I$260,"&gt;0")+COUNTIFS('10'!$D$3:$D$260,C770,'10'!$I$3:$I$260,"&gt;0")+COUNTIFS('11'!$C$3:$C$300,C770,'11'!$H$3:$H$300,"&gt;0")+COUNTIFS('11'!$D$3:$D$300,C770,'11'!$H$3:$H$300,"&gt;0")+COUNTIFS('12'!$C$3:$C$300,C770,'12'!$H$3:$H$300,"&gt;0")+COUNTIFS('12'!$D$3:$D$300,C770,'12'!$H$3:$H$300,"&gt;0")</f>
        <v>0</v>
      </c>
      <c r="G770" s="18">
        <f>COUNTIFS('01'!$C$3:$C$300,C770,'01'!$H$3:$H$300,"&lt;0")+COUNTIFS('01'!$D$3:$D$300,C770,'01'!$H$3:$H$300,"&lt;0")+COUNTIFS('02'!$C$3:$C$300,C770,'02'!$H$3:$H$300,"&lt;0")+COUNTIFS('02'!$D$3:$D$300,C770,'02'!$H$3:$H$300,"&lt;0")+COUNTIFS('03'!$C$3:$C$300,C770,'03'!$H$3:$H$300,"&lt;0")+COUNTIFS('03'!$D$3:$D$300,C770,'03'!$H$3:$H$300,"&lt;0")+COUNTIFS('04'!$C$3:$C$300,C770,'04'!$H$3:$H$300,"&lt;0")+COUNTIFS('04'!$D$3:$D$300,C770,'04'!$H$3:$H$300,"&lt;0")+COUNTIFS('05'!$C$3:$C$300,C770,'05'!$H$3:$H$300,"&lt;0")+COUNTIFS('05'!$D$3:$D$300,C770,'05'!$H$3:$H$300,"&lt;0")+COUNTIFS('06'!$C$3:$C$300,C770,'06'!$H$3:$H$300,"&lt;0")+COUNTIFS('06'!$D$3:$D$300,C770,'06'!$H$3:$H$300,"&lt;0")+COUNTIFS('07'!$C$3:$C$300,C770,'07'!$H$3:$H$300,"&lt;0")+COUNTIFS('07'!$D$3:$D$300,C770,'07'!$H$3:$H$300,"&lt;0")+COUNTIFS('08'!$C$3:$C$300,C770,'08'!$H$3:$H$300,"&lt;0")+COUNTIFS('08'!$D$3:$D$300,C770,'08'!$H$3:$H$300,"&lt;0")+COUNTIFS('09'!$C$3:$C$300,C770,'09'!$H$3:$H$300,"&lt;0")+COUNTIFS('09'!$D$3:$D$300,C770,'09'!$H$3:$H$300,"&lt;0")+COUNTIFS('10'!$C$3:$C$260,C770,'10'!$I$3:$I$260,"&lt;0")+COUNTIFS('10'!$D$3:$D$260,C770,'10'!$I$3:$I$260,"&lt;0")+COUNTIFS('11'!$C$3:$C$300,C770,'11'!$H$3:$H$300,"&lt;0")+COUNTIFS('11'!$D$3:$D$300,C770,'11'!$H$3:$H$300,"&lt;0")+COUNTIFS('12'!$C$3:$C$300,C770,'12'!$H$3:$H$300,"&lt;0")+COUNTIFS('12'!$D$3:$D$300,C770,'12'!$H$3:$H$300,"&lt;0")</f>
        <v>0</v>
      </c>
      <c r="H770" s="19">
        <f>SUMIFS('01'!$H$3:$H$300,'01'!$C$3:$C$300,C770)+SUMIFS('01'!$H$3:$H$300,'01'!$D$3:$D$300,C770)+SUMIFS('02'!$H$3:$H$300,'02'!$C$3:$C$300,C770)+SUMIFS('02'!$H$3:$H$300,'02'!$D$3:$D$300,C770)+SUMIFS('03'!$H$3:$H$300,'03'!$C$3:$C$300,C770)+SUMIFS('03'!$H$3:$H$300,'03'!$D$3:$D$300,C770)+SUMIFS('04'!$H$3:$H$300,'04'!$C$3:$C$300,C770)+SUMIFS('04'!$H$3:$H$300,'04'!$D$3:$D$300,C770)+SUMIFS('05'!$H$3:$H$300,'05'!$C$3:$C$300,C770)+SUMIFS('05'!$H$3:$H$300,'05'!$D$3:$D$300,C770)+SUMIFS('06'!$H$3:$H$300,'06'!$C$3:$C$300,C770)+SUMIFS('06'!$H$3:$H$300,'06'!$D$3:$D$300,C770)+SUMIFS('07'!$H$3:$H$300,'07'!$C$3:$C$300,C770)+SUMIFS('07'!$H$3:$H$300,'07'!$D$3:$D$300,C770)+SUMIFS('08'!$H$3:$H$300,'08'!$C$3:$C$300,C770)+SUMIFS('08'!$H$3:$H$300,'08'!$D$3:$D$300,C770)+SUMIFS('09'!$H$3:$H$300,'09'!$C$3:$C$300,C770)+SUMIFS('09'!$H$3:$H$300,'09'!$D$3:$D$300,C770)+SUMIFS('10'!$I$3:$I$260,'10'!$C$3:$C$260,C770)+SUMIFS('10'!$I$3:$I$260,'10'!$D$3:$D$260,C770)+SUMIFS('11'!$H$3:$H$300,'11'!$C$3:$C$300,C770)+SUMIFS('11'!$H$3:$H$300,'11'!$D$3:$D$300,C770)+SUMIFS('12'!$H$3:$H$300,'12'!$C$3:$C$300,C770)+SUMIFS('12'!$H$3:$H$300,'12'!$D$3:$D$300,C770)</f>
        <v>0</v>
      </c>
      <c r="I770" s="212"/>
      <c r="J770" s="231"/>
      <c r="K770" s="212"/>
      <c r="L770" s="212"/>
    </row>
    <row r="771" spans="1:12" ht="24.75" customHeight="1">
      <c r="A771" s="16">
        <f>Equipes!$H771+(ROW(Equipes!$H771)/100000)</f>
        <v>7.7099999999999998E-3</v>
      </c>
      <c r="B771" s="13">
        <f>RANK(Equipes!$A771,A:A)</f>
        <v>230</v>
      </c>
      <c r="C771" s="28"/>
      <c r="D771" s="18">
        <f>COUNTIF('01'!$C$3:$C$300,C771)+COUNTIF('02'!$C$3:$C$300,C771)+COUNTIF('03'!$C$3:$C$300,C771)+COUNTIF('04'!$C$3:$C$300,C771)+COUNTIF('05'!$C$3:$C$300,C771)+COUNTIF('06'!$C$3:$C$300,C771)+COUNTIF('07'!$C$3:$C$300,C771)+COUNTIF('08'!$C$3:$C$300,C771)+COUNTIF('09'!$C$3:$C$300,C771)+COUNTIF('10'!$C$3:$C$260,C771)+COUNTIF('11'!$C$3:$C$300,C771)+COUNTIF('12'!$C$3:$C$300,C771)</f>
        <v>0</v>
      </c>
      <c r="E771" s="18">
        <f>COUNTIF('01'!$D$3:$D$300,C771)+COUNTIF('02'!$D$3:$D$300,C771)+COUNTIF('03'!$D$3:$D$300,C771)+COUNTIF('04'!$D$3:$D$300,C771)+COUNTIF('05'!$D$3:$D$300,C771)+COUNTIF('06'!$D$3:$D$300,C771)+COUNTIF('07'!$D$3:$D$300,C771)+COUNTIF('08'!$D$3:$D$300,C771)+COUNTIF('09'!$D$3:$D$300,C771)+COUNTIF('10'!$D$3:$D$260,C771)+COUNTIF('11'!$D$3:$D$300,C771)+COUNTIF('12'!$D$3:$D$300,C771)</f>
        <v>0</v>
      </c>
      <c r="F771" s="18">
        <f>COUNTIFS('01'!$C$3:$C$300,C771,'01'!$H$3:$H$300,"&gt;0")+COUNTIFS('01'!$D$3:$D$300,C771,'01'!$H$3:$H$300,"&gt;0")+COUNTIFS('02'!$C$3:$C$300,C771,'02'!$H$3:$H$300,"&gt;0")+COUNTIFS('02'!$D$3:$D$300,C771,'02'!$H$3:$H$300,"&gt;0")+COUNTIFS('03'!$C$3:$C$300,C771,'03'!$H$3:$H$300,"&gt;0")+COUNTIFS('03'!$D$3:$D$300,C771,'03'!$H$3:$H$300,"&gt;0")+COUNTIFS('04'!$C$3:$C$300,C771,'04'!$H$3:$H$300,"&gt;0")+COUNTIFS('04'!$D$3:$D$300,C771,'04'!$H$3:$H$300,"&gt;0")+COUNTIFS('05'!$C$3:$C$300,C771,'05'!$H$3:$H$300,"&gt;0")+COUNTIFS('05'!$D$3:$D$300,C771,'05'!$H$3:$H$300,"&gt;0")+COUNTIFS('06'!$C$3:$C$300,C771,'06'!$H$3:$H$300,"&gt;0")+COUNTIFS('06'!$D$3:$D$300,C771,'06'!$H$3:$H$300,"&gt;0")+COUNTIFS('07'!$C$3:$C$300,C771,'07'!$H$3:$H$300,"&gt;0")+COUNTIFS('07'!$D$3:$D$300,C771,'07'!$H$3:$H$300,"&gt;0")+COUNTIFS('08'!$C$3:$C$300,C771,'08'!$H$3:$H$300,"&gt;0")+COUNTIFS('08'!$D$3:$D$300,C771,'08'!$H$3:$H$300,"&gt;0")+COUNTIFS('09'!$C$3:$C$300,C771,'09'!$H$3:$H$300,"&gt;0")+COUNTIFS('09'!$D$3:$D$300,C771,'09'!$H$3:$H$300,"&gt;0")+COUNTIFS('10'!$C$3:$C$260,C771,'10'!$I$3:$I$260,"&gt;0")+COUNTIFS('10'!$D$3:$D$260,C771,'10'!$I$3:$I$260,"&gt;0")+COUNTIFS('11'!$C$3:$C$300,C771,'11'!$H$3:$H$300,"&gt;0")+COUNTIFS('11'!$D$3:$D$300,C771,'11'!$H$3:$H$300,"&gt;0")+COUNTIFS('12'!$C$3:$C$300,C771,'12'!$H$3:$H$300,"&gt;0")+COUNTIFS('12'!$D$3:$D$300,C771,'12'!$H$3:$H$300,"&gt;0")</f>
        <v>0</v>
      </c>
      <c r="G771" s="18">
        <f>COUNTIFS('01'!$C$3:$C$300,C771,'01'!$H$3:$H$300,"&lt;0")+COUNTIFS('01'!$D$3:$D$300,C771,'01'!$H$3:$H$300,"&lt;0")+COUNTIFS('02'!$C$3:$C$300,C771,'02'!$H$3:$H$300,"&lt;0")+COUNTIFS('02'!$D$3:$D$300,C771,'02'!$H$3:$H$300,"&lt;0")+COUNTIFS('03'!$C$3:$C$300,C771,'03'!$H$3:$H$300,"&lt;0")+COUNTIFS('03'!$D$3:$D$300,C771,'03'!$H$3:$H$300,"&lt;0")+COUNTIFS('04'!$C$3:$C$300,C771,'04'!$H$3:$H$300,"&lt;0")+COUNTIFS('04'!$D$3:$D$300,C771,'04'!$H$3:$H$300,"&lt;0")+COUNTIFS('05'!$C$3:$C$300,C771,'05'!$H$3:$H$300,"&lt;0")+COUNTIFS('05'!$D$3:$D$300,C771,'05'!$H$3:$H$300,"&lt;0")+COUNTIFS('06'!$C$3:$C$300,C771,'06'!$H$3:$H$300,"&lt;0")+COUNTIFS('06'!$D$3:$D$300,C771,'06'!$H$3:$H$300,"&lt;0")+COUNTIFS('07'!$C$3:$C$300,C771,'07'!$H$3:$H$300,"&lt;0")+COUNTIFS('07'!$D$3:$D$300,C771,'07'!$H$3:$H$300,"&lt;0")+COUNTIFS('08'!$C$3:$C$300,C771,'08'!$H$3:$H$300,"&lt;0")+COUNTIFS('08'!$D$3:$D$300,C771,'08'!$H$3:$H$300,"&lt;0")+COUNTIFS('09'!$C$3:$C$300,C771,'09'!$H$3:$H$300,"&lt;0")+COUNTIFS('09'!$D$3:$D$300,C771,'09'!$H$3:$H$300,"&lt;0")+COUNTIFS('10'!$C$3:$C$260,C771,'10'!$I$3:$I$260,"&lt;0")+COUNTIFS('10'!$D$3:$D$260,C771,'10'!$I$3:$I$260,"&lt;0")+COUNTIFS('11'!$C$3:$C$300,C771,'11'!$H$3:$H$300,"&lt;0")+COUNTIFS('11'!$D$3:$D$300,C771,'11'!$H$3:$H$300,"&lt;0")+COUNTIFS('12'!$C$3:$C$300,C771,'12'!$H$3:$H$300,"&lt;0")+COUNTIFS('12'!$D$3:$D$300,C771,'12'!$H$3:$H$300,"&lt;0")</f>
        <v>0</v>
      </c>
      <c r="H771" s="19">
        <f>SUMIFS('01'!$H$3:$H$300,'01'!$C$3:$C$300,C771)+SUMIFS('01'!$H$3:$H$300,'01'!$D$3:$D$300,C771)+SUMIFS('02'!$H$3:$H$300,'02'!$C$3:$C$300,C771)+SUMIFS('02'!$H$3:$H$300,'02'!$D$3:$D$300,C771)+SUMIFS('03'!$H$3:$H$300,'03'!$C$3:$C$300,C771)+SUMIFS('03'!$H$3:$H$300,'03'!$D$3:$D$300,C771)+SUMIFS('04'!$H$3:$H$300,'04'!$C$3:$C$300,C771)+SUMIFS('04'!$H$3:$H$300,'04'!$D$3:$D$300,C771)+SUMIFS('05'!$H$3:$H$300,'05'!$C$3:$C$300,C771)+SUMIFS('05'!$H$3:$H$300,'05'!$D$3:$D$300,C771)+SUMIFS('06'!$H$3:$H$300,'06'!$C$3:$C$300,C771)+SUMIFS('06'!$H$3:$H$300,'06'!$D$3:$D$300,C771)+SUMIFS('07'!$H$3:$H$300,'07'!$C$3:$C$300,C771)+SUMIFS('07'!$H$3:$H$300,'07'!$D$3:$D$300,C771)+SUMIFS('08'!$H$3:$H$300,'08'!$C$3:$C$300,C771)+SUMIFS('08'!$H$3:$H$300,'08'!$D$3:$D$300,C771)+SUMIFS('09'!$H$3:$H$300,'09'!$C$3:$C$300,C771)+SUMIFS('09'!$H$3:$H$300,'09'!$D$3:$D$300,C771)+SUMIFS('10'!$I$3:$I$260,'10'!$C$3:$C$260,C771)+SUMIFS('10'!$I$3:$I$260,'10'!$D$3:$D$260,C771)+SUMIFS('11'!$H$3:$H$300,'11'!$C$3:$C$300,C771)+SUMIFS('11'!$H$3:$H$300,'11'!$D$3:$D$300,C771)+SUMIFS('12'!$H$3:$H$300,'12'!$C$3:$C$300,C771)+SUMIFS('12'!$H$3:$H$300,'12'!$D$3:$D$300,C771)</f>
        <v>0</v>
      </c>
      <c r="I771" s="212"/>
      <c r="J771" s="231"/>
      <c r="K771" s="212"/>
      <c r="L771" s="212"/>
    </row>
    <row r="772" spans="1:12" ht="24.75" customHeight="1">
      <c r="A772" s="16">
        <f>Equipes!$H772+(ROW(Equipes!$H772)/100000)</f>
        <v>7.7200000000000003E-3</v>
      </c>
      <c r="B772" s="13">
        <f>RANK(Equipes!$A772,A:A)</f>
        <v>229</v>
      </c>
      <c r="C772" s="28"/>
      <c r="D772" s="18">
        <f>COUNTIF('01'!$C$3:$C$300,C772)+COUNTIF('02'!$C$3:$C$300,C772)+COUNTIF('03'!$C$3:$C$300,C772)+COUNTIF('04'!$C$3:$C$300,C772)+COUNTIF('05'!$C$3:$C$300,C772)+COUNTIF('06'!$C$3:$C$300,C772)+COUNTIF('07'!$C$3:$C$300,C772)+COUNTIF('08'!$C$3:$C$300,C772)+COUNTIF('09'!$C$3:$C$300,C772)+COUNTIF('10'!$C$3:$C$260,C772)+COUNTIF('11'!$C$3:$C$300,C772)+COUNTIF('12'!$C$3:$C$300,C772)</f>
        <v>0</v>
      </c>
      <c r="E772" s="18">
        <f>COUNTIF('01'!$D$3:$D$300,C772)+COUNTIF('02'!$D$3:$D$300,C772)+COUNTIF('03'!$D$3:$D$300,C772)+COUNTIF('04'!$D$3:$D$300,C772)+COUNTIF('05'!$D$3:$D$300,C772)+COUNTIF('06'!$D$3:$D$300,C772)+COUNTIF('07'!$D$3:$D$300,C772)+COUNTIF('08'!$D$3:$D$300,C772)+COUNTIF('09'!$D$3:$D$300,C772)+COUNTIF('10'!$D$3:$D$260,C772)+COUNTIF('11'!$D$3:$D$300,C772)+COUNTIF('12'!$D$3:$D$300,C772)</f>
        <v>0</v>
      </c>
      <c r="F772" s="18">
        <f>COUNTIFS('01'!$C$3:$C$300,C772,'01'!$H$3:$H$300,"&gt;0")+COUNTIFS('01'!$D$3:$D$300,C772,'01'!$H$3:$H$300,"&gt;0")+COUNTIFS('02'!$C$3:$C$300,C772,'02'!$H$3:$H$300,"&gt;0")+COUNTIFS('02'!$D$3:$D$300,C772,'02'!$H$3:$H$300,"&gt;0")+COUNTIFS('03'!$C$3:$C$300,C772,'03'!$H$3:$H$300,"&gt;0")+COUNTIFS('03'!$D$3:$D$300,C772,'03'!$H$3:$H$300,"&gt;0")+COUNTIFS('04'!$C$3:$C$300,C772,'04'!$H$3:$H$300,"&gt;0")+COUNTIFS('04'!$D$3:$D$300,C772,'04'!$H$3:$H$300,"&gt;0")+COUNTIFS('05'!$C$3:$C$300,C772,'05'!$H$3:$H$300,"&gt;0")+COUNTIFS('05'!$D$3:$D$300,C772,'05'!$H$3:$H$300,"&gt;0")+COUNTIFS('06'!$C$3:$C$300,C772,'06'!$H$3:$H$300,"&gt;0")+COUNTIFS('06'!$D$3:$D$300,C772,'06'!$H$3:$H$300,"&gt;0")+COUNTIFS('07'!$C$3:$C$300,C772,'07'!$H$3:$H$300,"&gt;0")+COUNTIFS('07'!$D$3:$D$300,C772,'07'!$H$3:$H$300,"&gt;0")+COUNTIFS('08'!$C$3:$C$300,C772,'08'!$H$3:$H$300,"&gt;0")+COUNTIFS('08'!$D$3:$D$300,C772,'08'!$H$3:$H$300,"&gt;0")+COUNTIFS('09'!$C$3:$C$300,C772,'09'!$H$3:$H$300,"&gt;0")+COUNTIFS('09'!$D$3:$D$300,C772,'09'!$H$3:$H$300,"&gt;0")+COUNTIFS('10'!$C$3:$C$260,C772,'10'!$I$3:$I$260,"&gt;0")+COUNTIFS('10'!$D$3:$D$260,C772,'10'!$I$3:$I$260,"&gt;0")+COUNTIFS('11'!$C$3:$C$300,C772,'11'!$H$3:$H$300,"&gt;0")+COUNTIFS('11'!$D$3:$D$300,C772,'11'!$H$3:$H$300,"&gt;0")+COUNTIFS('12'!$C$3:$C$300,C772,'12'!$H$3:$H$300,"&gt;0")+COUNTIFS('12'!$D$3:$D$300,C772,'12'!$H$3:$H$300,"&gt;0")</f>
        <v>0</v>
      </c>
      <c r="G772" s="18">
        <f>COUNTIFS('01'!$C$3:$C$300,C772,'01'!$H$3:$H$300,"&lt;0")+COUNTIFS('01'!$D$3:$D$300,C772,'01'!$H$3:$H$300,"&lt;0")+COUNTIFS('02'!$C$3:$C$300,C772,'02'!$H$3:$H$300,"&lt;0")+COUNTIFS('02'!$D$3:$D$300,C772,'02'!$H$3:$H$300,"&lt;0")+COUNTIFS('03'!$C$3:$C$300,C772,'03'!$H$3:$H$300,"&lt;0")+COUNTIFS('03'!$D$3:$D$300,C772,'03'!$H$3:$H$300,"&lt;0")+COUNTIFS('04'!$C$3:$C$300,C772,'04'!$H$3:$H$300,"&lt;0")+COUNTIFS('04'!$D$3:$D$300,C772,'04'!$H$3:$H$300,"&lt;0")+COUNTIFS('05'!$C$3:$C$300,C772,'05'!$H$3:$H$300,"&lt;0")+COUNTIFS('05'!$D$3:$D$300,C772,'05'!$H$3:$H$300,"&lt;0")+COUNTIFS('06'!$C$3:$C$300,C772,'06'!$H$3:$H$300,"&lt;0")+COUNTIFS('06'!$D$3:$D$300,C772,'06'!$H$3:$H$300,"&lt;0")+COUNTIFS('07'!$C$3:$C$300,C772,'07'!$H$3:$H$300,"&lt;0")+COUNTIFS('07'!$D$3:$D$300,C772,'07'!$H$3:$H$300,"&lt;0")+COUNTIFS('08'!$C$3:$C$300,C772,'08'!$H$3:$H$300,"&lt;0")+COUNTIFS('08'!$D$3:$D$300,C772,'08'!$H$3:$H$300,"&lt;0")+COUNTIFS('09'!$C$3:$C$300,C772,'09'!$H$3:$H$300,"&lt;0")+COUNTIFS('09'!$D$3:$D$300,C772,'09'!$H$3:$H$300,"&lt;0")+COUNTIFS('10'!$C$3:$C$260,C772,'10'!$I$3:$I$260,"&lt;0")+COUNTIFS('10'!$D$3:$D$260,C772,'10'!$I$3:$I$260,"&lt;0")+COUNTIFS('11'!$C$3:$C$300,C772,'11'!$H$3:$H$300,"&lt;0")+COUNTIFS('11'!$D$3:$D$300,C772,'11'!$H$3:$H$300,"&lt;0")+COUNTIFS('12'!$C$3:$C$300,C772,'12'!$H$3:$H$300,"&lt;0")+COUNTIFS('12'!$D$3:$D$300,C772,'12'!$H$3:$H$300,"&lt;0")</f>
        <v>0</v>
      </c>
      <c r="H772" s="19">
        <f>SUMIFS('01'!$H$3:$H$300,'01'!$C$3:$C$300,C772)+SUMIFS('01'!$H$3:$H$300,'01'!$D$3:$D$300,C772)+SUMIFS('02'!$H$3:$H$300,'02'!$C$3:$C$300,C772)+SUMIFS('02'!$H$3:$H$300,'02'!$D$3:$D$300,C772)+SUMIFS('03'!$H$3:$H$300,'03'!$C$3:$C$300,C772)+SUMIFS('03'!$H$3:$H$300,'03'!$D$3:$D$300,C772)+SUMIFS('04'!$H$3:$H$300,'04'!$C$3:$C$300,C772)+SUMIFS('04'!$H$3:$H$300,'04'!$D$3:$D$300,C772)+SUMIFS('05'!$H$3:$H$300,'05'!$C$3:$C$300,C772)+SUMIFS('05'!$H$3:$H$300,'05'!$D$3:$D$300,C772)+SUMIFS('06'!$H$3:$H$300,'06'!$C$3:$C$300,C772)+SUMIFS('06'!$H$3:$H$300,'06'!$D$3:$D$300,C772)+SUMIFS('07'!$H$3:$H$300,'07'!$C$3:$C$300,C772)+SUMIFS('07'!$H$3:$H$300,'07'!$D$3:$D$300,C772)+SUMIFS('08'!$H$3:$H$300,'08'!$C$3:$C$300,C772)+SUMIFS('08'!$H$3:$H$300,'08'!$D$3:$D$300,C772)+SUMIFS('09'!$H$3:$H$300,'09'!$C$3:$C$300,C772)+SUMIFS('09'!$H$3:$H$300,'09'!$D$3:$D$300,C772)+SUMIFS('10'!$I$3:$I$260,'10'!$C$3:$C$260,C772)+SUMIFS('10'!$I$3:$I$260,'10'!$D$3:$D$260,C772)+SUMIFS('11'!$H$3:$H$300,'11'!$C$3:$C$300,C772)+SUMIFS('11'!$H$3:$H$300,'11'!$D$3:$D$300,C772)+SUMIFS('12'!$H$3:$H$300,'12'!$C$3:$C$300,C772)+SUMIFS('12'!$H$3:$H$300,'12'!$D$3:$D$300,C772)</f>
        <v>0</v>
      </c>
      <c r="I772" s="212"/>
      <c r="J772" s="231"/>
      <c r="K772" s="212"/>
      <c r="L772" s="212"/>
    </row>
    <row r="773" spans="1:12" ht="24.75" customHeight="1">
      <c r="A773" s="16">
        <f>Equipes!$H773+(ROW(Equipes!$H773)/100000)</f>
        <v>7.7299999999999999E-3</v>
      </c>
      <c r="B773" s="13">
        <f>RANK(Equipes!$A773,A:A)</f>
        <v>228</v>
      </c>
      <c r="C773" s="28"/>
      <c r="D773" s="18">
        <f>COUNTIF('01'!$C$3:$C$300,C773)+COUNTIF('02'!$C$3:$C$300,C773)+COUNTIF('03'!$C$3:$C$300,C773)+COUNTIF('04'!$C$3:$C$300,C773)+COUNTIF('05'!$C$3:$C$300,C773)+COUNTIF('06'!$C$3:$C$300,C773)+COUNTIF('07'!$C$3:$C$300,C773)+COUNTIF('08'!$C$3:$C$300,C773)+COUNTIF('09'!$C$3:$C$300,C773)+COUNTIF('10'!$C$3:$C$260,C773)+COUNTIF('11'!$C$3:$C$300,C773)+COUNTIF('12'!$C$3:$C$300,C773)</f>
        <v>0</v>
      </c>
      <c r="E773" s="18">
        <f>COUNTIF('01'!$D$3:$D$300,C773)+COUNTIF('02'!$D$3:$D$300,C773)+COUNTIF('03'!$D$3:$D$300,C773)+COUNTIF('04'!$D$3:$D$300,C773)+COUNTIF('05'!$D$3:$D$300,C773)+COUNTIF('06'!$D$3:$D$300,C773)+COUNTIF('07'!$D$3:$D$300,C773)+COUNTIF('08'!$D$3:$D$300,C773)+COUNTIF('09'!$D$3:$D$300,C773)+COUNTIF('10'!$D$3:$D$260,C773)+COUNTIF('11'!$D$3:$D$300,C773)+COUNTIF('12'!$D$3:$D$300,C773)</f>
        <v>0</v>
      </c>
      <c r="F773" s="18">
        <f>COUNTIFS('01'!$C$3:$C$300,C773,'01'!$H$3:$H$300,"&gt;0")+COUNTIFS('01'!$D$3:$D$300,C773,'01'!$H$3:$H$300,"&gt;0")+COUNTIFS('02'!$C$3:$C$300,C773,'02'!$H$3:$H$300,"&gt;0")+COUNTIFS('02'!$D$3:$D$300,C773,'02'!$H$3:$H$300,"&gt;0")+COUNTIFS('03'!$C$3:$C$300,C773,'03'!$H$3:$H$300,"&gt;0")+COUNTIFS('03'!$D$3:$D$300,C773,'03'!$H$3:$H$300,"&gt;0")+COUNTIFS('04'!$C$3:$C$300,C773,'04'!$H$3:$H$300,"&gt;0")+COUNTIFS('04'!$D$3:$D$300,C773,'04'!$H$3:$H$300,"&gt;0")+COUNTIFS('05'!$C$3:$C$300,C773,'05'!$H$3:$H$300,"&gt;0")+COUNTIFS('05'!$D$3:$D$300,C773,'05'!$H$3:$H$300,"&gt;0")+COUNTIFS('06'!$C$3:$C$300,C773,'06'!$H$3:$H$300,"&gt;0")+COUNTIFS('06'!$D$3:$D$300,C773,'06'!$H$3:$H$300,"&gt;0")+COUNTIFS('07'!$C$3:$C$300,C773,'07'!$H$3:$H$300,"&gt;0")+COUNTIFS('07'!$D$3:$D$300,C773,'07'!$H$3:$H$300,"&gt;0")+COUNTIFS('08'!$C$3:$C$300,C773,'08'!$H$3:$H$300,"&gt;0")+COUNTIFS('08'!$D$3:$D$300,C773,'08'!$H$3:$H$300,"&gt;0")+COUNTIFS('09'!$C$3:$C$300,C773,'09'!$H$3:$H$300,"&gt;0")+COUNTIFS('09'!$D$3:$D$300,C773,'09'!$H$3:$H$300,"&gt;0")+COUNTIFS('10'!$C$3:$C$260,C773,'10'!$I$3:$I$260,"&gt;0")+COUNTIFS('10'!$D$3:$D$260,C773,'10'!$I$3:$I$260,"&gt;0")+COUNTIFS('11'!$C$3:$C$300,C773,'11'!$H$3:$H$300,"&gt;0")+COUNTIFS('11'!$D$3:$D$300,C773,'11'!$H$3:$H$300,"&gt;0")+COUNTIFS('12'!$C$3:$C$300,C773,'12'!$H$3:$H$300,"&gt;0")+COUNTIFS('12'!$D$3:$D$300,C773,'12'!$H$3:$H$300,"&gt;0")</f>
        <v>0</v>
      </c>
      <c r="G773" s="18">
        <f>COUNTIFS('01'!$C$3:$C$300,C773,'01'!$H$3:$H$300,"&lt;0")+COUNTIFS('01'!$D$3:$D$300,C773,'01'!$H$3:$H$300,"&lt;0")+COUNTIFS('02'!$C$3:$C$300,C773,'02'!$H$3:$H$300,"&lt;0")+COUNTIFS('02'!$D$3:$D$300,C773,'02'!$H$3:$H$300,"&lt;0")+COUNTIFS('03'!$C$3:$C$300,C773,'03'!$H$3:$H$300,"&lt;0")+COUNTIFS('03'!$D$3:$D$300,C773,'03'!$H$3:$H$300,"&lt;0")+COUNTIFS('04'!$C$3:$C$300,C773,'04'!$H$3:$H$300,"&lt;0")+COUNTIFS('04'!$D$3:$D$300,C773,'04'!$H$3:$H$300,"&lt;0")+COUNTIFS('05'!$C$3:$C$300,C773,'05'!$H$3:$H$300,"&lt;0")+COUNTIFS('05'!$D$3:$D$300,C773,'05'!$H$3:$H$300,"&lt;0")+COUNTIFS('06'!$C$3:$C$300,C773,'06'!$H$3:$H$300,"&lt;0")+COUNTIFS('06'!$D$3:$D$300,C773,'06'!$H$3:$H$300,"&lt;0")+COUNTIFS('07'!$C$3:$C$300,C773,'07'!$H$3:$H$300,"&lt;0")+COUNTIFS('07'!$D$3:$D$300,C773,'07'!$H$3:$H$300,"&lt;0")+COUNTIFS('08'!$C$3:$C$300,C773,'08'!$H$3:$H$300,"&lt;0")+COUNTIFS('08'!$D$3:$D$300,C773,'08'!$H$3:$H$300,"&lt;0")+COUNTIFS('09'!$C$3:$C$300,C773,'09'!$H$3:$H$300,"&lt;0")+COUNTIFS('09'!$D$3:$D$300,C773,'09'!$H$3:$H$300,"&lt;0")+COUNTIFS('10'!$C$3:$C$260,C773,'10'!$I$3:$I$260,"&lt;0")+COUNTIFS('10'!$D$3:$D$260,C773,'10'!$I$3:$I$260,"&lt;0")+COUNTIFS('11'!$C$3:$C$300,C773,'11'!$H$3:$H$300,"&lt;0")+COUNTIFS('11'!$D$3:$D$300,C773,'11'!$H$3:$H$300,"&lt;0")+COUNTIFS('12'!$C$3:$C$300,C773,'12'!$H$3:$H$300,"&lt;0")+COUNTIFS('12'!$D$3:$D$300,C773,'12'!$H$3:$H$300,"&lt;0")</f>
        <v>0</v>
      </c>
      <c r="H773" s="19">
        <f>SUMIFS('01'!$H$3:$H$300,'01'!$C$3:$C$300,C773)+SUMIFS('01'!$H$3:$H$300,'01'!$D$3:$D$300,C773)+SUMIFS('02'!$H$3:$H$300,'02'!$C$3:$C$300,C773)+SUMIFS('02'!$H$3:$H$300,'02'!$D$3:$D$300,C773)+SUMIFS('03'!$H$3:$H$300,'03'!$C$3:$C$300,C773)+SUMIFS('03'!$H$3:$H$300,'03'!$D$3:$D$300,C773)+SUMIFS('04'!$H$3:$H$300,'04'!$C$3:$C$300,C773)+SUMIFS('04'!$H$3:$H$300,'04'!$D$3:$D$300,C773)+SUMIFS('05'!$H$3:$H$300,'05'!$C$3:$C$300,C773)+SUMIFS('05'!$H$3:$H$300,'05'!$D$3:$D$300,C773)+SUMIFS('06'!$H$3:$H$300,'06'!$C$3:$C$300,C773)+SUMIFS('06'!$H$3:$H$300,'06'!$D$3:$D$300,C773)+SUMIFS('07'!$H$3:$H$300,'07'!$C$3:$C$300,C773)+SUMIFS('07'!$H$3:$H$300,'07'!$D$3:$D$300,C773)+SUMIFS('08'!$H$3:$H$300,'08'!$C$3:$C$300,C773)+SUMIFS('08'!$H$3:$H$300,'08'!$D$3:$D$300,C773)+SUMIFS('09'!$H$3:$H$300,'09'!$C$3:$C$300,C773)+SUMIFS('09'!$H$3:$H$300,'09'!$D$3:$D$300,C773)+SUMIFS('10'!$I$3:$I$260,'10'!$C$3:$C$260,C773)+SUMIFS('10'!$I$3:$I$260,'10'!$D$3:$D$260,C773)+SUMIFS('11'!$H$3:$H$300,'11'!$C$3:$C$300,C773)+SUMIFS('11'!$H$3:$H$300,'11'!$D$3:$D$300,C773)+SUMIFS('12'!$H$3:$H$300,'12'!$C$3:$C$300,C773)+SUMIFS('12'!$H$3:$H$300,'12'!$D$3:$D$300,C773)</f>
        <v>0</v>
      </c>
      <c r="I773" s="212"/>
      <c r="J773" s="231"/>
      <c r="K773" s="212"/>
      <c r="L773" s="212"/>
    </row>
    <row r="774" spans="1:12" ht="24.75" customHeight="1">
      <c r="A774" s="16">
        <f>Equipes!$H774+(ROW(Equipes!$H774)/100000)</f>
        <v>7.7400000000000004E-3</v>
      </c>
      <c r="B774" s="13">
        <f>RANK(Equipes!$A774,A:A)</f>
        <v>227</v>
      </c>
      <c r="C774" s="28"/>
      <c r="D774" s="18">
        <f>COUNTIF('01'!$C$3:$C$300,C774)+COUNTIF('02'!$C$3:$C$300,C774)+COUNTIF('03'!$C$3:$C$300,C774)+COUNTIF('04'!$C$3:$C$300,C774)+COUNTIF('05'!$C$3:$C$300,C774)+COUNTIF('06'!$C$3:$C$300,C774)+COUNTIF('07'!$C$3:$C$300,C774)+COUNTIF('08'!$C$3:$C$300,C774)+COUNTIF('09'!$C$3:$C$300,C774)+COUNTIF('10'!$C$3:$C$260,C774)+COUNTIF('11'!$C$3:$C$300,C774)+COUNTIF('12'!$C$3:$C$300,C774)</f>
        <v>0</v>
      </c>
      <c r="E774" s="18">
        <f>COUNTIF('01'!$D$3:$D$300,C774)+COUNTIF('02'!$D$3:$D$300,C774)+COUNTIF('03'!$D$3:$D$300,C774)+COUNTIF('04'!$D$3:$D$300,C774)+COUNTIF('05'!$D$3:$D$300,C774)+COUNTIF('06'!$D$3:$D$300,C774)+COUNTIF('07'!$D$3:$D$300,C774)+COUNTIF('08'!$D$3:$D$300,C774)+COUNTIF('09'!$D$3:$D$300,C774)+COUNTIF('10'!$D$3:$D$260,C774)+COUNTIF('11'!$D$3:$D$300,C774)+COUNTIF('12'!$D$3:$D$300,C774)</f>
        <v>0</v>
      </c>
      <c r="F774" s="18">
        <f>COUNTIFS('01'!$C$3:$C$300,C774,'01'!$H$3:$H$300,"&gt;0")+COUNTIFS('01'!$D$3:$D$300,C774,'01'!$H$3:$H$300,"&gt;0")+COUNTIFS('02'!$C$3:$C$300,C774,'02'!$H$3:$H$300,"&gt;0")+COUNTIFS('02'!$D$3:$D$300,C774,'02'!$H$3:$H$300,"&gt;0")+COUNTIFS('03'!$C$3:$C$300,C774,'03'!$H$3:$H$300,"&gt;0")+COUNTIFS('03'!$D$3:$D$300,C774,'03'!$H$3:$H$300,"&gt;0")+COUNTIFS('04'!$C$3:$C$300,C774,'04'!$H$3:$H$300,"&gt;0")+COUNTIFS('04'!$D$3:$D$300,C774,'04'!$H$3:$H$300,"&gt;0")+COUNTIFS('05'!$C$3:$C$300,C774,'05'!$H$3:$H$300,"&gt;0")+COUNTIFS('05'!$D$3:$D$300,C774,'05'!$H$3:$H$300,"&gt;0")+COUNTIFS('06'!$C$3:$C$300,C774,'06'!$H$3:$H$300,"&gt;0")+COUNTIFS('06'!$D$3:$D$300,C774,'06'!$H$3:$H$300,"&gt;0")+COUNTIFS('07'!$C$3:$C$300,C774,'07'!$H$3:$H$300,"&gt;0")+COUNTIFS('07'!$D$3:$D$300,C774,'07'!$H$3:$H$300,"&gt;0")+COUNTIFS('08'!$C$3:$C$300,C774,'08'!$H$3:$H$300,"&gt;0")+COUNTIFS('08'!$D$3:$D$300,C774,'08'!$H$3:$H$300,"&gt;0")+COUNTIFS('09'!$C$3:$C$300,C774,'09'!$H$3:$H$300,"&gt;0")+COUNTIFS('09'!$D$3:$D$300,C774,'09'!$H$3:$H$300,"&gt;0")+COUNTIFS('10'!$C$3:$C$260,C774,'10'!$I$3:$I$260,"&gt;0")+COUNTIFS('10'!$D$3:$D$260,C774,'10'!$I$3:$I$260,"&gt;0")+COUNTIFS('11'!$C$3:$C$300,C774,'11'!$H$3:$H$300,"&gt;0")+COUNTIFS('11'!$D$3:$D$300,C774,'11'!$H$3:$H$300,"&gt;0")+COUNTIFS('12'!$C$3:$C$300,C774,'12'!$H$3:$H$300,"&gt;0")+COUNTIFS('12'!$D$3:$D$300,C774,'12'!$H$3:$H$300,"&gt;0")</f>
        <v>0</v>
      </c>
      <c r="G774" s="18">
        <f>COUNTIFS('01'!$C$3:$C$300,C774,'01'!$H$3:$H$300,"&lt;0")+COUNTIFS('01'!$D$3:$D$300,C774,'01'!$H$3:$H$300,"&lt;0")+COUNTIFS('02'!$C$3:$C$300,C774,'02'!$H$3:$H$300,"&lt;0")+COUNTIFS('02'!$D$3:$D$300,C774,'02'!$H$3:$H$300,"&lt;0")+COUNTIFS('03'!$C$3:$C$300,C774,'03'!$H$3:$H$300,"&lt;0")+COUNTIFS('03'!$D$3:$D$300,C774,'03'!$H$3:$H$300,"&lt;0")+COUNTIFS('04'!$C$3:$C$300,C774,'04'!$H$3:$H$300,"&lt;0")+COUNTIFS('04'!$D$3:$D$300,C774,'04'!$H$3:$H$300,"&lt;0")+COUNTIFS('05'!$C$3:$C$300,C774,'05'!$H$3:$H$300,"&lt;0")+COUNTIFS('05'!$D$3:$D$300,C774,'05'!$H$3:$H$300,"&lt;0")+COUNTIFS('06'!$C$3:$C$300,C774,'06'!$H$3:$H$300,"&lt;0")+COUNTIFS('06'!$D$3:$D$300,C774,'06'!$H$3:$H$300,"&lt;0")+COUNTIFS('07'!$C$3:$C$300,C774,'07'!$H$3:$H$300,"&lt;0")+COUNTIFS('07'!$D$3:$D$300,C774,'07'!$H$3:$H$300,"&lt;0")+COUNTIFS('08'!$C$3:$C$300,C774,'08'!$H$3:$H$300,"&lt;0")+COUNTIFS('08'!$D$3:$D$300,C774,'08'!$H$3:$H$300,"&lt;0")+COUNTIFS('09'!$C$3:$C$300,C774,'09'!$H$3:$H$300,"&lt;0")+COUNTIFS('09'!$D$3:$D$300,C774,'09'!$H$3:$H$300,"&lt;0")+COUNTIFS('10'!$C$3:$C$260,C774,'10'!$I$3:$I$260,"&lt;0")+COUNTIFS('10'!$D$3:$D$260,C774,'10'!$I$3:$I$260,"&lt;0")+COUNTIFS('11'!$C$3:$C$300,C774,'11'!$H$3:$H$300,"&lt;0")+COUNTIFS('11'!$D$3:$D$300,C774,'11'!$H$3:$H$300,"&lt;0")+COUNTIFS('12'!$C$3:$C$300,C774,'12'!$H$3:$H$300,"&lt;0")+COUNTIFS('12'!$D$3:$D$300,C774,'12'!$H$3:$H$300,"&lt;0")</f>
        <v>0</v>
      </c>
      <c r="H774" s="19">
        <f>SUMIFS('01'!$H$3:$H$300,'01'!$C$3:$C$300,C774)+SUMIFS('01'!$H$3:$H$300,'01'!$D$3:$D$300,C774)+SUMIFS('02'!$H$3:$H$300,'02'!$C$3:$C$300,C774)+SUMIFS('02'!$H$3:$H$300,'02'!$D$3:$D$300,C774)+SUMIFS('03'!$H$3:$H$300,'03'!$C$3:$C$300,C774)+SUMIFS('03'!$H$3:$H$300,'03'!$D$3:$D$300,C774)+SUMIFS('04'!$H$3:$H$300,'04'!$C$3:$C$300,C774)+SUMIFS('04'!$H$3:$H$300,'04'!$D$3:$D$300,C774)+SUMIFS('05'!$H$3:$H$300,'05'!$C$3:$C$300,C774)+SUMIFS('05'!$H$3:$H$300,'05'!$D$3:$D$300,C774)+SUMIFS('06'!$H$3:$H$300,'06'!$C$3:$C$300,C774)+SUMIFS('06'!$H$3:$H$300,'06'!$D$3:$D$300,C774)+SUMIFS('07'!$H$3:$H$300,'07'!$C$3:$C$300,C774)+SUMIFS('07'!$H$3:$H$300,'07'!$D$3:$D$300,C774)+SUMIFS('08'!$H$3:$H$300,'08'!$C$3:$C$300,C774)+SUMIFS('08'!$H$3:$H$300,'08'!$D$3:$D$300,C774)+SUMIFS('09'!$H$3:$H$300,'09'!$C$3:$C$300,C774)+SUMIFS('09'!$H$3:$H$300,'09'!$D$3:$D$300,C774)+SUMIFS('10'!$I$3:$I$260,'10'!$C$3:$C$260,C774)+SUMIFS('10'!$I$3:$I$260,'10'!$D$3:$D$260,C774)+SUMIFS('11'!$H$3:$H$300,'11'!$C$3:$C$300,C774)+SUMIFS('11'!$H$3:$H$300,'11'!$D$3:$D$300,C774)+SUMIFS('12'!$H$3:$H$300,'12'!$C$3:$C$300,C774)+SUMIFS('12'!$H$3:$H$300,'12'!$D$3:$D$300,C774)</f>
        <v>0</v>
      </c>
      <c r="I774" s="212"/>
      <c r="J774" s="231"/>
      <c r="K774" s="212"/>
      <c r="L774" s="212"/>
    </row>
    <row r="775" spans="1:12" ht="24.75" customHeight="1">
      <c r="A775" s="16">
        <f>Equipes!$H775+(ROW(Equipes!$H775)/100000)</f>
        <v>7.7499999999999999E-3</v>
      </c>
      <c r="B775" s="13">
        <f>RANK(Equipes!$A775,A:A)</f>
        <v>226</v>
      </c>
      <c r="C775" s="28"/>
      <c r="D775" s="18">
        <f>COUNTIF('01'!$C$3:$C$300,C775)+COUNTIF('02'!$C$3:$C$300,C775)+COUNTIF('03'!$C$3:$C$300,C775)+COUNTIF('04'!$C$3:$C$300,C775)+COUNTIF('05'!$C$3:$C$300,C775)+COUNTIF('06'!$C$3:$C$300,C775)+COUNTIF('07'!$C$3:$C$300,C775)+COUNTIF('08'!$C$3:$C$300,C775)+COUNTIF('09'!$C$3:$C$300,C775)+COUNTIF('10'!$C$3:$C$260,C775)+COUNTIF('11'!$C$3:$C$300,C775)+COUNTIF('12'!$C$3:$C$300,C775)</f>
        <v>0</v>
      </c>
      <c r="E775" s="18">
        <f>COUNTIF('01'!$D$3:$D$300,C775)+COUNTIF('02'!$D$3:$D$300,C775)+COUNTIF('03'!$D$3:$D$300,C775)+COUNTIF('04'!$D$3:$D$300,C775)+COUNTIF('05'!$D$3:$D$300,C775)+COUNTIF('06'!$D$3:$D$300,C775)+COUNTIF('07'!$D$3:$D$300,C775)+COUNTIF('08'!$D$3:$D$300,C775)+COUNTIF('09'!$D$3:$D$300,C775)+COUNTIF('10'!$D$3:$D$260,C775)+COUNTIF('11'!$D$3:$D$300,C775)+COUNTIF('12'!$D$3:$D$300,C775)</f>
        <v>0</v>
      </c>
      <c r="F775" s="18">
        <f>COUNTIFS('01'!$C$3:$C$300,C775,'01'!$H$3:$H$300,"&gt;0")+COUNTIFS('01'!$D$3:$D$300,C775,'01'!$H$3:$H$300,"&gt;0")+COUNTIFS('02'!$C$3:$C$300,C775,'02'!$H$3:$H$300,"&gt;0")+COUNTIFS('02'!$D$3:$D$300,C775,'02'!$H$3:$H$300,"&gt;0")+COUNTIFS('03'!$C$3:$C$300,C775,'03'!$H$3:$H$300,"&gt;0")+COUNTIFS('03'!$D$3:$D$300,C775,'03'!$H$3:$H$300,"&gt;0")+COUNTIFS('04'!$C$3:$C$300,C775,'04'!$H$3:$H$300,"&gt;0")+COUNTIFS('04'!$D$3:$D$300,C775,'04'!$H$3:$H$300,"&gt;0")+COUNTIFS('05'!$C$3:$C$300,C775,'05'!$H$3:$H$300,"&gt;0")+COUNTIFS('05'!$D$3:$D$300,C775,'05'!$H$3:$H$300,"&gt;0")+COUNTIFS('06'!$C$3:$C$300,C775,'06'!$H$3:$H$300,"&gt;0")+COUNTIFS('06'!$D$3:$D$300,C775,'06'!$H$3:$H$300,"&gt;0")+COUNTIFS('07'!$C$3:$C$300,C775,'07'!$H$3:$H$300,"&gt;0")+COUNTIFS('07'!$D$3:$D$300,C775,'07'!$H$3:$H$300,"&gt;0")+COUNTIFS('08'!$C$3:$C$300,C775,'08'!$H$3:$H$300,"&gt;0")+COUNTIFS('08'!$D$3:$D$300,C775,'08'!$H$3:$H$300,"&gt;0")+COUNTIFS('09'!$C$3:$C$300,C775,'09'!$H$3:$H$300,"&gt;0")+COUNTIFS('09'!$D$3:$D$300,C775,'09'!$H$3:$H$300,"&gt;0")+COUNTIFS('10'!$C$3:$C$260,C775,'10'!$I$3:$I$260,"&gt;0")+COUNTIFS('10'!$D$3:$D$260,C775,'10'!$I$3:$I$260,"&gt;0")+COUNTIFS('11'!$C$3:$C$300,C775,'11'!$H$3:$H$300,"&gt;0")+COUNTIFS('11'!$D$3:$D$300,C775,'11'!$H$3:$H$300,"&gt;0")+COUNTIFS('12'!$C$3:$C$300,C775,'12'!$H$3:$H$300,"&gt;0")+COUNTIFS('12'!$D$3:$D$300,C775,'12'!$H$3:$H$300,"&gt;0")</f>
        <v>0</v>
      </c>
      <c r="G775" s="18">
        <f>COUNTIFS('01'!$C$3:$C$300,C775,'01'!$H$3:$H$300,"&lt;0")+COUNTIFS('01'!$D$3:$D$300,C775,'01'!$H$3:$H$300,"&lt;0")+COUNTIFS('02'!$C$3:$C$300,C775,'02'!$H$3:$H$300,"&lt;0")+COUNTIFS('02'!$D$3:$D$300,C775,'02'!$H$3:$H$300,"&lt;0")+COUNTIFS('03'!$C$3:$C$300,C775,'03'!$H$3:$H$300,"&lt;0")+COUNTIFS('03'!$D$3:$D$300,C775,'03'!$H$3:$H$300,"&lt;0")+COUNTIFS('04'!$C$3:$C$300,C775,'04'!$H$3:$H$300,"&lt;0")+COUNTIFS('04'!$D$3:$D$300,C775,'04'!$H$3:$H$300,"&lt;0")+COUNTIFS('05'!$C$3:$C$300,C775,'05'!$H$3:$H$300,"&lt;0")+COUNTIFS('05'!$D$3:$D$300,C775,'05'!$H$3:$H$300,"&lt;0")+COUNTIFS('06'!$C$3:$C$300,C775,'06'!$H$3:$H$300,"&lt;0")+COUNTIFS('06'!$D$3:$D$300,C775,'06'!$H$3:$H$300,"&lt;0")+COUNTIFS('07'!$C$3:$C$300,C775,'07'!$H$3:$H$300,"&lt;0")+COUNTIFS('07'!$D$3:$D$300,C775,'07'!$H$3:$H$300,"&lt;0")+COUNTIFS('08'!$C$3:$C$300,C775,'08'!$H$3:$H$300,"&lt;0")+COUNTIFS('08'!$D$3:$D$300,C775,'08'!$H$3:$H$300,"&lt;0")+COUNTIFS('09'!$C$3:$C$300,C775,'09'!$H$3:$H$300,"&lt;0")+COUNTIFS('09'!$D$3:$D$300,C775,'09'!$H$3:$H$300,"&lt;0")+COUNTIFS('10'!$C$3:$C$260,C775,'10'!$I$3:$I$260,"&lt;0")+COUNTIFS('10'!$D$3:$D$260,C775,'10'!$I$3:$I$260,"&lt;0")+COUNTIFS('11'!$C$3:$C$300,C775,'11'!$H$3:$H$300,"&lt;0")+COUNTIFS('11'!$D$3:$D$300,C775,'11'!$H$3:$H$300,"&lt;0")+COUNTIFS('12'!$C$3:$C$300,C775,'12'!$H$3:$H$300,"&lt;0")+COUNTIFS('12'!$D$3:$D$300,C775,'12'!$H$3:$H$300,"&lt;0")</f>
        <v>0</v>
      </c>
      <c r="H775" s="19">
        <f>SUMIFS('01'!$H$3:$H$300,'01'!$C$3:$C$300,C775)+SUMIFS('01'!$H$3:$H$300,'01'!$D$3:$D$300,C775)+SUMIFS('02'!$H$3:$H$300,'02'!$C$3:$C$300,C775)+SUMIFS('02'!$H$3:$H$300,'02'!$D$3:$D$300,C775)+SUMIFS('03'!$H$3:$H$300,'03'!$C$3:$C$300,C775)+SUMIFS('03'!$H$3:$H$300,'03'!$D$3:$D$300,C775)+SUMIFS('04'!$H$3:$H$300,'04'!$C$3:$C$300,C775)+SUMIFS('04'!$H$3:$H$300,'04'!$D$3:$D$300,C775)+SUMIFS('05'!$H$3:$H$300,'05'!$C$3:$C$300,C775)+SUMIFS('05'!$H$3:$H$300,'05'!$D$3:$D$300,C775)+SUMIFS('06'!$H$3:$H$300,'06'!$C$3:$C$300,C775)+SUMIFS('06'!$H$3:$H$300,'06'!$D$3:$D$300,C775)+SUMIFS('07'!$H$3:$H$300,'07'!$C$3:$C$300,C775)+SUMIFS('07'!$H$3:$H$300,'07'!$D$3:$D$300,C775)+SUMIFS('08'!$H$3:$H$300,'08'!$C$3:$C$300,C775)+SUMIFS('08'!$H$3:$H$300,'08'!$D$3:$D$300,C775)+SUMIFS('09'!$H$3:$H$300,'09'!$C$3:$C$300,C775)+SUMIFS('09'!$H$3:$H$300,'09'!$D$3:$D$300,C775)+SUMIFS('10'!$I$3:$I$260,'10'!$C$3:$C$260,C775)+SUMIFS('10'!$I$3:$I$260,'10'!$D$3:$D$260,C775)+SUMIFS('11'!$H$3:$H$300,'11'!$C$3:$C$300,C775)+SUMIFS('11'!$H$3:$H$300,'11'!$D$3:$D$300,C775)+SUMIFS('12'!$H$3:$H$300,'12'!$C$3:$C$300,C775)+SUMIFS('12'!$H$3:$H$300,'12'!$D$3:$D$300,C775)</f>
        <v>0</v>
      </c>
      <c r="I775" s="212"/>
      <c r="J775" s="231"/>
      <c r="K775" s="212"/>
      <c r="L775" s="212"/>
    </row>
    <row r="776" spans="1:12" ht="24.75" customHeight="1">
      <c r="A776" s="16">
        <f>Equipes!$H776+(ROW(Equipes!$H776)/100000)</f>
        <v>7.7600000000000004E-3</v>
      </c>
      <c r="B776" s="13">
        <f>RANK(Equipes!$A776,A:A)</f>
        <v>225</v>
      </c>
      <c r="C776" s="28"/>
      <c r="D776" s="18">
        <f>COUNTIF('01'!$C$3:$C$300,C776)+COUNTIF('02'!$C$3:$C$300,C776)+COUNTIF('03'!$C$3:$C$300,C776)+COUNTIF('04'!$C$3:$C$300,C776)+COUNTIF('05'!$C$3:$C$300,C776)+COUNTIF('06'!$C$3:$C$300,C776)+COUNTIF('07'!$C$3:$C$300,C776)+COUNTIF('08'!$C$3:$C$300,C776)+COUNTIF('09'!$C$3:$C$300,C776)+COUNTIF('10'!$C$3:$C$260,C776)+COUNTIF('11'!$C$3:$C$300,C776)+COUNTIF('12'!$C$3:$C$300,C776)</f>
        <v>0</v>
      </c>
      <c r="E776" s="18">
        <f>COUNTIF('01'!$D$3:$D$300,C776)+COUNTIF('02'!$D$3:$D$300,C776)+COUNTIF('03'!$D$3:$D$300,C776)+COUNTIF('04'!$D$3:$D$300,C776)+COUNTIF('05'!$D$3:$D$300,C776)+COUNTIF('06'!$D$3:$D$300,C776)+COUNTIF('07'!$D$3:$D$300,C776)+COUNTIF('08'!$D$3:$D$300,C776)+COUNTIF('09'!$D$3:$D$300,C776)+COUNTIF('10'!$D$3:$D$260,C776)+COUNTIF('11'!$D$3:$D$300,C776)+COUNTIF('12'!$D$3:$D$300,C776)</f>
        <v>0</v>
      </c>
      <c r="F776" s="18">
        <f>COUNTIFS('01'!$C$3:$C$300,C776,'01'!$H$3:$H$300,"&gt;0")+COUNTIFS('01'!$D$3:$D$300,C776,'01'!$H$3:$H$300,"&gt;0")+COUNTIFS('02'!$C$3:$C$300,C776,'02'!$H$3:$H$300,"&gt;0")+COUNTIFS('02'!$D$3:$D$300,C776,'02'!$H$3:$H$300,"&gt;0")+COUNTIFS('03'!$C$3:$C$300,C776,'03'!$H$3:$H$300,"&gt;0")+COUNTIFS('03'!$D$3:$D$300,C776,'03'!$H$3:$H$300,"&gt;0")+COUNTIFS('04'!$C$3:$C$300,C776,'04'!$H$3:$H$300,"&gt;0")+COUNTIFS('04'!$D$3:$D$300,C776,'04'!$H$3:$H$300,"&gt;0")+COUNTIFS('05'!$C$3:$C$300,C776,'05'!$H$3:$H$300,"&gt;0")+COUNTIFS('05'!$D$3:$D$300,C776,'05'!$H$3:$H$300,"&gt;0")+COUNTIFS('06'!$C$3:$C$300,C776,'06'!$H$3:$H$300,"&gt;0")+COUNTIFS('06'!$D$3:$D$300,C776,'06'!$H$3:$H$300,"&gt;0")+COUNTIFS('07'!$C$3:$C$300,C776,'07'!$H$3:$H$300,"&gt;0")+COUNTIFS('07'!$D$3:$D$300,C776,'07'!$H$3:$H$300,"&gt;0")+COUNTIFS('08'!$C$3:$C$300,C776,'08'!$H$3:$H$300,"&gt;0")+COUNTIFS('08'!$D$3:$D$300,C776,'08'!$H$3:$H$300,"&gt;0")+COUNTIFS('09'!$C$3:$C$300,C776,'09'!$H$3:$H$300,"&gt;0")+COUNTIFS('09'!$D$3:$D$300,C776,'09'!$H$3:$H$300,"&gt;0")+COUNTIFS('10'!$C$3:$C$260,C776,'10'!$I$3:$I$260,"&gt;0")+COUNTIFS('10'!$D$3:$D$260,C776,'10'!$I$3:$I$260,"&gt;0")+COUNTIFS('11'!$C$3:$C$300,C776,'11'!$H$3:$H$300,"&gt;0")+COUNTIFS('11'!$D$3:$D$300,C776,'11'!$H$3:$H$300,"&gt;0")+COUNTIFS('12'!$C$3:$C$300,C776,'12'!$H$3:$H$300,"&gt;0")+COUNTIFS('12'!$D$3:$D$300,C776,'12'!$H$3:$H$300,"&gt;0")</f>
        <v>0</v>
      </c>
      <c r="G776" s="18">
        <f>COUNTIFS('01'!$C$3:$C$300,C776,'01'!$H$3:$H$300,"&lt;0")+COUNTIFS('01'!$D$3:$D$300,C776,'01'!$H$3:$H$300,"&lt;0")+COUNTIFS('02'!$C$3:$C$300,C776,'02'!$H$3:$H$300,"&lt;0")+COUNTIFS('02'!$D$3:$D$300,C776,'02'!$H$3:$H$300,"&lt;0")+COUNTIFS('03'!$C$3:$C$300,C776,'03'!$H$3:$H$300,"&lt;0")+COUNTIFS('03'!$D$3:$D$300,C776,'03'!$H$3:$H$300,"&lt;0")+COUNTIFS('04'!$C$3:$C$300,C776,'04'!$H$3:$H$300,"&lt;0")+COUNTIFS('04'!$D$3:$D$300,C776,'04'!$H$3:$H$300,"&lt;0")+COUNTIFS('05'!$C$3:$C$300,C776,'05'!$H$3:$H$300,"&lt;0")+COUNTIFS('05'!$D$3:$D$300,C776,'05'!$H$3:$H$300,"&lt;0")+COUNTIFS('06'!$C$3:$C$300,C776,'06'!$H$3:$H$300,"&lt;0")+COUNTIFS('06'!$D$3:$D$300,C776,'06'!$H$3:$H$300,"&lt;0")+COUNTIFS('07'!$C$3:$C$300,C776,'07'!$H$3:$H$300,"&lt;0")+COUNTIFS('07'!$D$3:$D$300,C776,'07'!$H$3:$H$300,"&lt;0")+COUNTIFS('08'!$C$3:$C$300,C776,'08'!$H$3:$H$300,"&lt;0")+COUNTIFS('08'!$D$3:$D$300,C776,'08'!$H$3:$H$300,"&lt;0")+COUNTIFS('09'!$C$3:$C$300,C776,'09'!$H$3:$H$300,"&lt;0")+COUNTIFS('09'!$D$3:$D$300,C776,'09'!$H$3:$H$300,"&lt;0")+COUNTIFS('10'!$C$3:$C$260,C776,'10'!$I$3:$I$260,"&lt;0")+COUNTIFS('10'!$D$3:$D$260,C776,'10'!$I$3:$I$260,"&lt;0")+COUNTIFS('11'!$C$3:$C$300,C776,'11'!$H$3:$H$300,"&lt;0")+COUNTIFS('11'!$D$3:$D$300,C776,'11'!$H$3:$H$300,"&lt;0")+COUNTIFS('12'!$C$3:$C$300,C776,'12'!$H$3:$H$300,"&lt;0")+COUNTIFS('12'!$D$3:$D$300,C776,'12'!$H$3:$H$300,"&lt;0")</f>
        <v>0</v>
      </c>
      <c r="H776" s="19">
        <f>SUMIFS('01'!$H$3:$H$300,'01'!$C$3:$C$300,C776)+SUMIFS('01'!$H$3:$H$300,'01'!$D$3:$D$300,C776)+SUMIFS('02'!$H$3:$H$300,'02'!$C$3:$C$300,C776)+SUMIFS('02'!$H$3:$H$300,'02'!$D$3:$D$300,C776)+SUMIFS('03'!$H$3:$H$300,'03'!$C$3:$C$300,C776)+SUMIFS('03'!$H$3:$H$300,'03'!$D$3:$D$300,C776)+SUMIFS('04'!$H$3:$H$300,'04'!$C$3:$C$300,C776)+SUMIFS('04'!$H$3:$H$300,'04'!$D$3:$D$300,C776)+SUMIFS('05'!$H$3:$H$300,'05'!$C$3:$C$300,C776)+SUMIFS('05'!$H$3:$H$300,'05'!$D$3:$D$300,C776)+SUMIFS('06'!$H$3:$H$300,'06'!$C$3:$C$300,C776)+SUMIFS('06'!$H$3:$H$300,'06'!$D$3:$D$300,C776)+SUMIFS('07'!$H$3:$H$300,'07'!$C$3:$C$300,C776)+SUMIFS('07'!$H$3:$H$300,'07'!$D$3:$D$300,C776)+SUMIFS('08'!$H$3:$H$300,'08'!$C$3:$C$300,C776)+SUMIFS('08'!$H$3:$H$300,'08'!$D$3:$D$300,C776)+SUMIFS('09'!$H$3:$H$300,'09'!$C$3:$C$300,C776)+SUMIFS('09'!$H$3:$H$300,'09'!$D$3:$D$300,C776)+SUMIFS('10'!$I$3:$I$260,'10'!$C$3:$C$260,C776)+SUMIFS('10'!$I$3:$I$260,'10'!$D$3:$D$260,C776)+SUMIFS('11'!$H$3:$H$300,'11'!$C$3:$C$300,C776)+SUMIFS('11'!$H$3:$H$300,'11'!$D$3:$D$300,C776)+SUMIFS('12'!$H$3:$H$300,'12'!$C$3:$C$300,C776)+SUMIFS('12'!$H$3:$H$300,'12'!$D$3:$D$300,C776)</f>
        <v>0</v>
      </c>
      <c r="I776" s="212"/>
      <c r="J776" s="231"/>
      <c r="K776" s="212"/>
      <c r="L776" s="212"/>
    </row>
    <row r="777" spans="1:12" ht="24.75" customHeight="1">
      <c r="A777" s="16">
        <f>Equipes!$H777+(ROW(Equipes!$H777)/100000)</f>
        <v>7.77E-3</v>
      </c>
      <c r="B777" s="13">
        <f>RANK(Equipes!$A777,A:A)</f>
        <v>224</v>
      </c>
      <c r="C777" s="28"/>
      <c r="D777" s="18">
        <f>COUNTIF('01'!$C$3:$C$300,C777)+COUNTIF('02'!$C$3:$C$300,C777)+COUNTIF('03'!$C$3:$C$300,C777)+COUNTIF('04'!$C$3:$C$300,C777)+COUNTIF('05'!$C$3:$C$300,C777)+COUNTIF('06'!$C$3:$C$300,C777)+COUNTIF('07'!$C$3:$C$300,C777)+COUNTIF('08'!$C$3:$C$300,C777)+COUNTIF('09'!$C$3:$C$300,C777)+COUNTIF('10'!$C$3:$C$260,C777)+COUNTIF('11'!$C$3:$C$300,C777)+COUNTIF('12'!$C$3:$C$300,C777)</f>
        <v>0</v>
      </c>
      <c r="E777" s="18">
        <f>COUNTIF('01'!$D$3:$D$300,C777)+COUNTIF('02'!$D$3:$D$300,C777)+COUNTIF('03'!$D$3:$D$300,C777)+COUNTIF('04'!$D$3:$D$300,C777)+COUNTIF('05'!$D$3:$D$300,C777)+COUNTIF('06'!$D$3:$D$300,C777)+COUNTIF('07'!$D$3:$D$300,C777)+COUNTIF('08'!$D$3:$D$300,C777)+COUNTIF('09'!$D$3:$D$300,C777)+COUNTIF('10'!$D$3:$D$260,C777)+COUNTIF('11'!$D$3:$D$300,C777)+COUNTIF('12'!$D$3:$D$300,C777)</f>
        <v>0</v>
      </c>
      <c r="F777" s="18">
        <f>COUNTIFS('01'!$C$3:$C$300,C777,'01'!$H$3:$H$300,"&gt;0")+COUNTIFS('01'!$D$3:$D$300,C777,'01'!$H$3:$H$300,"&gt;0")+COUNTIFS('02'!$C$3:$C$300,C777,'02'!$H$3:$H$300,"&gt;0")+COUNTIFS('02'!$D$3:$D$300,C777,'02'!$H$3:$H$300,"&gt;0")+COUNTIFS('03'!$C$3:$C$300,C777,'03'!$H$3:$H$300,"&gt;0")+COUNTIFS('03'!$D$3:$D$300,C777,'03'!$H$3:$H$300,"&gt;0")+COUNTIFS('04'!$C$3:$C$300,C777,'04'!$H$3:$H$300,"&gt;0")+COUNTIFS('04'!$D$3:$D$300,C777,'04'!$H$3:$H$300,"&gt;0")+COUNTIFS('05'!$C$3:$C$300,C777,'05'!$H$3:$H$300,"&gt;0")+COUNTIFS('05'!$D$3:$D$300,C777,'05'!$H$3:$H$300,"&gt;0")+COUNTIFS('06'!$C$3:$C$300,C777,'06'!$H$3:$H$300,"&gt;0")+COUNTIFS('06'!$D$3:$D$300,C777,'06'!$H$3:$H$300,"&gt;0")+COUNTIFS('07'!$C$3:$C$300,C777,'07'!$H$3:$H$300,"&gt;0")+COUNTIFS('07'!$D$3:$D$300,C777,'07'!$H$3:$H$300,"&gt;0")+COUNTIFS('08'!$C$3:$C$300,C777,'08'!$H$3:$H$300,"&gt;0")+COUNTIFS('08'!$D$3:$D$300,C777,'08'!$H$3:$H$300,"&gt;0")+COUNTIFS('09'!$C$3:$C$300,C777,'09'!$H$3:$H$300,"&gt;0")+COUNTIFS('09'!$D$3:$D$300,C777,'09'!$H$3:$H$300,"&gt;0")+COUNTIFS('10'!$C$3:$C$260,C777,'10'!$I$3:$I$260,"&gt;0")+COUNTIFS('10'!$D$3:$D$260,C777,'10'!$I$3:$I$260,"&gt;0")+COUNTIFS('11'!$C$3:$C$300,C777,'11'!$H$3:$H$300,"&gt;0")+COUNTIFS('11'!$D$3:$D$300,C777,'11'!$H$3:$H$300,"&gt;0")+COUNTIFS('12'!$C$3:$C$300,C777,'12'!$H$3:$H$300,"&gt;0")+COUNTIFS('12'!$D$3:$D$300,C777,'12'!$H$3:$H$300,"&gt;0")</f>
        <v>0</v>
      </c>
      <c r="G777" s="18">
        <f>COUNTIFS('01'!$C$3:$C$300,C777,'01'!$H$3:$H$300,"&lt;0")+COUNTIFS('01'!$D$3:$D$300,C777,'01'!$H$3:$H$300,"&lt;0")+COUNTIFS('02'!$C$3:$C$300,C777,'02'!$H$3:$H$300,"&lt;0")+COUNTIFS('02'!$D$3:$D$300,C777,'02'!$H$3:$H$300,"&lt;0")+COUNTIFS('03'!$C$3:$C$300,C777,'03'!$H$3:$H$300,"&lt;0")+COUNTIFS('03'!$D$3:$D$300,C777,'03'!$H$3:$H$300,"&lt;0")+COUNTIFS('04'!$C$3:$C$300,C777,'04'!$H$3:$H$300,"&lt;0")+COUNTIFS('04'!$D$3:$D$300,C777,'04'!$H$3:$H$300,"&lt;0")+COUNTIFS('05'!$C$3:$C$300,C777,'05'!$H$3:$H$300,"&lt;0")+COUNTIFS('05'!$D$3:$D$300,C777,'05'!$H$3:$H$300,"&lt;0")+COUNTIFS('06'!$C$3:$C$300,C777,'06'!$H$3:$H$300,"&lt;0")+COUNTIFS('06'!$D$3:$D$300,C777,'06'!$H$3:$H$300,"&lt;0")+COUNTIFS('07'!$C$3:$C$300,C777,'07'!$H$3:$H$300,"&lt;0")+COUNTIFS('07'!$D$3:$D$300,C777,'07'!$H$3:$H$300,"&lt;0")+COUNTIFS('08'!$C$3:$C$300,C777,'08'!$H$3:$H$300,"&lt;0")+COUNTIFS('08'!$D$3:$D$300,C777,'08'!$H$3:$H$300,"&lt;0")+COUNTIFS('09'!$C$3:$C$300,C777,'09'!$H$3:$H$300,"&lt;0")+COUNTIFS('09'!$D$3:$D$300,C777,'09'!$H$3:$H$300,"&lt;0")+COUNTIFS('10'!$C$3:$C$260,C777,'10'!$I$3:$I$260,"&lt;0")+COUNTIFS('10'!$D$3:$D$260,C777,'10'!$I$3:$I$260,"&lt;0")+COUNTIFS('11'!$C$3:$C$300,C777,'11'!$H$3:$H$300,"&lt;0")+COUNTIFS('11'!$D$3:$D$300,C777,'11'!$H$3:$H$300,"&lt;0")+COUNTIFS('12'!$C$3:$C$300,C777,'12'!$H$3:$H$300,"&lt;0")+COUNTIFS('12'!$D$3:$D$300,C777,'12'!$H$3:$H$300,"&lt;0")</f>
        <v>0</v>
      </c>
      <c r="H777" s="19">
        <f>SUMIFS('01'!$H$3:$H$300,'01'!$C$3:$C$300,C777)+SUMIFS('01'!$H$3:$H$300,'01'!$D$3:$D$300,C777)+SUMIFS('02'!$H$3:$H$300,'02'!$C$3:$C$300,C777)+SUMIFS('02'!$H$3:$H$300,'02'!$D$3:$D$300,C777)+SUMIFS('03'!$H$3:$H$300,'03'!$C$3:$C$300,C777)+SUMIFS('03'!$H$3:$H$300,'03'!$D$3:$D$300,C777)+SUMIFS('04'!$H$3:$H$300,'04'!$C$3:$C$300,C777)+SUMIFS('04'!$H$3:$H$300,'04'!$D$3:$D$300,C777)+SUMIFS('05'!$H$3:$H$300,'05'!$C$3:$C$300,C777)+SUMIFS('05'!$H$3:$H$300,'05'!$D$3:$D$300,C777)+SUMIFS('06'!$H$3:$H$300,'06'!$C$3:$C$300,C777)+SUMIFS('06'!$H$3:$H$300,'06'!$D$3:$D$300,C777)+SUMIFS('07'!$H$3:$H$300,'07'!$C$3:$C$300,C777)+SUMIFS('07'!$H$3:$H$300,'07'!$D$3:$D$300,C777)+SUMIFS('08'!$H$3:$H$300,'08'!$C$3:$C$300,C777)+SUMIFS('08'!$H$3:$H$300,'08'!$D$3:$D$300,C777)+SUMIFS('09'!$H$3:$H$300,'09'!$C$3:$C$300,C777)+SUMIFS('09'!$H$3:$H$300,'09'!$D$3:$D$300,C777)+SUMIFS('10'!$I$3:$I$260,'10'!$C$3:$C$260,C777)+SUMIFS('10'!$I$3:$I$260,'10'!$D$3:$D$260,C777)+SUMIFS('11'!$H$3:$H$300,'11'!$C$3:$C$300,C777)+SUMIFS('11'!$H$3:$H$300,'11'!$D$3:$D$300,C777)+SUMIFS('12'!$H$3:$H$300,'12'!$C$3:$C$300,C777)+SUMIFS('12'!$H$3:$H$300,'12'!$D$3:$D$300,C777)</f>
        <v>0</v>
      </c>
      <c r="I777" s="212"/>
      <c r="J777" s="231"/>
      <c r="K777" s="212"/>
      <c r="L777" s="212"/>
    </row>
    <row r="778" spans="1:12" ht="24.75" customHeight="1">
      <c r="A778" s="16">
        <f>Equipes!$H778+(ROW(Equipes!$H778)/100000)</f>
        <v>7.7799999999999996E-3</v>
      </c>
      <c r="B778" s="13">
        <f>RANK(Equipes!$A778,A:A)</f>
        <v>223</v>
      </c>
      <c r="C778" s="28"/>
      <c r="D778" s="18">
        <f>COUNTIF('01'!$C$3:$C$300,C778)+COUNTIF('02'!$C$3:$C$300,C778)+COUNTIF('03'!$C$3:$C$300,C778)+COUNTIF('04'!$C$3:$C$300,C778)+COUNTIF('05'!$C$3:$C$300,C778)+COUNTIF('06'!$C$3:$C$300,C778)+COUNTIF('07'!$C$3:$C$300,C778)+COUNTIF('08'!$C$3:$C$300,C778)+COUNTIF('09'!$C$3:$C$300,C778)+COUNTIF('10'!$C$3:$C$260,C778)+COUNTIF('11'!$C$3:$C$300,C778)+COUNTIF('12'!$C$3:$C$300,C778)</f>
        <v>0</v>
      </c>
      <c r="E778" s="18">
        <f>COUNTIF('01'!$D$3:$D$300,C778)+COUNTIF('02'!$D$3:$D$300,C778)+COUNTIF('03'!$D$3:$D$300,C778)+COUNTIF('04'!$D$3:$D$300,C778)+COUNTIF('05'!$D$3:$D$300,C778)+COUNTIF('06'!$D$3:$D$300,C778)+COUNTIF('07'!$D$3:$D$300,C778)+COUNTIF('08'!$D$3:$D$300,C778)+COUNTIF('09'!$D$3:$D$300,C778)+COUNTIF('10'!$D$3:$D$260,C778)+COUNTIF('11'!$D$3:$D$300,C778)+COUNTIF('12'!$D$3:$D$300,C778)</f>
        <v>0</v>
      </c>
      <c r="F778" s="18">
        <f>COUNTIFS('01'!$C$3:$C$300,C778,'01'!$H$3:$H$300,"&gt;0")+COUNTIFS('01'!$D$3:$D$300,C778,'01'!$H$3:$H$300,"&gt;0")+COUNTIFS('02'!$C$3:$C$300,C778,'02'!$H$3:$H$300,"&gt;0")+COUNTIFS('02'!$D$3:$D$300,C778,'02'!$H$3:$H$300,"&gt;0")+COUNTIFS('03'!$C$3:$C$300,C778,'03'!$H$3:$H$300,"&gt;0")+COUNTIFS('03'!$D$3:$D$300,C778,'03'!$H$3:$H$300,"&gt;0")+COUNTIFS('04'!$C$3:$C$300,C778,'04'!$H$3:$H$300,"&gt;0")+COUNTIFS('04'!$D$3:$D$300,C778,'04'!$H$3:$H$300,"&gt;0")+COUNTIFS('05'!$C$3:$C$300,C778,'05'!$H$3:$H$300,"&gt;0")+COUNTIFS('05'!$D$3:$D$300,C778,'05'!$H$3:$H$300,"&gt;0")+COUNTIFS('06'!$C$3:$C$300,C778,'06'!$H$3:$H$300,"&gt;0")+COUNTIFS('06'!$D$3:$D$300,C778,'06'!$H$3:$H$300,"&gt;0")+COUNTIFS('07'!$C$3:$C$300,C778,'07'!$H$3:$H$300,"&gt;0")+COUNTIFS('07'!$D$3:$D$300,C778,'07'!$H$3:$H$300,"&gt;0")+COUNTIFS('08'!$C$3:$C$300,C778,'08'!$H$3:$H$300,"&gt;0")+COUNTIFS('08'!$D$3:$D$300,C778,'08'!$H$3:$H$300,"&gt;0")+COUNTIFS('09'!$C$3:$C$300,C778,'09'!$H$3:$H$300,"&gt;0")+COUNTIFS('09'!$D$3:$D$300,C778,'09'!$H$3:$H$300,"&gt;0")+COUNTIFS('10'!$C$3:$C$260,C778,'10'!$I$3:$I$260,"&gt;0")+COUNTIFS('10'!$D$3:$D$260,C778,'10'!$I$3:$I$260,"&gt;0")+COUNTIFS('11'!$C$3:$C$300,C778,'11'!$H$3:$H$300,"&gt;0")+COUNTIFS('11'!$D$3:$D$300,C778,'11'!$H$3:$H$300,"&gt;0")+COUNTIFS('12'!$C$3:$C$300,C778,'12'!$H$3:$H$300,"&gt;0")+COUNTIFS('12'!$D$3:$D$300,C778,'12'!$H$3:$H$300,"&gt;0")</f>
        <v>0</v>
      </c>
      <c r="G778" s="18">
        <f>COUNTIFS('01'!$C$3:$C$300,C778,'01'!$H$3:$H$300,"&lt;0")+COUNTIFS('01'!$D$3:$D$300,C778,'01'!$H$3:$H$300,"&lt;0")+COUNTIFS('02'!$C$3:$C$300,C778,'02'!$H$3:$H$300,"&lt;0")+COUNTIFS('02'!$D$3:$D$300,C778,'02'!$H$3:$H$300,"&lt;0")+COUNTIFS('03'!$C$3:$C$300,C778,'03'!$H$3:$H$300,"&lt;0")+COUNTIFS('03'!$D$3:$D$300,C778,'03'!$H$3:$H$300,"&lt;0")+COUNTIFS('04'!$C$3:$C$300,C778,'04'!$H$3:$H$300,"&lt;0")+COUNTIFS('04'!$D$3:$D$300,C778,'04'!$H$3:$H$300,"&lt;0")+COUNTIFS('05'!$C$3:$C$300,C778,'05'!$H$3:$H$300,"&lt;0")+COUNTIFS('05'!$D$3:$D$300,C778,'05'!$H$3:$H$300,"&lt;0")+COUNTIFS('06'!$C$3:$C$300,C778,'06'!$H$3:$H$300,"&lt;0")+COUNTIFS('06'!$D$3:$D$300,C778,'06'!$H$3:$H$300,"&lt;0")+COUNTIFS('07'!$C$3:$C$300,C778,'07'!$H$3:$H$300,"&lt;0")+COUNTIFS('07'!$D$3:$D$300,C778,'07'!$H$3:$H$300,"&lt;0")+COUNTIFS('08'!$C$3:$C$300,C778,'08'!$H$3:$H$300,"&lt;0")+COUNTIFS('08'!$D$3:$D$300,C778,'08'!$H$3:$H$300,"&lt;0")+COUNTIFS('09'!$C$3:$C$300,C778,'09'!$H$3:$H$300,"&lt;0")+COUNTIFS('09'!$D$3:$D$300,C778,'09'!$H$3:$H$300,"&lt;0")+COUNTIFS('10'!$C$3:$C$260,C778,'10'!$I$3:$I$260,"&lt;0")+COUNTIFS('10'!$D$3:$D$260,C778,'10'!$I$3:$I$260,"&lt;0")+COUNTIFS('11'!$C$3:$C$300,C778,'11'!$H$3:$H$300,"&lt;0")+COUNTIFS('11'!$D$3:$D$300,C778,'11'!$H$3:$H$300,"&lt;0")+COUNTIFS('12'!$C$3:$C$300,C778,'12'!$H$3:$H$300,"&lt;0")+COUNTIFS('12'!$D$3:$D$300,C778,'12'!$H$3:$H$300,"&lt;0")</f>
        <v>0</v>
      </c>
      <c r="H778" s="19">
        <f>SUMIFS('01'!$H$3:$H$300,'01'!$C$3:$C$300,C778)+SUMIFS('01'!$H$3:$H$300,'01'!$D$3:$D$300,C778)+SUMIFS('02'!$H$3:$H$300,'02'!$C$3:$C$300,C778)+SUMIFS('02'!$H$3:$H$300,'02'!$D$3:$D$300,C778)+SUMIFS('03'!$H$3:$H$300,'03'!$C$3:$C$300,C778)+SUMIFS('03'!$H$3:$H$300,'03'!$D$3:$D$300,C778)+SUMIFS('04'!$H$3:$H$300,'04'!$C$3:$C$300,C778)+SUMIFS('04'!$H$3:$H$300,'04'!$D$3:$D$300,C778)+SUMIFS('05'!$H$3:$H$300,'05'!$C$3:$C$300,C778)+SUMIFS('05'!$H$3:$H$300,'05'!$D$3:$D$300,C778)+SUMIFS('06'!$H$3:$H$300,'06'!$C$3:$C$300,C778)+SUMIFS('06'!$H$3:$H$300,'06'!$D$3:$D$300,C778)+SUMIFS('07'!$H$3:$H$300,'07'!$C$3:$C$300,C778)+SUMIFS('07'!$H$3:$H$300,'07'!$D$3:$D$300,C778)+SUMIFS('08'!$H$3:$H$300,'08'!$C$3:$C$300,C778)+SUMIFS('08'!$H$3:$H$300,'08'!$D$3:$D$300,C778)+SUMIFS('09'!$H$3:$H$300,'09'!$C$3:$C$300,C778)+SUMIFS('09'!$H$3:$H$300,'09'!$D$3:$D$300,C778)+SUMIFS('10'!$I$3:$I$260,'10'!$C$3:$C$260,C778)+SUMIFS('10'!$I$3:$I$260,'10'!$D$3:$D$260,C778)+SUMIFS('11'!$H$3:$H$300,'11'!$C$3:$C$300,C778)+SUMIFS('11'!$H$3:$H$300,'11'!$D$3:$D$300,C778)+SUMIFS('12'!$H$3:$H$300,'12'!$C$3:$C$300,C778)+SUMIFS('12'!$H$3:$H$300,'12'!$D$3:$D$300,C778)</f>
        <v>0</v>
      </c>
      <c r="I778" s="212"/>
      <c r="J778" s="231"/>
      <c r="K778" s="212"/>
      <c r="L778" s="212"/>
    </row>
    <row r="779" spans="1:12" ht="24.75" customHeight="1">
      <c r="A779" s="16">
        <f>Equipes!$H779+(ROW(Equipes!$H779)/100000)</f>
        <v>7.79E-3</v>
      </c>
      <c r="B779" s="13">
        <f>RANK(Equipes!$A779,A:A)</f>
        <v>222</v>
      </c>
      <c r="C779" s="28"/>
      <c r="D779" s="18">
        <f>COUNTIF('01'!$C$3:$C$300,C779)+COUNTIF('02'!$C$3:$C$300,C779)+COUNTIF('03'!$C$3:$C$300,C779)+COUNTIF('04'!$C$3:$C$300,C779)+COUNTIF('05'!$C$3:$C$300,C779)+COUNTIF('06'!$C$3:$C$300,C779)+COUNTIF('07'!$C$3:$C$300,C779)+COUNTIF('08'!$C$3:$C$300,C779)+COUNTIF('09'!$C$3:$C$300,C779)+COUNTIF('10'!$C$3:$C$260,C779)+COUNTIF('11'!$C$3:$C$300,C779)+COUNTIF('12'!$C$3:$C$300,C779)</f>
        <v>0</v>
      </c>
      <c r="E779" s="18">
        <f>COUNTIF('01'!$D$3:$D$300,C779)+COUNTIF('02'!$D$3:$D$300,C779)+COUNTIF('03'!$D$3:$D$300,C779)+COUNTIF('04'!$D$3:$D$300,C779)+COUNTIF('05'!$D$3:$D$300,C779)+COUNTIF('06'!$D$3:$D$300,C779)+COUNTIF('07'!$D$3:$D$300,C779)+COUNTIF('08'!$D$3:$D$300,C779)+COUNTIF('09'!$D$3:$D$300,C779)+COUNTIF('10'!$D$3:$D$260,C779)+COUNTIF('11'!$D$3:$D$300,C779)+COUNTIF('12'!$D$3:$D$300,C779)</f>
        <v>0</v>
      </c>
      <c r="F779" s="18">
        <f>COUNTIFS('01'!$C$3:$C$300,C779,'01'!$H$3:$H$300,"&gt;0")+COUNTIFS('01'!$D$3:$D$300,C779,'01'!$H$3:$H$300,"&gt;0")+COUNTIFS('02'!$C$3:$C$300,C779,'02'!$H$3:$H$300,"&gt;0")+COUNTIFS('02'!$D$3:$D$300,C779,'02'!$H$3:$H$300,"&gt;0")+COUNTIFS('03'!$C$3:$C$300,C779,'03'!$H$3:$H$300,"&gt;0")+COUNTIFS('03'!$D$3:$D$300,C779,'03'!$H$3:$H$300,"&gt;0")+COUNTIFS('04'!$C$3:$C$300,C779,'04'!$H$3:$H$300,"&gt;0")+COUNTIFS('04'!$D$3:$D$300,C779,'04'!$H$3:$H$300,"&gt;0")+COUNTIFS('05'!$C$3:$C$300,C779,'05'!$H$3:$H$300,"&gt;0")+COUNTIFS('05'!$D$3:$D$300,C779,'05'!$H$3:$H$300,"&gt;0")+COUNTIFS('06'!$C$3:$C$300,C779,'06'!$H$3:$H$300,"&gt;0")+COUNTIFS('06'!$D$3:$D$300,C779,'06'!$H$3:$H$300,"&gt;0")+COUNTIFS('07'!$C$3:$C$300,C779,'07'!$H$3:$H$300,"&gt;0")+COUNTIFS('07'!$D$3:$D$300,C779,'07'!$H$3:$H$300,"&gt;0")+COUNTIFS('08'!$C$3:$C$300,C779,'08'!$H$3:$H$300,"&gt;0")+COUNTIFS('08'!$D$3:$D$300,C779,'08'!$H$3:$H$300,"&gt;0")+COUNTIFS('09'!$C$3:$C$300,C779,'09'!$H$3:$H$300,"&gt;0")+COUNTIFS('09'!$D$3:$D$300,C779,'09'!$H$3:$H$300,"&gt;0")+COUNTIFS('10'!$C$3:$C$260,C779,'10'!$I$3:$I$260,"&gt;0")+COUNTIFS('10'!$D$3:$D$260,C779,'10'!$I$3:$I$260,"&gt;0")+COUNTIFS('11'!$C$3:$C$300,C779,'11'!$H$3:$H$300,"&gt;0")+COUNTIFS('11'!$D$3:$D$300,C779,'11'!$H$3:$H$300,"&gt;0")+COUNTIFS('12'!$C$3:$C$300,C779,'12'!$H$3:$H$300,"&gt;0")+COUNTIFS('12'!$D$3:$D$300,C779,'12'!$H$3:$H$300,"&gt;0")</f>
        <v>0</v>
      </c>
      <c r="G779" s="18">
        <f>COUNTIFS('01'!$C$3:$C$300,C779,'01'!$H$3:$H$300,"&lt;0")+COUNTIFS('01'!$D$3:$D$300,C779,'01'!$H$3:$H$300,"&lt;0")+COUNTIFS('02'!$C$3:$C$300,C779,'02'!$H$3:$H$300,"&lt;0")+COUNTIFS('02'!$D$3:$D$300,C779,'02'!$H$3:$H$300,"&lt;0")+COUNTIFS('03'!$C$3:$C$300,C779,'03'!$H$3:$H$300,"&lt;0")+COUNTIFS('03'!$D$3:$D$300,C779,'03'!$H$3:$H$300,"&lt;0")+COUNTIFS('04'!$C$3:$C$300,C779,'04'!$H$3:$H$300,"&lt;0")+COUNTIFS('04'!$D$3:$D$300,C779,'04'!$H$3:$H$300,"&lt;0")+COUNTIFS('05'!$C$3:$C$300,C779,'05'!$H$3:$H$300,"&lt;0")+COUNTIFS('05'!$D$3:$D$300,C779,'05'!$H$3:$H$300,"&lt;0")+COUNTIFS('06'!$C$3:$C$300,C779,'06'!$H$3:$H$300,"&lt;0")+COUNTIFS('06'!$D$3:$D$300,C779,'06'!$H$3:$H$300,"&lt;0")+COUNTIFS('07'!$C$3:$C$300,C779,'07'!$H$3:$H$300,"&lt;0")+COUNTIFS('07'!$D$3:$D$300,C779,'07'!$H$3:$H$300,"&lt;0")+COUNTIFS('08'!$C$3:$C$300,C779,'08'!$H$3:$H$300,"&lt;0")+COUNTIFS('08'!$D$3:$D$300,C779,'08'!$H$3:$H$300,"&lt;0")+COUNTIFS('09'!$C$3:$C$300,C779,'09'!$H$3:$H$300,"&lt;0")+COUNTIFS('09'!$D$3:$D$300,C779,'09'!$H$3:$H$300,"&lt;0")+COUNTIFS('10'!$C$3:$C$260,C779,'10'!$I$3:$I$260,"&lt;0")+COUNTIFS('10'!$D$3:$D$260,C779,'10'!$I$3:$I$260,"&lt;0")+COUNTIFS('11'!$C$3:$C$300,C779,'11'!$H$3:$H$300,"&lt;0")+COUNTIFS('11'!$D$3:$D$300,C779,'11'!$H$3:$H$300,"&lt;0")+COUNTIFS('12'!$C$3:$C$300,C779,'12'!$H$3:$H$300,"&lt;0")+COUNTIFS('12'!$D$3:$D$300,C779,'12'!$H$3:$H$300,"&lt;0")</f>
        <v>0</v>
      </c>
      <c r="H779" s="19">
        <f>SUMIFS('01'!$H$3:$H$300,'01'!$C$3:$C$300,C779)+SUMIFS('01'!$H$3:$H$300,'01'!$D$3:$D$300,C779)+SUMIFS('02'!$H$3:$H$300,'02'!$C$3:$C$300,C779)+SUMIFS('02'!$H$3:$H$300,'02'!$D$3:$D$300,C779)+SUMIFS('03'!$H$3:$H$300,'03'!$C$3:$C$300,C779)+SUMIFS('03'!$H$3:$H$300,'03'!$D$3:$D$300,C779)+SUMIFS('04'!$H$3:$H$300,'04'!$C$3:$C$300,C779)+SUMIFS('04'!$H$3:$H$300,'04'!$D$3:$D$300,C779)+SUMIFS('05'!$H$3:$H$300,'05'!$C$3:$C$300,C779)+SUMIFS('05'!$H$3:$H$300,'05'!$D$3:$D$300,C779)+SUMIFS('06'!$H$3:$H$300,'06'!$C$3:$C$300,C779)+SUMIFS('06'!$H$3:$H$300,'06'!$D$3:$D$300,C779)+SUMIFS('07'!$H$3:$H$300,'07'!$C$3:$C$300,C779)+SUMIFS('07'!$H$3:$H$300,'07'!$D$3:$D$300,C779)+SUMIFS('08'!$H$3:$H$300,'08'!$C$3:$C$300,C779)+SUMIFS('08'!$H$3:$H$300,'08'!$D$3:$D$300,C779)+SUMIFS('09'!$H$3:$H$300,'09'!$C$3:$C$300,C779)+SUMIFS('09'!$H$3:$H$300,'09'!$D$3:$D$300,C779)+SUMIFS('10'!$I$3:$I$260,'10'!$C$3:$C$260,C779)+SUMIFS('10'!$I$3:$I$260,'10'!$D$3:$D$260,C779)+SUMIFS('11'!$H$3:$H$300,'11'!$C$3:$C$300,C779)+SUMIFS('11'!$H$3:$H$300,'11'!$D$3:$D$300,C779)+SUMIFS('12'!$H$3:$H$300,'12'!$C$3:$C$300,C779)+SUMIFS('12'!$H$3:$H$300,'12'!$D$3:$D$300,C779)</f>
        <v>0</v>
      </c>
      <c r="I779" s="212"/>
      <c r="J779" s="231"/>
      <c r="K779" s="212"/>
      <c r="L779" s="212"/>
    </row>
    <row r="780" spans="1:12" ht="24.75" customHeight="1">
      <c r="A780" s="16">
        <f>Equipes!$H780+(ROW(Equipes!$H780)/100000)</f>
        <v>7.7999999999999996E-3</v>
      </c>
      <c r="B780" s="13">
        <f>RANK(Equipes!$A780,A:A)</f>
        <v>221</v>
      </c>
      <c r="C780" s="28"/>
      <c r="D780" s="18">
        <f>COUNTIF('01'!$C$3:$C$300,C780)+COUNTIF('02'!$C$3:$C$300,C780)+COUNTIF('03'!$C$3:$C$300,C780)+COUNTIF('04'!$C$3:$C$300,C780)+COUNTIF('05'!$C$3:$C$300,C780)+COUNTIF('06'!$C$3:$C$300,C780)+COUNTIF('07'!$C$3:$C$300,C780)+COUNTIF('08'!$C$3:$C$300,C780)+COUNTIF('09'!$C$3:$C$300,C780)+COUNTIF('10'!$C$3:$C$260,C780)+COUNTIF('11'!$C$3:$C$300,C780)+COUNTIF('12'!$C$3:$C$300,C780)</f>
        <v>0</v>
      </c>
      <c r="E780" s="18">
        <f>COUNTIF('01'!$D$3:$D$300,C780)+COUNTIF('02'!$D$3:$D$300,C780)+COUNTIF('03'!$D$3:$D$300,C780)+COUNTIF('04'!$D$3:$D$300,C780)+COUNTIF('05'!$D$3:$D$300,C780)+COUNTIF('06'!$D$3:$D$300,C780)+COUNTIF('07'!$D$3:$D$300,C780)+COUNTIF('08'!$D$3:$D$300,C780)+COUNTIF('09'!$D$3:$D$300,C780)+COUNTIF('10'!$D$3:$D$260,C780)+COUNTIF('11'!$D$3:$D$300,C780)+COUNTIF('12'!$D$3:$D$300,C780)</f>
        <v>0</v>
      </c>
      <c r="F780" s="18">
        <f>COUNTIFS('01'!$C$3:$C$300,C780,'01'!$H$3:$H$300,"&gt;0")+COUNTIFS('01'!$D$3:$D$300,C780,'01'!$H$3:$H$300,"&gt;0")+COUNTIFS('02'!$C$3:$C$300,C780,'02'!$H$3:$H$300,"&gt;0")+COUNTIFS('02'!$D$3:$D$300,C780,'02'!$H$3:$H$300,"&gt;0")+COUNTIFS('03'!$C$3:$C$300,C780,'03'!$H$3:$H$300,"&gt;0")+COUNTIFS('03'!$D$3:$D$300,C780,'03'!$H$3:$H$300,"&gt;0")+COUNTIFS('04'!$C$3:$C$300,C780,'04'!$H$3:$H$300,"&gt;0")+COUNTIFS('04'!$D$3:$D$300,C780,'04'!$H$3:$H$300,"&gt;0")+COUNTIFS('05'!$C$3:$C$300,C780,'05'!$H$3:$H$300,"&gt;0")+COUNTIFS('05'!$D$3:$D$300,C780,'05'!$H$3:$H$300,"&gt;0")+COUNTIFS('06'!$C$3:$C$300,C780,'06'!$H$3:$H$300,"&gt;0")+COUNTIFS('06'!$D$3:$D$300,C780,'06'!$H$3:$H$300,"&gt;0")+COUNTIFS('07'!$C$3:$C$300,C780,'07'!$H$3:$H$300,"&gt;0")+COUNTIFS('07'!$D$3:$D$300,C780,'07'!$H$3:$H$300,"&gt;0")+COUNTIFS('08'!$C$3:$C$300,C780,'08'!$H$3:$H$300,"&gt;0")+COUNTIFS('08'!$D$3:$D$300,C780,'08'!$H$3:$H$300,"&gt;0")+COUNTIFS('09'!$C$3:$C$300,C780,'09'!$H$3:$H$300,"&gt;0")+COUNTIFS('09'!$D$3:$D$300,C780,'09'!$H$3:$H$300,"&gt;0")+COUNTIFS('10'!$C$3:$C$260,C780,'10'!$I$3:$I$260,"&gt;0")+COUNTIFS('10'!$D$3:$D$260,C780,'10'!$I$3:$I$260,"&gt;0")+COUNTIFS('11'!$C$3:$C$300,C780,'11'!$H$3:$H$300,"&gt;0")+COUNTIFS('11'!$D$3:$D$300,C780,'11'!$H$3:$H$300,"&gt;0")+COUNTIFS('12'!$C$3:$C$300,C780,'12'!$H$3:$H$300,"&gt;0")+COUNTIFS('12'!$D$3:$D$300,C780,'12'!$H$3:$H$300,"&gt;0")</f>
        <v>0</v>
      </c>
      <c r="G780" s="18">
        <f>COUNTIFS('01'!$C$3:$C$300,C780,'01'!$H$3:$H$300,"&lt;0")+COUNTIFS('01'!$D$3:$D$300,C780,'01'!$H$3:$H$300,"&lt;0")+COUNTIFS('02'!$C$3:$C$300,C780,'02'!$H$3:$H$300,"&lt;0")+COUNTIFS('02'!$D$3:$D$300,C780,'02'!$H$3:$H$300,"&lt;0")+COUNTIFS('03'!$C$3:$C$300,C780,'03'!$H$3:$H$300,"&lt;0")+COUNTIFS('03'!$D$3:$D$300,C780,'03'!$H$3:$H$300,"&lt;0")+COUNTIFS('04'!$C$3:$C$300,C780,'04'!$H$3:$H$300,"&lt;0")+COUNTIFS('04'!$D$3:$D$300,C780,'04'!$H$3:$H$300,"&lt;0")+COUNTIFS('05'!$C$3:$C$300,C780,'05'!$H$3:$H$300,"&lt;0")+COUNTIFS('05'!$D$3:$D$300,C780,'05'!$H$3:$H$300,"&lt;0")+COUNTIFS('06'!$C$3:$C$300,C780,'06'!$H$3:$H$300,"&lt;0")+COUNTIFS('06'!$D$3:$D$300,C780,'06'!$H$3:$H$300,"&lt;0")+COUNTIFS('07'!$C$3:$C$300,C780,'07'!$H$3:$H$300,"&lt;0")+COUNTIFS('07'!$D$3:$D$300,C780,'07'!$H$3:$H$300,"&lt;0")+COUNTIFS('08'!$C$3:$C$300,C780,'08'!$H$3:$H$300,"&lt;0")+COUNTIFS('08'!$D$3:$D$300,C780,'08'!$H$3:$H$300,"&lt;0")+COUNTIFS('09'!$C$3:$C$300,C780,'09'!$H$3:$H$300,"&lt;0")+COUNTIFS('09'!$D$3:$D$300,C780,'09'!$H$3:$H$300,"&lt;0")+COUNTIFS('10'!$C$3:$C$260,C780,'10'!$I$3:$I$260,"&lt;0")+COUNTIFS('10'!$D$3:$D$260,C780,'10'!$I$3:$I$260,"&lt;0")+COUNTIFS('11'!$C$3:$C$300,C780,'11'!$H$3:$H$300,"&lt;0")+COUNTIFS('11'!$D$3:$D$300,C780,'11'!$H$3:$H$300,"&lt;0")+COUNTIFS('12'!$C$3:$C$300,C780,'12'!$H$3:$H$300,"&lt;0")+COUNTIFS('12'!$D$3:$D$300,C780,'12'!$H$3:$H$300,"&lt;0")</f>
        <v>0</v>
      </c>
      <c r="H780" s="19">
        <f>SUMIFS('01'!$H$3:$H$300,'01'!$C$3:$C$300,C780)+SUMIFS('01'!$H$3:$H$300,'01'!$D$3:$D$300,C780)+SUMIFS('02'!$H$3:$H$300,'02'!$C$3:$C$300,C780)+SUMIFS('02'!$H$3:$H$300,'02'!$D$3:$D$300,C780)+SUMIFS('03'!$H$3:$H$300,'03'!$C$3:$C$300,C780)+SUMIFS('03'!$H$3:$H$300,'03'!$D$3:$D$300,C780)+SUMIFS('04'!$H$3:$H$300,'04'!$C$3:$C$300,C780)+SUMIFS('04'!$H$3:$H$300,'04'!$D$3:$D$300,C780)+SUMIFS('05'!$H$3:$H$300,'05'!$C$3:$C$300,C780)+SUMIFS('05'!$H$3:$H$300,'05'!$D$3:$D$300,C780)+SUMIFS('06'!$H$3:$H$300,'06'!$C$3:$C$300,C780)+SUMIFS('06'!$H$3:$H$300,'06'!$D$3:$D$300,C780)+SUMIFS('07'!$H$3:$H$300,'07'!$C$3:$C$300,C780)+SUMIFS('07'!$H$3:$H$300,'07'!$D$3:$D$300,C780)+SUMIFS('08'!$H$3:$H$300,'08'!$C$3:$C$300,C780)+SUMIFS('08'!$H$3:$H$300,'08'!$D$3:$D$300,C780)+SUMIFS('09'!$H$3:$H$300,'09'!$C$3:$C$300,C780)+SUMIFS('09'!$H$3:$H$300,'09'!$D$3:$D$300,C780)+SUMIFS('10'!$I$3:$I$260,'10'!$C$3:$C$260,C780)+SUMIFS('10'!$I$3:$I$260,'10'!$D$3:$D$260,C780)+SUMIFS('11'!$H$3:$H$300,'11'!$C$3:$C$300,C780)+SUMIFS('11'!$H$3:$H$300,'11'!$D$3:$D$300,C780)+SUMIFS('12'!$H$3:$H$300,'12'!$C$3:$C$300,C780)+SUMIFS('12'!$H$3:$H$300,'12'!$D$3:$D$300,C780)</f>
        <v>0</v>
      </c>
      <c r="I780" s="212"/>
      <c r="J780" s="231"/>
      <c r="K780" s="212"/>
      <c r="L780" s="212"/>
    </row>
    <row r="781" spans="1:12" ht="24.75" customHeight="1">
      <c r="A781" s="16">
        <f>Equipes!$H781+(ROW(Equipes!$H781)/100000)</f>
        <v>7.8100000000000001E-3</v>
      </c>
      <c r="B781" s="13">
        <f>RANK(Equipes!$A781,A:A)</f>
        <v>220</v>
      </c>
      <c r="C781" s="28"/>
      <c r="D781" s="18">
        <f>COUNTIF('01'!$C$3:$C$300,C781)+COUNTIF('02'!$C$3:$C$300,C781)+COUNTIF('03'!$C$3:$C$300,C781)+COUNTIF('04'!$C$3:$C$300,C781)+COUNTIF('05'!$C$3:$C$300,C781)+COUNTIF('06'!$C$3:$C$300,C781)+COUNTIF('07'!$C$3:$C$300,C781)+COUNTIF('08'!$C$3:$C$300,C781)+COUNTIF('09'!$C$3:$C$300,C781)+COUNTIF('10'!$C$3:$C$260,C781)+COUNTIF('11'!$C$3:$C$300,C781)+COUNTIF('12'!$C$3:$C$300,C781)</f>
        <v>0</v>
      </c>
      <c r="E781" s="18">
        <f>COUNTIF('01'!$D$3:$D$300,C781)+COUNTIF('02'!$D$3:$D$300,C781)+COUNTIF('03'!$D$3:$D$300,C781)+COUNTIF('04'!$D$3:$D$300,C781)+COUNTIF('05'!$D$3:$D$300,C781)+COUNTIF('06'!$D$3:$D$300,C781)+COUNTIF('07'!$D$3:$D$300,C781)+COUNTIF('08'!$D$3:$D$300,C781)+COUNTIF('09'!$D$3:$D$300,C781)+COUNTIF('10'!$D$3:$D$260,C781)+COUNTIF('11'!$D$3:$D$300,C781)+COUNTIF('12'!$D$3:$D$300,C781)</f>
        <v>0</v>
      </c>
      <c r="F781" s="18">
        <f>COUNTIFS('01'!$C$3:$C$300,C781,'01'!$H$3:$H$300,"&gt;0")+COUNTIFS('01'!$D$3:$D$300,C781,'01'!$H$3:$H$300,"&gt;0")+COUNTIFS('02'!$C$3:$C$300,C781,'02'!$H$3:$H$300,"&gt;0")+COUNTIFS('02'!$D$3:$D$300,C781,'02'!$H$3:$H$300,"&gt;0")+COUNTIFS('03'!$C$3:$C$300,C781,'03'!$H$3:$H$300,"&gt;0")+COUNTIFS('03'!$D$3:$D$300,C781,'03'!$H$3:$H$300,"&gt;0")+COUNTIFS('04'!$C$3:$C$300,C781,'04'!$H$3:$H$300,"&gt;0")+COUNTIFS('04'!$D$3:$D$300,C781,'04'!$H$3:$H$300,"&gt;0")+COUNTIFS('05'!$C$3:$C$300,C781,'05'!$H$3:$H$300,"&gt;0")+COUNTIFS('05'!$D$3:$D$300,C781,'05'!$H$3:$H$300,"&gt;0")+COUNTIFS('06'!$C$3:$C$300,C781,'06'!$H$3:$H$300,"&gt;0")+COUNTIFS('06'!$D$3:$D$300,C781,'06'!$H$3:$H$300,"&gt;0")+COUNTIFS('07'!$C$3:$C$300,C781,'07'!$H$3:$H$300,"&gt;0")+COUNTIFS('07'!$D$3:$D$300,C781,'07'!$H$3:$H$300,"&gt;0")+COUNTIFS('08'!$C$3:$C$300,C781,'08'!$H$3:$H$300,"&gt;0")+COUNTIFS('08'!$D$3:$D$300,C781,'08'!$H$3:$H$300,"&gt;0")+COUNTIFS('09'!$C$3:$C$300,C781,'09'!$H$3:$H$300,"&gt;0")+COUNTIFS('09'!$D$3:$D$300,C781,'09'!$H$3:$H$300,"&gt;0")+COUNTIFS('10'!$C$3:$C$260,C781,'10'!$I$3:$I$260,"&gt;0")+COUNTIFS('10'!$D$3:$D$260,C781,'10'!$I$3:$I$260,"&gt;0")+COUNTIFS('11'!$C$3:$C$300,C781,'11'!$H$3:$H$300,"&gt;0")+COUNTIFS('11'!$D$3:$D$300,C781,'11'!$H$3:$H$300,"&gt;0")+COUNTIFS('12'!$C$3:$C$300,C781,'12'!$H$3:$H$300,"&gt;0")+COUNTIFS('12'!$D$3:$D$300,C781,'12'!$H$3:$H$300,"&gt;0")</f>
        <v>0</v>
      </c>
      <c r="G781" s="18">
        <f>COUNTIFS('01'!$C$3:$C$300,C781,'01'!$H$3:$H$300,"&lt;0")+COUNTIFS('01'!$D$3:$D$300,C781,'01'!$H$3:$H$300,"&lt;0")+COUNTIFS('02'!$C$3:$C$300,C781,'02'!$H$3:$H$300,"&lt;0")+COUNTIFS('02'!$D$3:$D$300,C781,'02'!$H$3:$H$300,"&lt;0")+COUNTIFS('03'!$C$3:$C$300,C781,'03'!$H$3:$H$300,"&lt;0")+COUNTIFS('03'!$D$3:$D$300,C781,'03'!$H$3:$H$300,"&lt;0")+COUNTIFS('04'!$C$3:$C$300,C781,'04'!$H$3:$H$300,"&lt;0")+COUNTIFS('04'!$D$3:$D$300,C781,'04'!$H$3:$H$300,"&lt;0")+COUNTIFS('05'!$C$3:$C$300,C781,'05'!$H$3:$H$300,"&lt;0")+COUNTIFS('05'!$D$3:$D$300,C781,'05'!$H$3:$H$300,"&lt;0")+COUNTIFS('06'!$C$3:$C$300,C781,'06'!$H$3:$H$300,"&lt;0")+COUNTIFS('06'!$D$3:$D$300,C781,'06'!$H$3:$H$300,"&lt;0")+COUNTIFS('07'!$C$3:$C$300,C781,'07'!$H$3:$H$300,"&lt;0")+COUNTIFS('07'!$D$3:$D$300,C781,'07'!$H$3:$H$300,"&lt;0")+COUNTIFS('08'!$C$3:$C$300,C781,'08'!$H$3:$H$300,"&lt;0")+COUNTIFS('08'!$D$3:$D$300,C781,'08'!$H$3:$H$300,"&lt;0")+COUNTIFS('09'!$C$3:$C$300,C781,'09'!$H$3:$H$300,"&lt;0")+COUNTIFS('09'!$D$3:$D$300,C781,'09'!$H$3:$H$300,"&lt;0")+COUNTIFS('10'!$C$3:$C$260,C781,'10'!$I$3:$I$260,"&lt;0")+COUNTIFS('10'!$D$3:$D$260,C781,'10'!$I$3:$I$260,"&lt;0")+COUNTIFS('11'!$C$3:$C$300,C781,'11'!$H$3:$H$300,"&lt;0")+COUNTIFS('11'!$D$3:$D$300,C781,'11'!$H$3:$H$300,"&lt;0")+COUNTIFS('12'!$C$3:$C$300,C781,'12'!$H$3:$H$300,"&lt;0")+COUNTIFS('12'!$D$3:$D$300,C781,'12'!$H$3:$H$300,"&lt;0")</f>
        <v>0</v>
      </c>
      <c r="H781" s="19">
        <f>SUMIFS('01'!$H$3:$H$300,'01'!$C$3:$C$300,C781)+SUMIFS('01'!$H$3:$H$300,'01'!$D$3:$D$300,C781)+SUMIFS('02'!$H$3:$H$300,'02'!$C$3:$C$300,C781)+SUMIFS('02'!$H$3:$H$300,'02'!$D$3:$D$300,C781)+SUMIFS('03'!$H$3:$H$300,'03'!$C$3:$C$300,C781)+SUMIFS('03'!$H$3:$H$300,'03'!$D$3:$D$300,C781)+SUMIFS('04'!$H$3:$H$300,'04'!$C$3:$C$300,C781)+SUMIFS('04'!$H$3:$H$300,'04'!$D$3:$D$300,C781)+SUMIFS('05'!$H$3:$H$300,'05'!$C$3:$C$300,C781)+SUMIFS('05'!$H$3:$H$300,'05'!$D$3:$D$300,C781)+SUMIFS('06'!$H$3:$H$300,'06'!$C$3:$C$300,C781)+SUMIFS('06'!$H$3:$H$300,'06'!$D$3:$D$300,C781)+SUMIFS('07'!$H$3:$H$300,'07'!$C$3:$C$300,C781)+SUMIFS('07'!$H$3:$H$300,'07'!$D$3:$D$300,C781)+SUMIFS('08'!$H$3:$H$300,'08'!$C$3:$C$300,C781)+SUMIFS('08'!$H$3:$H$300,'08'!$D$3:$D$300,C781)+SUMIFS('09'!$H$3:$H$300,'09'!$C$3:$C$300,C781)+SUMIFS('09'!$H$3:$H$300,'09'!$D$3:$D$300,C781)+SUMIFS('10'!$I$3:$I$260,'10'!$C$3:$C$260,C781)+SUMIFS('10'!$I$3:$I$260,'10'!$D$3:$D$260,C781)+SUMIFS('11'!$H$3:$H$300,'11'!$C$3:$C$300,C781)+SUMIFS('11'!$H$3:$H$300,'11'!$D$3:$D$300,C781)+SUMIFS('12'!$H$3:$H$300,'12'!$C$3:$C$300,C781)+SUMIFS('12'!$H$3:$H$300,'12'!$D$3:$D$300,C781)</f>
        <v>0</v>
      </c>
      <c r="I781" s="212"/>
      <c r="J781" s="231"/>
      <c r="K781" s="212"/>
      <c r="L781" s="212"/>
    </row>
    <row r="782" spans="1:12" ht="24.75" customHeight="1">
      <c r="A782" s="16">
        <f>Equipes!$H782+(ROW(Equipes!$H782)/100000)</f>
        <v>7.8200000000000006E-3</v>
      </c>
      <c r="B782" s="13">
        <f>RANK(Equipes!$A782,A:A)</f>
        <v>219</v>
      </c>
      <c r="C782" s="28"/>
      <c r="D782" s="18">
        <f>COUNTIF('01'!$C$3:$C$300,C782)+COUNTIF('02'!$C$3:$C$300,C782)+COUNTIF('03'!$C$3:$C$300,C782)+COUNTIF('04'!$C$3:$C$300,C782)+COUNTIF('05'!$C$3:$C$300,C782)+COUNTIF('06'!$C$3:$C$300,C782)+COUNTIF('07'!$C$3:$C$300,C782)+COUNTIF('08'!$C$3:$C$300,C782)+COUNTIF('09'!$C$3:$C$300,C782)+COUNTIF('10'!$C$3:$C$260,C782)+COUNTIF('11'!$C$3:$C$300,C782)+COUNTIF('12'!$C$3:$C$300,C782)</f>
        <v>0</v>
      </c>
      <c r="E782" s="18">
        <f>COUNTIF('01'!$D$3:$D$300,C782)+COUNTIF('02'!$D$3:$D$300,C782)+COUNTIF('03'!$D$3:$D$300,C782)+COUNTIF('04'!$D$3:$D$300,C782)+COUNTIF('05'!$D$3:$D$300,C782)+COUNTIF('06'!$D$3:$D$300,C782)+COUNTIF('07'!$D$3:$D$300,C782)+COUNTIF('08'!$D$3:$D$300,C782)+COUNTIF('09'!$D$3:$D$300,C782)+COUNTIF('10'!$D$3:$D$260,C782)+COUNTIF('11'!$D$3:$D$300,C782)+COUNTIF('12'!$D$3:$D$300,C782)</f>
        <v>0</v>
      </c>
      <c r="F782" s="18">
        <f>COUNTIFS('01'!$C$3:$C$300,C782,'01'!$H$3:$H$300,"&gt;0")+COUNTIFS('01'!$D$3:$D$300,C782,'01'!$H$3:$H$300,"&gt;0")+COUNTIFS('02'!$C$3:$C$300,C782,'02'!$H$3:$H$300,"&gt;0")+COUNTIFS('02'!$D$3:$D$300,C782,'02'!$H$3:$H$300,"&gt;0")+COUNTIFS('03'!$C$3:$C$300,C782,'03'!$H$3:$H$300,"&gt;0")+COUNTIFS('03'!$D$3:$D$300,C782,'03'!$H$3:$H$300,"&gt;0")+COUNTIFS('04'!$C$3:$C$300,C782,'04'!$H$3:$H$300,"&gt;0")+COUNTIFS('04'!$D$3:$D$300,C782,'04'!$H$3:$H$300,"&gt;0")+COUNTIFS('05'!$C$3:$C$300,C782,'05'!$H$3:$H$300,"&gt;0")+COUNTIFS('05'!$D$3:$D$300,C782,'05'!$H$3:$H$300,"&gt;0")+COUNTIFS('06'!$C$3:$C$300,C782,'06'!$H$3:$H$300,"&gt;0")+COUNTIFS('06'!$D$3:$D$300,C782,'06'!$H$3:$H$300,"&gt;0")+COUNTIFS('07'!$C$3:$C$300,C782,'07'!$H$3:$H$300,"&gt;0")+COUNTIFS('07'!$D$3:$D$300,C782,'07'!$H$3:$H$300,"&gt;0")+COUNTIFS('08'!$C$3:$C$300,C782,'08'!$H$3:$H$300,"&gt;0")+COUNTIFS('08'!$D$3:$D$300,C782,'08'!$H$3:$H$300,"&gt;0")+COUNTIFS('09'!$C$3:$C$300,C782,'09'!$H$3:$H$300,"&gt;0")+COUNTIFS('09'!$D$3:$D$300,C782,'09'!$H$3:$H$300,"&gt;0")+COUNTIFS('10'!$C$3:$C$260,C782,'10'!$I$3:$I$260,"&gt;0")+COUNTIFS('10'!$D$3:$D$260,C782,'10'!$I$3:$I$260,"&gt;0")+COUNTIFS('11'!$C$3:$C$300,C782,'11'!$H$3:$H$300,"&gt;0")+COUNTIFS('11'!$D$3:$D$300,C782,'11'!$H$3:$H$300,"&gt;0")+COUNTIFS('12'!$C$3:$C$300,C782,'12'!$H$3:$H$300,"&gt;0")+COUNTIFS('12'!$D$3:$D$300,C782,'12'!$H$3:$H$300,"&gt;0")</f>
        <v>0</v>
      </c>
      <c r="G782" s="18">
        <f>COUNTIFS('01'!$C$3:$C$300,C782,'01'!$H$3:$H$300,"&lt;0")+COUNTIFS('01'!$D$3:$D$300,C782,'01'!$H$3:$H$300,"&lt;0")+COUNTIFS('02'!$C$3:$C$300,C782,'02'!$H$3:$H$300,"&lt;0")+COUNTIFS('02'!$D$3:$D$300,C782,'02'!$H$3:$H$300,"&lt;0")+COUNTIFS('03'!$C$3:$C$300,C782,'03'!$H$3:$H$300,"&lt;0")+COUNTIFS('03'!$D$3:$D$300,C782,'03'!$H$3:$H$300,"&lt;0")+COUNTIFS('04'!$C$3:$C$300,C782,'04'!$H$3:$H$300,"&lt;0")+COUNTIFS('04'!$D$3:$D$300,C782,'04'!$H$3:$H$300,"&lt;0")+COUNTIFS('05'!$C$3:$C$300,C782,'05'!$H$3:$H$300,"&lt;0")+COUNTIFS('05'!$D$3:$D$300,C782,'05'!$H$3:$H$300,"&lt;0")+COUNTIFS('06'!$C$3:$C$300,C782,'06'!$H$3:$H$300,"&lt;0")+COUNTIFS('06'!$D$3:$D$300,C782,'06'!$H$3:$H$300,"&lt;0")+COUNTIFS('07'!$C$3:$C$300,C782,'07'!$H$3:$H$300,"&lt;0")+COUNTIFS('07'!$D$3:$D$300,C782,'07'!$H$3:$H$300,"&lt;0")+COUNTIFS('08'!$C$3:$C$300,C782,'08'!$H$3:$H$300,"&lt;0")+COUNTIFS('08'!$D$3:$D$300,C782,'08'!$H$3:$H$300,"&lt;0")+COUNTIFS('09'!$C$3:$C$300,C782,'09'!$H$3:$H$300,"&lt;0")+COUNTIFS('09'!$D$3:$D$300,C782,'09'!$H$3:$H$300,"&lt;0")+COUNTIFS('10'!$C$3:$C$260,C782,'10'!$I$3:$I$260,"&lt;0")+COUNTIFS('10'!$D$3:$D$260,C782,'10'!$I$3:$I$260,"&lt;0")+COUNTIFS('11'!$C$3:$C$300,C782,'11'!$H$3:$H$300,"&lt;0")+COUNTIFS('11'!$D$3:$D$300,C782,'11'!$H$3:$H$300,"&lt;0")+COUNTIFS('12'!$C$3:$C$300,C782,'12'!$H$3:$H$300,"&lt;0")+COUNTIFS('12'!$D$3:$D$300,C782,'12'!$H$3:$H$300,"&lt;0")</f>
        <v>0</v>
      </c>
      <c r="H782" s="19">
        <f>SUMIFS('01'!$H$3:$H$300,'01'!$C$3:$C$300,C782)+SUMIFS('01'!$H$3:$H$300,'01'!$D$3:$D$300,C782)+SUMIFS('02'!$H$3:$H$300,'02'!$C$3:$C$300,C782)+SUMIFS('02'!$H$3:$H$300,'02'!$D$3:$D$300,C782)+SUMIFS('03'!$H$3:$H$300,'03'!$C$3:$C$300,C782)+SUMIFS('03'!$H$3:$H$300,'03'!$D$3:$D$300,C782)+SUMIFS('04'!$H$3:$H$300,'04'!$C$3:$C$300,C782)+SUMIFS('04'!$H$3:$H$300,'04'!$D$3:$D$300,C782)+SUMIFS('05'!$H$3:$H$300,'05'!$C$3:$C$300,C782)+SUMIFS('05'!$H$3:$H$300,'05'!$D$3:$D$300,C782)+SUMIFS('06'!$H$3:$H$300,'06'!$C$3:$C$300,C782)+SUMIFS('06'!$H$3:$H$300,'06'!$D$3:$D$300,C782)+SUMIFS('07'!$H$3:$H$300,'07'!$C$3:$C$300,C782)+SUMIFS('07'!$H$3:$H$300,'07'!$D$3:$D$300,C782)+SUMIFS('08'!$H$3:$H$300,'08'!$C$3:$C$300,C782)+SUMIFS('08'!$H$3:$H$300,'08'!$D$3:$D$300,C782)+SUMIFS('09'!$H$3:$H$300,'09'!$C$3:$C$300,C782)+SUMIFS('09'!$H$3:$H$300,'09'!$D$3:$D$300,C782)+SUMIFS('10'!$I$3:$I$260,'10'!$C$3:$C$260,C782)+SUMIFS('10'!$I$3:$I$260,'10'!$D$3:$D$260,C782)+SUMIFS('11'!$H$3:$H$300,'11'!$C$3:$C$300,C782)+SUMIFS('11'!$H$3:$H$300,'11'!$D$3:$D$300,C782)+SUMIFS('12'!$H$3:$H$300,'12'!$C$3:$C$300,C782)+SUMIFS('12'!$H$3:$H$300,'12'!$D$3:$D$300,C782)</f>
        <v>0</v>
      </c>
      <c r="I782" s="212"/>
      <c r="J782" s="231"/>
      <c r="K782" s="212"/>
      <c r="L782" s="212"/>
    </row>
    <row r="783" spans="1:12" ht="24.75" customHeight="1">
      <c r="A783" s="16">
        <f>Equipes!$H783+(ROW(Equipes!$H783)/100000)</f>
        <v>7.8300000000000002E-3</v>
      </c>
      <c r="B783" s="13">
        <f>RANK(Equipes!$A783,A:A)</f>
        <v>218</v>
      </c>
      <c r="C783" s="28"/>
      <c r="D783" s="18">
        <f>COUNTIF('01'!$C$3:$C$300,C783)+COUNTIF('02'!$C$3:$C$300,C783)+COUNTIF('03'!$C$3:$C$300,C783)+COUNTIF('04'!$C$3:$C$300,C783)+COUNTIF('05'!$C$3:$C$300,C783)+COUNTIF('06'!$C$3:$C$300,C783)+COUNTIF('07'!$C$3:$C$300,C783)+COUNTIF('08'!$C$3:$C$300,C783)+COUNTIF('09'!$C$3:$C$300,C783)+COUNTIF('10'!$C$3:$C$260,C783)+COUNTIF('11'!$C$3:$C$300,C783)+COUNTIF('12'!$C$3:$C$300,C783)</f>
        <v>0</v>
      </c>
      <c r="E783" s="18">
        <f>COUNTIF('01'!$D$3:$D$300,C783)+COUNTIF('02'!$D$3:$D$300,C783)+COUNTIF('03'!$D$3:$D$300,C783)+COUNTIF('04'!$D$3:$D$300,C783)+COUNTIF('05'!$D$3:$D$300,C783)+COUNTIF('06'!$D$3:$D$300,C783)+COUNTIF('07'!$D$3:$D$300,C783)+COUNTIF('08'!$D$3:$D$300,C783)+COUNTIF('09'!$D$3:$D$300,C783)+COUNTIF('10'!$D$3:$D$260,C783)+COUNTIF('11'!$D$3:$D$300,C783)+COUNTIF('12'!$D$3:$D$300,C783)</f>
        <v>0</v>
      </c>
      <c r="F783" s="18">
        <f>COUNTIFS('01'!$C$3:$C$300,C783,'01'!$H$3:$H$300,"&gt;0")+COUNTIFS('01'!$D$3:$D$300,C783,'01'!$H$3:$H$300,"&gt;0")+COUNTIFS('02'!$C$3:$C$300,C783,'02'!$H$3:$H$300,"&gt;0")+COUNTIFS('02'!$D$3:$D$300,C783,'02'!$H$3:$H$300,"&gt;0")+COUNTIFS('03'!$C$3:$C$300,C783,'03'!$H$3:$H$300,"&gt;0")+COUNTIFS('03'!$D$3:$D$300,C783,'03'!$H$3:$H$300,"&gt;0")+COUNTIFS('04'!$C$3:$C$300,C783,'04'!$H$3:$H$300,"&gt;0")+COUNTIFS('04'!$D$3:$D$300,C783,'04'!$H$3:$H$300,"&gt;0")+COUNTIFS('05'!$C$3:$C$300,C783,'05'!$H$3:$H$300,"&gt;0")+COUNTIFS('05'!$D$3:$D$300,C783,'05'!$H$3:$H$300,"&gt;0")+COUNTIFS('06'!$C$3:$C$300,C783,'06'!$H$3:$H$300,"&gt;0")+COUNTIFS('06'!$D$3:$D$300,C783,'06'!$H$3:$H$300,"&gt;0")+COUNTIFS('07'!$C$3:$C$300,C783,'07'!$H$3:$H$300,"&gt;0")+COUNTIFS('07'!$D$3:$D$300,C783,'07'!$H$3:$H$300,"&gt;0")+COUNTIFS('08'!$C$3:$C$300,C783,'08'!$H$3:$H$300,"&gt;0")+COUNTIFS('08'!$D$3:$D$300,C783,'08'!$H$3:$H$300,"&gt;0")+COUNTIFS('09'!$C$3:$C$300,C783,'09'!$H$3:$H$300,"&gt;0")+COUNTIFS('09'!$D$3:$D$300,C783,'09'!$H$3:$H$300,"&gt;0")+COUNTIFS('10'!$C$3:$C$260,C783,'10'!$I$3:$I$260,"&gt;0")+COUNTIFS('10'!$D$3:$D$260,C783,'10'!$I$3:$I$260,"&gt;0")+COUNTIFS('11'!$C$3:$C$300,C783,'11'!$H$3:$H$300,"&gt;0")+COUNTIFS('11'!$D$3:$D$300,C783,'11'!$H$3:$H$300,"&gt;0")+COUNTIFS('12'!$C$3:$C$300,C783,'12'!$H$3:$H$300,"&gt;0")+COUNTIFS('12'!$D$3:$D$300,C783,'12'!$H$3:$H$300,"&gt;0")</f>
        <v>0</v>
      </c>
      <c r="G783" s="18">
        <f>COUNTIFS('01'!$C$3:$C$300,C783,'01'!$H$3:$H$300,"&lt;0")+COUNTIFS('01'!$D$3:$D$300,C783,'01'!$H$3:$H$300,"&lt;0")+COUNTIFS('02'!$C$3:$C$300,C783,'02'!$H$3:$H$300,"&lt;0")+COUNTIFS('02'!$D$3:$D$300,C783,'02'!$H$3:$H$300,"&lt;0")+COUNTIFS('03'!$C$3:$C$300,C783,'03'!$H$3:$H$300,"&lt;0")+COUNTIFS('03'!$D$3:$D$300,C783,'03'!$H$3:$H$300,"&lt;0")+COUNTIFS('04'!$C$3:$C$300,C783,'04'!$H$3:$H$300,"&lt;0")+COUNTIFS('04'!$D$3:$D$300,C783,'04'!$H$3:$H$300,"&lt;0")+COUNTIFS('05'!$C$3:$C$300,C783,'05'!$H$3:$H$300,"&lt;0")+COUNTIFS('05'!$D$3:$D$300,C783,'05'!$H$3:$H$300,"&lt;0")+COUNTIFS('06'!$C$3:$C$300,C783,'06'!$H$3:$H$300,"&lt;0")+COUNTIFS('06'!$D$3:$D$300,C783,'06'!$H$3:$H$300,"&lt;0")+COUNTIFS('07'!$C$3:$C$300,C783,'07'!$H$3:$H$300,"&lt;0")+COUNTIFS('07'!$D$3:$D$300,C783,'07'!$H$3:$H$300,"&lt;0")+COUNTIFS('08'!$C$3:$C$300,C783,'08'!$H$3:$H$300,"&lt;0")+COUNTIFS('08'!$D$3:$D$300,C783,'08'!$H$3:$H$300,"&lt;0")+COUNTIFS('09'!$C$3:$C$300,C783,'09'!$H$3:$H$300,"&lt;0")+COUNTIFS('09'!$D$3:$D$300,C783,'09'!$H$3:$H$300,"&lt;0")+COUNTIFS('10'!$C$3:$C$260,C783,'10'!$I$3:$I$260,"&lt;0")+COUNTIFS('10'!$D$3:$D$260,C783,'10'!$I$3:$I$260,"&lt;0")+COUNTIFS('11'!$C$3:$C$300,C783,'11'!$H$3:$H$300,"&lt;0")+COUNTIFS('11'!$D$3:$D$300,C783,'11'!$H$3:$H$300,"&lt;0")+COUNTIFS('12'!$C$3:$C$300,C783,'12'!$H$3:$H$300,"&lt;0")+COUNTIFS('12'!$D$3:$D$300,C783,'12'!$H$3:$H$300,"&lt;0")</f>
        <v>0</v>
      </c>
      <c r="H783" s="19">
        <f>SUMIFS('01'!$H$3:$H$300,'01'!$C$3:$C$300,C783)+SUMIFS('01'!$H$3:$H$300,'01'!$D$3:$D$300,C783)+SUMIFS('02'!$H$3:$H$300,'02'!$C$3:$C$300,C783)+SUMIFS('02'!$H$3:$H$300,'02'!$D$3:$D$300,C783)+SUMIFS('03'!$H$3:$H$300,'03'!$C$3:$C$300,C783)+SUMIFS('03'!$H$3:$H$300,'03'!$D$3:$D$300,C783)+SUMIFS('04'!$H$3:$H$300,'04'!$C$3:$C$300,C783)+SUMIFS('04'!$H$3:$H$300,'04'!$D$3:$D$300,C783)+SUMIFS('05'!$H$3:$H$300,'05'!$C$3:$C$300,C783)+SUMIFS('05'!$H$3:$H$300,'05'!$D$3:$D$300,C783)+SUMIFS('06'!$H$3:$H$300,'06'!$C$3:$C$300,C783)+SUMIFS('06'!$H$3:$H$300,'06'!$D$3:$D$300,C783)+SUMIFS('07'!$H$3:$H$300,'07'!$C$3:$C$300,C783)+SUMIFS('07'!$H$3:$H$300,'07'!$D$3:$D$300,C783)+SUMIFS('08'!$H$3:$H$300,'08'!$C$3:$C$300,C783)+SUMIFS('08'!$H$3:$H$300,'08'!$D$3:$D$300,C783)+SUMIFS('09'!$H$3:$H$300,'09'!$C$3:$C$300,C783)+SUMIFS('09'!$H$3:$H$300,'09'!$D$3:$D$300,C783)+SUMIFS('10'!$I$3:$I$260,'10'!$C$3:$C$260,C783)+SUMIFS('10'!$I$3:$I$260,'10'!$D$3:$D$260,C783)+SUMIFS('11'!$H$3:$H$300,'11'!$C$3:$C$300,C783)+SUMIFS('11'!$H$3:$H$300,'11'!$D$3:$D$300,C783)+SUMIFS('12'!$H$3:$H$300,'12'!$C$3:$C$300,C783)+SUMIFS('12'!$H$3:$H$300,'12'!$D$3:$D$300,C783)</f>
        <v>0</v>
      </c>
      <c r="I783" s="212"/>
      <c r="J783" s="231"/>
      <c r="K783" s="212"/>
      <c r="L783" s="212"/>
    </row>
    <row r="784" spans="1:12" ht="24.75" customHeight="1">
      <c r="A784" s="16">
        <f>Equipes!$H784+(ROW(Equipes!$H784)/100000)</f>
        <v>7.8399999999999997E-3</v>
      </c>
      <c r="B784" s="13">
        <f>RANK(Equipes!$A784,A:A)</f>
        <v>217</v>
      </c>
      <c r="C784" s="28"/>
      <c r="D784" s="18">
        <f>COUNTIF('01'!$C$3:$C$300,C784)+COUNTIF('02'!$C$3:$C$300,C784)+COUNTIF('03'!$C$3:$C$300,C784)+COUNTIF('04'!$C$3:$C$300,C784)+COUNTIF('05'!$C$3:$C$300,C784)+COUNTIF('06'!$C$3:$C$300,C784)+COUNTIF('07'!$C$3:$C$300,C784)+COUNTIF('08'!$C$3:$C$300,C784)+COUNTIF('09'!$C$3:$C$300,C784)+COUNTIF('10'!$C$3:$C$260,C784)+COUNTIF('11'!$C$3:$C$300,C784)+COUNTIF('12'!$C$3:$C$300,C784)</f>
        <v>0</v>
      </c>
      <c r="E784" s="18">
        <f>COUNTIF('01'!$D$3:$D$300,C784)+COUNTIF('02'!$D$3:$D$300,C784)+COUNTIF('03'!$D$3:$D$300,C784)+COUNTIF('04'!$D$3:$D$300,C784)+COUNTIF('05'!$D$3:$D$300,C784)+COUNTIF('06'!$D$3:$D$300,C784)+COUNTIF('07'!$D$3:$D$300,C784)+COUNTIF('08'!$D$3:$D$300,C784)+COUNTIF('09'!$D$3:$D$300,C784)+COUNTIF('10'!$D$3:$D$260,C784)+COUNTIF('11'!$D$3:$D$300,C784)+COUNTIF('12'!$D$3:$D$300,C784)</f>
        <v>0</v>
      </c>
      <c r="F784" s="18">
        <f>COUNTIFS('01'!$C$3:$C$300,C784,'01'!$H$3:$H$300,"&gt;0")+COUNTIFS('01'!$D$3:$D$300,C784,'01'!$H$3:$H$300,"&gt;0")+COUNTIFS('02'!$C$3:$C$300,C784,'02'!$H$3:$H$300,"&gt;0")+COUNTIFS('02'!$D$3:$D$300,C784,'02'!$H$3:$H$300,"&gt;0")+COUNTIFS('03'!$C$3:$C$300,C784,'03'!$H$3:$H$300,"&gt;0")+COUNTIFS('03'!$D$3:$D$300,C784,'03'!$H$3:$H$300,"&gt;0")+COUNTIFS('04'!$C$3:$C$300,C784,'04'!$H$3:$H$300,"&gt;0")+COUNTIFS('04'!$D$3:$D$300,C784,'04'!$H$3:$H$300,"&gt;0")+COUNTIFS('05'!$C$3:$C$300,C784,'05'!$H$3:$H$300,"&gt;0")+COUNTIFS('05'!$D$3:$D$300,C784,'05'!$H$3:$H$300,"&gt;0")+COUNTIFS('06'!$C$3:$C$300,C784,'06'!$H$3:$H$300,"&gt;0")+COUNTIFS('06'!$D$3:$D$300,C784,'06'!$H$3:$H$300,"&gt;0")+COUNTIFS('07'!$C$3:$C$300,C784,'07'!$H$3:$H$300,"&gt;0")+COUNTIFS('07'!$D$3:$D$300,C784,'07'!$H$3:$H$300,"&gt;0")+COUNTIFS('08'!$C$3:$C$300,C784,'08'!$H$3:$H$300,"&gt;0")+COUNTIFS('08'!$D$3:$D$300,C784,'08'!$H$3:$H$300,"&gt;0")+COUNTIFS('09'!$C$3:$C$300,C784,'09'!$H$3:$H$300,"&gt;0")+COUNTIFS('09'!$D$3:$D$300,C784,'09'!$H$3:$H$300,"&gt;0")+COUNTIFS('10'!$C$3:$C$260,C784,'10'!$I$3:$I$260,"&gt;0")+COUNTIFS('10'!$D$3:$D$260,C784,'10'!$I$3:$I$260,"&gt;0")+COUNTIFS('11'!$C$3:$C$300,C784,'11'!$H$3:$H$300,"&gt;0")+COUNTIFS('11'!$D$3:$D$300,C784,'11'!$H$3:$H$300,"&gt;0")+COUNTIFS('12'!$C$3:$C$300,C784,'12'!$H$3:$H$300,"&gt;0")+COUNTIFS('12'!$D$3:$D$300,C784,'12'!$H$3:$H$300,"&gt;0")</f>
        <v>0</v>
      </c>
      <c r="G784" s="18">
        <f>COUNTIFS('01'!$C$3:$C$300,C784,'01'!$H$3:$H$300,"&lt;0")+COUNTIFS('01'!$D$3:$D$300,C784,'01'!$H$3:$H$300,"&lt;0")+COUNTIFS('02'!$C$3:$C$300,C784,'02'!$H$3:$H$300,"&lt;0")+COUNTIFS('02'!$D$3:$D$300,C784,'02'!$H$3:$H$300,"&lt;0")+COUNTIFS('03'!$C$3:$C$300,C784,'03'!$H$3:$H$300,"&lt;0")+COUNTIFS('03'!$D$3:$D$300,C784,'03'!$H$3:$H$300,"&lt;0")+COUNTIFS('04'!$C$3:$C$300,C784,'04'!$H$3:$H$300,"&lt;0")+COUNTIFS('04'!$D$3:$D$300,C784,'04'!$H$3:$H$300,"&lt;0")+COUNTIFS('05'!$C$3:$C$300,C784,'05'!$H$3:$H$300,"&lt;0")+COUNTIFS('05'!$D$3:$D$300,C784,'05'!$H$3:$H$300,"&lt;0")+COUNTIFS('06'!$C$3:$C$300,C784,'06'!$H$3:$H$300,"&lt;0")+COUNTIFS('06'!$D$3:$D$300,C784,'06'!$H$3:$H$300,"&lt;0")+COUNTIFS('07'!$C$3:$C$300,C784,'07'!$H$3:$H$300,"&lt;0")+COUNTIFS('07'!$D$3:$D$300,C784,'07'!$H$3:$H$300,"&lt;0")+COUNTIFS('08'!$C$3:$C$300,C784,'08'!$H$3:$H$300,"&lt;0")+COUNTIFS('08'!$D$3:$D$300,C784,'08'!$H$3:$H$300,"&lt;0")+COUNTIFS('09'!$C$3:$C$300,C784,'09'!$H$3:$H$300,"&lt;0")+COUNTIFS('09'!$D$3:$D$300,C784,'09'!$H$3:$H$300,"&lt;0")+COUNTIFS('10'!$C$3:$C$260,C784,'10'!$I$3:$I$260,"&lt;0")+COUNTIFS('10'!$D$3:$D$260,C784,'10'!$I$3:$I$260,"&lt;0")+COUNTIFS('11'!$C$3:$C$300,C784,'11'!$H$3:$H$300,"&lt;0")+COUNTIFS('11'!$D$3:$D$300,C784,'11'!$H$3:$H$300,"&lt;0")+COUNTIFS('12'!$C$3:$C$300,C784,'12'!$H$3:$H$300,"&lt;0")+COUNTIFS('12'!$D$3:$D$300,C784,'12'!$H$3:$H$300,"&lt;0")</f>
        <v>0</v>
      </c>
      <c r="H784" s="19">
        <f>SUMIFS('01'!$H$3:$H$300,'01'!$C$3:$C$300,C784)+SUMIFS('01'!$H$3:$H$300,'01'!$D$3:$D$300,C784)+SUMIFS('02'!$H$3:$H$300,'02'!$C$3:$C$300,C784)+SUMIFS('02'!$H$3:$H$300,'02'!$D$3:$D$300,C784)+SUMIFS('03'!$H$3:$H$300,'03'!$C$3:$C$300,C784)+SUMIFS('03'!$H$3:$H$300,'03'!$D$3:$D$300,C784)+SUMIFS('04'!$H$3:$H$300,'04'!$C$3:$C$300,C784)+SUMIFS('04'!$H$3:$H$300,'04'!$D$3:$D$300,C784)+SUMIFS('05'!$H$3:$H$300,'05'!$C$3:$C$300,C784)+SUMIFS('05'!$H$3:$H$300,'05'!$D$3:$D$300,C784)+SUMIFS('06'!$H$3:$H$300,'06'!$C$3:$C$300,C784)+SUMIFS('06'!$H$3:$H$300,'06'!$D$3:$D$300,C784)+SUMIFS('07'!$H$3:$H$300,'07'!$C$3:$C$300,C784)+SUMIFS('07'!$H$3:$H$300,'07'!$D$3:$D$300,C784)+SUMIFS('08'!$H$3:$H$300,'08'!$C$3:$C$300,C784)+SUMIFS('08'!$H$3:$H$300,'08'!$D$3:$D$300,C784)+SUMIFS('09'!$H$3:$H$300,'09'!$C$3:$C$300,C784)+SUMIFS('09'!$H$3:$H$300,'09'!$D$3:$D$300,C784)+SUMIFS('10'!$I$3:$I$260,'10'!$C$3:$C$260,C784)+SUMIFS('10'!$I$3:$I$260,'10'!$D$3:$D$260,C784)+SUMIFS('11'!$H$3:$H$300,'11'!$C$3:$C$300,C784)+SUMIFS('11'!$H$3:$H$300,'11'!$D$3:$D$300,C784)+SUMIFS('12'!$H$3:$H$300,'12'!$C$3:$C$300,C784)+SUMIFS('12'!$H$3:$H$300,'12'!$D$3:$D$300,C784)</f>
        <v>0</v>
      </c>
      <c r="I784" s="212"/>
      <c r="J784" s="231"/>
      <c r="K784" s="212"/>
      <c r="L784" s="212"/>
    </row>
    <row r="785" spans="1:12" ht="24.75" customHeight="1">
      <c r="A785" s="16">
        <f>Equipes!$H785+(ROW(Equipes!$H785)/100000)</f>
        <v>7.8499999999999993E-3</v>
      </c>
      <c r="B785" s="13">
        <f>RANK(Equipes!$A785,A:A)</f>
        <v>216</v>
      </c>
      <c r="C785" s="28"/>
      <c r="D785" s="18">
        <f>COUNTIF('01'!$C$3:$C$300,C785)+COUNTIF('02'!$C$3:$C$300,C785)+COUNTIF('03'!$C$3:$C$300,C785)+COUNTIF('04'!$C$3:$C$300,C785)+COUNTIF('05'!$C$3:$C$300,C785)+COUNTIF('06'!$C$3:$C$300,C785)+COUNTIF('07'!$C$3:$C$300,C785)+COUNTIF('08'!$C$3:$C$300,C785)+COUNTIF('09'!$C$3:$C$300,C785)+COUNTIF('10'!$C$3:$C$260,C785)+COUNTIF('11'!$C$3:$C$300,C785)+COUNTIF('12'!$C$3:$C$300,C785)</f>
        <v>0</v>
      </c>
      <c r="E785" s="18">
        <f>COUNTIF('01'!$D$3:$D$300,C785)+COUNTIF('02'!$D$3:$D$300,C785)+COUNTIF('03'!$D$3:$D$300,C785)+COUNTIF('04'!$D$3:$D$300,C785)+COUNTIF('05'!$D$3:$D$300,C785)+COUNTIF('06'!$D$3:$D$300,C785)+COUNTIF('07'!$D$3:$D$300,C785)+COUNTIF('08'!$D$3:$D$300,C785)+COUNTIF('09'!$D$3:$D$300,C785)+COUNTIF('10'!$D$3:$D$260,C785)+COUNTIF('11'!$D$3:$D$300,C785)+COUNTIF('12'!$D$3:$D$300,C785)</f>
        <v>0</v>
      </c>
      <c r="F785" s="18">
        <f>COUNTIFS('01'!$C$3:$C$300,C785,'01'!$H$3:$H$300,"&gt;0")+COUNTIFS('01'!$D$3:$D$300,C785,'01'!$H$3:$H$300,"&gt;0")+COUNTIFS('02'!$C$3:$C$300,C785,'02'!$H$3:$H$300,"&gt;0")+COUNTIFS('02'!$D$3:$D$300,C785,'02'!$H$3:$H$300,"&gt;0")+COUNTIFS('03'!$C$3:$C$300,C785,'03'!$H$3:$H$300,"&gt;0")+COUNTIFS('03'!$D$3:$D$300,C785,'03'!$H$3:$H$300,"&gt;0")+COUNTIFS('04'!$C$3:$C$300,C785,'04'!$H$3:$H$300,"&gt;0")+COUNTIFS('04'!$D$3:$D$300,C785,'04'!$H$3:$H$300,"&gt;0")+COUNTIFS('05'!$C$3:$C$300,C785,'05'!$H$3:$H$300,"&gt;0")+COUNTIFS('05'!$D$3:$D$300,C785,'05'!$H$3:$H$300,"&gt;0")+COUNTIFS('06'!$C$3:$C$300,C785,'06'!$H$3:$H$300,"&gt;0")+COUNTIFS('06'!$D$3:$D$300,C785,'06'!$H$3:$H$300,"&gt;0")+COUNTIFS('07'!$C$3:$C$300,C785,'07'!$H$3:$H$300,"&gt;0")+COUNTIFS('07'!$D$3:$D$300,C785,'07'!$H$3:$H$300,"&gt;0")+COUNTIFS('08'!$C$3:$C$300,C785,'08'!$H$3:$H$300,"&gt;0")+COUNTIFS('08'!$D$3:$D$300,C785,'08'!$H$3:$H$300,"&gt;0")+COUNTIFS('09'!$C$3:$C$300,C785,'09'!$H$3:$H$300,"&gt;0")+COUNTIFS('09'!$D$3:$D$300,C785,'09'!$H$3:$H$300,"&gt;0")+COUNTIFS('10'!$C$3:$C$260,C785,'10'!$I$3:$I$260,"&gt;0")+COUNTIFS('10'!$D$3:$D$260,C785,'10'!$I$3:$I$260,"&gt;0")+COUNTIFS('11'!$C$3:$C$300,C785,'11'!$H$3:$H$300,"&gt;0")+COUNTIFS('11'!$D$3:$D$300,C785,'11'!$H$3:$H$300,"&gt;0")+COUNTIFS('12'!$C$3:$C$300,C785,'12'!$H$3:$H$300,"&gt;0")+COUNTIFS('12'!$D$3:$D$300,C785,'12'!$H$3:$H$300,"&gt;0")</f>
        <v>0</v>
      </c>
      <c r="G785" s="18">
        <f>COUNTIFS('01'!$C$3:$C$300,C785,'01'!$H$3:$H$300,"&lt;0")+COUNTIFS('01'!$D$3:$D$300,C785,'01'!$H$3:$H$300,"&lt;0")+COUNTIFS('02'!$C$3:$C$300,C785,'02'!$H$3:$H$300,"&lt;0")+COUNTIFS('02'!$D$3:$D$300,C785,'02'!$H$3:$H$300,"&lt;0")+COUNTIFS('03'!$C$3:$C$300,C785,'03'!$H$3:$H$300,"&lt;0")+COUNTIFS('03'!$D$3:$D$300,C785,'03'!$H$3:$H$300,"&lt;0")+COUNTIFS('04'!$C$3:$C$300,C785,'04'!$H$3:$H$300,"&lt;0")+COUNTIFS('04'!$D$3:$D$300,C785,'04'!$H$3:$H$300,"&lt;0")+COUNTIFS('05'!$C$3:$C$300,C785,'05'!$H$3:$H$300,"&lt;0")+COUNTIFS('05'!$D$3:$D$300,C785,'05'!$H$3:$H$300,"&lt;0")+COUNTIFS('06'!$C$3:$C$300,C785,'06'!$H$3:$H$300,"&lt;0")+COUNTIFS('06'!$D$3:$D$300,C785,'06'!$H$3:$H$300,"&lt;0")+COUNTIFS('07'!$C$3:$C$300,C785,'07'!$H$3:$H$300,"&lt;0")+COUNTIFS('07'!$D$3:$D$300,C785,'07'!$H$3:$H$300,"&lt;0")+COUNTIFS('08'!$C$3:$C$300,C785,'08'!$H$3:$H$300,"&lt;0")+COUNTIFS('08'!$D$3:$D$300,C785,'08'!$H$3:$H$300,"&lt;0")+COUNTIFS('09'!$C$3:$C$300,C785,'09'!$H$3:$H$300,"&lt;0")+COUNTIFS('09'!$D$3:$D$300,C785,'09'!$H$3:$H$300,"&lt;0")+COUNTIFS('10'!$C$3:$C$260,C785,'10'!$I$3:$I$260,"&lt;0")+COUNTIFS('10'!$D$3:$D$260,C785,'10'!$I$3:$I$260,"&lt;0")+COUNTIFS('11'!$C$3:$C$300,C785,'11'!$H$3:$H$300,"&lt;0")+COUNTIFS('11'!$D$3:$D$300,C785,'11'!$H$3:$H$300,"&lt;0")+COUNTIFS('12'!$C$3:$C$300,C785,'12'!$H$3:$H$300,"&lt;0")+COUNTIFS('12'!$D$3:$D$300,C785,'12'!$H$3:$H$300,"&lt;0")</f>
        <v>0</v>
      </c>
      <c r="H785" s="19">
        <f>SUMIFS('01'!$H$3:$H$300,'01'!$C$3:$C$300,C785)+SUMIFS('01'!$H$3:$H$300,'01'!$D$3:$D$300,C785)+SUMIFS('02'!$H$3:$H$300,'02'!$C$3:$C$300,C785)+SUMIFS('02'!$H$3:$H$300,'02'!$D$3:$D$300,C785)+SUMIFS('03'!$H$3:$H$300,'03'!$C$3:$C$300,C785)+SUMIFS('03'!$H$3:$H$300,'03'!$D$3:$D$300,C785)+SUMIFS('04'!$H$3:$H$300,'04'!$C$3:$C$300,C785)+SUMIFS('04'!$H$3:$H$300,'04'!$D$3:$D$300,C785)+SUMIFS('05'!$H$3:$H$300,'05'!$C$3:$C$300,C785)+SUMIFS('05'!$H$3:$H$300,'05'!$D$3:$D$300,C785)+SUMIFS('06'!$H$3:$H$300,'06'!$C$3:$C$300,C785)+SUMIFS('06'!$H$3:$H$300,'06'!$D$3:$D$300,C785)+SUMIFS('07'!$H$3:$H$300,'07'!$C$3:$C$300,C785)+SUMIFS('07'!$H$3:$H$300,'07'!$D$3:$D$300,C785)+SUMIFS('08'!$H$3:$H$300,'08'!$C$3:$C$300,C785)+SUMIFS('08'!$H$3:$H$300,'08'!$D$3:$D$300,C785)+SUMIFS('09'!$H$3:$H$300,'09'!$C$3:$C$300,C785)+SUMIFS('09'!$H$3:$H$300,'09'!$D$3:$D$300,C785)+SUMIFS('10'!$I$3:$I$260,'10'!$C$3:$C$260,C785)+SUMIFS('10'!$I$3:$I$260,'10'!$D$3:$D$260,C785)+SUMIFS('11'!$H$3:$H$300,'11'!$C$3:$C$300,C785)+SUMIFS('11'!$H$3:$H$300,'11'!$D$3:$D$300,C785)+SUMIFS('12'!$H$3:$H$300,'12'!$C$3:$C$300,C785)+SUMIFS('12'!$H$3:$H$300,'12'!$D$3:$D$300,C785)</f>
        <v>0</v>
      </c>
      <c r="I785" s="212"/>
      <c r="J785" s="231"/>
      <c r="K785" s="212"/>
      <c r="L785" s="212"/>
    </row>
    <row r="786" spans="1:12" ht="24.75" customHeight="1">
      <c r="A786" s="16">
        <f>Equipes!$H786+(ROW(Equipes!$H786)/100000)</f>
        <v>7.8600000000000007E-3</v>
      </c>
      <c r="B786" s="13">
        <f>RANK(Equipes!$A786,A:A)</f>
        <v>215</v>
      </c>
      <c r="C786" s="28"/>
      <c r="D786" s="18">
        <f>COUNTIF('01'!$C$3:$C$300,C786)+COUNTIF('02'!$C$3:$C$300,C786)+COUNTIF('03'!$C$3:$C$300,C786)+COUNTIF('04'!$C$3:$C$300,C786)+COUNTIF('05'!$C$3:$C$300,C786)+COUNTIF('06'!$C$3:$C$300,C786)+COUNTIF('07'!$C$3:$C$300,C786)+COUNTIF('08'!$C$3:$C$300,C786)+COUNTIF('09'!$C$3:$C$300,C786)+COUNTIF('10'!$C$3:$C$260,C786)+COUNTIF('11'!$C$3:$C$300,C786)+COUNTIF('12'!$C$3:$C$300,C786)</f>
        <v>0</v>
      </c>
      <c r="E786" s="18">
        <f>COUNTIF('01'!$D$3:$D$300,C786)+COUNTIF('02'!$D$3:$D$300,C786)+COUNTIF('03'!$D$3:$D$300,C786)+COUNTIF('04'!$D$3:$D$300,C786)+COUNTIF('05'!$D$3:$D$300,C786)+COUNTIF('06'!$D$3:$D$300,C786)+COUNTIF('07'!$D$3:$D$300,C786)+COUNTIF('08'!$D$3:$D$300,C786)+COUNTIF('09'!$D$3:$D$300,C786)+COUNTIF('10'!$D$3:$D$260,C786)+COUNTIF('11'!$D$3:$D$300,C786)+COUNTIF('12'!$D$3:$D$300,C786)</f>
        <v>0</v>
      </c>
      <c r="F786" s="18">
        <f>COUNTIFS('01'!$C$3:$C$300,C786,'01'!$H$3:$H$300,"&gt;0")+COUNTIFS('01'!$D$3:$D$300,C786,'01'!$H$3:$H$300,"&gt;0")+COUNTIFS('02'!$C$3:$C$300,C786,'02'!$H$3:$H$300,"&gt;0")+COUNTIFS('02'!$D$3:$D$300,C786,'02'!$H$3:$H$300,"&gt;0")+COUNTIFS('03'!$C$3:$C$300,C786,'03'!$H$3:$H$300,"&gt;0")+COUNTIFS('03'!$D$3:$D$300,C786,'03'!$H$3:$H$300,"&gt;0")+COUNTIFS('04'!$C$3:$C$300,C786,'04'!$H$3:$H$300,"&gt;0")+COUNTIFS('04'!$D$3:$D$300,C786,'04'!$H$3:$H$300,"&gt;0")+COUNTIFS('05'!$C$3:$C$300,C786,'05'!$H$3:$H$300,"&gt;0")+COUNTIFS('05'!$D$3:$D$300,C786,'05'!$H$3:$H$300,"&gt;0")+COUNTIFS('06'!$C$3:$C$300,C786,'06'!$H$3:$H$300,"&gt;0")+COUNTIFS('06'!$D$3:$D$300,C786,'06'!$H$3:$H$300,"&gt;0")+COUNTIFS('07'!$C$3:$C$300,C786,'07'!$H$3:$H$300,"&gt;0")+COUNTIFS('07'!$D$3:$D$300,C786,'07'!$H$3:$H$300,"&gt;0")+COUNTIFS('08'!$C$3:$C$300,C786,'08'!$H$3:$H$300,"&gt;0")+COUNTIFS('08'!$D$3:$D$300,C786,'08'!$H$3:$H$300,"&gt;0")+COUNTIFS('09'!$C$3:$C$300,C786,'09'!$H$3:$H$300,"&gt;0")+COUNTIFS('09'!$D$3:$D$300,C786,'09'!$H$3:$H$300,"&gt;0")+COUNTIFS('10'!$C$3:$C$260,C786,'10'!$I$3:$I$260,"&gt;0")+COUNTIFS('10'!$D$3:$D$260,C786,'10'!$I$3:$I$260,"&gt;0")+COUNTIFS('11'!$C$3:$C$300,C786,'11'!$H$3:$H$300,"&gt;0")+COUNTIFS('11'!$D$3:$D$300,C786,'11'!$H$3:$H$300,"&gt;0")+COUNTIFS('12'!$C$3:$C$300,C786,'12'!$H$3:$H$300,"&gt;0")+COUNTIFS('12'!$D$3:$D$300,C786,'12'!$H$3:$H$300,"&gt;0")</f>
        <v>0</v>
      </c>
      <c r="G786" s="18">
        <f>COUNTIFS('01'!$C$3:$C$300,C786,'01'!$H$3:$H$300,"&lt;0")+COUNTIFS('01'!$D$3:$D$300,C786,'01'!$H$3:$H$300,"&lt;0")+COUNTIFS('02'!$C$3:$C$300,C786,'02'!$H$3:$H$300,"&lt;0")+COUNTIFS('02'!$D$3:$D$300,C786,'02'!$H$3:$H$300,"&lt;0")+COUNTIFS('03'!$C$3:$C$300,C786,'03'!$H$3:$H$300,"&lt;0")+COUNTIFS('03'!$D$3:$D$300,C786,'03'!$H$3:$H$300,"&lt;0")+COUNTIFS('04'!$C$3:$C$300,C786,'04'!$H$3:$H$300,"&lt;0")+COUNTIFS('04'!$D$3:$D$300,C786,'04'!$H$3:$H$300,"&lt;0")+COUNTIFS('05'!$C$3:$C$300,C786,'05'!$H$3:$H$300,"&lt;0")+COUNTIFS('05'!$D$3:$D$300,C786,'05'!$H$3:$H$300,"&lt;0")+COUNTIFS('06'!$C$3:$C$300,C786,'06'!$H$3:$H$300,"&lt;0")+COUNTIFS('06'!$D$3:$D$300,C786,'06'!$H$3:$H$300,"&lt;0")+COUNTIFS('07'!$C$3:$C$300,C786,'07'!$H$3:$H$300,"&lt;0")+COUNTIFS('07'!$D$3:$D$300,C786,'07'!$H$3:$H$300,"&lt;0")+COUNTIFS('08'!$C$3:$C$300,C786,'08'!$H$3:$H$300,"&lt;0")+COUNTIFS('08'!$D$3:$D$300,C786,'08'!$H$3:$H$300,"&lt;0")+COUNTIFS('09'!$C$3:$C$300,C786,'09'!$H$3:$H$300,"&lt;0")+COUNTIFS('09'!$D$3:$D$300,C786,'09'!$H$3:$H$300,"&lt;0")+COUNTIFS('10'!$C$3:$C$260,C786,'10'!$I$3:$I$260,"&lt;0")+COUNTIFS('10'!$D$3:$D$260,C786,'10'!$I$3:$I$260,"&lt;0")+COUNTIFS('11'!$C$3:$C$300,C786,'11'!$H$3:$H$300,"&lt;0")+COUNTIFS('11'!$D$3:$D$300,C786,'11'!$H$3:$H$300,"&lt;0")+COUNTIFS('12'!$C$3:$C$300,C786,'12'!$H$3:$H$300,"&lt;0")+COUNTIFS('12'!$D$3:$D$300,C786,'12'!$H$3:$H$300,"&lt;0")</f>
        <v>0</v>
      </c>
      <c r="H786" s="19">
        <f>SUMIFS('01'!$H$3:$H$300,'01'!$C$3:$C$300,C786)+SUMIFS('01'!$H$3:$H$300,'01'!$D$3:$D$300,C786)+SUMIFS('02'!$H$3:$H$300,'02'!$C$3:$C$300,C786)+SUMIFS('02'!$H$3:$H$300,'02'!$D$3:$D$300,C786)+SUMIFS('03'!$H$3:$H$300,'03'!$C$3:$C$300,C786)+SUMIFS('03'!$H$3:$H$300,'03'!$D$3:$D$300,C786)+SUMIFS('04'!$H$3:$H$300,'04'!$C$3:$C$300,C786)+SUMIFS('04'!$H$3:$H$300,'04'!$D$3:$D$300,C786)+SUMIFS('05'!$H$3:$H$300,'05'!$C$3:$C$300,C786)+SUMIFS('05'!$H$3:$H$300,'05'!$D$3:$D$300,C786)+SUMIFS('06'!$H$3:$H$300,'06'!$C$3:$C$300,C786)+SUMIFS('06'!$H$3:$H$300,'06'!$D$3:$D$300,C786)+SUMIFS('07'!$H$3:$H$300,'07'!$C$3:$C$300,C786)+SUMIFS('07'!$H$3:$H$300,'07'!$D$3:$D$300,C786)+SUMIFS('08'!$H$3:$H$300,'08'!$C$3:$C$300,C786)+SUMIFS('08'!$H$3:$H$300,'08'!$D$3:$D$300,C786)+SUMIFS('09'!$H$3:$H$300,'09'!$C$3:$C$300,C786)+SUMIFS('09'!$H$3:$H$300,'09'!$D$3:$D$300,C786)+SUMIFS('10'!$I$3:$I$260,'10'!$C$3:$C$260,C786)+SUMIFS('10'!$I$3:$I$260,'10'!$D$3:$D$260,C786)+SUMIFS('11'!$H$3:$H$300,'11'!$C$3:$C$300,C786)+SUMIFS('11'!$H$3:$H$300,'11'!$D$3:$D$300,C786)+SUMIFS('12'!$H$3:$H$300,'12'!$C$3:$C$300,C786)+SUMIFS('12'!$H$3:$H$300,'12'!$D$3:$D$300,C786)</f>
        <v>0</v>
      </c>
      <c r="I786" s="212"/>
      <c r="J786" s="231"/>
      <c r="K786" s="212"/>
      <c r="L786" s="212"/>
    </row>
    <row r="787" spans="1:12" ht="24.75" customHeight="1">
      <c r="A787" s="16">
        <f>Equipes!$H787+(ROW(Equipes!$H787)/100000)</f>
        <v>7.8700000000000003E-3</v>
      </c>
      <c r="B787" s="13">
        <f>RANK(Equipes!$A787,A:A)</f>
        <v>214</v>
      </c>
      <c r="C787" s="28"/>
      <c r="D787" s="18">
        <f>COUNTIF('01'!$C$3:$C$300,C787)+COUNTIF('02'!$C$3:$C$300,C787)+COUNTIF('03'!$C$3:$C$300,C787)+COUNTIF('04'!$C$3:$C$300,C787)+COUNTIF('05'!$C$3:$C$300,C787)+COUNTIF('06'!$C$3:$C$300,C787)+COUNTIF('07'!$C$3:$C$300,C787)+COUNTIF('08'!$C$3:$C$300,C787)+COUNTIF('09'!$C$3:$C$300,C787)+COUNTIF('10'!$C$3:$C$260,C787)+COUNTIF('11'!$C$3:$C$300,C787)+COUNTIF('12'!$C$3:$C$300,C787)</f>
        <v>0</v>
      </c>
      <c r="E787" s="18">
        <f>COUNTIF('01'!$D$3:$D$300,C787)+COUNTIF('02'!$D$3:$D$300,C787)+COUNTIF('03'!$D$3:$D$300,C787)+COUNTIF('04'!$D$3:$D$300,C787)+COUNTIF('05'!$D$3:$D$300,C787)+COUNTIF('06'!$D$3:$D$300,C787)+COUNTIF('07'!$D$3:$D$300,C787)+COUNTIF('08'!$D$3:$D$300,C787)+COUNTIF('09'!$D$3:$D$300,C787)+COUNTIF('10'!$D$3:$D$260,C787)+COUNTIF('11'!$D$3:$D$300,C787)+COUNTIF('12'!$D$3:$D$300,C787)</f>
        <v>0</v>
      </c>
      <c r="F787" s="18">
        <f>COUNTIFS('01'!$C$3:$C$300,C787,'01'!$H$3:$H$300,"&gt;0")+COUNTIFS('01'!$D$3:$D$300,C787,'01'!$H$3:$H$300,"&gt;0")+COUNTIFS('02'!$C$3:$C$300,C787,'02'!$H$3:$H$300,"&gt;0")+COUNTIFS('02'!$D$3:$D$300,C787,'02'!$H$3:$H$300,"&gt;0")+COUNTIFS('03'!$C$3:$C$300,C787,'03'!$H$3:$H$300,"&gt;0")+COUNTIFS('03'!$D$3:$D$300,C787,'03'!$H$3:$H$300,"&gt;0")+COUNTIFS('04'!$C$3:$C$300,C787,'04'!$H$3:$H$300,"&gt;0")+COUNTIFS('04'!$D$3:$D$300,C787,'04'!$H$3:$H$300,"&gt;0")+COUNTIFS('05'!$C$3:$C$300,C787,'05'!$H$3:$H$300,"&gt;0")+COUNTIFS('05'!$D$3:$D$300,C787,'05'!$H$3:$H$300,"&gt;0")+COUNTIFS('06'!$C$3:$C$300,C787,'06'!$H$3:$H$300,"&gt;0")+COUNTIFS('06'!$D$3:$D$300,C787,'06'!$H$3:$H$300,"&gt;0")+COUNTIFS('07'!$C$3:$C$300,C787,'07'!$H$3:$H$300,"&gt;0")+COUNTIFS('07'!$D$3:$D$300,C787,'07'!$H$3:$H$300,"&gt;0")+COUNTIFS('08'!$C$3:$C$300,C787,'08'!$H$3:$H$300,"&gt;0")+COUNTIFS('08'!$D$3:$D$300,C787,'08'!$H$3:$H$300,"&gt;0")+COUNTIFS('09'!$C$3:$C$300,C787,'09'!$H$3:$H$300,"&gt;0")+COUNTIFS('09'!$D$3:$D$300,C787,'09'!$H$3:$H$300,"&gt;0")+COUNTIFS('10'!$C$3:$C$260,C787,'10'!$I$3:$I$260,"&gt;0")+COUNTIFS('10'!$D$3:$D$260,C787,'10'!$I$3:$I$260,"&gt;0")+COUNTIFS('11'!$C$3:$C$300,C787,'11'!$H$3:$H$300,"&gt;0")+COUNTIFS('11'!$D$3:$D$300,C787,'11'!$H$3:$H$300,"&gt;0")+COUNTIFS('12'!$C$3:$C$300,C787,'12'!$H$3:$H$300,"&gt;0")+COUNTIFS('12'!$D$3:$D$300,C787,'12'!$H$3:$H$300,"&gt;0")</f>
        <v>0</v>
      </c>
      <c r="G787" s="18">
        <f>COUNTIFS('01'!$C$3:$C$300,C787,'01'!$H$3:$H$300,"&lt;0")+COUNTIFS('01'!$D$3:$D$300,C787,'01'!$H$3:$H$300,"&lt;0")+COUNTIFS('02'!$C$3:$C$300,C787,'02'!$H$3:$H$300,"&lt;0")+COUNTIFS('02'!$D$3:$D$300,C787,'02'!$H$3:$H$300,"&lt;0")+COUNTIFS('03'!$C$3:$C$300,C787,'03'!$H$3:$H$300,"&lt;0")+COUNTIFS('03'!$D$3:$D$300,C787,'03'!$H$3:$H$300,"&lt;0")+COUNTIFS('04'!$C$3:$C$300,C787,'04'!$H$3:$H$300,"&lt;0")+COUNTIFS('04'!$D$3:$D$300,C787,'04'!$H$3:$H$300,"&lt;0")+COUNTIFS('05'!$C$3:$C$300,C787,'05'!$H$3:$H$300,"&lt;0")+COUNTIFS('05'!$D$3:$D$300,C787,'05'!$H$3:$H$300,"&lt;0")+COUNTIFS('06'!$C$3:$C$300,C787,'06'!$H$3:$H$300,"&lt;0")+COUNTIFS('06'!$D$3:$D$300,C787,'06'!$H$3:$H$300,"&lt;0")+COUNTIFS('07'!$C$3:$C$300,C787,'07'!$H$3:$H$300,"&lt;0")+COUNTIFS('07'!$D$3:$D$300,C787,'07'!$H$3:$H$300,"&lt;0")+COUNTIFS('08'!$C$3:$C$300,C787,'08'!$H$3:$H$300,"&lt;0")+COUNTIFS('08'!$D$3:$D$300,C787,'08'!$H$3:$H$300,"&lt;0")+COUNTIFS('09'!$C$3:$C$300,C787,'09'!$H$3:$H$300,"&lt;0")+COUNTIFS('09'!$D$3:$D$300,C787,'09'!$H$3:$H$300,"&lt;0")+COUNTIFS('10'!$C$3:$C$260,C787,'10'!$I$3:$I$260,"&lt;0")+COUNTIFS('10'!$D$3:$D$260,C787,'10'!$I$3:$I$260,"&lt;0")+COUNTIFS('11'!$C$3:$C$300,C787,'11'!$H$3:$H$300,"&lt;0")+COUNTIFS('11'!$D$3:$D$300,C787,'11'!$H$3:$H$300,"&lt;0")+COUNTIFS('12'!$C$3:$C$300,C787,'12'!$H$3:$H$300,"&lt;0")+COUNTIFS('12'!$D$3:$D$300,C787,'12'!$H$3:$H$300,"&lt;0")</f>
        <v>0</v>
      </c>
      <c r="H787" s="19">
        <f>SUMIFS('01'!$H$3:$H$300,'01'!$C$3:$C$300,C787)+SUMIFS('01'!$H$3:$H$300,'01'!$D$3:$D$300,C787)+SUMIFS('02'!$H$3:$H$300,'02'!$C$3:$C$300,C787)+SUMIFS('02'!$H$3:$H$300,'02'!$D$3:$D$300,C787)+SUMIFS('03'!$H$3:$H$300,'03'!$C$3:$C$300,C787)+SUMIFS('03'!$H$3:$H$300,'03'!$D$3:$D$300,C787)+SUMIFS('04'!$H$3:$H$300,'04'!$C$3:$C$300,C787)+SUMIFS('04'!$H$3:$H$300,'04'!$D$3:$D$300,C787)+SUMIFS('05'!$H$3:$H$300,'05'!$C$3:$C$300,C787)+SUMIFS('05'!$H$3:$H$300,'05'!$D$3:$D$300,C787)+SUMIFS('06'!$H$3:$H$300,'06'!$C$3:$C$300,C787)+SUMIFS('06'!$H$3:$H$300,'06'!$D$3:$D$300,C787)+SUMIFS('07'!$H$3:$H$300,'07'!$C$3:$C$300,C787)+SUMIFS('07'!$H$3:$H$300,'07'!$D$3:$D$300,C787)+SUMIFS('08'!$H$3:$H$300,'08'!$C$3:$C$300,C787)+SUMIFS('08'!$H$3:$H$300,'08'!$D$3:$D$300,C787)+SUMIFS('09'!$H$3:$H$300,'09'!$C$3:$C$300,C787)+SUMIFS('09'!$H$3:$H$300,'09'!$D$3:$D$300,C787)+SUMIFS('10'!$I$3:$I$260,'10'!$C$3:$C$260,C787)+SUMIFS('10'!$I$3:$I$260,'10'!$D$3:$D$260,C787)+SUMIFS('11'!$H$3:$H$300,'11'!$C$3:$C$300,C787)+SUMIFS('11'!$H$3:$H$300,'11'!$D$3:$D$300,C787)+SUMIFS('12'!$H$3:$H$300,'12'!$C$3:$C$300,C787)+SUMIFS('12'!$H$3:$H$300,'12'!$D$3:$D$300,C787)</f>
        <v>0</v>
      </c>
      <c r="I787" s="212"/>
      <c r="J787" s="231"/>
      <c r="K787" s="212"/>
      <c r="L787" s="212"/>
    </row>
    <row r="788" spans="1:12" ht="24.75" customHeight="1">
      <c r="A788" s="16">
        <f>Equipes!$H788+(ROW(Equipes!$H788)/100000)</f>
        <v>7.8799999999999999E-3</v>
      </c>
      <c r="B788" s="13">
        <f>RANK(Equipes!$A788,A:A)</f>
        <v>213</v>
      </c>
      <c r="C788" s="28"/>
      <c r="D788" s="18">
        <f>COUNTIF('01'!$C$3:$C$300,C788)+COUNTIF('02'!$C$3:$C$300,C788)+COUNTIF('03'!$C$3:$C$300,C788)+COUNTIF('04'!$C$3:$C$300,C788)+COUNTIF('05'!$C$3:$C$300,C788)+COUNTIF('06'!$C$3:$C$300,C788)+COUNTIF('07'!$C$3:$C$300,C788)+COUNTIF('08'!$C$3:$C$300,C788)+COUNTIF('09'!$C$3:$C$300,C788)+COUNTIF('10'!$C$3:$C$260,C788)+COUNTIF('11'!$C$3:$C$300,C788)+COUNTIF('12'!$C$3:$C$300,C788)</f>
        <v>0</v>
      </c>
      <c r="E788" s="18">
        <f>COUNTIF('01'!$D$3:$D$300,C788)+COUNTIF('02'!$D$3:$D$300,C788)+COUNTIF('03'!$D$3:$D$300,C788)+COUNTIF('04'!$D$3:$D$300,C788)+COUNTIF('05'!$D$3:$D$300,C788)+COUNTIF('06'!$D$3:$D$300,C788)+COUNTIF('07'!$D$3:$D$300,C788)+COUNTIF('08'!$D$3:$D$300,C788)+COUNTIF('09'!$D$3:$D$300,C788)+COUNTIF('10'!$D$3:$D$260,C788)+COUNTIF('11'!$D$3:$D$300,C788)+COUNTIF('12'!$D$3:$D$300,C788)</f>
        <v>0</v>
      </c>
      <c r="F788" s="18">
        <f>COUNTIFS('01'!$C$3:$C$300,C788,'01'!$H$3:$H$300,"&gt;0")+COUNTIFS('01'!$D$3:$D$300,C788,'01'!$H$3:$H$300,"&gt;0")+COUNTIFS('02'!$C$3:$C$300,C788,'02'!$H$3:$H$300,"&gt;0")+COUNTIFS('02'!$D$3:$D$300,C788,'02'!$H$3:$H$300,"&gt;0")+COUNTIFS('03'!$C$3:$C$300,C788,'03'!$H$3:$H$300,"&gt;0")+COUNTIFS('03'!$D$3:$D$300,C788,'03'!$H$3:$H$300,"&gt;0")+COUNTIFS('04'!$C$3:$C$300,C788,'04'!$H$3:$H$300,"&gt;0")+COUNTIFS('04'!$D$3:$D$300,C788,'04'!$H$3:$H$300,"&gt;0")+COUNTIFS('05'!$C$3:$C$300,C788,'05'!$H$3:$H$300,"&gt;0")+COUNTIFS('05'!$D$3:$D$300,C788,'05'!$H$3:$H$300,"&gt;0")+COUNTIFS('06'!$C$3:$C$300,C788,'06'!$H$3:$H$300,"&gt;0")+COUNTIFS('06'!$D$3:$D$300,C788,'06'!$H$3:$H$300,"&gt;0")+COUNTIFS('07'!$C$3:$C$300,C788,'07'!$H$3:$H$300,"&gt;0")+COUNTIFS('07'!$D$3:$D$300,C788,'07'!$H$3:$H$300,"&gt;0")+COUNTIFS('08'!$C$3:$C$300,C788,'08'!$H$3:$H$300,"&gt;0")+COUNTIFS('08'!$D$3:$D$300,C788,'08'!$H$3:$H$300,"&gt;0")+COUNTIFS('09'!$C$3:$C$300,C788,'09'!$H$3:$H$300,"&gt;0")+COUNTIFS('09'!$D$3:$D$300,C788,'09'!$H$3:$H$300,"&gt;0")+COUNTIFS('10'!$C$3:$C$260,C788,'10'!$I$3:$I$260,"&gt;0")+COUNTIFS('10'!$D$3:$D$260,C788,'10'!$I$3:$I$260,"&gt;0")+COUNTIFS('11'!$C$3:$C$300,C788,'11'!$H$3:$H$300,"&gt;0")+COUNTIFS('11'!$D$3:$D$300,C788,'11'!$H$3:$H$300,"&gt;0")+COUNTIFS('12'!$C$3:$C$300,C788,'12'!$H$3:$H$300,"&gt;0")+COUNTIFS('12'!$D$3:$D$300,C788,'12'!$H$3:$H$300,"&gt;0")</f>
        <v>0</v>
      </c>
      <c r="G788" s="18">
        <f>COUNTIFS('01'!$C$3:$C$300,C788,'01'!$H$3:$H$300,"&lt;0")+COUNTIFS('01'!$D$3:$D$300,C788,'01'!$H$3:$H$300,"&lt;0")+COUNTIFS('02'!$C$3:$C$300,C788,'02'!$H$3:$H$300,"&lt;0")+COUNTIFS('02'!$D$3:$D$300,C788,'02'!$H$3:$H$300,"&lt;0")+COUNTIFS('03'!$C$3:$C$300,C788,'03'!$H$3:$H$300,"&lt;0")+COUNTIFS('03'!$D$3:$D$300,C788,'03'!$H$3:$H$300,"&lt;0")+COUNTIFS('04'!$C$3:$C$300,C788,'04'!$H$3:$H$300,"&lt;0")+COUNTIFS('04'!$D$3:$D$300,C788,'04'!$H$3:$H$300,"&lt;0")+COUNTIFS('05'!$C$3:$C$300,C788,'05'!$H$3:$H$300,"&lt;0")+COUNTIFS('05'!$D$3:$D$300,C788,'05'!$H$3:$H$300,"&lt;0")+COUNTIFS('06'!$C$3:$C$300,C788,'06'!$H$3:$H$300,"&lt;0")+COUNTIFS('06'!$D$3:$D$300,C788,'06'!$H$3:$H$300,"&lt;0")+COUNTIFS('07'!$C$3:$C$300,C788,'07'!$H$3:$H$300,"&lt;0")+COUNTIFS('07'!$D$3:$D$300,C788,'07'!$H$3:$H$300,"&lt;0")+COUNTIFS('08'!$C$3:$C$300,C788,'08'!$H$3:$H$300,"&lt;0")+COUNTIFS('08'!$D$3:$D$300,C788,'08'!$H$3:$H$300,"&lt;0")+COUNTIFS('09'!$C$3:$C$300,C788,'09'!$H$3:$H$300,"&lt;0")+COUNTIFS('09'!$D$3:$D$300,C788,'09'!$H$3:$H$300,"&lt;0")+COUNTIFS('10'!$C$3:$C$260,C788,'10'!$I$3:$I$260,"&lt;0")+COUNTIFS('10'!$D$3:$D$260,C788,'10'!$I$3:$I$260,"&lt;0")+COUNTIFS('11'!$C$3:$C$300,C788,'11'!$H$3:$H$300,"&lt;0")+COUNTIFS('11'!$D$3:$D$300,C788,'11'!$H$3:$H$300,"&lt;0")+COUNTIFS('12'!$C$3:$C$300,C788,'12'!$H$3:$H$300,"&lt;0")+COUNTIFS('12'!$D$3:$D$300,C788,'12'!$H$3:$H$300,"&lt;0")</f>
        <v>0</v>
      </c>
      <c r="H788" s="19">
        <f>SUMIFS('01'!$H$3:$H$300,'01'!$C$3:$C$300,C788)+SUMIFS('01'!$H$3:$H$300,'01'!$D$3:$D$300,C788)+SUMIFS('02'!$H$3:$H$300,'02'!$C$3:$C$300,C788)+SUMIFS('02'!$H$3:$H$300,'02'!$D$3:$D$300,C788)+SUMIFS('03'!$H$3:$H$300,'03'!$C$3:$C$300,C788)+SUMIFS('03'!$H$3:$H$300,'03'!$D$3:$D$300,C788)+SUMIFS('04'!$H$3:$H$300,'04'!$C$3:$C$300,C788)+SUMIFS('04'!$H$3:$H$300,'04'!$D$3:$D$300,C788)+SUMIFS('05'!$H$3:$H$300,'05'!$C$3:$C$300,C788)+SUMIFS('05'!$H$3:$H$300,'05'!$D$3:$D$300,C788)+SUMIFS('06'!$H$3:$H$300,'06'!$C$3:$C$300,C788)+SUMIFS('06'!$H$3:$H$300,'06'!$D$3:$D$300,C788)+SUMIFS('07'!$H$3:$H$300,'07'!$C$3:$C$300,C788)+SUMIFS('07'!$H$3:$H$300,'07'!$D$3:$D$300,C788)+SUMIFS('08'!$H$3:$H$300,'08'!$C$3:$C$300,C788)+SUMIFS('08'!$H$3:$H$300,'08'!$D$3:$D$300,C788)+SUMIFS('09'!$H$3:$H$300,'09'!$C$3:$C$300,C788)+SUMIFS('09'!$H$3:$H$300,'09'!$D$3:$D$300,C788)+SUMIFS('10'!$I$3:$I$260,'10'!$C$3:$C$260,C788)+SUMIFS('10'!$I$3:$I$260,'10'!$D$3:$D$260,C788)+SUMIFS('11'!$H$3:$H$300,'11'!$C$3:$C$300,C788)+SUMIFS('11'!$H$3:$H$300,'11'!$D$3:$D$300,C788)+SUMIFS('12'!$H$3:$H$300,'12'!$C$3:$C$300,C788)+SUMIFS('12'!$H$3:$H$300,'12'!$D$3:$D$300,C788)</f>
        <v>0</v>
      </c>
      <c r="I788" s="212"/>
      <c r="J788" s="231"/>
      <c r="K788" s="212"/>
      <c r="L788" s="212"/>
    </row>
    <row r="789" spans="1:12" ht="24.75" customHeight="1">
      <c r="A789" s="16">
        <f>Equipes!$H789+(ROW(Equipes!$H789)/100000)</f>
        <v>7.8899999999999994E-3</v>
      </c>
      <c r="B789" s="13">
        <f>RANK(Equipes!$A789,A:A)</f>
        <v>212</v>
      </c>
      <c r="C789" s="28"/>
      <c r="D789" s="18">
        <f>COUNTIF('01'!$C$3:$C$300,C789)+COUNTIF('02'!$C$3:$C$300,C789)+COUNTIF('03'!$C$3:$C$300,C789)+COUNTIF('04'!$C$3:$C$300,C789)+COUNTIF('05'!$C$3:$C$300,C789)+COUNTIF('06'!$C$3:$C$300,C789)+COUNTIF('07'!$C$3:$C$300,C789)+COUNTIF('08'!$C$3:$C$300,C789)+COUNTIF('09'!$C$3:$C$300,C789)+COUNTIF('10'!$C$3:$C$260,C789)+COUNTIF('11'!$C$3:$C$300,C789)+COUNTIF('12'!$C$3:$C$300,C789)</f>
        <v>0</v>
      </c>
      <c r="E789" s="18">
        <f>COUNTIF('01'!$D$3:$D$300,C789)+COUNTIF('02'!$D$3:$D$300,C789)+COUNTIF('03'!$D$3:$D$300,C789)+COUNTIF('04'!$D$3:$D$300,C789)+COUNTIF('05'!$D$3:$D$300,C789)+COUNTIF('06'!$D$3:$D$300,C789)+COUNTIF('07'!$D$3:$D$300,C789)+COUNTIF('08'!$D$3:$D$300,C789)+COUNTIF('09'!$D$3:$D$300,C789)+COUNTIF('10'!$D$3:$D$260,C789)+COUNTIF('11'!$D$3:$D$300,C789)+COUNTIF('12'!$D$3:$D$300,C789)</f>
        <v>0</v>
      </c>
      <c r="F789" s="18">
        <f>COUNTIFS('01'!$C$3:$C$300,C789,'01'!$H$3:$H$300,"&gt;0")+COUNTIFS('01'!$D$3:$D$300,C789,'01'!$H$3:$H$300,"&gt;0")+COUNTIFS('02'!$C$3:$C$300,C789,'02'!$H$3:$H$300,"&gt;0")+COUNTIFS('02'!$D$3:$D$300,C789,'02'!$H$3:$H$300,"&gt;0")+COUNTIFS('03'!$C$3:$C$300,C789,'03'!$H$3:$H$300,"&gt;0")+COUNTIFS('03'!$D$3:$D$300,C789,'03'!$H$3:$H$300,"&gt;0")+COUNTIFS('04'!$C$3:$C$300,C789,'04'!$H$3:$H$300,"&gt;0")+COUNTIFS('04'!$D$3:$D$300,C789,'04'!$H$3:$H$300,"&gt;0")+COUNTIFS('05'!$C$3:$C$300,C789,'05'!$H$3:$H$300,"&gt;0")+COUNTIFS('05'!$D$3:$D$300,C789,'05'!$H$3:$H$300,"&gt;0")+COUNTIFS('06'!$C$3:$C$300,C789,'06'!$H$3:$H$300,"&gt;0")+COUNTIFS('06'!$D$3:$D$300,C789,'06'!$H$3:$H$300,"&gt;0")+COUNTIFS('07'!$C$3:$C$300,C789,'07'!$H$3:$H$300,"&gt;0")+COUNTIFS('07'!$D$3:$D$300,C789,'07'!$H$3:$H$300,"&gt;0")+COUNTIFS('08'!$C$3:$C$300,C789,'08'!$H$3:$H$300,"&gt;0")+COUNTIFS('08'!$D$3:$D$300,C789,'08'!$H$3:$H$300,"&gt;0")+COUNTIFS('09'!$C$3:$C$300,C789,'09'!$H$3:$H$300,"&gt;0")+COUNTIFS('09'!$D$3:$D$300,C789,'09'!$H$3:$H$300,"&gt;0")+COUNTIFS('10'!$C$3:$C$260,C789,'10'!$I$3:$I$260,"&gt;0")+COUNTIFS('10'!$D$3:$D$260,C789,'10'!$I$3:$I$260,"&gt;0")+COUNTIFS('11'!$C$3:$C$300,C789,'11'!$H$3:$H$300,"&gt;0")+COUNTIFS('11'!$D$3:$D$300,C789,'11'!$H$3:$H$300,"&gt;0")+COUNTIFS('12'!$C$3:$C$300,C789,'12'!$H$3:$H$300,"&gt;0")+COUNTIFS('12'!$D$3:$D$300,C789,'12'!$H$3:$H$300,"&gt;0")</f>
        <v>0</v>
      </c>
      <c r="G789" s="18">
        <f>COUNTIFS('01'!$C$3:$C$300,C789,'01'!$H$3:$H$300,"&lt;0")+COUNTIFS('01'!$D$3:$D$300,C789,'01'!$H$3:$H$300,"&lt;0")+COUNTIFS('02'!$C$3:$C$300,C789,'02'!$H$3:$H$300,"&lt;0")+COUNTIFS('02'!$D$3:$D$300,C789,'02'!$H$3:$H$300,"&lt;0")+COUNTIFS('03'!$C$3:$C$300,C789,'03'!$H$3:$H$300,"&lt;0")+COUNTIFS('03'!$D$3:$D$300,C789,'03'!$H$3:$H$300,"&lt;0")+COUNTIFS('04'!$C$3:$C$300,C789,'04'!$H$3:$H$300,"&lt;0")+COUNTIFS('04'!$D$3:$D$300,C789,'04'!$H$3:$H$300,"&lt;0")+COUNTIFS('05'!$C$3:$C$300,C789,'05'!$H$3:$H$300,"&lt;0")+COUNTIFS('05'!$D$3:$D$300,C789,'05'!$H$3:$H$300,"&lt;0")+COUNTIFS('06'!$C$3:$C$300,C789,'06'!$H$3:$H$300,"&lt;0")+COUNTIFS('06'!$D$3:$D$300,C789,'06'!$H$3:$H$300,"&lt;0")+COUNTIFS('07'!$C$3:$C$300,C789,'07'!$H$3:$H$300,"&lt;0")+COUNTIFS('07'!$D$3:$D$300,C789,'07'!$H$3:$H$300,"&lt;0")+COUNTIFS('08'!$C$3:$C$300,C789,'08'!$H$3:$H$300,"&lt;0")+COUNTIFS('08'!$D$3:$D$300,C789,'08'!$H$3:$H$300,"&lt;0")+COUNTIFS('09'!$C$3:$C$300,C789,'09'!$H$3:$H$300,"&lt;0")+COUNTIFS('09'!$D$3:$D$300,C789,'09'!$H$3:$H$300,"&lt;0")+COUNTIFS('10'!$C$3:$C$260,C789,'10'!$I$3:$I$260,"&lt;0")+COUNTIFS('10'!$D$3:$D$260,C789,'10'!$I$3:$I$260,"&lt;0")+COUNTIFS('11'!$C$3:$C$300,C789,'11'!$H$3:$H$300,"&lt;0")+COUNTIFS('11'!$D$3:$D$300,C789,'11'!$H$3:$H$300,"&lt;0")+COUNTIFS('12'!$C$3:$C$300,C789,'12'!$H$3:$H$300,"&lt;0")+COUNTIFS('12'!$D$3:$D$300,C789,'12'!$H$3:$H$300,"&lt;0")</f>
        <v>0</v>
      </c>
      <c r="H789" s="19">
        <f>SUMIFS('01'!$H$3:$H$300,'01'!$C$3:$C$300,C789)+SUMIFS('01'!$H$3:$H$300,'01'!$D$3:$D$300,C789)+SUMIFS('02'!$H$3:$H$300,'02'!$C$3:$C$300,C789)+SUMIFS('02'!$H$3:$H$300,'02'!$D$3:$D$300,C789)+SUMIFS('03'!$H$3:$H$300,'03'!$C$3:$C$300,C789)+SUMIFS('03'!$H$3:$H$300,'03'!$D$3:$D$300,C789)+SUMIFS('04'!$H$3:$H$300,'04'!$C$3:$C$300,C789)+SUMIFS('04'!$H$3:$H$300,'04'!$D$3:$D$300,C789)+SUMIFS('05'!$H$3:$H$300,'05'!$C$3:$C$300,C789)+SUMIFS('05'!$H$3:$H$300,'05'!$D$3:$D$300,C789)+SUMIFS('06'!$H$3:$H$300,'06'!$C$3:$C$300,C789)+SUMIFS('06'!$H$3:$H$300,'06'!$D$3:$D$300,C789)+SUMIFS('07'!$H$3:$H$300,'07'!$C$3:$C$300,C789)+SUMIFS('07'!$H$3:$H$300,'07'!$D$3:$D$300,C789)+SUMIFS('08'!$H$3:$H$300,'08'!$C$3:$C$300,C789)+SUMIFS('08'!$H$3:$H$300,'08'!$D$3:$D$300,C789)+SUMIFS('09'!$H$3:$H$300,'09'!$C$3:$C$300,C789)+SUMIFS('09'!$H$3:$H$300,'09'!$D$3:$D$300,C789)+SUMIFS('10'!$I$3:$I$260,'10'!$C$3:$C$260,C789)+SUMIFS('10'!$I$3:$I$260,'10'!$D$3:$D$260,C789)+SUMIFS('11'!$H$3:$H$300,'11'!$C$3:$C$300,C789)+SUMIFS('11'!$H$3:$H$300,'11'!$D$3:$D$300,C789)+SUMIFS('12'!$H$3:$H$300,'12'!$C$3:$C$300,C789)+SUMIFS('12'!$H$3:$H$300,'12'!$D$3:$D$300,C789)</f>
        <v>0</v>
      </c>
      <c r="I789" s="212"/>
      <c r="J789" s="231"/>
      <c r="K789" s="212"/>
      <c r="L789" s="212"/>
    </row>
    <row r="790" spans="1:12" ht="24.75" customHeight="1">
      <c r="A790" s="16">
        <f>Equipes!$H790+(ROW(Equipes!$H790)/100000)</f>
        <v>7.9000000000000008E-3</v>
      </c>
      <c r="B790" s="13">
        <f>RANK(Equipes!$A790,A:A)</f>
        <v>211</v>
      </c>
      <c r="C790" s="28"/>
      <c r="D790" s="18">
        <f>COUNTIF('01'!$C$3:$C$300,C790)+COUNTIF('02'!$C$3:$C$300,C790)+COUNTIF('03'!$C$3:$C$300,C790)+COUNTIF('04'!$C$3:$C$300,C790)+COUNTIF('05'!$C$3:$C$300,C790)+COUNTIF('06'!$C$3:$C$300,C790)+COUNTIF('07'!$C$3:$C$300,C790)+COUNTIF('08'!$C$3:$C$300,C790)+COUNTIF('09'!$C$3:$C$300,C790)+COUNTIF('10'!$C$3:$C$260,C790)+COUNTIF('11'!$C$3:$C$300,C790)+COUNTIF('12'!$C$3:$C$300,C790)</f>
        <v>0</v>
      </c>
      <c r="E790" s="18">
        <f>COUNTIF('01'!$D$3:$D$300,C790)+COUNTIF('02'!$D$3:$D$300,C790)+COUNTIF('03'!$D$3:$D$300,C790)+COUNTIF('04'!$D$3:$D$300,C790)+COUNTIF('05'!$D$3:$D$300,C790)+COUNTIF('06'!$D$3:$D$300,C790)+COUNTIF('07'!$D$3:$D$300,C790)+COUNTIF('08'!$D$3:$D$300,C790)+COUNTIF('09'!$D$3:$D$300,C790)+COUNTIF('10'!$D$3:$D$260,C790)+COUNTIF('11'!$D$3:$D$300,C790)+COUNTIF('12'!$D$3:$D$300,C790)</f>
        <v>0</v>
      </c>
      <c r="F790" s="18">
        <f>COUNTIFS('01'!$C$3:$C$300,C790,'01'!$H$3:$H$300,"&gt;0")+COUNTIFS('01'!$D$3:$D$300,C790,'01'!$H$3:$H$300,"&gt;0")+COUNTIFS('02'!$C$3:$C$300,C790,'02'!$H$3:$H$300,"&gt;0")+COUNTIFS('02'!$D$3:$D$300,C790,'02'!$H$3:$H$300,"&gt;0")+COUNTIFS('03'!$C$3:$C$300,C790,'03'!$H$3:$H$300,"&gt;0")+COUNTIFS('03'!$D$3:$D$300,C790,'03'!$H$3:$H$300,"&gt;0")+COUNTIFS('04'!$C$3:$C$300,C790,'04'!$H$3:$H$300,"&gt;0")+COUNTIFS('04'!$D$3:$D$300,C790,'04'!$H$3:$H$300,"&gt;0")+COUNTIFS('05'!$C$3:$C$300,C790,'05'!$H$3:$H$300,"&gt;0")+COUNTIFS('05'!$D$3:$D$300,C790,'05'!$H$3:$H$300,"&gt;0")+COUNTIFS('06'!$C$3:$C$300,C790,'06'!$H$3:$H$300,"&gt;0")+COUNTIFS('06'!$D$3:$D$300,C790,'06'!$H$3:$H$300,"&gt;0")+COUNTIFS('07'!$C$3:$C$300,C790,'07'!$H$3:$H$300,"&gt;0")+COUNTIFS('07'!$D$3:$D$300,C790,'07'!$H$3:$H$300,"&gt;0")+COUNTIFS('08'!$C$3:$C$300,C790,'08'!$H$3:$H$300,"&gt;0")+COUNTIFS('08'!$D$3:$D$300,C790,'08'!$H$3:$H$300,"&gt;0")+COUNTIFS('09'!$C$3:$C$300,C790,'09'!$H$3:$H$300,"&gt;0")+COUNTIFS('09'!$D$3:$D$300,C790,'09'!$H$3:$H$300,"&gt;0")+COUNTIFS('10'!$C$3:$C$260,C790,'10'!$I$3:$I$260,"&gt;0")+COUNTIFS('10'!$D$3:$D$260,C790,'10'!$I$3:$I$260,"&gt;0")+COUNTIFS('11'!$C$3:$C$300,C790,'11'!$H$3:$H$300,"&gt;0")+COUNTIFS('11'!$D$3:$D$300,C790,'11'!$H$3:$H$300,"&gt;0")+COUNTIFS('12'!$C$3:$C$300,C790,'12'!$H$3:$H$300,"&gt;0")+COUNTIFS('12'!$D$3:$D$300,C790,'12'!$H$3:$H$300,"&gt;0")</f>
        <v>0</v>
      </c>
      <c r="G790" s="18">
        <f>COUNTIFS('01'!$C$3:$C$300,C790,'01'!$H$3:$H$300,"&lt;0")+COUNTIFS('01'!$D$3:$D$300,C790,'01'!$H$3:$H$300,"&lt;0")+COUNTIFS('02'!$C$3:$C$300,C790,'02'!$H$3:$H$300,"&lt;0")+COUNTIFS('02'!$D$3:$D$300,C790,'02'!$H$3:$H$300,"&lt;0")+COUNTIFS('03'!$C$3:$C$300,C790,'03'!$H$3:$H$300,"&lt;0")+COUNTIFS('03'!$D$3:$D$300,C790,'03'!$H$3:$H$300,"&lt;0")+COUNTIFS('04'!$C$3:$C$300,C790,'04'!$H$3:$H$300,"&lt;0")+COUNTIFS('04'!$D$3:$D$300,C790,'04'!$H$3:$H$300,"&lt;0")+COUNTIFS('05'!$C$3:$C$300,C790,'05'!$H$3:$H$300,"&lt;0")+COUNTIFS('05'!$D$3:$D$300,C790,'05'!$H$3:$H$300,"&lt;0")+COUNTIFS('06'!$C$3:$C$300,C790,'06'!$H$3:$H$300,"&lt;0")+COUNTIFS('06'!$D$3:$D$300,C790,'06'!$H$3:$H$300,"&lt;0")+COUNTIFS('07'!$C$3:$C$300,C790,'07'!$H$3:$H$300,"&lt;0")+COUNTIFS('07'!$D$3:$D$300,C790,'07'!$H$3:$H$300,"&lt;0")+COUNTIFS('08'!$C$3:$C$300,C790,'08'!$H$3:$H$300,"&lt;0")+COUNTIFS('08'!$D$3:$D$300,C790,'08'!$H$3:$H$300,"&lt;0")+COUNTIFS('09'!$C$3:$C$300,C790,'09'!$H$3:$H$300,"&lt;0")+COUNTIFS('09'!$D$3:$D$300,C790,'09'!$H$3:$H$300,"&lt;0")+COUNTIFS('10'!$C$3:$C$260,C790,'10'!$I$3:$I$260,"&lt;0")+COUNTIFS('10'!$D$3:$D$260,C790,'10'!$I$3:$I$260,"&lt;0")+COUNTIFS('11'!$C$3:$C$300,C790,'11'!$H$3:$H$300,"&lt;0")+COUNTIFS('11'!$D$3:$D$300,C790,'11'!$H$3:$H$300,"&lt;0")+COUNTIFS('12'!$C$3:$C$300,C790,'12'!$H$3:$H$300,"&lt;0")+COUNTIFS('12'!$D$3:$D$300,C790,'12'!$H$3:$H$300,"&lt;0")</f>
        <v>0</v>
      </c>
      <c r="H790" s="19">
        <f>SUMIFS('01'!$H$3:$H$300,'01'!$C$3:$C$300,C790)+SUMIFS('01'!$H$3:$H$300,'01'!$D$3:$D$300,C790)+SUMIFS('02'!$H$3:$H$300,'02'!$C$3:$C$300,C790)+SUMIFS('02'!$H$3:$H$300,'02'!$D$3:$D$300,C790)+SUMIFS('03'!$H$3:$H$300,'03'!$C$3:$C$300,C790)+SUMIFS('03'!$H$3:$H$300,'03'!$D$3:$D$300,C790)+SUMIFS('04'!$H$3:$H$300,'04'!$C$3:$C$300,C790)+SUMIFS('04'!$H$3:$H$300,'04'!$D$3:$D$300,C790)+SUMIFS('05'!$H$3:$H$300,'05'!$C$3:$C$300,C790)+SUMIFS('05'!$H$3:$H$300,'05'!$D$3:$D$300,C790)+SUMIFS('06'!$H$3:$H$300,'06'!$C$3:$C$300,C790)+SUMIFS('06'!$H$3:$H$300,'06'!$D$3:$D$300,C790)+SUMIFS('07'!$H$3:$H$300,'07'!$C$3:$C$300,C790)+SUMIFS('07'!$H$3:$H$300,'07'!$D$3:$D$300,C790)+SUMIFS('08'!$H$3:$H$300,'08'!$C$3:$C$300,C790)+SUMIFS('08'!$H$3:$H$300,'08'!$D$3:$D$300,C790)+SUMIFS('09'!$H$3:$H$300,'09'!$C$3:$C$300,C790)+SUMIFS('09'!$H$3:$H$300,'09'!$D$3:$D$300,C790)+SUMIFS('10'!$I$3:$I$260,'10'!$C$3:$C$260,C790)+SUMIFS('10'!$I$3:$I$260,'10'!$D$3:$D$260,C790)+SUMIFS('11'!$H$3:$H$300,'11'!$C$3:$C$300,C790)+SUMIFS('11'!$H$3:$H$300,'11'!$D$3:$D$300,C790)+SUMIFS('12'!$H$3:$H$300,'12'!$C$3:$C$300,C790)+SUMIFS('12'!$H$3:$H$300,'12'!$D$3:$D$300,C790)</f>
        <v>0</v>
      </c>
      <c r="I790" s="212"/>
      <c r="J790" s="231"/>
      <c r="K790" s="212"/>
      <c r="L790" s="212"/>
    </row>
    <row r="791" spans="1:12" ht="24.75" customHeight="1">
      <c r="A791" s="16">
        <f>Equipes!$H791+(ROW(Equipes!$H791)/100000)</f>
        <v>7.9100000000000004E-3</v>
      </c>
      <c r="B791" s="13">
        <f>RANK(Equipes!$A791,A:A)</f>
        <v>210</v>
      </c>
      <c r="C791" s="28"/>
      <c r="D791" s="18">
        <f>COUNTIF('01'!$C$3:$C$300,C791)+COUNTIF('02'!$C$3:$C$300,C791)+COUNTIF('03'!$C$3:$C$300,C791)+COUNTIF('04'!$C$3:$C$300,C791)+COUNTIF('05'!$C$3:$C$300,C791)+COUNTIF('06'!$C$3:$C$300,C791)+COUNTIF('07'!$C$3:$C$300,C791)+COUNTIF('08'!$C$3:$C$300,C791)+COUNTIF('09'!$C$3:$C$300,C791)+COUNTIF('10'!$C$3:$C$260,C791)+COUNTIF('11'!$C$3:$C$300,C791)+COUNTIF('12'!$C$3:$C$300,C791)</f>
        <v>0</v>
      </c>
      <c r="E791" s="18">
        <f>COUNTIF('01'!$D$3:$D$300,C791)+COUNTIF('02'!$D$3:$D$300,C791)+COUNTIF('03'!$D$3:$D$300,C791)+COUNTIF('04'!$D$3:$D$300,C791)+COUNTIF('05'!$D$3:$D$300,C791)+COUNTIF('06'!$D$3:$D$300,C791)+COUNTIF('07'!$D$3:$D$300,C791)+COUNTIF('08'!$D$3:$D$300,C791)+COUNTIF('09'!$D$3:$D$300,C791)+COUNTIF('10'!$D$3:$D$260,C791)+COUNTIF('11'!$D$3:$D$300,C791)+COUNTIF('12'!$D$3:$D$300,C791)</f>
        <v>0</v>
      </c>
      <c r="F791" s="18">
        <f>COUNTIFS('01'!$C$3:$C$300,C791,'01'!$H$3:$H$300,"&gt;0")+COUNTIFS('01'!$D$3:$D$300,C791,'01'!$H$3:$H$300,"&gt;0")+COUNTIFS('02'!$C$3:$C$300,C791,'02'!$H$3:$H$300,"&gt;0")+COUNTIFS('02'!$D$3:$D$300,C791,'02'!$H$3:$H$300,"&gt;0")+COUNTIFS('03'!$C$3:$C$300,C791,'03'!$H$3:$H$300,"&gt;0")+COUNTIFS('03'!$D$3:$D$300,C791,'03'!$H$3:$H$300,"&gt;0")+COUNTIFS('04'!$C$3:$C$300,C791,'04'!$H$3:$H$300,"&gt;0")+COUNTIFS('04'!$D$3:$D$300,C791,'04'!$H$3:$H$300,"&gt;0")+COUNTIFS('05'!$C$3:$C$300,C791,'05'!$H$3:$H$300,"&gt;0")+COUNTIFS('05'!$D$3:$D$300,C791,'05'!$H$3:$H$300,"&gt;0")+COUNTIFS('06'!$C$3:$C$300,C791,'06'!$H$3:$H$300,"&gt;0")+COUNTIFS('06'!$D$3:$D$300,C791,'06'!$H$3:$H$300,"&gt;0")+COUNTIFS('07'!$C$3:$C$300,C791,'07'!$H$3:$H$300,"&gt;0")+COUNTIFS('07'!$D$3:$D$300,C791,'07'!$H$3:$H$300,"&gt;0")+COUNTIFS('08'!$C$3:$C$300,C791,'08'!$H$3:$H$300,"&gt;0")+COUNTIFS('08'!$D$3:$D$300,C791,'08'!$H$3:$H$300,"&gt;0")+COUNTIFS('09'!$C$3:$C$300,C791,'09'!$H$3:$H$300,"&gt;0")+COUNTIFS('09'!$D$3:$D$300,C791,'09'!$H$3:$H$300,"&gt;0")+COUNTIFS('10'!$C$3:$C$260,C791,'10'!$I$3:$I$260,"&gt;0")+COUNTIFS('10'!$D$3:$D$260,C791,'10'!$I$3:$I$260,"&gt;0")+COUNTIFS('11'!$C$3:$C$300,C791,'11'!$H$3:$H$300,"&gt;0")+COUNTIFS('11'!$D$3:$D$300,C791,'11'!$H$3:$H$300,"&gt;0")+COUNTIFS('12'!$C$3:$C$300,C791,'12'!$H$3:$H$300,"&gt;0")+COUNTIFS('12'!$D$3:$D$300,C791,'12'!$H$3:$H$300,"&gt;0")</f>
        <v>0</v>
      </c>
      <c r="G791" s="18">
        <f>COUNTIFS('01'!$C$3:$C$300,C791,'01'!$H$3:$H$300,"&lt;0")+COUNTIFS('01'!$D$3:$D$300,C791,'01'!$H$3:$H$300,"&lt;0")+COUNTIFS('02'!$C$3:$C$300,C791,'02'!$H$3:$H$300,"&lt;0")+COUNTIFS('02'!$D$3:$D$300,C791,'02'!$H$3:$H$300,"&lt;0")+COUNTIFS('03'!$C$3:$C$300,C791,'03'!$H$3:$H$300,"&lt;0")+COUNTIFS('03'!$D$3:$D$300,C791,'03'!$H$3:$H$300,"&lt;0")+COUNTIFS('04'!$C$3:$C$300,C791,'04'!$H$3:$H$300,"&lt;0")+COUNTIFS('04'!$D$3:$D$300,C791,'04'!$H$3:$H$300,"&lt;0")+COUNTIFS('05'!$C$3:$C$300,C791,'05'!$H$3:$H$300,"&lt;0")+COUNTIFS('05'!$D$3:$D$300,C791,'05'!$H$3:$H$300,"&lt;0")+COUNTIFS('06'!$C$3:$C$300,C791,'06'!$H$3:$H$300,"&lt;0")+COUNTIFS('06'!$D$3:$D$300,C791,'06'!$H$3:$H$300,"&lt;0")+COUNTIFS('07'!$C$3:$C$300,C791,'07'!$H$3:$H$300,"&lt;0")+COUNTIFS('07'!$D$3:$D$300,C791,'07'!$H$3:$H$300,"&lt;0")+COUNTIFS('08'!$C$3:$C$300,C791,'08'!$H$3:$H$300,"&lt;0")+COUNTIFS('08'!$D$3:$D$300,C791,'08'!$H$3:$H$300,"&lt;0")+COUNTIFS('09'!$C$3:$C$300,C791,'09'!$H$3:$H$300,"&lt;0")+COUNTIFS('09'!$D$3:$D$300,C791,'09'!$H$3:$H$300,"&lt;0")+COUNTIFS('10'!$C$3:$C$260,C791,'10'!$I$3:$I$260,"&lt;0")+COUNTIFS('10'!$D$3:$D$260,C791,'10'!$I$3:$I$260,"&lt;0")+COUNTIFS('11'!$C$3:$C$300,C791,'11'!$H$3:$H$300,"&lt;0")+COUNTIFS('11'!$D$3:$D$300,C791,'11'!$H$3:$H$300,"&lt;0")+COUNTIFS('12'!$C$3:$C$300,C791,'12'!$H$3:$H$300,"&lt;0")+COUNTIFS('12'!$D$3:$D$300,C791,'12'!$H$3:$H$300,"&lt;0")</f>
        <v>0</v>
      </c>
      <c r="H791" s="19">
        <f>SUMIFS('01'!$H$3:$H$300,'01'!$C$3:$C$300,C791)+SUMIFS('01'!$H$3:$H$300,'01'!$D$3:$D$300,C791)+SUMIFS('02'!$H$3:$H$300,'02'!$C$3:$C$300,C791)+SUMIFS('02'!$H$3:$H$300,'02'!$D$3:$D$300,C791)+SUMIFS('03'!$H$3:$H$300,'03'!$C$3:$C$300,C791)+SUMIFS('03'!$H$3:$H$300,'03'!$D$3:$D$300,C791)+SUMIFS('04'!$H$3:$H$300,'04'!$C$3:$C$300,C791)+SUMIFS('04'!$H$3:$H$300,'04'!$D$3:$D$300,C791)+SUMIFS('05'!$H$3:$H$300,'05'!$C$3:$C$300,C791)+SUMIFS('05'!$H$3:$H$300,'05'!$D$3:$D$300,C791)+SUMIFS('06'!$H$3:$H$300,'06'!$C$3:$C$300,C791)+SUMIFS('06'!$H$3:$H$300,'06'!$D$3:$D$300,C791)+SUMIFS('07'!$H$3:$H$300,'07'!$C$3:$C$300,C791)+SUMIFS('07'!$H$3:$H$300,'07'!$D$3:$D$300,C791)+SUMIFS('08'!$H$3:$H$300,'08'!$C$3:$C$300,C791)+SUMIFS('08'!$H$3:$H$300,'08'!$D$3:$D$300,C791)+SUMIFS('09'!$H$3:$H$300,'09'!$C$3:$C$300,C791)+SUMIFS('09'!$H$3:$H$300,'09'!$D$3:$D$300,C791)+SUMIFS('10'!$I$3:$I$260,'10'!$C$3:$C$260,C791)+SUMIFS('10'!$I$3:$I$260,'10'!$D$3:$D$260,C791)+SUMIFS('11'!$H$3:$H$300,'11'!$C$3:$C$300,C791)+SUMIFS('11'!$H$3:$H$300,'11'!$D$3:$D$300,C791)+SUMIFS('12'!$H$3:$H$300,'12'!$C$3:$C$300,C791)+SUMIFS('12'!$H$3:$H$300,'12'!$D$3:$D$300,C791)</f>
        <v>0</v>
      </c>
      <c r="I791" s="212"/>
      <c r="J791" s="231"/>
      <c r="K791" s="212"/>
      <c r="L791" s="212"/>
    </row>
    <row r="792" spans="1:12" ht="24.75" customHeight="1">
      <c r="A792" s="16">
        <f>Equipes!$H792+(ROW(Equipes!$H792)/100000)</f>
        <v>7.92E-3</v>
      </c>
      <c r="B792" s="13">
        <f>RANK(Equipes!$A792,A:A)</f>
        <v>209</v>
      </c>
      <c r="C792" s="28"/>
      <c r="D792" s="18">
        <f>COUNTIF('01'!$C$3:$C$300,C792)+COUNTIF('02'!$C$3:$C$300,C792)+COUNTIF('03'!$C$3:$C$300,C792)+COUNTIF('04'!$C$3:$C$300,C792)+COUNTIF('05'!$C$3:$C$300,C792)+COUNTIF('06'!$C$3:$C$300,C792)+COUNTIF('07'!$C$3:$C$300,C792)+COUNTIF('08'!$C$3:$C$300,C792)+COUNTIF('09'!$C$3:$C$300,C792)+COUNTIF('10'!$C$3:$C$260,C792)+COUNTIF('11'!$C$3:$C$300,C792)+COUNTIF('12'!$C$3:$C$300,C792)</f>
        <v>0</v>
      </c>
      <c r="E792" s="18">
        <f>COUNTIF('01'!$D$3:$D$300,C792)+COUNTIF('02'!$D$3:$D$300,C792)+COUNTIF('03'!$D$3:$D$300,C792)+COUNTIF('04'!$D$3:$D$300,C792)+COUNTIF('05'!$D$3:$D$300,C792)+COUNTIF('06'!$D$3:$D$300,C792)+COUNTIF('07'!$D$3:$D$300,C792)+COUNTIF('08'!$D$3:$D$300,C792)+COUNTIF('09'!$D$3:$D$300,C792)+COUNTIF('10'!$D$3:$D$260,C792)+COUNTIF('11'!$D$3:$D$300,C792)+COUNTIF('12'!$D$3:$D$300,C792)</f>
        <v>0</v>
      </c>
      <c r="F792" s="18">
        <f>COUNTIFS('01'!$C$3:$C$300,C792,'01'!$H$3:$H$300,"&gt;0")+COUNTIFS('01'!$D$3:$D$300,C792,'01'!$H$3:$H$300,"&gt;0")+COUNTIFS('02'!$C$3:$C$300,C792,'02'!$H$3:$H$300,"&gt;0")+COUNTIFS('02'!$D$3:$D$300,C792,'02'!$H$3:$H$300,"&gt;0")+COUNTIFS('03'!$C$3:$C$300,C792,'03'!$H$3:$H$300,"&gt;0")+COUNTIFS('03'!$D$3:$D$300,C792,'03'!$H$3:$H$300,"&gt;0")+COUNTIFS('04'!$C$3:$C$300,C792,'04'!$H$3:$H$300,"&gt;0")+COUNTIFS('04'!$D$3:$D$300,C792,'04'!$H$3:$H$300,"&gt;0")+COUNTIFS('05'!$C$3:$C$300,C792,'05'!$H$3:$H$300,"&gt;0")+COUNTIFS('05'!$D$3:$D$300,C792,'05'!$H$3:$H$300,"&gt;0")+COUNTIFS('06'!$C$3:$C$300,C792,'06'!$H$3:$H$300,"&gt;0")+COUNTIFS('06'!$D$3:$D$300,C792,'06'!$H$3:$H$300,"&gt;0")+COUNTIFS('07'!$C$3:$C$300,C792,'07'!$H$3:$H$300,"&gt;0")+COUNTIFS('07'!$D$3:$D$300,C792,'07'!$H$3:$H$300,"&gt;0")+COUNTIFS('08'!$C$3:$C$300,C792,'08'!$H$3:$H$300,"&gt;0")+COUNTIFS('08'!$D$3:$D$300,C792,'08'!$H$3:$H$300,"&gt;0")+COUNTIFS('09'!$C$3:$C$300,C792,'09'!$H$3:$H$300,"&gt;0")+COUNTIFS('09'!$D$3:$D$300,C792,'09'!$H$3:$H$300,"&gt;0")+COUNTIFS('10'!$C$3:$C$260,C792,'10'!$I$3:$I$260,"&gt;0")+COUNTIFS('10'!$D$3:$D$260,C792,'10'!$I$3:$I$260,"&gt;0")+COUNTIFS('11'!$C$3:$C$300,C792,'11'!$H$3:$H$300,"&gt;0")+COUNTIFS('11'!$D$3:$D$300,C792,'11'!$H$3:$H$300,"&gt;0")+COUNTIFS('12'!$C$3:$C$300,C792,'12'!$H$3:$H$300,"&gt;0")+COUNTIFS('12'!$D$3:$D$300,C792,'12'!$H$3:$H$300,"&gt;0")</f>
        <v>0</v>
      </c>
      <c r="G792" s="18">
        <f>COUNTIFS('01'!$C$3:$C$300,C792,'01'!$H$3:$H$300,"&lt;0")+COUNTIFS('01'!$D$3:$D$300,C792,'01'!$H$3:$H$300,"&lt;0")+COUNTIFS('02'!$C$3:$C$300,C792,'02'!$H$3:$H$300,"&lt;0")+COUNTIFS('02'!$D$3:$D$300,C792,'02'!$H$3:$H$300,"&lt;0")+COUNTIFS('03'!$C$3:$C$300,C792,'03'!$H$3:$H$300,"&lt;0")+COUNTIFS('03'!$D$3:$D$300,C792,'03'!$H$3:$H$300,"&lt;0")+COUNTIFS('04'!$C$3:$C$300,C792,'04'!$H$3:$H$300,"&lt;0")+COUNTIFS('04'!$D$3:$D$300,C792,'04'!$H$3:$H$300,"&lt;0")+COUNTIFS('05'!$C$3:$C$300,C792,'05'!$H$3:$H$300,"&lt;0")+COUNTIFS('05'!$D$3:$D$300,C792,'05'!$H$3:$H$300,"&lt;0")+COUNTIFS('06'!$C$3:$C$300,C792,'06'!$H$3:$H$300,"&lt;0")+COUNTIFS('06'!$D$3:$D$300,C792,'06'!$H$3:$H$300,"&lt;0")+COUNTIFS('07'!$C$3:$C$300,C792,'07'!$H$3:$H$300,"&lt;0")+COUNTIFS('07'!$D$3:$D$300,C792,'07'!$H$3:$H$300,"&lt;0")+COUNTIFS('08'!$C$3:$C$300,C792,'08'!$H$3:$H$300,"&lt;0")+COUNTIFS('08'!$D$3:$D$300,C792,'08'!$H$3:$H$300,"&lt;0")+COUNTIFS('09'!$C$3:$C$300,C792,'09'!$H$3:$H$300,"&lt;0")+COUNTIFS('09'!$D$3:$D$300,C792,'09'!$H$3:$H$300,"&lt;0")+COUNTIFS('10'!$C$3:$C$260,C792,'10'!$I$3:$I$260,"&lt;0")+COUNTIFS('10'!$D$3:$D$260,C792,'10'!$I$3:$I$260,"&lt;0")+COUNTIFS('11'!$C$3:$C$300,C792,'11'!$H$3:$H$300,"&lt;0")+COUNTIFS('11'!$D$3:$D$300,C792,'11'!$H$3:$H$300,"&lt;0")+COUNTIFS('12'!$C$3:$C$300,C792,'12'!$H$3:$H$300,"&lt;0")+COUNTIFS('12'!$D$3:$D$300,C792,'12'!$H$3:$H$300,"&lt;0")</f>
        <v>0</v>
      </c>
      <c r="H792" s="19">
        <f>SUMIFS('01'!$H$3:$H$300,'01'!$C$3:$C$300,C792)+SUMIFS('01'!$H$3:$H$300,'01'!$D$3:$D$300,C792)+SUMIFS('02'!$H$3:$H$300,'02'!$C$3:$C$300,C792)+SUMIFS('02'!$H$3:$H$300,'02'!$D$3:$D$300,C792)+SUMIFS('03'!$H$3:$H$300,'03'!$C$3:$C$300,C792)+SUMIFS('03'!$H$3:$H$300,'03'!$D$3:$D$300,C792)+SUMIFS('04'!$H$3:$H$300,'04'!$C$3:$C$300,C792)+SUMIFS('04'!$H$3:$H$300,'04'!$D$3:$D$300,C792)+SUMIFS('05'!$H$3:$H$300,'05'!$C$3:$C$300,C792)+SUMIFS('05'!$H$3:$H$300,'05'!$D$3:$D$300,C792)+SUMIFS('06'!$H$3:$H$300,'06'!$C$3:$C$300,C792)+SUMIFS('06'!$H$3:$H$300,'06'!$D$3:$D$300,C792)+SUMIFS('07'!$H$3:$H$300,'07'!$C$3:$C$300,C792)+SUMIFS('07'!$H$3:$H$300,'07'!$D$3:$D$300,C792)+SUMIFS('08'!$H$3:$H$300,'08'!$C$3:$C$300,C792)+SUMIFS('08'!$H$3:$H$300,'08'!$D$3:$D$300,C792)+SUMIFS('09'!$H$3:$H$300,'09'!$C$3:$C$300,C792)+SUMIFS('09'!$H$3:$H$300,'09'!$D$3:$D$300,C792)+SUMIFS('10'!$I$3:$I$260,'10'!$C$3:$C$260,C792)+SUMIFS('10'!$I$3:$I$260,'10'!$D$3:$D$260,C792)+SUMIFS('11'!$H$3:$H$300,'11'!$C$3:$C$300,C792)+SUMIFS('11'!$H$3:$H$300,'11'!$D$3:$D$300,C792)+SUMIFS('12'!$H$3:$H$300,'12'!$C$3:$C$300,C792)+SUMIFS('12'!$H$3:$H$300,'12'!$D$3:$D$300,C792)</f>
        <v>0</v>
      </c>
      <c r="I792" s="212"/>
      <c r="J792" s="231"/>
      <c r="K792" s="212"/>
      <c r="L792" s="212"/>
    </row>
    <row r="793" spans="1:12" ht="24.75" customHeight="1">
      <c r="A793" s="16">
        <f>Equipes!$H793+(ROW(Equipes!$H793)/100000)</f>
        <v>7.9299999999999995E-3</v>
      </c>
      <c r="B793" s="13">
        <f>RANK(Equipes!$A793,A:A)</f>
        <v>208</v>
      </c>
      <c r="C793" s="28"/>
      <c r="D793" s="18">
        <f>COUNTIF('01'!$C$3:$C$300,C793)+COUNTIF('02'!$C$3:$C$300,C793)+COUNTIF('03'!$C$3:$C$300,C793)+COUNTIF('04'!$C$3:$C$300,C793)+COUNTIF('05'!$C$3:$C$300,C793)+COUNTIF('06'!$C$3:$C$300,C793)+COUNTIF('07'!$C$3:$C$300,C793)+COUNTIF('08'!$C$3:$C$300,C793)+COUNTIF('09'!$C$3:$C$300,C793)+COUNTIF('10'!$C$3:$C$260,C793)+COUNTIF('11'!$C$3:$C$300,C793)+COUNTIF('12'!$C$3:$C$300,C793)</f>
        <v>0</v>
      </c>
      <c r="E793" s="18">
        <f>COUNTIF('01'!$D$3:$D$300,C793)+COUNTIF('02'!$D$3:$D$300,C793)+COUNTIF('03'!$D$3:$D$300,C793)+COUNTIF('04'!$D$3:$D$300,C793)+COUNTIF('05'!$D$3:$D$300,C793)+COUNTIF('06'!$D$3:$D$300,C793)+COUNTIF('07'!$D$3:$D$300,C793)+COUNTIF('08'!$D$3:$D$300,C793)+COUNTIF('09'!$D$3:$D$300,C793)+COUNTIF('10'!$D$3:$D$260,C793)+COUNTIF('11'!$D$3:$D$300,C793)+COUNTIF('12'!$D$3:$D$300,C793)</f>
        <v>0</v>
      </c>
      <c r="F793" s="18">
        <f>COUNTIFS('01'!$C$3:$C$300,C793,'01'!$H$3:$H$300,"&gt;0")+COUNTIFS('01'!$D$3:$D$300,C793,'01'!$H$3:$H$300,"&gt;0")+COUNTIFS('02'!$C$3:$C$300,C793,'02'!$H$3:$H$300,"&gt;0")+COUNTIFS('02'!$D$3:$D$300,C793,'02'!$H$3:$H$300,"&gt;0")+COUNTIFS('03'!$C$3:$C$300,C793,'03'!$H$3:$H$300,"&gt;0")+COUNTIFS('03'!$D$3:$D$300,C793,'03'!$H$3:$H$300,"&gt;0")+COUNTIFS('04'!$C$3:$C$300,C793,'04'!$H$3:$H$300,"&gt;0")+COUNTIFS('04'!$D$3:$D$300,C793,'04'!$H$3:$H$300,"&gt;0")+COUNTIFS('05'!$C$3:$C$300,C793,'05'!$H$3:$H$300,"&gt;0")+COUNTIFS('05'!$D$3:$D$300,C793,'05'!$H$3:$H$300,"&gt;0")+COUNTIFS('06'!$C$3:$C$300,C793,'06'!$H$3:$H$300,"&gt;0")+COUNTIFS('06'!$D$3:$D$300,C793,'06'!$H$3:$H$300,"&gt;0")+COUNTIFS('07'!$C$3:$C$300,C793,'07'!$H$3:$H$300,"&gt;0")+COUNTIFS('07'!$D$3:$D$300,C793,'07'!$H$3:$H$300,"&gt;0")+COUNTIFS('08'!$C$3:$C$300,C793,'08'!$H$3:$H$300,"&gt;0")+COUNTIFS('08'!$D$3:$D$300,C793,'08'!$H$3:$H$300,"&gt;0")+COUNTIFS('09'!$C$3:$C$300,C793,'09'!$H$3:$H$300,"&gt;0")+COUNTIFS('09'!$D$3:$D$300,C793,'09'!$H$3:$H$300,"&gt;0")+COUNTIFS('10'!$C$3:$C$260,C793,'10'!$I$3:$I$260,"&gt;0")+COUNTIFS('10'!$D$3:$D$260,C793,'10'!$I$3:$I$260,"&gt;0")+COUNTIFS('11'!$C$3:$C$300,C793,'11'!$H$3:$H$300,"&gt;0")+COUNTIFS('11'!$D$3:$D$300,C793,'11'!$H$3:$H$300,"&gt;0")+COUNTIFS('12'!$C$3:$C$300,C793,'12'!$H$3:$H$300,"&gt;0")+COUNTIFS('12'!$D$3:$D$300,C793,'12'!$H$3:$H$300,"&gt;0")</f>
        <v>0</v>
      </c>
      <c r="G793" s="18">
        <f>COUNTIFS('01'!$C$3:$C$300,C793,'01'!$H$3:$H$300,"&lt;0")+COUNTIFS('01'!$D$3:$D$300,C793,'01'!$H$3:$H$300,"&lt;0")+COUNTIFS('02'!$C$3:$C$300,C793,'02'!$H$3:$H$300,"&lt;0")+COUNTIFS('02'!$D$3:$D$300,C793,'02'!$H$3:$H$300,"&lt;0")+COUNTIFS('03'!$C$3:$C$300,C793,'03'!$H$3:$H$300,"&lt;0")+COUNTIFS('03'!$D$3:$D$300,C793,'03'!$H$3:$H$300,"&lt;0")+COUNTIFS('04'!$C$3:$C$300,C793,'04'!$H$3:$H$300,"&lt;0")+COUNTIFS('04'!$D$3:$D$300,C793,'04'!$H$3:$H$300,"&lt;0")+COUNTIFS('05'!$C$3:$C$300,C793,'05'!$H$3:$H$300,"&lt;0")+COUNTIFS('05'!$D$3:$D$300,C793,'05'!$H$3:$H$300,"&lt;0")+COUNTIFS('06'!$C$3:$C$300,C793,'06'!$H$3:$H$300,"&lt;0")+COUNTIFS('06'!$D$3:$D$300,C793,'06'!$H$3:$H$300,"&lt;0")+COUNTIFS('07'!$C$3:$C$300,C793,'07'!$H$3:$H$300,"&lt;0")+COUNTIFS('07'!$D$3:$D$300,C793,'07'!$H$3:$H$300,"&lt;0")+COUNTIFS('08'!$C$3:$C$300,C793,'08'!$H$3:$H$300,"&lt;0")+COUNTIFS('08'!$D$3:$D$300,C793,'08'!$H$3:$H$300,"&lt;0")+COUNTIFS('09'!$C$3:$C$300,C793,'09'!$H$3:$H$300,"&lt;0")+COUNTIFS('09'!$D$3:$D$300,C793,'09'!$H$3:$H$300,"&lt;0")+COUNTIFS('10'!$C$3:$C$260,C793,'10'!$I$3:$I$260,"&lt;0")+COUNTIFS('10'!$D$3:$D$260,C793,'10'!$I$3:$I$260,"&lt;0")+COUNTIFS('11'!$C$3:$C$300,C793,'11'!$H$3:$H$300,"&lt;0")+COUNTIFS('11'!$D$3:$D$300,C793,'11'!$H$3:$H$300,"&lt;0")+COUNTIFS('12'!$C$3:$C$300,C793,'12'!$H$3:$H$300,"&lt;0")+COUNTIFS('12'!$D$3:$D$300,C793,'12'!$H$3:$H$300,"&lt;0")</f>
        <v>0</v>
      </c>
      <c r="H793" s="19">
        <f>SUMIFS('01'!$H$3:$H$300,'01'!$C$3:$C$300,C793)+SUMIFS('01'!$H$3:$H$300,'01'!$D$3:$D$300,C793)+SUMIFS('02'!$H$3:$H$300,'02'!$C$3:$C$300,C793)+SUMIFS('02'!$H$3:$H$300,'02'!$D$3:$D$300,C793)+SUMIFS('03'!$H$3:$H$300,'03'!$C$3:$C$300,C793)+SUMIFS('03'!$H$3:$H$300,'03'!$D$3:$D$300,C793)+SUMIFS('04'!$H$3:$H$300,'04'!$C$3:$C$300,C793)+SUMIFS('04'!$H$3:$H$300,'04'!$D$3:$D$300,C793)+SUMIFS('05'!$H$3:$H$300,'05'!$C$3:$C$300,C793)+SUMIFS('05'!$H$3:$H$300,'05'!$D$3:$D$300,C793)+SUMIFS('06'!$H$3:$H$300,'06'!$C$3:$C$300,C793)+SUMIFS('06'!$H$3:$H$300,'06'!$D$3:$D$300,C793)+SUMIFS('07'!$H$3:$H$300,'07'!$C$3:$C$300,C793)+SUMIFS('07'!$H$3:$H$300,'07'!$D$3:$D$300,C793)+SUMIFS('08'!$H$3:$H$300,'08'!$C$3:$C$300,C793)+SUMIFS('08'!$H$3:$H$300,'08'!$D$3:$D$300,C793)+SUMIFS('09'!$H$3:$H$300,'09'!$C$3:$C$300,C793)+SUMIFS('09'!$H$3:$H$300,'09'!$D$3:$D$300,C793)+SUMIFS('10'!$I$3:$I$260,'10'!$C$3:$C$260,C793)+SUMIFS('10'!$I$3:$I$260,'10'!$D$3:$D$260,C793)+SUMIFS('11'!$H$3:$H$300,'11'!$C$3:$C$300,C793)+SUMIFS('11'!$H$3:$H$300,'11'!$D$3:$D$300,C793)+SUMIFS('12'!$H$3:$H$300,'12'!$C$3:$C$300,C793)+SUMIFS('12'!$H$3:$H$300,'12'!$D$3:$D$300,C793)</f>
        <v>0</v>
      </c>
      <c r="I793" s="212"/>
      <c r="J793" s="231"/>
      <c r="K793" s="212"/>
      <c r="L793" s="212"/>
    </row>
    <row r="794" spans="1:12" ht="24.75" customHeight="1">
      <c r="A794" s="16">
        <f>Equipes!$H794+(ROW(Equipes!$H794)/100000)</f>
        <v>7.9399999999999991E-3</v>
      </c>
      <c r="B794" s="13">
        <f>RANK(Equipes!$A794,A:A)</f>
        <v>207</v>
      </c>
      <c r="C794" s="28"/>
      <c r="D794" s="18">
        <f>COUNTIF('01'!$C$3:$C$300,C794)+COUNTIF('02'!$C$3:$C$300,C794)+COUNTIF('03'!$C$3:$C$300,C794)+COUNTIF('04'!$C$3:$C$300,C794)+COUNTIF('05'!$C$3:$C$300,C794)+COUNTIF('06'!$C$3:$C$300,C794)+COUNTIF('07'!$C$3:$C$300,C794)+COUNTIF('08'!$C$3:$C$300,C794)+COUNTIF('09'!$C$3:$C$300,C794)+COUNTIF('10'!$C$3:$C$260,C794)+COUNTIF('11'!$C$3:$C$300,C794)+COUNTIF('12'!$C$3:$C$300,C794)</f>
        <v>0</v>
      </c>
      <c r="E794" s="18">
        <f>COUNTIF('01'!$D$3:$D$300,C794)+COUNTIF('02'!$D$3:$D$300,C794)+COUNTIF('03'!$D$3:$D$300,C794)+COUNTIF('04'!$D$3:$D$300,C794)+COUNTIF('05'!$D$3:$D$300,C794)+COUNTIF('06'!$D$3:$D$300,C794)+COUNTIF('07'!$D$3:$D$300,C794)+COUNTIF('08'!$D$3:$D$300,C794)+COUNTIF('09'!$D$3:$D$300,C794)+COUNTIF('10'!$D$3:$D$260,C794)+COUNTIF('11'!$D$3:$D$300,C794)+COUNTIF('12'!$D$3:$D$300,C794)</f>
        <v>0</v>
      </c>
      <c r="F794" s="18">
        <f>COUNTIFS('01'!$C$3:$C$300,C794,'01'!$H$3:$H$300,"&gt;0")+COUNTIFS('01'!$D$3:$D$300,C794,'01'!$H$3:$H$300,"&gt;0")+COUNTIFS('02'!$C$3:$C$300,C794,'02'!$H$3:$H$300,"&gt;0")+COUNTIFS('02'!$D$3:$D$300,C794,'02'!$H$3:$H$300,"&gt;0")+COUNTIFS('03'!$C$3:$C$300,C794,'03'!$H$3:$H$300,"&gt;0")+COUNTIFS('03'!$D$3:$D$300,C794,'03'!$H$3:$H$300,"&gt;0")+COUNTIFS('04'!$C$3:$C$300,C794,'04'!$H$3:$H$300,"&gt;0")+COUNTIFS('04'!$D$3:$D$300,C794,'04'!$H$3:$H$300,"&gt;0")+COUNTIFS('05'!$C$3:$C$300,C794,'05'!$H$3:$H$300,"&gt;0")+COUNTIFS('05'!$D$3:$D$300,C794,'05'!$H$3:$H$300,"&gt;0")+COUNTIFS('06'!$C$3:$C$300,C794,'06'!$H$3:$H$300,"&gt;0")+COUNTIFS('06'!$D$3:$D$300,C794,'06'!$H$3:$H$300,"&gt;0")+COUNTIFS('07'!$C$3:$C$300,C794,'07'!$H$3:$H$300,"&gt;0")+COUNTIFS('07'!$D$3:$D$300,C794,'07'!$H$3:$H$300,"&gt;0")+COUNTIFS('08'!$C$3:$C$300,C794,'08'!$H$3:$H$300,"&gt;0")+COUNTIFS('08'!$D$3:$D$300,C794,'08'!$H$3:$H$300,"&gt;0")+COUNTIFS('09'!$C$3:$C$300,C794,'09'!$H$3:$H$300,"&gt;0")+COUNTIFS('09'!$D$3:$D$300,C794,'09'!$H$3:$H$300,"&gt;0")+COUNTIFS('10'!$C$3:$C$260,C794,'10'!$I$3:$I$260,"&gt;0")+COUNTIFS('10'!$D$3:$D$260,C794,'10'!$I$3:$I$260,"&gt;0")+COUNTIFS('11'!$C$3:$C$300,C794,'11'!$H$3:$H$300,"&gt;0")+COUNTIFS('11'!$D$3:$D$300,C794,'11'!$H$3:$H$300,"&gt;0")+COUNTIFS('12'!$C$3:$C$300,C794,'12'!$H$3:$H$300,"&gt;0")+COUNTIFS('12'!$D$3:$D$300,C794,'12'!$H$3:$H$300,"&gt;0")</f>
        <v>0</v>
      </c>
      <c r="G794" s="18">
        <f>COUNTIFS('01'!$C$3:$C$300,C794,'01'!$H$3:$H$300,"&lt;0")+COUNTIFS('01'!$D$3:$D$300,C794,'01'!$H$3:$H$300,"&lt;0")+COUNTIFS('02'!$C$3:$C$300,C794,'02'!$H$3:$H$300,"&lt;0")+COUNTIFS('02'!$D$3:$D$300,C794,'02'!$H$3:$H$300,"&lt;0")+COUNTIFS('03'!$C$3:$C$300,C794,'03'!$H$3:$H$300,"&lt;0")+COUNTIFS('03'!$D$3:$D$300,C794,'03'!$H$3:$H$300,"&lt;0")+COUNTIFS('04'!$C$3:$C$300,C794,'04'!$H$3:$H$300,"&lt;0")+COUNTIFS('04'!$D$3:$D$300,C794,'04'!$H$3:$H$300,"&lt;0")+COUNTIFS('05'!$C$3:$C$300,C794,'05'!$H$3:$H$300,"&lt;0")+COUNTIFS('05'!$D$3:$D$300,C794,'05'!$H$3:$H$300,"&lt;0")+COUNTIFS('06'!$C$3:$C$300,C794,'06'!$H$3:$H$300,"&lt;0")+COUNTIFS('06'!$D$3:$D$300,C794,'06'!$H$3:$H$300,"&lt;0")+COUNTIFS('07'!$C$3:$C$300,C794,'07'!$H$3:$H$300,"&lt;0")+COUNTIFS('07'!$D$3:$D$300,C794,'07'!$H$3:$H$300,"&lt;0")+COUNTIFS('08'!$C$3:$C$300,C794,'08'!$H$3:$H$300,"&lt;0")+COUNTIFS('08'!$D$3:$D$300,C794,'08'!$H$3:$H$300,"&lt;0")+COUNTIFS('09'!$C$3:$C$300,C794,'09'!$H$3:$H$300,"&lt;0")+COUNTIFS('09'!$D$3:$D$300,C794,'09'!$H$3:$H$300,"&lt;0")+COUNTIFS('10'!$C$3:$C$260,C794,'10'!$I$3:$I$260,"&lt;0")+COUNTIFS('10'!$D$3:$D$260,C794,'10'!$I$3:$I$260,"&lt;0")+COUNTIFS('11'!$C$3:$C$300,C794,'11'!$H$3:$H$300,"&lt;0")+COUNTIFS('11'!$D$3:$D$300,C794,'11'!$H$3:$H$300,"&lt;0")+COUNTIFS('12'!$C$3:$C$300,C794,'12'!$H$3:$H$300,"&lt;0")+COUNTIFS('12'!$D$3:$D$300,C794,'12'!$H$3:$H$300,"&lt;0")</f>
        <v>0</v>
      </c>
      <c r="H794" s="19">
        <f>SUMIFS('01'!$H$3:$H$300,'01'!$C$3:$C$300,C794)+SUMIFS('01'!$H$3:$H$300,'01'!$D$3:$D$300,C794)+SUMIFS('02'!$H$3:$H$300,'02'!$C$3:$C$300,C794)+SUMIFS('02'!$H$3:$H$300,'02'!$D$3:$D$300,C794)+SUMIFS('03'!$H$3:$H$300,'03'!$C$3:$C$300,C794)+SUMIFS('03'!$H$3:$H$300,'03'!$D$3:$D$300,C794)+SUMIFS('04'!$H$3:$H$300,'04'!$C$3:$C$300,C794)+SUMIFS('04'!$H$3:$H$300,'04'!$D$3:$D$300,C794)+SUMIFS('05'!$H$3:$H$300,'05'!$C$3:$C$300,C794)+SUMIFS('05'!$H$3:$H$300,'05'!$D$3:$D$300,C794)+SUMIFS('06'!$H$3:$H$300,'06'!$C$3:$C$300,C794)+SUMIFS('06'!$H$3:$H$300,'06'!$D$3:$D$300,C794)+SUMIFS('07'!$H$3:$H$300,'07'!$C$3:$C$300,C794)+SUMIFS('07'!$H$3:$H$300,'07'!$D$3:$D$300,C794)+SUMIFS('08'!$H$3:$H$300,'08'!$C$3:$C$300,C794)+SUMIFS('08'!$H$3:$H$300,'08'!$D$3:$D$300,C794)+SUMIFS('09'!$H$3:$H$300,'09'!$C$3:$C$300,C794)+SUMIFS('09'!$H$3:$H$300,'09'!$D$3:$D$300,C794)+SUMIFS('10'!$I$3:$I$260,'10'!$C$3:$C$260,C794)+SUMIFS('10'!$I$3:$I$260,'10'!$D$3:$D$260,C794)+SUMIFS('11'!$H$3:$H$300,'11'!$C$3:$C$300,C794)+SUMIFS('11'!$H$3:$H$300,'11'!$D$3:$D$300,C794)+SUMIFS('12'!$H$3:$H$300,'12'!$C$3:$C$300,C794)+SUMIFS('12'!$H$3:$H$300,'12'!$D$3:$D$300,C794)</f>
        <v>0</v>
      </c>
      <c r="I794" s="212"/>
      <c r="J794" s="231"/>
      <c r="K794" s="212"/>
      <c r="L794" s="212"/>
    </row>
    <row r="795" spans="1:12" ht="24.75" customHeight="1">
      <c r="A795" s="16">
        <f>Equipes!$H795+(ROW(Equipes!$H795)/100000)</f>
        <v>7.9500000000000005E-3</v>
      </c>
      <c r="B795" s="13">
        <f>RANK(Equipes!$A795,A:A)</f>
        <v>206</v>
      </c>
      <c r="C795" s="28"/>
      <c r="D795" s="18">
        <f>COUNTIF('01'!$C$3:$C$300,C795)+COUNTIF('02'!$C$3:$C$300,C795)+COUNTIF('03'!$C$3:$C$300,C795)+COUNTIF('04'!$C$3:$C$300,C795)+COUNTIF('05'!$C$3:$C$300,C795)+COUNTIF('06'!$C$3:$C$300,C795)+COUNTIF('07'!$C$3:$C$300,C795)+COUNTIF('08'!$C$3:$C$300,C795)+COUNTIF('09'!$C$3:$C$300,C795)+COUNTIF('10'!$C$3:$C$260,C795)+COUNTIF('11'!$C$3:$C$300,C795)+COUNTIF('12'!$C$3:$C$300,C795)</f>
        <v>0</v>
      </c>
      <c r="E795" s="18">
        <f>COUNTIF('01'!$D$3:$D$300,C795)+COUNTIF('02'!$D$3:$D$300,C795)+COUNTIF('03'!$D$3:$D$300,C795)+COUNTIF('04'!$D$3:$D$300,C795)+COUNTIF('05'!$D$3:$D$300,C795)+COUNTIF('06'!$D$3:$D$300,C795)+COUNTIF('07'!$D$3:$D$300,C795)+COUNTIF('08'!$D$3:$D$300,C795)+COUNTIF('09'!$D$3:$D$300,C795)+COUNTIF('10'!$D$3:$D$260,C795)+COUNTIF('11'!$D$3:$D$300,C795)+COUNTIF('12'!$D$3:$D$300,C795)</f>
        <v>0</v>
      </c>
      <c r="F795" s="18">
        <f>COUNTIFS('01'!$C$3:$C$300,C795,'01'!$H$3:$H$300,"&gt;0")+COUNTIFS('01'!$D$3:$D$300,C795,'01'!$H$3:$H$300,"&gt;0")+COUNTIFS('02'!$C$3:$C$300,C795,'02'!$H$3:$H$300,"&gt;0")+COUNTIFS('02'!$D$3:$D$300,C795,'02'!$H$3:$H$300,"&gt;0")+COUNTIFS('03'!$C$3:$C$300,C795,'03'!$H$3:$H$300,"&gt;0")+COUNTIFS('03'!$D$3:$D$300,C795,'03'!$H$3:$H$300,"&gt;0")+COUNTIFS('04'!$C$3:$C$300,C795,'04'!$H$3:$H$300,"&gt;0")+COUNTIFS('04'!$D$3:$D$300,C795,'04'!$H$3:$H$300,"&gt;0")+COUNTIFS('05'!$C$3:$C$300,C795,'05'!$H$3:$H$300,"&gt;0")+COUNTIFS('05'!$D$3:$D$300,C795,'05'!$H$3:$H$300,"&gt;0")+COUNTIFS('06'!$C$3:$C$300,C795,'06'!$H$3:$H$300,"&gt;0")+COUNTIFS('06'!$D$3:$D$300,C795,'06'!$H$3:$H$300,"&gt;0")+COUNTIFS('07'!$C$3:$C$300,C795,'07'!$H$3:$H$300,"&gt;0")+COUNTIFS('07'!$D$3:$D$300,C795,'07'!$H$3:$H$300,"&gt;0")+COUNTIFS('08'!$C$3:$C$300,C795,'08'!$H$3:$H$300,"&gt;0")+COUNTIFS('08'!$D$3:$D$300,C795,'08'!$H$3:$H$300,"&gt;0")+COUNTIFS('09'!$C$3:$C$300,C795,'09'!$H$3:$H$300,"&gt;0")+COUNTIFS('09'!$D$3:$D$300,C795,'09'!$H$3:$H$300,"&gt;0")+COUNTIFS('10'!$C$3:$C$260,C795,'10'!$I$3:$I$260,"&gt;0")+COUNTIFS('10'!$D$3:$D$260,C795,'10'!$I$3:$I$260,"&gt;0")+COUNTIFS('11'!$C$3:$C$300,C795,'11'!$H$3:$H$300,"&gt;0")+COUNTIFS('11'!$D$3:$D$300,C795,'11'!$H$3:$H$300,"&gt;0")+COUNTIFS('12'!$C$3:$C$300,C795,'12'!$H$3:$H$300,"&gt;0")+COUNTIFS('12'!$D$3:$D$300,C795,'12'!$H$3:$H$300,"&gt;0")</f>
        <v>0</v>
      </c>
      <c r="G795" s="18">
        <f>COUNTIFS('01'!$C$3:$C$300,C795,'01'!$H$3:$H$300,"&lt;0")+COUNTIFS('01'!$D$3:$D$300,C795,'01'!$H$3:$H$300,"&lt;0")+COUNTIFS('02'!$C$3:$C$300,C795,'02'!$H$3:$H$300,"&lt;0")+COUNTIFS('02'!$D$3:$D$300,C795,'02'!$H$3:$H$300,"&lt;0")+COUNTIFS('03'!$C$3:$C$300,C795,'03'!$H$3:$H$300,"&lt;0")+COUNTIFS('03'!$D$3:$D$300,C795,'03'!$H$3:$H$300,"&lt;0")+COUNTIFS('04'!$C$3:$C$300,C795,'04'!$H$3:$H$300,"&lt;0")+COUNTIFS('04'!$D$3:$D$300,C795,'04'!$H$3:$H$300,"&lt;0")+COUNTIFS('05'!$C$3:$C$300,C795,'05'!$H$3:$H$300,"&lt;0")+COUNTIFS('05'!$D$3:$D$300,C795,'05'!$H$3:$H$300,"&lt;0")+COUNTIFS('06'!$C$3:$C$300,C795,'06'!$H$3:$H$300,"&lt;0")+COUNTIFS('06'!$D$3:$D$300,C795,'06'!$H$3:$H$300,"&lt;0")+COUNTIFS('07'!$C$3:$C$300,C795,'07'!$H$3:$H$300,"&lt;0")+COUNTIFS('07'!$D$3:$D$300,C795,'07'!$H$3:$H$300,"&lt;0")+COUNTIFS('08'!$C$3:$C$300,C795,'08'!$H$3:$H$300,"&lt;0")+COUNTIFS('08'!$D$3:$D$300,C795,'08'!$H$3:$H$300,"&lt;0")+COUNTIFS('09'!$C$3:$C$300,C795,'09'!$H$3:$H$300,"&lt;0")+COUNTIFS('09'!$D$3:$D$300,C795,'09'!$H$3:$H$300,"&lt;0")+COUNTIFS('10'!$C$3:$C$260,C795,'10'!$I$3:$I$260,"&lt;0")+COUNTIFS('10'!$D$3:$D$260,C795,'10'!$I$3:$I$260,"&lt;0")+COUNTIFS('11'!$C$3:$C$300,C795,'11'!$H$3:$H$300,"&lt;0")+COUNTIFS('11'!$D$3:$D$300,C795,'11'!$H$3:$H$300,"&lt;0")+COUNTIFS('12'!$C$3:$C$300,C795,'12'!$H$3:$H$300,"&lt;0")+COUNTIFS('12'!$D$3:$D$300,C795,'12'!$H$3:$H$300,"&lt;0")</f>
        <v>0</v>
      </c>
      <c r="H795" s="19">
        <f>SUMIFS('01'!$H$3:$H$300,'01'!$C$3:$C$300,C795)+SUMIFS('01'!$H$3:$H$300,'01'!$D$3:$D$300,C795)+SUMIFS('02'!$H$3:$H$300,'02'!$C$3:$C$300,C795)+SUMIFS('02'!$H$3:$H$300,'02'!$D$3:$D$300,C795)+SUMIFS('03'!$H$3:$H$300,'03'!$C$3:$C$300,C795)+SUMIFS('03'!$H$3:$H$300,'03'!$D$3:$D$300,C795)+SUMIFS('04'!$H$3:$H$300,'04'!$C$3:$C$300,C795)+SUMIFS('04'!$H$3:$H$300,'04'!$D$3:$D$300,C795)+SUMIFS('05'!$H$3:$H$300,'05'!$C$3:$C$300,C795)+SUMIFS('05'!$H$3:$H$300,'05'!$D$3:$D$300,C795)+SUMIFS('06'!$H$3:$H$300,'06'!$C$3:$C$300,C795)+SUMIFS('06'!$H$3:$H$300,'06'!$D$3:$D$300,C795)+SUMIFS('07'!$H$3:$H$300,'07'!$C$3:$C$300,C795)+SUMIFS('07'!$H$3:$H$300,'07'!$D$3:$D$300,C795)+SUMIFS('08'!$H$3:$H$300,'08'!$C$3:$C$300,C795)+SUMIFS('08'!$H$3:$H$300,'08'!$D$3:$D$300,C795)+SUMIFS('09'!$H$3:$H$300,'09'!$C$3:$C$300,C795)+SUMIFS('09'!$H$3:$H$300,'09'!$D$3:$D$300,C795)+SUMIFS('10'!$I$3:$I$260,'10'!$C$3:$C$260,C795)+SUMIFS('10'!$I$3:$I$260,'10'!$D$3:$D$260,C795)+SUMIFS('11'!$H$3:$H$300,'11'!$C$3:$C$300,C795)+SUMIFS('11'!$H$3:$H$300,'11'!$D$3:$D$300,C795)+SUMIFS('12'!$H$3:$H$300,'12'!$C$3:$C$300,C795)+SUMIFS('12'!$H$3:$H$300,'12'!$D$3:$D$300,C795)</f>
        <v>0</v>
      </c>
      <c r="I795" s="212"/>
      <c r="J795" s="231"/>
      <c r="K795" s="212"/>
      <c r="L795" s="212"/>
    </row>
    <row r="796" spans="1:12" ht="24.75" customHeight="1">
      <c r="A796" s="16">
        <f>Equipes!$H796+(ROW(Equipes!$H796)/100000)</f>
        <v>7.9600000000000001E-3</v>
      </c>
      <c r="B796" s="13">
        <f>RANK(Equipes!$A796,A:A)</f>
        <v>205</v>
      </c>
      <c r="C796" s="28"/>
      <c r="D796" s="18">
        <f>COUNTIF('01'!$C$3:$C$300,C796)+COUNTIF('02'!$C$3:$C$300,C796)+COUNTIF('03'!$C$3:$C$300,C796)+COUNTIF('04'!$C$3:$C$300,C796)+COUNTIF('05'!$C$3:$C$300,C796)+COUNTIF('06'!$C$3:$C$300,C796)+COUNTIF('07'!$C$3:$C$300,C796)+COUNTIF('08'!$C$3:$C$300,C796)+COUNTIF('09'!$C$3:$C$300,C796)+COUNTIF('10'!$C$3:$C$260,C796)+COUNTIF('11'!$C$3:$C$300,C796)+COUNTIF('12'!$C$3:$C$300,C796)</f>
        <v>0</v>
      </c>
      <c r="E796" s="18">
        <f>COUNTIF('01'!$D$3:$D$300,C796)+COUNTIF('02'!$D$3:$D$300,C796)+COUNTIF('03'!$D$3:$D$300,C796)+COUNTIF('04'!$D$3:$D$300,C796)+COUNTIF('05'!$D$3:$D$300,C796)+COUNTIF('06'!$D$3:$D$300,C796)+COUNTIF('07'!$D$3:$D$300,C796)+COUNTIF('08'!$D$3:$D$300,C796)+COUNTIF('09'!$D$3:$D$300,C796)+COUNTIF('10'!$D$3:$D$260,C796)+COUNTIF('11'!$D$3:$D$300,C796)+COUNTIF('12'!$D$3:$D$300,C796)</f>
        <v>0</v>
      </c>
      <c r="F796" s="18">
        <f>COUNTIFS('01'!$C$3:$C$300,C796,'01'!$H$3:$H$300,"&gt;0")+COUNTIFS('01'!$D$3:$D$300,C796,'01'!$H$3:$H$300,"&gt;0")+COUNTIFS('02'!$C$3:$C$300,C796,'02'!$H$3:$H$300,"&gt;0")+COUNTIFS('02'!$D$3:$D$300,C796,'02'!$H$3:$H$300,"&gt;0")+COUNTIFS('03'!$C$3:$C$300,C796,'03'!$H$3:$H$300,"&gt;0")+COUNTIFS('03'!$D$3:$D$300,C796,'03'!$H$3:$H$300,"&gt;0")+COUNTIFS('04'!$C$3:$C$300,C796,'04'!$H$3:$H$300,"&gt;0")+COUNTIFS('04'!$D$3:$D$300,C796,'04'!$H$3:$H$300,"&gt;0")+COUNTIFS('05'!$C$3:$C$300,C796,'05'!$H$3:$H$300,"&gt;0")+COUNTIFS('05'!$D$3:$D$300,C796,'05'!$H$3:$H$300,"&gt;0")+COUNTIFS('06'!$C$3:$C$300,C796,'06'!$H$3:$H$300,"&gt;0")+COUNTIFS('06'!$D$3:$D$300,C796,'06'!$H$3:$H$300,"&gt;0")+COUNTIFS('07'!$C$3:$C$300,C796,'07'!$H$3:$H$300,"&gt;0")+COUNTIFS('07'!$D$3:$D$300,C796,'07'!$H$3:$H$300,"&gt;0")+COUNTIFS('08'!$C$3:$C$300,C796,'08'!$H$3:$H$300,"&gt;0")+COUNTIFS('08'!$D$3:$D$300,C796,'08'!$H$3:$H$300,"&gt;0")+COUNTIFS('09'!$C$3:$C$300,C796,'09'!$H$3:$H$300,"&gt;0")+COUNTIFS('09'!$D$3:$D$300,C796,'09'!$H$3:$H$300,"&gt;0")+COUNTIFS('10'!$C$3:$C$260,C796,'10'!$I$3:$I$260,"&gt;0")+COUNTIFS('10'!$D$3:$D$260,C796,'10'!$I$3:$I$260,"&gt;0")+COUNTIFS('11'!$C$3:$C$300,C796,'11'!$H$3:$H$300,"&gt;0")+COUNTIFS('11'!$D$3:$D$300,C796,'11'!$H$3:$H$300,"&gt;0")+COUNTIFS('12'!$C$3:$C$300,C796,'12'!$H$3:$H$300,"&gt;0")+COUNTIFS('12'!$D$3:$D$300,C796,'12'!$H$3:$H$300,"&gt;0")</f>
        <v>0</v>
      </c>
      <c r="G796" s="18">
        <f>COUNTIFS('01'!$C$3:$C$300,C796,'01'!$H$3:$H$300,"&lt;0")+COUNTIFS('01'!$D$3:$D$300,C796,'01'!$H$3:$H$300,"&lt;0")+COUNTIFS('02'!$C$3:$C$300,C796,'02'!$H$3:$H$300,"&lt;0")+COUNTIFS('02'!$D$3:$D$300,C796,'02'!$H$3:$H$300,"&lt;0")+COUNTIFS('03'!$C$3:$C$300,C796,'03'!$H$3:$H$300,"&lt;0")+COUNTIFS('03'!$D$3:$D$300,C796,'03'!$H$3:$H$300,"&lt;0")+COUNTIFS('04'!$C$3:$C$300,C796,'04'!$H$3:$H$300,"&lt;0")+COUNTIFS('04'!$D$3:$D$300,C796,'04'!$H$3:$H$300,"&lt;0")+COUNTIFS('05'!$C$3:$C$300,C796,'05'!$H$3:$H$300,"&lt;0")+COUNTIFS('05'!$D$3:$D$300,C796,'05'!$H$3:$H$300,"&lt;0")+COUNTIFS('06'!$C$3:$C$300,C796,'06'!$H$3:$H$300,"&lt;0")+COUNTIFS('06'!$D$3:$D$300,C796,'06'!$H$3:$H$300,"&lt;0")+COUNTIFS('07'!$C$3:$C$300,C796,'07'!$H$3:$H$300,"&lt;0")+COUNTIFS('07'!$D$3:$D$300,C796,'07'!$H$3:$H$300,"&lt;0")+COUNTIFS('08'!$C$3:$C$300,C796,'08'!$H$3:$H$300,"&lt;0")+COUNTIFS('08'!$D$3:$D$300,C796,'08'!$H$3:$H$300,"&lt;0")+COUNTIFS('09'!$C$3:$C$300,C796,'09'!$H$3:$H$300,"&lt;0")+COUNTIFS('09'!$D$3:$D$300,C796,'09'!$H$3:$H$300,"&lt;0")+COUNTIFS('10'!$C$3:$C$260,C796,'10'!$I$3:$I$260,"&lt;0")+COUNTIFS('10'!$D$3:$D$260,C796,'10'!$I$3:$I$260,"&lt;0")+COUNTIFS('11'!$C$3:$C$300,C796,'11'!$H$3:$H$300,"&lt;0")+COUNTIFS('11'!$D$3:$D$300,C796,'11'!$H$3:$H$300,"&lt;0")+COUNTIFS('12'!$C$3:$C$300,C796,'12'!$H$3:$H$300,"&lt;0")+COUNTIFS('12'!$D$3:$D$300,C796,'12'!$H$3:$H$300,"&lt;0")</f>
        <v>0</v>
      </c>
      <c r="H796" s="19">
        <f>SUMIFS('01'!$H$3:$H$300,'01'!$C$3:$C$300,C796)+SUMIFS('01'!$H$3:$H$300,'01'!$D$3:$D$300,C796)+SUMIFS('02'!$H$3:$H$300,'02'!$C$3:$C$300,C796)+SUMIFS('02'!$H$3:$H$300,'02'!$D$3:$D$300,C796)+SUMIFS('03'!$H$3:$H$300,'03'!$C$3:$C$300,C796)+SUMIFS('03'!$H$3:$H$300,'03'!$D$3:$D$300,C796)+SUMIFS('04'!$H$3:$H$300,'04'!$C$3:$C$300,C796)+SUMIFS('04'!$H$3:$H$300,'04'!$D$3:$D$300,C796)+SUMIFS('05'!$H$3:$H$300,'05'!$C$3:$C$300,C796)+SUMIFS('05'!$H$3:$H$300,'05'!$D$3:$D$300,C796)+SUMIFS('06'!$H$3:$H$300,'06'!$C$3:$C$300,C796)+SUMIFS('06'!$H$3:$H$300,'06'!$D$3:$D$300,C796)+SUMIFS('07'!$H$3:$H$300,'07'!$C$3:$C$300,C796)+SUMIFS('07'!$H$3:$H$300,'07'!$D$3:$D$300,C796)+SUMIFS('08'!$H$3:$H$300,'08'!$C$3:$C$300,C796)+SUMIFS('08'!$H$3:$H$300,'08'!$D$3:$D$300,C796)+SUMIFS('09'!$H$3:$H$300,'09'!$C$3:$C$300,C796)+SUMIFS('09'!$H$3:$H$300,'09'!$D$3:$D$300,C796)+SUMIFS('10'!$I$3:$I$260,'10'!$C$3:$C$260,C796)+SUMIFS('10'!$I$3:$I$260,'10'!$D$3:$D$260,C796)+SUMIFS('11'!$H$3:$H$300,'11'!$C$3:$C$300,C796)+SUMIFS('11'!$H$3:$H$300,'11'!$D$3:$D$300,C796)+SUMIFS('12'!$H$3:$H$300,'12'!$C$3:$C$300,C796)+SUMIFS('12'!$H$3:$H$300,'12'!$D$3:$D$300,C796)</f>
        <v>0</v>
      </c>
      <c r="I796" s="212"/>
      <c r="J796" s="231"/>
      <c r="K796" s="212"/>
      <c r="L796" s="212"/>
    </row>
    <row r="797" spans="1:12" ht="24.75" customHeight="1">
      <c r="A797" s="16">
        <f>Equipes!$H797+(ROW(Equipes!$H797)/100000)</f>
        <v>7.9699999999999997E-3</v>
      </c>
      <c r="B797" s="13">
        <f>RANK(Equipes!$A797,A:A)</f>
        <v>204</v>
      </c>
      <c r="C797" s="28"/>
      <c r="D797" s="18">
        <f>COUNTIF('01'!$C$3:$C$300,C797)+COUNTIF('02'!$C$3:$C$300,C797)+COUNTIF('03'!$C$3:$C$300,C797)+COUNTIF('04'!$C$3:$C$300,C797)+COUNTIF('05'!$C$3:$C$300,C797)+COUNTIF('06'!$C$3:$C$300,C797)+COUNTIF('07'!$C$3:$C$300,C797)+COUNTIF('08'!$C$3:$C$300,C797)+COUNTIF('09'!$C$3:$C$300,C797)+COUNTIF('10'!$C$3:$C$260,C797)+COUNTIF('11'!$C$3:$C$300,C797)+COUNTIF('12'!$C$3:$C$300,C797)</f>
        <v>0</v>
      </c>
      <c r="E797" s="18">
        <f>COUNTIF('01'!$D$3:$D$300,C797)+COUNTIF('02'!$D$3:$D$300,C797)+COUNTIF('03'!$D$3:$D$300,C797)+COUNTIF('04'!$D$3:$D$300,C797)+COUNTIF('05'!$D$3:$D$300,C797)+COUNTIF('06'!$D$3:$D$300,C797)+COUNTIF('07'!$D$3:$D$300,C797)+COUNTIF('08'!$D$3:$D$300,C797)+COUNTIF('09'!$D$3:$D$300,C797)+COUNTIF('10'!$D$3:$D$260,C797)+COUNTIF('11'!$D$3:$D$300,C797)+COUNTIF('12'!$D$3:$D$300,C797)</f>
        <v>0</v>
      </c>
      <c r="F797" s="18">
        <f>COUNTIFS('01'!$C$3:$C$300,C797,'01'!$H$3:$H$300,"&gt;0")+COUNTIFS('01'!$D$3:$D$300,C797,'01'!$H$3:$H$300,"&gt;0")+COUNTIFS('02'!$C$3:$C$300,C797,'02'!$H$3:$H$300,"&gt;0")+COUNTIFS('02'!$D$3:$D$300,C797,'02'!$H$3:$H$300,"&gt;0")+COUNTIFS('03'!$C$3:$C$300,C797,'03'!$H$3:$H$300,"&gt;0")+COUNTIFS('03'!$D$3:$D$300,C797,'03'!$H$3:$H$300,"&gt;0")+COUNTIFS('04'!$C$3:$C$300,C797,'04'!$H$3:$H$300,"&gt;0")+COUNTIFS('04'!$D$3:$D$300,C797,'04'!$H$3:$H$300,"&gt;0")+COUNTIFS('05'!$C$3:$C$300,C797,'05'!$H$3:$H$300,"&gt;0")+COUNTIFS('05'!$D$3:$D$300,C797,'05'!$H$3:$H$300,"&gt;0")+COUNTIFS('06'!$C$3:$C$300,C797,'06'!$H$3:$H$300,"&gt;0")+COUNTIFS('06'!$D$3:$D$300,C797,'06'!$H$3:$H$300,"&gt;0")+COUNTIFS('07'!$C$3:$C$300,C797,'07'!$H$3:$H$300,"&gt;0")+COUNTIFS('07'!$D$3:$D$300,C797,'07'!$H$3:$H$300,"&gt;0")+COUNTIFS('08'!$C$3:$C$300,C797,'08'!$H$3:$H$300,"&gt;0")+COUNTIFS('08'!$D$3:$D$300,C797,'08'!$H$3:$H$300,"&gt;0")+COUNTIFS('09'!$C$3:$C$300,C797,'09'!$H$3:$H$300,"&gt;0")+COUNTIFS('09'!$D$3:$D$300,C797,'09'!$H$3:$H$300,"&gt;0")+COUNTIFS('10'!$C$3:$C$260,C797,'10'!$I$3:$I$260,"&gt;0")+COUNTIFS('10'!$D$3:$D$260,C797,'10'!$I$3:$I$260,"&gt;0")+COUNTIFS('11'!$C$3:$C$300,C797,'11'!$H$3:$H$300,"&gt;0")+COUNTIFS('11'!$D$3:$D$300,C797,'11'!$H$3:$H$300,"&gt;0")+COUNTIFS('12'!$C$3:$C$300,C797,'12'!$H$3:$H$300,"&gt;0")+COUNTIFS('12'!$D$3:$D$300,C797,'12'!$H$3:$H$300,"&gt;0")</f>
        <v>0</v>
      </c>
      <c r="G797" s="18">
        <f>COUNTIFS('01'!$C$3:$C$300,C797,'01'!$H$3:$H$300,"&lt;0")+COUNTIFS('01'!$D$3:$D$300,C797,'01'!$H$3:$H$300,"&lt;0")+COUNTIFS('02'!$C$3:$C$300,C797,'02'!$H$3:$H$300,"&lt;0")+COUNTIFS('02'!$D$3:$D$300,C797,'02'!$H$3:$H$300,"&lt;0")+COUNTIFS('03'!$C$3:$C$300,C797,'03'!$H$3:$H$300,"&lt;0")+COUNTIFS('03'!$D$3:$D$300,C797,'03'!$H$3:$H$300,"&lt;0")+COUNTIFS('04'!$C$3:$C$300,C797,'04'!$H$3:$H$300,"&lt;0")+COUNTIFS('04'!$D$3:$D$300,C797,'04'!$H$3:$H$300,"&lt;0")+COUNTIFS('05'!$C$3:$C$300,C797,'05'!$H$3:$H$300,"&lt;0")+COUNTIFS('05'!$D$3:$D$300,C797,'05'!$H$3:$H$300,"&lt;0")+COUNTIFS('06'!$C$3:$C$300,C797,'06'!$H$3:$H$300,"&lt;0")+COUNTIFS('06'!$D$3:$D$300,C797,'06'!$H$3:$H$300,"&lt;0")+COUNTIFS('07'!$C$3:$C$300,C797,'07'!$H$3:$H$300,"&lt;0")+COUNTIFS('07'!$D$3:$D$300,C797,'07'!$H$3:$H$300,"&lt;0")+COUNTIFS('08'!$C$3:$C$300,C797,'08'!$H$3:$H$300,"&lt;0")+COUNTIFS('08'!$D$3:$D$300,C797,'08'!$H$3:$H$300,"&lt;0")+COUNTIFS('09'!$C$3:$C$300,C797,'09'!$H$3:$H$300,"&lt;0")+COUNTIFS('09'!$D$3:$D$300,C797,'09'!$H$3:$H$300,"&lt;0")+COUNTIFS('10'!$C$3:$C$260,C797,'10'!$I$3:$I$260,"&lt;0")+COUNTIFS('10'!$D$3:$D$260,C797,'10'!$I$3:$I$260,"&lt;0")+COUNTIFS('11'!$C$3:$C$300,C797,'11'!$H$3:$H$300,"&lt;0")+COUNTIFS('11'!$D$3:$D$300,C797,'11'!$H$3:$H$300,"&lt;0")+COUNTIFS('12'!$C$3:$C$300,C797,'12'!$H$3:$H$300,"&lt;0")+COUNTIFS('12'!$D$3:$D$300,C797,'12'!$H$3:$H$300,"&lt;0")</f>
        <v>0</v>
      </c>
      <c r="H797" s="19">
        <f>SUMIFS('01'!$H$3:$H$300,'01'!$C$3:$C$300,C797)+SUMIFS('01'!$H$3:$H$300,'01'!$D$3:$D$300,C797)+SUMIFS('02'!$H$3:$H$300,'02'!$C$3:$C$300,C797)+SUMIFS('02'!$H$3:$H$300,'02'!$D$3:$D$300,C797)+SUMIFS('03'!$H$3:$H$300,'03'!$C$3:$C$300,C797)+SUMIFS('03'!$H$3:$H$300,'03'!$D$3:$D$300,C797)+SUMIFS('04'!$H$3:$H$300,'04'!$C$3:$C$300,C797)+SUMIFS('04'!$H$3:$H$300,'04'!$D$3:$D$300,C797)+SUMIFS('05'!$H$3:$H$300,'05'!$C$3:$C$300,C797)+SUMIFS('05'!$H$3:$H$300,'05'!$D$3:$D$300,C797)+SUMIFS('06'!$H$3:$H$300,'06'!$C$3:$C$300,C797)+SUMIFS('06'!$H$3:$H$300,'06'!$D$3:$D$300,C797)+SUMIFS('07'!$H$3:$H$300,'07'!$C$3:$C$300,C797)+SUMIFS('07'!$H$3:$H$300,'07'!$D$3:$D$300,C797)+SUMIFS('08'!$H$3:$H$300,'08'!$C$3:$C$300,C797)+SUMIFS('08'!$H$3:$H$300,'08'!$D$3:$D$300,C797)+SUMIFS('09'!$H$3:$H$300,'09'!$C$3:$C$300,C797)+SUMIFS('09'!$H$3:$H$300,'09'!$D$3:$D$300,C797)+SUMIFS('10'!$I$3:$I$260,'10'!$C$3:$C$260,C797)+SUMIFS('10'!$I$3:$I$260,'10'!$D$3:$D$260,C797)+SUMIFS('11'!$H$3:$H$300,'11'!$C$3:$C$300,C797)+SUMIFS('11'!$H$3:$H$300,'11'!$D$3:$D$300,C797)+SUMIFS('12'!$H$3:$H$300,'12'!$C$3:$C$300,C797)+SUMIFS('12'!$H$3:$H$300,'12'!$D$3:$D$300,C797)</f>
        <v>0</v>
      </c>
      <c r="I797" s="212"/>
      <c r="J797" s="231"/>
      <c r="K797" s="212"/>
      <c r="L797" s="212"/>
    </row>
    <row r="798" spans="1:12" ht="24.75" customHeight="1">
      <c r="A798" s="16">
        <f>Equipes!$H798+(ROW(Equipes!$H798)/100000)</f>
        <v>7.9799999999999992E-3</v>
      </c>
      <c r="B798" s="13">
        <f>RANK(Equipes!$A798,A:A)</f>
        <v>203</v>
      </c>
      <c r="C798" s="28"/>
      <c r="D798" s="18">
        <f>COUNTIF('01'!$C$3:$C$300,C798)+COUNTIF('02'!$C$3:$C$300,C798)+COUNTIF('03'!$C$3:$C$300,C798)+COUNTIF('04'!$C$3:$C$300,C798)+COUNTIF('05'!$C$3:$C$300,C798)+COUNTIF('06'!$C$3:$C$300,C798)+COUNTIF('07'!$C$3:$C$300,C798)+COUNTIF('08'!$C$3:$C$300,C798)+COUNTIF('09'!$C$3:$C$300,C798)+COUNTIF('10'!$C$3:$C$260,C798)+COUNTIF('11'!$C$3:$C$300,C798)+COUNTIF('12'!$C$3:$C$300,C798)</f>
        <v>0</v>
      </c>
      <c r="E798" s="18">
        <f>COUNTIF('01'!$D$3:$D$300,C798)+COUNTIF('02'!$D$3:$D$300,C798)+COUNTIF('03'!$D$3:$D$300,C798)+COUNTIF('04'!$D$3:$D$300,C798)+COUNTIF('05'!$D$3:$D$300,C798)+COUNTIF('06'!$D$3:$D$300,C798)+COUNTIF('07'!$D$3:$D$300,C798)+COUNTIF('08'!$D$3:$D$300,C798)+COUNTIF('09'!$D$3:$D$300,C798)+COUNTIF('10'!$D$3:$D$260,C798)+COUNTIF('11'!$D$3:$D$300,C798)+COUNTIF('12'!$D$3:$D$300,C798)</f>
        <v>0</v>
      </c>
      <c r="F798" s="18">
        <f>COUNTIFS('01'!$C$3:$C$300,C798,'01'!$H$3:$H$300,"&gt;0")+COUNTIFS('01'!$D$3:$D$300,C798,'01'!$H$3:$H$300,"&gt;0")+COUNTIFS('02'!$C$3:$C$300,C798,'02'!$H$3:$H$300,"&gt;0")+COUNTIFS('02'!$D$3:$D$300,C798,'02'!$H$3:$H$300,"&gt;0")+COUNTIFS('03'!$C$3:$C$300,C798,'03'!$H$3:$H$300,"&gt;0")+COUNTIFS('03'!$D$3:$D$300,C798,'03'!$H$3:$H$300,"&gt;0")+COUNTIFS('04'!$C$3:$C$300,C798,'04'!$H$3:$H$300,"&gt;0")+COUNTIFS('04'!$D$3:$D$300,C798,'04'!$H$3:$H$300,"&gt;0")+COUNTIFS('05'!$C$3:$C$300,C798,'05'!$H$3:$H$300,"&gt;0")+COUNTIFS('05'!$D$3:$D$300,C798,'05'!$H$3:$H$300,"&gt;0")+COUNTIFS('06'!$C$3:$C$300,C798,'06'!$H$3:$H$300,"&gt;0")+COUNTIFS('06'!$D$3:$D$300,C798,'06'!$H$3:$H$300,"&gt;0")+COUNTIFS('07'!$C$3:$C$300,C798,'07'!$H$3:$H$300,"&gt;0")+COUNTIFS('07'!$D$3:$D$300,C798,'07'!$H$3:$H$300,"&gt;0")+COUNTIFS('08'!$C$3:$C$300,C798,'08'!$H$3:$H$300,"&gt;0")+COUNTIFS('08'!$D$3:$D$300,C798,'08'!$H$3:$H$300,"&gt;0")+COUNTIFS('09'!$C$3:$C$300,C798,'09'!$H$3:$H$300,"&gt;0")+COUNTIFS('09'!$D$3:$D$300,C798,'09'!$H$3:$H$300,"&gt;0")+COUNTIFS('10'!$C$3:$C$260,C798,'10'!$I$3:$I$260,"&gt;0")+COUNTIFS('10'!$D$3:$D$260,C798,'10'!$I$3:$I$260,"&gt;0")+COUNTIFS('11'!$C$3:$C$300,C798,'11'!$H$3:$H$300,"&gt;0")+COUNTIFS('11'!$D$3:$D$300,C798,'11'!$H$3:$H$300,"&gt;0")+COUNTIFS('12'!$C$3:$C$300,C798,'12'!$H$3:$H$300,"&gt;0")+COUNTIFS('12'!$D$3:$D$300,C798,'12'!$H$3:$H$300,"&gt;0")</f>
        <v>0</v>
      </c>
      <c r="G798" s="18">
        <f>COUNTIFS('01'!$C$3:$C$300,C798,'01'!$H$3:$H$300,"&lt;0")+COUNTIFS('01'!$D$3:$D$300,C798,'01'!$H$3:$H$300,"&lt;0")+COUNTIFS('02'!$C$3:$C$300,C798,'02'!$H$3:$H$300,"&lt;0")+COUNTIFS('02'!$D$3:$D$300,C798,'02'!$H$3:$H$300,"&lt;0")+COUNTIFS('03'!$C$3:$C$300,C798,'03'!$H$3:$H$300,"&lt;0")+COUNTIFS('03'!$D$3:$D$300,C798,'03'!$H$3:$H$300,"&lt;0")+COUNTIFS('04'!$C$3:$C$300,C798,'04'!$H$3:$H$300,"&lt;0")+COUNTIFS('04'!$D$3:$D$300,C798,'04'!$H$3:$H$300,"&lt;0")+COUNTIFS('05'!$C$3:$C$300,C798,'05'!$H$3:$H$300,"&lt;0")+COUNTIFS('05'!$D$3:$D$300,C798,'05'!$H$3:$H$300,"&lt;0")+COUNTIFS('06'!$C$3:$C$300,C798,'06'!$H$3:$H$300,"&lt;0")+COUNTIFS('06'!$D$3:$D$300,C798,'06'!$H$3:$H$300,"&lt;0")+COUNTIFS('07'!$C$3:$C$300,C798,'07'!$H$3:$H$300,"&lt;0")+COUNTIFS('07'!$D$3:$D$300,C798,'07'!$H$3:$H$300,"&lt;0")+COUNTIFS('08'!$C$3:$C$300,C798,'08'!$H$3:$H$300,"&lt;0")+COUNTIFS('08'!$D$3:$D$300,C798,'08'!$H$3:$H$300,"&lt;0")+COUNTIFS('09'!$C$3:$C$300,C798,'09'!$H$3:$H$300,"&lt;0")+COUNTIFS('09'!$D$3:$D$300,C798,'09'!$H$3:$H$300,"&lt;0")+COUNTIFS('10'!$C$3:$C$260,C798,'10'!$I$3:$I$260,"&lt;0")+COUNTIFS('10'!$D$3:$D$260,C798,'10'!$I$3:$I$260,"&lt;0")+COUNTIFS('11'!$C$3:$C$300,C798,'11'!$H$3:$H$300,"&lt;0")+COUNTIFS('11'!$D$3:$D$300,C798,'11'!$H$3:$H$300,"&lt;0")+COUNTIFS('12'!$C$3:$C$300,C798,'12'!$H$3:$H$300,"&lt;0")+COUNTIFS('12'!$D$3:$D$300,C798,'12'!$H$3:$H$300,"&lt;0")</f>
        <v>0</v>
      </c>
      <c r="H798" s="19">
        <f>SUMIFS('01'!$H$3:$H$300,'01'!$C$3:$C$300,C798)+SUMIFS('01'!$H$3:$H$300,'01'!$D$3:$D$300,C798)+SUMIFS('02'!$H$3:$H$300,'02'!$C$3:$C$300,C798)+SUMIFS('02'!$H$3:$H$300,'02'!$D$3:$D$300,C798)+SUMIFS('03'!$H$3:$H$300,'03'!$C$3:$C$300,C798)+SUMIFS('03'!$H$3:$H$300,'03'!$D$3:$D$300,C798)+SUMIFS('04'!$H$3:$H$300,'04'!$C$3:$C$300,C798)+SUMIFS('04'!$H$3:$H$300,'04'!$D$3:$D$300,C798)+SUMIFS('05'!$H$3:$H$300,'05'!$C$3:$C$300,C798)+SUMIFS('05'!$H$3:$H$300,'05'!$D$3:$D$300,C798)+SUMIFS('06'!$H$3:$H$300,'06'!$C$3:$C$300,C798)+SUMIFS('06'!$H$3:$H$300,'06'!$D$3:$D$300,C798)+SUMIFS('07'!$H$3:$H$300,'07'!$C$3:$C$300,C798)+SUMIFS('07'!$H$3:$H$300,'07'!$D$3:$D$300,C798)+SUMIFS('08'!$H$3:$H$300,'08'!$C$3:$C$300,C798)+SUMIFS('08'!$H$3:$H$300,'08'!$D$3:$D$300,C798)+SUMIFS('09'!$H$3:$H$300,'09'!$C$3:$C$300,C798)+SUMIFS('09'!$H$3:$H$300,'09'!$D$3:$D$300,C798)+SUMIFS('10'!$I$3:$I$260,'10'!$C$3:$C$260,C798)+SUMIFS('10'!$I$3:$I$260,'10'!$D$3:$D$260,C798)+SUMIFS('11'!$H$3:$H$300,'11'!$C$3:$C$300,C798)+SUMIFS('11'!$H$3:$H$300,'11'!$D$3:$D$300,C798)+SUMIFS('12'!$H$3:$H$300,'12'!$C$3:$C$300,C798)+SUMIFS('12'!$H$3:$H$300,'12'!$D$3:$D$300,C798)</f>
        <v>0</v>
      </c>
      <c r="I798" s="212"/>
      <c r="J798" s="231"/>
      <c r="K798" s="212"/>
      <c r="L798" s="212"/>
    </row>
    <row r="799" spans="1:12" ht="24.75" customHeight="1">
      <c r="A799" s="16">
        <f>Equipes!$H799+(ROW(Equipes!$H799)/100000)</f>
        <v>7.9900000000000006E-3</v>
      </c>
      <c r="B799" s="13">
        <f>RANK(Equipes!$A799,A:A)</f>
        <v>202</v>
      </c>
      <c r="C799" s="28"/>
      <c r="D799" s="18">
        <f>COUNTIF('01'!$C$3:$C$300,C799)+COUNTIF('02'!$C$3:$C$300,C799)+COUNTIF('03'!$C$3:$C$300,C799)+COUNTIF('04'!$C$3:$C$300,C799)+COUNTIF('05'!$C$3:$C$300,C799)+COUNTIF('06'!$C$3:$C$300,C799)+COUNTIF('07'!$C$3:$C$300,C799)+COUNTIF('08'!$C$3:$C$300,C799)+COUNTIF('09'!$C$3:$C$300,C799)+COUNTIF('10'!$C$3:$C$260,C799)+COUNTIF('11'!$C$3:$C$300,C799)+COUNTIF('12'!$C$3:$C$300,C799)</f>
        <v>0</v>
      </c>
      <c r="E799" s="18">
        <f>COUNTIF('01'!$D$3:$D$300,C799)+COUNTIF('02'!$D$3:$D$300,C799)+COUNTIF('03'!$D$3:$D$300,C799)+COUNTIF('04'!$D$3:$D$300,C799)+COUNTIF('05'!$D$3:$D$300,C799)+COUNTIF('06'!$D$3:$D$300,C799)+COUNTIF('07'!$D$3:$D$300,C799)+COUNTIF('08'!$D$3:$D$300,C799)+COUNTIF('09'!$D$3:$D$300,C799)+COUNTIF('10'!$D$3:$D$260,C799)+COUNTIF('11'!$D$3:$D$300,C799)+COUNTIF('12'!$D$3:$D$300,C799)</f>
        <v>0</v>
      </c>
      <c r="F799" s="18">
        <f>COUNTIFS('01'!$C$3:$C$300,C799,'01'!$H$3:$H$300,"&gt;0")+COUNTIFS('01'!$D$3:$D$300,C799,'01'!$H$3:$H$300,"&gt;0")+COUNTIFS('02'!$C$3:$C$300,C799,'02'!$H$3:$H$300,"&gt;0")+COUNTIFS('02'!$D$3:$D$300,C799,'02'!$H$3:$H$300,"&gt;0")+COUNTIFS('03'!$C$3:$C$300,C799,'03'!$H$3:$H$300,"&gt;0")+COUNTIFS('03'!$D$3:$D$300,C799,'03'!$H$3:$H$300,"&gt;0")+COUNTIFS('04'!$C$3:$C$300,C799,'04'!$H$3:$H$300,"&gt;0")+COUNTIFS('04'!$D$3:$D$300,C799,'04'!$H$3:$H$300,"&gt;0")+COUNTIFS('05'!$C$3:$C$300,C799,'05'!$H$3:$H$300,"&gt;0")+COUNTIFS('05'!$D$3:$D$300,C799,'05'!$H$3:$H$300,"&gt;0")+COUNTIFS('06'!$C$3:$C$300,C799,'06'!$H$3:$H$300,"&gt;0")+COUNTIFS('06'!$D$3:$D$300,C799,'06'!$H$3:$H$300,"&gt;0")+COUNTIFS('07'!$C$3:$C$300,C799,'07'!$H$3:$H$300,"&gt;0")+COUNTIFS('07'!$D$3:$D$300,C799,'07'!$H$3:$H$300,"&gt;0")+COUNTIFS('08'!$C$3:$C$300,C799,'08'!$H$3:$H$300,"&gt;0")+COUNTIFS('08'!$D$3:$D$300,C799,'08'!$H$3:$H$300,"&gt;0")+COUNTIFS('09'!$C$3:$C$300,C799,'09'!$H$3:$H$300,"&gt;0")+COUNTIFS('09'!$D$3:$D$300,C799,'09'!$H$3:$H$300,"&gt;0")+COUNTIFS('10'!$C$3:$C$260,C799,'10'!$I$3:$I$260,"&gt;0")+COUNTIFS('10'!$D$3:$D$260,C799,'10'!$I$3:$I$260,"&gt;0")+COUNTIFS('11'!$C$3:$C$300,C799,'11'!$H$3:$H$300,"&gt;0")+COUNTIFS('11'!$D$3:$D$300,C799,'11'!$H$3:$H$300,"&gt;0")+COUNTIFS('12'!$C$3:$C$300,C799,'12'!$H$3:$H$300,"&gt;0")+COUNTIFS('12'!$D$3:$D$300,C799,'12'!$H$3:$H$300,"&gt;0")</f>
        <v>0</v>
      </c>
      <c r="G799" s="18">
        <f>COUNTIFS('01'!$C$3:$C$300,C799,'01'!$H$3:$H$300,"&lt;0")+COUNTIFS('01'!$D$3:$D$300,C799,'01'!$H$3:$H$300,"&lt;0")+COUNTIFS('02'!$C$3:$C$300,C799,'02'!$H$3:$H$300,"&lt;0")+COUNTIFS('02'!$D$3:$D$300,C799,'02'!$H$3:$H$300,"&lt;0")+COUNTIFS('03'!$C$3:$C$300,C799,'03'!$H$3:$H$300,"&lt;0")+COUNTIFS('03'!$D$3:$D$300,C799,'03'!$H$3:$H$300,"&lt;0")+COUNTIFS('04'!$C$3:$C$300,C799,'04'!$H$3:$H$300,"&lt;0")+COUNTIFS('04'!$D$3:$D$300,C799,'04'!$H$3:$H$300,"&lt;0")+COUNTIFS('05'!$C$3:$C$300,C799,'05'!$H$3:$H$300,"&lt;0")+COUNTIFS('05'!$D$3:$D$300,C799,'05'!$H$3:$H$300,"&lt;0")+COUNTIFS('06'!$C$3:$C$300,C799,'06'!$H$3:$H$300,"&lt;0")+COUNTIFS('06'!$D$3:$D$300,C799,'06'!$H$3:$H$300,"&lt;0")+COUNTIFS('07'!$C$3:$C$300,C799,'07'!$H$3:$H$300,"&lt;0")+COUNTIFS('07'!$D$3:$D$300,C799,'07'!$H$3:$H$300,"&lt;0")+COUNTIFS('08'!$C$3:$C$300,C799,'08'!$H$3:$H$300,"&lt;0")+COUNTIFS('08'!$D$3:$D$300,C799,'08'!$H$3:$H$300,"&lt;0")+COUNTIFS('09'!$C$3:$C$300,C799,'09'!$H$3:$H$300,"&lt;0")+COUNTIFS('09'!$D$3:$D$300,C799,'09'!$H$3:$H$300,"&lt;0")+COUNTIFS('10'!$C$3:$C$260,C799,'10'!$I$3:$I$260,"&lt;0")+COUNTIFS('10'!$D$3:$D$260,C799,'10'!$I$3:$I$260,"&lt;0")+COUNTIFS('11'!$C$3:$C$300,C799,'11'!$H$3:$H$300,"&lt;0")+COUNTIFS('11'!$D$3:$D$300,C799,'11'!$H$3:$H$300,"&lt;0")+COUNTIFS('12'!$C$3:$C$300,C799,'12'!$H$3:$H$300,"&lt;0")+COUNTIFS('12'!$D$3:$D$300,C799,'12'!$H$3:$H$300,"&lt;0")</f>
        <v>0</v>
      </c>
      <c r="H799" s="19">
        <f>SUMIFS('01'!$H$3:$H$300,'01'!$C$3:$C$300,C799)+SUMIFS('01'!$H$3:$H$300,'01'!$D$3:$D$300,C799)+SUMIFS('02'!$H$3:$H$300,'02'!$C$3:$C$300,C799)+SUMIFS('02'!$H$3:$H$300,'02'!$D$3:$D$300,C799)+SUMIFS('03'!$H$3:$H$300,'03'!$C$3:$C$300,C799)+SUMIFS('03'!$H$3:$H$300,'03'!$D$3:$D$300,C799)+SUMIFS('04'!$H$3:$H$300,'04'!$C$3:$C$300,C799)+SUMIFS('04'!$H$3:$H$300,'04'!$D$3:$D$300,C799)+SUMIFS('05'!$H$3:$H$300,'05'!$C$3:$C$300,C799)+SUMIFS('05'!$H$3:$H$300,'05'!$D$3:$D$300,C799)+SUMIFS('06'!$H$3:$H$300,'06'!$C$3:$C$300,C799)+SUMIFS('06'!$H$3:$H$300,'06'!$D$3:$D$300,C799)+SUMIFS('07'!$H$3:$H$300,'07'!$C$3:$C$300,C799)+SUMIFS('07'!$H$3:$H$300,'07'!$D$3:$D$300,C799)+SUMIFS('08'!$H$3:$H$300,'08'!$C$3:$C$300,C799)+SUMIFS('08'!$H$3:$H$300,'08'!$D$3:$D$300,C799)+SUMIFS('09'!$H$3:$H$300,'09'!$C$3:$C$300,C799)+SUMIFS('09'!$H$3:$H$300,'09'!$D$3:$D$300,C799)+SUMIFS('10'!$I$3:$I$260,'10'!$C$3:$C$260,C799)+SUMIFS('10'!$I$3:$I$260,'10'!$D$3:$D$260,C799)+SUMIFS('11'!$H$3:$H$300,'11'!$C$3:$C$300,C799)+SUMIFS('11'!$H$3:$H$300,'11'!$D$3:$D$300,C799)+SUMIFS('12'!$H$3:$H$300,'12'!$C$3:$C$300,C799)+SUMIFS('12'!$H$3:$H$300,'12'!$D$3:$D$300,C799)</f>
        <v>0</v>
      </c>
      <c r="I799" s="212"/>
      <c r="J799" s="231"/>
      <c r="K799" s="212"/>
      <c r="L799" s="212"/>
    </row>
    <row r="800" spans="1:12" ht="24.75" customHeight="1">
      <c r="A800" s="16">
        <f>Equipes!$H800+(ROW(Equipes!$H800)/100000)</f>
        <v>8.0000000000000002E-3</v>
      </c>
      <c r="B800" s="13">
        <f>RANK(Equipes!$A800,A:A)</f>
        <v>201</v>
      </c>
      <c r="C800" s="28"/>
      <c r="D800" s="18">
        <f>COUNTIF('01'!$C$3:$C$300,C800)+COUNTIF('02'!$C$3:$C$300,C800)+COUNTIF('03'!$C$3:$C$300,C800)+COUNTIF('04'!$C$3:$C$300,C800)+COUNTIF('05'!$C$3:$C$300,C800)+COUNTIF('06'!$C$3:$C$300,C800)+COUNTIF('07'!$C$3:$C$300,C800)+COUNTIF('08'!$C$3:$C$300,C800)+COUNTIF('09'!$C$3:$C$300,C800)+COUNTIF('10'!$C$3:$C$260,C800)+COUNTIF('11'!$C$3:$C$300,C800)+COUNTIF('12'!$C$3:$C$300,C800)</f>
        <v>0</v>
      </c>
      <c r="E800" s="18">
        <f>COUNTIF('01'!$D$3:$D$300,C800)+COUNTIF('02'!$D$3:$D$300,C800)+COUNTIF('03'!$D$3:$D$300,C800)+COUNTIF('04'!$D$3:$D$300,C800)+COUNTIF('05'!$D$3:$D$300,C800)+COUNTIF('06'!$D$3:$D$300,C800)+COUNTIF('07'!$D$3:$D$300,C800)+COUNTIF('08'!$D$3:$D$300,C800)+COUNTIF('09'!$D$3:$D$300,C800)+COUNTIF('10'!$D$3:$D$260,C800)+COUNTIF('11'!$D$3:$D$300,C800)+COUNTIF('12'!$D$3:$D$300,C800)</f>
        <v>0</v>
      </c>
      <c r="F800" s="18">
        <f>COUNTIFS('01'!$C$3:$C$300,C800,'01'!$H$3:$H$300,"&gt;0")+COUNTIFS('01'!$D$3:$D$300,C800,'01'!$H$3:$H$300,"&gt;0")+COUNTIFS('02'!$C$3:$C$300,C800,'02'!$H$3:$H$300,"&gt;0")+COUNTIFS('02'!$D$3:$D$300,C800,'02'!$H$3:$H$300,"&gt;0")+COUNTIFS('03'!$C$3:$C$300,C800,'03'!$H$3:$H$300,"&gt;0")+COUNTIFS('03'!$D$3:$D$300,C800,'03'!$H$3:$H$300,"&gt;0")+COUNTIFS('04'!$C$3:$C$300,C800,'04'!$H$3:$H$300,"&gt;0")+COUNTIFS('04'!$D$3:$D$300,C800,'04'!$H$3:$H$300,"&gt;0")+COUNTIFS('05'!$C$3:$C$300,C800,'05'!$H$3:$H$300,"&gt;0")+COUNTIFS('05'!$D$3:$D$300,C800,'05'!$H$3:$H$300,"&gt;0")+COUNTIFS('06'!$C$3:$C$300,C800,'06'!$H$3:$H$300,"&gt;0")+COUNTIFS('06'!$D$3:$D$300,C800,'06'!$H$3:$H$300,"&gt;0")+COUNTIFS('07'!$C$3:$C$300,C800,'07'!$H$3:$H$300,"&gt;0")+COUNTIFS('07'!$D$3:$D$300,C800,'07'!$H$3:$H$300,"&gt;0")+COUNTIFS('08'!$C$3:$C$300,C800,'08'!$H$3:$H$300,"&gt;0")+COUNTIFS('08'!$D$3:$D$300,C800,'08'!$H$3:$H$300,"&gt;0")+COUNTIFS('09'!$C$3:$C$300,C800,'09'!$H$3:$H$300,"&gt;0")+COUNTIFS('09'!$D$3:$D$300,C800,'09'!$H$3:$H$300,"&gt;0")+COUNTIFS('10'!$C$3:$C$260,C800,'10'!$I$3:$I$260,"&gt;0")+COUNTIFS('10'!$D$3:$D$260,C800,'10'!$I$3:$I$260,"&gt;0")+COUNTIFS('11'!$C$3:$C$300,C800,'11'!$H$3:$H$300,"&gt;0")+COUNTIFS('11'!$D$3:$D$300,C800,'11'!$H$3:$H$300,"&gt;0")+COUNTIFS('12'!$C$3:$C$300,C800,'12'!$H$3:$H$300,"&gt;0")+COUNTIFS('12'!$D$3:$D$300,C800,'12'!$H$3:$H$300,"&gt;0")</f>
        <v>0</v>
      </c>
      <c r="G800" s="18">
        <f>COUNTIFS('01'!$C$3:$C$300,C800,'01'!$H$3:$H$300,"&lt;0")+COUNTIFS('01'!$D$3:$D$300,C800,'01'!$H$3:$H$300,"&lt;0")+COUNTIFS('02'!$C$3:$C$300,C800,'02'!$H$3:$H$300,"&lt;0")+COUNTIFS('02'!$D$3:$D$300,C800,'02'!$H$3:$H$300,"&lt;0")+COUNTIFS('03'!$C$3:$C$300,C800,'03'!$H$3:$H$300,"&lt;0")+COUNTIFS('03'!$D$3:$D$300,C800,'03'!$H$3:$H$300,"&lt;0")+COUNTIFS('04'!$C$3:$C$300,C800,'04'!$H$3:$H$300,"&lt;0")+COUNTIFS('04'!$D$3:$D$300,C800,'04'!$H$3:$H$300,"&lt;0")+COUNTIFS('05'!$C$3:$C$300,C800,'05'!$H$3:$H$300,"&lt;0")+COUNTIFS('05'!$D$3:$D$300,C800,'05'!$H$3:$H$300,"&lt;0")+COUNTIFS('06'!$C$3:$C$300,C800,'06'!$H$3:$H$300,"&lt;0")+COUNTIFS('06'!$D$3:$D$300,C800,'06'!$H$3:$H$300,"&lt;0")+COUNTIFS('07'!$C$3:$C$300,C800,'07'!$H$3:$H$300,"&lt;0")+COUNTIFS('07'!$D$3:$D$300,C800,'07'!$H$3:$H$300,"&lt;0")+COUNTIFS('08'!$C$3:$C$300,C800,'08'!$H$3:$H$300,"&lt;0")+COUNTIFS('08'!$D$3:$D$300,C800,'08'!$H$3:$H$300,"&lt;0")+COUNTIFS('09'!$C$3:$C$300,C800,'09'!$H$3:$H$300,"&lt;0")+COUNTIFS('09'!$D$3:$D$300,C800,'09'!$H$3:$H$300,"&lt;0")+COUNTIFS('10'!$C$3:$C$260,C800,'10'!$I$3:$I$260,"&lt;0")+COUNTIFS('10'!$D$3:$D$260,C800,'10'!$I$3:$I$260,"&lt;0")+COUNTIFS('11'!$C$3:$C$300,C800,'11'!$H$3:$H$300,"&lt;0")+COUNTIFS('11'!$D$3:$D$300,C800,'11'!$H$3:$H$300,"&lt;0")+COUNTIFS('12'!$C$3:$C$300,C800,'12'!$H$3:$H$300,"&lt;0")+COUNTIFS('12'!$D$3:$D$300,C800,'12'!$H$3:$H$300,"&lt;0")</f>
        <v>0</v>
      </c>
      <c r="H800" s="19">
        <f>SUMIFS('01'!$H$3:$H$300,'01'!$C$3:$C$300,C800)+SUMIFS('01'!$H$3:$H$300,'01'!$D$3:$D$300,C800)+SUMIFS('02'!$H$3:$H$300,'02'!$C$3:$C$300,C800)+SUMIFS('02'!$H$3:$H$300,'02'!$D$3:$D$300,C800)+SUMIFS('03'!$H$3:$H$300,'03'!$C$3:$C$300,C800)+SUMIFS('03'!$H$3:$H$300,'03'!$D$3:$D$300,C800)+SUMIFS('04'!$H$3:$H$300,'04'!$C$3:$C$300,C800)+SUMIFS('04'!$H$3:$H$300,'04'!$D$3:$D$300,C800)+SUMIFS('05'!$H$3:$H$300,'05'!$C$3:$C$300,C800)+SUMIFS('05'!$H$3:$H$300,'05'!$D$3:$D$300,C800)+SUMIFS('06'!$H$3:$H$300,'06'!$C$3:$C$300,C800)+SUMIFS('06'!$H$3:$H$300,'06'!$D$3:$D$300,C800)+SUMIFS('07'!$H$3:$H$300,'07'!$C$3:$C$300,C800)+SUMIFS('07'!$H$3:$H$300,'07'!$D$3:$D$300,C800)+SUMIFS('08'!$H$3:$H$300,'08'!$C$3:$C$300,C800)+SUMIFS('08'!$H$3:$H$300,'08'!$D$3:$D$300,C800)+SUMIFS('09'!$H$3:$H$300,'09'!$C$3:$C$300,C800)+SUMIFS('09'!$H$3:$H$300,'09'!$D$3:$D$300,C800)+SUMIFS('10'!$I$3:$I$260,'10'!$C$3:$C$260,C800)+SUMIFS('10'!$I$3:$I$260,'10'!$D$3:$D$260,C800)+SUMIFS('11'!$H$3:$H$300,'11'!$C$3:$C$300,C800)+SUMIFS('11'!$H$3:$H$300,'11'!$D$3:$D$300,C800)+SUMIFS('12'!$H$3:$H$300,'12'!$C$3:$C$300,C800)+SUMIFS('12'!$H$3:$H$300,'12'!$D$3:$D$300,C800)</f>
        <v>0</v>
      </c>
      <c r="I800" s="212"/>
      <c r="J800" s="231"/>
      <c r="K800" s="212"/>
      <c r="L800" s="212"/>
    </row>
    <row r="801" spans="1:12" ht="24.75" customHeight="1">
      <c r="A801" s="16">
        <f>Equipes!$H801+(ROW(Equipes!$H801)/100000)</f>
        <v>8.0099999999999998E-3</v>
      </c>
      <c r="B801" s="13">
        <f>RANK(Equipes!$A801,A:A)</f>
        <v>200</v>
      </c>
      <c r="C801" s="28"/>
      <c r="D801" s="18">
        <f>COUNTIF('01'!$C$3:$C$300,C801)+COUNTIF('02'!$C$3:$C$300,C801)+COUNTIF('03'!$C$3:$C$300,C801)+COUNTIF('04'!$C$3:$C$300,C801)+COUNTIF('05'!$C$3:$C$300,C801)+COUNTIF('06'!$C$3:$C$300,C801)+COUNTIF('07'!$C$3:$C$300,C801)+COUNTIF('08'!$C$3:$C$300,C801)+COUNTIF('09'!$C$3:$C$300,C801)+COUNTIF('10'!$C$3:$C$260,C801)+COUNTIF('11'!$C$3:$C$300,C801)+COUNTIF('12'!$C$3:$C$300,C801)</f>
        <v>0</v>
      </c>
      <c r="E801" s="18">
        <f>COUNTIF('01'!$D$3:$D$300,C801)+COUNTIF('02'!$D$3:$D$300,C801)+COUNTIF('03'!$D$3:$D$300,C801)+COUNTIF('04'!$D$3:$D$300,C801)+COUNTIF('05'!$D$3:$D$300,C801)+COUNTIF('06'!$D$3:$D$300,C801)+COUNTIF('07'!$D$3:$D$300,C801)+COUNTIF('08'!$D$3:$D$300,C801)+COUNTIF('09'!$D$3:$D$300,C801)+COUNTIF('10'!$D$3:$D$260,C801)+COUNTIF('11'!$D$3:$D$300,C801)+COUNTIF('12'!$D$3:$D$300,C801)</f>
        <v>0</v>
      </c>
      <c r="F801" s="18">
        <f>COUNTIFS('01'!$C$3:$C$300,C801,'01'!$H$3:$H$300,"&gt;0")+COUNTIFS('01'!$D$3:$D$300,C801,'01'!$H$3:$H$300,"&gt;0")+COUNTIFS('02'!$C$3:$C$300,C801,'02'!$H$3:$H$300,"&gt;0")+COUNTIFS('02'!$D$3:$D$300,C801,'02'!$H$3:$H$300,"&gt;0")+COUNTIFS('03'!$C$3:$C$300,C801,'03'!$H$3:$H$300,"&gt;0")+COUNTIFS('03'!$D$3:$D$300,C801,'03'!$H$3:$H$300,"&gt;0")+COUNTIFS('04'!$C$3:$C$300,C801,'04'!$H$3:$H$300,"&gt;0")+COUNTIFS('04'!$D$3:$D$300,C801,'04'!$H$3:$H$300,"&gt;0")+COUNTIFS('05'!$C$3:$C$300,C801,'05'!$H$3:$H$300,"&gt;0")+COUNTIFS('05'!$D$3:$D$300,C801,'05'!$H$3:$H$300,"&gt;0")+COUNTIFS('06'!$C$3:$C$300,C801,'06'!$H$3:$H$300,"&gt;0")+COUNTIFS('06'!$D$3:$D$300,C801,'06'!$H$3:$H$300,"&gt;0")+COUNTIFS('07'!$C$3:$C$300,C801,'07'!$H$3:$H$300,"&gt;0")+COUNTIFS('07'!$D$3:$D$300,C801,'07'!$H$3:$H$300,"&gt;0")+COUNTIFS('08'!$C$3:$C$300,C801,'08'!$H$3:$H$300,"&gt;0")+COUNTIFS('08'!$D$3:$D$300,C801,'08'!$H$3:$H$300,"&gt;0")+COUNTIFS('09'!$C$3:$C$300,C801,'09'!$H$3:$H$300,"&gt;0")+COUNTIFS('09'!$D$3:$D$300,C801,'09'!$H$3:$H$300,"&gt;0")+COUNTIFS('10'!$C$3:$C$260,C801,'10'!$I$3:$I$260,"&gt;0")+COUNTIFS('10'!$D$3:$D$260,C801,'10'!$I$3:$I$260,"&gt;0")+COUNTIFS('11'!$C$3:$C$300,C801,'11'!$H$3:$H$300,"&gt;0")+COUNTIFS('11'!$D$3:$D$300,C801,'11'!$H$3:$H$300,"&gt;0")+COUNTIFS('12'!$C$3:$C$300,C801,'12'!$H$3:$H$300,"&gt;0")+COUNTIFS('12'!$D$3:$D$300,C801,'12'!$H$3:$H$300,"&gt;0")</f>
        <v>0</v>
      </c>
      <c r="G801" s="18">
        <f>COUNTIFS('01'!$C$3:$C$300,C801,'01'!$H$3:$H$300,"&lt;0")+COUNTIFS('01'!$D$3:$D$300,C801,'01'!$H$3:$H$300,"&lt;0")+COUNTIFS('02'!$C$3:$C$300,C801,'02'!$H$3:$H$300,"&lt;0")+COUNTIFS('02'!$D$3:$D$300,C801,'02'!$H$3:$H$300,"&lt;0")+COUNTIFS('03'!$C$3:$C$300,C801,'03'!$H$3:$H$300,"&lt;0")+COUNTIFS('03'!$D$3:$D$300,C801,'03'!$H$3:$H$300,"&lt;0")+COUNTIFS('04'!$C$3:$C$300,C801,'04'!$H$3:$H$300,"&lt;0")+COUNTIFS('04'!$D$3:$D$300,C801,'04'!$H$3:$H$300,"&lt;0")+COUNTIFS('05'!$C$3:$C$300,C801,'05'!$H$3:$H$300,"&lt;0")+COUNTIFS('05'!$D$3:$D$300,C801,'05'!$H$3:$H$300,"&lt;0")+COUNTIFS('06'!$C$3:$C$300,C801,'06'!$H$3:$H$300,"&lt;0")+COUNTIFS('06'!$D$3:$D$300,C801,'06'!$H$3:$H$300,"&lt;0")+COUNTIFS('07'!$C$3:$C$300,C801,'07'!$H$3:$H$300,"&lt;0")+COUNTIFS('07'!$D$3:$D$300,C801,'07'!$H$3:$H$300,"&lt;0")+COUNTIFS('08'!$C$3:$C$300,C801,'08'!$H$3:$H$300,"&lt;0")+COUNTIFS('08'!$D$3:$D$300,C801,'08'!$H$3:$H$300,"&lt;0")+COUNTIFS('09'!$C$3:$C$300,C801,'09'!$H$3:$H$300,"&lt;0")+COUNTIFS('09'!$D$3:$D$300,C801,'09'!$H$3:$H$300,"&lt;0")+COUNTIFS('10'!$C$3:$C$260,C801,'10'!$I$3:$I$260,"&lt;0")+COUNTIFS('10'!$D$3:$D$260,C801,'10'!$I$3:$I$260,"&lt;0")+COUNTIFS('11'!$C$3:$C$300,C801,'11'!$H$3:$H$300,"&lt;0")+COUNTIFS('11'!$D$3:$D$300,C801,'11'!$H$3:$H$300,"&lt;0")+COUNTIFS('12'!$C$3:$C$300,C801,'12'!$H$3:$H$300,"&lt;0")+COUNTIFS('12'!$D$3:$D$300,C801,'12'!$H$3:$H$300,"&lt;0")</f>
        <v>0</v>
      </c>
      <c r="H801" s="19">
        <f>SUMIFS('01'!$H$3:$H$300,'01'!$C$3:$C$300,C801)+SUMIFS('01'!$H$3:$H$300,'01'!$D$3:$D$300,C801)+SUMIFS('02'!$H$3:$H$300,'02'!$C$3:$C$300,C801)+SUMIFS('02'!$H$3:$H$300,'02'!$D$3:$D$300,C801)+SUMIFS('03'!$H$3:$H$300,'03'!$C$3:$C$300,C801)+SUMIFS('03'!$H$3:$H$300,'03'!$D$3:$D$300,C801)+SUMIFS('04'!$H$3:$H$300,'04'!$C$3:$C$300,C801)+SUMIFS('04'!$H$3:$H$300,'04'!$D$3:$D$300,C801)+SUMIFS('05'!$H$3:$H$300,'05'!$C$3:$C$300,C801)+SUMIFS('05'!$H$3:$H$300,'05'!$D$3:$D$300,C801)+SUMIFS('06'!$H$3:$H$300,'06'!$C$3:$C$300,C801)+SUMIFS('06'!$H$3:$H$300,'06'!$D$3:$D$300,C801)+SUMIFS('07'!$H$3:$H$300,'07'!$C$3:$C$300,C801)+SUMIFS('07'!$H$3:$H$300,'07'!$D$3:$D$300,C801)+SUMIFS('08'!$H$3:$H$300,'08'!$C$3:$C$300,C801)+SUMIFS('08'!$H$3:$H$300,'08'!$D$3:$D$300,C801)+SUMIFS('09'!$H$3:$H$300,'09'!$C$3:$C$300,C801)+SUMIFS('09'!$H$3:$H$300,'09'!$D$3:$D$300,C801)+SUMIFS('10'!$I$3:$I$260,'10'!$C$3:$C$260,C801)+SUMIFS('10'!$I$3:$I$260,'10'!$D$3:$D$260,C801)+SUMIFS('11'!$H$3:$H$300,'11'!$C$3:$C$300,C801)+SUMIFS('11'!$H$3:$H$300,'11'!$D$3:$D$300,C801)+SUMIFS('12'!$H$3:$H$300,'12'!$C$3:$C$300,C801)+SUMIFS('12'!$H$3:$H$300,'12'!$D$3:$D$300,C801)</f>
        <v>0</v>
      </c>
      <c r="I801" s="212"/>
      <c r="J801" s="231"/>
      <c r="K801" s="212"/>
      <c r="L801" s="212"/>
    </row>
    <row r="802" spans="1:12" ht="24.75" customHeight="1">
      <c r="A802" s="16">
        <f>Equipes!$H802+(ROW(Equipes!$H802)/100000)</f>
        <v>8.0199999999999994E-3</v>
      </c>
      <c r="B802" s="13">
        <f>RANK(Equipes!$A802,A:A)</f>
        <v>199</v>
      </c>
      <c r="C802" s="28"/>
      <c r="D802" s="18">
        <f>COUNTIF('01'!$C$3:$C$300,C802)+COUNTIF('02'!$C$3:$C$300,C802)+COUNTIF('03'!$C$3:$C$300,C802)+COUNTIF('04'!$C$3:$C$300,C802)+COUNTIF('05'!$C$3:$C$300,C802)+COUNTIF('06'!$C$3:$C$300,C802)+COUNTIF('07'!$C$3:$C$300,C802)+COUNTIF('08'!$C$3:$C$300,C802)+COUNTIF('09'!$C$3:$C$300,C802)+COUNTIF('10'!$C$3:$C$260,C802)+COUNTIF('11'!$C$3:$C$300,C802)+COUNTIF('12'!$C$3:$C$300,C802)</f>
        <v>0</v>
      </c>
      <c r="E802" s="18">
        <f>COUNTIF('01'!$D$3:$D$300,C802)+COUNTIF('02'!$D$3:$D$300,C802)+COUNTIF('03'!$D$3:$D$300,C802)+COUNTIF('04'!$D$3:$D$300,C802)+COUNTIF('05'!$D$3:$D$300,C802)+COUNTIF('06'!$D$3:$D$300,C802)+COUNTIF('07'!$D$3:$D$300,C802)+COUNTIF('08'!$D$3:$D$300,C802)+COUNTIF('09'!$D$3:$D$300,C802)+COUNTIF('10'!$D$3:$D$260,C802)+COUNTIF('11'!$D$3:$D$300,C802)+COUNTIF('12'!$D$3:$D$300,C802)</f>
        <v>0</v>
      </c>
      <c r="F802" s="18">
        <f>COUNTIFS('01'!$C$3:$C$300,C802,'01'!$H$3:$H$300,"&gt;0")+COUNTIFS('01'!$D$3:$D$300,C802,'01'!$H$3:$H$300,"&gt;0")+COUNTIFS('02'!$C$3:$C$300,C802,'02'!$H$3:$H$300,"&gt;0")+COUNTIFS('02'!$D$3:$D$300,C802,'02'!$H$3:$H$300,"&gt;0")+COUNTIFS('03'!$C$3:$C$300,C802,'03'!$H$3:$H$300,"&gt;0")+COUNTIFS('03'!$D$3:$D$300,C802,'03'!$H$3:$H$300,"&gt;0")+COUNTIFS('04'!$C$3:$C$300,C802,'04'!$H$3:$H$300,"&gt;0")+COUNTIFS('04'!$D$3:$D$300,C802,'04'!$H$3:$H$300,"&gt;0")+COUNTIFS('05'!$C$3:$C$300,C802,'05'!$H$3:$H$300,"&gt;0")+COUNTIFS('05'!$D$3:$D$300,C802,'05'!$H$3:$H$300,"&gt;0")+COUNTIFS('06'!$C$3:$C$300,C802,'06'!$H$3:$H$300,"&gt;0")+COUNTIFS('06'!$D$3:$D$300,C802,'06'!$H$3:$H$300,"&gt;0")+COUNTIFS('07'!$C$3:$C$300,C802,'07'!$H$3:$H$300,"&gt;0")+COUNTIFS('07'!$D$3:$D$300,C802,'07'!$H$3:$H$300,"&gt;0")+COUNTIFS('08'!$C$3:$C$300,C802,'08'!$H$3:$H$300,"&gt;0")+COUNTIFS('08'!$D$3:$D$300,C802,'08'!$H$3:$H$300,"&gt;0")+COUNTIFS('09'!$C$3:$C$300,C802,'09'!$H$3:$H$300,"&gt;0")+COUNTIFS('09'!$D$3:$D$300,C802,'09'!$H$3:$H$300,"&gt;0")+COUNTIFS('10'!$C$3:$C$260,C802,'10'!$I$3:$I$260,"&gt;0")+COUNTIFS('10'!$D$3:$D$260,C802,'10'!$I$3:$I$260,"&gt;0")+COUNTIFS('11'!$C$3:$C$300,C802,'11'!$H$3:$H$300,"&gt;0")+COUNTIFS('11'!$D$3:$D$300,C802,'11'!$H$3:$H$300,"&gt;0")+COUNTIFS('12'!$C$3:$C$300,C802,'12'!$H$3:$H$300,"&gt;0")+COUNTIFS('12'!$D$3:$D$300,C802,'12'!$H$3:$H$300,"&gt;0")</f>
        <v>0</v>
      </c>
      <c r="G802" s="18">
        <f>COUNTIFS('01'!$C$3:$C$300,C802,'01'!$H$3:$H$300,"&lt;0")+COUNTIFS('01'!$D$3:$D$300,C802,'01'!$H$3:$H$300,"&lt;0")+COUNTIFS('02'!$C$3:$C$300,C802,'02'!$H$3:$H$300,"&lt;0")+COUNTIFS('02'!$D$3:$D$300,C802,'02'!$H$3:$H$300,"&lt;0")+COUNTIFS('03'!$C$3:$C$300,C802,'03'!$H$3:$H$300,"&lt;0")+COUNTIFS('03'!$D$3:$D$300,C802,'03'!$H$3:$H$300,"&lt;0")+COUNTIFS('04'!$C$3:$C$300,C802,'04'!$H$3:$H$300,"&lt;0")+COUNTIFS('04'!$D$3:$D$300,C802,'04'!$H$3:$H$300,"&lt;0")+COUNTIFS('05'!$C$3:$C$300,C802,'05'!$H$3:$H$300,"&lt;0")+COUNTIFS('05'!$D$3:$D$300,C802,'05'!$H$3:$H$300,"&lt;0")+COUNTIFS('06'!$C$3:$C$300,C802,'06'!$H$3:$H$300,"&lt;0")+COUNTIFS('06'!$D$3:$D$300,C802,'06'!$H$3:$H$300,"&lt;0")+COUNTIFS('07'!$C$3:$C$300,C802,'07'!$H$3:$H$300,"&lt;0")+COUNTIFS('07'!$D$3:$D$300,C802,'07'!$H$3:$H$300,"&lt;0")+COUNTIFS('08'!$C$3:$C$300,C802,'08'!$H$3:$H$300,"&lt;0")+COUNTIFS('08'!$D$3:$D$300,C802,'08'!$H$3:$H$300,"&lt;0")+COUNTIFS('09'!$C$3:$C$300,C802,'09'!$H$3:$H$300,"&lt;0")+COUNTIFS('09'!$D$3:$D$300,C802,'09'!$H$3:$H$300,"&lt;0")+COUNTIFS('10'!$C$3:$C$260,C802,'10'!$I$3:$I$260,"&lt;0")+COUNTIFS('10'!$D$3:$D$260,C802,'10'!$I$3:$I$260,"&lt;0")+COUNTIFS('11'!$C$3:$C$300,C802,'11'!$H$3:$H$300,"&lt;0")+COUNTIFS('11'!$D$3:$D$300,C802,'11'!$H$3:$H$300,"&lt;0")+COUNTIFS('12'!$C$3:$C$300,C802,'12'!$H$3:$H$300,"&lt;0")+COUNTIFS('12'!$D$3:$D$300,C802,'12'!$H$3:$H$300,"&lt;0")</f>
        <v>0</v>
      </c>
      <c r="H802" s="19">
        <f>SUMIFS('01'!$H$3:$H$300,'01'!$C$3:$C$300,C802)+SUMIFS('01'!$H$3:$H$300,'01'!$D$3:$D$300,C802)+SUMIFS('02'!$H$3:$H$300,'02'!$C$3:$C$300,C802)+SUMIFS('02'!$H$3:$H$300,'02'!$D$3:$D$300,C802)+SUMIFS('03'!$H$3:$H$300,'03'!$C$3:$C$300,C802)+SUMIFS('03'!$H$3:$H$300,'03'!$D$3:$D$300,C802)+SUMIFS('04'!$H$3:$H$300,'04'!$C$3:$C$300,C802)+SUMIFS('04'!$H$3:$H$300,'04'!$D$3:$D$300,C802)+SUMIFS('05'!$H$3:$H$300,'05'!$C$3:$C$300,C802)+SUMIFS('05'!$H$3:$H$300,'05'!$D$3:$D$300,C802)+SUMIFS('06'!$H$3:$H$300,'06'!$C$3:$C$300,C802)+SUMIFS('06'!$H$3:$H$300,'06'!$D$3:$D$300,C802)+SUMIFS('07'!$H$3:$H$300,'07'!$C$3:$C$300,C802)+SUMIFS('07'!$H$3:$H$300,'07'!$D$3:$D$300,C802)+SUMIFS('08'!$H$3:$H$300,'08'!$C$3:$C$300,C802)+SUMIFS('08'!$H$3:$H$300,'08'!$D$3:$D$300,C802)+SUMIFS('09'!$H$3:$H$300,'09'!$C$3:$C$300,C802)+SUMIFS('09'!$H$3:$H$300,'09'!$D$3:$D$300,C802)+SUMIFS('10'!$I$3:$I$260,'10'!$C$3:$C$260,C802)+SUMIFS('10'!$I$3:$I$260,'10'!$D$3:$D$260,C802)+SUMIFS('11'!$H$3:$H$300,'11'!$C$3:$C$300,C802)+SUMIFS('11'!$H$3:$H$300,'11'!$D$3:$D$300,C802)+SUMIFS('12'!$H$3:$H$300,'12'!$C$3:$C$300,C802)+SUMIFS('12'!$H$3:$H$300,'12'!$D$3:$D$300,C802)</f>
        <v>0</v>
      </c>
      <c r="I802" s="212"/>
      <c r="J802" s="231"/>
      <c r="K802" s="212"/>
      <c r="L802" s="212"/>
    </row>
    <row r="803" spans="1:12" ht="24.75" customHeight="1">
      <c r="A803" s="16">
        <f>Equipes!$H803+(ROW(Equipes!$H803)/100000)</f>
        <v>8.0300000000000007E-3</v>
      </c>
      <c r="B803" s="13">
        <f>RANK(Equipes!$A803,A:A)</f>
        <v>198</v>
      </c>
      <c r="C803" s="28"/>
      <c r="D803" s="18">
        <f>COUNTIF('01'!$C$3:$C$300,C803)+COUNTIF('02'!$C$3:$C$300,C803)+COUNTIF('03'!$C$3:$C$300,C803)+COUNTIF('04'!$C$3:$C$300,C803)+COUNTIF('05'!$C$3:$C$300,C803)+COUNTIF('06'!$C$3:$C$300,C803)+COUNTIF('07'!$C$3:$C$300,C803)+COUNTIF('08'!$C$3:$C$300,C803)+COUNTIF('09'!$C$3:$C$300,C803)+COUNTIF('10'!$C$3:$C$260,C803)+COUNTIF('11'!$C$3:$C$300,C803)+COUNTIF('12'!$C$3:$C$300,C803)</f>
        <v>0</v>
      </c>
      <c r="E803" s="18">
        <f>COUNTIF('01'!$D$3:$D$300,C803)+COUNTIF('02'!$D$3:$D$300,C803)+COUNTIF('03'!$D$3:$D$300,C803)+COUNTIF('04'!$D$3:$D$300,C803)+COUNTIF('05'!$D$3:$D$300,C803)+COUNTIF('06'!$D$3:$D$300,C803)+COUNTIF('07'!$D$3:$D$300,C803)+COUNTIF('08'!$D$3:$D$300,C803)+COUNTIF('09'!$D$3:$D$300,C803)+COUNTIF('10'!$D$3:$D$260,C803)+COUNTIF('11'!$D$3:$D$300,C803)+COUNTIF('12'!$D$3:$D$300,C803)</f>
        <v>0</v>
      </c>
      <c r="F803" s="18">
        <f>COUNTIFS('01'!$C$3:$C$300,C803,'01'!$H$3:$H$300,"&gt;0")+COUNTIFS('01'!$D$3:$D$300,C803,'01'!$H$3:$H$300,"&gt;0")+COUNTIFS('02'!$C$3:$C$300,C803,'02'!$H$3:$H$300,"&gt;0")+COUNTIFS('02'!$D$3:$D$300,C803,'02'!$H$3:$H$300,"&gt;0")+COUNTIFS('03'!$C$3:$C$300,C803,'03'!$H$3:$H$300,"&gt;0")+COUNTIFS('03'!$D$3:$D$300,C803,'03'!$H$3:$H$300,"&gt;0")+COUNTIFS('04'!$C$3:$C$300,C803,'04'!$H$3:$H$300,"&gt;0")+COUNTIFS('04'!$D$3:$D$300,C803,'04'!$H$3:$H$300,"&gt;0")+COUNTIFS('05'!$C$3:$C$300,C803,'05'!$H$3:$H$300,"&gt;0")+COUNTIFS('05'!$D$3:$D$300,C803,'05'!$H$3:$H$300,"&gt;0")+COUNTIFS('06'!$C$3:$C$300,C803,'06'!$H$3:$H$300,"&gt;0")+COUNTIFS('06'!$D$3:$D$300,C803,'06'!$H$3:$H$300,"&gt;0")+COUNTIFS('07'!$C$3:$C$300,C803,'07'!$H$3:$H$300,"&gt;0")+COUNTIFS('07'!$D$3:$D$300,C803,'07'!$H$3:$H$300,"&gt;0")+COUNTIFS('08'!$C$3:$C$300,C803,'08'!$H$3:$H$300,"&gt;0")+COUNTIFS('08'!$D$3:$D$300,C803,'08'!$H$3:$H$300,"&gt;0")+COUNTIFS('09'!$C$3:$C$300,C803,'09'!$H$3:$H$300,"&gt;0")+COUNTIFS('09'!$D$3:$D$300,C803,'09'!$H$3:$H$300,"&gt;0")+COUNTIFS('10'!$C$3:$C$260,C803,'10'!$I$3:$I$260,"&gt;0")+COUNTIFS('10'!$D$3:$D$260,C803,'10'!$I$3:$I$260,"&gt;0")+COUNTIFS('11'!$C$3:$C$300,C803,'11'!$H$3:$H$300,"&gt;0")+COUNTIFS('11'!$D$3:$D$300,C803,'11'!$H$3:$H$300,"&gt;0")+COUNTIFS('12'!$C$3:$C$300,C803,'12'!$H$3:$H$300,"&gt;0")+COUNTIFS('12'!$D$3:$D$300,C803,'12'!$H$3:$H$300,"&gt;0")</f>
        <v>0</v>
      </c>
      <c r="G803" s="18">
        <f>COUNTIFS('01'!$C$3:$C$300,C803,'01'!$H$3:$H$300,"&lt;0")+COUNTIFS('01'!$D$3:$D$300,C803,'01'!$H$3:$H$300,"&lt;0")+COUNTIFS('02'!$C$3:$C$300,C803,'02'!$H$3:$H$300,"&lt;0")+COUNTIFS('02'!$D$3:$D$300,C803,'02'!$H$3:$H$300,"&lt;0")+COUNTIFS('03'!$C$3:$C$300,C803,'03'!$H$3:$H$300,"&lt;0")+COUNTIFS('03'!$D$3:$D$300,C803,'03'!$H$3:$H$300,"&lt;0")+COUNTIFS('04'!$C$3:$C$300,C803,'04'!$H$3:$H$300,"&lt;0")+COUNTIFS('04'!$D$3:$D$300,C803,'04'!$H$3:$H$300,"&lt;0")+COUNTIFS('05'!$C$3:$C$300,C803,'05'!$H$3:$H$300,"&lt;0")+COUNTIFS('05'!$D$3:$D$300,C803,'05'!$H$3:$H$300,"&lt;0")+COUNTIFS('06'!$C$3:$C$300,C803,'06'!$H$3:$H$300,"&lt;0")+COUNTIFS('06'!$D$3:$D$300,C803,'06'!$H$3:$H$300,"&lt;0")+COUNTIFS('07'!$C$3:$C$300,C803,'07'!$H$3:$H$300,"&lt;0")+COUNTIFS('07'!$D$3:$D$300,C803,'07'!$H$3:$H$300,"&lt;0")+COUNTIFS('08'!$C$3:$C$300,C803,'08'!$H$3:$H$300,"&lt;0")+COUNTIFS('08'!$D$3:$D$300,C803,'08'!$H$3:$H$300,"&lt;0")+COUNTIFS('09'!$C$3:$C$300,C803,'09'!$H$3:$H$300,"&lt;0")+COUNTIFS('09'!$D$3:$D$300,C803,'09'!$H$3:$H$300,"&lt;0")+COUNTIFS('10'!$C$3:$C$260,C803,'10'!$I$3:$I$260,"&lt;0")+COUNTIFS('10'!$D$3:$D$260,C803,'10'!$I$3:$I$260,"&lt;0")+COUNTIFS('11'!$C$3:$C$300,C803,'11'!$H$3:$H$300,"&lt;0")+COUNTIFS('11'!$D$3:$D$300,C803,'11'!$H$3:$H$300,"&lt;0")+COUNTIFS('12'!$C$3:$C$300,C803,'12'!$H$3:$H$300,"&lt;0")+COUNTIFS('12'!$D$3:$D$300,C803,'12'!$H$3:$H$300,"&lt;0")</f>
        <v>0</v>
      </c>
      <c r="H803" s="19">
        <f>SUMIFS('01'!$H$3:$H$300,'01'!$C$3:$C$300,C803)+SUMIFS('01'!$H$3:$H$300,'01'!$D$3:$D$300,C803)+SUMIFS('02'!$H$3:$H$300,'02'!$C$3:$C$300,C803)+SUMIFS('02'!$H$3:$H$300,'02'!$D$3:$D$300,C803)+SUMIFS('03'!$H$3:$H$300,'03'!$C$3:$C$300,C803)+SUMIFS('03'!$H$3:$H$300,'03'!$D$3:$D$300,C803)+SUMIFS('04'!$H$3:$H$300,'04'!$C$3:$C$300,C803)+SUMIFS('04'!$H$3:$H$300,'04'!$D$3:$D$300,C803)+SUMIFS('05'!$H$3:$H$300,'05'!$C$3:$C$300,C803)+SUMIFS('05'!$H$3:$H$300,'05'!$D$3:$D$300,C803)+SUMIFS('06'!$H$3:$H$300,'06'!$C$3:$C$300,C803)+SUMIFS('06'!$H$3:$H$300,'06'!$D$3:$D$300,C803)+SUMIFS('07'!$H$3:$H$300,'07'!$C$3:$C$300,C803)+SUMIFS('07'!$H$3:$H$300,'07'!$D$3:$D$300,C803)+SUMIFS('08'!$H$3:$H$300,'08'!$C$3:$C$300,C803)+SUMIFS('08'!$H$3:$H$300,'08'!$D$3:$D$300,C803)+SUMIFS('09'!$H$3:$H$300,'09'!$C$3:$C$300,C803)+SUMIFS('09'!$H$3:$H$300,'09'!$D$3:$D$300,C803)+SUMIFS('10'!$I$3:$I$260,'10'!$C$3:$C$260,C803)+SUMIFS('10'!$I$3:$I$260,'10'!$D$3:$D$260,C803)+SUMIFS('11'!$H$3:$H$300,'11'!$C$3:$C$300,C803)+SUMIFS('11'!$H$3:$H$300,'11'!$D$3:$D$300,C803)+SUMIFS('12'!$H$3:$H$300,'12'!$C$3:$C$300,C803)+SUMIFS('12'!$H$3:$H$300,'12'!$D$3:$D$300,C803)</f>
        <v>0</v>
      </c>
      <c r="I803" s="212"/>
      <c r="J803" s="231"/>
      <c r="K803" s="212"/>
      <c r="L803" s="212"/>
    </row>
    <row r="804" spans="1:12" ht="24.75" customHeight="1">
      <c r="A804" s="16">
        <f>Equipes!$H804+(ROW(Equipes!$H804)/100000)</f>
        <v>8.0400000000000003E-3</v>
      </c>
      <c r="B804" s="13">
        <f>RANK(Equipes!$A804,A:A)</f>
        <v>197</v>
      </c>
      <c r="C804" s="28"/>
      <c r="D804" s="18">
        <f>COUNTIF('01'!$C$3:$C$300,C804)+COUNTIF('02'!$C$3:$C$300,C804)+COUNTIF('03'!$C$3:$C$300,C804)+COUNTIF('04'!$C$3:$C$300,C804)+COUNTIF('05'!$C$3:$C$300,C804)+COUNTIF('06'!$C$3:$C$300,C804)+COUNTIF('07'!$C$3:$C$300,C804)+COUNTIF('08'!$C$3:$C$300,C804)+COUNTIF('09'!$C$3:$C$300,C804)+COUNTIF('10'!$C$3:$C$260,C804)+COUNTIF('11'!$C$3:$C$300,C804)+COUNTIF('12'!$C$3:$C$300,C804)</f>
        <v>0</v>
      </c>
      <c r="E804" s="18">
        <f>COUNTIF('01'!$D$3:$D$300,C804)+COUNTIF('02'!$D$3:$D$300,C804)+COUNTIF('03'!$D$3:$D$300,C804)+COUNTIF('04'!$D$3:$D$300,C804)+COUNTIF('05'!$D$3:$D$300,C804)+COUNTIF('06'!$D$3:$D$300,C804)+COUNTIF('07'!$D$3:$D$300,C804)+COUNTIF('08'!$D$3:$D$300,C804)+COUNTIF('09'!$D$3:$D$300,C804)+COUNTIF('10'!$D$3:$D$260,C804)+COUNTIF('11'!$D$3:$D$300,C804)+COUNTIF('12'!$D$3:$D$300,C804)</f>
        <v>0</v>
      </c>
      <c r="F804" s="18">
        <f>COUNTIFS('01'!$C$3:$C$300,C804,'01'!$H$3:$H$300,"&gt;0")+COUNTIFS('01'!$D$3:$D$300,C804,'01'!$H$3:$H$300,"&gt;0")+COUNTIFS('02'!$C$3:$C$300,C804,'02'!$H$3:$H$300,"&gt;0")+COUNTIFS('02'!$D$3:$D$300,C804,'02'!$H$3:$H$300,"&gt;0")+COUNTIFS('03'!$C$3:$C$300,C804,'03'!$H$3:$H$300,"&gt;0")+COUNTIFS('03'!$D$3:$D$300,C804,'03'!$H$3:$H$300,"&gt;0")+COUNTIFS('04'!$C$3:$C$300,C804,'04'!$H$3:$H$300,"&gt;0")+COUNTIFS('04'!$D$3:$D$300,C804,'04'!$H$3:$H$300,"&gt;0")+COUNTIFS('05'!$C$3:$C$300,C804,'05'!$H$3:$H$300,"&gt;0")+COUNTIFS('05'!$D$3:$D$300,C804,'05'!$H$3:$H$300,"&gt;0")+COUNTIFS('06'!$C$3:$C$300,C804,'06'!$H$3:$H$300,"&gt;0")+COUNTIFS('06'!$D$3:$D$300,C804,'06'!$H$3:$H$300,"&gt;0")+COUNTIFS('07'!$C$3:$C$300,C804,'07'!$H$3:$H$300,"&gt;0")+COUNTIFS('07'!$D$3:$D$300,C804,'07'!$H$3:$H$300,"&gt;0")+COUNTIFS('08'!$C$3:$C$300,C804,'08'!$H$3:$H$300,"&gt;0")+COUNTIFS('08'!$D$3:$D$300,C804,'08'!$H$3:$H$300,"&gt;0")+COUNTIFS('09'!$C$3:$C$300,C804,'09'!$H$3:$H$300,"&gt;0")+COUNTIFS('09'!$D$3:$D$300,C804,'09'!$H$3:$H$300,"&gt;0")+COUNTIFS('10'!$C$3:$C$260,C804,'10'!$I$3:$I$260,"&gt;0")+COUNTIFS('10'!$D$3:$D$260,C804,'10'!$I$3:$I$260,"&gt;0")+COUNTIFS('11'!$C$3:$C$300,C804,'11'!$H$3:$H$300,"&gt;0")+COUNTIFS('11'!$D$3:$D$300,C804,'11'!$H$3:$H$300,"&gt;0")+COUNTIFS('12'!$C$3:$C$300,C804,'12'!$H$3:$H$300,"&gt;0")+COUNTIFS('12'!$D$3:$D$300,C804,'12'!$H$3:$H$300,"&gt;0")</f>
        <v>0</v>
      </c>
      <c r="G804" s="18">
        <f>COUNTIFS('01'!$C$3:$C$300,C804,'01'!$H$3:$H$300,"&lt;0")+COUNTIFS('01'!$D$3:$D$300,C804,'01'!$H$3:$H$300,"&lt;0")+COUNTIFS('02'!$C$3:$C$300,C804,'02'!$H$3:$H$300,"&lt;0")+COUNTIFS('02'!$D$3:$D$300,C804,'02'!$H$3:$H$300,"&lt;0")+COUNTIFS('03'!$C$3:$C$300,C804,'03'!$H$3:$H$300,"&lt;0")+COUNTIFS('03'!$D$3:$D$300,C804,'03'!$H$3:$H$300,"&lt;0")+COUNTIFS('04'!$C$3:$C$300,C804,'04'!$H$3:$H$300,"&lt;0")+COUNTIFS('04'!$D$3:$D$300,C804,'04'!$H$3:$H$300,"&lt;0")+COUNTIFS('05'!$C$3:$C$300,C804,'05'!$H$3:$H$300,"&lt;0")+COUNTIFS('05'!$D$3:$D$300,C804,'05'!$H$3:$H$300,"&lt;0")+COUNTIFS('06'!$C$3:$C$300,C804,'06'!$H$3:$H$300,"&lt;0")+COUNTIFS('06'!$D$3:$D$300,C804,'06'!$H$3:$H$300,"&lt;0")+COUNTIFS('07'!$C$3:$C$300,C804,'07'!$H$3:$H$300,"&lt;0")+COUNTIFS('07'!$D$3:$D$300,C804,'07'!$H$3:$H$300,"&lt;0")+COUNTIFS('08'!$C$3:$C$300,C804,'08'!$H$3:$H$300,"&lt;0")+COUNTIFS('08'!$D$3:$D$300,C804,'08'!$H$3:$H$300,"&lt;0")+COUNTIFS('09'!$C$3:$C$300,C804,'09'!$H$3:$H$300,"&lt;0")+COUNTIFS('09'!$D$3:$D$300,C804,'09'!$H$3:$H$300,"&lt;0")+COUNTIFS('10'!$C$3:$C$260,C804,'10'!$I$3:$I$260,"&lt;0")+COUNTIFS('10'!$D$3:$D$260,C804,'10'!$I$3:$I$260,"&lt;0")+COUNTIFS('11'!$C$3:$C$300,C804,'11'!$H$3:$H$300,"&lt;0")+COUNTIFS('11'!$D$3:$D$300,C804,'11'!$H$3:$H$300,"&lt;0")+COUNTIFS('12'!$C$3:$C$300,C804,'12'!$H$3:$H$300,"&lt;0")+COUNTIFS('12'!$D$3:$D$300,C804,'12'!$H$3:$H$300,"&lt;0")</f>
        <v>0</v>
      </c>
      <c r="H804" s="19">
        <f>SUMIFS('01'!$H$3:$H$300,'01'!$C$3:$C$300,C804)+SUMIFS('01'!$H$3:$H$300,'01'!$D$3:$D$300,C804)+SUMIFS('02'!$H$3:$H$300,'02'!$C$3:$C$300,C804)+SUMIFS('02'!$H$3:$H$300,'02'!$D$3:$D$300,C804)+SUMIFS('03'!$H$3:$H$300,'03'!$C$3:$C$300,C804)+SUMIFS('03'!$H$3:$H$300,'03'!$D$3:$D$300,C804)+SUMIFS('04'!$H$3:$H$300,'04'!$C$3:$C$300,C804)+SUMIFS('04'!$H$3:$H$300,'04'!$D$3:$D$300,C804)+SUMIFS('05'!$H$3:$H$300,'05'!$C$3:$C$300,C804)+SUMIFS('05'!$H$3:$H$300,'05'!$D$3:$D$300,C804)+SUMIFS('06'!$H$3:$H$300,'06'!$C$3:$C$300,C804)+SUMIFS('06'!$H$3:$H$300,'06'!$D$3:$D$300,C804)+SUMIFS('07'!$H$3:$H$300,'07'!$C$3:$C$300,C804)+SUMIFS('07'!$H$3:$H$300,'07'!$D$3:$D$300,C804)+SUMIFS('08'!$H$3:$H$300,'08'!$C$3:$C$300,C804)+SUMIFS('08'!$H$3:$H$300,'08'!$D$3:$D$300,C804)+SUMIFS('09'!$H$3:$H$300,'09'!$C$3:$C$300,C804)+SUMIFS('09'!$H$3:$H$300,'09'!$D$3:$D$300,C804)+SUMIFS('10'!$I$3:$I$260,'10'!$C$3:$C$260,C804)+SUMIFS('10'!$I$3:$I$260,'10'!$D$3:$D$260,C804)+SUMIFS('11'!$H$3:$H$300,'11'!$C$3:$C$300,C804)+SUMIFS('11'!$H$3:$H$300,'11'!$D$3:$D$300,C804)+SUMIFS('12'!$H$3:$H$300,'12'!$C$3:$C$300,C804)+SUMIFS('12'!$H$3:$H$300,'12'!$D$3:$D$300,C804)</f>
        <v>0</v>
      </c>
      <c r="I804" s="212"/>
      <c r="J804" s="231"/>
      <c r="K804" s="212"/>
      <c r="L804" s="212"/>
    </row>
    <row r="805" spans="1:12" ht="24.75" customHeight="1">
      <c r="A805" s="16">
        <f>Equipes!$H805+(ROW(Equipes!$H805)/100000)</f>
        <v>8.0499999999999999E-3</v>
      </c>
      <c r="B805" s="13">
        <f>RANK(Equipes!$A805,A:A)</f>
        <v>196</v>
      </c>
      <c r="C805" s="28"/>
      <c r="D805" s="18">
        <f>COUNTIF('01'!$C$3:$C$300,C805)+COUNTIF('02'!$C$3:$C$300,C805)+COUNTIF('03'!$C$3:$C$300,C805)+COUNTIF('04'!$C$3:$C$300,C805)+COUNTIF('05'!$C$3:$C$300,C805)+COUNTIF('06'!$C$3:$C$300,C805)+COUNTIF('07'!$C$3:$C$300,C805)+COUNTIF('08'!$C$3:$C$300,C805)+COUNTIF('09'!$C$3:$C$300,C805)+COUNTIF('10'!$C$3:$C$260,C805)+COUNTIF('11'!$C$3:$C$300,C805)+COUNTIF('12'!$C$3:$C$300,C805)</f>
        <v>0</v>
      </c>
      <c r="E805" s="18">
        <f>COUNTIF('01'!$D$3:$D$300,C805)+COUNTIF('02'!$D$3:$D$300,C805)+COUNTIF('03'!$D$3:$D$300,C805)+COUNTIF('04'!$D$3:$D$300,C805)+COUNTIF('05'!$D$3:$D$300,C805)+COUNTIF('06'!$D$3:$D$300,C805)+COUNTIF('07'!$D$3:$D$300,C805)+COUNTIF('08'!$D$3:$D$300,C805)+COUNTIF('09'!$D$3:$D$300,C805)+COUNTIF('10'!$D$3:$D$260,C805)+COUNTIF('11'!$D$3:$D$300,C805)+COUNTIF('12'!$D$3:$D$300,C805)</f>
        <v>0</v>
      </c>
      <c r="F805" s="18">
        <f>COUNTIFS('01'!$C$3:$C$300,C805,'01'!$H$3:$H$300,"&gt;0")+COUNTIFS('01'!$D$3:$D$300,C805,'01'!$H$3:$H$300,"&gt;0")+COUNTIFS('02'!$C$3:$C$300,C805,'02'!$H$3:$H$300,"&gt;0")+COUNTIFS('02'!$D$3:$D$300,C805,'02'!$H$3:$H$300,"&gt;0")+COUNTIFS('03'!$C$3:$C$300,C805,'03'!$H$3:$H$300,"&gt;0")+COUNTIFS('03'!$D$3:$D$300,C805,'03'!$H$3:$H$300,"&gt;0")+COUNTIFS('04'!$C$3:$C$300,C805,'04'!$H$3:$H$300,"&gt;0")+COUNTIFS('04'!$D$3:$D$300,C805,'04'!$H$3:$H$300,"&gt;0")+COUNTIFS('05'!$C$3:$C$300,C805,'05'!$H$3:$H$300,"&gt;0")+COUNTIFS('05'!$D$3:$D$300,C805,'05'!$H$3:$H$300,"&gt;0")+COUNTIFS('06'!$C$3:$C$300,C805,'06'!$H$3:$H$300,"&gt;0")+COUNTIFS('06'!$D$3:$D$300,C805,'06'!$H$3:$H$300,"&gt;0")+COUNTIFS('07'!$C$3:$C$300,C805,'07'!$H$3:$H$300,"&gt;0")+COUNTIFS('07'!$D$3:$D$300,C805,'07'!$H$3:$H$300,"&gt;0")+COUNTIFS('08'!$C$3:$C$300,C805,'08'!$H$3:$H$300,"&gt;0")+COUNTIFS('08'!$D$3:$D$300,C805,'08'!$H$3:$H$300,"&gt;0")+COUNTIFS('09'!$C$3:$C$300,C805,'09'!$H$3:$H$300,"&gt;0")+COUNTIFS('09'!$D$3:$D$300,C805,'09'!$H$3:$H$300,"&gt;0")+COUNTIFS('10'!$C$3:$C$260,C805,'10'!$I$3:$I$260,"&gt;0")+COUNTIFS('10'!$D$3:$D$260,C805,'10'!$I$3:$I$260,"&gt;0")+COUNTIFS('11'!$C$3:$C$300,C805,'11'!$H$3:$H$300,"&gt;0")+COUNTIFS('11'!$D$3:$D$300,C805,'11'!$H$3:$H$300,"&gt;0")+COUNTIFS('12'!$C$3:$C$300,C805,'12'!$H$3:$H$300,"&gt;0")+COUNTIFS('12'!$D$3:$D$300,C805,'12'!$H$3:$H$300,"&gt;0")</f>
        <v>0</v>
      </c>
      <c r="G805" s="18">
        <f>COUNTIFS('01'!$C$3:$C$300,C805,'01'!$H$3:$H$300,"&lt;0")+COUNTIFS('01'!$D$3:$D$300,C805,'01'!$H$3:$H$300,"&lt;0")+COUNTIFS('02'!$C$3:$C$300,C805,'02'!$H$3:$H$300,"&lt;0")+COUNTIFS('02'!$D$3:$D$300,C805,'02'!$H$3:$H$300,"&lt;0")+COUNTIFS('03'!$C$3:$C$300,C805,'03'!$H$3:$H$300,"&lt;0")+COUNTIFS('03'!$D$3:$D$300,C805,'03'!$H$3:$H$300,"&lt;0")+COUNTIFS('04'!$C$3:$C$300,C805,'04'!$H$3:$H$300,"&lt;0")+COUNTIFS('04'!$D$3:$D$300,C805,'04'!$H$3:$H$300,"&lt;0")+COUNTIFS('05'!$C$3:$C$300,C805,'05'!$H$3:$H$300,"&lt;0")+COUNTIFS('05'!$D$3:$D$300,C805,'05'!$H$3:$H$300,"&lt;0")+COUNTIFS('06'!$C$3:$C$300,C805,'06'!$H$3:$H$300,"&lt;0")+COUNTIFS('06'!$D$3:$D$300,C805,'06'!$H$3:$H$300,"&lt;0")+COUNTIFS('07'!$C$3:$C$300,C805,'07'!$H$3:$H$300,"&lt;0")+COUNTIFS('07'!$D$3:$D$300,C805,'07'!$H$3:$H$300,"&lt;0")+COUNTIFS('08'!$C$3:$C$300,C805,'08'!$H$3:$H$300,"&lt;0")+COUNTIFS('08'!$D$3:$D$300,C805,'08'!$H$3:$H$300,"&lt;0")+COUNTIFS('09'!$C$3:$C$300,C805,'09'!$H$3:$H$300,"&lt;0")+COUNTIFS('09'!$D$3:$D$300,C805,'09'!$H$3:$H$300,"&lt;0")+COUNTIFS('10'!$C$3:$C$260,C805,'10'!$I$3:$I$260,"&lt;0")+COUNTIFS('10'!$D$3:$D$260,C805,'10'!$I$3:$I$260,"&lt;0")+COUNTIFS('11'!$C$3:$C$300,C805,'11'!$H$3:$H$300,"&lt;0")+COUNTIFS('11'!$D$3:$D$300,C805,'11'!$H$3:$H$300,"&lt;0")+COUNTIFS('12'!$C$3:$C$300,C805,'12'!$H$3:$H$300,"&lt;0")+COUNTIFS('12'!$D$3:$D$300,C805,'12'!$H$3:$H$300,"&lt;0")</f>
        <v>0</v>
      </c>
      <c r="H805" s="19">
        <f>SUMIFS('01'!$H$3:$H$300,'01'!$C$3:$C$300,C805)+SUMIFS('01'!$H$3:$H$300,'01'!$D$3:$D$300,C805)+SUMIFS('02'!$H$3:$H$300,'02'!$C$3:$C$300,C805)+SUMIFS('02'!$H$3:$H$300,'02'!$D$3:$D$300,C805)+SUMIFS('03'!$H$3:$H$300,'03'!$C$3:$C$300,C805)+SUMIFS('03'!$H$3:$H$300,'03'!$D$3:$D$300,C805)+SUMIFS('04'!$H$3:$H$300,'04'!$C$3:$C$300,C805)+SUMIFS('04'!$H$3:$H$300,'04'!$D$3:$D$300,C805)+SUMIFS('05'!$H$3:$H$300,'05'!$C$3:$C$300,C805)+SUMIFS('05'!$H$3:$H$300,'05'!$D$3:$D$300,C805)+SUMIFS('06'!$H$3:$H$300,'06'!$C$3:$C$300,C805)+SUMIFS('06'!$H$3:$H$300,'06'!$D$3:$D$300,C805)+SUMIFS('07'!$H$3:$H$300,'07'!$C$3:$C$300,C805)+SUMIFS('07'!$H$3:$H$300,'07'!$D$3:$D$300,C805)+SUMIFS('08'!$H$3:$H$300,'08'!$C$3:$C$300,C805)+SUMIFS('08'!$H$3:$H$300,'08'!$D$3:$D$300,C805)+SUMIFS('09'!$H$3:$H$300,'09'!$C$3:$C$300,C805)+SUMIFS('09'!$H$3:$H$300,'09'!$D$3:$D$300,C805)+SUMIFS('10'!$I$3:$I$260,'10'!$C$3:$C$260,C805)+SUMIFS('10'!$I$3:$I$260,'10'!$D$3:$D$260,C805)+SUMIFS('11'!$H$3:$H$300,'11'!$C$3:$C$300,C805)+SUMIFS('11'!$H$3:$H$300,'11'!$D$3:$D$300,C805)+SUMIFS('12'!$H$3:$H$300,'12'!$C$3:$C$300,C805)+SUMIFS('12'!$H$3:$H$300,'12'!$D$3:$D$300,C805)</f>
        <v>0</v>
      </c>
      <c r="I805" s="212"/>
      <c r="J805" s="231"/>
      <c r="K805" s="212"/>
      <c r="L805" s="212"/>
    </row>
    <row r="806" spans="1:12" ht="24.75" customHeight="1">
      <c r="A806" s="16">
        <f>Equipes!$H806+(ROW(Equipes!$H806)/100000)</f>
        <v>8.0599999999999995E-3</v>
      </c>
      <c r="B806" s="13">
        <f>RANK(Equipes!$A806,A:A)</f>
        <v>195</v>
      </c>
      <c r="C806" s="28"/>
      <c r="D806" s="18">
        <f>COUNTIF('01'!$C$3:$C$300,C806)+COUNTIF('02'!$C$3:$C$300,C806)+COUNTIF('03'!$C$3:$C$300,C806)+COUNTIF('04'!$C$3:$C$300,C806)+COUNTIF('05'!$C$3:$C$300,C806)+COUNTIF('06'!$C$3:$C$300,C806)+COUNTIF('07'!$C$3:$C$300,C806)+COUNTIF('08'!$C$3:$C$300,C806)+COUNTIF('09'!$C$3:$C$300,C806)+COUNTIF('10'!$C$3:$C$260,C806)+COUNTIF('11'!$C$3:$C$300,C806)+COUNTIF('12'!$C$3:$C$300,C806)</f>
        <v>0</v>
      </c>
      <c r="E806" s="18">
        <f>COUNTIF('01'!$D$3:$D$300,C806)+COUNTIF('02'!$D$3:$D$300,C806)+COUNTIF('03'!$D$3:$D$300,C806)+COUNTIF('04'!$D$3:$D$300,C806)+COUNTIF('05'!$D$3:$D$300,C806)+COUNTIF('06'!$D$3:$D$300,C806)+COUNTIF('07'!$D$3:$D$300,C806)+COUNTIF('08'!$D$3:$D$300,C806)+COUNTIF('09'!$D$3:$D$300,C806)+COUNTIF('10'!$D$3:$D$260,C806)+COUNTIF('11'!$D$3:$D$300,C806)+COUNTIF('12'!$D$3:$D$300,C806)</f>
        <v>0</v>
      </c>
      <c r="F806" s="18">
        <f>COUNTIFS('01'!$C$3:$C$300,C806,'01'!$H$3:$H$300,"&gt;0")+COUNTIFS('01'!$D$3:$D$300,C806,'01'!$H$3:$H$300,"&gt;0")+COUNTIFS('02'!$C$3:$C$300,C806,'02'!$H$3:$H$300,"&gt;0")+COUNTIFS('02'!$D$3:$D$300,C806,'02'!$H$3:$H$300,"&gt;0")+COUNTIFS('03'!$C$3:$C$300,C806,'03'!$H$3:$H$300,"&gt;0")+COUNTIFS('03'!$D$3:$D$300,C806,'03'!$H$3:$H$300,"&gt;0")+COUNTIFS('04'!$C$3:$C$300,C806,'04'!$H$3:$H$300,"&gt;0")+COUNTIFS('04'!$D$3:$D$300,C806,'04'!$H$3:$H$300,"&gt;0")+COUNTIFS('05'!$C$3:$C$300,C806,'05'!$H$3:$H$300,"&gt;0")+COUNTIFS('05'!$D$3:$D$300,C806,'05'!$H$3:$H$300,"&gt;0")+COUNTIFS('06'!$C$3:$C$300,C806,'06'!$H$3:$H$300,"&gt;0")+COUNTIFS('06'!$D$3:$D$300,C806,'06'!$H$3:$H$300,"&gt;0")+COUNTIFS('07'!$C$3:$C$300,C806,'07'!$H$3:$H$300,"&gt;0")+COUNTIFS('07'!$D$3:$D$300,C806,'07'!$H$3:$H$300,"&gt;0")+COUNTIFS('08'!$C$3:$C$300,C806,'08'!$H$3:$H$300,"&gt;0")+COUNTIFS('08'!$D$3:$D$300,C806,'08'!$H$3:$H$300,"&gt;0")+COUNTIFS('09'!$C$3:$C$300,C806,'09'!$H$3:$H$300,"&gt;0")+COUNTIFS('09'!$D$3:$D$300,C806,'09'!$H$3:$H$300,"&gt;0")+COUNTIFS('10'!$C$3:$C$260,C806,'10'!$I$3:$I$260,"&gt;0")+COUNTIFS('10'!$D$3:$D$260,C806,'10'!$I$3:$I$260,"&gt;0")+COUNTIFS('11'!$C$3:$C$300,C806,'11'!$H$3:$H$300,"&gt;0")+COUNTIFS('11'!$D$3:$D$300,C806,'11'!$H$3:$H$300,"&gt;0")+COUNTIFS('12'!$C$3:$C$300,C806,'12'!$H$3:$H$300,"&gt;0")+COUNTIFS('12'!$D$3:$D$300,C806,'12'!$H$3:$H$300,"&gt;0")</f>
        <v>0</v>
      </c>
      <c r="G806" s="18">
        <f>COUNTIFS('01'!$C$3:$C$300,C806,'01'!$H$3:$H$300,"&lt;0")+COUNTIFS('01'!$D$3:$D$300,C806,'01'!$H$3:$H$300,"&lt;0")+COUNTIFS('02'!$C$3:$C$300,C806,'02'!$H$3:$H$300,"&lt;0")+COUNTIFS('02'!$D$3:$D$300,C806,'02'!$H$3:$H$300,"&lt;0")+COUNTIFS('03'!$C$3:$C$300,C806,'03'!$H$3:$H$300,"&lt;0")+COUNTIFS('03'!$D$3:$D$300,C806,'03'!$H$3:$H$300,"&lt;0")+COUNTIFS('04'!$C$3:$C$300,C806,'04'!$H$3:$H$300,"&lt;0")+COUNTIFS('04'!$D$3:$D$300,C806,'04'!$H$3:$H$300,"&lt;0")+COUNTIFS('05'!$C$3:$C$300,C806,'05'!$H$3:$H$300,"&lt;0")+COUNTIFS('05'!$D$3:$D$300,C806,'05'!$H$3:$H$300,"&lt;0")+COUNTIFS('06'!$C$3:$C$300,C806,'06'!$H$3:$H$300,"&lt;0")+COUNTIFS('06'!$D$3:$D$300,C806,'06'!$H$3:$H$300,"&lt;0")+COUNTIFS('07'!$C$3:$C$300,C806,'07'!$H$3:$H$300,"&lt;0")+COUNTIFS('07'!$D$3:$D$300,C806,'07'!$H$3:$H$300,"&lt;0")+COUNTIFS('08'!$C$3:$C$300,C806,'08'!$H$3:$H$300,"&lt;0")+COUNTIFS('08'!$D$3:$D$300,C806,'08'!$H$3:$H$300,"&lt;0")+COUNTIFS('09'!$C$3:$C$300,C806,'09'!$H$3:$H$300,"&lt;0")+COUNTIFS('09'!$D$3:$D$300,C806,'09'!$H$3:$H$300,"&lt;0")+COUNTIFS('10'!$C$3:$C$260,C806,'10'!$I$3:$I$260,"&lt;0")+COUNTIFS('10'!$D$3:$D$260,C806,'10'!$I$3:$I$260,"&lt;0")+COUNTIFS('11'!$C$3:$C$300,C806,'11'!$H$3:$H$300,"&lt;0")+COUNTIFS('11'!$D$3:$D$300,C806,'11'!$H$3:$H$300,"&lt;0")+COUNTIFS('12'!$C$3:$C$300,C806,'12'!$H$3:$H$300,"&lt;0")+COUNTIFS('12'!$D$3:$D$300,C806,'12'!$H$3:$H$300,"&lt;0")</f>
        <v>0</v>
      </c>
      <c r="H806" s="19">
        <f>SUMIFS('01'!$H$3:$H$300,'01'!$C$3:$C$300,C806)+SUMIFS('01'!$H$3:$H$300,'01'!$D$3:$D$300,C806)+SUMIFS('02'!$H$3:$H$300,'02'!$C$3:$C$300,C806)+SUMIFS('02'!$H$3:$H$300,'02'!$D$3:$D$300,C806)+SUMIFS('03'!$H$3:$H$300,'03'!$C$3:$C$300,C806)+SUMIFS('03'!$H$3:$H$300,'03'!$D$3:$D$300,C806)+SUMIFS('04'!$H$3:$H$300,'04'!$C$3:$C$300,C806)+SUMIFS('04'!$H$3:$H$300,'04'!$D$3:$D$300,C806)+SUMIFS('05'!$H$3:$H$300,'05'!$C$3:$C$300,C806)+SUMIFS('05'!$H$3:$H$300,'05'!$D$3:$D$300,C806)+SUMIFS('06'!$H$3:$H$300,'06'!$C$3:$C$300,C806)+SUMIFS('06'!$H$3:$H$300,'06'!$D$3:$D$300,C806)+SUMIFS('07'!$H$3:$H$300,'07'!$C$3:$C$300,C806)+SUMIFS('07'!$H$3:$H$300,'07'!$D$3:$D$300,C806)+SUMIFS('08'!$H$3:$H$300,'08'!$C$3:$C$300,C806)+SUMIFS('08'!$H$3:$H$300,'08'!$D$3:$D$300,C806)+SUMIFS('09'!$H$3:$H$300,'09'!$C$3:$C$300,C806)+SUMIFS('09'!$H$3:$H$300,'09'!$D$3:$D$300,C806)+SUMIFS('10'!$I$3:$I$260,'10'!$C$3:$C$260,C806)+SUMIFS('10'!$I$3:$I$260,'10'!$D$3:$D$260,C806)+SUMIFS('11'!$H$3:$H$300,'11'!$C$3:$C$300,C806)+SUMIFS('11'!$H$3:$H$300,'11'!$D$3:$D$300,C806)+SUMIFS('12'!$H$3:$H$300,'12'!$C$3:$C$300,C806)+SUMIFS('12'!$H$3:$H$300,'12'!$D$3:$D$300,C806)</f>
        <v>0</v>
      </c>
      <c r="I806" s="212"/>
      <c r="J806" s="231"/>
      <c r="K806" s="212"/>
      <c r="L806" s="212"/>
    </row>
    <row r="807" spans="1:12" ht="24.75" customHeight="1">
      <c r="A807" s="16">
        <f>Equipes!$H807+(ROW(Equipes!$H807)/100000)</f>
        <v>8.0700000000000008E-3</v>
      </c>
      <c r="B807" s="13">
        <f>RANK(Equipes!$A807,A:A)</f>
        <v>194</v>
      </c>
      <c r="C807" s="28"/>
      <c r="D807" s="18">
        <f>COUNTIF('01'!$C$3:$C$300,C807)+COUNTIF('02'!$C$3:$C$300,C807)+COUNTIF('03'!$C$3:$C$300,C807)+COUNTIF('04'!$C$3:$C$300,C807)+COUNTIF('05'!$C$3:$C$300,C807)+COUNTIF('06'!$C$3:$C$300,C807)+COUNTIF('07'!$C$3:$C$300,C807)+COUNTIF('08'!$C$3:$C$300,C807)+COUNTIF('09'!$C$3:$C$300,C807)+COUNTIF('10'!$C$3:$C$260,C807)+COUNTIF('11'!$C$3:$C$300,C807)+COUNTIF('12'!$C$3:$C$300,C807)</f>
        <v>0</v>
      </c>
      <c r="E807" s="18">
        <f>COUNTIF('01'!$D$3:$D$300,C807)+COUNTIF('02'!$D$3:$D$300,C807)+COUNTIF('03'!$D$3:$D$300,C807)+COUNTIF('04'!$D$3:$D$300,C807)+COUNTIF('05'!$D$3:$D$300,C807)+COUNTIF('06'!$D$3:$D$300,C807)+COUNTIF('07'!$D$3:$D$300,C807)+COUNTIF('08'!$D$3:$D$300,C807)+COUNTIF('09'!$D$3:$D$300,C807)+COUNTIF('10'!$D$3:$D$260,C807)+COUNTIF('11'!$D$3:$D$300,C807)+COUNTIF('12'!$D$3:$D$300,C807)</f>
        <v>0</v>
      </c>
      <c r="F807" s="18">
        <f>COUNTIFS('01'!$C$3:$C$300,C807,'01'!$H$3:$H$300,"&gt;0")+COUNTIFS('01'!$D$3:$D$300,C807,'01'!$H$3:$H$300,"&gt;0")+COUNTIFS('02'!$C$3:$C$300,C807,'02'!$H$3:$H$300,"&gt;0")+COUNTIFS('02'!$D$3:$D$300,C807,'02'!$H$3:$H$300,"&gt;0")+COUNTIFS('03'!$C$3:$C$300,C807,'03'!$H$3:$H$300,"&gt;0")+COUNTIFS('03'!$D$3:$D$300,C807,'03'!$H$3:$H$300,"&gt;0")+COUNTIFS('04'!$C$3:$C$300,C807,'04'!$H$3:$H$300,"&gt;0")+COUNTIFS('04'!$D$3:$D$300,C807,'04'!$H$3:$H$300,"&gt;0")+COUNTIFS('05'!$C$3:$C$300,C807,'05'!$H$3:$H$300,"&gt;0")+COUNTIFS('05'!$D$3:$D$300,C807,'05'!$H$3:$H$300,"&gt;0")+COUNTIFS('06'!$C$3:$C$300,C807,'06'!$H$3:$H$300,"&gt;0")+COUNTIFS('06'!$D$3:$D$300,C807,'06'!$H$3:$H$300,"&gt;0")+COUNTIFS('07'!$C$3:$C$300,C807,'07'!$H$3:$H$300,"&gt;0")+COUNTIFS('07'!$D$3:$D$300,C807,'07'!$H$3:$H$300,"&gt;0")+COUNTIFS('08'!$C$3:$C$300,C807,'08'!$H$3:$H$300,"&gt;0")+COUNTIFS('08'!$D$3:$D$300,C807,'08'!$H$3:$H$300,"&gt;0")+COUNTIFS('09'!$C$3:$C$300,C807,'09'!$H$3:$H$300,"&gt;0")+COUNTIFS('09'!$D$3:$D$300,C807,'09'!$H$3:$H$300,"&gt;0")+COUNTIFS('10'!$C$3:$C$260,C807,'10'!$I$3:$I$260,"&gt;0")+COUNTIFS('10'!$D$3:$D$260,C807,'10'!$I$3:$I$260,"&gt;0")+COUNTIFS('11'!$C$3:$C$300,C807,'11'!$H$3:$H$300,"&gt;0")+COUNTIFS('11'!$D$3:$D$300,C807,'11'!$H$3:$H$300,"&gt;0")+COUNTIFS('12'!$C$3:$C$300,C807,'12'!$H$3:$H$300,"&gt;0")+COUNTIFS('12'!$D$3:$D$300,C807,'12'!$H$3:$H$300,"&gt;0")</f>
        <v>0</v>
      </c>
      <c r="G807" s="18">
        <f>COUNTIFS('01'!$C$3:$C$300,C807,'01'!$H$3:$H$300,"&lt;0")+COUNTIFS('01'!$D$3:$D$300,C807,'01'!$H$3:$H$300,"&lt;0")+COUNTIFS('02'!$C$3:$C$300,C807,'02'!$H$3:$H$300,"&lt;0")+COUNTIFS('02'!$D$3:$D$300,C807,'02'!$H$3:$H$300,"&lt;0")+COUNTIFS('03'!$C$3:$C$300,C807,'03'!$H$3:$H$300,"&lt;0")+COUNTIFS('03'!$D$3:$D$300,C807,'03'!$H$3:$H$300,"&lt;0")+COUNTIFS('04'!$C$3:$C$300,C807,'04'!$H$3:$H$300,"&lt;0")+COUNTIFS('04'!$D$3:$D$300,C807,'04'!$H$3:$H$300,"&lt;0")+COUNTIFS('05'!$C$3:$C$300,C807,'05'!$H$3:$H$300,"&lt;0")+COUNTIFS('05'!$D$3:$D$300,C807,'05'!$H$3:$H$300,"&lt;0")+COUNTIFS('06'!$C$3:$C$300,C807,'06'!$H$3:$H$300,"&lt;0")+COUNTIFS('06'!$D$3:$D$300,C807,'06'!$H$3:$H$300,"&lt;0")+COUNTIFS('07'!$C$3:$C$300,C807,'07'!$H$3:$H$300,"&lt;0")+COUNTIFS('07'!$D$3:$D$300,C807,'07'!$H$3:$H$300,"&lt;0")+COUNTIFS('08'!$C$3:$C$300,C807,'08'!$H$3:$H$300,"&lt;0")+COUNTIFS('08'!$D$3:$D$300,C807,'08'!$H$3:$H$300,"&lt;0")+COUNTIFS('09'!$C$3:$C$300,C807,'09'!$H$3:$H$300,"&lt;0")+COUNTIFS('09'!$D$3:$D$300,C807,'09'!$H$3:$H$300,"&lt;0")+COUNTIFS('10'!$C$3:$C$260,C807,'10'!$I$3:$I$260,"&lt;0")+COUNTIFS('10'!$D$3:$D$260,C807,'10'!$I$3:$I$260,"&lt;0")+COUNTIFS('11'!$C$3:$C$300,C807,'11'!$H$3:$H$300,"&lt;0")+COUNTIFS('11'!$D$3:$D$300,C807,'11'!$H$3:$H$300,"&lt;0")+COUNTIFS('12'!$C$3:$C$300,C807,'12'!$H$3:$H$300,"&lt;0")+COUNTIFS('12'!$D$3:$D$300,C807,'12'!$H$3:$H$300,"&lt;0")</f>
        <v>0</v>
      </c>
      <c r="H807" s="19">
        <f>SUMIFS('01'!$H$3:$H$300,'01'!$C$3:$C$300,C807)+SUMIFS('01'!$H$3:$H$300,'01'!$D$3:$D$300,C807)+SUMIFS('02'!$H$3:$H$300,'02'!$C$3:$C$300,C807)+SUMIFS('02'!$H$3:$H$300,'02'!$D$3:$D$300,C807)+SUMIFS('03'!$H$3:$H$300,'03'!$C$3:$C$300,C807)+SUMIFS('03'!$H$3:$H$300,'03'!$D$3:$D$300,C807)+SUMIFS('04'!$H$3:$H$300,'04'!$C$3:$C$300,C807)+SUMIFS('04'!$H$3:$H$300,'04'!$D$3:$D$300,C807)+SUMIFS('05'!$H$3:$H$300,'05'!$C$3:$C$300,C807)+SUMIFS('05'!$H$3:$H$300,'05'!$D$3:$D$300,C807)+SUMIFS('06'!$H$3:$H$300,'06'!$C$3:$C$300,C807)+SUMIFS('06'!$H$3:$H$300,'06'!$D$3:$D$300,C807)+SUMIFS('07'!$H$3:$H$300,'07'!$C$3:$C$300,C807)+SUMIFS('07'!$H$3:$H$300,'07'!$D$3:$D$300,C807)+SUMIFS('08'!$H$3:$H$300,'08'!$C$3:$C$300,C807)+SUMIFS('08'!$H$3:$H$300,'08'!$D$3:$D$300,C807)+SUMIFS('09'!$H$3:$H$300,'09'!$C$3:$C$300,C807)+SUMIFS('09'!$H$3:$H$300,'09'!$D$3:$D$300,C807)+SUMIFS('10'!$I$3:$I$260,'10'!$C$3:$C$260,C807)+SUMIFS('10'!$I$3:$I$260,'10'!$D$3:$D$260,C807)+SUMIFS('11'!$H$3:$H$300,'11'!$C$3:$C$300,C807)+SUMIFS('11'!$H$3:$H$300,'11'!$D$3:$D$300,C807)+SUMIFS('12'!$H$3:$H$300,'12'!$C$3:$C$300,C807)+SUMIFS('12'!$H$3:$H$300,'12'!$D$3:$D$300,C807)</f>
        <v>0</v>
      </c>
      <c r="I807" s="212"/>
      <c r="J807" s="231"/>
      <c r="K807" s="212"/>
      <c r="L807" s="212"/>
    </row>
    <row r="808" spans="1:12" ht="24.75" customHeight="1">
      <c r="A808" s="16">
        <f>Equipes!$H808+(ROW(Equipes!$H808)/100000)</f>
        <v>8.0800000000000004E-3</v>
      </c>
      <c r="B808" s="13">
        <f>RANK(Equipes!$A808,A:A)</f>
        <v>193</v>
      </c>
      <c r="C808" s="28"/>
      <c r="D808" s="18">
        <f>COUNTIF('01'!$C$3:$C$300,C808)+COUNTIF('02'!$C$3:$C$300,C808)+COUNTIF('03'!$C$3:$C$300,C808)+COUNTIF('04'!$C$3:$C$300,C808)+COUNTIF('05'!$C$3:$C$300,C808)+COUNTIF('06'!$C$3:$C$300,C808)+COUNTIF('07'!$C$3:$C$300,C808)+COUNTIF('08'!$C$3:$C$300,C808)+COUNTIF('09'!$C$3:$C$300,C808)+COUNTIF('10'!$C$3:$C$260,C808)+COUNTIF('11'!$C$3:$C$300,C808)+COUNTIF('12'!$C$3:$C$300,C808)</f>
        <v>0</v>
      </c>
      <c r="E808" s="18">
        <f>COUNTIF('01'!$D$3:$D$300,C808)+COUNTIF('02'!$D$3:$D$300,C808)+COUNTIF('03'!$D$3:$D$300,C808)+COUNTIF('04'!$D$3:$D$300,C808)+COUNTIF('05'!$D$3:$D$300,C808)+COUNTIF('06'!$D$3:$D$300,C808)+COUNTIF('07'!$D$3:$D$300,C808)+COUNTIF('08'!$D$3:$D$300,C808)+COUNTIF('09'!$D$3:$D$300,C808)+COUNTIF('10'!$D$3:$D$260,C808)+COUNTIF('11'!$D$3:$D$300,C808)+COUNTIF('12'!$D$3:$D$300,C808)</f>
        <v>0</v>
      </c>
      <c r="F808" s="18">
        <f>COUNTIFS('01'!$C$3:$C$300,C808,'01'!$H$3:$H$300,"&gt;0")+COUNTIFS('01'!$D$3:$D$300,C808,'01'!$H$3:$H$300,"&gt;0")+COUNTIFS('02'!$C$3:$C$300,C808,'02'!$H$3:$H$300,"&gt;0")+COUNTIFS('02'!$D$3:$D$300,C808,'02'!$H$3:$H$300,"&gt;0")+COUNTIFS('03'!$C$3:$C$300,C808,'03'!$H$3:$H$300,"&gt;0")+COUNTIFS('03'!$D$3:$D$300,C808,'03'!$H$3:$H$300,"&gt;0")+COUNTIFS('04'!$C$3:$C$300,C808,'04'!$H$3:$H$300,"&gt;0")+COUNTIFS('04'!$D$3:$D$300,C808,'04'!$H$3:$H$300,"&gt;0")+COUNTIFS('05'!$C$3:$C$300,C808,'05'!$H$3:$H$300,"&gt;0")+COUNTIFS('05'!$D$3:$D$300,C808,'05'!$H$3:$H$300,"&gt;0")+COUNTIFS('06'!$C$3:$C$300,C808,'06'!$H$3:$H$300,"&gt;0")+COUNTIFS('06'!$D$3:$D$300,C808,'06'!$H$3:$H$300,"&gt;0")+COUNTIFS('07'!$C$3:$C$300,C808,'07'!$H$3:$H$300,"&gt;0")+COUNTIFS('07'!$D$3:$D$300,C808,'07'!$H$3:$H$300,"&gt;0")+COUNTIFS('08'!$C$3:$C$300,C808,'08'!$H$3:$H$300,"&gt;0")+COUNTIFS('08'!$D$3:$D$300,C808,'08'!$H$3:$H$300,"&gt;0")+COUNTIFS('09'!$C$3:$C$300,C808,'09'!$H$3:$H$300,"&gt;0")+COUNTIFS('09'!$D$3:$D$300,C808,'09'!$H$3:$H$300,"&gt;0")+COUNTIFS('10'!$C$3:$C$260,C808,'10'!$I$3:$I$260,"&gt;0")+COUNTIFS('10'!$D$3:$D$260,C808,'10'!$I$3:$I$260,"&gt;0")+COUNTIFS('11'!$C$3:$C$300,C808,'11'!$H$3:$H$300,"&gt;0")+COUNTIFS('11'!$D$3:$D$300,C808,'11'!$H$3:$H$300,"&gt;0")+COUNTIFS('12'!$C$3:$C$300,C808,'12'!$H$3:$H$300,"&gt;0")+COUNTIFS('12'!$D$3:$D$300,C808,'12'!$H$3:$H$300,"&gt;0")</f>
        <v>0</v>
      </c>
      <c r="G808" s="18">
        <f>COUNTIFS('01'!$C$3:$C$300,C808,'01'!$H$3:$H$300,"&lt;0")+COUNTIFS('01'!$D$3:$D$300,C808,'01'!$H$3:$H$300,"&lt;0")+COUNTIFS('02'!$C$3:$C$300,C808,'02'!$H$3:$H$300,"&lt;0")+COUNTIFS('02'!$D$3:$D$300,C808,'02'!$H$3:$H$300,"&lt;0")+COUNTIFS('03'!$C$3:$C$300,C808,'03'!$H$3:$H$300,"&lt;0")+COUNTIFS('03'!$D$3:$D$300,C808,'03'!$H$3:$H$300,"&lt;0")+COUNTIFS('04'!$C$3:$C$300,C808,'04'!$H$3:$H$300,"&lt;0")+COUNTIFS('04'!$D$3:$D$300,C808,'04'!$H$3:$H$300,"&lt;0")+COUNTIFS('05'!$C$3:$C$300,C808,'05'!$H$3:$H$300,"&lt;0")+COUNTIFS('05'!$D$3:$D$300,C808,'05'!$H$3:$H$300,"&lt;0")+COUNTIFS('06'!$C$3:$C$300,C808,'06'!$H$3:$H$300,"&lt;0")+COUNTIFS('06'!$D$3:$D$300,C808,'06'!$H$3:$H$300,"&lt;0")+COUNTIFS('07'!$C$3:$C$300,C808,'07'!$H$3:$H$300,"&lt;0")+COUNTIFS('07'!$D$3:$D$300,C808,'07'!$H$3:$H$300,"&lt;0")+COUNTIFS('08'!$C$3:$C$300,C808,'08'!$H$3:$H$300,"&lt;0")+COUNTIFS('08'!$D$3:$D$300,C808,'08'!$H$3:$H$300,"&lt;0")+COUNTIFS('09'!$C$3:$C$300,C808,'09'!$H$3:$H$300,"&lt;0")+COUNTIFS('09'!$D$3:$D$300,C808,'09'!$H$3:$H$300,"&lt;0")+COUNTIFS('10'!$C$3:$C$260,C808,'10'!$I$3:$I$260,"&lt;0")+COUNTIFS('10'!$D$3:$D$260,C808,'10'!$I$3:$I$260,"&lt;0")+COUNTIFS('11'!$C$3:$C$300,C808,'11'!$H$3:$H$300,"&lt;0")+COUNTIFS('11'!$D$3:$D$300,C808,'11'!$H$3:$H$300,"&lt;0")+COUNTIFS('12'!$C$3:$C$300,C808,'12'!$H$3:$H$300,"&lt;0")+COUNTIFS('12'!$D$3:$D$300,C808,'12'!$H$3:$H$300,"&lt;0")</f>
        <v>0</v>
      </c>
      <c r="H808" s="19">
        <f>SUMIFS('01'!$H$3:$H$300,'01'!$C$3:$C$300,C808)+SUMIFS('01'!$H$3:$H$300,'01'!$D$3:$D$300,C808)+SUMIFS('02'!$H$3:$H$300,'02'!$C$3:$C$300,C808)+SUMIFS('02'!$H$3:$H$300,'02'!$D$3:$D$300,C808)+SUMIFS('03'!$H$3:$H$300,'03'!$C$3:$C$300,C808)+SUMIFS('03'!$H$3:$H$300,'03'!$D$3:$D$300,C808)+SUMIFS('04'!$H$3:$H$300,'04'!$C$3:$C$300,C808)+SUMIFS('04'!$H$3:$H$300,'04'!$D$3:$D$300,C808)+SUMIFS('05'!$H$3:$H$300,'05'!$C$3:$C$300,C808)+SUMIFS('05'!$H$3:$H$300,'05'!$D$3:$D$300,C808)+SUMIFS('06'!$H$3:$H$300,'06'!$C$3:$C$300,C808)+SUMIFS('06'!$H$3:$H$300,'06'!$D$3:$D$300,C808)+SUMIFS('07'!$H$3:$H$300,'07'!$C$3:$C$300,C808)+SUMIFS('07'!$H$3:$H$300,'07'!$D$3:$D$300,C808)+SUMIFS('08'!$H$3:$H$300,'08'!$C$3:$C$300,C808)+SUMIFS('08'!$H$3:$H$300,'08'!$D$3:$D$300,C808)+SUMIFS('09'!$H$3:$H$300,'09'!$C$3:$C$300,C808)+SUMIFS('09'!$H$3:$H$300,'09'!$D$3:$D$300,C808)+SUMIFS('10'!$I$3:$I$260,'10'!$C$3:$C$260,C808)+SUMIFS('10'!$I$3:$I$260,'10'!$D$3:$D$260,C808)+SUMIFS('11'!$H$3:$H$300,'11'!$C$3:$C$300,C808)+SUMIFS('11'!$H$3:$H$300,'11'!$D$3:$D$300,C808)+SUMIFS('12'!$H$3:$H$300,'12'!$C$3:$C$300,C808)+SUMIFS('12'!$H$3:$H$300,'12'!$D$3:$D$300,C808)</f>
        <v>0</v>
      </c>
      <c r="I808" s="212"/>
      <c r="J808" s="231"/>
      <c r="K808" s="212"/>
      <c r="L808" s="212"/>
    </row>
    <row r="809" spans="1:12" ht="24.75" customHeight="1">
      <c r="A809" s="16">
        <f>Equipes!$H809+(ROW(Equipes!$H809)/100000)</f>
        <v>8.09E-3</v>
      </c>
      <c r="B809" s="13">
        <f>RANK(Equipes!$A809,A:A)</f>
        <v>192</v>
      </c>
      <c r="C809" s="28"/>
      <c r="D809" s="18">
        <f>COUNTIF('01'!$C$3:$C$300,C809)+COUNTIF('02'!$C$3:$C$300,C809)+COUNTIF('03'!$C$3:$C$300,C809)+COUNTIF('04'!$C$3:$C$300,C809)+COUNTIF('05'!$C$3:$C$300,C809)+COUNTIF('06'!$C$3:$C$300,C809)+COUNTIF('07'!$C$3:$C$300,C809)+COUNTIF('08'!$C$3:$C$300,C809)+COUNTIF('09'!$C$3:$C$300,C809)+COUNTIF('10'!$C$3:$C$260,C809)+COUNTIF('11'!$C$3:$C$300,C809)+COUNTIF('12'!$C$3:$C$300,C809)</f>
        <v>0</v>
      </c>
      <c r="E809" s="18">
        <f>COUNTIF('01'!$D$3:$D$300,C809)+COUNTIF('02'!$D$3:$D$300,C809)+COUNTIF('03'!$D$3:$D$300,C809)+COUNTIF('04'!$D$3:$D$300,C809)+COUNTIF('05'!$D$3:$D$300,C809)+COUNTIF('06'!$D$3:$D$300,C809)+COUNTIF('07'!$D$3:$D$300,C809)+COUNTIF('08'!$D$3:$D$300,C809)+COUNTIF('09'!$D$3:$D$300,C809)+COUNTIF('10'!$D$3:$D$260,C809)+COUNTIF('11'!$D$3:$D$300,C809)+COUNTIF('12'!$D$3:$D$300,C809)</f>
        <v>0</v>
      </c>
      <c r="F809" s="18">
        <f>COUNTIFS('01'!$C$3:$C$300,C809,'01'!$H$3:$H$300,"&gt;0")+COUNTIFS('01'!$D$3:$D$300,C809,'01'!$H$3:$H$300,"&gt;0")+COUNTIFS('02'!$C$3:$C$300,C809,'02'!$H$3:$H$300,"&gt;0")+COUNTIFS('02'!$D$3:$D$300,C809,'02'!$H$3:$H$300,"&gt;0")+COUNTIFS('03'!$C$3:$C$300,C809,'03'!$H$3:$H$300,"&gt;0")+COUNTIFS('03'!$D$3:$D$300,C809,'03'!$H$3:$H$300,"&gt;0")+COUNTIFS('04'!$C$3:$C$300,C809,'04'!$H$3:$H$300,"&gt;0")+COUNTIFS('04'!$D$3:$D$300,C809,'04'!$H$3:$H$300,"&gt;0")+COUNTIFS('05'!$C$3:$C$300,C809,'05'!$H$3:$H$300,"&gt;0")+COUNTIFS('05'!$D$3:$D$300,C809,'05'!$H$3:$H$300,"&gt;0")+COUNTIFS('06'!$C$3:$C$300,C809,'06'!$H$3:$H$300,"&gt;0")+COUNTIFS('06'!$D$3:$D$300,C809,'06'!$H$3:$H$300,"&gt;0")+COUNTIFS('07'!$C$3:$C$300,C809,'07'!$H$3:$H$300,"&gt;0")+COUNTIFS('07'!$D$3:$D$300,C809,'07'!$H$3:$H$300,"&gt;0")+COUNTIFS('08'!$C$3:$C$300,C809,'08'!$H$3:$H$300,"&gt;0")+COUNTIFS('08'!$D$3:$D$300,C809,'08'!$H$3:$H$300,"&gt;0")+COUNTIFS('09'!$C$3:$C$300,C809,'09'!$H$3:$H$300,"&gt;0")+COUNTIFS('09'!$D$3:$D$300,C809,'09'!$H$3:$H$300,"&gt;0")+COUNTIFS('10'!$C$3:$C$260,C809,'10'!$I$3:$I$260,"&gt;0")+COUNTIFS('10'!$D$3:$D$260,C809,'10'!$I$3:$I$260,"&gt;0")+COUNTIFS('11'!$C$3:$C$300,C809,'11'!$H$3:$H$300,"&gt;0")+COUNTIFS('11'!$D$3:$D$300,C809,'11'!$H$3:$H$300,"&gt;0")+COUNTIFS('12'!$C$3:$C$300,C809,'12'!$H$3:$H$300,"&gt;0")+COUNTIFS('12'!$D$3:$D$300,C809,'12'!$H$3:$H$300,"&gt;0")</f>
        <v>0</v>
      </c>
      <c r="G809" s="18">
        <f>COUNTIFS('01'!$C$3:$C$300,C809,'01'!$H$3:$H$300,"&lt;0")+COUNTIFS('01'!$D$3:$D$300,C809,'01'!$H$3:$H$300,"&lt;0")+COUNTIFS('02'!$C$3:$C$300,C809,'02'!$H$3:$H$300,"&lt;0")+COUNTIFS('02'!$D$3:$D$300,C809,'02'!$H$3:$H$300,"&lt;0")+COUNTIFS('03'!$C$3:$C$300,C809,'03'!$H$3:$H$300,"&lt;0")+COUNTIFS('03'!$D$3:$D$300,C809,'03'!$H$3:$H$300,"&lt;0")+COUNTIFS('04'!$C$3:$C$300,C809,'04'!$H$3:$H$300,"&lt;0")+COUNTIFS('04'!$D$3:$D$300,C809,'04'!$H$3:$H$300,"&lt;0")+COUNTIFS('05'!$C$3:$C$300,C809,'05'!$H$3:$H$300,"&lt;0")+COUNTIFS('05'!$D$3:$D$300,C809,'05'!$H$3:$H$300,"&lt;0")+COUNTIFS('06'!$C$3:$C$300,C809,'06'!$H$3:$H$300,"&lt;0")+COUNTIFS('06'!$D$3:$D$300,C809,'06'!$H$3:$H$300,"&lt;0")+COUNTIFS('07'!$C$3:$C$300,C809,'07'!$H$3:$H$300,"&lt;0")+COUNTIFS('07'!$D$3:$D$300,C809,'07'!$H$3:$H$300,"&lt;0")+COUNTIFS('08'!$C$3:$C$300,C809,'08'!$H$3:$H$300,"&lt;0")+COUNTIFS('08'!$D$3:$D$300,C809,'08'!$H$3:$H$300,"&lt;0")+COUNTIFS('09'!$C$3:$C$300,C809,'09'!$H$3:$H$300,"&lt;0")+COUNTIFS('09'!$D$3:$D$300,C809,'09'!$H$3:$H$300,"&lt;0")+COUNTIFS('10'!$C$3:$C$260,C809,'10'!$I$3:$I$260,"&lt;0")+COUNTIFS('10'!$D$3:$D$260,C809,'10'!$I$3:$I$260,"&lt;0")+COUNTIFS('11'!$C$3:$C$300,C809,'11'!$H$3:$H$300,"&lt;0")+COUNTIFS('11'!$D$3:$D$300,C809,'11'!$H$3:$H$300,"&lt;0")+COUNTIFS('12'!$C$3:$C$300,C809,'12'!$H$3:$H$300,"&lt;0")+COUNTIFS('12'!$D$3:$D$300,C809,'12'!$H$3:$H$300,"&lt;0")</f>
        <v>0</v>
      </c>
      <c r="H809" s="19">
        <f>SUMIFS('01'!$H$3:$H$300,'01'!$C$3:$C$300,C809)+SUMIFS('01'!$H$3:$H$300,'01'!$D$3:$D$300,C809)+SUMIFS('02'!$H$3:$H$300,'02'!$C$3:$C$300,C809)+SUMIFS('02'!$H$3:$H$300,'02'!$D$3:$D$300,C809)+SUMIFS('03'!$H$3:$H$300,'03'!$C$3:$C$300,C809)+SUMIFS('03'!$H$3:$H$300,'03'!$D$3:$D$300,C809)+SUMIFS('04'!$H$3:$H$300,'04'!$C$3:$C$300,C809)+SUMIFS('04'!$H$3:$H$300,'04'!$D$3:$D$300,C809)+SUMIFS('05'!$H$3:$H$300,'05'!$C$3:$C$300,C809)+SUMIFS('05'!$H$3:$H$300,'05'!$D$3:$D$300,C809)+SUMIFS('06'!$H$3:$H$300,'06'!$C$3:$C$300,C809)+SUMIFS('06'!$H$3:$H$300,'06'!$D$3:$D$300,C809)+SUMIFS('07'!$H$3:$H$300,'07'!$C$3:$C$300,C809)+SUMIFS('07'!$H$3:$H$300,'07'!$D$3:$D$300,C809)+SUMIFS('08'!$H$3:$H$300,'08'!$C$3:$C$300,C809)+SUMIFS('08'!$H$3:$H$300,'08'!$D$3:$D$300,C809)+SUMIFS('09'!$H$3:$H$300,'09'!$C$3:$C$300,C809)+SUMIFS('09'!$H$3:$H$300,'09'!$D$3:$D$300,C809)+SUMIFS('10'!$I$3:$I$260,'10'!$C$3:$C$260,C809)+SUMIFS('10'!$I$3:$I$260,'10'!$D$3:$D$260,C809)+SUMIFS('11'!$H$3:$H$300,'11'!$C$3:$C$300,C809)+SUMIFS('11'!$H$3:$H$300,'11'!$D$3:$D$300,C809)+SUMIFS('12'!$H$3:$H$300,'12'!$C$3:$C$300,C809)+SUMIFS('12'!$H$3:$H$300,'12'!$D$3:$D$300,C809)</f>
        <v>0</v>
      </c>
      <c r="I809" s="212"/>
      <c r="J809" s="231"/>
      <c r="K809" s="212"/>
      <c r="L809" s="212"/>
    </row>
    <row r="810" spans="1:12" ht="24.75" customHeight="1">
      <c r="A810" s="16">
        <f>Equipes!$H810+(ROW(Equipes!$H810)/100000)</f>
        <v>8.0999999999999996E-3</v>
      </c>
      <c r="B810" s="13">
        <f>RANK(Equipes!$A810,A:A)</f>
        <v>191</v>
      </c>
      <c r="C810" s="28"/>
      <c r="D810" s="18">
        <f>COUNTIF('01'!$C$3:$C$300,C810)+COUNTIF('02'!$C$3:$C$300,C810)+COUNTIF('03'!$C$3:$C$300,C810)+COUNTIF('04'!$C$3:$C$300,C810)+COUNTIF('05'!$C$3:$C$300,C810)+COUNTIF('06'!$C$3:$C$300,C810)+COUNTIF('07'!$C$3:$C$300,C810)+COUNTIF('08'!$C$3:$C$300,C810)+COUNTIF('09'!$C$3:$C$300,C810)+COUNTIF('10'!$C$3:$C$260,C810)+COUNTIF('11'!$C$3:$C$300,C810)+COUNTIF('12'!$C$3:$C$300,C810)</f>
        <v>0</v>
      </c>
      <c r="E810" s="18">
        <f>COUNTIF('01'!$D$3:$D$300,C810)+COUNTIF('02'!$D$3:$D$300,C810)+COUNTIF('03'!$D$3:$D$300,C810)+COUNTIF('04'!$D$3:$D$300,C810)+COUNTIF('05'!$D$3:$D$300,C810)+COUNTIF('06'!$D$3:$D$300,C810)+COUNTIF('07'!$D$3:$D$300,C810)+COUNTIF('08'!$D$3:$D$300,C810)+COUNTIF('09'!$D$3:$D$300,C810)+COUNTIF('10'!$D$3:$D$260,C810)+COUNTIF('11'!$D$3:$D$300,C810)+COUNTIF('12'!$D$3:$D$300,C810)</f>
        <v>0</v>
      </c>
      <c r="F810" s="18">
        <f>COUNTIFS('01'!$C$3:$C$300,C810,'01'!$H$3:$H$300,"&gt;0")+COUNTIFS('01'!$D$3:$D$300,C810,'01'!$H$3:$H$300,"&gt;0")+COUNTIFS('02'!$C$3:$C$300,C810,'02'!$H$3:$H$300,"&gt;0")+COUNTIFS('02'!$D$3:$D$300,C810,'02'!$H$3:$H$300,"&gt;0")+COUNTIFS('03'!$C$3:$C$300,C810,'03'!$H$3:$H$300,"&gt;0")+COUNTIFS('03'!$D$3:$D$300,C810,'03'!$H$3:$H$300,"&gt;0")+COUNTIFS('04'!$C$3:$C$300,C810,'04'!$H$3:$H$300,"&gt;0")+COUNTIFS('04'!$D$3:$D$300,C810,'04'!$H$3:$H$300,"&gt;0")+COUNTIFS('05'!$C$3:$C$300,C810,'05'!$H$3:$H$300,"&gt;0")+COUNTIFS('05'!$D$3:$D$300,C810,'05'!$H$3:$H$300,"&gt;0")+COUNTIFS('06'!$C$3:$C$300,C810,'06'!$H$3:$H$300,"&gt;0")+COUNTIFS('06'!$D$3:$D$300,C810,'06'!$H$3:$H$300,"&gt;0")+COUNTIFS('07'!$C$3:$C$300,C810,'07'!$H$3:$H$300,"&gt;0")+COUNTIFS('07'!$D$3:$D$300,C810,'07'!$H$3:$H$300,"&gt;0")+COUNTIFS('08'!$C$3:$C$300,C810,'08'!$H$3:$H$300,"&gt;0")+COUNTIFS('08'!$D$3:$D$300,C810,'08'!$H$3:$H$300,"&gt;0")+COUNTIFS('09'!$C$3:$C$300,C810,'09'!$H$3:$H$300,"&gt;0")+COUNTIFS('09'!$D$3:$D$300,C810,'09'!$H$3:$H$300,"&gt;0")+COUNTIFS('10'!$C$3:$C$260,C810,'10'!$I$3:$I$260,"&gt;0")+COUNTIFS('10'!$D$3:$D$260,C810,'10'!$I$3:$I$260,"&gt;0")+COUNTIFS('11'!$C$3:$C$300,C810,'11'!$H$3:$H$300,"&gt;0")+COUNTIFS('11'!$D$3:$D$300,C810,'11'!$H$3:$H$300,"&gt;0")+COUNTIFS('12'!$C$3:$C$300,C810,'12'!$H$3:$H$300,"&gt;0")+COUNTIFS('12'!$D$3:$D$300,C810,'12'!$H$3:$H$300,"&gt;0")</f>
        <v>0</v>
      </c>
      <c r="G810" s="18">
        <f>COUNTIFS('01'!$C$3:$C$300,C810,'01'!$H$3:$H$300,"&lt;0")+COUNTIFS('01'!$D$3:$D$300,C810,'01'!$H$3:$H$300,"&lt;0")+COUNTIFS('02'!$C$3:$C$300,C810,'02'!$H$3:$H$300,"&lt;0")+COUNTIFS('02'!$D$3:$D$300,C810,'02'!$H$3:$H$300,"&lt;0")+COUNTIFS('03'!$C$3:$C$300,C810,'03'!$H$3:$H$300,"&lt;0")+COUNTIFS('03'!$D$3:$D$300,C810,'03'!$H$3:$H$300,"&lt;0")+COUNTIFS('04'!$C$3:$C$300,C810,'04'!$H$3:$H$300,"&lt;0")+COUNTIFS('04'!$D$3:$D$300,C810,'04'!$H$3:$H$300,"&lt;0")+COUNTIFS('05'!$C$3:$C$300,C810,'05'!$H$3:$H$300,"&lt;0")+COUNTIFS('05'!$D$3:$D$300,C810,'05'!$H$3:$H$300,"&lt;0")+COUNTIFS('06'!$C$3:$C$300,C810,'06'!$H$3:$H$300,"&lt;0")+COUNTIFS('06'!$D$3:$D$300,C810,'06'!$H$3:$H$300,"&lt;0")+COUNTIFS('07'!$C$3:$C$300,C810,'07'!$H$3:$H$300,"&lt;0")+COUNTIFS('07'!$D$3:$D$300,C810,'07'!$H$3:$H$300,"&lt;0")+COUNTIFS('08'!$C$3:$C$300,C810,'08'!$H$3:$H$300,"&lt;0")+COUNTIFS('08'!$D$3:$D$300,C810,'08'!$H$3:$H$300,"&lt;0")+COUNTIFS('09'!$C$3:$C$300,C810,'09'!$H$3:$H$300,"&lt;0")+COUNTIFS('09'!$D$3:$D$300,C810,'09'!$H$3:$H$300,"&lt;0")+COUNTIFS('10'!$C$3:$C$260,C810,'10'!$I$3:$I$260,"&lt;0")+COUNTIFS('10'!$D$3:$D$260,C810,'10'!$I$3:$I$260,"&lt;0")+COUNTIFS('11'!$C$3:$C$300,C810,'11'!$H$3:$H$300,"&lt;0")+COUNTIFS('11'!$D$3:$D$300,C810,'11'!$H$3:$H$300,"&lt;0")+COUNTIFS('12'!$C$3:$C$300,C810,'12'!$H$3:$H$300,"&lt;0")+COUNTIFS('12'!$D$3:$D$300,C810,'12'!$H$3:$H$300,"&lt;0")</f>
        <v>0</v>
      </c>
      <c r="H810" s="19">
        <f>SUMIFS('01'!$H$3:$H$300,'01'!$C$3:$C$300,C810)+SUMIFS('01'!$H$3:$H$300,'01'!$D$3:$D$300,C810)+SUMIFS('02'!$H$3:$H$300,'02'!$C$3:$C$300,C810)+SUMIFS('02'!$H$3:$H$300,'02'!$D$3:$D$300,C810)+SUMIFS('03'!$H$3:$H$300,'03'!$C$3:$C$300,C810)+SUMIFS('03'!$H$3:$H$300,'03'!$D$3:$D$300,C810)+SUMIFS('04'!$H$3:$H$300,'04'!$C$3:$C$300,C810)+SUMIFS('04'!$H$3:$H$300,'04'!$D$3:$D$300,C810)+SUMIFS('05'!$H$3:$H$300,'05'!$C$3:$C$300,C810)+SUMIFS('05'!$H$3:$H$300,'05'!$D$3:$D$300,C810)+SUMIFS('06'!$H$3:$H$300,'06'!$C$3:$C$300,C810)+SUMIFS('06'!$H$3:$H$300,'06'!$D$3:$D$300,C810)+SUMIFS('07'!$H$3:$H$300,'07'!$C$3:$C$300,C810)+SUMIFS('07'!$H$3:$H$300,'07'!$D$3:$D$300,C810)+SUMIFS('08'!$H$3:$H$300,'08'!$C$3:$C$300,C810)+SUMIFS('08'!$H$3:$H$300,'08'!$D$3:$D$300,C810)+SUMIFS('09'!$H$3:$H$300,'09'!$C$3:$C$300,C810)+SUMIFS('09'!$H$3:$H$300,'09'!$D$3:$D$300,C810)+SUMIFS('10'!$I$3:$I$260,'10'!$C$3:$C$260,C810)+SUMIFS('10'!$I$3:$I$260,'10'!$D$3:$D$260,C810)+SUMIFS('11'!$H$3:$H$300,'11'!$C$3:$C$300,C810)+SUMIFS('11'!$H$3:$H$300,'11'!$D$3:$D$300,C810)+SUMIFS('12'!$H$3:$H$300,'12'!$C$3:$C$300,C810)+SUMIFS('12'!$H$3:$H$300,'12'!$D$3:$D$300,C810)</f>
        <v>0</v>
      </c>
      <c r="I810" s="212"/>
      <c r="J810" s="231"/>
      <c r="K810" s="212"/>
      <c r="L810" s="212"/>
    </row>
    <row r="811" spans="1:12" ht="24.75" customHeight="1">
      <c r="A811" s="16">
        <f>Equipes!$H811+(ROW(Equipes!$H811)/100000)</f>
        <v>8.1099999999999992E-3</v>
      </c>
      <c r="B811" s="13">
        <f>RANK(Equipes!$A811,A:A)</f>
        <v>190</v>
      </c>
      <c r="C811" s="28"/>
      <c r="D811" s="18">
        <f>COUNTIF('01'!$C$3:$C$300,C811)+COUNTIF('02'!$C$3:$C$300,C811)+COUNTIF('03'!$C$3:$C$300,C811)+COUNTIF('04'!$C$3:$C$300,C811)+COUNTIF('05'!$C$3:$C$300,C811)+COUNTIF('06'!$C$3:$C$300,C811)+COUNTIF('07'!$C$3:$C$300,C811)+COUNTIF('08'!$C$3:$C$300,C811)+COUNTIF('09'!$C$3:$C$300,C811)+COUNTIF('10'!$C$3:$C$260,C811)+COUNTIF('11'!$C$3:$C$300,C811)+COUNTIF('12'!$C$3:$C$300,C811)</f>
        <v>0</v>
      </c>
      <c r="E811" s="18">
        <f>COUNTIF('01'!$D$3:$D$300,C811)+COUNTIF('02'!$D$3:$D$300,C811)+COUNTIF('03'!$D$3:$D$300,C811)+COUNTIF('04'!$D$3:$D$300,C811)+COUNTIF('05'!$D$3:$D$300,C811)+COUNTIF('06'!$D$3:$D$300,C811)+COUNTIF('07'!$D$3:$D$300,C811)+COUNTIF('08'!$D$3:$D$300,C811)+COUNTIF('09'!$D$3:$D$300,C811)+COUNTIF('10'!$D$3:$D$260,C811)+COUNTIF('11'!$D$3:$D$300,C811)+COUNTIF('12'!$D$3:$D$300,C811)</f>
        <v>0</v>
      </c>
      <c r="F811" s="18">
        <f>COUNTIFS('01'!$C$3:$C$300,C811,'01'!$H$3:$H$300,"&gt;0")+COUNTIFS('01'!$D$3:$D$300,C811,'01'!$H$3:$H$300,"&gt;0")+COUNTIFS('02'!$C$3:$C$300,C811,'02'!$H$3:$H$300,"&gt;0")+COUNTIFS('02'!$D$3:$D$300,C811,'02'!$H$3:$H$300,"&gt;0")+COUNTIFS('03'!$C$3:$C$300,C811,'03'!$H$3:$H$300,"&gt;0")+COUNTIFS('03'!$D$3:$D$300,C811,'03'!$H$3:$H$300,"&gt;0")+COUNTIFS('04'!$C$3:$C$300,C811,'04'!$H$3:$H$300,"&gt;0")+COUNTIFS('04'!$D$3:$D$300,C811,'04'!$H$3:$H$300,"&gt;0")+COUNTIFS('05'!$C$3:$C$300,C811,'05'!$H$3:$H$300,"&gt;0")+COUNTIFS('05'!$D$3:$D$300,C811,'05'!$H$3:$H$300,"&gt;0")+COUNTIFS('06'!$C$3:$C$300,C811,'06'!$H$3:$H$300,"&gt;0")+COUNTIFS('06'!$D$3:$D$300,C811,'06'!$H$3:$H$300,"&gt;0")+COUNTIFS('07'!$C$3:$C$300,C811,'07'!$H$3:$H$300,"&gt;0")+COUNTIFS('07'!$D$3:$D$300,C811,'07'!$H$3:$H$300,"&gt;0")+COUNTIFS('08'!$C$3:$C$300,C811,'08'!$H$3:$H$300,"&gt;0")+COUNTIFS('08'!$D$3:$D$300,C811,'08'!$H$3:$H$300,"&gt;0")+COUNTIFS('09'!$C$3:$C$300,C811,'09'!$H$3:$H$300,"&gt;0")+COUNTIFS('09'!$D$3:$D$300,C811,'09'!$H$3:$H$300,"&gt;0")+COUNTIFS('10'!$C$3:$C$260,C811,'10'!$I$3:$I$260,"&gt;0")+COUNTIFS('10'!$D$3:$D$260,C811,'10'!$I$3:$I$260,"&gt;0")+COUNTIFS('11'!$C$3:$C$300,C811,'11'!$H$3:$H$300,"&gt;0")+COUNTIFS('11'!$D$3:$D$300,C811,'11'!$H$3:$H$300,"&gt;0")+COUNTIFS('12'!$C$3:$C$300,C811,'12'!$H$3:$H$300,"&gt;0")+COUNTIFS('12'!$D$3:$D$300,C811,'12'!$H$3:$H$300,"&gt;0")</f>
        <v>0</v>
      </c>
      <c r="G811" s="18">
        <f>COUNTIFS('01'!$C$3:$C$300,C811,'01'!$H$3:$H$300,"&lt;0")+COUNTIFS('01'!$D$3:$D$300,C811,'01'!$H$3:$H$300,"&lt;0")+COUNTIFS('02'!$C$3:$C$300,C811,'02'!$H$3:$H$300,"&lt;0")+COUNTIFS('02'!$D$3:$D$300,C811,'02'!$H$3:$H$300,"&lt;0")+COUNTIFS('03'!$C$3:$C$300,C811,'03'!$H$3:$H$300,"&lt;0")+COUNTIFS('03'!$D$3:$D$300,C811,'03'!$H$3:$H$300,"&lt;0")+COUNTIFS('04'!$C$3:$C$300,C811,'04'!$H$3:$H$300,"&lt;0")+COUNTIFS('04'!$D$3:$D$300,C811,'04'!$H$3:$H$300,"&lt;0")+COUNTIFS('05'!$C$3:$C$300,C811,'05'!$H$3:$H$300,"&lt;0")+COUNTIFS('05'!$D$3:$D$300,C811,'05'!$H$3:$H$300,"&lt;0")+COUNTIFS('06'!$C$3:$C$300,C811,'06'!$H$3:$H$300,"&lt;0")+COUNTIFS('06'!$D$3:$D$300,C811,'06'!$H$3:$H$300,"&lt;0")+COUNTIFS('07'!$C$3:$C$300,C811,'07'!$H$3:$H$300,"&lt;0")+COUNTIFS('07'!$D$3:$D$300,C811,'07'!$H$3:$H$300,"&lt;0")+COUNTIFS('08'!$C$3:$C$300,C811,'08'!$H$3:$H$300,"&lt;0")+COUNTIFS('08'!$D$3:$D$300,C811,'08'!$H$3:$H$300,"&lt;0")+COUNTIFS('09'!$C$3:$C$300,C811,'09'!$H$3:$H$300,"&lt;0")+COUNTIFS('09'!$D$3:$D$300,C811,'09'!$H$3:$H$300,"&lt;0")+COUNTIFS('10'!$C$3:$C$260,C811,'10'!$I$3:$I$260,"&lt;0")+COUNTIFS('10'!$D$3:$D$260,C811,'10'!$I$3:$I$260,"&lt;0")+COUNTIFS('11'!$C$3:$C$300,C811,'11'!$H$3:$H$300,"&lt;0")+COUNTIFS('11'!$D$3:$D$300,C811,'11'!$H$3:$H$300,"&lt;0")+COUNTIFS('12'!$C$3:$C$300,C811,'12'!$H$3:$H$300,"&lt;0")+COUNTIFS('12'!$D$3:$D$300,C811,'12'!$H$3:$H$300,"&lt;0")</f>
        <v>0</v>
      </c>
      <c r="H811" s="19">
        <f>SUMIFS('01'!$H$3:$H$300,'01'!$C$3:$C$300,C811)+SUMIFS('01'!$H$3:$H$300,'01'!$D$3:$D$300,C811)+SUMIFS('02'!$H$3:$H$300,'02'!$C$3:$C$300,C811)+SUMIFS('02'!$H$3:$H$300,'02'!$D$3:$D$300,C811)+SUMIFS('03'!$H$3:$H$300,'03'!$C$3:$C$300,C811)+SUMIFS('03'!$H$3:$H$300,'03'!$D$3:$D$300,C811)+SUMIFS('04'!$H$3:$H$300,'04'!$C$3:$C$300,C811)+SUMIFS('04'!$H$3:$H$300,'04'!$D$3:$D$300,C811)+SUMIFS('05'!$H$3:$H$300,'05'!$C$3:$C$300,C811)+SUMIFS('05'!$H$3:$H$300,'05'!$D$3:$D$300,C811)+SUMIFS('06'!$H$3:$H$300,'06'!$C$3:$C$300,C811)+SUMIFS('06'!$H$3:$H$300,'06'!$D$3:$D$300,C811)+SUMIFS('07'!$H$3:$H$300,'07'!$C$3:$C$300,C811)+SUMIFS('07'!$H$3:$H$300,'07'!$D$3:$D$300,C811)+SUMIFS('08'!$H$3:$H$300,'08'!$C$3:$C$300,C811)+SUMIFS('08'!$H$3:$H$300,'08'!$D$3:$D$300,C811)+SUMIFS('09'!$H$3:$H$300,'09'!$C$3:$C$300,C811)+SUMIFS('09'!$H$3:$H$300,'09'!$D$3:$D$300,C811)+SUMIFS('10'!$I$3:$I$260,'10'!$C$3:$C$260,C811)+SUMIFS('10'!$I$3:$I$260,'10'!$D$3:$D$260,C811)+SUMIFS('11'!$H$3:$H$300,'11'!$C$3:$C$300,C811)+SUMIFS('11'!$H$3:$H$300,'11'!$D$3:$D$300,C811)+SUMIFS('12'!$H$3:$H$300,'12'!$C$3:$C$300,C811)+SUMIFS('12'!$H$3:$H$300,'12'!$D$3:$D$300,C811)</f>
        <v>0</v>
      </c>
      <c r="I811" s="212"/>
      <c r="J811" s="231"/>
      <c r="K811" s="212"/>
      <c r="L811" s="212"/>
    </row>
    <row r="812" spans="1:12" ht="24.75" customHeight="1">
      <c r="A812" s="16">
        <f>Equipes!$H812+(ROW(Equipes!$H812)/100000)</f>
        <v>8.1200000000000005E-3</v>
      </c>
      <c r="B812" s="13">
        <f>RANK(Equipes!$A812,A:A)</f>
        <v>189</v>
      </c>
      <c r="C812" s="28"/>
      <c r="D812" s="18">
        <f>COUNTIF('01'!$C$3:$C$300,C812)+COUNTIF('02'!$C$3:$C$300,C812)+COUNTIF('03'!$C$3:$C$300,C812)+COUNTIF('04'!$C$3:$C$300,C812)+COUNTIF('05'!$C$3:$C$300,C812)+COUNTIF('06'!$C$3:$C$300,C812)+COUNTIF('07'!$C$3:$C$300,C812)+COUNTIF('08'!$C$3:$C$300,C812)+COUNTIF('09'!$C$3:$C$300,C812)+COUNTIF('10'!$C$3:$C$260,C812)+COUNTIF('11'!$C$3:$C$300,C812)+COUNTIF('12'!$C$3:$C$300,C812)</f>
        <v>0</v>
      </c>
      <c r="E812" s="18">
        <f>COUNTIF('01'!$D$3:$D$300,C812)+COUNTIF('02'!$D$3:$D$300,C812)+COUNTIF('03'!$D$3:$D$300,C812)+COUNTIF('04'!$D$3:$D$300,C812)+COUNTIF('05'!$D$3:$D$300,C812)+COUNTIF('06'!$D$3:$D$300,C812)+COUNTIF('07'!$D$3:$D$300,C812)+COUNTIF('08'!$D$3:$D$300,C812)+COUNTIF('09'!$D$3:$D$300,C812)+COUNTIF('10'!$D$3:$D$260,C812)+COUNTIF('11'!$D$3:$D$300,C812)+COUNTIF('12'!$D$3:$D$300,C812)</f>
        <v>0</v>
      </c>
      <c r="F812" s="18">
        <f>COUNTIFS('01'!$C$3:$C$300,C812,'01'!$H$3:$H$300,"&gt;0")+COUNTIFS('01'!$D$3:$D$300,C812,'01'!$H$3:$H$300,"&gt;0")+COUNTIFS('02'!$C$3:$C$300,C812,'02'!$H$3:$H$300,"&gt;0")+COUNTIFS('02'!$D$3:$D$300,C812,'02'!$H$3:$H$300,"&gt;0")+COUNTIFS('03'!$C$3:$C$300,C812,'03'!$H$3:$H$300,"&gt;0")+COUNTIFS('03'!$D$3:$D$300,C812,'03'!$H$3:$H$300,"&gt;0")+COUNTIFS('04'!$C$3:$C$300,C812,'04'!$H$3:$H$300,"&gt;0")+COUNTIFS('04'!$D$3:$D$300,C812,'04'!$H$3:$H$300,"&gt;0")+COUNTIFS('05'!$C$3:$C$300,C812,'05'!$H$3:$H$300,"&gt;0")+COUNTIFS('05'!$D$3:$D$300,C812,'05'!$H$3:$H$300,"&gt;0")+COUNTIFS('06'!$C$3:$C$300,C812,'06'!$H$3:$H$300,"&gt;0")+COUNTIFS('06'!$D$3:$D$300,C812,'06'!$H$3:$H$300,"&gt;0")+COUNTIFS('07'!$C$3:$C$300,C812,'07'!$H$3:$H$300,"&gt;0")+COUNTIFS('07'!$D$3:$D$300,C812,'07'!$H$3:$H$300,"&gt;0")+COUNTIFS('08'!$C$3:$C$300,C812,'08'!$H$3:$H$300,"&gt;0")+COUNTIFS('08'!$D$3:$D$300,C812,'08'!$H$3:$H$300,"&gt;0")+COUNTIFS('09'!$C$3:$C$300,C812,'09'!$H$3:$H$300,"&gt;0")+COUNTIFS('09'!$D$3:$D$300,C812,'09'!$H$3:$H$300,"&gt;0")+COUNTIFS('10'!$C$3:$C$260,C812,'10'!$I$3:$I$260,"&gt;0")+COUNTIFS('10'!$D$3:$D$260,C812,'10'!$I$3:$I$260,"&gt;0")+COUNTIFS('11'!$C$3:$C$300,C812,'11'!$H$3:$H$300,"&gt;0")+COUNTIFS('11'!$D$3:$D$300,C812,'11'!$H$3:$H$300,"&gt;0")+COUNTIFS('12'!$C$3:$C$300,C812,'12'!$H$3:$H$300,"&gt;0")+COUNTIFS('12'!$D$3:$D$300,C812,'12'!$H$3:$H$300,"&gt;0")</f>
        <v>0</v>
      </c>
      <c r="G812" s="18">
        <f>COUNTIFS('01'!$C$3:$C$300,C812,'01'!$H$3:$H$300,"&lt;0")+COUNTIFS('01'!$D$3:$D$300,C812,'01'!$H$3:$H$300,"&lt;0")+COUNTIFS('02'!$C$3:$C$300,C812,'02'!$H$3:$H$300,"&lt;0")+COUNTIFS('02'!$D$3:$D$300,C812,'02'!$H$3:$H$300,"&lt;0")+COUNTIFS('03'!$C$3:$C$300,C812,'03'!$H$3:$H$300,"&lt;0")+COUNTIFS('03'!$D$3:$D$300,C812,'03'!$H$3:$H$300,"&lt;0")+COUNTIFS('04'!$C$3:$C$300,C812,'04'!$H$3:$H$300,"&lt;0")+COUNTIFS('04'!$D$3:$D$300,C812,'04'!$H$3:$H$300,"&lt;0")+COUNTIFS('05'!$C$3:$C$300,C812,'05'!$H$3:$H$300,"&lt;0")+COUNTIFS('05'!$D$3:$D$300,C812,'05'!$H$3:$H$300,"&lt;0")+COUNTIFS('06'!$C$3:$C$300,C812,'06'!$H$3:$H$300,"&lt;0")+COUNTIFS('06'!$D$3:$D$300,C812,'06'!$H$3:$H$300,"&lt;0")+COUNTIFS('07'!$C$3:$C$300,C812,'07'!$H$3:$H$300,"&lt;0")+COUNTIFS('07'!$D$3:$D$300,C812,'07'!$H$3:$H$300,"&lt;0")+COUNTIFS('08'!$C$3:$C$300,C812,'08'!$H$3:$H$300,"&lt;0")+COUNTIFS('08'!$D$3:$D$300,C812,'08'!$H$3:$H$300,"&lt;0")+COUNTIFS('09'!$C$3:$C$300,C812,'09'!$H$3:$H$300,"&lt;0")+COUNTIFS('09'!$D$3:$D$300,C812,'09'!$H$3:$H$300,"&lt;0")+COUNTIFS('10'!$C$3:$C$260,C812,'10'!$I$3:$I$260,"&lt;0")+COUNTIFS('10'!$D$3:$D$260,C812,'10'!$I$3:$I$260,"&lt;0")+COUNTIFS('11'!$C$3:$C$300,C812,'11'!$H$3:$H$300,"&lt;0")+COUNTIFS('11'!$D$3:$D$300,C812,'11'!$H$3:$H$300,"&lt;0")+COUNTIFS('12'!$C$3:$C$300,C812,'12'!$H$3:$H$300,"&lt;0")+COUNTIFS('12'!$D$3:$D$300,C812,'12'!$H$3:$H$300,"&lt;0")</f>
        <v>0</v>
      </c>
      <c r="H812" s="19">
        <f>SUMIFS('01'!$H$3:$H$300,'01'!$C$3:$C$300,C812)+SUMIFS('01'!$H$3:$H$300,'01'!$D$3:$D$300,C812)+SUMIFS('02'!$H$3:$H$300,'02'!$C$3:$C$300,C812)+SUMIFS('02'!$H$3:$H$300,'02'!$D$3:$D$300,C812)+SUMIFS('03'!$H$3:$H$300,'03'!$C$3:$C$300,C812)+SUMIFS('03'!$H$3:$H$300,'03'!$D$3:$D$300,C812)+SUMIFS('04'!$H$3:$H$300,'04'!$C$3:$C$300,C812)+SUMIFS('04'!$H$3:$H$300,'04'!$D$3:$D$300,C812)+SUMIFS('05'!$H$3:$H$300,'05'!$C$3:$C$300,C812)+SUMIFS('05'!$H$3:$H$300,'05'!$D$3:$D$300,C812)+SUMIFS('06'!$H$3:$H$300,'06'!$C$3:$C$300,C812)+SUMIFS('06'!$H$3:$H$300,'06'!$D$3:$D$300,C812)+SUMIFS('07'!$H$3:$H$300,'07'!$C$3:$C$300,C812)+SUMIFS('07'!$H$3:$H$300,'07'!$D$3:$D$300,C812)+SUMIFS('08'!$H$3:$H$300,'08'!$C$3:$C$300,C812)+SUMIFS('08'!$H$3:$H$300,'08'!$D$3:$D$300,C812)+SUMIFS('09'!$H$3:$H$300,'09'!$C$3:$C$300,C812)+SUMIFS('09'!$H$3:$H$300,'09'!$D$3:$D$300,C812)+SUMIFS('10'!$I$3:$I$260,'10'!$C$3:$C$260,C812)+SUMIFS('10'!$I$3:$I$260,'10'!$D$3:$D$260,C812)+SUMIFS('11'!$H$3:$H$300,'11'!$C$3:$C$300,C812)+SUMIFS('11'!$H$3:$H$300,'11'!$D$3:$D$300,C812)+SUMIFS('12'!$H$3:$H$300,'12'!$C$3:$C$300,C812)+SUMIFS('12'!$H$3:$H$300,'12'!$D$3:$D$300,C812)</f>
        <v>0</v>
      </c>
      <c r="I812" s="212"/>
      <c r="J812" s="231"/>
      <c r="K812" s="212"/>
      <c r="L812" s="212"/>
    </row>
    <row r="813" spans="1:12" ht="24.75" customHeight="1">
      <c r="A813" s="16">
        <f>Equipes!$H813+(ROW(Equipes!$H813)/100000)</f>
        <v>8.1300000000000001E-3</v>
      </c>
      <c r="B813" s="13">
        <f>RANK(Equipes!$A813,A:A)</f>
        <v>188</v>
      </c>
      <c r="C813" s="28"/>
      <c r="D813" s="18">
        <f>COUNTIF('01'!$C$3:$C$300,C813)+COUNTIF('02'!$C$3:$C$300,C813)+COUNTIF('03'!$C$3:$C$300,C813)+COUNTIF('04'!$C$3:$C$300,C813)+COUNTIF('05'!$C$3:$C$300,C813)+COUNTIF('06'!$C$3:$C$300,C813)+COUNTIF('07'!$C$3:$C$300,C813)+COUNTIF('08'!$C$3:$C$300,C813)+COUNTIF('09'!$C$3:$C$300,C813)+COUNTIF('10'!$C$3:$C$260,C813)+COUNTIF('11'!$C$3:$C$300,C813)+COUNTIF('12'!$C$3:$C$300,C813)</f>
        <v>0</v>
      </c>
      <c r="E813" s="18">
        <f>COUNTIF('01'!$D$3:$D$300,C813)+COUNTIF('02'!$D$3:$D$300,C813)+COUNTIF('03'!$D$3:$D$300,C813)+COUNTIF('04'!$D$3:$D$300,C813)+COUNTIF('05'!$D$3:$D$300,C813)+COUNTIF('06'!$D$3:$D$300,C813)+COUNTIF('07'!$D$3:$D$300,C813)+COUNTIF('08'!$D$3:$D$300,C813)+COUNTIF('09'!$D$3:$D$300,C813)+COUNTIF('10'!$D$3:$D$260,C813)+COUNTIF('11'!$D$3:$D$300,C813)+COUNTIF('12'!$D$3:$D$300,C813)</f>
        <v>0</v>
      </c>
      <c r="F813" s="18">
        <f>COUNTIFS('01'!$C$3:$C$300,C813,'01'!$H$3:$H$300,"&gt;0")+COUNTIFS('01'!$D$3:$D$300,C813,'01'!$H$3:$H$300,"&gt;0")+COUNTIFS('02'!$C$3:$C$300,C813,'02'!$H$3:$H$300,"&gt;0")+COUNTIFS('02'!$D$3:$D$300,C813,'02'!$H$3:$H$300,"&gt;0")+COUNTIFS('03'!$C$3:$C$300,C813,'03'!$H$3:$H$300,"&gt;0")+COUNTIFS('03'!$D$3:$D$300,C813,'03'!$H$3:$H$300,"&gt;0")+COUNTIFS('04'!$C$3:$C$300,C813,'04'!$H$3:$H$300,"&gt;0")+COUNTIFS('04'!$D$3:$D$300,C813,'04'!$H$3:$H$300,"&gt;0")+COUNTIFS('05'!$C$3:$C$300,C813,'05'!$H$3:$H$300,"&gt;0")+COUNTIFS('05'!$D$3:$D$300,C813,'05'!$H$3:$H$300,"&gt;0")+COUNTIFS('06'!$C$3:$C$300,C813,'06'!$H$3:$H$300,"&gt;0")+COUNTIFS('06'!$D$3:$D$300,C813,'06'!$H$3:$H$300,"&gt;0")+COUNTIFS('07'!$C$3:$C$300,C813,'07'!$H$3:$H$300,"&gt;0")+COUNTIFS('07'!$D$3:$D$300,C813,'07'!$H$3:$H$300,"&gt;0")+COUNTIFS('08'!$C$3:$C$300,C813,'08'!$H$3:$H$300,"&gt;0")+COUNTIFS('08'!$D$3:$D$300,C813,'08'!$H$3:$H$300,"&gt;0")+COUNTIFS('09'!$C$3:$C$300,C813,'09'!$H$3:$H$300,"&gt;0")+COUNTIFS('09'!$D$3:$D$300,C813,'09'!$H$3:$H$300,"&gt;0")+COUNTIFS('10'!$C$3:$C$260,C813,'10'!$I$3:$I$260,"&gt;0")+COUNTIFS('10'!$D$3:$D$260,C813,'10'!$I$3:$I$260,"&gt;0")+COUNTIFS('11'!$C$3:$C$300,C813,'11'!$H$3:$H$300,"&gt;0")+COUNTIFS('11'!$D$3:$D$300,C813,'11'!$H$3:$H$300,"&gt;0")+COUNTIFS('12'!$C$3:$C$300,C813,'12'!$H$3:$H$300,"&gt;0")+COUNTIFS('12'!$D$3:$D$300,C813,'12'!$H$3:$H$300,"&gt;0")</f>
        <v>0</v>
      </c>
      <c r="G813" s="18">
        <f>COUNTIFS('01'!$C$3:$C$300,C813,'01'!$H$3:$H$300,"&lt;0")+COUNTIFS('01'!$D$3:$D$300,C813,'01'!$H$3:$H$300,"&lt;0")+COUNTIFS('02'!$C$3:$C$300,C813,'02'!$H$3:$H$300,"&lt;0")+COUNTIFS('02'!$D$3:$D$300,C813,'02'!$H$3:$H$300,"&lt;0")+COUNTIFS('03'!$C$3:$C$300,C813,'03'!$H$3:$H$300,"&lt;0")+COUNTIFS('03'!$D$3:$D$300,C813,'03'!$H$3:$H$300,"&lt;0")+COUNTIFS('04'!$C$3:$C$300,C813,'04'!$H$3:$H$300,"&lt;0")+COUNTIFS('04'!$D$3:$D$300,C813,'04'!$H$3:$H$300,"&lt;0")+COUNTIFS('05'!$C$3:$C$300,C813,'05'!$H$3:$H$300,"&lt;0")+COUNTIFS('05'!$D$3:$D$300,C813,'05'!$H$3:$H$300,"&lt;0")+COUNTIFS('06'!$C$3:$C$300,C813,'06'!$H$3:$H$300,"&lt;0")+COUNTIFS('06'!$D$3:$D$300,C813,'06'!$H$3:$H$300,"&lt;0")+COUNTIFS('07'!$C$3:$C$300,C813,'07'!$H$3:$H$300,"&lt;0")+COUNTIFS('07'!$D$3:$D$300,C813,'07'!$H$3:$H$300,"&lt;0")+COUNTIFS('08'!$C$3:$C$300,C813,'08'!$H$3:$H$300,"&lt;0")+COUNTIFS('08'!$D$3:$D$300,C813,'08'!$H$3:$H$300,"&lt;0")+COUNTIFS('09'!$C$3:$C$300,C813,'09'!$H$3:$H$300,"&lt;0")+COUNTIFS('09'!$D$3:$D$300,C813,'09'!$H$3:$H$300,"&lt;0")+COUNTIFS('10'!$C$3:$C$260,C813,'10'!$I$3:$I$260,"&lt;0")+COUNTIFS('10'!$D$3:$D$260,C813,'10'!$I$3:$I$260,"&lt;0")+COUNTIFS('11'!$C$3:$C$300,C813,'11'!$H$3:$H$300,"&lt;0")+COUNTIFS('11'!$D$3:$D$300,C813,'11'!$H$3:$H$300,"&lt;0")+COUNTIFS('12'!$C$3:$C$300,C813,'12'!$H$3:$H$300,"&lt;0")+COUNTIFS('12'!$D$3:$D$300,C813,'12'!$H$3:$H$300,"&lt;0")</f>
        <v>0</v>
      </c>
      <c r="H813" s="19">
        <f>SUMIFS('01'!$H$3:$H$300,'01'!$C$3:$C$300,C813)+SUMIFS('01'!$H$3:$H$300,'01'!$D$3:$D$300,C813)+SUMIFS('02'!$H$3:$H$300,'02'!$C$3:$C$300,C813)+SUMIFS('02'!$H$3:$H$300,'02'!$D$3:$D$300,C813)+SUMIFS('03'!$H$3:$H$300,'03'!$C$3:$C$300,C813)+SUMIFS('03'!$H$3:$H$300,'03'!$D$3:$D$300,C813)+SUMIFS('04'!$H$3:$H$300,'04'!$C$3:$C$300,C813)+SUMIFS('04'!$H$3:$H$300,'04'!$D$3:$D$300,C813)+SUMIFS('05'!$H$3:$H$300,'05'!$C$3:$C$300,C813)+SUMIFS('05'!$H$3:$H$300,'05'!$D$3:$D$300,C813)+SUMIFS('06'!$H$3:$H$300,'06'!$C$3:$C$300,C813)+SUMIFS('06'!$H$3:$H$300,'06'!$D$3:$D$300,C813)+SUMIFS('07'!$H$3:$H$300,'07'!$C$3:$C$300,C813)+SUMIFS('07'!$H$3:$H$300,'07'!$D$3:$D$300,C813)+SUMIFS('08'!$H$3:$H$300,'08'!$C$3:$C$300,C813)+SUMIFS('08'!$H$3:$H$300,'08'!$D$3:$D$300,C813)+SUMIFS('09'!$H$3:$H$300,'09'!$C$3:$C$300,C813)+SUMIFS('09'!$H$3:$H$300,'09'!$D$3:$D$300,C813)+SUMIFS('10'!$I$3:$I$260,'10'!$C$3:$C$260,C813)+SUMIFS('10'!$I$3:$I$260,'10'!$D$3:$D$260,C813)+SUMIFS('11'!$H$3:$H$300,'11'!$C$3:$C$300,C813)+SUMIFS('11'!$H$3:$H$300,'11'!$D$3:$D$300,C813)+SUMIFS('12'!$H$3:$H$300,'12'!$C$3:$C$300,C813)+SUMIFS('12'!$H$3:$H$300,'12'!$D$3:$D$300,C813)</f>
        <v>0</v>
      </c>
      <c r="I813" s="212"/>
      <c r="J813" s="231"/>
      <c r="K813" s="212"/>
      <c r="L813" s="212"/>
    </row>
    <row r="814" spans="1:12" ht="24.75" customHeight="1">
      <c r="A814" s="16">
        <f>Equipes!$H814+(ROW(Equipes!$H814)/100000)</f>
        <v>8.1399999999999997E-3</v>
      </c>
      <c r="B814" s="13">
        <f>RANK(Equipes!$A814,A:A)</f>
        <v>187</v>
      </c>
      <c r="C814" s="28"/>
      <c r="D814" s="18">
        <f>COUNTIF('01'!$C$3:$C$300,C814)+COUNTIF('02'!$C$3:$C$300,C814)+COUNTIF('03'!$C$3:$C$300,C814)+COUNTIF('04'!$C$3:$C$300,C814)+COUNTIF('05'!$C$3:$C$300,C814)+COUNTIF('06'!$C$3:$C$300,C814)+COUNTIF('07'!$C$3:$C$300,C814)+COUNTIF('08'!$C$3:$C$300,C814)+COUNTIF('09'!$C$3:$C$300,C814)+COUNTIF('10'!$C$3:$C$260,C814)+COUNTIF('11'!$C$3:$C$300,C814)+COUNTIF('12'!$C$3:$C$300,C814)</f>
        <v>0</v>
      </c>
      <c r="E814" s="18">
        <f>COUNTIF('01'!$D$3:$D$300,C814)+COUNTIF('02'!$D$3:$D$300,C814)+COUNTIF('03'!$D$3:$D$300,C814)+COUNTIF('04'!$D$3:$D$300,C814)+COUNTIF('05'!$D$3:$D$300,C814)+COUNTIF('06'!$D$3:$D$300,C814)+COUNTIF('07'!$D$3:$D$300,C814)+COUNTIF('08'!$D$3:$D$300,C814)+COUNTIF('09'!$D$3:$D$300,C814)+COUNTIF('10'!$D$3:$D$260,C814)+COUNTIF('11'!$D$3:$D$300,C814)+COUNTIF('12'!$D$3:$D$300,C814)</f>
        <v>0</v>
      </c>
      <c r="F814" s="18">
        <f>COUNTIFS('01'!$C$3:$C$300,C814,'01'!$H$3:$H$300,"&gt;0")+COUNTIFS('01'!$D$3:$D$300,C814,'01'!$H$3:$H$300,"&gt;0")+COUNTIFS('02'!$C$3:$C$300,C814,'02'!$H$3:$H$300,"&gt;0")+COUNTIFS('02'!$D$3:$D$300,C814,'02'!$H$3:$H$300,"&gt;0")+COUNTIFS('03'!$C$3:$C$300,C814,'03'!$H$3:$H$300,"&gt;0")+COUNTIFS('03'!$D$3:$D$300,C814,'03'!$H$3:$H$300,"&gt;0")+COUNTIFS('04'!$C$3:$C$300,C814,'04'!$H$3:$H$300,"&gt;0")+COUNTIFS('04'!$D$3:$D$300,C814,'04'!$H$3:$H$300,"&gt;0")+COUNTIFS('05'!$C$3:$C$300,C814,'05'!$H$3:$H$300,"&gt;0")+COUNTIFS('05'!$D$3:$D$300,C814,'05'!$H$3:$H$300,"&gt;0")+COUNTIFS('06'!$C$3:$C$300,C814,'06'!$H$3:$H$300,"&gt;0")+COUNTIFS('06'!$D$3:$D$300,C814,'06'!$H$3:$H$300,"&gt;0")+COUNTIFS('07'!$C$3:$C$300,C814,'07'!$H$3:$H$300,"&gt;0")+COUNTIFS('07'!$D$3:$D$300,C814,'07'!$H$3:$H$300,"&gt;0")+COUNTIFS('08'!$C$3:$C$300,C814,'08'!$H$3:$H$300,"&gt;0")+COUNTIFS('08'!$D$3:$D$300,C814,'08'!$H$3:$H$300,"&gt;0")+COUNTIFS('09'!$C$3:$C$300,C814,'09'!$H$3:$H$300,"&gt;0")+COUNTIFS('09'!$D$3:$D$300,C814,'09'!$H$3:$H$300,"&gt;0")+COUNTIFS('10'!$C$3:$C$260,C814,'10'!$I$3:$I$260,"&gt;0")+COUNTIFS('10'!$D$3:$D$260,C814,'10'!$I$3:$I$260,"&gt;0")+COUNTIFS('11'!$C$3:$C$300,C814,'11'!$H$3:$H$300,"&gt;0")+COUNTIFS('11'!$D$3:$D$300,C814,'11'!$H$3:$H$300,"&gt;0")+COUNTIFS('12'!$C$3:$C$300,C814,'12'!$H$3:$H$300,"&gt;0")+COUNTIFS('12'!$D$3:$D$300,C814,'12'!$H$3:$H$300,"&gt;0")</f>
        <v>0</v>
      </c>
      <c r="G814" s="18">
        <f>COUNTIFS('01'!$C$3:$C$300,C814,'01'!$H$3:$H$300,"&lt;0")+COUNTIFS('01'!$D$3:$D$300,C814,'01'!$H$3:$H$300,"&lt;0")+COUNTIFS('02'!$C$3:$C$300,C814,'02'!$H$3:$H$300,"&lt;0")+COUNTIFS('02'!$D$3:$D$300,C814,'02'!$H$3:$H$300,"&lt;0")+COUNTIFS('03'!$C$3:$C$300,C814,'03'!$H$3:$H$300,"&lt;0")+COUNTIFS('03'!$D$3:$D$300,C814,'03'!$H$3:$H$300,"&lt;0")+COUNTIFS('04'!$C$3:$C$300,C814,'04'!$H$3:$H$300,"&lt;0")+COUNTIFS('04'!$D$3:$D$300,C814,'04'!$H$3:$H$300,"&lt;0")+COUNTIFS('05'!$C$3:$C$300,C814,'05'!$H$3:$H$300,"&lt;0")+COUNTIFS('05'!$D$3:$D$300,C814,'05'!$H$3:$H$300,"&lt;0")+COUNTIFS('06'!$C$3:$C$300,C814,'06'!$H$3:$H$300,"&lt;0")+COUNTIFS('06'!$D$3:$D$300,C814,'06'!$H$3:$H$300,"&lt;0")+COUNTIFS('07'!$C$3:$C$300,C814,'07'!$H$3:$H$300,"&lt;0")+COUNTIFS('07'!$D$3:$D$300,C814,'07'!$H$3:$H$300,"&lt;0")+COUNTIFS('08'!$C$3:$C$300,C814,'08'!$H$3:$H$300,"&lt;0")+COUNTIFS('08'!$D$3:$D$300,C814,'08'!$H$3:$H$300,"&lt;0")+COUNTIFS('09'!$C$3:$C$300,C814,'09'!$H$3:$H$300,"&lt;0")+COUNTIFS('09'!$D$3:$D$300,C814,'09'!$H$3:$H$300,"&lt;0")+COUNTIFS('10'!$C$3:$C$260,C814,'10'!$I$3:$I$260,"&lt;0")+COUNTIFS('10'!$D$3:$D$260,C814,'10'!$I$3:$I$260,"&lt;0")+COUNTIFS('11'!$C$3:$C$300,C814,'11'!$H$3:$H$300,"&lt;0")+COUNTIFS('11'!$D$3:$D$300,C814,'11'!$H$3:$H$300,"&lt;0")+COUNTIFS('12'!$C$3:$C$300,C814,'12'!$H$3:$H$300,"&lt;0")+COUNTIFS('12'!$D$3:$D$300,C814,'12'!$H$3:$H$300,"&lt;0")</f>
        <v>0</v>
      </c>
      <c r="H814" s="19">
        <f>SUMIFS('01'!$H$3:$H$300,'01'!$C$3:$C$300,C814)+SUMIFS('01'!$H$3:$H$300,'01'!$D$3:$D$300,C814)+SUMIFS('02'!$H$3:$H$300,'02'!$C$3:$C$300,C814)+SUMIFS('02'!$H$3:$H$300,'02'!$D$3:$D$300,C814)+SUMIFS('03'!$H$3:$H$300,'03'!$C$3:$C$300,C814)+SUMIFS('03'!$H$3:$H$300,'03'!$D$3:$D$300,C814)+SUMIFS('04'!$H$3:$H$300,'04'!$C$3:$C$300,C814)+SUMIFS('04'!$H$3:$H$300,'04'!$D$3:$D$300,C814)+SUMIFS('05'!$H$3:$H$300,'05'!$C$3:$C$300,C814)+SUMIFS('05'!$H$3:$H$300,'05'!$D$3:$D$300,C814)+SUMIFS('06'!$H$3:$H$300,'06'!$C$3:$C$300,C814)+SUMIFS('06'!$H$3:$H$300,'06'!$D$3:$D$300,C814)+SUMIFS('07'!$H$3:$H$300,'07'!$C$3:$C$300,C814)+SUMIFS('07'!$H$3:$H$300,'07'!$D$3:$D$300,C814)+SUMIFS('08'!$H$3:$H$300,'08'!$C$3:$C$300,C814)+SUMIFS('08'!$H$3:$H$300,'08'!$D$3:$D$300,C814)+SUMIFS('09'!$H$3:$H$300,'09'!$C$3:$C$300,C814)+SUMIFS('09'!$H$3:$H$300,'09'!$D$3:$D$300,C814)+SUMIFS('10'!$I$3:$I$260,'10'!$C$3:$C$260,C814)+SUMIFS('10'!$I$3:$I$260,'10'!$D$3:$D$260,C814)+SUMIFS('11'!$H$3:$H$300,'11'!$C$3:$C$300,C814)+SUMIFS('11'!$H$3:$H$300,'11'!$D$3:$D$300,C814)+SUMIFS('12'!$H$3:$H$300,'12'!$C$3:$C$300,C814)+SUMIFS('12'!$H$3:$H$300,'12'!$D$3:$D$300,C814)</f>
        <v>0</v>
      </c>
      <c r="I814" s="212"/>
      <c r="J814" s="231"/>
      <c r="K814" s="212"/>
      <c r="L814" s="212"/>
    </row>
    <row r="815" spans="1:12" ht="24.75" customHeight="1">
      <c r="A815" s="16">
        <f>Equipes!$H815+(ROW(Equipes!$H815)/100000)</f>
        <v>8.1499999999999993E-3</v>
      </c>
      <c r="B815" s="13">
        <f>RANK(Equipes!$A815,A:A)</f>
        <v>186</v>
      </c>
      <c r="C815" s="28"/>
      <c r="D815" s="18">
        <f>COUNTIF('01'!$C$3:$C$300,C815)+COUNTIF('02'!$C$3:$C$300,C815)+COUNTIF('03'!$C$3:$C$300,C815)+COUNTIF('04'!$C$3:$C$300,C815)+COUNTIF('05'!$C$3:$C$300,C815)+COUNTIF('06'!$C$3:$C$300,C815)+COUNTIF('07'!$C$3:$C$300,C815)+COUNTIF('08'!$C$3:$C$300,C815)+COUNTIF('09'!$C$3:$C$300,C815)+COUNTIF('10'!$C$3:$C$260,C815)+COUNTIF('11'!$C$3:$C$300,C815)+COUNTIF('12'!$C$3:$C$300,C815)</f>
        <v>0</v>
      </c>
      <c r="E815" s="18">
        <f>COUNTIF('01'!$D$3:$D$300,C815)+COUNTIF('02'!$D$3:$D$300,C815)+COUNTIF('03'!$D$3:$D$300,C815)+COUNTIF('04'!$D$3:$D$300,C815)+COUNTIF('05'!$D$3:$D$300,C815)+COUNTIF('06'!$D$3:$D$300,C815)+COUNTIF('07'!$D$3:$D$300,C815)+COUNTIF('08'!$D$3:$D$300,C815)+COUNTIF('09'!$D$3:$D$300,C815)+COUNTIF('10'!$D$3:$D$260,C815)+COUNTIF('11'!$D$3:$D$300,C815)+COUNTIF('12'!$D$3:$D$300,C815)</f>
        <v>0</v>
      </c>
      <c r="F815" s="18">
        <f>COUNTIFS('01'!$C$3:$C$300,C815,'01'!$H$3:$H$300,"&gt;0")+COUNTIFS('01'!$D$3:$D$300,C815,'01'!$H$3:$H$300,"&gt;0")+COUNTIFS('02'!$C$3:$C$300,C815,'02'!$H$3:$H$300,"&gt;0")+COUNTIFS('02'!$D$3:$D$300,C815,'02'!$H$3:$H$300,"&gt;0")+COUNTIFS('03'!$C$3:$C$300,C815,'03'!$H$3:$H$300,"&gt;0")+COUNTIFS('03'!$D$3:$D$300,C815,'03'!$H$3:$H$300,"&gt;0")+COUNTIFS('04'!$C$3:$C$300,C815,'04'!$H$3:$H$300,"&gt;0")+COUNTIFS('04'!$D$3:$D$300,C815,'04'!$H$3:$H$300,"&gt;0")+COUNTIFS('05'!$C$3:$C$300,C815,'05'!$H$3:$H$300,"&gt;0")+COUNTIFS('05'!$D$3:$D$300,C815,'05'!$H$3:$H$300,"&gt;0")+COUNTIFS('06'!$C$3:$C$300,C815,'06'!$H$3:$H$300,"&gt;0")+COUNTIFS('06'!$D$3:$D$300,C815,'06'!$H$3:$H$300,"&gt;0")+COUNTIFS('07'!$C$3:$C$300,C815,'07'!$H$3:$H$300,"&gt;0")+COUNTIFS('07'!$D$3:$D$300,C815,'07'!$H$3:$H$300,"&gt;0")+COUNTIFS('08'!$C$3:$C$300,C815,'08'!$H$3:$H$300,"&gt;0")+COUNTIFS('08'!$D$3:$D$300,C815,'08'!$H$3:$H$300,"&gt;0")+COUNTIFS('09'!$C$3:$C$300,C815,'09'!$H$3:$H$300,"&gt;0")+COUNTIFS('09'!$D$3:$D$300,C815,'09'!$H$3:$H$300,"&gt;0")+COUNTIFS('10'!$C$3:$C$260,C815,'10'!$I$3:$I$260,"&gt;0")+COUNTIFS('10'!$D$3:$D$260,C815,'10'!$I$3:$I$260,"&gt;0")+COUNTIFS('11'!$C$3:$C$300,C815,'11'!$H$3:$H$300,"&gt;0")+COUNTIFS('11'!$D$3:$D$300,C815,'11'!$H$3:$H$300,"&gt;0")+COUNTIFS('12'!$C$3:$C$300,C815,'12'!$H$3:$H$300,"&gt;0")+COUNTIFS('12'!$D$3:$D$300,C815,'12'!$H$3:$H$300,"&gt;0")</f>
        <v>0</v>
      </c>
      <c r="G815" s="18">
        <f>COUNTIFS('01'!$C$3:$C$300,C815,'01'!$H$3:$H$300,"&lt;0")+COUNTIFS('01'!$D$3:$D$300,C815,'01'!$H$3:$H$300,"&lt;0")+COUNTIFS('02'!$C$3:$C$300,C815,'02'!$H$3:$H$300,"&lt;0")+COUNTIFS('02'!$D$3:$D$300,C815,'02'!$H$3:$H$300,"&lt;0")+COUNTIFS('03'!$C$3:$C$300,C815,'03'!$H$3:$H$300,"&lt;0")+COUNTIFS('03'!$D$3:$D$300,C815,'03'!$H$3:$H$300,"&lt;0")+COUNTIFS('04'!$C$3:$C$300,C815,'04'!$H$3:$H$300,"&lt;0")+COUNTIFS('04'!$D$3:$D$300,C815,'04'!$H$3:$H$300,"&lt;0")+COUNTIFS('05'!$C$3:$C$300,C815,'05'!$H$3:$H$300,"&lt;0")+COUNTIFS('05'!$D$3:$D$300,C815,'05'!$H$3:$H$300,"&lt;0")+COUNTIFS('06'!$C$3:$C$300,C815,'06'!$H$3:$H$300,"&lt;0")+COUNTIFS('06'!$D$3:$D$300,C815,'06'!$H$3:$H$300,"&lt;0")+COUNTIFS('07'!$C$3:$C$300,C815,'07'!$H$3:$H$300,"&lt;0")+COUNTIFS('07'!$D$3:$D$300,C815,'07'!$H$3:$H$300,"&lt;0")+COUNTIFS('08'!$C$3:$C$300,C815,'08'!$H$3:$H$300,"&lt;0")+COUNTIFS('08'!$D$3:$D$300,C815,'08'!$H$3:$H$300,"&lt;0")+COUNTIFS('09'!$C$3:$C$300,C815,'09'!$H$3:$H$300,"&lt;0")+COUNTIFS('09'!$D$3:$D$300,C815,'09'!$H$3:$H$300,"&lt;0")+COUNTIFS('10'!$C$3:$C$260,C815,'10'!$I$3:$I$260,"&lt;0")+COUNTIFS('10'!$D$3:$D$260,C815,'10'!$I$3:$I$260,"&lt;0")+COUNTIFS('11'!$C$3:$C$300,C815,'11'!$H$3:$H$300,"&lt;0")+COUNTIFS('11'!$D$3:$D$300,C815,'11'!$H$3:$H$300,"&lt;0")+COUNTIFS('12'!$C$3:$C$300,C815,'12'!$H$3:$H$300,"&lt;0")+COUNTIFS('12'!$D$3:$D$300,C815,'12'!$H$3:$H$300,"&lt;0")</f>
        <v>0</v>
      </c>
      <c r="H815" s="19">
        <f>SUMIFS('01'!$H$3:$H$300,'01'!$C$3:$C$300,C815)+SUMIFS('01'!$H$3:$H$300,'01'!$D$3:$D$300,C815)+SUMIFS('02'!$H$3:$H$300,'02'!$C$3:$C$300,C815)+SUMIFS('02'!$H$3:$H$300,'02'!$D$3:$D$300,C815)+SUMIFS('03'!$H$3:$H$300,'03'!$C$3:$C$300,C815)+SUMIFS('03'!$H$3:$H$300,'03'!$D$3:$D$300,C815)+SUMIFS('04'!$H$3:$H$300,'04'!$C$3:$C$300,C815)+SUMIFS('04'!$H$3:$H$300,'04'!$D$3:$D$300,C815)+SUMIFS('05'!$H$3:$H$300,'05'!$C$3:$C$300,C815)+SUMIFS('05'!$H$3:$H$300,'05'!$D$3:$D$300,C815)+SUMIFS('06'!$H$3:$H$300,'06'!$C$3:$C$300,C815)+SUMIFS('06'!$H$3:$H$300,'06'!$D$3:$D$300,C815)+SUMIFS('07'!$H$3:$H$300,'07'!$C$3:$C$300,C815)+SUMIFS('07'!$H$3:$H$300,'07'!$D$3:$D$300,C815)+SUMIFS('08'!$H$3:$H$300,'08'!$C$3:$C$300,C815)+SUMIFS('08'!$H$3:$H$300,'08'!$D$3:$D$300,C815)+SUMIFS('09'!$H$3:$H$300,'09'!$C$3:$C$300,C815)+SUMIFS('09'!$H$3:$H$300,'09'!$D$3:$D$300,C815)+SUMIFS('10'!$I$3:$I$260,'10'!$C$3:$C$260,C815)+SUMIFS('10'!$I$3:$I$260,'10'!$D$3:$D$260,C815)+SUMIFS('11'!$H$3:$H$300,'11'!$C$3:$C$300,C815)+SUMIFS('11'!$H$3:$H$300,'11'!$D$3:$D$300,C815)+SUMIFS('12'!$H$3:$H$300,'12'!$C$3:$C$300,C815)+SUMIFS('12'!$H$3:$H$300,'12'!$D$3:$D$300,C815)</f>
        <v>0</v>
      </c>
      <c r="I815" s="212"/>
      <c r="J815" s="231"/>
      <c r="K815" s="212"/>
      <c r="L815" s="212"/>
    </row>
    <row r="816" spans="1:12" ht="24.75" customHeight="1">
      <c r="A816" s="16">
        <f>Equipes!$H816+(ROW(Equipes!$H816)/100000)</f>
        <v>8.1600000000000006E-3</v>
      </c>
      <c r="B816" s="13">
        <f>RANK(Equipes!$A816,A:A)</f>
        <v>185</v>
      </c>
      <c r="C816" s="28"/>
      <c r="D816" s="18">
        <f>COUNTIF('01'!$C$3:$C$300,C816)+COUNTIF('02'!$C$3:$C$300,C816)+COUNTIF('03'!$C$3:$C$300,C816)+COUNTIF('04'!$C$3:$C$300,C816)+COUNTIF('05'!$C$3:$C$300,C816)+COUNTIF('06'!$C$3:$C$300,C816)+COUNTIF('07'!$C$3:$C$300,C816)+COUNTIF('08'!$C$3:$C$300,C816)+COUNTIF('09'!$C$3:$C$300,C816)+COUNTIF('10'!$C$3:$C$260,C816)+COUNTIF('11'!$C$3:$C$300,C816)+COUNTIF('12'!$C$3:$C$300,C816)</f>
        <v>0</v>
      </c>
      <c r="E816" s="18">
        <f>COUNTIF('01'!$D$3:$D$300,C816)+COUNTIF('02'!$D$3:$D$300,C816)+COUNTIF('03'!$D$3:$D$300,C816)+COUNTIF('04'!$D$3:$D$300,C816)+COUNTIF('05'!$D$3:$D$300,C816)+COUNTIF('06'!$D$3:$D$300,C816)+COUNTIF('07'!$D$3:$D$300,C816)+COUNTIF('08'!$D$3:$D$300,C816)+COUNTIF('09'!$D$3:$D$300,C816)+COUNTIF('10'!$D$3:$D$260,C816)+COUNTIF('11'!$D$3:$D$300,C816)+COUNTIF('12'!$D$3:$D$300,C816)</f>
        <v>0</v>
      </c>
      <c r="F816" s="18">
        <f>COUNTIFS('01'!$C$3:$C$300,C816,'01'!$H$3:$H$300,"&gt;0")+COUNTIFS('01'!$D$3:$D$300,C816,'01'!$H$3:$H$300,"&gt;0")+COUNTIFS('02'!$C$3:$C$300,C816,'02'!$H$3:$H$300,"&gt;0")+COUNTIFS('02'!$D$3:$D$300,C816,'02'!$H$3:$H$300,"&gt;0")+COUNTIFS('03'!$C$3:$C$300,C816,'03'!$H$3:$H$300,"&gt;0")+COUNTIFS('03'!$D$3:$D$300,C816,'03'!$H$3:$H$300,"&gt;0")+COUNTIFS('04'!$C$3:$C$300,C816,'04'!$H$3:$H$300,"&gt;0")+COUNTIFS('04'!$D$3:$D$300,C816,'04'!$H$3:$H$300,"&gt;0")+COUNTIFS('05'!$C$3:$C$300,C816,'05'!$H$3:$H$300,"&gt;0")+COUNTIFS('05'!$D$3:$D$300,C816,'05'!$H$3:$H$300,"&gt;0")+COUNTIFS('06'!$C$3:$C$300,C816,'06'!$H$3:$H$300,"&gt;0")+COUNTIFS('06'!$D$3:$D$300,C816,'06'!$H$3:$H$300,"&gt;0")+COUNTIFS('07'!$C$3:$C$300,C816,'07'!$H$3:$H$300,"&gt;0")+COUNTIFS('07'!$D$3:$D$300,C816,'07'!$H$3:$H$300,"&gt;0")+COUNTIFS('08'!$C$3:$C$300,C816,'08'!$H$3:$H$300,"&gt;0")+COUNTIFS('08'!$D$3:$D$300,C816,'08'!$H$3:$H$300,"&gt;0")+COUNTIFS('09'!$C$3:$C$300,C816,'09'!$H$3:$H$300,"&gt;0")+COUNTIFS('09'!$D$3:$D$300,C816,'09'!$H$3:$H$300,"&gt;0")+COUNTIFS('10'!$C$3:$C$260,C816,'10'!$I$3:$I$260,"&gt;0")+COUNTIFS('10'!$D$3:$D$260,C816,'10'!$I$3:$I$260,"&gt;0")+COUNTIFS('11'!$C$3:$C$300,C816,'11'!$H$3:$H$300,"&gt;0")+COUNTIFS('11'!$D$3:$D$300,C816,'11'!$H$3:$H$300,"&gt;0")+COUNTIFS('12'!$C$3:$C$300,C816,'12'!$H$3:$H$300,"&gt;0")+COUNTIFS('12'!$D$3:$D$300,C816,'12'!$H$3:$H$300,"&gt;0")</f>
        <v>0</v>
      </c>
      <c r="G816" s="18">
        <f>COUNTIFS('01'!$C$3:$C$300,C816,'01'!$H$3:$H$300,"&lt;0")+COUNTIFS('01'!$D$3:$D$300,C816,'01'!$H$3:$H$300,"&lt;0")+COUNTIFS('02'!$C$3:$C$300,C816,'02'!$H$3:$H$300,"&lt;0")+COUNTIFS('02'!$D$3:$D$300,C816,'02'!$H$3:$H$300,"&lt;0")+COUNTIFS('03'!$C$3:$C$300,C816,'03'!$H$3:$H$300,"&lt;0")+COUNTIFS('03'!$D$3:$D$300,C816,'03'!$H$3:$H$300,"&lt;0")+COUNTIFS('04'!$C$3:$C$300,C816,'04'!$H$3:$H$300,"&lt;0")+COUNTIFS('04'!$D$3:$D$300,C816,'04'!$H$3:$H$300,"&lt;0")+COUNTIFS('05'!$C$3:$C$300,C816,'05'!$H$3:$H$300,"&lt;0")+COUNTIFS('05'!$D$3:$D$300,C816,'05'!$H$3:$H$300,"&lt;0")+COUNTIFS('06'!$C$3:$C$300,C816,'06'!$H$3:$H$300,"&lt;0")+COUNTIFS('06'!$D$3:$D$300,C816,'06'!$H$3:$H$300,"&lt;0")+COUNTIFS('07'!$C$3:$C$300,C816,'07'!$H$3:$H$300,"&lt;0")+COUNTIFS('07'!$D$3:$D$300,C816,'07'!$H$3:$H$300,"&lt;0")+COUNTIFS('08'!$C$3:$C$300,C816,'08'!$H$3:$H$300,"&lt;0")+COUNTIFS('08'!$D$3:$D$300,C816,'08'!$H$3:$H$300,"&lt;0")+COUNTIFS('09'!$C$3:$C$300,C816,'09'!$H$3:$H$300,"&lt;0")+COUNTIFS('09'!$D$3:$D$300,C816,'09'!$H$3:$H$300,"&lt;0")+COUNTIFS('10'!$C$3:$C$260,C816,'10'!$I$3:$I$260,"&lt;0")+COUNTIFS('10'!$D$3:$D$260,C816,'10'!$I$3:$I$260,"&lt;0")+COUNTIFS('11'!$C$3:$C$300,C816,'11'!$H$3:$H$300,"&lt;0")+COUNTIFS('11'!$D$3:$D$300,C816,'11'!$H$3:$H$300,"&lt;0")+COUNTIFS('12'!$C$3:$C$300,C816,'12'!$H$3:$H$300,"&lt;0")+COUNTIFS('12'!$D$3:$D$300,C816,'12'!$H$3:$H$300,"&lt;0")</f>
        <v>0</v>
      </c>
      <c r="H816" s="19">
        <f>SUMIFS('01'!$H$3:$H$300,'01'!$C$3:$C$300,C816)+SUMIFS('01'!$H$3:$H$300,'01'!$D$3:$D$300,C816)+SUMIFS('02'!$H$3:$H$300,'02'!$C$3:$C$300,C816)+SUMIFS('02'!$H$3:$H$300,'02'!$D$3:$D$300,C816)+SUMIFS('03'!$H$3:$H$300,'03'!$C$3:$C$300,C816)+SUMIFS('03'!$H$3:$H$300,'03'!$D$3:$D$300,C816)+SUMIFS('04'!$H$3:$H$300,'04'!$C$3:$C$300,C816)+SUMIFS('04'!$H$3:$H$300,'04'!$D$3:$D$300,C816)+SUMIFS('05'!$H$3:$H$300,'05'!$C$3:$C$300,C816)+SUMIFS('05'!$H$3:$H$300,'05'!$D$3:$D$300,C816)+SUMIFS('06'!$H$3:$H$300,'06'!$C$3:$C$300,C816)+SUMIFS('06'!$H$3:$H$300,'06'!$D$3:$D$300,C816)+SUMIFS('07'!$H$3:$H$300,'07'!$C$3:$C$300,C816)+SUMIFS('07'!$H$3:$H$300,'07'!$D$3:$D$300,C816)+SUMIFS('08'!$H$3:$H$300,'08'!$C$3:$C$300,C816)+SUMIFS('08'!$H$3:$H$300,'08'!$D$3:$D$300,C816)+SUMIFS('09'!$H$3:$H$300,'09'!$C$3:$C$300,C816)+SUMIFS('09'!$H$3:$H$300,'09'!$D$3:$D$300,C816)+SUMIFS('10'!$I$3:$I$260,'10'!$C$3:$C$260,C816)+SUMIFS('10'!$I$3:$I$260,'10'!$D$3:$D$260,C816)+SUMIFS('11'!$H$3:$H$300,'11'!$C$3:$C$300,C816)+SUMIFS('11'!$H$3:$H$300,'11'!$D$3:$D$300,C816)+SUMIFS('12'!$H$3:$H$300,'12'!$C$3:$C$300,C816)+SUMIFS('12'!$H$3:$H$300,'12'!$D$3:$D$300,C816)</f>
        <v>0</v>
      </c>
      <c r="I816" s="212"/>
      <c r="J816" s="231"/>
      <c r="K816" s="212"/>
      <c r="L816" s="212"/>
    </row>
    <row r="817" spans="1:12" ht="24.75" customHeight="1">
      <c r="A817" s="16">
        <f>Equipes!$H817+(ROW(Equipes!$H817)/100000)</f>
        <v>8.1700000000000002E-3</v>
      </c>
      <c r="B817" s="13">
        <f>RANK(Equipes!$A817,A:A)</f>
        <v>184</v>
      </c>
      <c r="C817" s="28"/>
      <c r="D817" s="18">
        <f>COUNTIF('01'!$C$3:$C$300,C817)+COUNTIF('02'!$C$3:$C$300,C817)+COUNTIF('03'!$C$3:$C$300,C817)+COUNTIF('04'!$C$3:$C$300,C817)+COUNTIF('05'!$C$3:$C$300,C817)+COUNTIF('06'!$C$3:$C$300,C817)+COUNTIF('07'!$C$3:$C$300,C817)+COUNTIF('08'!$C$3:$C$300,C817)+COUNTIF('09'!$C$3:$C$300,C817)+COUNTIF('10'!$C$3:$C$260,C817)+COUNTIF('11'!$C$3:$C$300,C817)+COUNTIF('12'!$C$3:$C$300,C817)</f>
        <v>0</v>
      </c>
      <c r="E817" s="18">
        <f>COUNTIF('01'!$D$3:$D$300,C817)+COUNTIF('02'!$D$3:$D$300,C817)+COUNTIF('03'!$D$3:$D$300,C817)+COUNTIF('04'!$D$3:$D$300,C817)+COUNTIF('05'!$D$3:$D$300,C817)+COUNTIF('06'!$D$3:$D$300,C817)+COUNTIF('07'!$D$3:$D$300,C817)+COUNTIF('08'!$D$3:$D$300,C817)+COUNTIF('09'!$D$3:$D$300,C817)+COUNTIF('10'!$D$3:$D$260,C817)+COUNTIF('11'!$D$3:$D$300,C817)+COUNTIF('12'!$D$3:$D$300,C817)</f>
        <v>0</v>
      </c>
      <c r="F817" s="18">
        <f>COUNTIFS('01'!$C$3:$C$300,C817,'01'!$H$3:$H$300,"&gt;0")+COUNTIFS('01'!$D$3:$D$300,C817,'01'!$H$3:$H$300,"&gt;0")+COUNTIFS('02'!$C$3:$C$300,C817,'02'!$H$3:$H$300,"&gt;0")+COUNTIFS('02'!$D$3:$D$300,C817,'02'!$H$3:$H$300,"&gt;0")+COUNTIFS('03'!$C$3:$C$300,C817,'03'!$H$3:$H$300,"&gt;0")+COUNTIFS('03'!$D$3:$D$300,C817,'03'!$H$3:$H$300,"&gt;0")+COUNTIFS('04'!$C$3:$C$300,C817,'04'!$H$3:$H$300,"&gt;0")+COUNTIFS('04'!$D$3:$D$300,C817,'04'!$H$3:$H$300,"&gt;0")+COUNTIFS('05'!$C$3:$C$300,C817,'05'!$H$3:$H$300,"&gt;0")+COUNTIFS('05'!$D$3:$D$300,C817,'05'!$H$3:$H$300,"&gt;0")+COUNTIFS('06'!$C$3:$C$300,C817,'06'!$H$3:$H$300,"&gt;0")+COUNTIFS('06'!$D$3:$D$300,C817,'06'!$H$3:$H$300,"&gt;0")+COUNTIFS('07'!$C$3:$C$300,C817,'07'!$H$3:$H$300,"&gt;0")+COUNTIFS('07'!$D$3:$D$300,C817,'07'!$H$3:$H$300,"&gt;0")+COUNTIFS('08'!$C$3:$C$300,C817,'08'!$H$3:$H$300,"&gt;0")+COUNTIFS('08'!$D$3:$D$300,C817,'08'!$H$3:$H$300,"&gt;0")+COUNTIFS('09'!$C$3:$C$300,C817,'09'!$H$3:$H$300,"&gt;0")+COUNTIFS('09'!$D$3:$D$300,C817,'09'!$H$3:$H$300,"&gt;0")+COUNTIFS('10'!$C$3:$C$260,C817,'10'!$I$3:$I$260,"&gt;0")+COUNTIFS('10'!$D$3:$D$260,C817,'10'!$I$3:$I$260,"&gt;0")+COUNTIFS('11'!$C$3:$C$300,C817,'11'!$H$3:$H$300,"&gt;0")+COUNTIFS('11'!$D$3:$D$300,C817,'11'!$H$3:$H$300,"&gt;0")+COUNTIFS('12'!$C$3:$C$300,C817,'12'!$H$3:$H$300,"&gt;0")+COUNTIFS('12'!$D$3:$D$300,C817,'12'!$H$3:$H$300,"&gt;0")</f>
        <v>0</v>
      </c>
      <c r="G817" s="18">
        <f>COUNTIFS('01'!$C$3:$C$300,C817,'01'!$H$3:$H$300,"&lt;0")+COUNTIFS('01'!$D$3:$D$300,C817,'01'!$H$3:$H$300,"&lt;0")+COUNTIFS('02'!$C$3:$C$300,C817,'02'!$H$3:$H$300,"&lt;0")+COUNTIFS('02'!$D$3:$D$300,C817,'02'!$H$3:$H$300,"&lt;0")+COUNTIFS('03'!$C$3:$C$300,C817,'03'!$H$3:$H$300,"&lt;0")+COUNTIFS('03'!$D$3:$D$300,C817,'03'!$H$3:$H$300,"&lt;0")+COUNTIFS('04'!$C$3:$C$300,C817,'04'!$H$3:$H$300,"&lt;0")+COUNTIFS('04'!$D$3:$D$300,C817,'04'!$H$3:$H$300,"&lt;0")+COUNTIFS('05'!$C$3:$C$300,C817,'05'!$H$3:$H$300,"&lt;0")+COUNTIFS('05'!$D$3:$D$300,C817,'05'!$H$3:$H$300,"&lt;0")+COUNTIFS('06'!$C$3:$C$300,C817,'06'!$H$3:$H$300,"&lt;0")+COUNTIFS('06'!$D$3:$D$300,C817,'06'!$H$3:$H$300,"&lt;0")+COUNTIFS('07'!$C$3:$C$300,C817,'07'!$H$3:$H$300,"&lt;0")+COUNTIFS('07'!$D$3:$D$300,C817,'07'!$H$3:$H$300,"&lt;0")+COUNTIFS('08'!$C$3:$C$300,C817,'08'!$H$3:$H$300,"&lt;0")+COUNTIFS('08'!$D$3:$D$300,C817,'08'!$H$3:$H$300,"&lt;0")+COUNTIFS('09'!$C$3:$C$300,C817,'09'!$H$3:$H$300,"&lt;0")+COUNTIFS('09'!$D$3:$D$300,C817,'09'!$H$3:$H$300,"&lt;0")+COUNTIFS('10'!$C$3:$C$260,C817,'10'!$I$3:$I$260,"&lt;0")+COUNTIFS('10'!$D$3:$D$260,C817,'10'!$I$3:$I$260,"&lt;0")+COUNTIFS('11'!$C$3:$C$300,C817,'11'!$H$3:$H$300,"&lt;0")+COUNTIFS('11'!$D$3:$D$300,C817,'11'!$H$3:$H$300,"&lt;0")+COUNTIFS('12'!$C$3:$C$300,C817,'12'!$H$3:$H$300,"&lt;0")+COUNTIFS('12'!$D$3:$D$300,C817,'12'!$H$3:$H$300,"&lt;0")</f>
        <v>0</v>
      </c>
      <c r="H817" s="19">
        <f>SUMIFS('01'!$H$3:$H$300,'01'!$C$3:$C$300,C817)+SUMIFS('01'!$H$3:$H$300,'01'!$D$3:$D$300,C817)+SUMIFS('02'!$H$3:$H$300,'02'!$C$3:$C$300,C817)+SUMIFS('02'!$H$3:$H$300,'02'!$D$3:$D$300,C817)+SUMIFS('03'!$H$3:$H$300,'03'!$C$3:$C$300,C817)+SUMIFS('03'!$H$3:$H$300,'03'!$D$3:$D$300,C817)+SUMIFS('04'!$H$3:$H$300,'04'!$C$3:$C$300,C817)+SUMIFS('04'!$H$3:$H$300,'04'!$D$3:$D$300,C817)+SUMIFS('05'!$H$3:$H$300,'05'!$C$3:$C$300,C817)+SUMIFS('05'!$H$3:$H$300,'05'!$D$3:$D$300,C817)+SUMIFS('06'!$H$3:$H$300,'06'!$C$3:$C$300,C817)+SUMIFS('06'!$H$3:$H$300,'06'!$D$3:$D$300,C817)+SUMIFS('07'!$H$3:$H$300,'07'!$C$3:$C$300,C817)+SUMIFS('07'!$H$3:$H$300,'07'!$D$3:$D$300,C817)+SUMIFS('08'!$H$3:$H$300,'08'!$C$3:$C$300,C817)+SUMIFS('08'!$H$3:$H$300,'08'!$D$3:$D$300,C817)+SUMIFS('09'!$H$3:$H$300,'09'!$C$3:$C$300,C817)+SUMIFS('09'!$H$3:$H$300,'09'!$D$3:$D$300,C817)+SUMIFS('10'!$I$3:$I$260,'10'!$C$3:$C$260,C817)+SUMIFS('10'!$I$3:$I$260,'10'!$D$3:$D$260,C817)+SUMIFS('11'!$H$3:$H$300,'11'!$C$3:$C$300,C817)+SUMIFS('11'!$H$3:$H$300,'11'!$D$3:$D$300,C817)+SUMIFS('12'!$H$3:$H$300,'12'!$C$3:$C$300,C817)+SUMIFS('12'!$H$3:$H$300,'12'!$D$3:$D$300,C817)</f>
        <v>0</v>
      </c>
      <c r="I817" s="212"/>
      <c r="J817" s="231"/>
      <c r="K817" s="212"/>
      <c r="L817" s="212"/>
    </row>
    <row r="818" spans="1:12" ht="24.75" customHeight="1">
      <c r="A818" s="16">
        <f>Equipes!$H818+(ROW(Equipes!$H818)/100000)</f>
        <v>8.1799999999999998E-3</v>
      </c>
      <c r="B818" s="13">
        <f>RANK(Equipes!$A818,A:A)</f>
        <v>183</v>
      </c>
      <c r="C818" s="28"/>
      <c r="D818" s="18">
        <f>COUNTIF('01'!$C$3:$C$300,C818)+COUNTIF('02'!$C$3:$C$300,C818)+COUNTIF('03'!$C$3:$C$300,C818)+COUNTIF('04'!$C$3:$C$300,C818)+COUNTIF('05'!$C$3:$C$300,C818)+COUNTIF('06'!$C$3:$C$300,C818)+COUNTIF('07'!$C$3:$C$300,C818)+COUNTIF('08'!$C$3:$C$300,C818)+COUNTIF('09'!$C$3:$C$300,C818)+COUNTIF('10'!$C$3:$C$260,C818)+COUNTIF('11'!$C$3:$C$300,C818)+COUNTIF('12'!$C$3:$C$300,C818)</f>
        <v>0</v>
      </c>
      <c r="E818" s="18">
        <f>COUNTIF('01'!$D$3:$D$300,C818)+COUNTIF('02'!$D$3:$D$300,C818)+COUNTIF('03'!$D$3:$D$300,C818)+COUNTIF('04'!$D$3:$D$300,C818)+COUNTIF('05'!$D$3:$D$300,C818)+COUNTIF('06'!$D$3:$D$300,C818)+COUNTIF('07'!$D$3:$D$300,C818)+COUNTIF('08'!$D$3:$D$300,C818)+COUNTIF('09'!$D$3:$D$300,C818)+COUNTIF('10'!$D$3:$D$260,C818)+COUNTIF('11'!$D$3:$D$300,C818)+COUNTIF('12'!$D$3:$D$300,C818)</f>
        <v>0</v>
      </c>
      <c r="F818" s="18">
        <f>COUNTIFS('01'!$C$3:$C$300,C818,'01'!$H$3:$H$300,"&gt;0")+COUNTIFS('01'!$D$3:$D$300,C818,'01'!$H$3:$H$300,"&gt;0")+COUNTIFS('02'!$C$3:$C$300,C818,'02'!$H$3:$H$300,"&gt;0")+COUNTIFS('02'!$D$3:$D$300,C818,'02'!$H$3:$H$300,"&gt;0")+COUNTIFS('03'!$C$3:$C$300,C818,'03'!$H$3:$H$300,"&gt;0")+COUNTIFS('03'!$D$3:$D$300,C818,'03'!$H$3:$H$300,"&gt;0")+COUNTIFS('04'!$C$3:$C$300,C818,'04'!$H$3:$H$300,"&gt;0")+COUNTIFS('04'!$D$3:$D$300,C818,'04'!$H$3:$H$300,"&gt;0")+COUNTIFS('05'!$C$3:$C$300,C818,'05'!$H$3:$H$300,"&gt;0")+COUNTIFS('05'!$D$3:$D$300,C818,'05'!$H$3:$H$300,"&gt;0")+COUNTIFS('06'!$C$3:$C$300,C818,'06'!$H$3:$H$300,"&gt;0")+COUNTIFS('06'!$D$3:$D$300,C818,'06'!$H$3:$H$300,"&gt;0")+COUNTIFS('07'!$C$3:$C$300,C818,'07'!$H$3:$H$300,"&gt;0")+COUNTIFS('07'!$D$3:$D$300,C818,'07'!$H$3:$H$300,"&gt;0")+COUNTIFS('08'!$C$3:$C$300,C818,'08'!$H$3:$H$300,"&gt;0")+COUNTIFS('08'!$D$3:$D$300,C818,'08'!$H$3:$H$300,"&gt;0")+COUNTIFS('09'!$C$3:$C$300,C818,'09'!$H$3:$H$300,"&gt;0")+COUNTIFS('09'!$D$3:$D$300,C818,'09'!$H$3:$H$300,"&gt;0")+COUNTIFS('10'!$C$3:$C$260,C818,'10'!$I$3:$I$260,"&gt;0")+COUNTIFS('10'!$D$3:$D$260,C818,'10'!$I$3:$I$260,"&gt;0")+COUNTIFS('11'!$C$3:$C$300,C818,'11'!$H$3:$H$300,"&gt;0")+COUNTIFS('11'!$D$3:$D$300,C818,'11'!$H$3:$H$300,"&gt;0")+COUNTIFS('12'!$C$3:$C$300,C818,'12'!$H$3:$H$300,"&gt;0")+COUNTIFS('12'!$D$3:$D$300,C818,'12'!$H$3:$H$300,"&gt;0")</f>
        <v>0</v>
      </c>
      <c r="G818" s="18">
        <f>COUNTIFS('01'!$C$3:$C$300,C818,'01'!$H$3:$H$300,"&lt;0")+COUNTIFS('01'!$D$3:$D$300,C818,'01'!$H$3:$H$300,"&lt;0")+COUNTIFS('02'!$C$3:$C$300,C818,'02'!$H$3:$H$300,"&lt;0")+COUNTIFS('02'!$D$3:$D$300,C818,'02'!$H$3:$H$300,"&lt;0")+COUNTIFS('03'!$C$3:$C$300,C818,'03'!$H$3:$H$300,"&lt;0")+COUNTIFS('03'!$D$3:$D$300,C818,'03'!$H$3:$H$300,"&lt;0")+COUNTIFS('04'!$C$3:$C$300,C818,'04'!$H$3:$H$300,"&lt;0")+COUNTIFS('04'!$D$3:$D$300,C818,'04'!$H$3:$H$300,"&lt;0")+COUNTIFS('05'!$C$3:$C$300,C818,'05'!$H$3:$H$300,"&lt;0")+COUNTIFS('05'!$D$3:$D$300,C818,'05'!$H$3:$H$300,"&lt;0")+COUNTIFS('06'!$C$3:$C$300,C818,'06'!$H$3:$H$300,"&lt;0")+COUNTIFS('06'!$D$3:$D$300,C818,'06'!$H$3:$H$300,"&lt;0")+COUNTIFS('07'!$C$3:$C$300,C818,'07'!$H$3:$H$300,"&lt;0")+COUNTIFS('07'!$D$3:$D$300,C818,'07'!$H$3:$H$300,"&lt;0")+COUNTIFS('08'!$C$3:$C$300,C818,'08'!$H$3:$H$300,"&lt;0")+COUNTIFS('08'!$D$3:$D$300,C818,'08'!$H$3:$H$300,"&lt;0")+COUNTIFS('09'!$C$3:$C$300,C818,'09'!$H$3:$H$300,"&lt;0")+COUNTIFS('09'!$D$3:$D$300,C818,'09'!$H$3:$H$300,"&lt;0")+COUNTIFS('10'!$C$3:$C$260,C818,'10'!$I$3:$I$260,"&lt;0")+COUNTIFS('10'!$D$3:$D$260,C818,'10'!$I$3:$I$260,"&lt;0")+COUNTIFS('11'!$C$3:$C$300,C818,'11'!$H$3:$H$300,"&lt;0")+COUNTIFS('11'!$D$3:$D$300,C818,'11'!$H$3:$H$300,"&lt;0")+COUNTIFS('12'!$C$3:$C$300,C818,'12'!$H$3:$H$300,"&lt;0")+COUNTIFS('12'!$D$3:$D$300,C818,'12'!$H$3:$H$300,"&lt;0")</f>
        <v>0</v>
      </c>
      <c r="H818" s="19">
        <f>SUMIFS('01'!$H$3:$H$300,'01'!$C$3:$C$300,C818)+SUMIFS('01'!$H$3:$H$300,'01'!$D$3:$D$300,C818)+SUMIFS('02'!$H$3:$H$300,'02'!$C$3:$C$300,C818)+SUMIFS('02'!$H$3:$H$300,'02'!$D$3:$D$300,C818)+SUMIFS('03'!$H$3:$H$300,'03'!$C$3:$C$300,C818)+SUMIFS('03'!$H$3:$H$300,'03'!$D$3:$D$300,C818)+SUMIFS('04'!$H$3:$H$300,'04'!$C$3:$C$300,C818)+SUMIFS('04'!$H$3:$H$300,'04'!$D$3:$D$300,C818)+SUMIFS('05'!$H$3:$H$300,'05'!$C$3:$C$300,C818)+SUMIFS('05'!$H$3:$H$300,'05'!$D$3:$D$300,C818)+SUMIFS('06'!$H$3:$H$300,'06'!$C$3:$C$300,C818)+SUMIFS('06'!$H$3:$H$300,'06'!$D$3:$D$300,C818)+SUMIFS('07'!$H$3:$H$300,'07'!$C$3:$C$300,C818)+SUMIFS('07'!$H$3:$H$300,'07'!$D$3:$D$300,C818)+SUMIFS('08'!$H$3:$H$300,'08'!$C$3:$C$300,C818)+SUMIFS('08'!$H$3:$H$300,'08'!$D$3:$D$300,C818)+SUMIFS('09'!$H$3:$H$300,'09'!$C$3:$C$300,C818)+SUMIFS('09'!$H$3:$H$300,'09'!$D$3:$D$300,C818)+SUMIFS('10'!$I$3:$I$260,'10'!$C$3:$C$260,C818)+SUMIFS('10'!$I$3:$I$260,'10'!$D$3:$D$260,C818)+SUMIFS('11'!$H$3:$H$300,'11'!$C$3:$C$300,C818)+SUMIFS('11'!$H$3:$H$300,'11'!$D$3:$D$300,C818)+SUMIFS('12'!$H$3:$H$300,'12'!$C$3:$C$300,C818)+SUMIFS('12'!$H$3:$H$300,'12'!$D$3:$D$300,C818)</f>
        <v>0</v>
      </c>
      <c r="I818" s="212"/>
      <c r="J818" s="231"/>
      <c r="K818" s="212"/>
      <c r="L818" s="212"/>
    </row>
    <row r="819" spans="1:12" ht="24.75" customHeight="1">
      <c r="A819" s="16">
        <f>Equipes!$H819+(ROW(Equipes!$H819)/100000)</f>
        <v>8.1899999999999994E-3</v>
      </c>
      <c r="B819" s="13">
        <f>RANK(Equipes!$A819,A:A)</f>
        <v>182</v>
      </c>
      <c r="C819" s="28"/>
      <c r="D819" s="18">
        <f>COUNTIF('01'!$C$3:$C$300,C819)+COUNTIF('02'!$C$3:$C$300,C819)+COUNTIF('03'!$C$3:$C$300,C819)+COUNTIF('04'!$C$3:$C$300,C819)+COUNTIF('05'!$C$3:$C$300,C819)+COUNTIF('06'!$C$3:$C$300,C819)+COUNTIF('07'!$C$3:$C$300,C819)+COUNTIF('08'!$C$3:$C$300,C819)+COUNTIF('09'!$C$3:$C$300,C819)+COUNTIF('10'!$C$3:$C$260,C819)+COUNTIF('11'!$C$3:$C$300,C819)+COUNTIF('12'!$C$3:$C$300,C819)</f>
        <v>0</v>
      </c>
      <c r="E819" s="18">
        <f>COUNTIF('01'!$D$3:$D$300,C819)+COUNTIF('02'!$D$3:$D$300,C819)+COUNTIF('03'!$D$3:$D$300,C819)+COUNTIF('04'!$D$3:$D$300,C819)+COUNTIF('05'!$D$3:$D$300,C819)+COUNTIF('06'!$D$3:$D$300,C819)+COUNTIF('07'!$D$3:$D$300,C819)+COUNTIF('08'!$D$3:$D$300,C819)+COUNTIF('09'!$D$3:$D$300,C819)+COUNTIF('10'!$D$3:$D$260,C819)+COUNTIF('11'!$D$3:$D$300,C819)+COUNTIF('12'!$D$3:$D$300,C819)</f>
        <v>0</v>
      </c>
      <c r="F819" s="18">
        <f>COUNTIFS('01'!$C$3:$C$300,C819,'01'!$H$3:$H$300,"&gt;0")+COUNTIFS('01'!$D$3:$D$300,C819,'01'!$H$3:$H$300,"&gt;0")+COUNTIFS('02'!$C$3:$C$300,C819,'02'!$H$3:$H$300,"&gt;0")+COUNTIFS('02'!$D$3:$D$300,C819,'02'!$H$3:$H$300,"&gt;0")+COUNTIFS('03'!$C$3:$C$300,C819,'03'!$H$3:$H$300,"&gt;0")+COUNTIFS('03'!$D$3:$D$300,C819,'03'!$H$3:$H$300,"&gt;0")+COUNTIFS('04'!$C$3:$C$300,C819,'04'!$H$3:$H$300,"&gt;0")+COUNTIFS('04'!$D$3:$D$300,C819,'04'!$H$3:$H$300,"&gt;0")+COUNTIFS('05'!$C$3:$C$300,C819,'05'!$H$3:$H$300,"&gt;0")+COUNTIFS('05'!$D$3:$D$300,C819,'05'!$H$3:$H$300,"&gt;0")+COUNTIFS('06'!$C$3:$C$300,C819,'06'!$H$3:$H$300,"&gt;0")+COUNTIFS('06'!$D$3:$D$300,C819,'06'!$H$3:$H$300,"&gt;0")+COUNTIFS('07'!$C$3:$C$300,C819,'07'!$H$3:$H$300,"&gt;0")+COUNTIFS('07'!$D$3:$D$300,C819,'07'!$H$3:$H$300,"&gt;0")+COUNTIFS('08'!$C$3:$C$300,C819,'08'!$H$3:$H$300,"&gt;0")+COUNTIFS('08'!$D$3:$D$300,C819,'08'!$H$3:$H$300,"&gt;0")+COUNTIFS('09'!$C$3:$C$300,C819,'09'!$H$3:$H$300,"&gt;0")+COUNTIFS('09'!$D$3:$D$300,C819,'09'!$H$3:$H$300,"&gt;0")+COUNTIFS('10'!$C$3:$C$260,C819,'10'!$I$3:$I$260,"&gt;0")+COUNTIFS('10'!$D$3:$D$260,C819,'10'!$I$3:$I$260,"&gt;0")+COUNTIFS('11'!$C$3:$C$300,C819,'11'!$H$3:$H$300,"&gt;0")+COUNTIFS('11'!$D$3:$D$300,C819,'11'!$H$3:$H$300,"&gt;0")+COUNTIFS('12'!$C$3:$C$300,C819,'12'!$H$3:$H$300,"&gt;0")+COUNTIFS('12'!$D$3:$D$300,C819,'12'!$H$3:$H$300,"&gt;0")</f>
        <v>0</v>
      </c>
      <c r="G819" s="18">
        <f>COUNTIFS('01'!$C$3:$C$300,C819,'01'!$H$3:$H$300,"&lt;0")+COUNTIFS('01'!$D$3:$D$300,C819,'01'!$H$3:$H$300,"&lt;0")+COUNTIFS('02'!$C$3:$C$300,C819,'02'!$H$3:$H$300,"&lt;0")+COUNTIFS('02'!$D$3:$D$300,C819,'02'!$H$3:$H$300,"&lt;0")+COUNTIFS('03'!$C$3:$C$300,C819,'03'!$H$3:$H$300,"&lt;0")+COUNTIFS('03'!$D$3:$D$300,C819,'03'!$H$3:$H$300,"&lt;0")+COUNTIFS('04'!$C$3:$C$300,C819,'04'!$H$3:$H$300,"&lt;0")+COUNTIFS('04'!$D$3:$D$300,C819,'04'!$H$3:$H$300,"&lt;0")+COUNTIFS('05'!$C$3:$C$300,C819,'05'!$H$3:$H$300,"&lt;0")+COUNTIFS('05'!$D$3:$D$300,C819,'05'!$H$3:$H$300,"&lt;0")+COUNTIFS('06'!$C$3:$C$300,C819,'06'!$H$3:$H$300,"&lt;0")+COUNTIFS('06'!$D$3:$D$300,C819,'06'!$H$3:$H$300,"&lt;0")+COUNTIFS('07'!$C$3:$C$300,C819,'07'!$H$3:$H$300,"&lt;0")+COUNTIFS('07'!$D$3:$D$300,C819,'07'!$H$3:$H$300,"&lt;0")+COUNTIFS('08'!$C$3:$C$300,C819,'08'!$H$3:$H$300,"&lt;0")+COUNTIFS('08'!$D$3:$D$300,C819,'08'!$H$3:$H$300,"&lt;0")+COUNTIFS('09'!$C$3:$C$300,C819,'09'!$H$3:$H$300,"&lt;0")+COUNTIFS('09'!$D$3:$D$300,C819,'09'!$H$3:$H$300,"&lt;0")+COUNTIFS('10'!$C$3:$C$260,C819,'10'!$I$3:$I$260,"&lt;0")+COUNTIFS('10'!$D$3:$D$260,C819,'10'!$I$3:$I$260,"&lt;0")+COUNTIFS('11'!$C$3:$C$300,C819,'11'!$H$3:$H$300,"&lt;0")+COUNTIFS('11'!$D$3:$D$300,C819,'11'!$H$3:$H$300,"&lt;0")+COUNTIFS('12'!$C$3:$C$300,C819,'12'!$H$3:$H$300,"&lt;0")+COUNTIFS('12'!$D$3:$D$300,C819,'12'!$H$3:$H$300,"&lt;0")</f>
        <v>0</v>
      </c>
      <c r="H819" s="19">
        <f>SUMIFS('01'!$H$3:$H$300,'01'!$C$3:$C$300,C819)+SUMIFS('01'!$H$3:$H$300,'01'!$D$3:$D$300,C819)+SUMIFS('02'!$H$3:$H$300,'02'!$C$3:$C$300,C819)+SUMIFS('02'!$H$3:$H$300,'02'!$D$3:$D$300,C819)+SUMIFS('03'!$H$3:$H$300,'03'!$C$3:$C$300,C819)+SUMIFS('03'!$H$3:$H$300,'03'!$D$3:$D$300,C819)+SUMIFS('04'!$H$3:$H$300,'04'!$C$3:$C$300,C819)+SUMIFS('04'!$H$3:$H$300,'04'!$D$3:$D$300,C819)+SUMIFS('05'!$H$3:$H$300,'05'!$C$3:$C$300,C819)+SUMIFS('05'!$H$3:$H$300,'05'!$D$3:$D$300,C819)+SUMIFS('06'!$H$3:$H$300,'06'!$C$3:$C$300,C819)+SUMIFS('06'!$H$3:$H$300,'06'!$D$3:$D$300,C819)+SUMIFS('07'!$H$3:$H$300,'07'!$C$3:$C$300,C819)+SUMIFS('07'!$H$3:$H$300,'07'!$D$3:$D$300,C819)+SUMIFS('08'!$H$3:$H$300,'08'!$C$3:$C$300,C819)+SUMIFS('08'!$H$3:$H$300,'08'!$D$3:$D$300,C819)+SUMIFS('09'!$H$3:$H$300,'09'!$C$3:$C$300,C819)+SUMIFS('09'!$H$3:$H$300,'09'!$D$3:$D$300,C819)+SUMIFS('10'!$I$3:$I$260,'10'!$C$3:$C$260,C819)+SUMIFS('10'!$I$3:$I$260,'10'!$D$3:$D$260,C819)+SUMIFS('11'!$H$3:$H$300,'11'!$C$3:$C$300,C819)+SUMIFS('11'!$H$3:$H$300,'11'!$D$3:$D$300,C819)+SUMIFS('12'!$H$3:$H$300,'12'!$C$3:$C$300,C819)+SUMIFS('12'!$H$3:$H$300,'12'!$D$3:$D$300,C819)</f>
        <v>0</v>
      </c>
      <c r="I819" s="212"/>
      <c r="J819" s="231"/>
      <c r="K819" s="212"/>
      <c r="L819" s="212"/>
    </row>
    <row r="820" spans="1:12" ht="24.75" customHeight="1">
      <c r="A820" s="16">
        <f>Equipes!$H820+(ROW(Equipes!$H820)/100000)</f>
        <v>8.2000000000000007E-3</v>
      </c>
      <c r="B820" s="13">
        <f>RANK(Equipes!$A820,A:A)</f>
        <v>181</v>
      </c>
      <c r="C820" s="28"/>
      <c r="D820" s="18">
        <f>COUNTIF('01'!$C$3:$C$300,C820)+COUNTIF('02'!$C$3:$C$300,C820)+COUNTIF('03'!$C$3:$C$300,C820)+COUNTIF('04'!$C$3:$C$300,C820)+COUNTIF('05'!$C$3:$C$300,C820)+COUNTIF('06'!$C$3:$C$300,C820)+COUNTIF('07'!$C$3:$C$300,C820)+COUNTIF('08'!$C$3:$C$300,C820)+COUNTIF('09'!$C$3:$C$300,C820)+COUNTIF('10'!$C$3:$C$260,C820)+COUNTIF('11'!$C$3:$C$300,C820)+COUNTIF('12'!$C$3:$C$300,C820)</f>
        <v>0</v>
      </c>
      <c r="E820" s="18">
        <f>COUNTIF('01'!$D$3:$D$300,C820)+COUNTIF('02'!$D$3:$D$300,C820)+COUNTIF('03'!$D$3:$D$300,C820)+COUNTIF('04'!$D$3:$D$300,C820)+COUNTIF('05'!$D$3:$D$300,C820)+COUNTIF('06'!$D$3:$D$300,C820)+COUNTIF('07'!$D$3:$D$300,C820)+COUNTIF('08'!$D$3:$D$300,C820)+COUNTIF('09'!$D$3:$D$300,C820)+COUNTIF('10'!$D$3:$D$260,C820)+COUNTIF('11'!$D$3:$D$300,C820)+COUNTIF('12'!$D$3:$D$300,C820)</f>
        <v>0</v>
      </c>
      <c r="F820" s="18">
        <f>COUNTIFS('01'!$C$3:$C$300,C820,'01'!$H$3:$H$300,"&gt;0")+COUNTIFS('01'!$D$3:$D$300,C820,'01'!$H$3:$H$300,"&gt;0")+COUNTIFS('02'!$C$3:$C$300,C820,'02'!$H$3:$H$300,"&gt;0")+COUNTIFS('02'!$D$3:$D$300,C820,'02'!$H$3:$H$300,"&gt;0")+COUNTIFS('03'!$C$3:$C$300,C820,'03'!$H$3:$H$300,"&gt;0")+COUNTIFS('03'!$D$3:$D$300,C820,'03'!$H$3:$H$300,"&gt;0")+COUNTIFS('04'!$C$3:$C$300,C820,'04'!$H$3:$H$300,"&gt;0")+COUNTIFS('04'!$D$3:$D$300,C820,'04'!$H$3:$H$300,"&gt;0")+COUNTIFS('05'!$C$3:$C$300,C820,'05'!$H$3:$H$300,"&gt;0")+COUNTIFS('05'!$D$3:$D$300,C820,'05'!$H$3:$H$300,"&gt;0")+COUNTIFS('06'!$C$3:$C$300,C820,'06'!$H$3:$H$300,"&gt;0")+COUNTIFS('06'!$D$3:$D$300,C820,'06'!$H$3:$H$300,"&gt;0")+COUNTIFS('07'!$C$3:$C$300,C820,'07'!$H$3:$H$300,"&gt;0")+COUNTIFS('07'!$D$3:$D$300,C820,'07'!$H$3:$H$300,"&gt;0")+COUNTIFS('08'!$C$3:$C$300,C820,'08'!$H$3:$H$300,"&gt;0")+COUNTIFS('08'!$D$3:$D$300,C820,'08'!$H$3:$H$300,"&gt;0")+COUNTIFS('09'!$C$3:$C$300,C820,'09'!$H$3:$H$300,"&gt;0")+COUNTIFS('09'!$D$3:$D$300,C820,'09'!$H$3:$H$300,"&gt;0")+COUNTIFS('10'!$C$3:$C$260,C820,'10'!$I$3:$I$260,"&gt;0")+COUNTIFS('10'!$D$3:$D$260,C820,'10'!$I$3:$I$260,"&gt;0")+COUNTIFS('11'!$C$3:$C$300,C820,'11'!$H$3:$H$300,"&gt;0")+COUNTIFS('11'!$D$3:$D$300,C820,'11'!$H$3:$H$300,"&gt;0")+COUNTIFS('12'!$C$3:$C$300,C820,'12'!$H$3:$H$300,"&gt;0")+COUNTIFS('12'!$D$3:$D$300,C820,'12'!$H$3:$H$300,"&gt;0")</f>
        <v>0</v>
      </c>
      <c r="G820" s="18">
        <f>COUNTIFS('01'!$C$3:$C$300,C820,'01'!$H$3:$H$300,"&lt;0")+COUNTIFS('01'!$D$3:$D$300,C820,'01'!$H$3:$H$300,"&lt;0")+COUNTIFS('02'!$C$3:$C$300,C820,'02'!$H$3:$H$300,"&lt;0")+COUNTIFS('02'!$D$3:$D$300,C820,'02'!$H$3:$H$300,"&lt;0")+COUNTIFS('03'!$C$3:$C$300,C820,'03'!$H$3:$H$300,"&lt;0")+COUNTIFS('03'!$D$3:$D$300,C820,'03'!$H$3:$H$300,"&lt;0")+COUNTIFS('04'!$C$3:$C$300,C820,'04'!$H$3:$H$300,"&lt;0")+COUNTIFS('04'!$D$3:$D$300,C820,'04'!$H$3:$H$300,"&lt;0")+COUNTIFS('05'!$C$3:$C$300,C820,'05'!$H$3:$H$300,"&lt;0")+COUNTIFS('05'!$D$3:$D$300,C820,'05'!$H$3:$H$300,"&lt;0")+COUNTIFS('06'!$C$3:$C$300,C820,'06'!$H$3:$H$300,"&lt;0")+COUNTIFS('06'!$D$3:$D$300,C820,'06'!$H$3:$H$300,"&lt;0")+COUNTIFS('07'!$C$3:$C$300,C820,'07'!$H$3:$H$300,"&lt;0")+COUNTIFS('07'!$D$3:$D$300,C820,'07'!$H$3:$H$300,"&lt;0")+COUNTIFS('08'!$C$3:$C$300,C820,'08'!$H$3:$H$300,"&lt;0")+COUNTIFS('08'!$D$3:$D$300,C820,'08'!$H$3:$H$300,"&lt;0")+COUNTIFS('09'!$C$3:$C$300,C820,'09'!$H$3:$H$300,"&lt;0")+COUNTIFS('09'!$D$3:$D$300,C820,'09'!$H$3:$H$300,"&lt;0")+COUNTIFS('10'!$C$3:$C$260,C820,'10'!$I$3:$I$260,"&lt;0")+COUNTIFS('10'!$D$3:$D$260,C820,'10'!$I$3:$I$260,"&lt;0")+COUNTIFS('11'!$C$3:$C$300,C820,'11'!$H$3:$H$300,"&lt;0")+COUNTIFS('11'!$D$3:$D$300,C820,'11'!$H$3:$H$300,"&lt;0")+COUNTIFS('12'!$C$3:$C$300,C820,'12'!$H$3:$H$300,"&lt;0")+COUNTIFS('12'!$D$3:$D$300,C820,'12'!$H$3:$H$300,"&lt;0")</f>
        <v>0</v>
      </c>
      <c r="H820" s="19">
        <f>SUMIFS('01'!$H$3:$H$300,'01'!$C$3:$C$300,C820)+SUMIFS('01'!$H$3:$H$300,'01'!$D$3:$D$300,C820)+SUMIFS('02'!$H$3:$H$300,'02'!$C$3:$C$300,C820)+SUMIFS('02'!$H$3:$H$300,'02'!$D$3:$D$300,C820)+SUMIFS('03'!$H$3:$H$300,'03'!$C$3:$C$300,C820)+SUMIFS('03'!$H$3:$H$300,'03'!$D$3:$D$300,C820)+SUMIFS('04'!$H$3:$H$300,'04'!$C$3:$C$300,C820)+SUMIFS('04'!$H$3:$H$300,'04'!$D$3:$D$300,C820)+SUMIFS('05'!$H$3:$H$300,'05'!$C$3:$C$300,C820)+SUMIFS('05'!$H$3:$H$300,'05'!$D$3:$D$300,C820)+SUMIFS('06'!$H$3:$H$300,'06'!$C$3:$C$300,C820)+SUMIFS('06'!$H$3:$H$300,'06'!$D$3:$D$300,C820)+SUMIFS('07'!$H$3:$H$300,'07'!$C$3:$C$300,C820)+SUMIFS('07'!$H$3:$H$300,'07'!$D$3:$D$300,C820)+SUMIFS('08'!$H$3:$H$300,'08'!$C$3:$C$300,C820)+SUMIFS('08'!$H$3:$H$300,'08'!$D$3:$D$300,C820)+SUMIFS('09'!$H$3:$H$300,'09'!$C$3:$C$300,C820)+SUMIFS('09'!$H$3:$H$300,'09'!$D$3:$D$300,C820)+SUMIFS('10'!$I$3:$I$260,'10'!$C$3:$C$260,C820)+SUMIFS('10'!$I$3:$I$260,'10'!$D$3:$D$260,C820)+SUMIFS('11'!$H$3:$H$300,'11'!$C$3:$C$300,C820)+SUMIFS('11'!$H$3:$H$300,'11'!$D$3:$D$300,C820)+SUMIFS('12'!$H$3:$H$300,'12'!$C$3:$C$300,C820)+SUMIFS('12'!$H$3:$H$300,'12'!$D$3:$D$300,C820)</f>
        <v>0</v>
      </c>
      <c r="I820" s="212"/>
      <c r="J820" s="231"/>
      <c r="K820" s="212"/>
      <c r="L820" s="212"/>
    </row>
    <row r="821" spans="1:12" ht="24.75" customHeight="1">
      <c r="A821" s="16">
        <f>Equipes!$H821+(ROW(Equipes!$H821)/100000)</f>
        <v>8.2100000000000003E-3</v>
      </c>
      <c r="B821" s="13">
        <f>RANK(Equipes!$A821,A:A)</f>
        <v>180</v>
      </c>
      <c r="C821" s="28"/>
      <c r="D821" s="18">
        <f>COUNTIF('01'!$C$3:$C$300,C821)+COUNTIF('02'!$C$3:$C$300,C821)+COUNTIF('03'!$C$3:$C$300,C821)+COUNTIF('04'!$C$3:$C$300,C821)+COUNTIF('05'!$C$3:$C$300,C821)+COUNTIF('06'!$C$3:$C$300,C821)+COUNTIF('07'!$C$3:$C$300,C821)+COUNTIF('08'!$C$3:$C$300,C821)+COUNTIF('09'!$C$3:$C$300,C821)+COUNTIF('10'!$C$3:$C$260,C821)+COUNTIF('11'!$C$3:$C$300,C821)+COUNTIF('12'!$C$3:$C$300,C821)</f>
        <v>0</v>
      </c>
      <c r="E821" s="18">
        <f>COUNTIF('01'!$D$3:$D$300,C821)+COUNTIF('02'!$D$3:$D$300,C821)+COUNTIF('03'!$D$3:$D$300,C821)+COUNTIF('04'!$D$3:$D$300,C821)+COUNTIF('05'!$D$3:$D$300,C821)+COUNTIF('06'!$D$3:$D$300,C821)+COUNTIF('07'!$D$3:$D$300,C821)+COUNTIF('08'!$D$3:$D$300,C821)+COUNTIF('09'!$D$3:$D$300,C821)+COUNTIF('10'!$D$3:$D$260,C821)+COUNTIF('11'!$D$3:$D$300,C821)+COUNTIF('12'!$D$3:$D$300,C821)</f>
        <v>0</v>
      </c>
      <c r="F821" s="18">
        <f>COUNTIFS('01'!$C$3:$C$300,C821,'01'!$H$3:$H$300,"&gt;0")+COUNTIFS('01'!$D$3:$D$300,C821,'01'!$H$3:$H$300,"&gt;0")+COUNTIFS('02'!$C$3:$C$300,C821,'02'!$H$3:$H$300,"&gt;0")+COUNTIFS('02'!$D$3:$D$300,C821,'02'!$H$3:$H$300,"&gt;0")+COUNTIFS('03'!$C$3:$C$300,C821,'03'!$H$3:$H$300,"&gt;0")+COUNTIFS('03'!$D$3:$D$300,C821,'03'!$H$3:$H$300,"&gt;0")+COUNTIFS('04'!$C$3:$C$300,C821,'04'!$H$3:$H$300,"&gt;0")+COUNTIFS('04'!$D$3:$D$300,C821,'04'!$H$3:$H$300,"&gt;0")+COUNTIFS('05'!$C$3:$C$300,C821,'05'!$H$3:$H$300,"&gt;0")+COUNTIFS('05'!$D$3:$D$300,C821,'05'!$H$3:$H$300,"&gt;0")+COUNTIFS('06'!$C$3:$C$300,C821,'06'!$H$3:$H$300,"&gt;0")+COUNTIFS('06'!$D$3:$D$300,C821,'06'!$H$3:$H$300,"&gt;0")+COUNTIFS('07'!$C$3:$C$300,C821,'07'!$H$3:$H$300,"&gt;0")+COUNTIFS('07'!$D$3:$D$300,C821,'07'!$H$3:$H$300,"&gt;0")+COUNTIFS('08'!$C$3:$C$300,C821,'08'!$H$3:$H$300,"&gt;0")+COUNTIFS('08'!$D$3:$D$300,C821,'08'!$H$3:$H$300,"&gt;0")+COUNTIFS('09'!$C$3:$C$300,C821,'09'!$H$3:$H$300,"&gt;0")+COUNTIFS('09'!$D$3:$D$300,C821,'09'!$H$3:$H$300,"&gt;0")+COUNTIFS('10'!$C$3:$C$260,C821,'10'!$I$3:$I$260,"&gt;0")+COUNTIFS('10'!$D$3:$D$260,C821,'10'!$I$3:$I$260,"&gt;0")+COUNTIFS('11'!$C$3:$C$300,C821,'11'!$H$3:$H$300,"&gt;0")+COUNTIFS('11'!$D$3:$D$300,C821,'11'!$H$3:$H$300,"&gt;0")+COUNTIFS('12'!$C$3:$C$300,C821,'12'!$H$3:$H$300,"&gt;0")+COUNTIFS('12'!$D$3:$D$300,C821,'12'!$H$3:$H$300,"&gt;0")</f>
        <v>0</v>
      </c>
      <c r="G821" s="18">
        <f>COUNTIFS('01'!$C$3:$C$300,C821,'01'!$H$3:$H$300,"&lt;0")+COUNTIFS('01'!$D$3:$D$300,C821,'01'!$H$3:$H$300,"&lt;0")+COUNTIFS('02'!$C$3:$C$300,C821,'02'!$H$3:$H$300,"&lt;0")+COUNTIFS('02'!$D$3:$D$300,C821,'02'!$H$3:$H$300,"&lt;0")+COUNTIFS('03'!$C$3:$C$300,C821,'03'!$H$3:$H$300,"&lt;0")+COUNTIFS('03'!$D$3:$D$300,C821,'03'!$H$3:$H$300,"&lt;0")+COUNTIFS('04'!$C$3:$C$300,C821,'04'!$H$3:$H$300,"&lt;0")+COUNTIFS('04'!$D$3:$D$300,C821,'04'!$H$3:$H$300,"&lt;0")+COUNTIFS('05'!$C$3:$C$300,C821,'05'!$H$3:$H$300,"&lt;0")+COUNTIFS('05'!$D$3:$D$300,C821,'05'!$H$3:$H$300,"&lt;0")+COUNTIFS('06'!$C$3:$C$300,C821,'06'!$H$3:$H$300,"&lt;0")+COUNTIFS('06'!$D$3:$D$300,C821,'06'!$H$3:$H$300,"&lt;0")+COUNTIFS('07'!$C$3:$C$300,C821,'07'!$H$3:$H$300,"&lt;0")+COUNTIFS('07'!$D$3:$D$300,C821,'07'!$H$3:$H$300,"&lt;0")+COUNTIFS('08'!$C$3:$C$300,C821,'08'!$H$3:$H$300,"&lt;0")+COUNTIFS('08'!$D$3:$D$300,C821,'08'!$H$3:$H$300,"&lt;0")+COUNTIFS('09'!$C$3:$C$300,C821,'09'!$H$3:$H$300,"&lt;0")+COUNTIFS('09'!$D$3:$D$300,C821,'09'!$H$3:$H$300,"&lt;0")+COUNTIFS('10'!$C$3:$C$260,C821,'10'!$I$3:$I$260,"&lt;0")+COUNTIFS('10'!$D$3:$D$260,C821,'10'!$I$3:$I$260,"&lt;0")+COUNTIFS('11'!$C$3:$C$300,C821,'11'!$H$3:$H$300,"&lt;0")+COUNTIFS('11'!$D$3:$D$300,C821,'11'!$H$3:$H$300,"&lt;0")+COUNTIFS('12'!$C$3:$C$300,C821,'12'!$H$3:$H$300,"&lt;0")+COUNTIFS('12'!$D$3:$D$300,C821,'12'!$H$3:$H$300,"&lt;0")</f>
        <v>0</v>
      </c>
      <c r="H821" s="19">
        <f>SUMIFS('01'!$H$3:$H$300,'01'!$C$3:$C$300,C821)+SUMIFS('01'!$H$3:$H$300,'01'!$D$3:$D$300,C821)+SUMIFS('02'!$H$3:$H$300,'02'!$C$3:$C$300,C821)+SUMIFS('02'!$H$3:$H$300,'02'!$D$3:$D$300,C821)+SUMIFS('03'!$H$3:$H$300,'03'!$C$3:$C$300,C821)+SUMIFS('03'!$H$3:$H$300,'03'!$D$3:$D$300,C821)+SUMIFS('04'!$H$3:$H$300,'04'!$C$3:$C$300,C821)+SUMIFS('04'!$H$3:$H$300,'04'!$D$3:$D$300,C821)+SUMIFS('05'!$H$3:$H$300,'05'!$C$3:$C$300,C821)+SUMIFS('05'!$H$3:$H$300,'05'!$D$3:$D$300,C821)+SUMIFS('06'!$H$3:$H$300,'06'!$C$3:$C$300,C821)+SUMIFS('06'!$H$3:$H$300,'06'!$D$3:$D$300,C821)+SUMIFS('07'!$H$3:$H$300,'07'!$C$3:$C$300,C821)+SUMIFS('07'!$H$3:$H$300,'07'!$D$3:$D$300,C821)+SUMIFS('08'!$H$3:$H$300,'08'!$C$3:$C$300,C821)+SUMIFS('08'!$H$3:$H$300,'08'!$D$3:$D$300,C821)+SUMIFS('09'!$H$3:$H$300,'09'!$C$3:$C$300,C821)+SUMIFS('09'!$H$3:$H$300,'09'!$D$3:$D$300,C821)+SUMIFS('10'!$I$3:$I$260,'10'!$C$3:$C$260,C821)+SUMIFS('10'!$I$3:$I$260,'10'!$D$3:$D$260,C821)+SUMIFS('11'!$H$3:$H$300,'11'!$C$3:$C$300,C821)+SUMIFS('11'!$H$3:$H$300,'11'!$D$3:$D$300,C821)+SUMIFS('12'!$H$3:$H$300,'12'!$C$3:$C$300,C821)+SUMIFS('12'!$H$3:$H$300,'12'!$D$3:$D$300,C821)</f>
        <v>0</v>
      </c>
      <c r="I821" s="212"/>
      <c r="J821" s="231"/>
      <c r="K821" s="212"/>
      <c r="L821" s="212"/>
    </row>
    <row r="822" spans="1:12" ht="24.75" customHeight="1">
      <c r="A822" s="16">
        <f>Equipes!$H822+(ROW(Equipes!$H822)/100000)</f>
        <v>8.2199999999999999E-3</v>
      </c>
      <c r="B822" s="13">
        <f>RANK(Equipes!$A822,A:A)</f>
        <v>179</v>
      </c>
      <c r="C822" s="28"/>
      <c r="D822" s="18">
        <f>COUNTIF('01'!$C$3:$C$300,C822)+COUNTIF('02'!$C$3:$C$300,C822)+COUNTIF('03'!$C$3:$C$300,C822)+COUNTIF('04'!$C$3:$C$300,C822)+COUNTIF('05'!$C$3:$C$300,C822)+COUNTIF('06'!$C$3:$C$300,C822)+COUNTIF('07'!$C$3:$C$300,C822)+COUNTIF('08'!$C$3:$C$300,C822)+COUNTIF('09'!$C$3:$C$300,C822)+COUNTIF('10'!$C$3:$C$260,C822)+COUNTIF('11'!$C$3:$C$300,C822)+COUNTIF('12'!$C$3:$C$300,C822)</f>
        <v>0</v>
      </c>
      <c r="E822" s="18">
        <f>COUNTIF('01'!$D$3:$D$300,C822)+COUNTIF('02'!$D$3:$D$300,C822)+COUNTIF('03'!$D$3:$D$300,C822)+COUNTIF('04'!$D$3:$D$300,C822)+COUNTIF('05'!$D$3:$D$300,C822)+COUNTIF('06'!$D$3:$D$300,C822)+COUNTIF('07'!$D$3:$D$300,C822)+COUNTIF('08'!$D$3:$D$300,C822)+COUNTIF('09'!$D$3:$D$300,C822)+COUNTIF('10'!$D$3:$D$260,C822)+COUNTIF('11'!$D$3:$D$300,C822)+COUNTIF('12'!$D$3:$D$300,C822)</f>
        <v>0</v>
      </c>
      <c r="F822" s="18">
        <f>COUNTIFS('01'!$C$3:$C$300,C822,'01'!$H$3:$H$300,"&gt;0")+COUNTIFS('01'!$D$3:$D$300,C822,'01'!$H$3:$H$300,"&gt;0")+COUNTIFS('02'!$C$3:$C$300,C822,'02'!$H$3:$H$300,"&gt;0")+COUNTIFS('02'!$D$3:$D$300,C822,'02'!$H$3:$H$300,"&gt;0")+COUNTIFS('03'!$C$3:$C$300,C822,'03'!$H$3:$H$300,"&gt;0")+COUNTIFS('03'!$D$3:$D$300,C822,'03'!$H$3:$H$300,"&gt;0")+COUNTIFS('04'!$C$3:$C$300,C822,'04'!$H$3:$H$300,"&gt;0")+COUNTIFS('04'!$D$3:$D$300,C822,'04'!$H$3:$H$300,"&gt;0")+COUNTIFS('05'!$C$3:$C$300,C822,'05'!$H$3:$H$300,"&gt;0")+COUNTIFS('05'!$D$3:$D$300,C822,'05'!$H$3:$H$300,"&gt;0")+COUNTIFS('06'!$C$3:$C$300,C822,'06'!$H$3:$H$300,"&gt;0")+COUNTIFS('06'!$D$3:$D$300,C822,'06'!$H$3:$H$300,"&gt;0")+COUNTIFS('07'!$C$3:$C$300,C822,'07'!$H$3:$H$300,"&gt;0")+COUNTIFS('07'!$D$3:$D$300,C822,'07'!$H$3:$H$300,"&gt;0")+COUNTIFS('08'!$C$3:$C$300,C822,'08'!$H$3:$H$300,"&gt;0")+COUNTIFS('08'!$D$3:$D$300,C822,'08'!$H$3:$H$300,"&gt;0")+COUNTIFS('09'!$C$3:$C$300,C822,'09'!$H$3:$H$300,"&gt;0")+COUNTIFS('09'!$D$3:$D$300,C822,'09'!$H$3:$H$300,"&gt;0")+COUNTIFS('10'!$C$3:$C$260,C822,'10'!$I$3:$I$260,"&gt;0")+COUNTIFS('10'!$D$3:$D$260,C822,'10'!$I$3:$I$260,"&gt;0")+COUNTIFS('11'!$C$3:$C$300,C822,'11'!$H$3:$H$300,"&gt;0")+COUNTIFS('11'!$D$3:$D$300,C822,'11'!$H$3:$H$300,"&gt;0")+COUNTIFS('12'!$C$3:$C$300,C822,'12'!$H$3:$H$300,"&gt;0")+COUNTIFS('12'!$D$3:$D$300,C822,'12'!$H$3:$H$300,"&gt;0")</f>
        <v>0</v>
      </c>
      <c r="G822" s="18">
        <f>COUNTIFS('01'!$C$3:$C$300,C822,'01'!$H$3:$H$300,"&lt;0")+COUNTIFS('01'!$D$3:$D$300,C822,'01'!$H$3:$H$300,"&lt;0")+COUNTIFS('02'!$C$3:$C$300,C822,'02'!$H$3:$H$300,"&lt;0")+COUNTIFS('02'!$D$3:$D$300,C822,'02'!$H$3:$H$300,"&lt;0")+COUNTIFS('03'!$C$3:$C$300,C822,'03'!$H$3:$H$300,"&lt;0")+COUNTIFS('03'!$D$3:$D$300,C822,'03'!$H$3:$H$300,"&lt;0")+COUNTIFS('04'!$C$3:$C$300,C822,'04'!$H$3:$H$300,"&lt;0")+COUNTIFS('04'!$D$3:$D$300,C822,'04'!$H$3:$H$300,"&lt;0")+COUNTIFS('05'!$C$3:$C$300,C822,'05'!$H$3:$H$300,"&lt;0")+COUNTIFS('05'!$D$3:$D$300,C822,'05'!$H$3:$H$300,"&lt;0")+COUNTIFS('06'!$C$3:$C$300,C822,'06'!$H$3:$H$300,"&lt;0")+COUNTIFS('06'!$D$3:$D$300,C822,'06'!$H$3:$H$300,"&lt;0")+COUNTIFS('07'!$C$3:$C$300,C822,'07'!$H$3:$H$300,"&lt;0")+COUNTIFS('07'!$D$3:$D$300,C822,'07'!$H$3:$H$300,"&lt;0")+COUNTIFS('08'!$C$3:$C$300,C822,'08'!$H$3:$H$300,"&lt;0")+COUNTIFS('08'!$D$3:$D$300,C822,'08'!$H$3:$H$300,"&lt;0")+COUNTIFS('09'!$C$3:$C$300,C822,'09'!$H$3:$H$300,"&lt;0")+COUNTIFS('09'!$D$3:$D$300,C822,'09'!$H$3:$H$300,"&lt;0")+COUNTIFS('10'!$C$3:$C$260,C822,'10'!$I$3:$I$260,"&lt;0")+COUNTIFS('10'!$D$3:$D$260,C822,'10'!$I$3:$I$260,"&lt;0")+COUNTIFS('11'!$C$3:$C$300,C822,'11'!$H$3:$H$300,"&lt;0")+COUNTIFS('11'!$D$3:$D$300,C822,'11'!$H$3:$H$300,"&lt;0")+COUNTIFS('12'!$C$3:$C$300,C822,'12'!$H$3:$H$300,"&lt;0")+COUNTIFS('12'!$D$3:$D$300,C822,'12'!$H$3:$H$300,"&lt;0")</f>
        <v>0</v>
      </c>
      <c r="H822" s="19">
        <f>SUMIFS('01'!$H$3:$H$300,'01'!$C$3:$C$300,C822)+SUMIFS('01'!$H$3:$H$300,'01'!$D$3:$D$300,C822)+SUMIFS('02'!$H$3:$H$300,'02'!$C$3:$C$300,C822)+SUMIFS('02'!$H$3:$H$300,'02'!$D$3:$D$300,C822)+SUMIFS('03'!$H$3:$H$300,'03'!$C$3:$C$300,C822)+SUMIFS('03'!$H$3:$H$300,'03'!$D$3:$D$300,C822)+SUMIFS('04'!$H$3:$H$300,'04'!$C$3:$C$300,C822)+SUMIFS('04'!$H$3:$H$300,'04'!$D$3:$D$300,C822)+SUMIFS('05'!$H$3:$H$300,'05'!$C$3:$C$300,C822)+SUMIFS('05'!$H$3:$H$300,'05'!$D$3:$D$300,C822)+SUMIFS('06'!$H$3:$H$300,'06'!$C$3:$C$300,C822)+SUMIFS('06'!$H$3:$H$300,'06'!$D$3:$D$300,C822)+SUMIFS('07'!$H$3:$H$300,'07'!$C$3:$C$300,C822)+SUMIFS('07'!$H$3:$H$300,'07'!$D$3:$D$300,C822)+SUMIFS('08'!$H$3:$H$300,'08'!$C$3:$C$300,C822)+SUMIFS('08'!$H$3:$H$300,'08'!$D$3:$D$300,C822)+SUMIFS('09'!$H$3:$H$300,'09'!$C$3:$C$300,C822)+SUMIFS('09'!$H$3:$H$300,'09'!$D$3:$D$300,C822)+SUMIFS('10'!$I$3:$I$260,'10'!$C$3:$C$260,C822)+SUMIFS('10'!$I$3:$I$260,'10'!$D$3:$D$260,C822)+SUMIFS('11'!$H$3:$H$300,'11'!$C$3:$C$300,C822)+SUMIFS('11'!$H$3:$H$300,'11'!$D$3:$D$300,C822)+SUMIFS('12'!$H$3:$H$300,'12'!$C$3:$C$300,C822)+SUMIFS('12'!$H$3:$H$300,'12'!$D$3:$D$300,C822)</f>
        <v>0</v>
      </c>
      <c r="I822" s="212"/>
      <c r="J822" s="231"/>
      <c r="K822" s="212"/>
      <c r="L822" s="212"/>
    </row>
    <row r="823" spans="1:12" ht="24.75" customHeight="1">
      <c r="A823" s="16">
        <f>Equipes!$H823+(ROW(Equipes!$H823)/100000)</f>
        <v>8.2299999999999995E-3</v>
      </c>
      <c r="B823" s="13">
        <f>RANK(Equipes!$A823,A:A)</f>
        <v>178</v>
      </c>
      <c r="C823" s="28"/>
      <c r="D823" s="18">
        <f>COUNTIF('01'!$C$3:$C$300,C823)+COUNTIF('02'!$C$3:$C$300,C823)+COUNTIF('03'!$C$3:$C$300,C823)+COUNTIF('04'!$C$3:$C$300,C823)+COUNTIF('05'!$C$3:$C$300,C823)+COUNTIF('06'!$C$3:$C$300,C823)+COUNTIF('07'!$C$3:$C$300,C823)+COUNTIF('08'!$C$3:$C$300,C823)+COUNTIF('09'!$C$3:$C$300,C823)+COUNTIF('10'!$C$3:$C$260,C823)+COUNTIF('11'!$C$3:$C$300,C823)+COUNTIF('12'!$C$3:$C$300,C823)</f>
        <v>0</v>
      </c>
      <c r="E823" s="18">
        <f>COUNTIF('01'!$D$3:$D$300,C823)+COUNTIF('02'!$D$3:$D$300,C823)+COUNTIF('03'!$D$3:$D$300,C823)+COUNTIF('04'!$D$3:$D$300,C823)+COUNTIF('05'!$D$3:$D$300,C823)+COUNTIF('06'!$D$3:$D$300,C823)+COUNTIF('07'!$D$3:$D$300,C823)+COUNTIF('08'!$D$3:$D$300,C823)+COUNTIF('09'!$D$3:$D$300,C823)+COUNTIF('10'!$D$3:$D$260,C823)+COUNTIF('11'!$D$3:$D$300,C823)+COUNTIF('12'!$D$3:$D$300,C823)</f>
        <v>0</v>
      </c>
      <c r="F823" s="18">
        <f>COUNTIFS('01'!$C$3:$C$300,C823,'01'!$H$3:$H$300,"&gt;0")+COUNTIFS('01'!$D$3:$D$300,C823,'01'!$H$3:$H$300,"&gt;0")+COUNTIFS('02'!$C$3:$C$300,C823,'02'!$H$3:$H$300,"&gt;0")+COUNTIFS('02'!$D$3:$D$300,C823,'02'!$H$3:$H$300,"&gt;0")+COUNTIFS('03'!$C$3:$C$300,C823,'03'!$H$3:$H$300,"&gt;0")+COUNTIFS('03'!$D$3:$D$300,C823,'03'!$H$3:$H$300,"&gt;0")+COUNTIFS('04'!$C$3:$C$300,C823,'04'!$H$3:$H$300,"&gt;0")+COUNTIFS('04'!$D$3:$D$300,C823,'04'!$H$3:$H$300,"&gt;0")+COUNTIFS('05'!$C$3:$C$300,C823,'05'!$H$3:$H$300,"&gt;0")+COUNTIFS('05'!$D$3:$D$300,C823,'05'!$H$3:$H$300,"&gt;0")+COUNTIFS('06'!$C$3:$C$300,C823,'06'!$H$3:$H$300,"&gt;0")+COUNTIFS('06'!$D$3:$D$300,C823,'06'!$H$3:$H$300,"&gt;0")+COUNTIFS('07'!$C$3:$C$300,C823,'07'!$H$3:$H$300,"&gt;0")+COUNTIFS('07'!$D$3:$D$300,C823,'07'!$H$3:$H$300,"&gt;0")+COUNTIFS('08'!$C$3:$C$300,C823,'08'!$H$3:$H$300,"&gt;0")+COUNTIFS('08'!$D$3:$D$300,C823,'08'!$H$3:$H$300,"&gt;0")+COUNTIFS('09'!$C$3:$C$300,C823,'09'!$H$3:$H$300,"&gt;0")+COUNTIFS('09'!$D$3:$D$300,C823,'09'!$H$3:$H$300,"&gt;0")+COUNTIFS('10'!$C$3:$C$260,C823,'10'!$I$3:$I$260,"&gt;0")+COUNTIFS('10'!$D$3:$D$260,C823,'10'!$I$3:$I$260,"&gt;0")+COUNTIFS('11'!$C$3:$C$300,C823,'11'!$H$3:$H$300,"&gt;0")+COUNTIFS('11'!$D$3:$D$300,C823,'11'!$H$3:$H$300,"&gt;0")+COUNTIFS('12'!$C$3:$C$300,C823,'12'!$H$3:$H$300,"&gt;0")+COUNTIFS('12'!$D$3:$D$300,C823,'12'!$H$3:$H$300,"&gt;0")</f>
        <v>0</v>
      </c>
      <c r="G823" s="18">
        <f>COUNTIFS('01'!$C$3:$C$300,C823,'01'!$H$3:$H$300,"&lt;0")+COUNTIFS('01'!$D$3:$D$300,C823,'01'!$H$3:$H$300,"&lt;0")+COUNTIFS('02'!$C$3:$C$300,C823,'02'!$H$3:$H$300,"&lt;0")+COUNTIFS('02'!$D$3:$D$300,C823,'02'!$H$3:$H$300,"&lt;0")+COUNTIFS('03'!$C$3:$C$300,C823,'03'!$H$3:$H$300,"&lt;0")+COUNTIFS('03'!$D$3:$D$300,C823,'03'!$H$3:$H$300,"&lt;0")+COUNTIFS('04'!$C$3:$C$300,C823,'04'!$H$3:$H$300,"&lt;0")+COUNTIFS('04'!$D$3:$D$300,C823,'04'!$H$3:$H$300,"&lt;0")+COUNTIFS('05'!$C$3:$C$300,C823,'05'!$H$3:$H$300,"&lt;0")+COUNTIFS('05'!$D$3:$D$300,C823,'05'!$H$3:$H$300,"&lt;0")+COUNTIFS('06'!$C$3:$C$300,C823,'06'!$H$3:$H$300,"&lt;0")+COUNTIFS('06'!$D$3:$D$300,C823,'06'!$H$3:$H$300,"&lt;0")+COUNTIFS('07'!$C$3:$C$300,C823,'07'!$H$3:$H$300,"&lt;0")+COUNTIFS('07'!$D$3:$D$300,C823,'07'!$H$3:$H$300,"&lt;0")+COUNTIFS('08'!$C$3:$C$300,C823,'08'!$H$3:$H$300,"&lt;0")+COUNTIFS('08'!$D$3:$D$300,C823,'08'!$H$3:$H$300,"&lt;0")+COUNTIFS('09'!$C$3:$C$300,C823,'09'!$H$3:$H$300,"&lt;0")+COUNTIFS('09'!$D$3:$D$300,C823,'09'!$H$3:$H$300,"&lt;0")+COUNTIFS('10'!$C$3:$C$260,C823,'10'!$I$3:$I$260,"&lt;0")+COUNTIFS('10'!$D$3:$D$260,C823,'10'!$I$3:$I$260,"&lt;0")+COUNTIFS('11'!$C$3:$C$300,C823,'11'!$H$3:$H$300,"&lt;0")+COUNTIFS('11'!$D$3:$D$300,C823,'11'!$H$3:$H$300,"&lt;0")+COUNTIFS('12'!$C$3:$C$300,C823,'12'!$H$3:$H$300,"&lt;0")+COUNTIFS('12'!$D$3:$D$300,C823,'12'!$H$3:$H$300,"&lt;0")</f>
        <v>0</v>
      </c>
      <c r="H823" s="19">
        <f>SUMIFS('01'!$H$3:$H$300,'01'!$C$3:$C$300,C823)+SUMIFS('01'!$H$3:$H$300,'01'!$D$3:$D$300,C823)+SUMIFS('02'!$H$3:$H$300,'02'!$C$3:$C$300,C823)+SUMIFS('02'!$H$3:$H$300,'02'!$D$3:$D$300,C823)+SUMIFS('03'!$H$3:$H$300,'03'!$C$3:$C$300,C823)+SUMIFS('03'!$H$3:$H$300,'03'!$D$3:$D$300,C823)+SUMIFS('04'!$H$3:$H$300,'04'!$C$3:$C$300,C823)+SUMIFS('04'!$H$3:$H$300,'04'!$D$3:$D$300,C823)+SUMIFS('05'!$H$3:$H$300,'05'!$C$3:$C$300,C823)+SUMIFS('05'!$H$3:$H$300,'05'!$D$3:$D$300,C823)+SUMIFS('06'!$H$3:$H$300,'06'!$C$3:$C$300,C823)+SUMIFS('06'!$H$3:$H$300,'06'!$D$3:$D$300,C823)+SUMIFS('07'!$H$3:$H$300,'07'!$C$3:$C$300,C823)+SUMIFS('07'!$H$3:$H$300,'07'!$D$3:$D$300,C823)+SUMIFS('08'!$H$3:$H$300,'08'!$C$3:$C$300,C823)+SUMIFS('08'!$H$3:$H$300,'08'!$D$3:$D$300,C823)+SUMIFS('09'!$H$3:$H$300,'09'!$C$3:$C$300,C823)+SUMIFS('09'!$H$3:$H$300,'09'!$D$3:$D$300,C823)+SUMIFS('10'!$I$3:$I$260,'10'!$C$3:$C$260,C823)+SUMIFS('10'!$I$3:$I$260,'10'!$D$3:$D$260,C823)+SUMIFS('11'!$H$3:$H$300,'11'!$C$3:$C$300,C823)+SUMIFS('11'!$H$3:$H$300,'11'!$D$3:$D$300,C823)+SUMIFS('12'!$H$3:$H$300,'12'!$C$3:$C$300,C823)+SUMIFS('12'!$H$3:$H$300,'12'!$D$3:$D$300,C823)</f>
        <v>0</v>
      </c>
      <c r="I823" s="212"/>
      <c r="J823" s="231"/>
      <c r="K823" s="212"/>
      <c r="L823" s="212"/>
    </row>
    <row r="824" spans="1:12" ht="24.75" customHeight="1">
      <c r="A824" s="16">
        <f>Equipes!$H824+(ROW(Equipes!$H824)/100000)</f>
        <v>8.2400000000000008E-3</v>
      </c>
      <c r="B824" s="13">
        <f>RANK(Equipes!$A824,A:A)</f>
        <v>177</v>
      </c>
      <c r="C824" s="28"/>
      <c r="D824" s="18">
        <f>COUNTIF('01'!$C$3:$C$300,C824)+COUNTIF('02'!$C$3:$C$300,C824)+COUNTIF('03'!$C$3:$C$300,C824)+COUNTIF('04'!$C$3:$C$300,C824)+COUNTIF('05'!$C$3:$C$300,C824)+COUNTIF('06'!$C$3:$C$300,C824)+COUNTIF('07'!$C$3:$C$300,C824)+COUNTIF('08'!$C$3:$C$300,C824)+COUNTIF('09'!$C$3:$C$300,C824)+COUNTIF('10'!$C$3:$C$260,C824)+COUNTIF('11'!$C$3:$C$300,C824)+COUNTIF('12'!$C$3:$C$300,C824)</f>
        <v>0</v>
      </c>
      <c r="E824" s="18">
        <f>COUNTIF('01'!$D$3:$D$300,C824)+COUNTIF('02'!$D$3:$D$300,C824)+COUNTIF('03'!$D$3:$D$300,C824)+COUNTIF('04'!$D$3:$D$300,C824)+COUNTIF('05'!$D$3:$D$300,C824)+COUNTIF('06'!$D$3:$D$300,C824)+COUNTIF('07'!$D$3:$D$300,C824)+COUNTIF('08'!$D$3:$D$300,C824)+COUNTIF('09'!$D$3:$D$300,C824)+COUNTIF('10'!$D$3:$D$260,C824)+COUNTIF('11'!$D$3:$D$300,C824)+COUNTIF('12'!$D$3:$D$300,C824)</f>
        <v>0</v>
      </c>
      <c r="F824" s="18">
        <f>COUNTIFS('01'!$C$3:$C$300,C824,'01'!$H$3:$H$300,"&gt;0")+COUNTIFS('01'!$D$3:$D$300,C824,'01'!$H$3:$H$300,"&gt;0")+COUNTIFS('02'!$C$3:$C$300,C824,'02'!$H$3:$H$300,"&gt;0")+COUNTIFS('02'!$D$3:$D$300,C824,'02'!$H$3:$H$300,"&gt;0")+COUNTIFS('03'!$C$3:$C$300,C824,'03'!$H$3:$H$300,"&gt;0")+COUNTIFS('03'!$D$3:$D$300,C824,'03'!$H$3:$H$300,"&gt;0")+COUNTIFS('04'!$C$3:$C$300,C824,'04'!$H$3:$H$300,"&gt;0")+COUNTIFS('04'!$D$3:$D$300,C824,'04'!$H$3:$H$300,"&gt;0")+COUNTIFS('05'!$C$3:$C$300,C824,'05'!$H$3:$H$300,"&gt;0")+COUNTIFS('05'!$D$3:$D$300,C824,'05'!$H$3:$H$300,"&gt;0")+COUNTIFS('06'!$C$3:$C$300,C824,'06'!$H$3:$H$300,"&gt;0")+COUNTIFS('06'!$D$3:$D$300,C824,'06'!$H$3:$H$300,"&gt;0")+COUNTIFS('07'!$C$3:$C$300,C824,'07'!$H$3:$H$300,"&gt;0")+COUNTIFS('07'!$D$3:$D$300,C824,'07'!$H$3:$H$300,"&gt;0")+COUNTIFS('08'!$C$3:$C$300,C824,'08'!$H$3:$H$300,"&gt;0")+COUNTIFS('08'!$D$3:$D$300,C824,'08'!$H$3:$H$300,"&gt;0")+COUNTIFS('09'!$C$3:$C$300,C824,'09'!$H$3:$H$300,"&gt;0")+COUNTIFS('09'!$D$3:$D$300,C824,'09'!$H$3:$H$300,"&gt;0")+COUNTIFS('10'!$C$3:$C$260,C824,'10'!$I$3:$I$260,"&gt;0")+COUNTIFS('10'!$D$3:$D$260,C824,'10'!$I$3:$I$260,"&gt;0")+COUNTIFS('11'!$C$3:$C$300,C824,'11'!$H$3:$H$300,"&gt;0")+COUNTIFS('11'!$D$3:$D$300,C824,'11'!$H$3:$H$300,"&gt;0")+COUNTIFS('12'!$C$3:$C$300,C824,'12'!$H$3:$H$300,"&gt;0")+COUNTIFS('12'!$D$3:$D$300,C824,'12'!$H$3:$H$300,"&gt;0")</f>
        <v>0</v>
      </c>
      <c r="G824" s="18">
        <f>COUNTIFS('01'!$C$3:$C$300,C824,'01'!$H$3:$H$300,"&lt;0")+COUNTIFS('01'!$D$3:$D$300,C824,'01'!$H$3:$H$300,"&lt;0")+COUNTIFS('02'!$C$3:$C$300,C824,'02'!$H$3:$H$300,"&lt;0")+COUNTIFS('02'!$D$3:$D$300,C824,'02'!$H$3:$H$300,"&lt;0")+COUNTIFS('03'!$C$3:$C$300,C824,'03'!$H$3:$H$300,"&lt;0")+COUNTIFS('03'!$D$3:$D$300,C824,'03'!$H$3:$H$300,"&lt;0")+COUNTIFS('04'!$C$3:$C$300,C824,'04'!$H$3:$H$300,"&lt;0")+COUNTIFS('04'!$D$3:$D$300,C824,'04'!$H$3:$H$300,"&lt;0")+COUNTIFS('05'!$C$3:$C$300,C824,'05'!$H$3:$H$300,"&lt;0")+COUNTIFS('05'!$D$3:$D$300,C824,'05'!$H$3:$H$300,"&lt;0")+COUNTIFS('06'!$C$3:$C$300,C824,'06'!$H$3:$H$300,"&lt;0")+COUNTIFS('06'!$D$3:$D$300,C824,'06'!$H$3:$H$300,"&lt;0")+COUNTIFS('07'!$C$3:$C$300,C824,'07'!$H$3:$H$300,"&lt;0")+COUNTIFS('07'!$D$3:$D$300,C824,'07'!$H$3:$H$300,"&lt;0")+COUNTIFS('08'!$C$3:$C$300,C824,'08'!$H$3:$H$300,"&lt;0")+COUNTIFS('08'!$D$3:$D$300,C824,'08'!$H$3:$H$300,"&lt;0")+COUNTIFS('09'!$C$3:$C$300,C824,'09'!$H$3:$H$300,"&lt;0")+COUNTIFS('09'!$D$3:$D$300,C824,'09'!$H$3:$H$300,"&lt;0")+COUNTIFS('10'!$C$3:$C$260,C824,'10'!$I$3:$I$260,"&lt;0")+COUNTIFS('10'!$D$3:$D$260,C824,'10'!$I$3:$I$260,"&lt;0")+COUNTIFS('11'!$C$3:$C$300,C824,'11'!$H$3:$H$300,"&lt;0")+COUNTIFS('11'!$D$3:$D$300,C824,'11'!$H$3:$H$300,"&lt;0")+COUNTIFS('12'!$C$3:$C$300,C824,'12'!$H$3:$H$300,"&lt;0")+COUNTIFS('12'!$D$3:$D$300,C824,'12'!$H$3:$H$300,"&lt;0")</f>
        <v>0</v>
      </c>
      <c r="H824" s="19">
        <f>SUMIFS('01'!$H$3:$H$300,'01'!$C$3:$C$300,C824)+SUMIFS('01'!$H$3:$H$300,'01'!$D$3:$D$300,C824)+SUMIFS('02'!$H$3:$H$300,'02'!$C$3:$C$300,C824)+SUMIFS('02'!$H$3:$H$300,'02'!$D$3:$D$300,C824)+SUMIFS('03'!$H$3:$H$300,'03'!$C$3:$C$300,C824)+SUMIFS('03'!$H$3:$H$300,'03'!$D$3:$D$300,C824)+SUMIFS('04'!$H$3:$H$300,'04'!$C$3:$C$300,C824)+SUMIFS('04'!$H$3:$H$300,'04'!$D$3:$D$300,C824)+SUMIFS('05'!$H$3:$H$300,'05'!$C$3:$C$300,C824)+SUMIFS('05'!$H$3:$H$300,'05'!$D$3:$D$300,C824)+SUMIFS('06'!$H$3:$H$300,'06'!$C$3:$C$300,C824)+SUMIFS('06'!$H$3:$H$300,'06'!$D$3:$D$300,C824)+SUMIFS('07'!$H$3:$H$300,'07'!$C$3:$C$300,C824)+SUMIFS('07'!$H$3:$H$300,'07'!$D$3:$D$300,C824)+SUMIFS('08'!$H$3:$H$300,'08'!$C$3:$C$300,C824)+SUMIFS('08'!$H$3:$H$300,'08'!$D$3:$D$300,C824)+SUMIFS('09'!$H$3:$H$300,'09'!$C$3:$C$300,C824)+SUMIFS('09'!$H$3:$H$300,'09'!$D$3:$D$300,C824)+SUMIFS('10'!$I$3:$I$260,'10'!$C$3:$C$260,C824)+SUMIFS('10'!$I$3:$I$260,'10'!$D$3:$D$260,C824)+SUMIFS('11'!$H$3:$H$300,'11'!$C$3:$C$300,C824)+SUMIFS('11'!$H$3:$H$300,'11'!$D$3:$D$300,C824)+SUMIFS('12'!$H$3:$H$300,'12'!$C$3:$C$300,C824)+SUMIFS('12'!$H$3:$H$300,'12'!$D$3:$D$300,C824)</f>
        <v>0</v>
      </c>
      <c r="I824" s="212"/>
      <c r="J824" s="231"/>
      <c r="K824" s="212"/>
      <c r="L824" s="212"/>
    </row>
    <row r="825" spans="1:12" ht="24.75" customHeight="1">
      <c r="A825" s="16">
        <f>Equipes!$H825+(ROW(Equipes!$H825)/100000)</f>
        <v>8.2500000000000004E-3</v>
      </c>
      <c r="B825" s="13">
        <f>RANK(Equipes!$A825,A:A)</f>
        <v>176</v>
      </c>
      <c r="C825" s="28"/>
      <c r="D825" s="18">
        <f>COUNTIF('01'!$C$3:$C$300,C825)+COUNTIF('02'!$C$3:$C$300,C825)+COUNTIF('03'!$C$3:$C$300,C825)+COUNTIF('04'!$C$3:$C$300,C825)+COUNTIF('05'!$C$3:$C$300,C825)+COUNTIF('06'!$C$3:$C$300,C825)+COUNTIF('07'!$C$3:$C$300,C825)+COUNTIF('08'!$C$3:$C$300,C825)+COUNTIF('09'!$C$3:$C$300,C825)+COUNTIF('10'!$C$3:$C$260,C825)+COUNTIF('11'!$C$3:$C$300,C825)+COUNTIF('12'!$C$3:$C$300,C825)</f>
        <v>0</v>
      </c>
      <c r="E825" s="18">
        <f>COUNTIF('01'!$D$3:$D$300,C825)+COUNTIF('02'!$D$3:$D$300,C825)+COUNTIF('03'!$D$3:$D$300,C825)+COUNTIF('04'!$D$3:$D$300,C825)+COUNTIF('05'!$D$3:$D$300,C825)+COUNTIF('06'!$D$3:$D$300,C825)+COUNTIF('07'!$D$3:$D$300,C825)+COUNTIF('08'!$D$3:$D$300,C825)+COUNTIF('09'!$D$3:$D$300,C825)+COUNTIF('10'!$D$3:$D$260,C825)+COUNTIF('11'!$D$3:$D$300,C825)+COUNTIF('12'!$D$3:$D$300,C825)</f>
        <v>0</v>
      </c>
      <c r="F825" s="18">
        <f>COUNTIFS('01'!$C$3:$C$300,C825,'01'!$H$3:$H$300,"&gt;0")+COUNTIFS('01'!$D$3:$D$300,C825,'01'!$H$3:$H$300,"&gt;0")+COUNTIFS('02'!$C$3:$C$300,C825,'02'!$H$3:$H$300,"&gt;0")+COUNTIFS('02'!$D$3:$D$300,C825,'02'!$H$3:$H$300,"&gt;0")+COUNTIFS('03'!$C$3:$C$300,C825,'03'!$H$3:$H$300,"&gt;0")+COUNTIFS('03'!$D$3:$D$300,C825,'03'!$H$3:$H$300,"&gt;0")+COUNTIFS('04'!$C$3:$C$300,C825,'04'!$H$3:$H$300,"&gt;0")+COUNTIFS('04'!$D$3:$D$300,C825,'04'!$H$3:$H$300,"&gt;0")+COUNTIFS('05'!$C$3:$C$300,C825,'05'!$H$3:$H$300,"&gt;0")+COUNTIFS('05'!$D$3:$D$300,C825,'05'!$H$3:$H$300,"&gt;0")+COUNTIFS('06'!$C$3:$C$300,C825,'06'!$H$3:$H$300,"&gt;0")+COUNTIFS('06'!$D$3:$D$300,C825,'06'!$H$3:$H$300,"&gt;0")+COUNTIFS('07'!$C$3:$C$300,C825,'07'!$H$3:$H$300,"&gt;0")+COUNTIFS('07'!$D$3:$D$300,C825,'07'!$H$3:$H$300,"&gt;0")+COUNTIFS('08'!$C$3:$C$300,C825,'08'!$H$3:$H$300,"&gt;0")+COUNTIFS('08'!$D$3:$D$300,C825,'08'!$H$3:$H$300,"&gt;0")+COUNTIFS('09'!$C$3:$C$300,C825,'09'!$H$3:$H$300,"&gt;0")+COUNTIFS('09'!$D$3:$D$300,C825,'09'!$H$3:$H$300,"&gt;0")+COUNTIFS('10'!$C$3:$C$260,C825,'10'!$I$3:$I$260,"&gt;0")+COUNTIFS('10'!$D$3:$D$260,C825,'10'!$I$3:$I$260,"&gt;0")+COUNTIFS('11'!$C$3:$C$300,C825,'11'!$H$3:$H$300,"&gt;0")+COUNTIFS('11'!$D$3:$D$300,C825,'11'!$H$3:$H$300,"&gt;0")+COUNTIFS('12'!$C$3:$C$300,C825,'12'!$H$3:$H$300,"&gt;0")+COUNTIFS('12'!$D$3:$D$300,C825,'12'!$H$3:$H$300,"&gt;0")</f>
        <v>0</v>
      </c>
      <c r="G825" s="18">
        <f>COUNTIFS('01'!$C$3:$C$300,C825,'01'!$H$3:$H$300,"&lt;0")+COUNTIFS('01'!$D$3:$D$300,C825,'01'!$H$3:$H$300,"&lt;0")+COUNTIFS('02'!$C$3:$C$300,C825,'02'!$H$3:$H$300,"&lt;0")+COUNTIFS('02'!$D$3:$D$300,C825,'02'!$H$3:$H$300,"&lt;0")+COUNTIFS('03'!$C$3:$C$300,C825,'03'!$H$3:$H$300,"&lt;0")+COUNTIFS('03'!$D$3:$D$300,C825,'03'!$H$3:$H$300,"&lt;0")+COUNTIFS('04'!$C$3:$C$300,C825,'04'!$H$3:$H$300,"&lt;0")+COUNTIFS('04'!$D$3:$D$300,C825,'04'!$H$3:$H$300,"&lt;0")+COUNTIFS('05'!$C$3:$C$300,C825,'05'!$H$3:$H$300,"&lt;0")+COUNTIFS('05'!$D$3:$D$300,C825,'05'!$H$3:$H$300,"&lt;0")+COUNTIFS('06'!$C$3:$C$300,C825,'06'!$H$3:$H$300,"&lt;0")+COUNTIFS('06'!$D$3:$D$300,C825,'06'!$H$3:$H$300,"&lt;0")+COUNTIFS('07'!$C$3:$C$300,C825,'07'!$H$3:$H$300,"&lt;0")+COUNTIFS('07'!$D$3:$D$300,C825,'07'!$H$3:$H$300,"&lt;0")+COUNTIFS('08'!$C$3:$C$300,C825,'08'!$H$3:$H$300,"&lt;0")+COUNTIFS('08'!$D$3:$D$300,C825,'08'!$H$3:$H$300,"&lt;0")+COUNTIFS('09'!$C$3:$C$300,C825,'09'!$H$3:$H$300,"&lt;0")+COUNTIFS('09'!$D$3:$D$300,C825,'09'!$H$3:$H$300,"&lt;0")+COUNTIFS('10'!$C$3:$C$260,C825,'10'!$I$3:$I$260,"&lt;0")+COUNTIFS('10'!$D$3:$D$260,C825,'10'!$I$3:$I$260,"&lt;0")+COUNTIFS('11'!$C$3:$C$300,C825,'11'!$H$3:$H$300,"&lt;0")+COUNTIFS('11'!$D$3:$D$300,C825,'11'!$H$3:$H$300,"&lt;0")+COUNTIFS('12'!$C$3:$C$300,C825,'12'!$H$3:$H$300,"&lt;0")+COUNTIFS('12'!$D$3:$D$300,C825,'12'!$H$3:$H$300,"&lt;0")</f>
        <v>0</v>
      </c>
      <c r="H825" s="19">
        <f>SUMIFS('01'!$H$3:$H$300,'01'!$C$3:$C$300,C825)+SUMIFS('01'!$H$3:$H$300,'01'!$D$3:$D$300,C825)+SUMIFS('02'!$H$3:$H$300,'02'!$C$3:$C$300,C825)+SUMIFS('02'!$H$3:$H$300,'02'!$D$3:$D$300,C825)+SUMIFS('03'!$H$3:$H$300,'03'!$C$3:$C$300,C825)+SUMIFS('03'!$H$3:$H$300,'03'!$D$3:$D$300,C825)+SUMIFS('04'!$H$3:$H$300,'04'!$C$3:$C$300,C825)+SUMIFS('04'!$H$3:$H$300,'04'!$D$3:$D$300,C825)+SUMIFS('05'!$H$3:$H$300,'05'!$C$3:$C$300,C825)+SUMIFS('05'!$H$3:$H$300,'05'!$D$3:$D$300,C825)+SUMIFS('06'!$H$3:$H$300,'06'!$C$3:$C$300,C825)+SUMIFS('06'!$H$3:$H$300,'06'!$D$3:$D$300,C825)+SUMIFS('07'!$H$3:$H$300,'07'!$C$3:$C$300,C825)+SUMIFS('07'!$H$3:$H$300,'07'!$D$3:$D$300,C825)+SUMIFS('08'!$H$3:$H$300,'08'!$C$3:$C$300,C825)+SUMIFS('08'!$H$3:$H$300,'08'!$D$3:$D$300,C825)+SUMIFS('09'!$H$3:$H$300,'09'!$C$3:$C$300,C825)+SUMIFS('09'!$H$3:$H$300,'09'!$D$3:$D$300,C825)+SUMIFS('10'!$I$3:$I$260,'10'!$C$3:$C$260,C825)+SUMIFS('10'!$I$3:$I$260,'10'!$D$3:$D$260,C825)+SUMIFS('11'!$H$3:$H$300,'11'!$C$3:$C$300,C825)+SUMIFS('11'!$H$3:$H$300,'11'!$D$3:$D$300,C825)+SUMIFS('12'!$H$3:$H$300,'12'!$C$3:$C$300,C825)+SUMIFS('12'!$H$3:$H$300,'12'!$D$3:$D$300,C825)</f>
        <v>0</v>
      </c>
      <c r="I825" s="212"/>
      <c r="J825" s="231"/>
      <c r="K825" s="212"/>
      <c r="L825" s="212"/>
    </row>
    <row r="826" spans="1:12" ht="24.75" customHeight="1">
      <c r="A826" s="16">
        <f>Equipes!$H826+(ROW(Equipes!$H826)/100000)</f>
        <v>8.26E-3</v>
      </c>
      <c r="B826" s="13">
        <f>RANK(Equipes!$A826,A:A)</f>
        <v>175</v>
      </c>
      <c r="C826" s="28"/>
      <c r="D826" s="18">
        <f>COUNTIF('01'!$C$3:$C$300,C826)+COUNTIF('02'!$C$3:$C$300,C826)+COUNTIF('03'!$C$3:$C$300,C826)+COUNTIF('04'!$C$3:$C$300,C826)+COUNTIF('05'!$C$3:$C$300,C826)+COUNTIF('06'!$C$3:$C$300,C826)+COUNTIF('07'!$C$3:$C$300,C826)+COUNTIF('08'!$C$3:$C$300,C826)+COUNTIF('09'!$C$3:$C$300,C826)+COUNTIF('10'!$C$3:$C$260,C826)+COUNTIF('11'!$C$3:$C$300,C826)+COUNTIF('12'!$C$3:$C$300,C826)</f>
        <v>0</v>
      </c>
      <c r="E826" s="18">
        <f>COUNTIF('01'!$D$3:$D$300,C826)+COUNTIF('02'!$D$3:$D$300,C826)+COUNTIF('03'!$D$3:$D$300,C826)+COUNTIF('04'!$D$3:$D$300,C826)+COUNTIF('05'!$D$3:$D$300,C826)+COUNTIF('06'!$D$3:$D$300,C826)+COUNTIF('07'!$D$3:$D$300,C826)+COUNTIF('08'!$D$3:$D$300,C826)+COUNTIF('09'!$D$3:$D$300,C826)+COUNTIF('10'!$D$3:$D$260,C826)+COUNTIF('11'!$D$3:$D$300,C826)+COUNTIF('12'!$D$3:$D$300,C826)</f>
        <v>0</v>
      </c>
      <c r="F826" s="18">
        <f>COUNTIFS('01'!$C$3:$C$300,C826,'01'!$H$3:$H$300,"&gt;0")+COUNTIFS('01'!$D$3:$D$300,C826,'01'!$H$3:$H$300,"&gt;0")+COUNTIFS('02'!$C$3:$C$300,C826,'02'!$H$3:$H$300,"&gt;0")+COUNTIFS('02'!$D$3:$D$300,C826,'02'!$H$3:$H$300,"&gt;0")+COUNTIFS('03'!$C$3:$C$300,C826,'03'!$H$3:$H$300,"&gt;0")+COUNTIFS('03'!$D$3:$D$300,C826,'03'!$H$3:$H$300,"&gt;0")+COUNTIFS('04'!$C$3:$C$300,C826,'04'!$H$3:$H$300,"&gt;0")+COUNTIFS('04'!$D$3:$D$300,C826,'04'!$H$3:$H$300,"&gt;0")+COUNTIFS('05'!$C$3:$C$300,C826,'05'!$H$3:$H$300,"&gt;0")+COUNTIFS('05'!$D$3:$D$300,C826,'05'!$H$3:$H$300,"&gt;0")+COUNTIFS('06'!$C$3:$C$300,C826,'06'!$H$3:$H$300,"&gt;0")+COUNTIFS('06'!$D$3:$D$300,C826,'06'!$H$3:$H$300,"&gt;0")+COUNTIFS('07'!$C$3:$C$300,C826,'07'!$H$3:$H$300,"&gt;0")+COUNTIFS('07'!$D$3:$D$300,C826,'07'!$H$3:$H$300,"&gt;0")+COUNTIFS('08'!$C$3:$C$300,C826,'08'!$H$3:$H$300,"&gt;0")+COUNTIFS('08'!$D$3:$D$300,C826,'08'!$H$3:$H$300,"&gt;0")+COUNTIFS('09'!$C$3:$C$300,C826,'09'!$H$3:$H$300,"&gt;0")+COUNTIFS('09'!$D$3:$D$300,C826,'09'!$H$3:$H$300,"&gt;0")+COUNTIFS('10'!$C$3:$C$260,C826,'10'!$I$3:$I$260,"&gt;0")+COUNTIFS('10'!$D$3:$D$260,C826,'10'!$I$3:$I$260,"&gt;0")+COUNTIFS('11'!$C$3:$C$300,C826,'11'!$H$3:$H$300,"&gt;0")+COUNTIFS('11'!$D$3:$D$300,C826,'11'!$H$3:$H$300,"&gt;0")+COUNTIFS('12'!$C$3:$C$300,C826,'12'!$H$3:$H$300,"&gt;0")+COUNTIFS('12'!$D$3:$D$300,C826,'12'!$H$3:$H$300,"&gt;0")</f>
        <v>0</v>
      </c>
      <c r="G826" s="18">
        <f>COUNTIFS('01'!$C$3:$C$300,C826,'01'!$H$3:$H$300,"&lt;0")+COUNTIFS('01'!$D$3:$D$300,C826,'01'!$H$3:$H$300,"&lt;0")+COUNTIFS('02'!$C$3:$C$300,C826,'02'!$H$3:$H$300,"&lt;0")+COUNTIFS('02'!$D$3:$D$300,C826,'02'!$H$3:$H$300,"&lt;0")+COUNTIFS('03'!$C$3:$C$300,C826,'03'!$H$3:$H$300,"&lt;0")+COUNTIFS('03'!$D$3:$D$300,C826,'03'!$H$3:$H$300,"&lt;0")+COUNTIFS('04'!$C$3:$C$300,C826,'04'!$H$3:$H$300,"&lt;0")+COUNTIFS('04'!$D$3:$D$300,C826,'04'!$H$3:$H$300,"&lt;0")+COUNTIFS('05'!$C$3:$C$300,C826,'05'!$H$3:$H$300,"&lt;0")+COUNTIFS('05'!$D$3:$D$300,C826,'05'!$H$3:$H$300,"&lt;0")+COUNTIFS('06'!$C$3:$C$300,C826,'06'!$H$3:$H$300,"&lt;0")+COUNTIFS('06'!$D$3:$D$300,C826,'06'!$H$3:$H$300,"&lt;0")+COUNTIFS('07'!$C$3:$C$300,C826,'07'!$H$3:$H$300,"&lt;0")+COUNTIFS('07'!$D$3:$D$300,C826,'07'!$H$3:$H$300,"&lt;0")+COUNTIFS('08'!$C$3:$C$300,C826,'08'!$H$3:$H$300,"&lt;0")+COUNTIFS('08'!$D$3:$D$300,C826,'08'!$H$3:$H$300,"&lt;0")+COUNTIFS('09'!$C$3:$C$300,C826,'09'!$H$3:$H$300,"&lt;0")+COUNTIFS('09'!$D$3:$D$300,C826,'09'!$H$3:$H$300,"&lt;0")+COUNTIFS('10'!$C$3:$C$260,C826,'10'!$I$3:$I$260,"&lt;0")+COUNTIFS('10'!$D$3:$D$260,C826,'10'!$I$3:$I$260,"&lt;0")+COUNTIFS('11'!$C$3:$C$300,C826,'11'!$H$3:$H$300,"&lt;0")+COUNTIFS('11'!$D$3:$D$300,C826,'11'!$H$3:$H$300,"&lt;0")+COUNTIFS('12'!$C$3:$C$300,C826,'12'!$H$3:$H$300,"&lt;0")+COUNTIFS('12'!$D$3:$D$300,C826,'12'!$H$3:$H$300,"&lt;0")</f>
        <v>0</v>
      </c>
      <c r="H826" s="19">
        <f>SUMIFS('01'!$H$3:$H$300,'01'!$C$3:$C$300,C826)+SUMIFS('01'!$H$3:$H$300,'01'!$D$3:$D$300,C826)+SUMIFS('02'!$H$3:$H$300,'02'!$C$3:$C$300,C826)+SUMIFS('02'!$H$3:$H$300,'02'!$D$3:$D$300,C826)+SUMIFS('03'!$H$3:$H$300,'03'!$C$3:$C$300,C826)+SUMIFS('03'!$H$3:$H$300,'03'!$D$3:$D$300,C826)+SUMIFS('04'!$H$3:$H$300,'04'!$C$3:$C$300,C826)+SUMIFS('04'!$H$3:$H$300,'04'!$D$3:$D$300,C826)+SUMIFS('05'!$H$3:$H$300,'05'!$C$3:$C$300,C826)+SUMIFS('05'!$H$3:$H$300,'05'!$D$3:$D$300,C826)+SUMIFS('06'!$H$3:$H$300,'06'!$C$3:$C$300,C826)+SUMIFS('06'!$H$3:$H$300,'06'!$D$3:$D$300,C826)+SUMIFS('07'!$H$3:$H$300,'07'!$C$3:$C$300,C826)+SUMIFS('07'!$H$3:$H$300,'07'!$D$3:$D$300,C826)+SUMIFS('08'!$H$3:$H$300,'08'!$C$3:$C$300,C826)+SUMIFS('08'!$H$3:$H$300,'08'!$D$3:$D$300,C826)+SUMIFS('09'!$H$3:$H$300,'09'!$C$3:$C$300,C826)+SUMIFS('09'!$H$3:$H$300,'09'!$D$3:$D$300,C826)+SUMIFS('10'!$I$3:$I$260,'10'!$C$3:$C$260,C826)+SUMIFS('10'!$I$3:$I$260,'10'!$D$3:$D$260,C826)+SUMIFS('11'!$H$3:$H$300,'11'!$C$3:$C$300,C826)+SUMIFS('11'!$H$3:$H$300,'11'!$D$3:$D$300,C826)+SUMIFS('12'!$H$3:$H$300,'12'!$C$3:$C$300,C826)+SUMIFS('12'!$H$3:$H$300,'12'!$D$3:$D$300,C826)</f>
        <v>0</v>
      </c>
      <c r="I826" s="212"/>
      <c r="J826" s="231"/>
      <c r="K826" s="212"/>
      <c r="L826" s="212"/>
    </row>
    <row r="827" spans="1:12" ht="24.75" customHeight="1">
      <c r="A827" s="16">
        <f>Equipes!$H827+(ROW(Equipes!$H827)/100000)</f>
        <v>8.2699999999999996E-3</v>
      </c>
      <c r="B827" s="13">
        <f>RANK(Equipes!$A827,A:A)</f>
        <v>174</v>
      </c>
      <c r="C827" s="28"/>
      <c r="D827" s="18">
        <f>COUNTIF('01'!$C$3:$C$300,C827)+COUNTIF('02'!$C$3:$C$300,C827)+COUNTIF('03'!$C$3:$C$300,C827)+COUNTIF('04'!$C$3:$C$300,C827)+COUNTIF('05'!$C$3:$C$300,C827)+COUNTIF('06'!$C$3:$C$300,C827)+COUNTIF('07'!$C$3:$C$300,C827)+COUNTIF('08'!$C$3:$C$300,C827)+COUNTIF('09'!$C$3:$C$300,C827)+COUNTIF('10'!$C$3:$C$260,C827)+COUNTIF('11'!$C$3:$C$300,C827)+COUNTIF('12'!$C$3:$C$300,C827)</f>
        <v>0</v>
      </c>
      <c r="E827" s="18">
        <f>COUNTIF('01'!$D$3:$D$300,C827)+COUNTIF('02'!$D$3:$D$300,C827)+COUNTIF('03'!$D$3:$D$300,C827)+COUNTIF('04'!$D$3:$D$300,C827)+COUNTIF('05'!$D$3:$D$300,C827)+COUNTIF('06'!$D$3:$D$300,C827)+COUNTIF('07'!$D$3:$D$300,C827)+COUNTIF('08'!$D$3:$D$300,C827)+COUNTIF('09'!$D$3:$D$300,C827)+COUNTIF('10'!$D$3:$D$260,C827)+COUNTIF('11'!$D$3:$D$300,C827)+COUNTIF('12'!$D$3:$D$300,C827)</f>
        <v>0</v>
      </c>
      <c r="F827" s="18">
        <f>COUNTIFS('01'!$C$3:$C$300,C827,'01'!$H$3:$H$300,"&gt;0")+COUNTIFS('01'!$D$3:$D$300,C827,'01'!$H$3:$H$300,"&gt;0")+COUNTIFS('02'!$C$3:$C$300,C827,'02'!$H$3:$H$300,"&gt;0")+COUNTIFS('02'!$D$3:$D$300,C827,'02'!$H$3:$H$300,"&gt;0")+COUNTIFS('03'!$C$3:$C$300,C827,'03'!$H$3:$H$300,"&gt;0")+COUNTIFS('03'!$D$3:$D$300,C827,'03'!$H$3:$H$300,"&gt;0")+COUNTIFS('04'!$C$3:$C$300,C827,'04'!$H$3:$H$300,"&gt;0")+COUNTIFS('04'!$D$3:$D$300,C827,'04'!$H$3:$H$300,"&gt;0")+COUNTIFS('05'!$C$3:$C$300,C827,'05'!$H$3:$H$300,"&gt;0")+COUNTIFS('05'!$D$3:$D$300,C827,'05'!$H$3:$H$300,"&gt;0")+COUNTIFS('06'!$C$3:$C$300,C827,'06'!$H$3:$H$300,"&gt;0")+COUNTIFS('06'!$D$3:$D$300,C827,'06'!$H$3:$H$300,"&gt;0")+COUNTIFS('07'!$C$3:$C$300,C827,'07'!$H$3:$H$300,"&gt;0")+COUNTIFS('07'!$D$3:$D$300,C827,'07'!$H$3:$H$300,"&gt;0")+COUNTIFS('08'!$C$3:$C$300,C827,'08'!$H$3:$H$300,"&gt;0")+COUNTIFS('08'!$D$3:$D$300,C827,'08'!$H$3:$H$300,"&gt;0")+COUNTIFS('09'!$C$3:$C$300,C827,'09'!$H$3:$H$300,"&gt;0")+COUNTIFS('09'!$D$3:$D$300,C827,'09'!$H$3:$H$300,"&gt;0")+COUNTIFS('10'!$C$3:$C$260,C827,'10'!$I$3:$I$260,"&gt;0")+COUNTIFS('10'!$D$3:$D$260,C827,'10'!$I$3:$I$260,"&gt;0")+COUNTIFS('11'!$C$3:$C$300,C827,'11'!$H$3:$H$300,"&gt;0")+COUNTIFS('11'!$D$3:$D$300,C827,'11'!$H$3:$H$300,"&gt;0")+COUNTIFS('12'!$C$3:$C$300,C827,'12'!$H$3:$H$300,"&gt;0")+COUNTIFS('12'!$D$3:$D$300,C827,'12'!$H$3:$H$300,"&gt;0")</f>
        <v>0</v>
      </c>
      <c r="G827" s="18">
        <f>COUNTIFS('01'!$C$3:$C$300,C827,'01'!$H$3:$H$300,"&lt;0")+COUNTIFS('01'!$D$3:$D$300,C827,'01'!$H$3:$H$300,"&lt;0")+COUNTIFS('02'!$C$3:$C$300,C827,'02'!$H$3:$H$300,"&lt;0")+COUNTIFS('02'!$D$3:$D$300,C827,'02'!$H$3:$H$300,"&lt;0")+COUNTIFS('03'!$C$3:$C$300,C827,'03'!$H$3:$H$300,"&lt;0")+COUNTIFS('03'!$D$3:$D$300,C827,'03'!$H$3:$H$300,"&lt;0")+COUNTIFS('04'!$C$3:$C$300,C827,'04'!$H$3:$H$300,"&lt;0")+COUNTIFS('04'!$D$3:$D$300,C827,'04'!$H$3:$H$300,"&lt;0")+COUNTIFS('05'!$C$3:$C$300,C827,'05'!$H$3:$H$300,"&lt;0")+COUNTIFS('05'!$D$3:$D$300,C827,'05'!$H$3:$H$300,"&lt;0")+COUNTIFS('06'!$C$3:$C$300,C827,'06'!$H$3:$H$300,"&lt;0")+COUNTIFS('06'!$D$3:$D$300,C827,'06'!$H$3:$H$300,"&lt;0")+COUNTIFS('07'!$C$3:$C$300,C827,'07'!$H$3:$H$300,"&lt;0")+COUNTIFS('07'!$D$3:$D$300,C827,'07'!$H$3:$H$300,"&lt;0")+COUNTIFS('08'!$C$3:$C$300,C827,'08'!$H$3:$H$300,"&lt;0")+COUNTIFS('08'!$D$3:$D$300,C827,'08'!$H$3:$H$300,"&lt;0")+COUNTIFS('09'!$C$3:$C$300,C827,'09'!$H$3:$H$300,"&lt;0")+COUNTIFS('09'!$D$3:$D$300,C827,'09'!$H$3:$H$300,"&lt;0")+COUNTIFS('10'!$C$3:$C$260,C827,'10'!$I$3:$I$260,"&lt;0")+COUNTIFS('10'!$D$3:$D$260,C827,'10'!$I$3:$I$260,"&lt;0")+COUNTIFS('11'!$C$3:$C$300,C827,'11'!$H$3:$H$300,"&lt;0")+COUNTIFS('11'!$D$3:$D$300,C827,'11'!$H$3:$H$300,"&lt;0")+COUNTIFS('12'!$C$3:$C$300,C827,'12'!$H$3:$H$300,"&lt;0")+COUNTIFS('12'!$D$3:$D$300,C827,'12'!$H$3:$H$300,"&lt;0")</f>
        <v>0</v>
      </c>
      <c r="H827" s="19">
        <f>SUMIFS('01'!$H$3:$H$300,'01'!$C$3:$C$300,C827)+SUMIFS('01'!$H$3:$H$300,'01'!$D$3:$D$300,C827)+SUMIFS('02'!$H$3:$H$300,'02'!$C$3:$C$300,C827)+SUMIFS('02'!$H$3:$H$300,'02'!$D$3:$D$300,C827)+SUMIFS('03'!$H$3:$H$300,'03'!$C$3:$C$300,C827)+SUMIFS('03'!$H$3:$H$300,'03'!$D$3:$D$300,C827)+SUMIFS('04'!$H$3:$H$300,'04'!$C$3:$C$300,C827)+SUMIFS('04'!$H$3:$H$300,'04'!$D$3:$D$300,C827)+SUMIFS('05'!$H$3:$H$300,'05'!$C$3:$C$300,C827)+SUMIFS('05'!$H$3:$H$300,'05'!$D$3:$D$300,C827)+SUMIFS('06'!$H$3:$H$300,'06'!$C$3:$C$300,C827)+SUMIFS('06'!$H$3:$H$300,'06'!$D$3:$D$300,C827)+SUMIFS('07'!$H$3:$H$300,'07'!$C$3:$C$300,C827)+SUMIFS('07'!$H$3:$H$300,'07'!$D$3:$D$300,C827)+SUMIFS('08'!$H$3:$H$300,'08'!$C$3:$C$300,C827)+SUMIFS('08'!$H$3:$H$300,'08'!$D$3:$D$300,C827)+SUMIFS('09'!$H$3:$H$300,'09'!$C$3:$C$300,C827)+SUMIFS('09'!$H$3:$H$300,'09'!$D$3:$D$300,C827)+SUMIFS('10'!$I$3:$I$260,'10'!$C$3:$C$260,C827)+SUMIFS('10'!$I$3:$I$260,'10'!$D$3:$D$260,C827)+SUMIFS('11'!$H$3:$H$300,'11'!$C$3:$C$300,C827)+SUMIFS('11'!$H$3:$H$300,'11'!$D$3:$D$300,C827)+SUMIFS('12'!$H$3:$H$300,'12'!$C$3:$C$300,C827)+SUMIFS('12'!$H$3:$H$300,'12'!$D$3:$D$300,C827)</f>
        <v>0</v>
      </c>
      <c r="I827" s="212"/>
      <c r="J827" s="231"/>
      <c r="K827" s="212"/>
      <c r="L827" s="212"/>
    </row>
    <row r="828" spans="1:12" ht="24.75" customHeight="1">
      <c r="A828" s="16">
        <f>Equipes!$H828+(ROW(Equipes!$H828)/100000)</f>
        <v>8.2799999999999992E-3</v>
      </c>
      <c r="B828" s="13">
        <f>RANK(Equipes!$A828,A:A)</f>
        <v>173</v>
      </c>
      <c r="C828" s="28"/>
      <c r="D828" s="18">
        <f>COUNTIF('01'!$C$3:$C$300,C828)+COUNTIF('02'!$C$3:$C$300,C828)+COUNTIF('03'!$C$3:$C$300,C828)+COUNTIF('04'!$C$3:$C$300,C828)+COUNTIF('05'!$C$3:$C$300,C828)+COUNTIF('06'!$C$3:$C$300,C828)+COUNTIF('07'!$C$3:$C$300,C828)+COUNTIF('08'!$C$3:$C$300,C828)+COUNTIF('09'!$C$3:$C$300,C828)+COUNTIF('10'!$C$3:$C$260,C828)+COUNTIF('11'!$C$3:$C$300,C828)+COUNTIF('12'!$C$3:$C$300,C828)</f>
        <v>0</v>
      </c>
      <c r="E828" s="18">
        <f>COUNTIF('01'!$D$3:$D$300,C828)+COUNTIF('02'!$D$3:$D$300,C828)+COUNTIF('03'!$D$3:$D$300,C828)+COUNTIF('04'!$D$3:$D$300,C828)+COUNTIF('05'!$D$3:$D$300,C828)+COUNTIF('06'!$D$3:$D$300,C828)+COUNTIF('07'!$D$3:$D$300,C828)+COUNTIF('08'!$D$3:$D$300,C828)+COUNTIF('09'!$D$3:$D$300,C828)+COUNTIF('10'!$D$3:$D$260,C828)+COUNTIF('11'!$D$3:$D$300,C828)+COUNTIF('12'!$D$3:$D$300,C828)</f>
        <v>0</v>
      </c>
      <c r="F828" s="18">
        <f>COUNTIFS('01'!$C$3:$C$300,C828,'01'!$H$3:$H$300,"&gt;0")+COUNTIFS('01'!$D$3:$D$300,C828,'01'!$H$3:$H$300,"&gt;0")+COUNTIFS('02'!$C$3:$C$300,C828,'02'!$H$3:$H$300,"&gt;0")+COUNTIFS('02'!$D$3:$D$300,C828,'02'!$H$3:$H$300,"&gt;0")+COUNTIFS('03'!$C$3:$C$300,C828,'03'!$H$3:$H$300,"&gt;0")+COUNTIFS('03'!$D$3:$D$300,C828,'03'!$H$3:$H$300,"&gt;0")+COUNTIFS('04'!$C$3:$C$300,C828,'04'!$H$3:$H$300,"&gt;0")+COUNTIFS('04'!$D$3:$D$300,C828,'04'!$H$3:$H$300,"&gt;0")+COUNTIFS('05'!$C$3:$C$300,C828,'05'!$H$3:$H$300,"&gt;0")+COUNTIFS('05'!$D$3:$D$300,C828,'05'!$H$3:$H$300,"&gt;0")+COUNTIFS('06'!$C$3:$C$300,C828,'06'!$H$3:$H$300,"&gt;0")+COUNTIFS('06'!$D$3:$D$300,C828,'06'!$H$3:$H$300,"&gt;0")+COUNTIFS('07'!$C$3:$C$300,C828,'07'!$H$3:$H$300,"&gt;0")+COUNTIFS('07'!$D$3:$D$300,C828,'07'!$H$3:$H$300,"&gt;0")+COUNTIFS('08'!$C$3:$C$300,C828,'08'!$H$3:$H$300,"&gt;0")+COUNTIFS('08'!$D$3:$D$300,C828,'08'!$H$3:$H$300,"&gt;0")+COUNTIFS('09'!$C$3:$C$300,C828,'09'!$H$3:$H$300,"&gt;0")+COUNTIFS('09'!$D$3:$D$300,C828,'09'!$H$3:$H$300,"&gt;0")+COUNTIFS('10'!$C$3:$C$260,C828,'10'!$I$3:$I$260,"&gt;0")+COUNTIFS('10'!$D$3:$D$260,C828,'10'!$I$3:$I$260,"&gt;0")+COUNTIFS('11'!$C$3:$C$300,C828,'11'!$H$3:$H$300,"&gt;0")+COUNTIFS('11'!$D$3:$D$300,C828,'11'!$H$3:$H$300,"&gt;0")+COUNTIFS('12'!$C$3:$C$300,C828,'12'!$H$3:$H$300,"&gt;0")+COUNTIFS('12'!$D$3:$D$300,C828,'12'!$H$3:$H$300,"&gt;0")</f>
        <v>0</v>
      </c>
      <c r="G828" s="18">
        <f>COUNTIFS('01'!$C$3:$C$300,C828,'01'!$H$3:$H$300,"&lt;0")+COUNTIFS('01'!$D$3:$D$300,C828,'01'!$H$3:$H$300,"&lt;0")+COUNTIFS('02'!$C$3:$C$300,C828,'02'!$H$3:$H$300,"&lt;0")+COUNTIFS('02'!$D$3:$D$300,C828,'02'!$H$3:$H$300,"&lt;0")+COUNTIFS('03'!$C$3:$C$300,C828,'03'!$H$3:$H$300,"&lt;0")+COUNTIFS('03'!$D$3:$D$300,C828,'03'!$H$3:$H$300,"&lt;0")+COUNTIFS('04'!$C$3:$C$300,C828,'04'!$H$3:$H$300,"&lt;0")+COUNTIFS('04'!$D$3:$D$300,C828,'04'!$H$3:$H$300,"&lt;0")+COUNTIFS('05'!$C$3:$C$300,C828,'05'!$H$3:$H$300,"&lt;0")+COUNTIFS('05'!$D$3:$D$300,C828,'05'!$H$3:$H$300,"&lt;0")+COUNTIFS('06'!$C$3:$C$300,C828,'06'!$H$3:$H$300,"&lt;0")+COUNTIFS('06'!$D$3:$D$300,C828,'06'!$H$3:$H$300,"&lt;0")+COUNTIFS('07'!$C$3:$C$300,C828,'07'!$H$3:$H$300,"&lt;0")+COUNTIFS('07'!$D$3:$D$300,C828,'07'!$H$3:$H$300,"&lt;0")+COUNTIFS('08'!$C$3:$C$300,C828,'08'!$H$3:$H$300,"&lt;0")+COUNTIFS('08'!$D$3:$D$300,C828,'08'!$H$3:$H$300,"&lt;0")+COUNTIFS('09'!$C$3:$C$300,C828,'09'!$H$3:$H$300,"&lt;0")+COUNTIFS('09'!$D$3:$D$300,C828,'09'!$H$3:$H$300,"&lt;0")+COUNTIFS('10'!$C$3:$C$260,C828,'10'!$I$3:$I$260,"&lt;0")+COUNTIFS('10'!$D$3:$D$260,C828,'10'!$I$3:$I$260,"&lt;0")+COUNTIFS('11'!$C$3:$C$300,C828,'11'!$H$3:$H$300,"&lt;0")+COUNTIFS('11'!$D$3:$D$300,C828,'11'!$H$3:$H$300,"&lt;0")+COUNTIFS('12'!$C$3:$C$300,C828,'12'!$H$3:$H$300,"&lt;0")+COUNTIFS('12'!$D$3:$D$300,C828,'12'!$H$3:$H$300,"&lt;0")</f>
        <v>0</v>
      </c>
      <c r="H828" s="19">
        <f>SUMIFS('01'!$H$3:$H$300,'01'!$C$3:$C$300,C828)+SUMIFS('01'!$H$3:$H$300,'01'!$D$3:$D$300,C828)+SUMIFS('02'!$H$3:$H$300,'02'!$C$3:$C$300,C828)+SUMIFS('02'!$H$3:$H$300,'02'!$D$3:$D$300,C828)+SUMIFS('03'!$H$3:$H$300,'03'!$C$3:$C$300,C828)+SUMIFS('03'!$H$3:$H$300,'03'!$D$3:$D$300,C828)+SUMIFS('04'!$H$3:$H$300,'04'!$C$3:$C$300,C828)+SUMIFS('04'!$H$3:$H$300,'04'!$D$3:$D$300,C828)+SUMIFS('05'!$H$3:$H$300,'05'!$C$3:$C$300,C828)+SUMIFS('05'!$H$3:$H$300,'05'!$D$3:$D$300,C828)+SUMIFS('06'!$H$3:$H$300,'06'!$C$3:$C$300,C828)+SUMIFS('06'!$H$3:$H$300,'06'!$D$3:$D$300,C828)+SUMIFS('07'!$H$3:$H$300,'07'!$C$3:$C$300,C828)+SUMIFS('07'!$H$3:$H$300,'07'!$D$3:$D$300,C828)+SUMIFS('08'!$H$3:$H$300,'08'!$C$3:$C$300,C828)+SUMIFS('08'!$H$3:$H$300,'08'!$D$3:$D$300,C828)+SUMIFS('09'!$H$3:$H$300,'09'!$C$3:$C$300,C828)+SUMIFS('09'!$H$3:$H$300,'09'!$D$3:$D$300,C828)+SUMIFS('10'!$I$3:$I$260,'10'!$C$3:$C$260,C828)+SUMIFS('10'!$I$3:$I$260,'10'!$D$3:$D$260,C828)+SUMIFS('11'!$H$3:$H$300,'11'!$C$3:$C$300,C828)+SUMIFS('11'!$H$3:$H$300,'11'!$D$3:$D$300,C828)+SUMIFS('12'!$H$3:$H$300,'12'!$C$3:$C$300,C828)+SUMIFS('12'!$H$3:$H$300,'12'!$D$3:$D$300,C828)</f>
        <v>0</v>
      </c>
      <c r="I828" s="212"/>
      <c r="J828" s="231"/>
      <c r="K828" s="212"/>
      <c r="L828" s="212"/>
    </row>
    <row r="829" spans="1:12" ht="24.75" customHeight="1">
      <c r="A829" s="16">
        <f>Equipes!$H829+(ROW(Equipes!$H829)/100000)</f>
        <v>8.2900000000000005E-3</v>
      </c>
      <c r="B829" s="13">
        <f>RANK(Equipes!$A829,A:A)</f>
        <v>172</v>
      </c>
      <c r="C829" s="28"/>
      <c r="D829" s="18">
        <f>COUNTIF('01'!$C$3:$C$300,C829)+COUNTIF('02'!$C$3:$C$300,C829)+COUNTIF('03'!$C$3:$C$300,C829)+COUNTIF('04'!$C$3:$C$300,C829)+COUNTIF('05'!$C$3:$C$300,C829)+COUNTIF('06'!$C$3:$C$300,C829)+COUNTIF('07'!$C$3:$C$300,C829)+COUNTIF('08'!$C$3:$C$300,C829)+COUNTIF('09'!$C$3:$C$300,C829)+COUNTIF('10'!$C$3:$C$260,C829)+COUNTIF('11'!$C$3:$C$300,C829)+COUNTIF('12'!$C$3:$C$300,C829)</f>
        <v>0</v>
      </c>
      <c r="E829" s="18">
        <f>COUNTIF('01'!$D$3:$D$300,C829)+COUNTIF('02'!$D$3:$D$300,C829)+COUNTIF('03'!$D$3:$D$300,C829)+COUNTIF('04'!$D$3:$D$300,C829)+COUNTIF('05'!$D$3:$D$300,C829)+COUNTIF('06'!$D$3:$D$300,C829)+COUNTIF('07'!$D$3:$D$300,C829)+COUNTIF('08'!$D$3:$D$300,C829)+COUNTIF('09'!$D$3:$D$300,C829)+COUNTIF('10'!$D$3:$D$260,C829)+COUNTIF('11'!$D$3:$D$300,C829)+COUNTIF('12'!$D$3:$D$300,C829)</f>
        <v>0</v>
      </c>
      <c r="F829" s="18">
        <f>COUNTIFS('01'!$C$3:$C$300,C829,'01'!$H$3:$H$300,"&gt;0")+COUNTIFS('01'!$D$3:$D$300,C829,'01'!$H$3:$H$300,"&gt;0")+COUNTIFS('02'!$C$3:$C$300,C829,'02'!$H$3:$H$300,"&gt;0")+COUNTIFS('02'!$D$3:$D$300,C829,'02'!$H$3:$H$300,"&gt;0")+COUNTIFS('03'!$C$3:$C$300,C829,'03'!$H$3:$H$300,"&gt;0")+COUNTIFS('03'!$D$3:$D$300,C829,'03'!$H$3:$H$300,"&gt;0")+COUNTIFS('04'!$C$3:$C$300,C829,'04'!$H$3:$H$300,"&gt;0")+COUNTIFS('04'!$D$3:$D$300,C829,'04'!$H$3:$H$300,"&gt;0")+COUNTIFS('05'!$C$3:$C$300,C829,'05'!$H$3:$H$300,"&gt;0")+COUNTIFS('05'!$D$3:$D$300,C829,'05'!$H$3:$H$300,"&gt;0")+COUNTIFS('06'!$C$3:$C$300,C829,'06'!$H$3:$H$300,"&gt;0")+COUNTIFS('06'!$D$3:$D$300,C829,'06'!$H$3:$H$300,"&gt;0")+COUNTIFS('07'!$C$3:$C$300,C829,'07'!$H$3:$H$300,"&gt;0")+COUNTIFS('07'!$D$3:$D$300,C829,'07'!$H$3:$H$300,"&gt;0")+COUNTIFS('08'!$C$3:$C$300,C829,'08'!$H$3:$H$300,"&gt;0")+COUNTIFS('08'!$D$3:$D$300,C829,'08'!$H$3:$H$300,"&gt;0")+COUNTIFS('09'!$C$3:$C$300,C829,'09'!$H$3:$H$300,"&gt;0")+COUNTIFS('09'!$D$3:$D$300,C829,'09'!$H$3:$H$300,"&gt;0")+COUNTIFS('10'!$C$3:$C$260,C829,'10'!$I$3:$I$260,"&gt;0")+COUNTIFS('10'!$D$3:$D$260,C829,'10'!$I$3:$I$260,"&gt;0")+COUNTIFS('11'!$C$3:$C$300,C829,'11'!$H$3:$H$300,"&gt;0")+COUNTIFS('11'!$D$3:$D$300,C829,'11'!$H$3:$H$300,"&gt;0")+COUNTIFS('12'!$C$3:$C$300,C829,'12'!$H$3:$H$300,"&gt;0")+COUNTIFS('12'!$D$3:$D$300,C829,'12'!$H$3:$H$300,"&gt;0")</f>
        <v>0</v>
      </c>
      <c r="G829" s="18">
        <f>COUNTIFS('01'!$C$3:$C$300,C829,'01'!$H$3:$H$300,"&lt;0")+COUNTIFS('01'!$D$3:$D$300,C829,'01'!$H$3:$H$300,"&lt;0")+COUNTIFS('02'!$C$3:$C$300,C829,'02'!$H$3:$H$300,"&lt;0")+COUNTIFS('02'!$D$3:$D$300,C829,'02'!$H$3:$H$300,"&lt;0")+COUNTIFS('03'!$C$3:$C$300,C829,'03'!$H$3:$H$300,"&lt;0")+COUNTIFS('03'!$D$3:$D$300,C829,'03'!$H$3:$H$300,"&lt;0")+COUNTIFS('04'!$C$3:$C$300,C829,'04'!$H$3:$H$300,"&lt;0")+COUNTIFS('04'!$D$3:$D$300,C829,'04'!$H$3:$H$300,"&lt;0")+COUNTIFS('05'!$C$3:$C$300,C829,'05'!$H$3:$H$300,"&lt;0")+COUNTIFS('05'!$D$3:$D$300,C829,'05'!$H$3:$H$300,"&lt;0")+COUNTIFS('06'!$C$3:$C$300,C829,'06'!$H$3:$H$300,"&lt;0")+COUNTIFS('06'!$D$3:$D$300,C829,'06'!$H$3:$H$300,"&lt;0")+COUNTIFS('07'!$C$3:$C$300,C829,'07'!$H$3:$H$300,"&lt;0")+COUNTIFS('07'!$D$3:$D$300,C829,'07'!$H$3:$H$300,"&lt;0")+COUNTIFS('08'!$C$3:$C$300,C829,'08'!$H$3:$H$300,"&lt;0")+COUNTIFS('08'!$D$3:$D$300,C829,'08'!$H$3:$H$300,"&lt;0")+COUNTIFS('09'!$C$3:$C$300,C829,'09'!$H$3:$H$300,"&lt;0")+COUNTIFS('09'!$D$3:$D$300,C829,'09'!$H$3:$H$300,"&lt;0")+COUNTIFS('10'!$C$3:$C$260,C829,'10'!$I$3:$I$260,"&lt;0")+COUNTIFS('10'!$D$3:$D$260,C829,'10'!$I$3:$I$260,"&lt;0")+COUNTIFS('11'!$C$3:$C$300,C829,'11'!$H$3:$H$300,"&lt;0")+COUNTIFS('11'!$D$3:$D$300,C829,'11'!$H$3:$H$300,"&lt;0")+COUNTIFS('12'!$C$3:$C$300,C829,'12'!$H$3:$H$300,"&lt;0")+COUNTIFS('12'!$D$3:$D$300,C829,'12'!$H$3:$H$300,"&lt;0")</f>
        <v>0</v>
      </c>
      <c r="H829" s="19">
        <f>SUMIFS('01'!$H$3:$H$300,'01'!$C$3:$C$300,C829)+SUMIFS('01'!$H$3:$H$300,'01'!$D$3:$D$300,C829)+SUMIFS('02'!$H$3:$H$300,'02'!$C$3:$C$300,C829)+SUMIFS('02'!$H$3:$H$300,'02'!$D$3:$D$300,C829)+SUMIFS('03'!$H$3:$H$300,'03'!$C$3:$C$300,C829)+SUMIFS('03'!$H$3:$H$300,'03'!$D$3:$D$300,C829)+SUMIFS('04'!$H$3:$H$300,'04'!$C$3:$C$300,C829)+SUMIFS('04'!$H$3:$H$300,'04'!$D$3:$D$300,C829)+SUMIFS('05'!$H$3:$H$300,'05'!$C$3:$C$300,C829)+SUMIFS('05'!$H$3:$H$300,'05'!$D$3:$D$300,C829)+SUMIFS('06'!$H$3:$H$300,'06'!$C$3:$C$300,C829)+SUMIFS('06'!$H$3:$H$300,'06'!$D$3:$D$300,C829)+SUMIFS('07'!$H$3:$H$300,'07'!$C$3:$C$300,C829)+SUMIFS('07'!$H$3:$H$300,'07'!$D$3:$D$300,C829)+SUMIFS('08'!$H$3:$H$300,'08'!$C$3:$C$300,C829)+SUMIFS('08'!$H$3:$H$300,'08'!$D$3:$D$300,C829)+SUMIFS('09'!$H$3:$H$300,'09'!$C$3:$C$300,C829)+SUMIFS('09'!$H$3:$H$300,'09'!$D$3:$D$300,C829)+SUMIFS('10'!$I$3:$I$260,'10'!$C$3:$C$260,C829)+SUMIFS('10'!$I$3:$I$260,'10'!$D$3:$D$260,C829)+SUMIFS('11'!$H$3:$H$300,'11'!$C$3:$C$300,C829)+SUMIFS('11'!$H$3:$H$300,'11'!$D$3:$D$300,C829)+SUMIFS('12'!$H$3:$H$300,'12'!$C$3:$C$300,C829)+SUMIFS('12'!$H$3:$H$300,'12'!$D$3:$D$300,C829)</f>
        <v>0</v>
      </c>
      <c r="I829" s="212"/>
      <c r="J829" s="231"/>
      <c r="K829" s="212"/>
      <c r="L829" s="212"/>
    </row>
    <row r="830" spans="1:12" ht="24.75" customHeight="1">
      <c r="A830" s="16">
        <f>Equipes!$H830+(ROW(Equipes!$H830)/100000)</f>
        <v>8.3000000000000001E-3</v>
      </c>
      <c r="B830" s="13">
        <f>RANK(Equipes!$A830,A:A)</f>
        <v>171</v>
      </c>
      <c r="C830" s="28"/>
      <c r="D830" s="18">
        <f>COUNTIF('01'!$C$3:$C$300,C830)+COUNTIF('02'!$C$3:$C$300,C830)+COUNTIF('03'!$C$3:$C$300,C830)+COUNTIF('04'!$C$3:$C$300,C830)+COUNTIF('05'!$C$3:$C$300,C830)+COUNTIF('06'!$C$3:$C$300,C830)+COUNTIF('07'!$C$3:$C$300,C830)+COUNTIF('08'!$C$3:$C$300,C830)+COUNTIF('09'!$C$3:$C$300,C830)+COUNTIF('10'!$C$3:$C$260,C830)+COUNTIF('11'!$C$3:$C$300,C830)+COUNTIF('12'!$C$3:$C$300,C830)</f>
        <v>0</v>
      </c>
      <c r="E830" s="18">
        <f>COUNTIF('01'!$D$3:$D$300,C830)+COUNTIF('02'!$D$3:$D$300,C830)+COUNTIF('03'!$D$3:$D$300,C830)+COUNTIF('04'!$D$3:$D$300,C830)+COUNTIF('05'!$D$3:$D$300,C830)+COUNTIF('06'!$D$3:$D$300,C830)+COUNTIF('07'!$D$3:$D$300,C830)+COUNTIF('08'!$D$3:$D$300,C830)+COUNTIF('09'!$D$3:$D$300,C830)+COUNTIF('10'!$D$3:$D$260,C830)+COUNTIF('11'!$D$3:$D$300,C830)+COUNTIF('12'!$D$3:$D$300,C830)</f>
        <v>0</v>
      </c>
      <c r="F830" s="18">
        <f>COUNTIFS('01'!$C$3:$C$300,C830,'01'!$H$3:$H$300,"&gt;0")+COUNTIFS('01'!$D$3:$D$300,C830,'01'!$H$3:$H$300,"&gt;0")+COUNTIFS('02'!$C$3:$C$300,C830,'02'!$H$3:$H$300,"&gt;0")+COUNTIFS('02'!$D$3:$D$300,C830,'02'!$H$3:$H$300,"&gt;0")+COUNTIFS('03'!$C$3:$C$300,C830,'03'!$H$3:$H$300,"&gt;0")+COUNTIFS('03'!$D$3:$D$300,C830,'03'!$H$3:$H$300,"&gt;0")+COUNTIFS('04'!$C$3:$C$300,C830,'04'!$H$3:$H$300,"&gt;0")+COUNTIFS('04'!$D$3:$D$300,C830,'04'!$H$3:$H$300,"&gt;0")+COUNTIFS('05'!$C$3:$C$300,C830,'05'!$H$3:$H$300,"&gt;0")+COUNTIFS('05'!$D$3:$D$300,C830,'05'!$H$3:$H$300,"&gt;0")+COUNTIFS('06'!$C$3:$C$300,C830,'06'!$H$3:$H$300,"&gt;0")+COUNTIFS('06'!$D$3:$D$300,C830,'06'!$H$3:$H$300,"&gt;0")+COUNTIFS('07'!$C$3:$C$300,C830,'07'!$H$3:$H$300,"&gt;0")+COUNTIFS('07'!$D$3:$D$300,C830,'07'!$H$3:$H$300,"&gt;0")+COUNTIFS('08'!$C$3:$C$300,C830,'08'!$H$3:$H$300,"&gt;0")+COUNTIFS('08'!$D$3:$D$300,C830,'08'!$H$3:$H$300,"&gt;0")+COUNTIFS('09'!$C$3:$C$300,C830,'09'!$H$3:$H$300,"&gt;0")+COUNTIFS('09'!$D$3:$D$300,C830,'09'!$H$3:$H$300,"&gt;0")+COUNTIFS('10'!$C$3:$C$260,C830,'10'!$I$3:$I$260,"&gt;0")+COUNTIFS('10'!$D$3:$D$260,C830,'10'!$I$3:$I$260,"&gt;0")+COUNTIFS('11'!$C$3:$C$300,C830,'11'!$H$3:$H$300,"&gt;0")+COUNTIFS('11'!$D$3:$D$300,C830,'11'!$H$3:$H$300,"&gt;0")+COUNTIFS('12'!$C$3:$C$300,C830,'12'!$H$3:$H$300,"&gt;0")+COUNTIFS('12'!$D$3:$D$300,C830,'12'!$H$3:$H$300,"&gt;0")</f>
        <v>0</v>
      </c>
      <c r="G830" s="18">
        <f>COUNTIFS('01'!$C$3:$C$300,C830,'01'!$H$3:$H$300,"&lt;0")+COUNTIFS('01'!$D$3:$D$300,C830,'01'!$H$3:$H$300,"&lt;0")+COUNTIFS('02'!$C$3:$C$300,C830,'02'!$H$3:$H$300,"&lt;0")+COUNTIFS('02'!$D$3:$D$300,C830,'02'!$H$3:$H$300,"&lt;0")+COUNTIFS('03'!$C$3:$C$300,C830,'03'!$H$3:$H$300,"&lt;0")+COUNTIFS('03'!$D$3:$D$300,C830,'03'!$H$3:$H$300,"&lt;0")+COUNTIFS('04'!$C$3:$C$300,C830,'04'!$H$3:$H$300,"&lt;0")+COUNTIFS('04'!$D$3:$D$300,C830,'04'!$H$3:$H$300,"&lt;0")+COUNTIFS('05'!$C$3:$C$300,C830,'05'!$H$3:$H$300,"&lt;0")+COUNTIFS('05'!$D$3:$D$300,C830,'05'!$H$3:$H$300,"&lt;0")+COUNTIFS('06'!$C$3:$C$300,C830,'06'!$H$3:$H$300,"&lt;0")+COUNTIFS('06'!$D$3:$D$300,C830,'06'!$H$3:$H$300,"&lt;0")+COUNTIFS('07'!$C$3:$C$300,C830,'07'!$H$3:$H$300,"&lt;0")+COUNTIFS('07'!$D$3:$D$300,C830,'07'!$H$3:$H$300,"&lt;0")+COUNTIFS('08'!$C$3:$C$300,C830,'08'!$H$3:$H$300,"&lt;0")+COUNTIFS('08'!$D$3:$D$300,C830,'08'!$H$3:$H$300,"&lt;0")+COUNTIFS('09'!$C$3:$C$300,C830,'09'!$H$3:$H$300,"&lt;0")+COUNTIFS('09'!$D$3:$D$300,C830,'09'!$H$3:$H$300,"&lt;0")+COUNTIFS('10'!$C$3:$C$260,C830,'10'!$I$3:$I$260,"&lt;0")+COUNTIFS('10'!$D$3:$D$260,C830,'10'!$I$3:$I$260,"&lt;0")+COUNTIFS('11'!$C$3:$C$300,C830,'11'!$H$3:$H$300,"&lt;0")+COUNTIFS('11'!$D$3:$D$300,C830,'11'!$H$3:$H$300,"&lt;0")+COUNTIFS('12'!$C$3:$C$300,C830,'12'!$H$3:$H$300,"&lt;0")+COUNTIFS('12'!$D$3:$D$300,C830,'12'!$H$3:$H$300,"&lt;0")</f>
        <v>0</v>
      </c>
      <c r="H830" s="19">
        <f>SUMIFS('01'!$H$3:$H$300,'01'!$C$3:$C$300,C830)+SUMIFS('01'!$H$3:$H$300,'01'!$D$3:$D$300,C830)+SUMIFS('02'!$H$3:$H$300,'02'!$C$3:$C$300,C830)+SUMIFS('02'!$H$3:$H$300,'02'!$D$3:$D$300,C830)+SUMIFS('03'!$H$3:$H$300,'03'!$C$3:$C$300,C830)+SUMIFS('03'!$H$3:$H$300,'03'!$D$3:$D$300,C830)+SUMIFS('04'!$H$3:$H$300,'04'!$C$3:$C$300,C830)+SUMIFS('04'!$H$3:$H$300,'04'!$D$3:$D$300,C830)+SUMIFS('05'!$H$3:$H$300,'05'!$C$3:$C$300,C830)+SUMIFS('05'!$H$3:$H$300,'05'!$D$3:$D$300,C830)+SUMIFS('06'!$H$3:$H$300,'06'!$C$3:$C$300,C830)+SUMIFS('06'!$H$3:$H$300,'06'!$D$3:$D$300,C830)+SUMIFS('07'!$H$3:$H$300,'07'!$C$3:$C$300,C830)+SUMIFS('07'!$H$3:$H$300,'07'!$D$3:$D$300,C830)+SUMIFS('08'!$H$3:$H$300,'08'!$C$3:$C$300,C830)+SUMIFS('08'!$H$3:$H$300,'08'!$D$3:$D$300,C830)+SUMIFS('09'!$H$3:$H$300,'09'!$C$3:$C$300,C830)+SUMIFS('09'!$H$3:$H$300,'09'!$D$3:$D$300,C830)+SUMIFS('10'!$I$3:$I$260,'10'!$C$3:$C$260,C830)+SUMIFS('10'!$I$3:$I$260,'10'!$D$3:$D$260,C830)+SUMIFS('11'!$H$3:$H$300,'11'!$C$3:$C$300,C830)+SUMIFS('11'!$H$3:$H$300,'11'!$D$3:$D$300,C830)+SUMIFS('12'!$H$3:$H$300,'12'!$C$3:$C$300,C830)+SUMIFS('12'!$H$3:$H$300,'12'!$D$3:$D$300,C830)</f>
        <v>0</v>
      </c>
      <c r="I830" s="212"/>
      <c r="J830" s="231"/>
      <c r="K830" s="212"/>
      <c r="L830" s="212"/>
    </row>
    <row r="831" spans="1:12" ht="24.75" customHeight="1">
      <c r="A831" s="16">
        <f>Equipes!$H831+(ROW(Equipes!$H831)/100000)</f>
        <v>8.3099999999999997E-3</v>
      </c>
      <c r="B831" s="13">
        <f>RANK(Equipes!$A831,A:A)</f>
        <v>170</v>
      </c>
      <c r="C831" s="28"/>
      <c r="D831" s="18">
        <f>COUNTIF('01'!$C$3:$C$300,C831)+COUNTIF('02'!$C$3:$C$300,C831)+COUNTIF('03'!$C$3:$C$300,C831)+COUNTIF('04'!$C$3:$C$300,C831)+COUNTIF('05'!$C$3:$C$300,C831)+COUNTIF('06'!$C$3:$C$300,C831)+COUNTIF('07'!$C$3:$C$300,C831)+COUNTIF('08'!$C$3:$C$300,C831)+COUNTIF('09'!$C$3:$C$300,C831)+COUNTIF('10'!$C$3:$C$260,C831)+COUNTIF('11'!$C$3:$C$300,C831)+COUNTIF('12'!$C$3:$C$300,C831)</f>
        <v>0</v>
      </c>
      <c r="E831" s="18">
        <f>COUNTIF('01'!$D$3:$D$300,C831)+COUNTIF('02'!$D$3:$D$300,C831)+COUNTIF('03'!$D$3:$D$300,C831)+COUNTIF('04'!$D$3:$D$300,C831)+COUNTIF('05'!$D$3:$D$300,C831)+COUNTIF('06'!$D$3:$D$300,C831)+COUNTIF('07'!$D$3:$D$300,C831)+COUNTIF('08'!$D$3:$D$300,C831)+COUNTIF('09'!$D$3:$D$300,C831)+COUNTIF('10'!$D$3:$D$260,C831)+COUNTIF('11'!$D$3:$D$300,C831)+COUNTIF('12'!$D$3:$D$300,C831)</f>
        <v>0</v>
      </c>
      <c r="F831" s="18">
        <f>COUNTIFS('01'!$C$3:$C$300,C831,'01'!$H$3:$H$300,"&gt;0")+COUNTIFS('01'!$D$3:$D$300,C831,'01'!$H$3:$H$300,"&gt;0")+COUNTIFS('02'!$C$3:$C$300,C831,'02'!$H$3:$H$300,"&gt;0")+COUNTIFS('02'!$D$3:$D$300,C831,'02'!$H$3:$H$300,"&gt;0")+COUNTIFS('03'!$C$3:$C$300,C831,'03'!$H$3:$H$300,"&gt;0")+COUNTIFS('03'!$D$3:$D$300,C831,'03'!$H$3:$H$300,"&gt;0")+COUNTIFS('04'!$C$3:$C$300,C831,'04'!$H$3:$H$300,"&gt;0")+COUNTIFS('04'!$D$3:$D$300,C831,'04'!$H$3:$H$300,"&gt;0")+COUNTIFS('05'!$C$3:$C$300,C831,'05'!$H$3:$H$300,"&gt;0")+COUNTIFS('05'!$D$3:$D$300,C831,'05'!$H$3:$H$300,"&gt;0")+COUNTIFS('06'!$C$3:$C$300,C831,'06'!$H$3:$H$300,"&gt;0")+COUNTIFS('06'!$D$3:$D$300,C831,'06'!$H$3:$H$300,"&gt;0")+COUNTIFS('07'!$C$3:$C$300,C831,'07'!$H$3:$H$300,"&gt;0")+COUNTIFS('07'!$D$3:$D$300,C831,'07'!$H$3:$H$300,"&gt;0")+COUNTIFS('08'!$C$3:$C$300,C831,'08'!$H$3:$H$300,"&gt;0")+COUNTIFS('08'!$D$3:$D$300,C831,'08'!$H$3:$H$300,"&gt;0")+COUNTIFS('09'!$C$3:$C$300,C831,'09'!$H$3:$H$300,"&gt;0")+COUNTIFS('09'!$D$3:$D$300,C831,'09'!$H$3:$H$300,"&gt;0")+COUNTIFS('10'!$C$3:$C$260,C831,'10'!$I$3:$I$260,"&gt;0")+COUNTIFS('10'!$D$3:$D$260,C831,'10'!$I$3:$I$260,"&gt;0")+COUNTIFS('11'!$C$3:$C$300,C831,'11'!$H$3:$H$300,"&gt;0")+COUNTIFS('11'!$D$3:$D$300,C831,'11'!$H$3:$H$300,"&gt;0")+COUNTIFS('12'!$C$3:$C$300,C831,'12'!$H$3:$H$300,"&gt;0")+COUNTIFS('12'!$D$3:$D$300,C831,'12'!$H$3:$H$300,"&gt;0")</f>
        <v>0</v>
      </c>
      <c r="G831" s="18">
        <f>COUNTIFS('01'!$C$3:$C$300,C831,'01'!$H$3:$H$300,"&lt;0")+COUNTIFS('01'!$D$3:$D$300,C831,'01'!$H$3:$H$300,"&lt;0")+COUNTIFS('02'!$C$3:$C$300,C831,'02'!$H$3:$H$300,"&lt;0")+COUNTIFS('02'!$D$3:$D$300,C831,'02'!$H$3:$H$300,"&lt;0")+COUNTIFS('03'!$C$3:$C$300,C831,'03'!$H$3:$H$300,"&lt;0")+COUNTIFS('03'!$D$3:$D$300,C831,'03'!$H$3:$H$300,"&lt;0")+COUNTIFS('04'!$C$3:$C$300,C831,'04'!$H$3:$H$300,"&lt;0")+COUNTIFS('04'!$D$3:$D$300,C831,'04'!$H$3:$H$300,"&lt;0")+COUNTIFS('05'!$C$3:$C$300,C831,'05'!$H$3:$H$300,"&lt;0")+COUNTIFS('05'!$D$3:$D$300,C831,'05'!$H$3:$H$300,"&lt;0")+COUNTIFS('06'!$C$3:$C$300,C831,'06'!$H$3:$H$300,"&lt;0")+COUNTIFS('06'!$D$3:$D$300,C831,'06'!$H$3:$H$300,"&lt;0")+COUNTIFS('07'!$C$3:$C$300,C831,'07'!$H$3:$H$300,"&lt;0")+COUNTIFS('07'!$D$3:$D$300,C831,'07'!$H$3:$H$300,"&lt;0")+COUNTIFS('08'!$C$3:$C$300,C831,'08'!$H$3:$H$300,"&lt;0")+COUNTIFS('08'!$D$3:$D$300,C831,'08'!$H$3:$H$300,"&lt;0")+COUNTIFS('09'!$C$3:$C$300,C831,'09'!$H$3:$H$300,"&lt;0")+COUNTIFS('09'!$D$3:$D$300,C831,'09'!$H$3:$H$300,"&lt;0")+COUNTIFS('10'!$C$3:$C$260,C831,'10'!$I$3:$I$260,"&lt;0")+COUNTIFS('10'!$D$3:$D$260,C831,'10'!$I$3:$I$260,"&lt;0")+COUNTIFS('11'!$C$3:$C$300,C831,'11'!$H$3:$H$300,"&lt;0")+COUNTIFS('11'!$D$3:$D$300,C831,'11'!$H$3:$H$300,"&lt;0")+COUNTIFS('12'!$C$3:$C$300,C831,'12'!$H$3:$H$300,"&lt;0")+COUNTIFS('12'!$D$3:$D$300,C831,'12'!$H$3:$H$300,"&lt;0")</f>
        <v>0</v>
      </c>
      <c r="H831" s="19">
        <f>SUMIFS('01'!$H$3:$H$300,'01'!$C$3:$C$300,C831)+SUMIFS('01'!$H$3:$H$300,'01'!$D$3:$D$300,C831)+SUMIFS('02'!$H$3:$H$300,'02'!$C$3:$C$300,C831)+SUMIFS('02'!$H$3:$H$300,'02'!$D$3:$D$300,C831)+SUMIFS('03'!$H$3:$H$300,'03'!$C$3:$C$300,C831)+SUMIFS('03'!$H$3:$H$300,'03'!$D$3:$D$300,C831)+SUMIFS('04'!$H$3:$H$300,'04'!$C$3:$C$300,C831)+SUMIFS('04'!$H$3:$H$300,'04'!$D$3:$D$300,C831)+SUMIFS('05'!$H$3:$H$300,'05'!$C$3:$C$300,C831)+SUMIFS('05'!$H$3:$H$300,'05'!$D$3:$D$300,C831)+SUMIFS('06'!$H$3:$H$300,'06'!$C$3:$C$300,C831)+SUMIFS('06'!$H$3:$H$300,'06'!$D$3:$D$300,C831)+SUMIFS('07'!$H$3:$H$300,'07'!$C$3:$C$300,C831)+SUMIFS('07'!$H$3:$H$300,'07'!$D$3:$D$300,C831)+SUMIFS('08'!$H$3:$H$300,'08'!$C$3:$C$300,C831)+SUMIFS('08'!$H$3:$H$300,'08'!$D$3:$D$300,C831)+SUMIFS('09'!$H$3:$H$300,'09'!$C$3:$C$300,C831)+SUMIFS('09'!$H$3:$H$300,'09'!$D$3:$D$300,C831)+SUMIFS('10'!$I$3:$I$260,'10'!$C$3:$C$260,C831)+SUMIFS('10'!$I$3:$I$260,'10'!$D$3:$D$260,C831)+SUMIFS('11'!$H$3:$H$300,'11'!$C$3:$C$300,C831)+SUMIFS('11'!$H$3:$H$300,'11'!$D$3:$D$300,C831)+SUMIFS('12'!$H$3:$H$300,'12'!$C$3:$C$300,C831)+SUMIFS('12'!$H$3:$H$300,'12'!$D$3:$D$300,C831)</f>
        <v>0</v>
      </c>
      <c r="I831" s="212"/>
      <c r="J831" s="231"/>
      <c r="K831" s="212"/>
      <c r="L831" s="212"/>
    </row>
    <row r="832" spans="1:12" ht="24.75" customHeight="1">
      <c r="A832" s="16">
        <f>Equipes!$H832+(ROW(Equipes!$H832)/100000)</f>
        <v>8.3199999999999993E-3</v>
      </c>
      <c r="B832" s="13">
        <f>RANK(Equipes!$A832,A:A)</f>
        <v>169</v>
      </c>
      <c r="C832" s="28"/>
      <c r="D832" s="18">
        <f>COUNTIF('01'!$C$3:$C$300,C832)+COUNTIF('02'!$C$3:$C$300,C832)+COUNTIF('03'!$C$3:$C$300,C832)+COUNTIF('04'!$C$3:$C$300,C832)+COUNTIF('05'!$C$3:$C$300,C832)+COUNTIF('06'!$C$3:$C$300,C832)+COUNTIF('07'!$C$3:$C$300,C832)+COUNTIF('08'!$C$3:$C$300,C832)+COUNTIF('09'!$C$3:$C$300,C832)+COUNTIF('10'!$C$3:$C$260,C832)+COUNTIF('11'!$C$3:$C$300,C832)+COUNTIF('12'!$C$3:$C$300,C832)</f>
        <v>0</v>
      </c>
      <c r="E832" s="18">
        <f>COUNTIF('01'!$D$3:$D$300,C832)+COUNTIF('02'!$D$3:$D$300,C832)+COUNTIF('03'!$D$3:$D$300,C832)+COUNTIF('04'!$D$3:$D$300,C832)+COUNTIF('05'!$D$3:$D$300,C832)+COUNTIF('06'!$D$3:$D$300,C832)+COUNTIF('07'!$D$3:$D$300,C832)+COUNTIF('08'!$D$3:$D$300,C832)+COUNTIF('09'!$D$3:$D$300,C832)+COUNTIF('10'!$D$3:$D$260,C832)+COUNTIF('11'!$D$3:$D$300,C832)+COUNTIF('12'!$D$3:$D$300,C832)</f>
        <v>0</v>
      </c>
      <c r="F832" s="18">
        <f>COUNTIFS('01'!$C$3:$C$300,C832,'01'!$H$3:$H$300,"&gt;0")+COUNTIFS('01'!$D$3:$D$300,C832,'01'!$H$3:$H$300,"&gt;0")+COUNTIFS('02'!$C$3:$C$300,C832,'02'!$H$3:$H$300,"&gt;0")+COUNTIFS('02'!$D$3:$D$300,C832,'02'!$H$3:$H$300,"&gt;0")+COUNTIFS('03'!$C$3:$C$300,C832,'03'!$H$3:$H$300,"&gt;0")+COUNTIFS('03'!$D$3:$D$300,C832,'03'!$H$3:$H$300,"&gt;0")+COUNTIFS('04'!$C$3:$C$300,C832,'04'!$H$3:$H$300,"&gt;0")+COUNTIFS('04'!$D$3:$D$300,C832,'04'!$H$3:$H$300,"&gt;0")+COUNTIFS('05'!$C$3:$C$300,C832,'05'!$H$3:$H$300,"&gt;0")+COUNTIFS('05'!$D$3:$D$300,C832,'05'!$H$3:$H$300,"&gt;0")+COUNTIFS('06'!$C$3:$C$300,C832,'06'!$H$3:$H$300,"&gt;0")+COUNTIFS('06'!$D$3:$D$300,C832,'06'!$H$3:$H$300,"&gt;0")+COUNTIFS('07'!$C$3:$C$300,C832,'07'!$H$3:$H$300,"&gt;0")+COUNTIFS('07'!$D$3:$D$300,C832,'07'!$H$3:$H$300,"&gt;0")+COUNTIFS('08'!$C$3:$C$300,C832,'08'!$H$3:$H$300,"&gt;0")+COUNTIFS('08'!$D$3:$D$300,C832,'08'!$H$3:$H$300,"&gt;0")+COUNTIFS('09'!$C$3:$C$300,C832,'09'!$H$3:$H$300,"&gt;0")+COUNTIFS('09'!$D$3:$D$300,C832,'09'!$H$3:$H$300,"&gt;0")+COUNTIFS('10'!$C$3:$C$260,C832,'10'!$I$3:$I$260,"&gt;0")+COUNTIFS('10'!$D$3:$D$260,C832,'10'!$I$3:$I$260,"&gt;0")+COUNTIFS('11'!$C$3:$C$300,C832,'11'!$H$3:$H$300,"&gt;0")+COUNTIFS('11'!$D$3:$D$300,C832,'11'!$H$3:$H$300,"&gt;0")+COUNTIFS('12'!$C$3:$C$300,C832,'12'!$H$3:$H$300,"&gt;0")+COUNTIFS('12'!$D$3:$D$300,C832,'12'!$H$3:$H$300,"&gt;0")</f>
        <v>0</v>
      </c>
      <c r="G832" s="18">
        <f>COUNTIFS('01'!$C$3:$C$300,C832,'01'!$H$3:$H$300,"&lt;0")+COUNTIFS('01'!$D$3:$D$300,C832,'01'!$H$3:$H$300,"&lt;0")+COUNTIFS('02'!$C$3:$C$300,C832,'02'!$H$3:$H$300,"&lt;0")+COUNTIFS('02'!$D$3:$D$300,C832,'02'!$H$3:$H$300,"&lt;0")+COUNTIFS('03'!$C$3:$C$300,C832,'03'!$H$3:$H$300,"&lt;0")+COUNTIFS('03'!$D$3:$D$300,C832,'03'!$H$3:$H$300,"&lt;0")+COUNTIFS('04'!$C$3:$C$300,C832,'04'!$H$3:$H$300,"&lt;0")+COUNTIFS('04'!$D$3:$D$300,C832,'04'!$H$3:$H$300,"&lt;0")+COUNTIFS('05'!$C$3:$C$300,C832,'05'!$H$3:$H$300,"&lt;0")+COUNTIFS('05'!$D$3:$D$300,C832,'05'!$H$3:$H$300,"&lt;0")+COUNTIFS('06'!$C$3:$C$300,C832,'06'!$H$3:$H$300,"&lt;0")+COUNTIFS('06'!$D$3:$D$300,C832,'06'!$H$3:$H$300,"&lt;0")+COUNTIFS('07'!$C$3:$C$300,C832,'07'!$H$3:$H$300,"&lt;0")+COUNTIFS('07'!$D$3:$D$300,C832,'07'!$H$3:$H$300,"&lt;0")+COUNTIFS('08'!$C$3:$C$300,C832,'08'!$H$3:$H$300,"&lt;0")+COUNTIFS('08'!$D$3:$D$300,C832,'08'!$H$3:$H$300,"&lt;0")+COUNTIFS('09'!$C$3:$C$300,C832,'09'!$H$3:$H$300,"&lt;0")+COUNTIFS('09'!$D$3:$D$300,C832,'09'!$H$3:$H$300,"&lt;0")+COUNTIFS('10'!$C$3:$C$260,C832,'10'!$I$3:$I$260,"&lt;0")+COUNTIFS('10'!$D$3:$D$260,C832,'10'!$I$3:$I$260,"&lt;0")+COUNTIFS('11'!$C$3:$C$300,C832,'11'!$H$3:$H$300,"&lt;0")+COUNTIFS('11'!$D$3:$D$300,C832,'11'!$H$3:$H$300,"&lt;0")+COUNTIFS('12'!$C$3:$C$300,C832,'12'!$H$3:$H$300,"&lt;0")+COUNTIFS('12'!$D$3:$D$300,C832,'12'!$H$3:$H$300,"&lt;0")</f>
        <v>0</v>
      </c>
      <c r="H832" s="19">
        <f>SUMIFS('01'!$H$3:$H$300,'01'!$C$3:$C$300,C832)+SUMIFS('01'!$H$3:$H$300,'01'!$D$3:$D$300,C832)+SUMIFS('02'!$H$3:$H$300,'02'!$C$3:$C$300,C832)+SUMIFS('02'!$H$3:$H$300,'02'!$D$3:$D$300,C832)+SUMIFS('03'!$H$3:$H$300,'03'!$C$3:$C$300,C832)+SUMIFS('03'!$H$3:$H$300,'03'!$D$3:$D$300,C832)+SUMIFS('04'!$H$3:$H$300,'04'!$C$3:$C$300,C832)+SUMIFS('04'!$H$3:$H$300,'04'!$D$3:$D$300,C832)+SUMIFS('05'!$H$3:$H$300,'05'!$C$3:$C$300,C832)+SUMIFS('05'!$H$3:$H$300,'05'!$D$3:$D$300,C832)+SUMIFS('06'!$H$3:$H$300,'06'!$C$3:$C$300,C832)+SUMIFS('06'!$H$3:$H$300,'06'!$D$3:$D$300,C832)+SUMIFS('07'!$H$3:$H$300,'07'!$C$3:$C$300,C832)+SUMIFS('07'!$H$3:$H$300,'07'!$D$3:$D$300,C832)+SUMIFS('08'!$H$3:$H$300,'08'!$C$3:$C$300,C832)+SUMIFS('08'!$H$3:$H$300,'08'!$D$3:$D$300,C832)+SUMIFS('09'!$H$3:$H$300,'09'!$C$3:$C$300,C832)+SUMIFS('09'!$H$3:$H$300,'09'!$D$3:$D$300,C832)+SUMIFS('10'!$I$3:$I$260,'10'!$C$3:$C$260,C832)+SUMIFS('10'!$I$3:$I$260,'10'!$D$3:$D$260,C832)+SUMIFS('11'!$H$3:$H$300,'11'!$C$3:$C$300,C832)+SUMIFS('11'!$H$3:$H$300,'11'!$D$3:$D$300,C832)+SUMIFS('12'!$H$3:$H$300,'12'!$C$3:$C$300,C832)+SUMIFS('12'!$H$3:$H$300,'12'!$D$3:$D$300,C832)</f>
        <v>0</v>
      </c>
      <c r="I832" s="212"/>
      <c r="J832" s="231"/>
      <c r="K832" s="212"/>
      <c r="L832" s="212"/>
    </row>
    <row r="833" spans="1:12" ht="24.75" customHeight="1">
      <c r="A833" s="16">
        <f>Equipes!$H833+(ROW(Equipes!$H833)/100000)</f>
        <v>8.3300000000000006E-3</v>
      </c>
      <c r="B833" s="13">
        <f>RANK(Equipes!$A833,A:A)</f>
        <v>168</v>
      </c>
      <c r="C833" s="28"/>
      <c r="D833" s="18">
        <f>COUNTIF('01'!$C$3:$C$300,C833)+COUNTIF('02'!$C$3:$C$300,C833)+COUNTIF('03'!$C$3:$C$300,C833)+COUNTIF('04'!$C$3:$C$300,C833)+COUNTIF('05'!$C$3:$C$300,C833)+COUNTIF('06'!$C$3:$C$300,C833)+COUNTIF('07'!$C$3:$C$300,C833)+COUNTIF('08'!$C$3:$C$300,C833)+COUNTIF('09'!$C$3:$C$300,C833)+COUNTIF('10'!$C$3:$C$260,C833)+COUNTIF('11'!$C$3:$C$300,C833)+COUNTIF('12'!$C$3:$C$300,C833)</f>
        <v>0</v>
      </c>
      <c r="E833" s="18">
        <f>COUNTIF('01'!$D$3:$D$300,C833)+COUNTIF('02'!$D$3:$D$300,C833)+COUNTIF('03'!$D$3:$D$300,C833)+COUNTIF('04'!$D$3:$D$300,C833)+COUNTIF('05'!$D$3:$D$300,C833)+COUNTIF('06'!$D$3:$D$300,C833)+COUNTIF('07'!$D$3:$D$300,C833)+COUNTIF('08'!$D$3:$D$300,C833)+COUNTIF('09'!$D$3:$D$300,C833)+COUNTIF('10'!$D$3:$D$260,C833)+COUNTIF('11'!$D$3:$D$300,C833)+COUNTIF('12'!$D$3:$D$300,C833)</f>
        <v>0</v>
      </c>
      <c r="F833" s="18">
        <f>COUNTIFS('01'!$C$3:$C$300,C833,'01'!$H$3:$H$300,"&gt;0")+COUNTIFS('01'!$D$3:$D$300,C833,'01'!$H$3:$H$300,"&gt;0")+COUNTIFS('02'!$C$3:$C$300,C833,'02'!$H$3:$H$300,"&gt;0")+COUNTIFS('02'!$D$3:$D$300,C833,'02'!$H$3:$H$300,"&gt;0")+COUNTIFS('03'!$C$3:$C$300,C833,'03'!$H$3:$H$300,"&gt;0")+COUNTIFS('03'!$D$3:$D$300,C833,'03'!$H$3:$H$300,"&gt;0")+COUNTIFS('04'!$C$3:$C$300,C833,'04'!$H$3:$H$300,"&gt;0")+COUNTIFS('04'!$D$3:$D$300,C833,'04'!$H$3:$H$300,"&gt;0")+COUNTIFS('05'!$C$3:$C$300,C833,'05'!$H$3:$H$300,"&gt;0")+COUNTIFS('05'!$D$3:$D$300,C833,'05'!$H$3:$H$300,"&gt;0")+COUNTIFS('06'!$C$3:$C$300,C833,'06'!$H$3:$H$300,"&gt;0")+COUNTIFS('06'!$D$3:$D$300,C833,'06'!$H$3:$H$300,"&gt;0")+COUNTIFS('07'!$C$3:$C$300,C833,'07'!$H$3:$H$300,"&gt;0")+COUNTIFS('07'!$D$3:$D$300,C833,'07'!$H$3:$H$300,"&gt;0")+COUNTIFS('08'!$C$3:$C$300,C833,'08'!$H$3:$H$300,"&gt;0")+COUNTIFS('08'!$D$3:$D$300,C833,'08'!$H$3:$H$300,"&gt;0")+COUNTIFS('09'!$C$3:$C$300,C833,'09'!$H$3:$H$300,"&gt;0")+COUNTIFS('09'!$D$3:$D$300,C833,'09'!$H$3:$H$300,"&gt;0")+COUNTIFS('10'!$C$3:$C$260,C833,'10'!$I$3:$I$260,"&gt;0")+COUNTIFS('10'!$D$3:$D$260,C833,'10'!$I$3:$I$260,"&gt;0")+COUNTIFS('11'!$C$3:$C$300,C833,'11'!$H$3:$H$300,"&gt;0")+COUNTIFS('11'!$D$3:$D$300,C833,'11'!$H$3:$H$300,"&gt;0")+COUNTIFS('12'!$C$3:$C$300,C833,'12'!$H$3:$H$300,"&gt;0")+COUNTIFS('12'!$D$3:$D$300,C833,'12'!$H$3:$H$300,"&gt;0")</f>
        <v>0</v>
      </c>
      <c r="G833" s="18">
        <f>COUNTIFS('01'!$C$3:$C$300,C833,'01'!$H$3:$H$300,"&lt;0")+COUNTIFS('01'!$D$3:$D$300,C833,'01'!$H$3:$H$300,"&lt;0")+COUNTIFS('02'!$C$3:$C$300,C833,'02'!$H$3:$H$300,"&lt;0")+COUNTIFS('02'!$D$3:$D$300,C833,'02'!$H$3:$H$300,"&lt;0")+COUNTIFS('03'!$C$3:$C$300,C833,'03'!$H$3:$H$300,"&lt;0")+COUNTIFS('03'!$D$3:$D$300,C833,'03'!$H$3:$H$300,"&lt;0")+COUNTIFS('04'!$C$3:$C$300,C833,'04'!$H$3:$H$300,"&lt;0")+COUNTIFS('04'!$D$3:$D$300,C833,'04'!$H$3:$H$300,"&lt;0")+COUNTIFS('05'!$C$3:$C$300,C833,'05'!$H$3:$H$300,"&lt;0")+COUNTIFS('05'!$D$3:$D$300,C833,'05'!$H$3:$H$300,"&lt;0")+COUNTIFS('06'!$C$3:$C$300,C833,'06'!$H$3:$H$300,"&lt;0")+COUNTIFS('06'!$D$3:$D$300,C833,'06'!$H$3:$H$300,"&lt;0")+COUNTIFS('07'!$C$3:$C$300,C833,'07'!$H$3:$H$300,"&lt;0")+COUNTIFS('07'!$D$3:$D$300,C833,'07'!$H$3:$H$300,"&lt;0")+COUNTIFS('08'!$C$3:$C$300,C833,'08'!$H$3:$H$300,"&lt;0")+COUNTIFS('08'!$D$3:$D$300,C833,'08'!$H$3:$H$300,"&lt;0")+COUNTIFS('09'!$C$3:$C$300,C833,'09'!$H$3:$H$300,"&lt;0")+COUNTIFS('09'!$D$3:$D$300,C833,'09'!$H$3:$H$300,"&lt;0")+COUNTIFS('10'!$C$3:$C$260,C833,'10'!$I$3:$I$260,"&lt;0")+COUNTIFS('10'!$D$3:$D$260,C833,'10'!$I$3:$I$260,"&lt;0")+COUNTIFS('11'!$C$3:$C$300,C833,'11'!$H$3:$H$300,"&lt;0")+COUNTIFS('11'!$D$3:$D$300,C833,'11'!$H$3:$H$300,"&lt;0")+COUNTIFS('12'!$C$3:$C$300,C833,'12'!$H$3:$H$300,"&lt;0")+COUNTIFS('12'!$D$3:$D$300,C833,'12'!$H$3:$H$300,"&lt;0")</f>
        <v>0</v>
      </c>
      <c r="H833" s="19">
        <f>SUMIFS('01'!$H$3:$H$300,'01'!$C$3:$C$300,C833)+SUMIFS('01'!$H$3:$H$300,'01'!$D$3:$D$300,C833)+SUMIFS('02'!$H$3:$H$300,'02'!$C$3:$C$300,C833)+SUMIFS('02'!$H$3:$H$300,'02'!$D$3:$D$300,C833)+SUMIFS('03'!$H$3:$H$300,'03'!$C$3:$C$300,C833)+SUMIFS('03'!$H$3:$H$300,'03'!$D$3:$D$300,C833)+SUMIFS('04'!$H$3:$H$300,'04'!$C$3:$C$300,C833)+SUMIFS('04'!$H$3:$H$300,'04'!$D$3:$D$300,C833)+SUMIFS('05'!$H$3:$H$300,'05'!$C$3:$C$300,C833)+SUMIFS('05'!$H$3:$H$300,'05'!$D$3:$D$300,C833)+SUMIFS('06'!$H$3:$H$300,'06'!$C$3:$C$300,C833)+SUMIFS('06'!$H$3:$H$300,'06'!$D$3:$D$300,C833)+SUMIFS('07'!$H$3:$H$300,'07'!$C$3:$C$300,C833)+SUMIFS('07'!$H$3:$H$300,'07'!$D$3:$D$300,C833)+SUMIFS('08'!$H$3:$H$300,'08'!$C$3:$C$300,C833)+SUMIFS('08'!$H$3:$H$300,'08'!$D$3:$D$300,C833)+SUMIFS('09'!$H$3:$H$300,'09'!$C$3:$C$300,C833)+SUMIFS('09'!$H$3:$H$300,'09'!$D$3:$D$300,C833)+SUMIFS('10'!$I$3:$I$260,'10'!$C$3:$C$260,C833)+SUMIFS('10'!$I$3:$I$260,'10'!$D$3:$D$260,C833)+SUMIFS('11'!$H$3:$H$300,'11'!$C$3:$C$300,C833)+SUMIFS('11'!$H$3:$H$300,'11'!$D$3:$D$300,C833)+SUMIFS('12'!$H$3:$H$300,'12'!$C$3:$C$300,C833)+SUMIFS('12'!$H$3:$H$300,'12'!$D$3:$D$300,C833)</f>
        <v>0</v>
      </c>
      <c r="I833" s="212"/>
      <c r="J833" s="231"/>
      <c r="K833" s="212"/>
      <c r="L833" s="212"/>
    </row>
    <row r="834" spans="1:12" ht="24.75" customHeight="1">
      <c r="A834" s="16">
        <f>Equipes!$H834+(ROW(Equipes!$H834)/100000)</f>
        <v>8.3400000000000002E-3</v>
      </c>
      <c r="B834" s="13">
        <f>RANK(Equipes!$A834,A:A)</f>
        <v>167</v>
      </c>
      <c r="C834" s="28"/>
      <c r="D834" s="18">
        <f>COUNTIF('01'!$C$3:$C$300,C834)+COUNTIF('02'!$C$3:$C$300,C834)+COUNTIF('03'!$C$3:$C$300,C834)+COUNTIF('04'!$C$3:$C$300,C834)+COUNTIF('05'!$C$3:$C$300,C834)+COUNTIF('06'!$C$3:$C$300,C834)+COUNTIF('07'!$C$3:$C$300,C834)+COUNTIF('08'!$C$3:$C$300,C834)+COUNTIF('09'!$C$3:$C$300,C834)+COUNTIF('10'!$C$3:$C$260,C834)+COUNTIF('11'!$C$3:$C$300,C834)+COUNTIF('12'!$C$3:$C$300,C834)</f>
        <v>0</v>
      </c>
      <c r="E834" s="18">
        <f>COUNTIF('01'!$D$3:$D$300,C834)+COUNTIF('02'!$D$3:$D$300,C834)+COUNTIF('03'!$D$3:$D$300,C834)+COUNTIF('04'!$D$3:$D$300,C834)+COUNTIF('05'!$D$3:$D$300,C834)+COUNTIF('06'!$D$3:$D$300,C834)+COUNTIF('07'!$D$3:$D$300,C834)+COUNTIF('08'!$D$3:$D$300,C834)+COUNTIF('09'!$D$3:$D$300,C834)+COUNTIF('10'!$D$3:$D$260,C834)+COUNTIF('11'!$D$3:$D$300,C834)+COUNTIF('12'!$D$3:$D$300,C834)</f>
        <v>0</v>
      </c>
      <c r="F834" s="18">
        <f>COUNTIFS('01'!$C$3:$C$300,C834,'01'!$H$3:$H$300,"&gt;0")+COUNTIFS('01'!$D$3:$D$300,C834,'01'!$H$3:$H$300,"&gt;0")+COUNTIFS('02'!$C$3:$C$300,C834,'02'!$H$3:$H$300,"&gt;0")+COUNTIFS('02'!$D$3:$D$300,C834,'02'!$H$3:$H$300,"&gt;0")+COUNTIFS('03'!$C$3:$C$300,C834,'03'!$H$3:$H$300,"&gt;0")+COUNTIFS('03'!$D$3:$D$300,C834,'03'!$H$3:$H$300,"&gt;0")+COUNTIFS('04'!$C$3:$C$300,C834,'04'!$H$3:$H$300,"&gt;0")+COUNTIFS('04'!$D$3:$D$300,C834,'04'!$H$3:$H$300,"&gt;0")+COUNTIFS('05'!$C$3:$C$300,C834,'05'!$H$3:$H$300,"&gt;0")+COUNTIFS('05'!$D$3:$D$300,C834,'05'!$H$3:$H$300,"&gt;0")+COUNTIFS('06'!$C$3:$C$300,C834,'06'!$H$3:$H$300,"&gt;0")+COUNTIFS('06'!$D$3:$D$300,C834,'06'!$H$3:$H$300,"&gt;0")+COUNTIFS('07'!$C$3:$C$300,C834,'07'!$H$3:$H$300,"&gt;0")+COUNTIFS('07'!$D$3:$D$300,C834,'07'!$H$3:$H$300,"&gt;0")+COUNTIFS('08'!$C$3:$C$300,C834,'08'!$H$3:$H$300,"&gt;0")+COUNTIFS('08'!$D$3:$D$300,C834,'08'!$H$3:$H$300,"&gt;0")+COUNTIFS('09'!$C$3:$C$300,C834,'09'!$H$3:$H$300,"&gt;0")+COUNTIFS('09'!$D$3:$D$300,C834,'09'!$H$3:$H$300,"&gt;0")+COUNTIFS('10'!$C$3:$C$260,C834,'10'!$I$3:$I$260,"&gt;0")+COUNTIFS('10'!$D$3:$D$260,C834,'10'!$I$3:$I$260,"&gt;0")+COUNTIFS('11'!$C$3:$C$300,C834,'11'!$H$3:$H$300,"&gt;0")+COUNTIFS('11'!$D$3:$D$300,C834,'11'!$H$3:$H$300,"&gt;0")+COUNTIFS('12'!$C$3:$C$300,C834,'12'!$H$3:$H$300,"&gt;0")+COUNTIFS('12'!$D$3:$D$300,C834,'12'!$H$3:$H$300,"&gt;0")</f>
        <v>0</v>
      </c>
      <c r="G834" s="18">
        <f>COUNTIFS('01'!$C$3:$C$300,C834,'01'!$H$3:$H$300,"&lt;0")+COUNTIFS('01'!$D$3:$D$300,C834,'01'!$H$3:$H$300,"&lt;0")+COUNTIFS('02'!$C$3:$C$300,C834,'02'!$H$3:$H$300,"&lt;0")+COUNTIFS('02'!$D$3:$D$300,C834,'02'!$H$3:$H$300,"&lt;0")+COUNTIFS('03'!$C$3:$C$300,C834,'03'!$H$3:$H$300,"&lt;0")+COUNTIFS('03'!$D$3:$D$300,C834,'03'!$H$3:$H$300,"&lt;0")+COUNTIFS('04'!$C$3:$C$300,C834,'04'!$H$3:$H$300,"&lt;0")+COUNTIFS('04'!$D$3:$D$300,C834,'04'!$H$3:$H$300,"&lt;0")+COUNTIFS('05'!$C$3:$C$300,C834,'05'!$H$3:$H$300,"&lt;0")+COUNTIFS('05'!$D$3:$D$300,C834,'05'!$H$3:$H$300,"&lt;0")+COUNTIFS('06'!$C$3:$C$300,C834,'06'!$H$3:$H$300,"&lt;0")+COUNTIFS('06'!$D$3:$D$300,C834,'06'!$H$3:$H$300,"&lt;0")+COUNTIFS('07'!$C$3:$C$300,C834,'07'!$H$3:$H$300,"&lt;0")+COUNTIFS('07'!$D$3:$D$300,C834,'07'!$H$3:$H$300,"&lt;0")+COUNTIFS('08'!$C$3:$C$300,C834,'08'!$H$3:$H$300,"&lt;0")+COUNTIFS('08'!$D$3:$D$300,C834,'08'!$H$3:$H$300,"&lt;0")+COUNTIFS('09'!$C$3:$C$300,C834,'09'!$H$3:$H$300,"&lt;0")+COUNTIFS('09'!$D$3:$D$300,C834,'09'!$H$3:$H$300,"&lt;0")+COUNTIFS('10'!$C$3:$C$260,C834,'10'!$I$3:$I$260,"&lt;0")+COUNTIFS('10'!$D$3:$D$260,C834,'10'!$I$3:$I$260,"&lt;0")+COUNTIFS('11'!$C$3:$C$300,C834,'11'!$H$3:$H$300,"&lt;0")+COUNTIFS('11'!$D$3:$D$300,C834,'11'!$H$3:$H$300,"&lt;0")+COUNTIFS('12'!$C$3:$C$300,C834,'12'!$H$3:$H$300,"&lt;0")+COUNTIFS('12'!$D$3:$D$300,C834,'12'!$H$3:$H$300,"&lt;0")</f>
        <v>0</v>
      </c>
      <c r="H834" s="19">
        <f>SUMIFS('01'!$H$3:$H$300,'01'!$C$3:$C$300,C834)+SUMIFS('01'!$H$3:$H$300,'01'!$D$3:$D$300,C834)+SUMIFS('02'!$H$3:$H$300,'02'!$C$3:$C$300,C834)+SUMIFS('02'!$H$3:$H$300,'02'!$D$3:$D$300,C834)+SUMIFS('03'!$H$3:$H$300,'03'!$C$3:$C$300,C834)+SUMIFS('03'!$H$3:$H$300,'03'!$D$3:$D$300,C834)+SUMIFS('04'!$H$3:$H$300,'04'!$C$3:$C$300,C834)+SUMIFS('04'!$H$3:$H$300,'04'!$D$3:$D$300,C834)+SUMIFS('05'!$H$3:$H$300,'05'!$C$3:$C$300,C834)+SUMIFS('05'!$H$3:$H$300,'05'!$D$3:$D$300,C834)+SUMIFS('06'!$H$3:$H$300,'06'!$C$3:$C$300,C834)+SUMIFS('06'!$H$3:$H$300,'06'!$D$3:$D$300,C834)+SUMIFS('07'!$H$3:$H$300,'07'!$C$3:$C$300,C834)+SUMIFS('07'!$H$3:$H$300,'07'!$D$3:$D$300,C834)+SUMIFS('08'!$H$3:$H$300,'08'!$C$3:$C$300,C834)+SUMIFS('08'!$H$3:$H$300,'08'!$D$3:$D$300,C834)+SUMIFS('09'!$H$3:$H$300,'09'!$C$3:$C$300,C834)+SUMIFS('09'!$H$3:$H$300,'09'!$D$3:$D$300,C834)+SUMIFS('10'!$I$3:$I$260,'10'!$C$3:$C$260,C834)+SUMIFS('10'!$I$3:$I$260,'10'!$D$3:$D$260,C834)+SUMIFS('11'!$H$3:$H$300,'11'!$C$3:$C$300,C834)+SUMIFS('11'!$H$3:$H$300,'11'!$D$3:$D$300,C834)+SUMIFS('12'!$H$3:$H$300,'12'!$C$3:$C$300,C834)+SUMIFS('12'!$H$3:$H$300,'12'!$D$3:$D$300,C834)</f>
        <v>0</v>
      </c>
      <c r="I834" s="212"/>
      <c r="J834" s="231"/>
      <c r="K834" s="212"/>
      <c r="L834" s="212"/>
    </row>
    <row r="835" spans="1:12" ht="24.75" customHeight="1">
      <c r="A835" s="16">
        <f>Equipes!$H835+(ROW(Equipes!$H835)/100000)</f>
        <v>8.3499999999999998E-3</v>
      </c>
      <c r="B835" s="13">
        <f>RANK(Equipes!$A835,A:A)</f>
        <v>166</v>
      </c>
      <c r="C835" s="28"/>
      <c r="D835" s="18">
        <f>COUNTIF('01'!$C$3:$C$300,C835)+COUNTIF('02'!$C$3:$C$300,C835)+COUNTIF('03'!$C$3:$C$300,C835)+COUNTIF('04'!$C$3:$C$300,C835)+COUNTIF('05'!$C$3:$C$300,C835)+COUNTIF('06'!$C$3:$C$300,C835)+COUNTIF('07'!$C$3:$C$300,C835)+COUNTIF('08'!$C$3:$C$300,C835)+COUNTIF('09'!$C$3:$C$300,C835)+COUNTIF('10'!$C$3:$C$260,C835)+COUNTIF('11'!$C$3:$C$300,C835)+COUNTIF('12'!$C$3:$C$300,C835)</f>
        <v>0</v>
      </c>
      <c r="E835" s="18">
        <f>COUNTIF('01'!$D$3:$D$300,C835)+COUNTIF('02'!$D$3:$D$300,C835)+COUNTIF('03'!$D$3:$D$300,C835)+COUNTIF('04'!$D$3:$D$300,C835)+COUNTIF('05'!$D$3:$D$300,C835)+COUNTIF('06'!$D$3:$D$300,C835)+COUNTIF('07'!$D$3:$D$300,C835)+COUNTIF('08'!$D$3:$D$300,C835)+COUNTIF('09'!$D$3:$D$300,C835)+COUNTIF('10'!$D$3:$D$260,C835)+COUNTIF('11'!$D$3:$D$300,C835)+COUNTIF('12'!$D$3:$D$300,C835)</f>
        <v>0</v>
      </c>
      <c r="F835" s="18">
        <f>COUNTIFS('01'!$C$3:$C$300,C835,'01'!$H$3:$H$300,"&gt;0")+COUNTIFS('01'!$D$3:$D$300,C835,'01'!$H$3:$H$300,"&gt;0")+COUNTIFS('02'!$C$3:$C$300,C835,'02'!$H$3:$H$300,"&gt;0")+COUNTIFS('02'!$D$3:$D$300,C835,'02'!$H$3:$H$300,"&gt;0")+COUNTIFS('03'!$C$3:$C$300,C835,'03'!$H$3:$H$300,"&gt;0")+COUNTIFS('03'!$D$3:$D$300,C835,'03'!$H$3:$H$300,"&gt;0")+COUNTIFS('04'!$C$3:$C$300,C835,'04'!$H$3:$H$300,"&gt;0")+COUNTIFS('04'!$D$3:$D$300,C835,'04'!$H$3:$H$300,"&gt;0")+COUNTIFS('05'!$C$3:$C$300,C835,'05'!$H$3:$H$300,"&gt;0")+COUNTIFS('05'!$D$3:$D$300,C835,'05'!$H$3:$H$300,"&gt;0")+COUNTIFS('06'!$C$3:$C$300,C835,'06'!$H$3:$H$300,"&gt;0")+COUNTIFS('06'!$D$3:$D$300,C835,'06'!$H$3:$H$300,"&gt;0")+COUNTIFS('07'!$C$3:$C$300,C835,'07'!$H$3:$H$300,"&gt;0")+COUNTIFS('07'!$D$3:$D$300,C835,'07'!$H$3:$H$300,"&gt;0")+COUNTIFS('08'!$C$3:$C$300,C835,'08'!$H$3:$H$300,"&gt;0")+COUNTIFS('08'!$D$3:$D$300,C835,'08'!$H$3:$H$300,"&gt;0")+COUNTIFS('09'!$C$3:$C$300,C835,'09'!$H$3:$H$300,"&gt;0")+COUNTIFS('09'!$D$3:$D$300,C835,'09'!$H$3:$H$300,"&gt;0")+COUNTIFS('10'!$C$3:$C$260,C835,'10'!$I$3:$I$260,"&gt;0")+COUNTIFS('10'!$D$3:$D$260,C835,'10'!$I$3:$I$260,"&gt;0")+COUNTIFS('11'!$C$3:$C$300,C835,'11'!$H$3:$H$300,"&gt;0")+COUNTIFS('11'!$D$3:$D$300,C835,'11'!$H$3:$H$300,"&gt;0")+COUNTIFS('12'!$C$3:$C$300,C835,'12'!$H$3:$H$300,"&gt;0")+COUNTIFS('12'!$D$3:$D$300,C835,'12'!$H$3:$H$300,"&gt;0")</f>
        <v>0</v>
      </c>
      <c r="G835" s="18">
        <f>COUNTIFS('01'!$C$3:$C$300,C835,'01'!$H$3:$H$300,"&lt;0")+COUNTIFS('01'!$D$3:$D$300,C835,'01'!$H$3:$H$300,"&lt;0")+COUNTIFS('02'!$C$3:$C$300,C835,'02'!$H$3:$H$300,"&lt;0")+COUNTIFS('02'!$D$3:$D$300,C835,'02'!$H$3:$H$300,"&lt;0")+COUNTIFS('03'!$C$3:$C$300,C835,'03'!$H$3:$H$300,"&lt;0")+COUNTIFS('03'!$D$3:$D$300,C835,'03'!$H$3:$H$300,"&lt;0")+COUNTIFS('04'!$C$3:$C$300,C835,'04'!$H$3:$H$300,"&lt;0")+COUNTIFS('04'!$D$3:$D$300,C835,'04'!$H$3:$H$300,"&lt;0")+COUNTIFS('05'!$C$3:$C$300,C835,'05'!$H$3:$H$300,"&lt;0")+COUNTIFS('05'!$D$3:$D$300,C835,'05'!$H$3:$H$300,"&lt;0")+COUNTIFS('06'!$C$3:$C$300,C835,'06'!$H$3:$H$300,"&lt;0")+COUNTIFS('06'!$D$3:$D$300,C835,'06'!$H$3:$H$300,"&lt;0")+COUNTIFS('07'!$C$3:$C$300,C835,'07'!$H$3:$H$300,"&lt;0")+COUNTIFS('07'!$D$3:$D$300,C835,'07'!$H$3:$H$300,"&lt;0")+COUNTIFS('08'!$C$3:$C$300,C835,'08'!$H$3:$H$300,"&lt;0")+COUNTIFS('08'!$D$3:$D$300,C835,'08'!$H$3:$H$300,"&lt;0")+COUNTIFS('09'!$C$3:$C$300,C835,'09'!$H$3:$H$300,"&lt;0")+COUNTIFS('09'!$D$3:$D$300,C835,'09'!$H$3:$H$300,"&lt;0")+COUNTIFS('10'!$C$3:$C$260,C835,'10'!$I$3:$I$260,"&lt;0")+COUNTIFS('10'!$D$3:$D$260,C835,'10'!$I$3:$I$260,"&lt;0")+COUNTIFS('11'!$C$3:$C$300,C835,'11'!$H$3:$H$300,"&lt;0")+COUNTIFS('11'!$D$3:$D$300,C835,'11'!$H$3:$H$300,"&lt;0")+COUNTIFS('12'!$C$3:$C$300,C835,'12'!$H$3:$H$300,"&lt;0")+COUNTIFS('12'!$D$3:$D$300,C835,'12'!$H$3:$H$300,"&lt;0")</f>
        <v>0</v>
      </c>
      <c r="H835" s="19">
        <f>SUMIFS('01'!$H$3:$H$300,'01'!$C$3:$C$300,C835)+SUMIFS('01'!$H$3:$H$300,'01'!$D$3:$D$300,C835)+SUMIFS('02'!$H$3:$H$300,'02'!$C$3:$C$300,C835)+SUMIFS('02'!$H$3:$H$300,'02'!$D$3:$D$300,C835)+SUMIFS('03'!$H$3:$H$300,'03'!$C$3:$C$300,C835)+SUMIFS('03'!$H$3:$H$300,'03'!$D$3:$D$300,C835)+SUMIFS('04'!$H$3:$H$300,'04'!$C$3:$C$300,C835)+SUMIFS('04'!$H$3:$H$300,'04'!$D$3:$D$300,C835)+SUMIFS('05'!$H$3:$H$300,'05'!$C$3:$C$300,C835)+SUMIFS('05'!$H$3:$H$300,'05'!$D$3:$D$300,C835)+SUMIFS('06'!$H$3:$H$300,'06'!$C$3:$C$300,C835)+SUMIFS('06'!$H$3:$H$300,'06'!$D$3:$D$300,C835)+SUMIFS('07'!$H$3:$H$300,'07'!$C$3:$C$300,C835)+SUMIFS('07'!$H$3:$H$300,'07'!$D$3:$D$300,C835)+SUMIFS('08'!$H$3:$H$300,'08'!$C$3:$C$300,C835)+SUMIFS('08'!$H$3:$H$300,'08'!$D$3:$D$300,C835)+SUMIFS('09'!$H$3:$H$300,'09'!$C$3:$C$300,C835)+SUMIFS('09'!$H$3:$H$300,'09'!$D$3:$D$300,C835)+SUMIFS('10'!$I$3:$I$260,'10'!$C$3:$C$260,C835)+SUMIFS('10'!$I$3:$I$260,'10'!$D$3:$D$260,C835)+SUMIFS('11'!$H$3:$H$300,'11'!$C$3:$C$300,C835)+SUMIFS('11'!$H$3:$H$300,'11'!$D$3:$D$300,C835)+SUMIFS('12'!$H$3:$H$300,'12'!$C$3:$C$300,C835)+SUMIFS('12'!$H$3:$H$300,'12'!$D$3:$D$300,C835)</f>
        <v>0</v>
      </c>
      <c r="I835" s="212"/>
      <c r="J835" s="231"/>
      <c r="K835" s="212"/>
      <c r="L835" s="212"/>
    </row>
    <row r="836" spans="1:12" ht="24.75" customHeight="1">
      <c r="A836" s="16">
        <f>Equipes!$H836+(ROW(Equipes!$H836)/100000)</f>
        <v>8.3599999999999994E-3</v>
      </c>
      <c r="B836" s="13">
        <f>RANK(Equipes!$A836,A:A)</f>
        <v>165</v>
      </c>
      <c r="C836" s="28"/>
      <c r="D836" s="18">
        <f>COUNTIF('01'!$C$3:$C$300,C836)+COUNTIF('02'!$C$3:$C$300,C836)+COUNTIF('03'!$C$3:$C$300,C836)+COUNTIF('04'!$C$3:$C$300,C836)+COUNTIF('05'!$C$3:$C$300,C836)+COUNTIF('06'!$C$3:$C$300,C836)+COUNTIF('07'!$C$3:$C$300,C836)+COUNTIF('08'!$C$3:$C$300,C836)+COUNTIF('09'!$C$3:$C$300,C836)+COUNTIF('10'!$C$3:$C$260,C836)+COUNTIF('11'!$C$3:$C$300,C836)+COUNTIF('12'!$C$3:$C$300,C836)</f>
        <v>0</v>
      </c>
      <c r="E836" s="18">
        <f>COUNTIF('01'!$D$3:$D$300,C836)+COUNTIF('02'!$D$3:$D$300,C836)+COUNTIF('03'!$D$3:$D$300,C836)+COUNTIF('04'!$D$3:$D$300,C836)+COUNTIF('05'!$D$3:$D$300,C836)+COUNTIF('06'!$D$3:$D$300,C836)+COUNTIF('07'!$D$3:$D$300,C836)+COUNTIF('08'!$D$3:$D$300,C836)+COUNTIF('09'!$D$3:$D$300,C836)+COUNTIF('10'!$D$3:$D$260,C836)+COUNTIF('11'!$D$3:$D$300,C836)+COUNTIF('12'!$D$3:$D$300,C836)</f>
        <v>0</v>
      </c>
      <c r="F836" s="18">
        <f>COUNTIFS('01'!$C$3:$C$300,C836,'01'!$H$3:$H$300,"&gt;0")+COUNTIFS('01'!$D$3:$D$300,C836,'01'!$H$3:$H$300,"&gt;0")+COUNTIFS('02'!$C$3:$C$300,C836,'02'!$H$3:$H$300,"&gt;0")+COUNTIFS('02'!$D$3:$D$300,C836,'02'!$H$3:$H$300,"&gt;0")+COUNTIFS('03'!$C$3:$C$300,C836,'03'!$H$3:$H$300,"&gt;0")+COUNTIFS('03'!$D$3:$D$300,C836,'03'!$H$3:$H$300,"&gt;0")+COUNTIFS('04'!$C$3:$C$300,C836,'04'!$H$3:$H$300,"&gt;0")+COUNTIFS('04'!$D$3:$D$300,C836,'04'!$H$3:$H$300,"&gt;0")+COUNTIFS('05'!$C$3:$C$300,C836,'05'!$H$3:$H$300,"&gt;0")+COUNTIFS('05'!$D$3:$D$300,C836,'05'!$H$3:$H$300,"&gt;0")+COUNTIFS('06'!$C$3:$C$300,C836,'06'!$H$3:$H$300,"&gt;0")+COUNTIFS('06'!$D$3:$D$300,C836,'06'!$H$3:$H$300,"&gt;0")+COUNTIFS('07'!$C$3:$C$300,C836,'07'!$H$3:$H$300,"&gt;0")+COUNTIFS('07'!$D$3:$D$300,C836,'07'!$H$3:$H$300,"&gt;0")+COUNTIFS('08'!$C$3:$C$300,C836,'08'!$H$3:$H$300,"&gt;0")+COUNTIFS('08'!$D$3:$D$300,C836,'08'!$H$3:$H$300,"&gt;0")+COUNTIFS('09'!$C$3:$C$300,C836,'09'!$H$3:$H$300,"&gt;0")+COUNTIFS('09'!$D$3:$D$300,C836,'09'!$H$3:$H$300,"&gt;0")+COUNTIFS('10'!$C$3:$C$260,C836,'10'!$I$3:$I$260,"&gt;0")+COUNTIFS('10'!$D$3:$D$260,C836,'10'!$I$3:$I$260,"&gt;0")+COUNTIFS('11'!$C$3:$C$300,C836,'11'!$H$3:$H$300,"&gt;0")+COUNTIFS('11'!$D$3:$D$300,C836,'11'!$H$3:$H$300,"&gt;0")+COUNTIFS('12'!$C$3:$C$300,C836,'12'!$H$3:$H$300,"&gt;0")+COUNTIFS('12'!$D$3:$D$300,C836,'12'!$H$3:$H$300,"&gt;0")</f>
        <v>0</v>
      </c>
      <c r="G836" s="18">
        <f>COUNTIFS('01'!$C$3:$C$300,C836,'01'!$H$3:$H$300,"&lt;0")+COUNTIFS('01'!$D$3:$D$300,C836,'01'!$H$3:$H$300,"&lt;0")+COUNTIFS('02'!$C$3:$C$300,C836,'02'!$H$3:$H$300,"&lt;0")+COUNTIFS('02'!$D$3:$D$300,C836,'02'!$H$3:$H$300,"&lt;0")+COUNTIFS('03'!$C$3:$C$300,C836,'03'!$H$3:$H$300,"&lt;0")+COUNTIFS('03'!$D$3:$D$300,C836,'03'!$H$3:$H$300,"&lt;0")+COUNTIFS('04'!$C$3:$C$300,C836,'04'!$H$3:$H$300,"&lt;0")+COUNTIFS('04'!$D$3:$D$300,C836,'04'!$H$3:$H$300,"&lt;0")+COUNTIFS('05'!$C$3:$C$300,C836,'05'!$H$3:$H$300,"&lt;0")+COUNTIFS('05'!$D$3:$D$300,C836,'05'!$H$3:$H$300,"&lt;0")+COUNTIFS('06'!$C$3:$C$300,C836,'06'!$H$3:$H$300,"&lt;0")+COUNTIFS('06'!$D$3:$D$300,C836,'06'!$H$3:$H$300,"&lt;0")+COUNTIFS('07'!$C$3:$C$300,C836,'07'!$H$3:$H$300,"&lt;0")+COUNTIFS('07'!$D$3:$D$300,C836,'07'!$H$3:$H$300,"&lt;0")+COUNTIFS('08'!$C$3:$C$300,C836,'08'!$H$3:$H$300,"&lt;0")+COUNTIFS('08'!$D$3:$D$300,C836,'08'!$H$3:$H$300,"&lt;0")+COUNTIFS('09'!$C$3:$C$300,C836,'09'!$H$3:$H$300,"&lt;0")+COUNTIFS('09'!$D$3:$D$300,C836,'09'!$H$3:$H$300,"&lt;0")+COUNTIFS('10'!$C$3:$C$260,C836,'10'!$I$3:$I$260,"&lt;0")+COUNTIFS('10'!$D$3:$D$260,C836,'10'!$I$3:$I$260,"&lt;0")+COUNTIFS('11'!$C$3:$C$300,C836,'11'!$H$3:$H$300,"&lt;0")+COUNTIFS('11'!$D$3:$D$300,C836,'11'!$H$3:$H$300,"&lt;0")+COUNTIFS('12'!$C$3:$C$300,C836,'12'!$H$3:$H$300,"&lt;0")+COUNTIFS('12'!$D$3:$D$300,C836,'12'!$H$3:$H$300,"&lt;0")</f>
        <v>0</v>
      </c>
      <c r="H836" s="19">
        <f>SUMIFS('01'!$H$3:$H$300,'01'!$C$3:$C$300,C836)+SUMIFS('01'!$H$3:$H$300,'01'!$D$3:$D$300,C836)+SUMIFS('02'!$H$3:$H$300,'02'!$C$3:$C$300,C836)+SUMIFS('02'!$H$3:$H$300,'02'!$D$3:$D$300,C836)+SUMIFS('03'!$H$3:$H$300,'03'!$C$3:$C$300,C836)+SUMIFS('03'!$H$3:$H$300,'03'!$D$3:$D$300,C836)+SUMIFS('04'!$H$3:$H$300,'04'!$C$3:$C$300,C836)+SUMIFS('04'!$H$3:$H$300,'04'!$D$3:$D$300,C836)+SUMIFS('05'!$H$3:$H$300,'05'!$C$3:$C$300,C836)+SUMIFS('05'!$H$3:$H$300,'05'!$D$3:$D$300,C836)+SUMIFS('06'!$H$3:$H$300,'06'!$C$3:$C$300,C836)+SUMIFS('06'!$H$3:$H$300,'06'!$D$3:$D$300,C836)+SUMIFS('07'!$H$3:$H$300,'07'!$C$3:$C$300,C836)+SUMIFS('07'!$H$3:$H$300,'07'!$D$3:$D$300,C836)+SUMIFS('08'!$H$3:$H$300,'08'!$C$3:$C$300,C836)+SUMIFS('08'!$H$3:$H$300,'08'!$D$3:$D$300,C836)+SUMIFS('09'!$H$3:$H$300,'09'!$C$3:$C$300,C836)+SUMIFS('09'!$H$3:$H$300,'09'!$D$3:$D$300,C836)+SUMIFS('10'!$I$3:$I$260,'10'!$C$3:$C$260,C836)+SUMIFS('10'!$I$3:$I$260,'10'!$D$3:$D$260,C836)+SUMIFS('11'!$H$3:$H$300,'11'!$C$3:$C$300,C836)+SUMIFS('11'!$H$3:$H$300,'11'!$D$3:$D$300,C836)+SUMIFS('12'!$H$3:$H$300,'12'!$C$3:$C$300,C836)+SUMIFS('12'!$H$3:$H$300,'12'!$D$3:$D$300,C836)</f>
        <v>0</v>
      </c>
      <c r="I836" s="212"/>
      <c r="J836" s="231"/>
      <c r="K836" s="212"/>
      <c r="L836" s="212"/>
    </row>
    <row r="837" spans="1:12" ht="24.75" customHeight="1">
      <c r="A837" s="16">
        <f>Equipes!$H837+(ROW(Equipes!$H837)/100000)</f>
        <v>8.3700000000000007E-3</v>
      </c>
      <c r="B837" s="13">
        <f>RANK(Equipes!$A837,A:A)</f>
        <v>164</v>
      </c>
      <c r="C837" s="28"/>
      <c r="D837" s="18">
        <f>COUNTIF('01'!$C$3:$C$300,C837)+COUNTIF('02'!$C$3:$C$300,C837)+COUNTIF('03'!$C$3:$C$300,C837)+COUNTIF('04'!$C$3:$C$300,C837)+COUNTIF('05'!$C$3:$C$300,C837)+COUNTIF('06'!$C$3:$C$300,C837)+COUNTIF('07'!$C$3:$C$300,C837)+COUNTIF('08'!$C$3:$C$300,C837)+COUNTIF('09'!$C$3:$C$300,C837)+COUNTIF('10'!$C$3:$C$260,C837)+COUNTIF('11'!$C$3:$C$300,C837)+COUNTIF('12'!$C$3:$C$300,C837)</f>
        <v>0</v>
      </c>
      <c r="E837" s="18">
        <f>COUNTIF('01'!$D$3:$D$300,C837)+COUNTIF('02'!$D$3:$D$300,C837)+COUNTIF('03'!$D$3:$D$300,C837)+COUNTIF('04'!$D$3:$D$300,C837)+COUNTIF('05'!$D$3:$D$300,C837)+COUNTIF('06'!$D$3:$D$300,C837)+COUNTIF('07'!$D$3:$D$300,C837)+COUNTIF('08'!$D$3:$D$300,C837)+COUNTIF('09'!$D$3:$D$300,C837)+COUNTIF('10'!$D$3:$D$260,C837)+COUNTIF('11'!$D$3:$D$300,C837)+COUNTIF('12'!$D$3:$D$300,C837)</f>
        <v>0</v>
      </c>
      <c r="F837" s="18">
        <f>COUNTIFS('01'!$C$3:$C$300,C837,'01'!$H$3:$H$300,"&gt;0")+COUNTIFS('01'!$D$3:$D$300,C837,'01'!$H$3:$H$300,"&gt;0")+COUNTIFS('02'!$C$3:$C$300,C837,'02'!$H$3:$H$300,"&gt;0")+COUNTIFS('02'!$D$3:$D$300,C837,'02'!$H$3:$H$300,"&gt;0")+COUNTIFS('03'!$C$3:$C$300,C837,'03'!$H$3:$H$300,"&gt;0")+COUNTIFS('03'!$D$3:$D$300,C837,'03'!$H$3:$H$300,"&gt;0")+COUNTIFS('04'!$C$3:$C$300,C837,'04'!$H$3:$H$300,"&gt;0")+COUNTIFS('04'!$D$3:$D$300,C837,'04'!$H$3:$H$300,"&gt;0")+COUNTIFS('05'!$C$3:$C$300,C837,'05'!$H$3:$H$300,"&gt;0")+COUNTIFS('05'!$D$3:$D$300,C837,'05'!$H$3:$H$300,"&gt;0")+COUNTIFS('06'!$C$3:$C$300,C837,'06'!$H$3:$H$300,"&gt;0")+COUNTIFS('06'!$D$3:$D$300,C837,'06'!$H$3:$H$300,"&gt;0")+COUNTIFS('07'!$C$3:$C$300,C837,'07'!$H$3:$H$300,"&gt;0")+COUNTIFS('07'!$D$3:$D$300,C837,'07'!$H$3:$H$300,"&gt;0")+COUNTIFS('08'!$C$3:$C$300,C837,'08'!$H$3:$H$300,"&gt;0")+COUNTIFS('08'!$D$3:$D$300,C837,'08'!$H$3:$H$300,"&gt;0")+COUNTIFS('09'!$C$3:$C$300,C837,'09'!$H$3:$H$300,"&gt;0")+COUNTIFS('09'!$D$3:$D$300,C837,'09'!$H$3:$H$300,"&gt;0")+COUNTIFS('10'!$C$3:$C$260,C837,'10'!$I$3:$I$260,"&gt;0")+COUNTIFS('10'!$D$3:$D$260,C837,'10'!$I$3:$I$260,"&gt;0")+COUNTIFS('11'!$C$3:$C$300,C837,'11'!$H$3:$H$300,"&gt;0")+COUNTIFS('11'!$D$3:$D$300,C837,'11'!$H$3:$H$300,"&gt;0")+COUNTIFS('12'!$C$3:$C$300,C837,'12'!$H$3:$H$300,"&gt;0")+COUNTIFS('12'!$D$3:$D$300,C837,'12'!$H$3:$H$300,"&gt;0")</f>
        <v>0</v>
      </c>
      <c r="G837" s="18">
        <f>COUNTIFS('01'!$C$3:$C$300,C837,'01'!$H$3:$H$300,"&lt;0")+COUNTIFS('01'!$D$3:$D$300,C837,'01'!$H$3:$H$300,"&lt;0")+COUNTIFS('02'!$C$3:$C$300,C837,'02'!$H$3:$H$300,"&lt;0")+COUNTIFS('02'!$D$3:$D$300,C837,'02'!$H$3:$H$300,"&lt;0")+COUNTIFS('03'!$C$3:$C$300,C837,'03'!$H$3:$H$300,"&lt;0")+COUNTIFS('03'!$D$3:$D$300,C837,'03'!$H$3:$H$300,"&lt;0")+COUNTIFS('04'!$C$3:$C$300,C837,'04'!$H$3:$H$300,"&lt;0")+COUNTIFS('04'!$D$3:$D$300,C837,'04'!$H$3:$H$300,"&lt;0")+COUNTIFS('05'!$C$3:$C$300,C837,'05'!$H$3:$H$300,"&lt;0")+COUNTIFS('05'!$D$3:$D$300,C837,'05'!$H$3:$H$300,"&lt;0")+COUNTIFS('06'!$C$3:$C$300,C837,'06'!$H$3:$H$300,"&lt;0")+COUNTIFS('06'!$D$3:$D$300,C837,'06'!$H$3:$H$300,"&lt;0")+COUNTIFS('07'!$C$3:$C$300,C837,'07'!$H$3:$H$300,"&lt;0")+COUNTIFS('07'!$D$3:$D$300,C837,'07'!$H$3:$H$300,"&lt;0")+COUNTIFS('08'!$C$3:$C$300,C837,'08'!$H$3:$H$300,"&lt;0")+COUNTIFS('08'!$D$3:$D$300,C837,'08'!$H$3:$H$300,"&lt;0")+COUNTIFS('09'!$C$3:$C$300,C837,'09'!$H$3:$H$300,"&lt;0")+COUNTIFS('09'!$D$3:$D$300,C837,'09'!$H$3:$H$300,"&lt;0")+COUNTIFS('10'!$C$3:$C$260,C837,'10'!$I$3:$I$260,"&lt;0")+COUNTIFS('10'!$D$3:$D$260,C837,'10'!$I$3:$I$260,"&lt;0")+COUNTIFS('11'!$C$3:$C$300,C837,'11'!$H$3:$H$300,"&lt;0")+COUNTIFS('11'!$D$3:$D$300,C837,'11'!$H$3:$H$300,"&lt;0")+COUNTIFS('12'!$C$3:$C$300,C837,'12'!$H$3:$H$300,"&lt;0")+COUNTIFS('12'!$D$3:$D$300,C837,'12'!$H$3:$H$300,"&lt;0")</f>
        <v>0</v>
      </c>
      <c r="H837" s="19">
        <f>SUMIFS('01'!$H$3:$H$300,'01'!$C$3:$C$300,C837)+SUMIFS('01'!$H$3:$H$300,'01'!$D$3:$D$300,C837)+SUMIFS('02'!$H$3:$H$300,'02'!$C$3:$C$300,C837)+SUMIFS('02'!$H$3:$H$300,'02'!$D$3:$D$300,C837)+SUMIFS('03'!$H$3:$H$300,'03'!$C$3:$C$300,C837)+SUMIFS('03'!$H$3:$H$300,'03'!$D$3:$D$300,C837)+SUMIFS('04'!$H$3:$H$300,'04'!$C$3:$C$300,C837)+SUMIFS('04'!$H$3:$H$300,'04'!$D$3:$D$300,C837)+SUMIFS('05'!$H$3:$H$300,'05'!$C$3:$C$300,C837)+SUMIFS('05'!$H$3:$H$300,'05'!$D$3:$D$300,C837)+SUMIFS('06'!$H$3:$H$300,'06'!$C$3:$C$300,C837)+SUMIFS('06'!$H$3:$H$300,'06'!$D$3:$D$300,C837)+SUMIFS('07'!$H$3:$H$300,'07'!$C$3:$C$300,C837)+SUMIFS('07'!$H$3:$H$300,'07'!$D$3:$D$300,C837)+SUMIFS('08'!$H$3:$H$300,'08'!$C$3:$C$300,C837)+SUMIFS('08'!$H$3:$H$300,'08'!$D$3:$D$300,C837)+SUMIFS('09'!$H$3:$H$300,'09'!$C$3:$C$300,C837)+SUMIFS('09'!$H$3:$H$300,'09'!$D$3:$D$300,C837)+SUMIFS('10'!$I$3:$I$260,'10'!$C$3:$C$260,C837)+SUMIFS('10'!$I$3:$I$260,'10'!$D$3:$D$260,C837)+SUMIFS('11'!$H$3:$H$300,'11'!$C$3:$C$300,C837)+SUMIFS('11'!$H$3:$H$300,'11'!$D$3:$D$300,C837)+SUMIFS('12'!$H$3:$H$300,'12'!$C$3:$C$300,C837)+SUMIFS('12'!$H$3:$H$300,'12'!$D$3:$D$300,C837)</f>
        <v>0</v>
      </c>
      <c r="I837" s="212"/>
      <c r="J837" s="231"/>
      <c r="K837" s="212"/>
      <c r="L837" s="212"/>
    </row>
    <row r="838" spans="1:12" ht="24.75" customHeight="1">
      <c r="A838" s="16">
        <f>Equipes!$H838+(ROW(Equipes!$H838)/100000)</f>
        <v>8.3800000000000003E-3</v>
      </c>
      <c r="B838" s="13">
        <f>RANK(Equipes!$A838,A:A)</f>
        <v>163</v>
      </c>
      <c r="C838" s="28"/>
      <c r="D838" s="18">
        <f>COUNTIF('01'!$C$3:$C$300,C838)+COUNTIF('02'!$C$3:$C$300,C838)+COUNTIF('03'!$C$3:$C$300,C838)+COUNTIF('04'!$C$3:$C$300,C838)+COUNTIF('05'!$C$3:$C$300,C838)+COUNTIF('06'!$C$3:$C$300,C838)+COUNTIF('07'!$C$3:$C$300,C838)+COUNTIF('08'!$C$3:$C$300,C838)+COUNTIF('09'!$C$3:$C$300,C838)+COUNTIF('10'!$C$3:$C$260,C838)+COUNTIF('11'!$C$3:$C$300,C838)+COUNTIF('12'!$C$3:$C$300,C838)</f>
        <v>0</v>
      </c>
      <c r="E838" s="18">
        <f>COUNTIF('01'!$D$3:$D$300,C838)+COUNTIF('02'!$D$3:$D$300,C838)+COUNTIF('03'!$D$3:$D$300,C838)+COUNTIF('04'!$D$3:$D$300,C838)+COUNTIF('05'!$D$3:$D$300,C838)+COUNTIF('06'!$D$3:$D$300,C838)+COUNTIF('07'!$D$3:$D$300,C838)+COUNTIF('08'!$D$3:$D$300,C838)+COUNTIF('09'!$D$3:$D$300,C838)+COUNTIF('10'!$D$3:$D$260,C838)+COUNTIF('11'!$D$3:$D$300,C838)+COUNTIF('12'!$D$3:$D$300,C838)</f>
        <v>0</v>
      </c>
      <c r="F838" s="18">
        <f>COUNTIFS('01'!$C$3:$C$300,C838,'01'!$H$3:$H$300,"&gt;0")+COUNTIFS('01'!$D$3:$D$300,C838,'01'!$H$3:$H$300,"&gt;0")+COUNTIFS('02'!$C$3:$C$300,C838,'02'!$H$3:$H$300,"&gt;0")+COUNTIFS('02'!$D$3:$D$300,C838,'02'!$H$3:$H$300,"&gt;0")+COUNTIFS('03'!$C$3:$C$300,C838,'03'!$H$3:$H$300,"&gt;0")+COUNTIFS('03'!$D$3:$D$300,C838,'03'!$H$3:$H$300,"&gt;0")+COUNTIFS('04'!$C$3:$C$300,C838,'04'!$H$3:$H$300,"&gt;0")+COUNTIFS('04'!$D$3:$D$300,C838,'04'!$H$3:$H$300,"&gt;0")+COUNTIFS('05'!$C$3:$C$300,C838,'05'!$H$3:$H$300,"&gt;0")+COUNTIFS('05'!$D$3:$D$300,C838,'05'!$H$3:$H$300,"&gt;0")+COUNTIFS('06'!$C$3:$C$300,C838,'06'!$H$3:$H$300,"&gt;0")+COUNTIFS('06'!$D$3:$D$300,C838,'06'!$H$3:$H$300,"&gt;0")+COUNTIFS('07'!$C$3:$C$300,C838,'07'!$H$3:$H$300,"&gt;0")+COUNTIFS('07'!$D$3:$D$300,C838,'07'!$H$3:$H$300,"&gt;0")+COUNTIFS('08'!$C$3:$C$300,C838,'08'!$H$3:$H$300,"&gt;0")+COUNTIFS('08'!$D$3:$D$300,C838,'08'!$H$3:$H$300,"&gt;0")+COUNTIFS('09'!$C$3:$C$300,C838,'09'!$H$3:$H$300,"&gt;0")+COUNTIFS('09'!$D$3:$D$300,C838,'09'!$H$3:$H$300,"&gt;0")+COUNTIFS('10'!$C$3:$C$260,C838,'10'!$I$3:$I$260,"&gt;0")+COUNTIFS('10'!$D$3:$D$260,C838,'10'!$I$3:$I$260,"&gt;0")+COUNTIFS('11'!$C$3:$C$300,C838,'11'!$H$3:$H$300,"&gt;0")+COUNTIFS('11'!$D$3:$D$300,C838,'11'!$H$3:$H$300,"&gt;0")+COUNTIFS('12'!$C$3:$C$300,C838,'12'!$H$3:$H$300,"&gt;0")+COUNTIFS('12'!$D$3:$D$300,C838,'12'!$H$3:$H$300,"&gt;0")</f>
        <v>0</v>
      </c>
      <c r="G838" s="18">
        <f>COUNTIFS('01'!$C$3:$C$300,C838,'01'!$H$3:$H$300,"&lt;0")+COUNTIFS('01'!$D$3:$D$300,C838,'01'!$H$3:$H$300,"&lt;0")+COUNTIFS('02'!$C$3:$C$300,C838,'02'!$H$3:$H$300,"&lt;0")+COUNTIFS('02'!$D$3:$D$300,C838,'02'!$H$3:$H$300,"&lt;0")+COUNTIFS('03'!$C$3:$C$300,C838,'03'!$H$3:$H$300,"&lt;0")+COUNTIFS('03'!$D$3:$D$300,C838,'03'!$H$3:$H$300,"&lt;0")+COUNTIFS('04'!$C$3:$C$300,C838,'04'!$H$3:$H$300,"&lt;0")+COUNTIFS('04'!$D$3:$D$300,C838,'04'!$H$3:$H$300,"&lt;0")+COUNTIFS('05'!$C$3:$C$300,C838,'05'!$H$3:$H$300,"&lt;0")+COUNTIFS('05'!$D$3:$D$300,C838,'05'!$H$3:$H$300,"&lt;0")+COUNTIFS('06'!$C$3:$C$300,C838,'06'!$H$3:$H$300,"&lt;0")+COUNTIFS('06'!$D$3:$D$300,C838,'06'!$H$3:$H$300,"&lt;0")+COUNTIFS('07'!$C$3:$C$300,C838,'07'!$H$3:$H$300,"&lt;0")+COUNTIFS('07'!$D$3:$D$300,C838,'07'!$H$3:$H$300,"&lt;0")+COUNTIFS('08'!$C$3:$C$300,C838,'08'!$H$3:$H$300,"&lt;0")+COUNTIFS('08'!$D$3:$D$300,C838,'08'!$H$3:$H$300,"&lt;0")+COUNTIFS('09'!$C$3:$C$300,C838,'09'!$H$3:$H$300,"&lt;0")+COUNTIFS('09'!$D$3:$D$300,C838,'09'!$H$3:$H$300,"&lt;0")+COUNTIFS('10'!$C$3:$C$260,C838,'10'!$I$3:$I$260,"&lt;0")+COUNTIFS('10'!$D$3:$D$260,C838,'10'!$I$3:$I$260,"&lt;0")+COUNTIFS('11'!$C$3:$C$300,C838,'11'!$H$3:$H$300,"&lt;0")+COUNTIFS('11'!$D$3:$D$300,C838,'11'!$H$3:$H$300,"&lt;0")+COUNTIFS('12'!$C$3:$C$300,C838,'12'!$H$3:$H$300,"&lt;0")+COUNTIFS('12'!$D$3:$D$300,C838,'12'!$H$3:$H$300,"&lt;0")</f>
        <v>0</v>
      </c>
      <c r="H838" s="19">
        <f>SUMIFS('01'!$H$3:$H$300,'01'!$C$3:$C$300,C838)+SUMIFS('01'!$H$3:$H$300,'01'!$D$3:$D$300,C838)+SUMIFS('02'!$H$3:$H$300,'02'!$C$3:$C$300,C838)+SUMIFS('02'!$H$3:$H$300,'02'!$D$3:$D$300,C838)+SUMIFS('03'!$H$3:$H$300,'03'!$C$3:$C$300,C838)+SUMIFS('03'!$H$3:$H$300,'03'!$D$3:$D$300,C838)+SUMIFS('04'!$H$3:$H$300,'04'!$C$3:$C$300,C838)+SUMIFS('04'!$H$3:$H$300,'04'!$D$3:$D$300,C838)+SUMIFS('05'!$H$3:$H$300,'05'!$C$3:$C$300,C838)+SUMIFS('05'!$H$3:$H$300,'05'!$D$3:$D$300,C838)+SUMIFS('06'!$H$3:$H$300,'06'!$C$3:$C$300,C838)+SUMIFS('06'!$H$3:$H$300,'06'!$D$3:$D$300,C838)+SUMIFS('07'!$H$3:$H$300,'07'!$C$3:$C$300,C838)+SUMIFS('07'!$H$3:$H$300,'07'!$D$3:$D$300,C838)+SUMIFS('08'!$H$3:$H$300,'08'!$C$3:$C$300,C838)+SUMIFS('08'!$H$3:$H$300,'08'!$D$3:$D$300,C838)+SUMIFS('09'!$H$3:$H$300,'09'!$C$3:$C$300,C838)+SUMIFS('09'!$H$3:$H$300,'09'!$D$3:$D$300,C838)+SUMIFS('10'!$I$3:$I$260,'10'!$C$3:$C$260,C838)+SUMIFS('10'!$I$3:$I$260,'10'!$D$3:$D$260,C838)+SUMIFS('11'!$H$3:$H$300,'11'!$C$3:$C$300,C838)+SUMIFS('11'!$H$3:$H$300,'11'!$D$3:$D$300,C838)+SUMIFS('12'!$H$3:$H$300,'12'!$C$3:$C$300,C838)+SUMIFS('12'!$H$3:$H$300,'12'!$D$3:$D$300,C838)</f>
        <v>0</v>
      </c>
      <c r="I838" s="212"/>
      <c r="J838" s="231"/>
      <c r="K838" s="212"/>
      <c r="L838" s="212"/>
    </row>
    <row r="839" spans="1:12" ht="24.75" customHeight="1">
      <c r="A839" s="16">
        <f>Equipes!$H839+(ROW(Equipes!$H839)/100000)</f>
        <v>8.3899999999999999E-3</v>
      </c>
      <c r="B839" s="13">
        <f>RANK(Equipes!$A839,A:A)</f>
        <v>162</v>
      </c>
      <c r="C839" s="28"/>
      <c r="D839" s="18">
        <f>COUNTIF('01'!$C$3:$C$300,C839)+COUNTIF('02'!$C$3:$C$300,C839)+COUNTIF('03'!$C$3:$C$300,C839)+COUNTIF('04'!$C$3:$C$300,C839)+COUNTIF('05'!$C$3:$C$300,C839)+COUNTIF('06'!$C$3:$C$300,C839)+COUNTIF('07'!$C$3:$C$300,C839)+COUNTIF('08'!$C$3:$C$300,C839)+COUNTIF('09'!$C$3:$C$300,C839)+COUNTIF('10'!$C$3:$C$260,C839)+COUNTIF('11'!$C$3:$C$300,C839)+COUNTIF('12'!$C$3:$C$300,C839)</f>
        <v>0</v>
      </c>
      <c r="E839" s="18">
        <f>COUNTIF('01'!$D$3:$D$300,C839)+COUNTIF('02'!$D$3:$D$300,C839)+COUNTIF('03'!$D$3:$D$300,C839)+COUNTIF('04'!$D$3:$D$300,C839)+COUNTIF('05'!$D$3:$D$300,C839)+COUNTIF('06'!$D$3:$D$300,C839)+COUNTIF('07'!$D$3:$D$300,C839)+COUNTIF('08'!$D$3:$D$300,C839)+COUNTIF('09'!$D$3:$D$300,C839)+COUNTIF('10'!$D$3:$D$260,C839)+COUNTIF('11'!$D$3:$D$300,C839)+COUNTIF('12'!$D$3:$D$300,C839)</f>
        <v>0</v>
      </c>
      <c r="F839" s="18">
        <f>COUNTIFS('01'!$C$3:$C$300,C839,'01'!$H$3:$H$300,"&gt;0")+COUNTIFS('01'!$D$3:$D$300,C839,'01'!$H$3:$H$300,"&gt;0")+COUNTIFS('02'!$C$3:$C$300,C839,'02'!$H$3:$H$300,"&gt;0")+COUNTIFS('02'!$D$3:$D$300,C839,'02'!$H$3:$H$300,"&gt;0")+COUNTIFS('03'!$C$3:$C$300,C839,'03'!$H$3:$H$300,"&gt;0")+COUNTIFS('03'!$D$3:$D$300,C839,'03'!$H$3:$H$300,"&gt;0")+COUNTIFS('04'!$C$3:$C$300,C839,'04'!$H$3:$H$300,"&gt;0")+COUNTIFS('04'!$D$3:$D$300,C839,'04'!$H$3:$H$300,"&gt;0")+COUNTIFS('05'!$C$3:$C$300,C839,'05'!$H$3:$H$300,"&gt;0")+COUNTIFS('05'!$D$3:$D$300,C839,'05'!$H$3:$H$300,"&gt;0")+COUNTIFS('06'!$C$3:$C$300,C839,'06'!$H$3:$H$300,"&gt;0")+COUNTIFS('06'!$D$3:$D$300,C839,'06'!$H$3:$H$300,"&gt;0")+COUNTIFS('07'!$C$3:$C$300,C839,'07'!$H$3:$H$300,"&gt;0")+COUNTIFS('07'!$D$3:$D$300,C839,'07'!$H$3:$H$300,"&gt;0")+COUNTIFS('08'!$C$3:$C$300,C839,'08'!$H$3:$H$300,"&gt;0")+COUNTIFS('08'!$D$3:$D$300,C839,'08'!$H$3:$H$300,"&gt;0")+COUNTIFS('09'!$C$3:$C$300,C839,'09'!$H$3:$H$300,"&gt;0")+COUNTIFS('09'!$D$3:$D$300,C839,'09'!$H$3:$H$300,"&gt;0")+COUNTIFS('10'!$C$3:$C$260,C839,'10'!$I$3:$I$260,"&gt;0")+COUNTIFS('10'!$D$3:$D$260,C839,'10'!$I$3:$I$260,"&gt;0")+COUNTIFS('11'!$C$3:$C$300,C839,'11'!$H$3:$H$300,"&gt;0")+COUNTIFS('11'!$D$3:$D$300,C839,'11'!$H$3:$H$300,"&gt;0")+COUNTIFS('12'!$C$3:$C$300,C839,'12'!$H$3:$H$300,"&gt;0")+COUNTIFS('12'!$D$3:$D$300,C839,'12'!$H$3:$H$300,"&gt;0")</f>
        <v>0</v>
      </c>
      <c r="G839" s="18">
        <f>COUNTIFS('01'!$C$3:$C$300,C839,'01'!$H$3:$H$300,"&lt;0")+COUNTIFS('01'!$D$3:$D$300,C839,'01'!$H$3:$H$300,"&lt;0")+COUNTIFS('02'!$C$3:$C$300,C839,'02'!$H$3:$H$300,"&lt;0")+COUNTIFS('02'!$D$3:$D$300,C839,'02'!$H$3:$H$300,"&lt;0")+COUNTIFS('03'!$C$3:$C$300,C839,'03'!$H$3:$H$300,"&lt;0")+COUNTIFS('03'!$D$3:$D$300,C839,'03'!$H$3:$H$300,"&lt;0")+COUNTIFS('04'!$C$3:$C$300,C839,'04'!$H$3:$H$300,"&lt;0")+COUNTIFS('04'!$D$3:$D$300,C839,'04'!$H$3:$H$300,"&lt;0")+COUNTIFS('05'!$C$3:$C$300,C839,'05'!$H$3:$H$300,"&lt;0")+COUNTIFS('05'!$D$3:$D$300,C839,'05'!$H$3:$H$300,"&lt;0")+COUNTIFS('06'!$C$3:$C$300,C839,'06'!$H$3:$H$300,"&lt;0")+COUNTIFS('06'!$D$3:$D$300,C839,'06'!$H$3:$H$300,"&lt;0")+COUNTIFS('07'!$C$3:$C$300,C839,'07'!$H$3:$H$300,"&lt;0")+COUNTIFS('07'!$D$3:$D$300,C839,'07'!$H$3:$H$300,"&lt;0")+COUNTIFS('08'!$C$3:$C$300,C839,'08'!$H$3:$H$300,"&lt;0")+COUNTIFS('08'!$D$3:$D$300,C839,'08'!$H$3:$H$300,"&lt;0")+COUNTIFS('09'!$C$3:$C$300,C839,'09'!$H$3:$H$300,"&lt;0")+COUNTIFS('09'!$D$3:$D$300,C839,'09'!$H$3:$H$300,"&lt;0")+COUNTIFS('10'!$C$3:$C$260,C839,'10'!$I$3:$I$260,"&lt;0")+COUNTIFS('10'!$D$3:$D$260,C839,'10'!$I$3:$I$260,"&lt;0")+COUNTIFS('11'!$C$3:$C$300,C839,'11'!$H$3:$H$300,"&lt;0")+COUNTIFS('11'!$D$3:$D$300,C839,'11'!$H$3:$H$300,"&lt;0")+COUNTIFS('12'!$C$3:$C$300,C839,'12'!$H$3:$H$300,"&lt;0")+COUNTIFS('12'!$D$3:$D$300,C839,'12'!$H$3:$H$300,"&lt;0")</f>
        <v>0</v>
      </c>
      <c r="H839" s="19">
        <f>SUMIFS('01'!$H$3:$H$300,'01'!$C$3:$C$300,C839)+SUMIFS('01'!$H$3:$H$300,'01'!$D$3:$D$300,C839)+SUMIFS('02'!$H$3:$H$300,'02'!$C$3:$C$300,C839)+SUMIFS('02'!$H$3:$H$300,'02'!$D$3:$D$300,C839)+SUMIFS('03'!$H$3:$H$300,'03'!$C$3:$C$300,C839)+SUMIFS('03'!$H$3:$H$300,'03'!$D$3:$D$300,C839)+SUMIFS('04'!$H$3:$H$300,'04'!$C$3:$C$300,C839)+SUMIFS('04'!$H$3:$H$300,'04'!$D$3:$D$300,C839)+SUMIFS('05'!$H$3:$H$300,'05'!$C$3:$C$300,C839)+SUMIFS('05'!$H$3:$H$300,'05'!$D$3:$D$300,C839)+SUMIFS('06'!$H$3:$H$300,'06'!$C$3:$C$300,C839)+SUMIFS('06'!$H$3:$H$300,'06'!$D$3:$D$300,C839)+SUMIFS('07'!$H$3:$H$300,'07'!$C$3:$C$300,C839)+SUMIFS('07'!$H$3:$H$300,'07'!$D$3:$D$300,C839)+SUMIFS('08'!$H$3:$H$300,'08'!$C$3:$C$300,C839)+SUMIFS('08'!$H$3:$H$300,'08'!$D$3:$D$300,C839)+SUMIFS('09'!$H$3:$H$300,'09'!$C$3:$C$300,C839)+SUMIFS('09'!$H$3:$H$300,'09'!$D$3:$D$300,C839)+SUMIFS('10'!$I$3:$I$260,'10'!$C$3:$C$260,C839)+SUMIFS('10'!$I$3:$I$260,'10'!$D$3:$D$260,C839)+SUMIFS('11'!$H$3:$H$300,'11'!$C$3:$C$300,C839)+SUMIFS('11'!$H$3:$H$300,'11'!$D$3:$D$300,C839)+SUMIFS('12'!$H$3:$H$300,'12'!$C$3:$C$300,C839)+SUMIFS('12'!$H$3:$H$300,'12'!$D$3:$D$300,C839)</f>
        <v>0</v>
      </c>
      <c r="I839" s="212"/>
      <c r="J839" s="231"/>
      <c r="K839" s="212"/>
      <c r="L839" s="212"/>
    </row>
    <row r="840" spans="1:12" ht="24.75" customHeight="1">
      <c r="A840" s="16">
        <f>Equipes!$H840+(ROW(Equipes!$H840)/100000)</f>
        <v>8.3999999999999995E-3</v>
      </c>
      <c r="B840" s="13">
        <f>RANK(Equipes!$A840,A:A)</f>
        <v>161</v>
      </c>
      <c r="C840" s="28"/>
      <c r="D840" s="18">
        <f>COUNTIF('01'!$C$3:$C$300,C840)+COUNTIF('02'!$C$3:$C$300,C840)+COUNTIF('03'!$C$3:$C$300,C840)+COUNTIF('04'!$C$3:$C$300,C840)+COUNTIF('05'!$C$3:$C$300,C840)+COUNTIF('06'!$C$3:$C$300,C840)+COUNTIF('07'!$C$3:$C$300,C840)+COUNTIF('08'!$C$3:$C$300,C840)+COUNTIF('09'!$C$3:$C$300,C840)+COUNTIF('10'!$C$3:$C$260,C840)+COUNTIF('11'!$C$3:$C$300,C840)+COUNTIF('12'!$C$3:$C$300,C840)</f>
        <v>0</v>
      </c>
      <c r="E840" s="18">
        <f>COUNTIF('01'!$D$3:$D$300,C840)+COUNTIF('02'!$D$3:$D$300,C840)+COUNTIF('03'!$D$3:$D$300,C840)+COUNTIF('04'!$D$3:$D$300,C840)+COUNTIF('05'!$D$3:$D$300,C840)+COUNTIF('06'!$D$3:$D$300,C840)+COUNTIF('07'!$D$3:$D$300,C840)+COUNTIF('08'!$D$3:$D$300,C840)+COUNTIF('09'!$D$3:$D$300,C840)+COUNTIF('10'!$D$3:$D$260,C840)+COUNTIF('11'!$D$3:$D$300,C840)+COUNTIF('12'!$D$3:$D$300,C840)</f>
        <v>0</v>
      </c>
      <c r="F840" s="18">
        <f>COUNTIFS('01'!$C$3:$C$300,C840,'01'!$H$3:$H$300,"&gt;0")+COUNTIFS('01'!$D$3:$D$300,C840,'01'!$H$3:$H$300,"&gt;0")+COUNTIFS('02'!$C$3:$C$300,C840,'02'!$H$3:$H$300,"&gt;0")+COUNTIFS('02'!$D$3:$D$300,C840,'02'!$H$3:$H$300,"&gt;0")+COUNTIFS('03'!$C$3:$C$300,C840,'03'!$H$3:$H$300,"&gt;0")+COUNTIFS('03'!$D$3:$D$300,C840,'03'!$H$3:$H$300,"&gt;0")+COUNTIFS('04'!$C$3:$C$300,C840,'04'!$H$3:$H$300,"&gt;0")+COUNTIFS('04'!$D$3:$D$300,C840,'04'!$H$3:$H$300,"&gt;0")+COUNTIFS('05'!$C$3:$C$300,C840,'05'!$H$3:$H$300,"&gt;0")+COUNTIFS('05'!$D$3:$D$300,C840,'05'!$H$3:$H$300,"&gt;0")+COUNTIFS('06'!$C$3:$C$300,C840,'06'!$H$3:$H$300,"&gt;0")+COUNTIFS('06'!$D$3:$D$300,C840,'06'!$H$3:$H$300,"&gt;0")+COUNTIFS('07'!$C$3:$C$300,C840,'07'!$H$3:$H$300,"&gt;0")+COUNTIFS('07'!$D$3:$D$300,C840,'07'!$H$3:$H$300,"&gt;0")+COUNTIFS('08'!$C$3:$C$300,C840,'08'!$H$3:$H$300,"&gt;0")+COUNTIFS('08'!$D$3:$D$300,C840,'08'!$H$3:$H$300,"&gt;0")+COUNTIFS('09'!$C$3:$C$300,C840,'09'!$H$3:$H$300,"&gt;0")+COUNTIFS('09'!$D$3:$D$300,C840,'09'!$H$3:$H$300,"&gt;0")+COUNTIFS('10'!$C$3:$C$260,C840,'10'!$I$3:$I$260,"&gt;0")+COUNTIFS('10'!$D$3:$D$260,C840,'10'!$I$3:$I$260,"&gt;0")+COUNTIFS('11'!$C$3:$C$300,C840,'11'!$H$3:$H$300,"&gt;0")+COUNTIFS('11'!$D$3:$D$300,C840,'11'!$H$3:$H$300,"&gt;0")+COUNTIFS('12'!$C$3:$C$300,C840,'12'!$H$3:$H$300,"&gt;0")+COUNTIFS('12'!$D$3:$D$300,C840,'12'!$H$3:$H$300,"&gt;0")</f>
        <v>0</v>
      </c>
      <c r="G840" s="18">
        <f>COUNTIFS('01'!$C$3:$C$300,C840,'01'!$H$3:$H$300,"&lt;0")+COUNTIFS('01'!$D$3:$D$300,C840,'01'!$H$3:$H$300,"&lt;0")+COUNTIFS('02'!$C$3:$C$300,C840,'02'!$H$3:$H$300,"&lt;0")+COUNTIFS('02'!$D$3:$D$300,C840,'02'!$H$3:$H$300,"&lt;0")+COUNTIFS('03'!$C$3:$C$300,C840,'03'!$H$3:$H$300,"&lt;0")+COUNTIFS('03'!$D$3:$D$300,C840,'03'!$H$3:$H$300,"&lt;0")+COUNTIFS('04'!$C$3:$C$300,C840,'04'!$H$3:$H$300,"&lt;0")+COUNTIFS('04'!$D$3:$D$300,C840,'04'!$H$3:$H$300,"&lt;0")+COUNTIFS('05'!$C$3:$C$300,C840,'05'!$H$3:$H$300,"&lt;0")+COUNTIFS('05'!$D$3:$D$300,C840,'05'!$H$3:$H$300,"&lt;0")+COUNTIFS('06'!$C$3:$C$300,C840,'06'!$H$3:$H$300,"&lt;0")+COUNTIFS('06'!$D$3:$D$300,C840,'06'!$H$3:$H$300,"&lt;0")+COUNTIFS('07'!$C$3:$C$300,C840,'07'!$H$3:$H$300,"&lt;0")+COUNTIFS('07'!$D$3:$D$300,C840,'07'!$H$3:$H$300,"&lt;0")+COUNTIFS('08'!$C$3:$C$300,C840,'08'!$H$3:$H$300,"&lt;0")+COUNTIFS('08'!$D$3:$D$300,C840,'08'!$H$3:$H$300,"&lt;0")+COUNTIFS('09'!$C$3:$C$300,C840,'09'!$H$3:$H$300,"&lt;0")+COUNTIFS('09'!$D$3:$D$300,C840,'09'!$H$3:$H$300,"&lt;0")+COUNTIFS('10'!$C$3:$C$260,C840,'10'!$I$3:$I$260,"&lt;0")+COUNTIFS('10'!$D$3:$D$260,C840,'10'!$I$3:$I$260,"&lt;0")+COUNTIFS('11'!$C$3:$C$300,C840,'11'!$H$3:$H$300,"&lt;0")+COUNTIFS('11'!$D$3:$D$300,C840,'11'!$H$3:$H$300,"&lt;0")+COUNTIFS('12'!$C$3:$C$300,C840,'12'!$H$3:$H$300,"&lt;0")+COUNTIFS('12'!$D$3:$D$300,C840,'12'!$H$3:$H$300,"&lt;0")</f>
        <v>0</v>
      </c>
      <c r="H840" s="19">
        <f>SUMIFS('01'!$H$3:$H$300,'01'!$C$3:$C$300,C840)+SUMIFS('01'!$H$3:$H$300,'01'!$D$3:$D$300,C840)+SUMIFS('02'!$H$3:$H$300,'02'!$C$3:$C$300,C840)+SUMIFS('02'!$H$3:$H$300,'02'!$D$3:$D$300,C840)+SUMIFS('03'!$H$3:$H$300,'03'!$C$3:$C$300,C840)+SUMIFS('03'!$H$3:$H$300,'03'!$D$3:$D$300,C840)+SUMIFS('04'!$H$3:$H$300,'04'!$C$3:$C$300,C840)+SUMIFS('04'!$H$3:$H$300,'04'!$D$3:$D$300,C840)+SUMIFS('05'!$H$3:$H$300,'05'!$C$3:$C$300,C840)+SUMIFS('05'!$H$3:$H$300,'05'!$D$3:$D$300,C840)+SUMIFS('06'!$H$3:$H$300,'06'!$C$3:$C$300,C840)+SUMIFS('06'!$H$3:$H$300,'06'!$D$3:$D$300,C840)+SUMIFS('07'!$H$3:$H$300,'07'!$C$3:$C$300,C840)+SUMIFS('07'!$H$3:$H$300,'07'!$D$3:$D$300,C840)+SUMIFS('08'!$H$3:$H$300,'08'!$C$3:$C$300,C840)+SUMIFS('08'!$H$3:$H$300,'08'!$D$3:$D$300,C840)+SUMIFS('09'!$H$3:$H$300,'09'!$C$3:$C$300,C840)+SUMIFS('09'!$H$3:$H$300,'09'!$D$3:$D$300,C840)+SUMIFS('10'!$I$3:$I$260,'10'!$C$3:$C$260,C840)+SUMIFS('10'!$I$3:$I$260,'10'!$D$3:$D$260,C840)+SUMIFS('11'!$H$3:$H$300,'11'!$C$3:$C$300,C840)+SUMIFS('11'!$H$3:$H$300,'11'!$D$3:$D$300,C840)+SUMIFS('12'!$H$3:$H$300,'12'!$C$3:$C$300,C840)+SUMIFS('12'!$H$3:$H$300,'12'!$D$3:$D$300,C840)</f>
        <v>0</v>
      </c>
      <c r="I840" s="212"/>
      <c r="J840" s="231"/>
      <c r="K840" s="212"/>
      <c r="L840" s="212"/>
    </row>
    <row r="841" spans="1:12" ht="24.75" customHeight="1">
      <c r="A841" s="16">
        <f>Equipes!$H841+(ROW(Equipes!$H841)/100000)</f>
        <v>8.4100000000000008E-3</v>
      </c>
      <c r="B841" s="13">
        <f>RANK(Equipes!$A841,A:A)</f>
        <v>160</v>
      </c>
      <c r="C841" s="28"/>
      <c r="D841" s="18">
        <f>COUNTIF('01'!$C$3:$C$300,C841)+COUNTIF('02'!$C$3:$C$300,C841)+COUNTIF('03'!$C$3:$C$300,C841)+COUNTIF('04'!$C$3:$C$300,C841)+COUNTIF('05'!$C$3:$C$300,C841)+COUNTIF('06'!$C$3:$C$300,C841)+COUNTIF('07'!$C$3:$C$300,C841)+COUNTIF('08'!$C$3:$C$300,C841)+COUNTIF('09'!$C$3:$C$300,C841)+COUNTIF('10'!$C$3:$C$260,C841)+COUNTIF('11'!$C$3:$C$300,C841)+COUNTIF('12'!$C$3:$C$300,C841)</f>
        <v>0</v>
      </c>
      <c r="E841" s="18">
        <f>COUNTIF('01'!$D$3:$D$300,C841)+COUNTIF('02'!$D$3:$D$300,C841)+COUNTIF('03'!$D$3:$D$300,C841)+COUNTIF('04'!$D$3:$D$300,C841)+COUNTIF('05'!$D$3:$D$300,C841)+COUNTIF('06'!$D$3:$D$300,C841)+COUNTIF('07'!$D$3:$D$300,C841)+COUNTIF('08'!$D$3:$D$300,C841)+COUNTIF('09'!$D$3:$D$300,C841)+COUNTIF('10'!$D$3:$D$260,C841)+COUNTIF('11'!$D$3:$D$300,C841)+COUNTIF('12'!$D$3:$D$300,C841)</f>
        <v>0</v>
      </c>
      <c r="F841" s="18">
        <f>COUNTIFS('01'!$C$3:$C$300,C841,'01'!$H$3:$H$300,"&gt;0")+COUNTIFS('01'!$D$3:$D$300,C841,'01'!$H$3:$H$300,"&gt;0")+COUNTIFS('02'!$C$3:$C$300,C841,'02'!$H$3:$H$300,"&gt;0")+COUNTIFS('02'!$D$3:$D$300,C841,'02'!$H$3:$H$300,"&gt;0")+COUNTIFS('03'!$C$3:$C$300,C841,'03'!$H$3:$H$300,"&gt;0")+COUNTIFS('03'!$D$3:$D$300,C841,'03'!$H$3:$H$300,"&gt;0")+COUNTIFS('04'!$C$3:$C$300,C841,'04'!$H$3:$H$300,"&gt;0")+COUNTIFS('04'!$D$3:$D$300,C841,'04'!$H$3:$H$300,"&gt;0")+COUNTIFS('05'!$C$3:$C$300,C841,'05'!$H$3:$H$300,"&gt;0")+COUNTIFS('05'!$D$3:$D$300,C841,'05'!$H$3:$H$300,"&gt;0")+COUNTIFS('06'!$C$3:$C$300,C841,'06'!$H$3:$H$300,"&gt;0")+COUNTIFS('06'!$D$3:$D$300,C841,'06'!$H$3:$H$300,"&gt;0")+COUNTIFS('07'!$C$3:$C$300,C841,'07'!$H$3:$H$300,"&gt;0")+COUNTIFS('07'!$D$3:$D$300,C841,'07'!$H$3:$H$300,"&gt;0")+COUNTIFS('08'!$C$3:$C$300,C841,'08'!$H$3:$H$300,"&gt;0")+COUNTIFS('08'!$D$3:$D$300,C841,'08'!$H$3:$H$300,"&gt;0")+COUNTIFS('09'!$C$3:$C$300,C841,'09'!$H$3:$H$300,"&gt;0")+COUNTIFS('09'!$D$3:$D$300,C841,'09'!$H$3:$H$300,"&gt;0")+COUNTIFS('10'!$C$3:$C$260,C841,'10'!$I$3:$I$260,"&gt;0")+COUNTIFS('10'!$D$3:$D$260,C841,'10'!$I$3:$I$260,"&gt;0")+COUNTIFS('11'!$C$3:$C$300,C841,'11'!$H$3:$H$300,"&gt;0")+COUNTIFS('11'!$D$3:$D$300,C841,'11'!$H$3:$H$300,"&gt;0")+COUNTIFS('12'!$C$3:$C$300,C841,'12'!$H$3:$H$300,"&gt;0")+COUNTIFS('12'!$D$3:$D$300,C841,'12'!$H$3:$H$300,"&gt;0")</f>
        <v>0</v>
      </c>
      <c r="G841" s="18">
        <f>COUNTIFS('01'!$C$3:$C$300,C841,'01'!$H$3:$H$300,"&lt;0")+COUNTIFS('01'!$D$3:$D$300,C841,'01'!$H$3:$H$300,"&lt;0")+COUNTIFS('02'!$C$3:$C$300,C841,'02'!$H$3:$H$300,"&lt;0")+COUNTIFS('02'!$D$3:$D$300,C841,'02'!$H$3:$H$300,"&lt;0")+COUNTIFS('03'!$C$3:$C$300,C841,'03'!$H$3:$H$300,"&lt;0")+COUNTIFS('03'!$D$3:$D$300,C841,'03'!$H$3:$H$300,"&lt;0")+COUNTIFS('04'!$C$3:$C$300,C841,'04'!$H$3:$H$300,"&lt;0")+COUNTIFS('04'!$D$3:$D$300,C841,'04'!$H$3:$H$300,"&lt;0")+COUNTIFS('05'!$C$3:$C$300,C841,'05'!$H$3:$H$300,"&lt;0")+COUNTIFS('05'!$D$3:$D$300,C841,'05'!$H$3:$H$300,"&lt;0")+COUNTIFS('06'!$C$3:$C$300,C841,'06'!$H$3:$H$300,"&lt;0")+COUNTIFS('06'!$D$3:$D$300,C841,'06'!$H$3:$H$300,"&lt;0")+COUNTIFS('07'!$C$3:$C$300,C841,'07'!$H$3:$H$300,"&lt;0")+COUNTIFS('07'!$D$3:$D$300,C841,'07'!$H$3:$H$300,"&lt;0")+COUNTIFS('08'!$C$3:$C$300,C841,'08'!$H$3:$H$300,"&lt;0")+COUNTIFS('08'!$D$3:$D$300,C841,'08'!$H$3:$H$300,"&lt;0")+COUNTIFS('09'!$C$3:$C$300,C841,'09'!$H$3:$H$300,"&lt;0")+COUNTIFS('09'!$D$3:$D$300,C841,'09'!$H$3:$H$300,"&lt;0")+COUNTIFS('10'!$C$3:$C$260,C841,'10'!$I$3:$I$260,"&lt;0")+COUNTIFS('10'!$D$3:$D$260,C841,'10'!$I$3:$I$260,"&lt;0")+COUNTIFS('11'!$C$3:$C$300,C841,'11'!$H$3:$H$300,"&lt;0")+COUNTIFS('11'!$D$3:$D$300,C841,'11'!$H$3:$H$300,"&lt;0")+COUNTIFS('12'!$C$3:$C$300,C841,'12'!$H$3:$H$300,"&lt;0")+COUNTIFS('12'!$D$3:$D$300,C841,'12'!$H$3:$H$300,"&lt;0")</f>
        <v>0</v>
      </c>
      <c r="H841" s="19">
        <f>SUMIFS('01'!$H$3:$H$300,'01'!$C$3:$C$300,C841)+SUMIFS('01'!$H$3:$H$300,'01'!$D$3:$D$300,C841)+SUMIFS('02'!$H$3:$H$300,'02'!$C$3:$C$300,C841)+SUMIFS('02'!$H$3:$H$300,'02'!$D$3:$D$300,C841)+SUMIFS('03'!$H$3:$H$300,'03'!$C$3:$C$300,C841)+SUMIFS('03'!$H$3:$H$300,'03'!$D$3:$D$300,C841)+SUMIFS('04'!$H$3:$H$300,'04'!$C$3:$C$300,C841)+SUMIFS('04'!$H$3:$H$300,'04'!$D$3:$D$300,C841)+SUMIFS('05'!$H$3:$H$300,'05'!$C$3:$C$300,C841)+SUMIFS('05'!$H$3:$H$300,'05'!$D$3:$D$300,C841)+SUMIFS('06'!$H$3:$H$300,'06'!$C$3:$C$300,C841)+SUMIFS('06'!$H$3:$H$300,'06'!$D$3:$D$300,C841)+SUMIFS('07'!$H$3:$H$300,'07'!$C$3:$C$300,C841)+SUMIFS('07'!$H$3:$H$300,'07'!$D$3:$D$300,C841)+SUMIFS('08'!$H$3:$H$300,'08'!$C$3:$C$300,C841)+SUMIFS('08'!$H$3:$H$300,'08'!$D$3:$D$300,C841)+SUMIFS('09'!$H$3:$H$300,'09'!$C$3:$C$300,C841)+SUMIFS('09'!$H$3:$H$300,'09'!$D$3:$D$300,C841)+SUMIFS('10'!$I$3:$I$260,'10'!$C$3:$C$260,C841)+SUMIFS('10'!$I$3:$I$260,'10'!$D$3:$D$260,C841)+SUMIFS('11'!$H$3:$H$300,'11'!$C$3:$C$300,C841)+SUMIFS('11'!$H$3:$H$300,'11'!$D$3:$D$300,C841)+SUMIFS('12'!$H$3:$H$300,'12'!$C$3:$C$300,C841)+SUMIFS('12'!$H$3:$H$300,'12'!$D$3:$D$300,C841)</f>
        <v>0</v>
      </c>
      <c r="I841" s="212"/>
      <c r="J841" s="231"/>
      <c r="K841" s="212"/>
      <c r="L841" s="212"/>
    </row>
    <row r="842" spans="1:12" ht="24.75" customHeight="1">
      <c r="A842" s="16">
        <f>Equipes!$H842+(ROW(Equipes!$H842)/100000)</f>
        <v>8.4200000000000004E-3</v>
      </c>
      <c r="B842" s="13">
        <f>RANK(Equipes!$A842,A:A)</f>
        <v>159</v>
      </c>
      <c r="C842" s="28"/>
      <c r="D842" s="18">
        <f>COUNTIF('01'!$C$3:$C$300,C842)+COUNTIF('02'!$C$3:$C$300,C842)+COUNTIF('03'!$C$3:$C$300,C842)+COUNTIF('04'!$C$3:$C$300,C842)+COUNTIF('05'!$C$3:$C$300,C842)+COUNTIF('06'!$C$3:$C$300,C842)+COUNTIF('07'!$C$3:$C$300,C842)+COUNTIF('08'!$C$3:$C$300,C842)+COUNTIF('09'!$C$3:$C$300,C842)+COUNTIF('10'!$C$3:$C$260,C842)+COUNTIF('11'!$C$3:$C$300,C842)+COUNTIF('12'!$C$3:$C$300,C842)</f>
        <v>0</v>
      </c>
      <c r="E842" s="18">
        <f>COUNTIF('01'!$D$3:$D$300,C842)+COUNTIF('02'!$D$3:$D$300,C842)+COUNTIF('03'!$D$3:$D$300,C842)+COUNTIF('04'!$D$3:$D$300,C842)+COUNTIF('05'!$D$3:$D$300,C842)+COUNTIF('06'!$D$3:$D$300,C842)+COUNTIF('07'!$D$3:$D$300,C842)+COUNTIF('08'!$D$3:$D$300,C842)+COUNTIF('09'!$D$3:$D$300,C842)+COUNTIF('10'!$D$3:$D$260,C842)+COUNTIF('11'!$D$3:$D$300,C842)+COUNTIF('12'!$D$3:$D$300,C842)</f>
        <v>0</v>
      </c>
      <c r="F842" s="18">
        <f>COUNTIFS('01'!$C$3:$C$300,C842,'01'!$H$3:$H$300,"&gt;0")+COUNTIFS('01'!$D$3:$D$300,C842,'01'!$H$3:$H$300,"&gt;0")+COUNTIFS('02'!$C$3:$C$300,C842,'02'!$H$3:$H$300,"&gt;0")+COUNTIFS('02'!$D$3:$D$300,C842,'02'!$H$3:$H$300,"&gt;0")+COUNTIFS('03'!$C$3:$C$300,C842,'03'!$H$3:$H$300,"&gt;0")+COUNTIFS('03'!$D$3:$D$300,C842,'03'!$H$3:$H$300,"&gt;0")+COUNTIFS('04'!$C$3:$C$300,C842,'04'!$H$3:$H$300,"&gt;0")+COUNTIFS('04'!$D$3:$D$300,C842,'04'!$H$3:$H$300,"&gt;0")+COUNTIFS('05'!$C$3:$C$300,C842,'05'!$H$3:$H$300,"&gt;0")+COUNTIFS('05'!$D$3:$D$300,C842,'05'!$H$3:$H$300,"&gt;0")+COUNTIFS('06'!$C$3:$C$300,C842,'06'!$H$3:$H$300,"&gt;0")+COUNTIFS('06'!$D$3:$D$300,C842,'06'!$H$3:$H$300,"&gt;0")+COUNTIFS('07'!$C$3:$C$300,C842,'07'!$H$3:$H$300,"&gt;0")+COUNTIFS('07'!$D$3:$D$300,C842,'07'!$H$3:$H$300,"&gt;0")+COUNTIFS('08'!$C$3:$C$300,C842,'08'!$H$3:$H$300,"&gt;0")+COUNTIFS('08'!$D$3:$D$300,C842,'08'!$H$3:$H$300,"&gt;0")+COUNTIFS('09'!$C$3:$C$300,C842,'09'!$H$3:$H$300,"&gt;0")+COUNTIFS('09'!$D$3:$D$300,C842,'09'!$H$3:$H$300,"&gt;0")+COUNTIFS('10'!$C$3:$C$260,C842,'10'!$I$3:$I$260,"&gt;0")+COUNTIFS('10'!$D$3:$D$260,C842,'10'!$I$3:$I$260,"&gt;0")+COUNTIFS('11'!$C$3:$C$300,C842,'11'!$H$3:$H$300,"&gt;0")+COUNTIFS('11'!$D$3:$D$300,C842,'11'!$H$3:$H$300,"&gt;0")+COUNTIFS('12'!$C$3:$C$300,C842,'12'!$H$3:$H$300,"&gt;0")+COUNTIFS('12'!$D$3:$D$300,C842,'12'!$H$3:$H$300,"&gt;0")</f>
        <v>0</v>
      </c>
      <c r="G842" s="18">
        <f>COUNTIFS('01'!$C$3:$C$300,C842,'01'!$H$3:$H$300,"&lt;0")+COUNTIFS('01'!$D$3:$D$300,C842,'01'!$H$3:$H$300,"&lt;0")+COUNTIFS('02'!$C$3:$C$300,C842,'02'!$H$3:$H$300,"&lt;0")+COUNTIFS('02'!$D$3:$D$300,C842,'02'!$H$3:$H$300,"&lt;0")+COUNTIFS('03'!$C$3:$C$300,C842,'03'!$H$3:$H$300,"&lt;0")+COUNTIFS('03'!$D$3:$D$300,C842,'03'!$H$3:$H$300,"&lt;0")+COUNTIFS('04'!$C$3:$C$300,C842,'04'!$H$3:$H$300,"&lt;0")+COUNTIFS('04'!$D$3:$D$300,C842,'04'!$H$3:$H$300,"&lt;0")+COUNTIFS('05'!$C$3:$C$300,C842,'05'!$H$3:$H$300,"&lt;0")+COUNTIFS('05'!$D$3:$D$300,C842,'05'!$H$3:$H$300,"&lt;0")+COUNTIFS('06'!$C$3:$C$300,C842,'06'!$H$3:$H$300,"&lt;0")+COUNTIFS('06'!$D$3:$D$300,C842,'06'!$H$3:$H$300,"&lt;0")+COUNTIFS('07'!$C$3:$C$300,C842,'07'!$H$3:$H$300,"&lt;0")+COUNTIFS('07'!$D$3:$D$300,C842,'07'!$H$3:$H$300,"&lt;0")+COUNTIFS('08'!$C$3:$C$300,C842,'08'!$H$3:$H$300,"&lt;0")+COUNTIFS('08'!$D$3:$D$300,C842,'08'!$H$3:$H$300,"&lt;0")+COUNTIFS('09'!$C$3:$C$300,C842,'09'!$H$3:$H$300,"&lt;0")+COUNTIFS('09'!$D$3:$D$300,C842,'09'!$H$3:$H$300,"&lt;0")+COUNTIFS('10'!$C$3:$C$260,C842,'10'!$I$3:$I$260,"&lt;0")+COUNTIFS('10'!$D$3:$D$260,C842,'10'!$I$3:$I$260,"&lt;0")+COUNTIFS('11'!$C$3:$C$300,C842,'11'!$H$3:$H$300,"&lt;0")+COUNTIFS('11'!$D$3:$D$300,C842,'11'!$H$3:$H$300,"&lt;0")+COUNTIFS('12'!$C$3:$C$300,C842,'12'!$H$3:$H$300,"&lt;0")+COUNTIFS('12'!$D$3:$D$300,C842,'12'!$H$3:$H$300,"&lt;0")</f>
        <v>0</v>
      </c>
      <c r="H842" s="19">
        <f>SUMIFS('01'!$H$3:$H$300,'01'!$C$3:$C$300,C842)+SUMIFS('01'!$H$3:$H$300,'01'!$D$3:$D$300,C842)+SUMIFS('02'!$H$3:$H$300,'02'!$C$3:$C$300,C842)+SUMIFS('02'!$H$3:$H$300,'02'!$D$3:$D$300,C842)+SUMIFS('03'!$H$3:$H$300,'03'!$C$3:$C$300,C842)+SUMIFS('03'!$H$3:$H$300,'03'!$D$3:$D$300,C842)+SUMIFS('04'!$H$3:$H$300,'04'!$C$3:$C$300,C842)+SUMIFS('04'!$H$3:$H$300,'04'!$D$3:$D$300,C842)+SUMIFS('05'!$H$3:$H$300,'05'!$C$3:$C$300,C842)+SUMIFS('05'!$H$3:$H$300,'05'!$D$3:$D$300,C842)+SUMIFS('06'!$H$3:$H$300,'06'!$C$3:$C$300,C842)+SUMIFS('06'!$H$3:$H$300,'06'!$D$3:$D$300,C842)+SUMIFS('07'!$H$3:$H$300,'07'!$C$3:$C$300,C842)+SUMIFS('07'!$H$3:$H$300,'07'!$D$3:$D$300,C842)+SUMIFS('08'!$H$3:$H$300,'08'!$C$3:$C$300,C842)+SUMIFS('08'!$H$3:$H$300,'08'!$D$3:$D$300,C842)+SUMIFS('09'!$H$3:$H$300,'09'!$C$3:$C$300,C842)+SUMIFS('09'!$H$3:$H$300,'09'!$D$3:$D$300,C842)+SUMIFS('10'!$I$3:$I$260,'10'!$C$3:$C$260,C842)+SUMIFS('10'!$I$3:$I$260,'10'!$D$3:$D$260,C842)+SUMIFS('11'!$H$3:$H$300,'11'!$C$3:$C$300,C842)+SUMIFS('11'!$H$3:$H$300,'11'!$D$3:$D$300,C842)+SUMIFS('12'!$H$3:$H$300,'12'!$C$3:$C$300,C842)+SUMIFS('12'!$H$3:$H$300,'12'!$D$3:$D$300,C842)</f>
        <v>0</v>
      </c>
      <c r="I842" s="212"/>
      <c r="J842" s="231"/>
      <c r="K842" s="212"/>
      <c r="L842" s="212"/>
    </row>
    <row r="843" spans="1:12" ht="24.75" customHeight="1">
      <c r="A843" s="16">
        <f>Equipes!$H843+(ROW(Equipes!$H843)/100000)</f>
        <v>8.43E-3</v>
      </c>
      <c r="B843" s="13">
        <f>RANK(Equipes!$A843,A:A)</f>
        <v>158</v>
      </c>
      <c r="C843" s="28"/>
      <c r="D843" s="18">
        <f>COUNTIF('01'!$C$3:$C$300,C843)+COUNTIF('02'!$C$3:$C$300,C843)+COUNTIF('03'!$C$3:$C$300,C843)+COUNTIF('04'!$C$3:$C$300,C843)+COUNTIF('05'!$C$3:$C$300,C843)+COUNTIF('06'!$C$3:$C$300,C843)+COUNTIF('07'!$C$3:$C$300,C843)+COUNTIF('08'!$C$3:$C$300,C843)+COUNTIF('09'!$C$3:$C$300,C843)+COUNTIF('10'!$C$3:$C$260,C843)+COUNTIF('11'!$C$3:$C$300,C843)+COUNTIF('12'!$C$3:$C$300,C843)</f>
        <v>0</v>
      </c>
      <c r="E843" s="18">
        <f>COUNTIF('01'!$D$3:$D$300,C843)+COUNTIF('02'!$D$3:$D$300,C843)+COUNTIF('03'!$D$3:$D$300,C843)+COUNTIF('04'!$D$3:$D$300,C843)+COUNTIF('05'!$D$3:$D$300,C843)+COUNTIF('06'!$D$3:$D$300,C843)+COUNTIF('07'!$D$3:$D$300,C843)+COUNTIF('08'!$D$3:$D$300,C843)+COUNTIF('09'!$D$3:$D$300,C843)+COUNTIF('10'!$D$3:$D$260,C843)+COUNTIF('11'!$D$3:$D$300,C843)+COUNTIF('12'!$D$3:$D$300,C843)</f>
        <v>0</v>
      </c>
      <c r="F843" s="18">
        <f>COUNTIFS('01'!$C$3:$C$300,C843,'01'!$H$3:$H$300,"&gt;0")+COUNTIFS('01'!$D$3:$D$300,C843,'01'!$H$3:$H$300,"&gt;0")+COUNTIFS('02'!$C$3:$C$300,C843,'02'!$H$3:$H$300,"&gt;0")+COUNTIFS('02'!$D$3:$D$300,C843,'02'!$H$3:$H$300,"&gt;0")+COUNTIFS('03'!$C$3:$C$300,C843,'03'!$H$3:$H$300,"&gt;0")+COUNTIFS('03'!$D$3:$D$300,C843,'03'!$H$3:$H$300,"&gt;0")+COUNTIFS('04'!$C$3:$C$300,C843,'04'!$H$3:$H$300,"&gt;0")+COUNTIFS('04'!$D$3:$D$300,C843,'04'!$H$3:$H$300,"&gt;0")+COUNTIFS('05'!$C$3:$C$300,C843,'05'!$H$3:$H$300,"&gt;0")+COUNTIFS('05'!$D$3:$D$300,C843,'05'!$H$3:$H$300,"&gt;0")+COUNTIFS('06'!$C$3:$C$300,C843,'06'!$H$3:$H$300,"&gt;0")+COUNTIFS('06'!$D$3:$D$300,C843,'06'!$H$3:$H$300,"&gt;0")+COUNTIFS('07'!$C$3:$C$300,C843,'07'!$H$3:$H$300,"&gt;0")+COUNTIFS('07'!$D$3:$D$300,C843,'07'!$H$3:$H$300,"&gt;0")+COUNTIFS('08'!$C$3:$C$300,C843,'08'!$H$3:$H$300,"&gt;0")+COUNTIFS('08'!$D$3:$D$300,C843,'08'!$H$3:$H$300,"&gt;0")+COUNTIFS('09'!$C$3:$C$300,C843,'09'!$H$3:$H$300,"&gt;0")+COUNTIFS('09'!$D$3:$D$300,C843,'09'!$H$3:$H$300,"&gt;0")+COUNTIFS('10'!$C$3:$C$260,C843,'10'!$I$3:$I$260,"&gt;0")+COUNTIFS('10'!$D$3:$D$260,C843,'10'!$I$3:$I$260,"&gt;0")+COUNTIFS('11'!$C$3:$C$300,C843,'11'!$H$3:$H$300,"&gt;0")+COUNTIFS('11'!$D$3:$D$300,C843,'11'!$H$3:$H$300,"&gt;0")+COUNTIFS('12'!$C$3:$C$300,C843,'12'!$H$3:$H$300,"&gt;0")+COUNTIFS('12'!$D$3:$D$300,C843,'12'!$H$3:$H$300,"&gt;0")</f>
        <v>0</v>
      </c>
      <c r="G843" s="18">
        <f>COUNTIFS('01'!$C$3:$C$300,C843,'01'!$H$3:$H$300,"&lt;0")+COUNTIFS('01'!$D$3:$D$300,C843,'01'!$H$3:$H$300,"&lt;0")+COUNTIFS('02'!$C$3:$C$300,C843,'02'!$H$3:$H$300,"&lt;0")+COUNTIFS('02'!$D$3:$D$300,C843,'02'!$H$3:$H$300,"&lt;0")+COUNTIFS('03'!$C$3:$C$300,C843,'03'!$H$3:$H$300,"&lt;0")+COUNTIFS('03'!$D$3:$D$300,C843,'03'!$H$3:$H$300,"&lt;0")+COUNTIFS('04'!$C$3:$C$300,C843,'04'!$H$3:$H$300,"&lt;0")+COUNTIFS('04'!$D$3:$D$300,C843,'04'!$H$3:$H$300,"&lt;0")+COUNTIFS('05'!$C$3:$C$300,C843,'05'!$H$3:$H$300,"&lt;0")+COUNTIFS('05'!$D$3:$D$300,C843,'05'!$H$3:$H$300,"&lt;0")+COUNTIFS('06'!$C$3:$C$300,C843,'06'!$H$3:$H$300,"&lt;0")+COUNTIFS('06'!$D$3:$D$300,C843,'06'!$H$3:$H$300,"&lt;0")+COUNTIFS('07'!$C$3:$C$300,C843,'07'!$H$3:$H$300,"&lt;0")+COUNTIFS('07'!$D$3:$D$300,C843,'07'!$H$3:$H$300,"&lt;0")+COUNTIFS('08'!$C$3:$C$300,C843,'08'!$H$3:$H$300,"&lt;0")+COUNTIFS('08'!$D$3:$D$300,C843,'08'!$H$3:$H$300,"&lt;0")+COUNTIFS('09'!$C$3:$C$300,C843,'09'!$H$3:$H$300,"&lt;0")+COUNTIFS('09'!$D$3:$D$300,C843,'09'!$H$3:$H$300,"&lt;0")+COUNTIFS('10'!$C$3:$C$260,C843,'10'!$I$3:$I$260,"&lt;0")+COUNTIFS('10'!$D$3:$D$260,C843,'10'!$I$3:$I$260,"&lt;0")+COUNTIFS('11'!$C$3:$C$300,C843,'11'!$H$3:$H$300,"&lt;0")+COUNTIFS('11'!$D$3:$D$300,C843,'11'!$H$3:$H$300,"&lt;0")+COUNTIFS('12'!$C$3:$C$300,C843,'12'!$H$3:$H$300,"&lt;0")+COUNTIFS('12'!$D$3:$D$300,C843,'12'!$H$3:$H$300,"&lt;0")</f>
        <v>0</v>
      </c>
      <c r="H843" s="19">
        <f>SUMIFS('01'!$H$3:$H$300,'01'!$C$3:$C$300,C843)+SUMIFS('01'!$H$3:$H$300,'01'!$D$3:$D$300,C843)+SUMIFS('02'!$H$3:$H$300,'02'!$C$3:$C$300,C843)+SUMIFS('02'!$H$3:$H$300,'02'!$D$3:$D$300,C843)+SUMIFS('03'!$H$3:$H$300,'03'!$C$3:$C$300,C843)+SUMIFS('03'!$H$3:$H$300,'03'!$D$3:$D$300,C843)+SUMIFS('04'!$H$3:$H$300,'04'!$C$3:$C$300,C843)+SUMIFS('04'!$H$3:$H$300,'04'!$D$3:$D$300,C843)+SUMIFS('05'!$H$3:$H$300,'05'!$C$3:$C$300,C843)+SUMIFS('05'!$H$3:$H$300,'05'!$D$3:$D$300,C843)+SUMIFS('06'!$H$3:$H$300,'06'!$C$3:$C$300,C843)+SUMIFS('06'!$H$3:$H$300,'06'!$D$3:$D$300,C843)+SUMIFS('07'!$H$3:$H$300,'07'!$C$3:$C$300,C843)+SUMIFS('07'!$H$3:$H$300,'07'!$D$3:$D$300,C843)+SUMIFS('08'!$H$3:$H$300,'08'!$C$3:$C$300,C843)+SUMIFS('08'!$H$3:$H$300,'08'!$D$3:$D$300,C843)+SUMIFS('09'!$H$3:$H$300,'09'!$C$3:$C$300,C843)+SUMIFS('09'!$H$3:$H$300,'09'!$D$3:$D$300,C843)+SUMIFS('10'!$I$3:$I$260,'10'!$C$3:$C$260,C843)+SUMIFS('10'!$I$3:$I$260,'10'!$D$3:$D$260,C843)+SUMIFS('11'!$H$3:$H$300,'11'!$C$3:$C$300,C843)+SUMIFS('11'!$H$3:$H$300,'11'!$D$3:$D$300,C843)+SUMIFS('12'!$H$3:$H$300,'12'!$C$3:$C$300,C843)+SUMIFS('12'!$H$3:$H$300,'12'!$D$3:$D$300,C843)</f>
        <v>0</v>
      </c>
      <c r="I843" s="212"/>
      <c r="J843" s="231"/>
      <c r="K843" s="212"/>
      <c r="L843" s="212"/>
    </row>
    <row r="844" spans="1:12" ht="24.75" customHeight="1">
      <c r="A844" s="16">
        <f>Equipes!$H844+(ROW(Equipes!$H844)/100000)</f>
        <v>8.4399999999999996E-3</v>
      </c>
      <c r="B844" s="13">
        <f>RANK(Equipes!$A844,A:A)</f>
        <v>157</v>
      </c>
      <c r="C844" s="28"/>
      <c r="D844" s="18">
        <f>COUNTIF('01'!$C$3:$C$300,C844)+COUNTIF('02'!$C$3:$C$300,C844)+COUNTIF('03'!$C$3:$C$300,C844)+COUNTIF('04'!$C$3:$C$300,C844)+COUNTIF('05'!$C$3:$C$300,C844)+COUNTIF('06'!$C$3:$C$300,C844)+COUNTIF('07'!$C$3:$C$300,C844)+COUNTIF('08'!$C$3:$C$300,C844)+COUNTIF('09'!$C$3:$C$300,C844)+COUNTIF('10'!$C$3:$C$260,C844)+COUNTIF('11'!$C$3:$C$300,C844)+COUNTIF('12'!$C$3:$C$300,C844)</f>
        <v>0</v>
      </c>
      <c r="E844" s="18">
        <f>COUNTIF('01'!$D$3:$D$300,C844)+COUNTIF('02'!$D$3:$D$300,C844)+COUNTIF('03'!$D$3:$D$300,C844)+COUNTIF('04'!$D$3:$D$300,C844)+COUNTIF('05'!$D$3:$D$300,C844)+COUNTIF('06'!$D$3:$D$300,C844)+COUNTIF('07'!$D$3:$D$300,C844)+COUNTIF('08'!$D$3:$D$300,C844)+COUNTIF('09'!$D$3:$D$300,C844)+COUNTIF('10'!$D$3:$D$260,C844)+COUNTIF('11'!$D$3:$D$300,C844)+COUNTIF('12'!$D$3:$D$300,C844)</f>
        <v>0</v>
      </c>
      <c r="F844" s="18">
        <f>COUNTIFS('01'!$C$3:$C$300,C844,'01'!$H$3:$H$300,"&gt;0")+COUNTIFS('01'!$D$3:$D$300,C844,'01'!$H$3:$H$300,"&gt;0")+COUNTIFS('02'!$C$3:$C$300,C844,'02'!$H$3:$H$300,"&gt;0")+COUNTIFS('02'!$D$3:$D$300,C844,'02'!$H$3:$H$300,"&gt;0")+COUNTIFS('03'!$C$3:$C$300,C844,'03'!$H$3:$H$300,"&gt;0")+COUNTIFS('03'!$D$3:$D$300,C844,'03'!$H$3:$H$300,"&gt;0")+COUNTIFS('04'!$C$3:$C$300,C844,'04'!$H$3:$H$300,"&gt;0")+COUNTIFS('04'!$D$3:$D$300,C844,'04'!$H$3:$H$300,"&gt;0")+COUNTIFS('05'!$C$3:$C$300,C844,'05'!$H$3:$H$300,"&gt;0")+COUNTIFS('05'!$D$3:$D$300,C844,'05'!$H$3:$H$300,"&gt;0")+COUNTIFS('06'!$C$3:$C$300,C844,'06'!$H$3:$H$300,"&gt;0")+COUNTIFS('06'!$D$3:$D$300,C844,'06'!$H$3:$H$300,"&gt;0")+COUNTIFS('07'!$C$3:$C$300,C844,'07'!$H$3:$H$300,"&gt;0")+COUNTIFS('07'!$D$3:$D$300,C844,'07'!$H$3:$H$300,"&gt;0")+COUNTIFS('08'!$C$3:$C$300,C844,'08'!$H$3:$H$300,"&gt;0")+COUNTIFS('08'!$D$3:$D$300,C844,'08'!$H$3:$H$300,"&gt;0")+COUNTIFS('09'!$C$3:$C$300,C844,'09'!$H$3:$H$300,"&gt;0")+COUNTIFS('09'!$D$3:$D$300,C844,'09'!$H$3:$H$300,"&gt;0")+COUNTIFS('10'!$C$3:$C$260,C844,'10'!$I$3:$I$260,"&gt;0")+COUNTIFS('10'!$D$3:$D$260,C844,'10'!$I$3:$I$260,"&gt;0")+COUNTIFS('11'!$C$3:$C$300,C844,'11'!$H$3:$H$300,"&gt;0")+COUNTIFS('11'!$D$3:$D$300,C844,'11'!$H$3:$H$300,"&gt;0")+COUNTIFS('12'!$C$3:$C$300,C844,'12'!$H$3:$H$300,"&gt;0")+COUNTIFS('12'!$D$3:$D$300,C844,'12'!$H$3:$H$300,"&gt;0")</f>
        <v>0</v>
      </c>
      <c r="G844" s="18">
        <f>COUNTIFS('01'!$C$3:$C$300,C844,'01'!$H$3:$H$300,"&lt;0")+COUNTIFS('01'!$D$3:$D$300,C844,'01'!$H$3:$H$300,"&lt;0")+COUNTIFS('02'!$C$3:$C$300,C844,'02'!$H$3:$H$300,"&lt;0")+COUNTIFS('02'!$D$3:$D$300,C844,'02'!$H$3:$H$300,"&lt;0")+COUNTIFS('03'!$C$3:$C$300,C844,'03'!$H$3:$H$300,"&lt;0")+COUNTIFS('03'!$D$3:$D$300,C844,'03'!$H$3:$H$300,"&lt;0")+COUNTIFS('04'!$C$3:$C$300,C844,'04'!$H$3:$H$300,"&lt;0")+COUNTIFS('04'!$D$3:$D$300,C844,'04'!$H$3:$H$300,"&lt;0")+COUNTIFS('05'!$C$3:$C$300,C844,'05'!$H$3:$H$300,"&lt;0")+COUNTIFS('05'!$D$3:$D$300,C844,'05'!$H$3:$H$300,"&lt;0")+COUNTIFS('06'!$C$3:$C$300,C844,'06'!$H$3:$H$300,"&lt;0")+COUNTIFS('06'!$D$3:$D$300,C844,'06'!$H$3:$H$300,"&lt;0")+COUNTIFS('07'!$C$3:$C$300,C844,'07'!$H$3:$H$300,"&lt;0")+COUNTIFS('07'!$D$3:$D$300,C844,'07'!$H$3:$H$300,"&lt;0")+COUNTIFS('08'!$C$3:$C$300,C844,'08'!$H$3:$H$300,"&lt;0")+COUNTIFS('08'!$D$3:$D$300,C844,'08'!$H$3:$H$300,"&lt;0")+COUNTIFS('09'!$C$3:$C$300,C844,'09'!$H$3:$H$300,"&lt;0")+COUNTIFS('09'!$D$3:$D$300,C844,'09'!$H$3:$H$300,"&lt;0")+COUNTIFS('10'!$C$3:$C$260,C844,'10'!$I$3:$I$260,"&lt;0")+COUNTIFS('10'!$D$3:$D$260,C844,'10'!$I$3:$I$260,"&lt;0")+COUNTIFS('11'!$C$3:$C$300,C844,'11'!$H$3:$H$300,"&lt;0")+COUNTIFS('11'!$D$3:$D$300,C844,'11'!$H$3:$H$300,"&lt;0")+COUNTIFS('12'!$C$3:$C$300,C844,'12'!$H$3:$H$300,"&lt;0")+COUNTIFS('12'!$D$3:$D$300,C844,'12'!$H$3:$H$300,"&lt;0")</f>
        <v>0</v>
      </c>
      <c r="H844" s="19">
        <f>SUMIFS('01'!$H$3:$H$300,'01'!$C$3:$C$300,C844)+SUMIFS('01'!$H$3:$H$300,'01'!$D$3:$D$300,C844)+SUMIFS('02'!$H$3:$H$300,'02'!$C$3:$C$300,C844)+SUMIFS('02'!$H$3:$H$300,'02'!$D$3:$D$300,C844)+SUMIFS('03'!$H$3:$H$300,'03'!$C$3:$C$300,C844)+SUMIFS('03'!$H$3:$H$300,'03'!$D$3:$D$300,C844)+SUMIFS('04'!$H$3:$H$300,'04'!$C$3:$C$300,C844)+SUMIFS('04'!$H$3:$H$300,'04'!$D$3:$D$300,C844)+SUMIFS('05'!$H$3:$H$300,'05'!$C$3:$C$300,C844)+SUMIFS('05'!$H$3:$H$300,'05'!$D$3:$D$300,C844)+SUMIFS('06'!$H$3:$H$300,'06'!$C$3:$C$300,C844)+SUMIFS('06'!$H$3:$H$300,'06'!$D$3:$D$300,C844)+SUMIFS('07'!$H$3:$H$300,'07'!$C$3:$C$300,C844)+SUMIFS('07'!$H$3:$H$300,'07'!$D$3:$D$300,C844)+SUMIFS('08'!$H$3:$H$300,'08'!$C$3:$C$300,C844)+SUMIFS('08'!$H$3:$H$300,'08'!$D$3:$D$300,C844)+SUMIFS('09'!$H$3:$H$300,'09'!$C$3:$C$300,C844)+SUMIFS('09'!$H$3:$H$300,'09'!$D$3:$D$300,C844)+SUMIFS('10'!$I$3:$I$260,'10'!$C$3:$C$260,C844)+SUMIFS('10'!$I$3:$I$260,'10'!$D$3:$D$260,C844)+SUMIFS('11'!$H$3:$H$300,'11'!$C$3:$C$300,C844)+SUMIFS('11'!$H$3:$H$300,'11'!$D$3:$D$300,C844)+SUMIFS('12'!$H$3:$H$300,'12'!$C$3:$C$300,C844)+SUMIFS('12'!$H$3:$H$300,'12'!$D$3:$D$300,C844)</f>
        <v>0</v>
      </c>
      <c r="I844" s="212"/>
      <c r="J844" s="231"/>
      <c r="K844" s="212"/>
      <c r="L844" s="212"/>
    </row>
    <row r="845" spans="1:12" ht="24.75" customHeight="1">
      <c r="A845" s="16">
        <f>Equipes!$H845+(ROW(Equipes!$H845)/100000)</f>
        <v>8.4499999999999992E-3</v>
      </c>
      <c r="B845" s="13">
        <f>RANK(Equipes!$A845,A:A)</f>
        <v>156</v>
      </c>
      <c r="C845" s="28"/>
      <c r="D845" s="18">
        <f>COUNTIF('01'!$C$3:$C$300,C845)+COUNTIF('02'!$C$3:$C$300,C845)+COUNTIF('03'!$C$3:$C$300,C845)+COUNTIF('04'!$C$3:$C$300,C845)+COUNTIF('05'!$C$3:$C$300,C845)+COUNTIF('06'!$C$3:$C$300,C845)+COUNTIF('07'!$C$3:$C$300,C845)+COUNTIF('08'!$C$3:$C$300,C845)+COUNTIF('09'!$C$3:$C$300,C845)+COUNTIF('10'!$C$3:$C$260,C845)+COUNTIF('11'!$C$3:$C$300,C845)+COUNTIF('12'!$C$3:$C$300,C845)</f>
        <v>0</v>
      </c>
      <c r="E845" s="18">
        <f>COUNTIF('01'!$D$3:$D$300,C845)+COUNTIF('02'!$D$3:$D$300,C845)+COUNTIF('03'!$D$3:$D$300,C845)+COUNTIF('04'!$D$3:$D$300,C845)+COUNTIF('05'!$D$3:$D$300,C845)+COUNTIF('06'!$D$3:$D$300,C845)+COUNTIF('07'!$D$3:$D$300,C845)+COUNTIF('08'!$D$3:$D$300,C845)+COUNTIF('09'!$D$3:$D$300,C845)+COUNTIF('10'!$D$3:$D$260,C845)+COUNTIF('11'!$D$3:$D$300,C845)+COUNTIF('12'!$D$3:$D$300,C845)</f>
        <v>0</v>
      </c>
      <c r="F845" s="18">
        <f>COUNTIFS('01'!$C$3:$C$300,C845,'01'!$H$3:$H$300,"&gt;0")+COUNTIFS('01'!$D$3:$D$300,C845,'01'!$H$3:$H$300,"&gt;0")+COUNTIFS('02'!$C$3:$C$300,C845,'02'!$H$3:$H$300,"&gt;0")+COUNTIFS('02'!$D$3:$D$300,C845,'02'!$H$3:$H$300,"&gt;0")+COUNTIFS('03'!$C$3:$C$300,C845,'03'!$H$3:$H$300,"&gt;0")+COUNTIFS('03'!$D$3:$D$300,C845,'03'!$H$3:$H$300,"&gt;0")+COUNTIFS('04'!$C$3:$C$300,C845,'04'!$H$3:$H$300,"&gt;0")+COUNTIFS('04'!$D$3:$D$300,C845,'04'!$H$3:$H$300,"&gt;0")+COUNTIFS('05'!$C$3:$C$300,C845,'05'!$H$3:$H$300,"&gt;0")+COUNTIFS('05'!$D$3:$D$300,C845,'05'!$H$3:$H$300,"&gt;0")+COUNTIFS('06'!$C$3:$C$300,C845,'06'!$H$3:$H$300,"&gt;0")+COUNTIFS('06'!$D$3:$D$300,C845,'06'!$H$3:$H$300,"&gt;0")+COUNTIFS('07'!$C$3:$C$300,C845,'07'!$H$3:$H$300,"&gt;0")+COUNTIFS('07'!$D$3:$D$300,C845,'07'!$H$3:$H$300,"&gt;0")+COUNTIFS('08'!$C$3:$C$300,C845,'08'!$H$3:$H$300,"&gt;0")+COUNTIFS('08'!$D$3:$D$300,C845,'08'!$H$3:$H$300,"&gt;0")+COUNTIFS('09'!$C$3:$C$300,C845,'09'!$H$3:$H$300,"&gt;0")+COUNTIFS('09'!$D$3:$D$300,C845,'09'!$H$3:$H$300,"&gt;0")+COUNTIFS('10'!$C$3:$C$260,C845,'10'!$I$3:$I$260,"&gt;0")+COUNTIFS('10'!$D$3:$D$260,C845,'10'!$I$3:$I$260,"&gt;0")+COUNTIFS('11'!$C$3:$C$300,C845,'11'!$H$3:$H$300,"&gt;0")+COUNTIFS('11'!$D$3:$D$300,C845,'11'!$H$3:$H$300,"&gt;0")+COUNTIFS('12'!$C$3:$C$300,C845,'12'!$H$3:$H$300,"&gt;0")+COUNTIFS('12'!$D$3:$D$300,C845,'12'!$H$3:$H$300,"&gt;0")</f>
        <v>0</v>
      </c>
      <c r="G845" s="18">
        <f>COUNTIFS('01'!$C$3:$C$300,C845,'01'!$H$3:$H$300,"&lt;0")+COUNTIFS('01'!$D$3:$D$300,C845,'01'!$H$3:$H$300,"&lt;0")+COUNTIFS('02'!$C$3:$C$300,C845,'02'!$H$3:$H$300,"&lt;0")+COUNTIFS('02'!$D$3:$D$300,C845,'02'!$H$3:$H$300,"&lt;0")+COUNTIFS('03'!$C$3:$C$300,C845,'03'!$H$3:$H$300,"&lt;0")+COUNTIFS('03'!$D$3:$D$300,C845,'03'!$H$3:$H$300,"&lt;0")+COUNTIFS('04'!$C$3:$C$300,C845,'04'!$H$3:$H$300,"&lt;0")+COUNTIFS('04'!$D$3:$D$300,C845,'04'!$H$3:$H$300,"&lt;0")+COUNTIFS('05'!$C$3:$C$300,C845,'05'!$H$3:$H$300,"&lt;0")+COUNTIFS('05'!$D$3:$D$300,C845,'05'!$H$3:$H$300,"&lt;0")+COUNTIFS('06'!$C$3:$C$300,C845,'06'!$H$3:$H$300,"&lt;0")+COUNTIFS('06'!$D$3:$D$300,C845,'06'!$H$3:$H$300,"&lt;0")+COUNTIFS('07'!$C$3:$C$300,C845,'07'!$H$3:$H$300,"&lt;0")+COUNTIFS('07'!$D$3:$D$300,C845,'07'!$H$3:$H$300,"&lt;0")+COUNTIFS('08'!$C$3:$C$300,C845,'08'!$H$3:$H$300,"&lt;0")+COUNTIFS('08'!$D$3:$D$300,C845,'08'!$H$3:$H$300,"&lt;0")+COUNTIFS('09'!$C$3:$C$300,C845,'09'!$H$3:$H$300,"&lt;0")+COUNTIFS('09'!$D$3:$D$300,C845,'09'!$H$3:$H$300,"&lt;0")+COUNTIFS('10'!$C$3:$C$260,C845,'10'!$I$3:$I$260,"&lt;0")+COUNTIFS('10'!$D$3:$D$260,C845,'10'!$I$3:$I$260,"&lt;0")+COUNTIFS('11'!$C$3:$C$300,C845,'11'!$H$3:$H$300,"&lt;0")+COUNTIFS('11'!$D$3:$D$300,C845,'11'!$H$3:$H$300,"&lt;0")+COUNTIFS('12'!$C$3:$C$300,C845,'12'!$H$3:$H$300,"&lt;0")+COUNTIFS('12'!$D$3:$D$300,C845,'12'!$H$3:$H$300,"&lt;0")</f>
        <v>0</v>
      </c>
      <c r="H845" s="19">
        <f>SUMIFS('01'!$H$3:$H$300,'01'!$C$3:$C$300,C845)+SUMIFS('01'!$H$3:$H$300,'01'!$D$3:$D$300,C845)+SUMIFS('02'!$H$3:$H$300,'02'!$C$3:$C$300,C845)+SUMIFS('02'!$H$3:$H$300,'02'!$D$3:$D$300,C845)+SUMIFS('03'!$H$3:$H$300,'03'!$C$3:$C$300,C845)+SUMIFS('03'!$H$3:$H$300,'03'!$D$3:$D$300,C845)+SUMIFS('04'!$H$3:$H$300,'04'!$C$3:$C$300,C845)+SUMIFS('04'!$H$3:$H$300,'04'!$D$3:$D$300,C845)+SUMIFS('05'!$H$3:$H$300,'05'!$C$3:$C$300,C845)+SUMIFS('05'!$H$3:$H$300,'05'!$D$3:$D$300,C845)+SUMIFS('06'!$H$3:$H$300,'06'!$C$3:$C$300,C845)+SUMIFS('06'!$H$3:$H$300,'06'!$D$3:$D$300,C845)+SUMIFS('07'!$H$3:$H$300,'07'!$C$3:$C$300,C845)+SUMIFS('07'!$H$3:$H$300,'07'!$D$3:$D$300,C845)+SUMIFS('08'!$H$3:$H$300,'08'!$C$3:$C$300,C845)+SUMIFS('08'!$H$3:$H$300,'08'!$D$3:$D$300,C845)+SUMIFS('09'!$H$3:$H$300,'09'!$C$3:$C$300,C845)+SUMIFS('09'!$H$3:$H$300,'09'!$D$3:$D$300,C845)+SUMIFS('10'!$I$3:$I$260,'10'!$C$3:$C$260,C845)+SUMIFS('10'!$I$3:$I$260,'10'!$D$3:$D$260,C845)+SUMIFS('11'!$H$3:$H$300,'11'!$C$3:$C$300,C845)+SUMIFS('11'!$H$3:$H$300,'11'!$D$3:$D$300,C845)+SUMIFS('12'!$H$3:$H$300,'12'!$C$3:$C$300,C845)+SUMIFS('12'!$H$3:$H$300,'12'!$D$3:$D$300,C845)</f>
        <v>0</v>
      </c>
      <c r="I845" s="212"/>
      <c r="J845" s="231"/>
      <c r="K845" s="212"/>
      <c r="L845" s="212"/>
    </row>
    <row r="846" spans="1:12" ht="24.75" customHeight="1">
      <c r="A846" s="16">
        <f>Equipes!$H846+(ROW(Equipes!$H846)/100000)</f>
        <v>8.4600000000000005E-3</v>
      </c>
      <c r="B846" s="13">
        <f>RANK(Equipes!$A846,A:A)</f>
        <v>155</v>
      </c>
      <c r="C846" s="28"/>
      <c r="D846" s="18">
        <f>COUNTIF('01'!$C$3:$C$300,C846)+COUNTIF('02'!$C$3:$C$300,C846)+COUNTIF('03'!$C$3:$C$300,C846)+COUNTIF('04'!$C$3:$C$300,C846)+COUNTIF('05'!$C$3:$C$300,C846)+COUNTIF('06'!$C$3:$C$300,C846)+COUNTIF('07'!$C$3:$C$300,C846)+COUNTIF('08'!$C$3:$C$300,C846)+COUNTIF('09'!$C$3:$C$300,C846)+COUNTIF('10'!$C$3:$C$260,C846)+COUNTIF('11'!$C$3:$C$300,C846)+COUNTIF('12'!$C$3:$C$300,C846)</f>
        <v>0</v>
      </c>
      <c r="E846" s="18">
        <f>COUNTIF('01'!$D$3:$D$300,C846)+COUNTIF('02'!$D$3:$D$300,C846)+COUNTIF('03'!$D$3:$D$300,C846)+COUNTIF('04'!$D$3:$D$300,C846)+COUNTIF('05'!$D$3:$D$300,C846)+COUNTIF('06'!$D$3:$D$300,C846)+COUNTIF('07'!$D$3:$D$300,C846)+COUNTIF('08'!$D$3:$D$300,C846)+COUNTIF('09'!$D$3:$D$300,C846)+COUNTIF('10'!$D$3:$D$260,C846)+COUNTIF('11'!$D$3:$D$300,C846)+COUNTIF('12'!$D$3:$D$300,C846)</f>
        <v>0</v>
      </c>
      <c r="F846" s="18">
        <f>COUNTIFS('01'!$C$3:$C$300,C846,'01'!$H$3:$H$300,"&gt;0")+COUNTIFS('01'!$D$3:$D$300,C846,'01'!$H$3:$H$300,"&gt;0")+COUNTIFS('02'!$C$3:$C$300,C846,'02'!$H$3:$H$300,"&gt;0")+COUNTIFS('02'!$D$3:$D$300,C846,'02'!$H$3:$H$300,"&gt;0")+COUNTIFS('03'!$C$3:$C$300,C846,'03'!$H$3:$H$300,"&gt;0")+COUNTIFS('03'!$D$3:$D$300,C846,'03'!$H$3:$H$300,"&gt;0")+COUNTIFS('04'!$C$3:$C$300,C846,'04'!$H$3:$H$300,"&gt;0")+COUNTIFS('04'!$D$3:$D$300,C846,'04'!$H$3:$H$300,"&gt;0")+COUNTIFS('05'!$C$3:$C$300,C846,'05'!$H$3:$H$300,"&gt;0")+COUNTIFS('05'!$D$3:$D$300,C846,'05'!$H$3:$H$300,"&gt;0")+COUNTIFS('06'!$C$3:$C$300,C846,'06'!$H$3:$H$300,"&gt;0")+COUNTIFS('06'!$D$3:$D$300,C846,'06'!$H$3:$H$300,"&gt;0")+COUNTIFS('07'!$C$3:$C$300,C846,'07'!$H$3:$H$300,"&gt;0")+COUNTIFS('07'!$D$3:$D$300,C846,'07'!$H$3:$H$300,"&gt;0")+COUNTIFS('08'!$C$3:$C$300,C846,'08'!$H$3:$H$300,"&gt;0")+COUNTIFS('08'!$D$3:$D$300,C846,'08'!$H$3:$H$300,"&gt;0")+COUNTIFS('09'!$C$3:$C$300,C846,'09'!$H$3:$H$300,"&gt;0")+COUNTIFS('09'!$D$3:$D$300,C846,'09'!$H$3:$H$300,"&gt;0")+COUNTIFS('10'!$C$3:$C$260,C846,'10'!$I$3:$I$260,"&gt;0")+COUNTIFS('10'!$D$3:$D$260,C846,'10'!$I$3:$I$260,"&gt;0")+COUNTIFS('11'!$C$3:$C$300,C846,'11'!$H$3:$H$300,"&gt;0")+COUNTIFS('11'!$D$3:$D$300,C846,'11'!$H$3:$H$300,"&gt;0")+COUNTIFS('12'!$C$3:$C$300,C846,'12'!$H$3:$H$300,"&gt;0")+COUNTIFS('12'!$D$3:$D$300,C846,'12'!$H$3:$H$300,"&gt;0")</f>
        <v>0</v>
      </c>
      <c r="G846" s="18">
        <f>COUNTIFS('01'!$C$3:$C$300,C846,'01'!$H$3:$H$300,"&lt;0")+COUNTIFS('01'!$D$3:$D$300,C846,'01'!$H$3:$H$300,"&lt;0")+COUNTIFS('02'!$C$3:$C$300,C846,'02'!$H$3:$H$300,"&lt;0")+COUNTIFS('02'!$D$3:$D$300,C846,'02'!$H$3:$H$300,"&lt;0")+COUNTIFS('03'!$C$3:$C$300,C846,'03'!$H$3:$H$300,"&lt;0")+COUNTIFS('03'!$D$3:$D$300,C846,'03'!$H$3:$H$300,"&lt;0")+COUNTIFS('04'!$C$3:$C$300,C846,'04'!$H$3:$H$300,"&lt;0")+COUNTIFS('04'!$D$3:$D$300,C846,'04'!$H$3:$H$300,"&lt;0")+COUNTIFS('05'!$C$3:$C$300,C846,'05'!$H$3:$H$300,"&lt;0")+COUNTIFS('05'!$D$3:$D$300,C846,'05'!$H$3:$H$300,"&lt;0")+COUNTIFS('06'!$C$3:$C$300,C846,'06'!$H$3:$H$300,"&lt;0")+COUNTIFS('06'!$D$3:$D$300,C846,'06'!$H$3:$H$300,"&lt;0")+COUNTIFS('07'!$C$3:$C$300,C846,'07'!$H$3:$H$300,"&lt;0")+COUNTIFS('07'!$D$3:$D$300,C846,'07'!$H$3:$H$300,"&lt;0")+COUNTIFS('08'!$C$3:$C$300,C846,'08'!$H$3:$H$300,"&lt;0")+COUNTIFS('08'!$D$3:$D$300,C846,'08'!$H$3:$H$300,"&lt;0")+COUNTIFS('09'!$C$3:$C$300,C846,'09'!$H$3:$H$300,"&lt;0")+COUNTIFS('09'!$D$3:$D$300,C846,'09'!$H$3:$H$300,"&lt;0")+COUNTIFS('10'!$C$3:$C$260,C846,'10'!$I$3:$I$260,"&lt;0")+COUNTIFS('10'!$D$3:$D$260,C846,'10'!$I$3:$I$260,"&lt;0")+COUNTIFS('11'!$C$3:$C$300,C846,'11'!$H$3:$H$300,"&lt;0")+COUNTIFS('11'!$D$3:$D$300,C846,'11'!$H$3:$H$300,"&lt;0")+COUNTIFS('12'!$C$3:$C$300,C846,'12'!$H$3:$H$300,"&lt;0")+COUNTIFS('12'!$D$3:$D$300,C846,'12'!$H$3:$H$300,"&lt;0")</f>
        <v>0</v>
      </c>
      <c r="H846" s="19">
        <f>SUMIFS('01'!$H$3:$H$300,'01'!$C$3:$C$300,C846)+SUMIFS('01'!$H$3:$H$300,'01'!$D$3:$D$300,C846)+SUMIFS('02'!$H$3:$H$300,'02'!$C$3:$C$300,C846)+SUMIFS('02'!$H$3:$H$300,'02'!$D$3:$D$300,C846)+SUMIFS('03'!$H$3:$H$300,'03'!$C$3:$C$300,C846)+SUMIFS('03'!$H$3:$H$300,'03'!$D$3:$D$300,C846)+SUMIFS('04'!$H$3:$H$300,'04'!$C$3:$C$300,C846)+SUMIFS('04'!$H$3:$H$300,'04'!$D$3:$D$300,C846)+SUMIFS('05'!$H$3:$H$300,'05'!$C$3:$C$300,C846)+SUMIFS('05'!$H$3:$H$300,'05'!$D$3:$D$300,C846)+SUMIFS('06'!$H$3:$H$300,'06'!$C$3:$C$300,C846)+SUMIFS('06'!$H$3:$H$300,'06'!$D$3:$D$300,C846)+SUMIFS('07'!$H$3:$H$300,'07'!$C$3:$C$300,C846)+SUMIFS('07'!$H$3:$H$300,'07'!$D$3:$D$300,C846)+SUMIFS('08'!$H$3:$H$300,'08'!$C$3:$C$300,C846)+SUMIFS('08'!$H$3:$H$300,'08'!$D$3:$D$300,C846)+SUMIFS('09'!$H$3:$H$300,'09'!$C$3:$C$300,C846)+SUMIFS('09'!$H$3:$H$300,'09'!$D$3:$D$300,C846)+SUMIFS('10'!$I$3:$I$260,'10'!$C$3:$C$260,C846)+SUMIFS('10'!$I$3:$I$260,'10'!$D$3:$D$260,C846)+SUMIFS('11'!$H$3:$H$300,'11'!$C$3:$C$300,C846)+SUMIFS('11'!$H$3:$H$300,'11'!$D$3:$D$300,C846)+SUMIFS('12'!$H$3:$H$300,'12'!$C$3:$C$300,C846)+SUMIFS('12'!$H$3:$H$300,'12'!$D$3:$D$300,C846)</f>
        <v>0</v>
      </c>
      <c r="I846" s="212"/>
      <c r="J846" s="231"/>
      <c r="K846" s="212"/>
      <c r="L846" s="212"/>
    </row>
    <row r="847" spans="1:12" ht="24.75" customHeight="1">
      <c r="A847" s="16">
        <f>Equipes!$H847+(ROW(Equipes!$H847)/100000)</f>
        <v>8.4700000000000001E-3</v>
      </c>
      <c r="B847" s="13">
        <f>RANK(Equipes!$A847,A:A)</f>
        <v>154</v>
      </c>
      <c r="C847" s="28"/>
      <c r="D847" s="18">
        <f>COUNTIF('01'!$C$3:$C$300,C847)+COUNTIF('02'!$C$3:$C$300,C847)+COUNTIF('03'!$C$3:$C$300,C847)+COUNTIF('04'!$C$3:$C$300,C847)+COUNTIF('05'!$C$3:$C$300,C847)+COUNTIF('06'!$C$3:$C$300,C847)+COUNTIF('07'!$C$3:$C$300,C847)+COUNTIF('08'!$C$3:$C$300,C847)+COUNTIF('09'!$C$3:$C$300,C847)+COUNTIF('10'!$C$3:$C$260,C847)+COUNTIF('11'!$C$3:$C$300,C847)+COUNTIF('12'!$C$3:$C$300,C847)</f>
        <v>0</v>
      </c>
      <c r="E847" s="18">
        <f>COUNTIF('01'!$D$3:$D$300,C847)+COUNTIF('02'!$D$3:$D$300,C847)+COUNTIF('03'!$D$3:$D$300,C847)+COUNTIF('04'!$D$3:$D$300,C847)+COUNTIF('05'!$D$3:$D$300,C847)+COUNTIF('06'!$D$3:$D$300,C847)+COUNTIF('07'!$D$3:$D$300,C847)+COUNTIF('08'!$D$3:$D$300,C847)+COUNTIF('09'!$D$3:$D$300,C847)+COUNTIF('10'!$D$3:$D$260,C847)+COUNTIF('11'!$D$3:$D$300,C847)+COUNTIF('12'!$D$3:$D$300,C847)</f>
        <v>0</v>
      </c>
      <c r="F847" s="18">
        <f>COUNTIFS('01'!$C$3:$C$300,C847,'01'!$H$3:$H$300,"&gt;0")+COUNTIFS('01'!$D$3:$D$300,C847,'01'!$H$3:$H$300,"&gt;0")+COUNTIFS('02'!$C$3:$C$300,C847,'02'!$H$3:$H$300,"&gt;0")+COUNTIFS('02'!$D$3:$D$300,C847,'02'!$H$3:$H$300,"&gt;0")+COUNTIFS('03'!$C$3:$C$300,C847,'03'!$H$3:$H$300,"&gt;0")+COUNTIFS('03'!$D$3:$D$300,C847,'03'!$H$3:$H$300,"&gt;0")+COUNTIFS('04'!$C$3:$C$300,C847,'04'!$H$3:$H$300,"&gt;0")+COUNTIFS('04'!$D$3:$D$300,C847,'04'!$H$3:$H$300,"&gt;0")+COUNTIFS('05'!$C$3:$C$300,C847,'05'!$H$3:$H$300,"&gt;0")+COUNTIFS('05'!$D$3:$D$300,C847,'05'!$H$3:$H$300,"&gt;0")+COUNTIFS('06'!$C$3:$C$300,C847,'06'!$H$3:$H$300,"&gt;0")+COUNTIFS('06'!$D$3:$D$300,C847,'06'!$H$3:$H$300,"&gt;0")+COUNTIFS('07'!$C$3:$C$300,C847,'07'!$H$3:$H$300,"&gt;0")+COUNTIFS('07'!$D$3:$D$300,C847,'07'!$H$3:$H$300,"&gt;0")+COUNTIFS('08'!$C$3:$C$300,C847,'08'!$H$3:$H$300,"&gt;0")+COUNTIFS('08'!$D$3:$D$300,C847,'08'!$H$3:$H$300,"&gt;0")+COUNTIFS('09'!$C$3:$C$300,C847,'09'!$H$3:$H$300,"&gt;0")+COUNTIFS('09'!$D$3:$D$300,C847,'09'!$H$3:$H$300,"&gt;0")+COUNTIFS('10'!$C$3:$C$260,C847,'10'!$I$3:$I$260,"&gt;0")+COUNTIFS('10'!$D$3:$D$260,C847,'10'!$I$3:$I$260,"&gt;0")+COUNTIFS('11'!$C$3:$C$300,C847,'11'!$H$3:$H$300,"&gt;0")+COUNTIFS('11'!$D$3:$D$300,C847,'11'!$H$3:$H$300,"&gt;0")+COUNTIFS('12'!$C$3:$C$300,C847,'12'!$H$3:$H$300,"&gt;0")+COUNTIFS('12'!$D$3:$D$300,C847,'12'!$H$3:$H$300,"&gt;0")</f>
        <v>0</v>
      </c>
      <c r="G847" s="18">
        <f>COUNTIFS('01'!$C$3:$C$300,C847,'01'!$H$3:$H$300,"&lt;0")+COUNTIFS('01'!$D$3:$D$300,C847,'01'!$H$3:$H$300,"&lt;0")+COUNTIFS('02'!$C$3:$C$300,C847,'02'!$H$3:$H$300,"&lt;0")+COUNTIFS('02'!$D$3:$D$300,C847,'02'!$H$3:$H$300,"&lt;0")+COUNTIFS('03'!$C$3:$C$300,C847,'03'!$H$3:$H$300,"&lt;0")+COUNTIFS('03'!$D$3:$D$300,C847,'03'!$H$3:$H$300,"&lt;0")+COUNTIFS('04'!$C$3:$C$300,C847,'04'!$H$3:$H$300,"&lt;0")+COUNTIFS('04'!$D$3:$D$300,C847,'04'!$H$3:$H$300,"&lt;0")+COUNTIFS('05'!$C$3:$C$300,C847,'05'!$H$3:$H$300,"&lt;0")+COUNTIFS('05'!$D$3:$D$300,C847,'05'!$H$3:$H$300,"&lt;0")+COUNTIFS('06'!$C$3:$C$300,C847,'06'!$H$3:$H$300,"&lt;0")+COUNTIFS('06'!$D$3:$D$300,C847,'06'!$H$3:$H$300,"&lt;0")+COUNTIFS('07'!$C$3:$C$300,C847,'07'!$H$3:$H$300,"&lt;0")+COUNTIFS('07'!$D$3:$D$300,C847,'07'!$H$3:$H$300,"&lt;0")+COUNTIFS('08'!$C$3:$C$300,C847,'08'!$H$3:$H$300,"&lt;0")+COUNTIFS('08'!$D$3:$D$300,C847,'08'!$H$3:$H$300,"&lt;0")+COUNTIFS('09'!$C$3:$C$300,C847,'09'!$H$3:$H$300,"&lt;0")+COUNTIFS('09'!$D$3:$D$300,C847,'09'!$H$3:$H$300,"&lt;0")+COUNTIFS('10'!$C$3:$C$260,C847,'10'!$I$3:$I$260,"&lt;0")+COUNTIFS('10'!$D$3:$D$260,C847,'10'!$I$3:$I$260,"&lt;0")+COUNTIFS('11'!$C$3:$C$300,C847,'11'!$H$3:$H$300,"&lt;0")+COUNTIFS('11'!$D$3:$D$300,C847,'11'!$H$3:$H$300,"&lt;0")+COUNTIFS('12'!$C$3:$C$300,C847,'12'!$H$3:$H$300,"&lt;0")+COUNTIFS('12'!$D$3:$D$300,C847,'12'!$H$3:$H$300,"&lt;0")</f>
        <v>0</v>
      </c>
      <c r="H847" s="19">
        <f>SUMIFS('01'!$H$3:$H$300,'01'!$C$3:$C$300,C847)+SUMIFS('01'!$H$3:$H$300,'01'!$D$3:$D$300,C847)+SUMIFS('02'!$H$3:$H$300,'02'!$C$3:$C$300,C847)+SUMIFS('02'!$H$3:$H$300,'02'!$D$3:$D$300,C847)+SUMIFS('03'!$H$3:$H$300,'03'!$C$3:$C$300,C847)+SUMIFS('03'!$H$3:$H$300,'03'!$D$3:$D$300,C847)+SUMIFS('04'!$H$3:$H$300,'04'!$C$3:$C$300,C847)+SUMIFS('04'!$H$3:$H$300,'04'!$D$3:$D$300,C847)+SUMIFS('05'!$H$3:$H$300,'05'!$C$3:$C$300,C847)+SUMIFS('05'!$H$3:$H$300,'05'!$D$3:$D$300,C847)+SUMIFS('06'!$H$3:$H$300,'06'!$C$3:$C$300,C847)+SUMIFS('06'!$H$3:$H$300,'06'!$D$3:$D$300,C847)+SUMIFS('07'!$H$3:$H$300,'07'!$C$3:$C$300,C847)+SUMIFS('07'!$H$3:$H$300,'07'!$D$3:$D$300,C847)+SUMIFS('08'!$H$3:$H$300,'08'!$C$3:$C$300,C847)+SUMIFS('08'!$H$3:$H$300,'08'!$D$3:$D$300,C847)+SUMIFS('09'!$H$3:$H$300,'09'!$C$3:$C$300,C847)+SUMIFS('09'!$H$3:$H$300,'09'!$D$3:$D$300,C847)+SUMIFS('10'!$I$3:$I$260,'10'!$C$3:$C$260,C847)+SUMIFS('10'!$I$3:$I$260,'10'!$D$3:$D$260,C847)+SUMIFS('11'!$H$3:$H$300,'11'!$C$3:$C$300,C847)+SUMIFS('11'!$H$3:$H$300,'11'!$D$3:$D$300,C847)+SUMIFS('12'!$H$3:$H$300,'12'!$C$3:$C$300,C847)+SUMIFS('12'!$H$3:$H$300,'12'!$D$3:$D$300,C847)</f>
        <v>0</v>
      </c>
      <c r="I847" s="212"/>
      <c r="J847" s="231"/>
      <c r="K847" s="212"/>
      <c r="L847" s="212"/>
    </row>
    <row r="848" spans="1:12" ht="24.75" customHeight="1">
      <c r="A848" s="16">
        <f>Equipes!$H848+(ROW(Equipes!$H848)/100000)</f>
        <v>8.4799999999999997E-3</v>
      </c>
      <c r="B848" s="13">
        <f>RANK(Equipes!$A848,A:A)</f>
        <v>153</v>
      </c>
      <c r="C848" s="28"/>
      <c r="D848" s="18">
        <f>COUNTIF('01'!$C$3:$C$300,C848)+COUNTIF('02'!$C$3:$C$300,C848)+COUNTIF('03'!$C$3:$C$300,C848)+COUNTIF('04'!$C$3:$C$300,C848)+COUNTIF('05'!$C$3:$C$300,C848)+COUNTIF('06'!$C$3:$C$300,C848)+COUNTIF('07'!$C$3:$C$300,C848)+COUNTIF('08'!$C$3:$C$300,C848)+COUNTIF('09'!$C$3:$C$300,C848)+COUNTIF('10'!$C$3:$C$260,C848)+COUNTIF('11'!$C$3:$C$300,C848)+COUNTIF('12'!$C$3:$C$300,C848)</f>
        <v>0</v>
      </c>
      <c r="E848" s="18">
        <f>COUNTIF('01'!$D$3:$D$300,C848)+COUNTIF('02'!$D$3:$D$300,C848)+COUNTIF('03'!$D$3:$D$300,C848)+COUNTIF('04'!$D$3:$D$300,C848)+COUNTIF('05'!$D$3:$D$300,C848)+COUNTIF('06'!$D$3:$D$300,C848)+COUNTIF('07'!$D$3:$D$300,C848)+COUNTIF('08'!$D$3:$D$300,C848)+COUNTIF('09'!$D$3:$D$300,C848)+COUNTIF('10'!$D$3:$D$260,C848)+COUNTIF('11'!$D$3:$D$300,C848)+COUNTIF('12'!$D$3:$D$300,C848)</f>
        <v>0</v>
      </c>
      <c r="F848" s="18">
        <f>COUNTIFS('01'!$C$3:$C$300,C848,'01'!$H$3:$H$300,"&gt;0")+COUNTIFS('01'!$D$3:$D$300,C848,'01'!$H$3:$H$300,"&gt;0")+COUNTIFS('02'!$C$3:$C$300,C848,'02'!$H$3:$H$300,"&gt;0")+COUNTIFS('02'!$D$3:$D$300,C848,'02'!$H$3:$H$300,"&gt;0")+COUNTIFS('03'!$C$3:$C$300,C848,'03'!$H$3:$H$300,"&gt;0")+COUNTIFS('03'!$D$3:$D$300,C848,'03'!$H$3:$H$300,"&gt;0")+COUNTIFS('04'!$C$3:$C$300,C848,'04'!$H$3:$H$300,"&gt;0")+COUNTIFS('04'!$D$3:$D$300,C848,'04'!$H$3:$H$300,"&gt;0")+COUNTIFS('05'!$C$3:$C$300,C848,'05'!$H$3:$H$300,"&gt;0")+COUNTIFS('05'!$D$3:$D$300,C848,'05'!$H$3:$H$300,"&gt;0")+COUNTIFS('06'!$C$3:$C$300,C848,'06'!$H$3:$H$300,"&gt;0")+COUNTIFS('06'!$D$3:$D$300,C848,'06'!$H$3:$H$300,"&gt;0")+COUNTIFS('07'!$C$3:$C$300,C848,'07'!$H$3:$H$300,"&gt;0")+COUNTIFS('07'!$D$3:$D$300,C848,'07'!$H$3:$H$300,"&gt;0")+COUNTIFS('08'!$C$3:$C$300,C848,'08'!$H$3:$H$300,"&gt;0")+COUNTIFS('08'!$D$3:$D$300,C848,'08'!$H$3:$H$300,"&gt;0")+COUNTIFS('09'!$C$3:$C$300,C848,'09'!$H$3:$H$300,"&gt;0")+COUNTIFS('09'!$D$3:$D$300,C848,'09'!$H$3:$H$300,"&gt;0")+COUNTIFS('10'!$C$3:$C$260,C848,'10'!$I$3:$I$260,"&gt;0")+COUNTIFS('10'!$D$3:$D$260,C848,'10'!$I$3:$I$260,"&gt;0")+COUNTIFS('11'!$C$3:$C$300,C848,'11'!$H$3:$H$300,"&gt;0")+COUNTIFS('11'!$D$3:$D$300,C848,'11'!$H$3:$H$300,"&gt;0")+COUNTIFS('12'!$C$3:$C$300,C848,'12'!$H$3:$H$300,"&gt;0")+COUNTIFS('12'!$D$3:$D$300,C848,'12'!$H$3:$H$300,"&gt;0")</f>
        <v>0</v>
      </c>
      <c r="G848" s="18">
        <f>COUNTIFS('01'!$C$3:$C$300,C848,'01'!$H$3:$H$300,"&lt;0")+COUNTIFS('01'!$D$3:$D$300,C848,'01'!$H$3:$H$300,"&lt;0")+COUNTIFS('02'!$C$3:$C$300,C848,'02'!$H$3:$H$300,"&lt;0")+COUNTIFS('02'!$D$3:$D$300,C848,'02'!$H$3:$H$300,"&lt;0")+COUNTIFS('03'!$C$3:$C$300,C848,'03'!$H$3:$H$300,"&lt;0")+COUNTIFS('03'!$D$3:$D$300,C848,'03'!$H$3:$H$300,"&lt;0")+COUNTIFS('04'!$C$3:$C$300,C848,'04'!$H$3:$H$300,"&lt;0")+COUNTIFS('04'!$D$3:$D$300,C848,'04'!$H$3:$H$300,"&lt;0")+COUNTIFS('05'!$C$3:$C$300,C848,'05'!$H$3:$H$300,"&lt;0")+COUNTIFS('05'!$D$3:$D$300,C848,'05'!$H$3:$H$300,"&lt;0")+COUNTIFS('06'!$C$3:$C$300,C848,'06'!$H$3:$H$300,"&lt;0")+COUNTIFS('06'!$D$3:$D$300,C848,'06'!$H$3:$H$300,"&lt;0")+COUNTIFS('07'!$C$3:$C$300,C848,'07'!$H$3:$H$300,"&lt;0")+COUNTIFS('07'!$D$3:$D$300,C848,'07'!$H$3:$H$300,"&lt;0")+COUNTIFS('08'!$C$3:$C$300,C848,'08'!$H$3:$H$300,"&lt;0")+COUNTIFS('08'!$D$3:$D$300,C848,'08'!$H$3:$H$300,"&lt;0")+COUNTIFS('09'!$C$3:$C$300,C848,'09'!$H$3:$H$300,"&lt;0")+COUNTIFS('09'!$D$3:$D$300,C848,'09'!$H$3:$H$300,"&lt;0")+COUNTIFS('10'!$C$3:$C$260,C848,'10'!$I$3:$I$260,"&lt;0")+COUNTIFS('10'!$D$3:$D$260,C848,'10'!$I$3:$I$260,"&lt;0")+COUNTIFS('11'!$C$3:$C$300,C848,'11'!$H$3:$H$300,"&lt;0")+COUNTIFS('11'!$D$3:$D$300,C848,'11'!$H$3:$H$300,"&lt;0")+COUNTIFS('12'!$C$3:$C$300,C848,'12'!$H$3:$H$300,"&lt;0")+COUNTIFS('12'!$D$3:$D$300,C848,'12'!$H$3:$H$300,"&lt;0")</f>
        <v>0</v>
      </c>
      <c r="H848" s="19">
        <f>SUMIFS('01'!$H$3:$H$300,'01'!$C$3:$C$300,C848)+SUMIFS('01'!$H$3:$H$300,'01'!$D$3:$D$300,C848)+SUMIFS('02'!$H$3:$H$300,'02'!$C$3:$C$300,C848)+SUMIFS('02'!$H$3:$H$300,'02'!$D$3:$D$300,C848)+SUMIFS('03'!$H$3:$H$300,'03'!$C$3:$C$300,C848)+SUMIFS('03'!$H$3:$H$300,'03'!$D$3:$D$300,C848)+SUMIFS('04'!$H$3:$H$300,'04'!$C$3:$C$300,C848)+SUMIFS('04'!$H$3:$H$300,'04'!$D$3:$D$300,C848)+SUMIFS('05'!$H$3:$H$300,'05'!$C$3:$C$300,C848)+SUMIFS('05'!$H$3:$H$300,'05'!$D$3:$D$300,C848)+SUMIFS('06'!$H$3:$H$300,'06'!$C$3:$C$300,C848)+SUMIFS('06'!$H$3:$H$300,'06'!$D$3:$D$300,C848)+SUMIFS('07'!$H$3:$H$300,'07'!$C$3:$C$300,C848)+SUMIFS('07'!$H$3:$H$300,'07'!$D$3:$D$300,C848)+SUMIFS('08'!$H$3:$H$300,'08'!$C$3:$C$300,C848)+SUMIFS('08'!$H$3:$H$300,'08'!$D$3:$D$300,C848)+SUMIFS('09'!$H$3:$H$300,'09'!$C$3:$C$300,C848)+SUMIFS('09'!$H$3:$H$300,'09'!$D$3:$D$300,C848)+SUMIFS('10'!$I$3:$I$260,'10'!$C$3:$C$260,C848)+SUMIFS('10'!$I$3:$I$260,'10'!$D$3:$D$260,C848)+SUMIFS('11'!$H$3:$H$300,'11'!$C$3:$C$300,C848)+SUMIFS('11'!$H$3:$H$300,'11'!$D$3:$D$300,C848)+SUMIFS('12'!$H$3:$H$300,'12'!$C$3:$C$300,C848)+SUMIFS('12'!$H$3:$H$300,'12'!$D$3:$D$300,C848)</f>
        <v>0</v>
      </c>
      <c r="I848" s="212"/>
      <c r="J848" s="231"/>
      <c r="K848" s="212"/>
      <c r="L848" s="212"/>
    </row>
    <row r="849" spans="1:12" ht="24.75" customHeight="1">
      <c r="A849" s="16">
        <f>Equipes!$H849+(ROW(Equipes!$H849)/100000)</f>
        <v>8.4899999999999993E-3</v>
      </c>
      <c r="B849" s="13">
        <f>RANK(Equipes!$A849,A:A)</f>
        <v>152</v>
      </c>
      <c r="C849" s="28"/>
      <c r="D849" s="18">
        <f>COUNTIF('01'!$C$3:$C$300,C849)+COUNTIF('02'!$C$3:$C$300,C849)+COUNTIF('03'!$C$3:$C$300,C849)+COUNTIF('04'!$C$3:$C$300,C849)+COUNTIF('05'!$C$3:$C$300,C849)+COUNTIF('06'!$C$3:$C$300,C849)+COUNTIF('07'!$C$3:$C$300,C849)+COUNTIF('08'!$C$3:$C$300,C849)+COUNTIF('09'!$C$3:$C$300,C849)+COUNTIF('10'!$C$3:$C$260,C849)+COUNTIF('11'!$C$3:$C$300,C849)+COUNTIF('12'!$C$3:$C$300,C849)</f>
        <v>0</v>
      </c>
      <c r="E849" s="18">
        <f>COUNTIF('01'!$D$3:$D$300,C849)+COUNTIF('02'!$D$3:$D$300,C849)+COUNTIF('03'!$D$3:$D$300,C849)+COUNTIF('04'!$D$3:$D$300,C849)+COUNTIF('05'!$D$3:$D$300,C849)+COUNTIF('06'!$D$3:$D$300,C849)+COUNTIF('07'!$D$3:$D$300,C849)+COUNTIF('08'!$D$3:$D$300,C849)+COUNTIF('09'!$D$3:$D$300,C849)+COUNTIF('10'!$D$3:$D$260,C849)+COUNTIF('11'!$D$3:$D$300,C849)+COUNTIF('12'!$D$3:$D$300,C849)</f>
        <v>0</v>
      </c>
      <c r="F849" s="18">
        <f>COUNTIFS('01'!$C$3:$C$300,C849,'01'!$H$3:$H$300,"&gt;0")+COUNTIFS('01'!$D$3:$D$300,C849,'01'!$H$3:$H$300,"&gt;0")+COUNTIFS('02'!$C$3:$C$300,C849,'02'!$H$3:$H$300,"&gt;0")+COUNTIFS('02'!$D$3:$D$300,C849,'02'!$H$3:$H$300,"&gt;0")+COUNTIFS('03'!$C$3:$C$300,C849,'03'!$H$3:$H$300,"&gt;0")+COUNTIFS('03'!$D$3:$D$300,C849,'03'!$H$3:$H$300,"&gt;0")+COUNTIFS('04'!$C$3:$C$300,C849,'04'!$H$3:$H$300,"&gt;0")+COUNTIFS('04'!$D$3:$D$300,C849,'04'!$H$3:$H$300,"&gt;0")+COUNTIFS('05'!$C$3:$C$300,C849,'05'!$H$3:$H$300,"&gt;0")+COUNTIFS('05'!$D$3:$D$300,C849,'05'!$H$3:$H$300,"&gt;0")+COUNTIFS('06'!$C$3:$C$300,C849,'06'!$H$3:$H$300,"&gt;0")+COUNTIFS('06'!$D$3:$D$300,C849,'06'!$H$3:$H$300,"&gt;0")+COUNTIFS('07'!$C$3:$C$300,C849,'07'!$H$3:$H$300,"&gt;0")+COUNTIFS('07'!$D$3:$D$300,C849,'07'!$H$3:$H$300,"&gt;0")+COUNTIFS('08'!$C$3:$C$300,C849,'08'!$H$3:$H$300,"&gt;0")+COUNTIFS('08'!$D$3:$D$300,C849,'08'!$H$3:$H$300,"&gt;0")+COUNTIFS('09'!$C$3:$C$300,C849,'09'!$H$3:$H$300,"&gt;0")+COUNTIFS('09'!$D$3:$D$300,C849,'09'!$H$3:$H$300,"&gt;0")+COUNTIFS('10'!$C$3:$C$260,C849,'10'!$I$3:$I$260,"&gt;0")+COUNTIFS('10'!$D$3:$D$260,C849,'10'!$I$3:$I$260,"&gt;0")+COUNTIFS('11'!$C$3:$C$300,C849,'11'!$H$3:$H$300,"&gt;0")+COUNTIFS('11'!$D$3:$D$300,C849,'11'!$H$3:$H$300,"&gt;0")+COUNTIFS('12'!$C$3:$C$300,C849,'12'!$H$3:$H$300,"&gt;0")+COUNTIFS('12'!$D$3:$D$300,C849,'12'!$H$3:$H$300,"&gt;0")</f>
        <v>0</v>
      </c>
      <c r="G849" s="18">
        <f>COUNTIFS('01'!$C$3:$C$300,C849,'01'!$H$3:$H$300,"&lt;0")+COUNTIFS('01'!$D$3:$D$300,C849,'01'!$H$3:$H$300,"&lt;0")+COUNTIFS('02'!$C$3:$C$300,C849,'02'!$H$3:$H$300,"&lt;0")+COUNTIFS('02'!$D$3:$D$300,C849,'02'!$H$3:$H$300,"&lt;0")+COUNTIFS('03'!$C$3:$C$300,C849,'03'!$H$3:$H$300,"&lt;0")+COUNTIFS('03'!$D$3:$D$300,C849,'03'!$H$3:$H$300,"&lt;0")+COUNTIFS('04'!$C$3:$C$300,C849,'04'!$H$3:$H$300,"&lt;0")+COUNTIFS('04'!$D$3:$D$300,C849,'04'!$H$3:$H$300,"&lt;0")+COUNTIFS('05'!$C$3:$C$300,C849,'05'!$H$3:$H$300,"&lt;0")+COUNTIFS('05'!$D$3:$D$300,C849,'05'!$H$3:$H$300,"&lt;0")+COUNTIFS('06'!$C$3:$C$300,C849,'06'!$H$3:$H$300,"&lt;0")+COUNTIFS('06'!$D$3:$D$300,C849,'06'!$H$3:$H$300,"&lt;0")+COUNTIFS('07'!$C$3:$C$300,C849,'07'!$H$3:$H$300,"&lt;0")+COUNTIFS('07'!$D$3:$D$300,C849,'07'!$H$3:$H$300,"&lt;0")+COUNTIFS('08'!$C$3:$C$300,C849,'08'!$H$3:$H$300,"&lt;0")+COUNTIFS('08'!$D$3:$D$300,C849,'08'!$H$3:$H$300,"&lt;0")+COUNTIFS('09'!$C$3:$C$300,C849,'09'!$H$3:$H$300,"&lt;0")+COUNTIFS('09'!$D$3:$D$300,C849,'09'!$H$3:$H$300,"&lt;0")+COUNTIFS('10'!$C$3:$C$260,C849,'10'!$I$3:$I$260,"&lt;0")+COUNTIFS('10'!$D$3:$D$260,C849,'10'!$I$3:$I$260,"&lt;0")+COUNTIFS('11'!$C$3:$C$300,C849,'11'!$H$3:$H$300,"&lt;0")+COUNTIFS('11'!$D$3:$D$300,C849,'11'!$H$3:$H$300,"&lt;0")+COUNTIFS('12'!$C$3:$C$300,C849,'12'!$H$3:$H$300,"&lt;0")+COUNTIFS('12'!$D$3:$D$300,C849,'12'!$H$3:$H$300,"&lt;0")</f>
        <v>0</v>
      </c>
      <c r="H849" s="19">
        <f>SUMIFS('01'!$H$3:$H$300,'01'!$C$3:$C$300,C849)+SUMIFS('01'!$H$3:$H$300,'01'!$D$3:$D$300,C849)+SUMIFS('02'!$H$3:$H$300,'02'!$C$3:$C$300,C849)+SUMIFS('02'!$H$3:$H$300,'02'!$D$3:$D$300,C849)+SUMIFS('03'!$H$3:$H$300,'03'!$C$3:$C$300,C849)+SUMIFS('03'!$H$3:$H$300,'03'!$D$3:$D$300,C849)+SUMIFS('04'!$H$3:$H$300,'04'!$C$3:$C$300,C849)+SUMIFS('04'!$H$3:$H$300,'04'!$D$3:$D$300,C849)+SUMIFS('05'!$H$3:$H$300,'05'!$C$3:$C$300,C849)+SUMIFS('05'!$H$3:$H$300,'05'!$D$3:$D$300,C849)+SUMIFS('06'!$H$3:$H$300,'06'!$C$3:$C$300,C849)+SUMIFS('06'!$H$3:$H$300,'06'!$D$3:$D$300,C849)+SUMIFS('07'!$H$3:$H$300,'07'!$C$3:$C$300,C849)+SUMIFS('07'!$H$3:$H$300,'07'!$D$3:$D$300,C849)+SUMIFS('08'!$H$3:$H$300,'08'!$C$3:$C$300,C849)+SUMIFS('08'!$H$3:$H$300,'08'!$D$3:$D$300,C849)+SUMIFS('09'!$H$3:$H$300,'09'!$C$3:$C$300,C849)+SUMIFS('09'!$H$3:$H$300,'09'!$D$3:$D$300,C849)+SUMIFS('10'!$I$3:$I$260,'10'!$C$3:$C$260,C849)+SUMIFS('10'!$I$3:$I$260,'10'!$D$3:$D$260,C849)+SUMIFS('11'!$H$3:$H$300,'11'!$C$3:$C$300,C849)+SUMIFS('11'!$H$3:$H$300,'11'!$D$3:$D$300,C849)+SUMIFS('12'!$H$3:$H$300,'12'!$C$3:$C$300,C849)+SUMIFS('12'!$H$3:$H$300,'12'!$D$3:$D$300,C849)</f>
        <v>0</v>
      </c>
      <c r="I849" s="212"/>
      <c r="J849" s="231"/>
      <c r="K849" s="212"/>
      <c r="L849" s="212"/>
    </row>
    <row r="850" spans="1:12" ht="24.75" customHeight="1">
      <c r="A850" s="16">
        <f>Equipes!$H850+(ROW(Equipes!$H850)/100000)</f>
        <v>8.5000000000000006E-3</v>
      </c>
      <c r="B850" s="13">
        <f>RANK(Equipes!$A850,A:A)</f>
        <v>151</v>
      </c>
      <c r="C850" s="28"/>
      <c r="D850" s="18">
        <f>COUNTIF('01'!$C$3:$C$300,C850)+COUNTIF('02'!$C$3:$C$300,C850)+COUNTIF('03'!$C$3:$C$300,C850)+COUNTIF('04'!$C$3:$C$300,C850)+COUNTIF('05'!$C$3:$C$300,C850)+COUNTIF('06'!$C$3:$C$300,C850)+COUNTIF('07'!$C$3:$C$300,C850)+COUNTIF('08'!$C$3:$C$300,C850)+COUNTIF('09'!$C$3:$C$300,C850)+COUNTIF('10'!$C$3:$C$260,C850)+COUNTIF('11'!$C$3:$C$300,C850)+COUNTIF('12'!$C$3:$C$300,C850)</f>
        <v>0</v>
      </c>
      <c r="E850" s="18">
        <f>COUNTIF('01'!$D$3:$D$300,C850)+COUNTIF('02'!$D$3:$D$300,C850)+COUNTIF('03'!$D$3:$D$300,C850)+COUNTIF('04'!$D$3:$D$300,C850)+COUNTIF('05'!$D$3:$D$300,C850)+COUNTIF('06'!$D$3:$D$300,C850)+COUNTIF('07'!$D$3:$D$300,C850)+COUNTIF('08'!$D$3:$D$300,C850)+COUNTIF('09'!$D$3:$D$300,C850)+COUNTIF('10'!$D$3:$D$260,C850)+COUNTIF('11'!$D$3:$D$300,C850)+COUNTIF('12'!$D$3:$D$300,C850)</f>
        <v>0</v>
      </c>
      <c r="F850" s="18">
        <f>COUNTIFS('01'!$C$3:$C$300,C850,'01'!$H$3:$H$300,"&gt;0")+COUNTIFS('01'!$D$3:$D$300,C850,'01'!$H$3:$H$300,"&gt;0")+COUNTIFS('02'!$C$3:$C$300,C850,'02'!$H$3:$H$300,"&gt;0")+COUNTIFS('02'!$D$3:$D$300,C850,'02'!$H$3:$H$300,"&gt;0")+COUNTIFS('03'!$C$3:$C$300,C850,'03'!$H$3:$H$300,"&gt;0")+COUNTIFS('03'!$D$3:$D$300,C850,'03'!$H$3:$H$300,"&gt;0")+COUNTIFS('04'!$C$3:$C$300,C850,'04'!$H$3:$H$300,"&gt;0")+COUNTIFS('04'!$D$3:$D$300,C850,'04'!$H$3:$H$300,"&gt;0")+COUNTIFS('05'!$C$3:$C$300,C850,'05'!$H$3:$H$300,"&gt;0")+COUNTIFS('05'!$D$3:$D$300,C850,'05'!$H$3:$H$300,"&gt;0")+COUNTIFS('06'!$C$3:$C$300,C850,'06'!$H$3:$H$300,"&gt;0")+COUNTIFS('06'!$D$3:$D$300,C850,'06'!$H$3:$H$300,"&gt;0")+COUNTIFS('07'!$C$3:$C$300,C850,'07'!$H$3:$H$300,"&gt;0")+COUNTIFS('07'!$D$3:$D$300,C850,'07'!$H$3:$H$300,"&gt;0")+COUNTIFS('08'!$C$3:$C$300,C850,'08'!$H$3:$H$300,"&gt;0")+COUNTIFS('08'!$D$3:$D$300,C850,'08'!$H$3:$H$300,"&gt;0")+COUNTIFS('09'!$C$3:$C$300,C850,'09'!$H$3:$H$300,"&gt;0")+COUNTIFS('09'!$D$3:$D$300,C850,'09'!$H$3:$H$300,"&gt;0")+COUNTIFS('10'!$C$3:$C$260,C850,'10'!$I$3:$I$260,"&gt;0")+COUNTIFS('10'!$D$3:$D$260,C850,'10'!$I$3:$I$260,"&gt;0")+COUNTIFS('11'!$C$3:$C$300,C850,'11'!$H$3:$H$300,"&gt;0")+COUNTIFS('11'!$D$3:$D$300,C850,'11'!$H$3:$H$300,"&gt;0")+COUNTIFS('12'!$C$3:$C$300,C850,'12'!$H$3:$H$300,"&gt;0")+COUNTIFS('12'!$D$3:$D$300,C850,'12'!$H$3:$H$300,"&gt;0")</f>
        <v>0</v>
      </c>
      <c r="G850" s="18">
        <f>COUNTIFS('01'!$C$3:$C$300,C850,'01'!$H$3:$H$300,"&lt;0")+COUNTIFS('01'!$D$3:$D$300,C850,'01'!$H$3:$H$300,"&lt;0")+COUNTIFS('02'!$C$3:$C$300,C850,'02'!$H$3:$H$300,"&lt;0")+COUNTIFS('02'!$D$3:$D$300,C850,'02'!$H$3:$H$300,"&lt;0")+COUNTIFS('03'!$C$3:$C$300,C850,'03'!$H$3:$H$300,"&lt;0")+COUNTIFS('03'!$D$3:$D$300,C850,'03'!$H$3:$H$300,"&lt;0")+COUNTIFS('04'!$C$3:$C$300,C850,'04'!$H$3:$H$300,"&lt;0")+COUNTIFS('04'!$D$3:$D$300,C850,'04'!$H$3:$H$300,"&lt;0")+COUNTIFS('05'!$C$3:$C$300,C850,'05'!$H$3:$H$300,"&lt;0")+COUNTIFS('05'!$D$3:$D$300,C850,'05'!$H$3:$H$300,"&lt;0")+COUNTIFS('06'!$C$3:$C$300,C850,'06'!$H$3:$H$300,"&lt;0")+COUNTIFS('06'!$D$3:$D$300,C850,'06'!$H$3:$H$300,"&lt;0")+COUNTIFS('07'!$C$3:$C$300,C850,'07'!$H$3:$H$300,"&lt;0")+COUNTIFS('07'!$D$3:$D$300,C850,'07'!$H$3:$H$300,"&lt;0")+COUNTIFS('08'!$C$3:$C$300,C850,'08'!$H$3:$H$300,"&lt;0")+COUNTIFS('08'!$D$3:$D$300,C850,'08'!$H$3:$H$300,"&lt;0")+COUNTIFS('09'!$C$3:$C$300,C850,'09'!$H$3:$H$300,"&lt;0")+COUNTIFS('09'!$D$3:$D$300,C850,'09'!$H$3:$H$300,"&lt;0")+COUNTIFS('10'!$C$3:$C$260,C850,'10'!$I$3:$I$260,"&lt;0")+COUNTIFS('10'!$D$3:$D$260,C850,'10'!$I$3:$I$260,"&lt;0")+COUNTIFS('11'!$C$3:$C$300,C850,'11'!$H$3:$H$300,"&lt;0")+COUNTIFS('11'!$D$3:$D$300,C850,'11'!$H$3:$H$300,"&lt;0")+COUNTIFS('12'!$C$3:$C$300,C850,'12'!$H$3:$H$300,"&lt;0")+COUNTIFS('12'!$D$3:$D$300,C850,'12'!$H$3:$H$300,"&lt;0")</f>
        <v>0</v>
      </c>
      <c r="H850" s="19">
        <f>SUMIFS('01'!$H$3:$H$300,'01'!$C$3:$C$300,C850)+SUMIFS('01'!$H$3:$H$300,'01'!$D$3:$D$300,C850)+SUMIFS('02'!$H$3:$H$300,'02'!$C$3:$C$300,C850)+SUMIFS('02'!$H$3:$H$300,'02'!$D$3:$D$300,C850)+SUMIFS('03'!$H$3:$H$300,'03'!$C$3:$C$300,C850)+SUMIFS('03'!$H$3:$H$300,'03'!$D$3:$D$300,C850)+SUMIFS('04'!$H$3:$H$300,'04'!$C$3:$C$300,C850)+SUMIFS('04'!$H$3:$H$300,'04'!$D$3:$D$300,C850)+SUMIFS('05'!$H$3:$H$300,'05'!$C$3:$C$300,C850)+SUMIFS('05'!$H$3:$H$300,'05'!$D$3:$D$300,C850)+SUMIFS('06'!$H$3:$H$300,'06'!$C$3:$C$300,C850)+SUMIFS('06'!$H$3:$H$300,'06'!$D$3:$D$300,C850)+SUMIFS('07'!$H$3:$H$300,'07'!$C$3:$C$300,C850)+SUMIFS('07'!$H$3:$H$300,'07'!$D$3:$D$300,C850)+SUMIFS('08'!$H$3:$H$300,'08'!$C$3:$C$300,C850)+SUMIFS('08'!$H$3:$H$300,'08'!$D$3:$D$300,C850)+SUMIFS('09'!$H$3:$H$300,'09'!$C$3:$C$300,C850)+SUMIFS('09'!$H$3:$H$300,'09'!$D$3:$D$300,C850)+SUMIFS('10'!$I$3:$I$260,'10'!$C$3:$C$260,C850)+SUMIFS('10'!$I$3:$I$260,'10'!$D$3:$D$260,C850)+SUMIFS('11'!$H$3:$H$300,'11'!$C$3:$C$300,C850)+SUMIFS('11'!$H$3:$H$300,'11'!$D$3:$D$300,C850)+SUMIFS('12'!$H$3:$H$300,'12'!$C$3:$C$300,C850)+SUMIFS('12'!$H$3:$H$300,'12'!$D$3:$D$300,C850)</f>
        <v>0</v>
      </c>
      <c r="I850" s="212"/>
      <c r="J850" s="231"/>
      <c r="K850" s="212"/>
      <c r="L850" s="212"/>
    </row>
    <row r="851" spans="1:12" ht="24.75" customHeight="1">
      <c r="A851" s="16">
        <f>Equipes!$H851+(ROW(Equipes!$H851)/100000)</f>
        <v>8.5100000000000002E-3</v>
      </c>
      <c r="B851" s="13">
        <f>RANK(Equipes!$A851,A:A)</f>
        <v>150</v>
      </c>
      <c r="C851" s="28"/>
      <c r="D851" s="18">
        <f>COUNTIF('01'!$C$3:$C$300,C851)+COUNTIF('02'!$C$3:$C$300,C851)+COUNTIF('03'!$C$3:$C$300,C851)+COUNTIF('04'!$C$3:$C$300,C851)+COUNTIF('05'!$C$3:$C$300,C851)+COUNTIF('06'!$C$3:$C$300,C851)+COUNTIF('07'!$C$3:$C$300,C851)+COUNTIF('08'!$C$3:$C$300,C851)+COUNTIF('09'!$C$3:$C$300,C851)+COUNTIF('10'!$C$3:$C$260,C851)+COUNTIF('11'!$C$3:$C$300,C851)+COUNTIF('12'!$C$3:$C$300,C851)</f>
        <v>0</v>
      </c>
      <c r="E851" s="18">
        <f>COUNTIF('01'!$D$3:$D$300,C851)+COUNTIF('02'!$D$3:$D$300,C851)+COUNTIF('03'!$D$3:$D$300,C851)+COUNTIF('04'!$D$3:$D$300,C851)+COUNTIF('05'!$D$3:$D$300,C851)+COUNTIF('06'!$D$3:$D$300,C851)+COUNTIF('07'!$D$3:$D$300,C851)+COUNTIF('08'!$D$3:$D$300,C851)+COUNTIF('09'!$D$3:$D$300,C851)+COUNTIF('10'!$D$3:$D$260,C851)+COUNTIF('11'!$D$3:$D$300,C851)+COUNTIF('12'!$D$3:$D$300,C851)</f>
        <v>0</v>
      </c>
      <c r="F851" s="18">
        <f>COUNTIFS('01'!$C$3:$C$300,C851,'01'!$H$3:$H$300,"&gt;0")+COUNTIFS('01'!$D$3:$D$300,C851,'01'!$H$3:$H$300,"&gt;0")+COUNTIFS('02'!$C$3:$C$300,C851,'02'!$H$3:$H$300,"&gt;0")+COUNTIFS('02'!$D$3:$D$300,C851,'02'!$H$3:$H$300,"&gt;0")+COUNTIFS('03'!$C$3:$C$300,C851,'03'!$H$3:$H$300,"&gt;0")+COUNTIFS('03'!$D$3:$D$300,C851,'03'!$H$3:$H$300,"&gt;0")+COUNTIFS('04'!$C$3:$C$300,C851,'04'!$H$3:$H$300,"&gt;0")+COUNTIFS('04'!$D$3:$D$300,C851,'04'!$H$3:$H$300,"&gt;0")+COUNTIFS('05'!$C$3:$C$300,C851,'05'!$H$3:$H$300,"&gt;0")+COUNTIFS('05'!$D$3:$D$300,C851,'05'!$H$3:$H$300,"&gt;0")+COUNTIFS('06'!$C$3:$C$300,C851,'06'!$H$3:$H$300,"&gt;0")+COUNTIFS('06'!$D$3:$D$300,C851,'06'!$H$3:$H$300,"&gt;0")+COUNTIFS('07'!$C$3:$C$300,C851,'07'!$H$3:$H$300,"&gt;0")+COUNTIFS('07'!$D$3:$D$300,C851,'07'!$H$3:$H$300,"&gt;0")+COUNTIFS('08'!$C$3:$C$300,C851,'08'!$H$3:$H$300,"&gt;0")+COUNTIFS('08'!$D$3:$D$300,C851,'08'!$H$3:$H$300,"&gt;0")+COUNTIFS('09'!$C$3:$C$300,C851,'09'!$H$3:$H$300,"&gt;0")+COUNTIFS('09'!$D$3:$D$300,C851,'09'!$H$3:$H$300,"&gt;0")+COUNTIFS('10'!$C$3:$C$260,C851,'10'!$I$3:$I$260,"&gt;0")+COUNTIFS('10'!$D$3:$D$260,C851,'10'!$I$3:$I$260,"&gt;0")+COUNTIFS('11'!$C$3:$C$300,C851,'11'!$H$3:$H$300,"&gt;0")+COUNTIFS('11'!$D$3:$D$300,C851,'11'!$H$3:$H$300,"&gt;0")+COUNTIFS('12'!$C$3:$C$300,C851,'12'!$H$3:$H$300,"&gt;0")+COUNTIFS('12'!$D$3:$D$300,C851,'12'!$H$3:$H$300,"&gt;0")</f>
        <v>0</v>
      </c>
      <c r="G851" s="18">
        <f>COUNTIFS('01'!$C$3:$C$300,C851,'01'!$H$3:$H$300,"&lt;0")+COUNTIFS('01'!$D$3:$D$300,C851,'01'!$H$3:$H$300,"&lt;0")+COUNTIFS('02'!$C$3:$C$300,C851,'02'!$H$3:$H$300,"&lt;0")+COUNTIFS('02'!$D$3:$D$300,C851,'02'!$H$3:$H$300,"&lt;0")+COUNTIFS('03'!$C$3:$C$300,C851,'03'!$H$3:$H$300,"&lt;0")+COUNTIFS('03'!$D$3:$D$300,C851,'03'!$H$3:$H$300,"&lt;0")+COUNTIFS('04'!$C$3:$C$300,C851,'04'!$H$3:$H$300,"&lt;0")+COUNTIFS('04'!$D$3:$D$300,C851,'04'!$H$3:$H$300,"&lt;0")+COUNTIFS('05'!$C$3:$C$300,C851,'05'!$H$3:$H$300,"&lt;0")+COUNTIFS('05'!$D$3:$D$300,C851,'05'!$H$3:$H$300,"&lt;0")+COUNTIFS('06'!$C$3:$C$300,C851,'06'!$H$3:$H$300,"&lt;0")+COUNTIFS('06'!$D$3:$D$300,C851,'06'!$H$3:$H$300,"&lt;0")+COUNTIFS('07'!$C$3:$C$300,C851,'07'!$H$3:$H$300,"&lt;0")+COUNTIFS('07'!$D$3:$D$300,C851,'07'!$H$3:$H$300,"&lt;0")+COUNTIFS('08'!$C$3:$C$300,C851,'08'!$H$3:$H$300,"&lt;0")+COUNTIFS('08'!$D$3:$D$300,C851,'08'!$H$3:$H$300,"&lt;0")+COUNTIFS('09'!$C$3:$C$300,C851,'09'!$H$3:$H$300,"&lt;0")+COUNTIFS('09'!$D$3:$D$300,C851,'09'!$H$3:$H$300,"&lt;0")+COUNTIFS('10'!$C$3:$C$260,C851,'10'!$I$3:$I$260,"&lt;0")+COUNTIFS('10'!$D$3:$D$260,C851,'10'!$I$3:$I$260,"&lt;0")+COUNTIFS('11'!$C$3:$C$300,C851,'11'!$H$3:$H$300,"&lt;0")+COUNTIFS('11'!$D$3:$D$300,C851,'11'!$H$3:$H$300,"&lt;0")+COUNTIFS('12'!$C$3:$C$300,C851,'12'!$H$3:$H$300,"&lt;0")+COUNTIFS('12'!$D$3:$D$300,C851,'12'!$H$3:$H$300,"&lt;0")</f>
        <v>0</v>
      </c>
      <c r="H851" s="19">
        <f>SUMIFS('01'!$H$3:$H$300,'01'!$C$3:$C$300,C851)+SUMIFS('01'!$H$3:$H$300,'01'!$D$3:$D$300,C851)+SUMIFS('02'!$H$3:$H$300,'02'!$C$3:$C$300,C851)+SUMIFS('02'!$H$3:$H$300,'02'!$D$3:$D$300,C851)+SUMIFS('03'!$H$3:$H$300,'03'!$C$3:$C$300,C851)+SUMIFS('03'!$H$3:$H$300,'03'!$D$3:$D$300,C851)+SUMIFS('04'!$H$3:$H$300,'04'!$C$3:$C$300,C851)+SUMIFS('04'!$H$3:$H$300,'04'!$D$3:$D$300,C851)+SUMIFS('05'!$H$3:$H$300,'05'!$C$3:$C$300,C851)+SUMIFS('05'!$H$3:$H$300,'05'!$D$3:$D$300,C851)+SUMIFS('06'!$H$3:$H$300,'06'!$C$3:$C$300,C851)+SUMIFS('06'!$H$3:$H$300,'06'!$D$3:$D$300,C851)+SUMIFS('07'!$H$3:$H$300,'07'!$C$3:$C$300,C851)+SUMIFS('07'!$H$3:$H$300,'07'!$D$3:$D$300,C851)+SUMIFS('08'!$H$3:$H$300,'08'!$C$3:$C$300,C851)+SUMIFS('08'!$H$3:$H$300,'08'!$D$3:$D$300,C851)+SUMIFS('09'!$H$3:$H$300,'09'!$C$3:$C$300,C851)+SUMIFS('09'!$H$3:$H$300,'09'!$D$3:$D$300,C851)+SUMIFS('10'!$I$3:$I$260,'10'!$C$3:$C$260,C851)+SUMIFS('10'!$I$3:$I$260,'10'!$D$3:$D$260,C851)+SUMIFS('11'!$H$3:$H$300,'11'!$C$3:$C$300,C851)+SUMIFS('11'!$H$3:$H$300,'11'!$D$3:$D$300,C851)+SUMIFS('12'!$H$3:$H$300,'12'!$C$3:$C$300,C851)+SUMIFS('12'!$H$3:$H$300,'12'!$D$3:$D$300,C851)</f>
        <v>0</v>
      </c>
      <c r="I851" s="212"/>
      <c r="J851" s="231"/>
      <c r="K851" s="212"/>
      <c r="L851" s="212"/>
    </row>
    <row r="852" spans="1:12" ht="24.75" customHeight="1">
      <c r="A852" s="16">
        <f>Equipes!$H852+(ROW(Equipes!$H852)/100000)</f>
        <v>8.5199999999999998E-3</v>
      </c>
      <c r="B852" s="13">
        <f>RANK(Equipes!$A852,A:A)</f>
        <v>149</v>
      </c>
      <c r="C852" s="28"/>
      <c r="D852" s="18">
        <f>COUNTIF('01'!$C$3:$C$300,C852)+COUNTIF('02'!$C$3:$C$300,C852)+COUNTIF('03'!$C$3:$C$300,C852)+COUNTIF('04'!$C$3:$C$300,C852)+COUNTIF('05'!$C$3:$C$300,C852)+COUNTIF('06'!$C$3:$C$300,C852)+COUNTIF('07'!$C$3:$C$300,C852)+COUNTIF('08'!$C$3:$C$300,C852)+COUNTIF('09'!$C$3:$C$300,C852)+COUNTIF('10'!$C$3:$C$260,C852)+COUNTIF('11'!$C$3:$C$300,C852)+COUNTIF('12'!$C$3:$C$300,C852)</f>
        <v>0</v>
      </c>
      <c r="E852" s="18">
        <f>COUNTIF('01'!$D$3:$D$300,C852)+COUNTIF('02'!$D$3:$D$300,C852)+COUNTIF('03'!$D$3:$D$300,C852)+COUNTIF('04'!$D$3:$D$300,C852)+COUNTIF('05'!$D$3:$D$300,C852)+COUNTIF('06'!$D$3:$D$300,C852)+COUNTIF('07'!$D$3:$D$300,C852)+COUNTIF('08'!$D$3:$D$300,C852)+COUNTIF('09'!$D$3:$D$300,C852)+COUNTIF('10'!$D$3:$D$260,C852)+COUNTIF('11'!$D$3:$D$300,C852)+COUNTIF('12'!$D$3:$D$300,C852)</f>
        <v>0</v>
      </c>
      <c r="F852" s="18">
        <f>COUNTIFS('01'!$C$3:$C$300,C852,'01'!$H$3:$H$300,"&gt;0")+COUNTIFS('01'!$D$3:$D$300,C852,'01'!$H$3:$H$300,"&gt;0")+COUNTIFS('02'!$C$3:$C$300,C852,'02'!$H$3:$H$300,"&gt;0")+COUNTIFS('02'!$D$3:$D$300,C852,'02'!$H$3:$H$300,"&gt;0")+COUNTIFS('03'!$C$3:$C$300,C852,'03'!$H$3:$H$300,"&gt;0")+COUNTIFS('03'!$D$3:$D$300,C852,'03'!$H$3:$H$300,"&gt;0")+COUNTIFS('04'!$C$3:$C$300,C852,'04'!$H$3:$H$300,"&gt;0")+COUNTIFS('04'!$D$3:$D$300,C852,'04'!$H$3:$H$300,"&gt;0")+COUNTIFS('05'!$C$3:$C$300,C852,'05'!$H$3:$H$300,"&gt;0")+COUNTIFS('05'!$D$3:$D$300,C852,'05'!$H$3:$H$300,"&gt;0")+COUNTIFS('06'!$C$3:$C$300,C852,'06'!$H$3:$H$300,"&gt;0")+COUNTIFS('06'!$D$3:$D$300,C852,'06'!$H$3:$H$300,"&gt;0")+COUNTIFS('07'!$C$3:$C$300,C852,'07'!$H$3:$H$300,"&gt;0")+COUNTIFS('07'!$D$3:$D$300,C852,'07'!$H$3:$H$300,"&gt;0")+COUNTIFS('08'!$C$3:$C$300,C852,'08'!$H$3:$H$300,"&gt;0")+COUNTIFS('08'!$D$3:$D$300,C852,'08'!$H$3:$H$300,"&gt;0")+COUNTIFS('09'!$C$3:$C$300,C852,'09'!$H$3:$H$300,"&gt;0")+COUNTIFS('09'!$D$3:$D$300,C852,'09'!$H$3:$H$300,"&gt;0")+COUNTIFS('10'!$C$3:$C$260,C852,'10'!$I$3:$I$260,"&gt;0")+COUNTIFS('10'!$D$3:$D$260,C852,'10'!$I$3:$I$260,"&gt;0")+COUNTIFS('11'!$C$3:$C$300,C852,'11'!$H$3:$H$300,"&gt;0")+COUNTIFS('11'!$D$3:$D$300,C852,'11'!$H$3:$H$300,"&gt;0")+COUNTIFS('12'!$C$3:$C$300,C852,'12'!$H$3:$H$300,"&gt;0")+COUNTIFS('12'!$D$3:$D$300,C852,'12'!$H$3:$H$300,"&gt;0")</f>
        <v>0</v>
      </c>
      <c r="G852" s="18">
        <f>COUNTIFS('01'!$C$3:$C$300,C852,'01'!$H$3:$H$300,"&lt;0")+COUNTIFS('01'!$D$3:$D$300,C852,'01'!$H$3:$H$300,"&lt;0")+COUNTIFS('02'!$C$3:$C$300,C852,'02'!$H$3:$H$300,"&lt;0")+COUNTIFS('02'!$D$3:$D$300,C852,'02'!$H$3:$H$300,"&lt;0")+COUNTIFS('03'!$C$3:$C$300,C852,'03'!$H$3:$H$300,"&lt;0")+COUNTIFS('03'!$D$3:$D$300,C852,'03'!$H$3:$H$300,"&lt;0")+COUNTIFS('04'!$C$3:$C$300,C852,'04'!$H$3:$H$300,"&lt;0")+COUNTIFS('04'!$D$3:$D$300,C852,'04'!$H$3:$H$300,"&lt;0")+COUNTIFS('05'!$C$3:$C$300,C852,'05'!$H$3:$H$300,"&lt;0")+COUNTIFS('05'!$D$3:$D$300,C852,'05'!$H$3:$H$300,"&lt;0")+COUNTIFS('06'!$C$3:$C$300,C852,'06'!$H$3:$H$300,"&lt;0")+COUNTIFS('06'!$D$3:$D$300,C852,'06'!$H$3:$H$300,"&lt;0")+COUNTIFS('07'!$C$3:$C$300,C852,'07'!$H$3:$H$300,"&lt;0")+COUNTIFS('07'!$D$3:$D$300,C852,'07'!$H$3:$H$300,"&lt;0")+COUNTIFS('08'!$C$3:$C$300,C852,'08'!$H$3:$H$300,"&lt;0")+COUNTIFS('08'!$D$3:$D$300,C852,'08'!$H$3:$H$300,"&lt;0")+COUNTIFS('09'!$C$3:$C$300,C852,'09'!$H$3:$H$300,"&lt;0")+COUNTIFS('09'!$D$3:$D$300,C852,'09'!$H$3:$H$300,"&lt;0")+COUNTIFS('10'!$C$3:$C$260,C852,'10'!$I$3:$I$260,"&lt;0")+COUNTIFS('10'!$D$3:$D$260,C852,'10'!$I$3:$I$260,"&lt;0")+COUNTIFS('11'!$C$3:$C$300,C852,'11'!$H$3:$H$300,"&lt;0")+COUNTIFS('11'!$D$3:$D$300,C852,'11'!$H$3:$H$300,"&lt;0")+COUNTIFS('12'!$C$3:$C$300,C852,'12'!$H$3:$H$300,"&lt;0")+COUNTIFS('12'!$D$3:$D$300,C852,'12'!$H$3:$H$300,"&lt;0")</f>
        <v>0</v>
      </c>
      <c r="H852" s="19">
        <f>SUMIFS('01'!$H$3:$H$300,'01'!$C$3:$C$300,C852)+SUMIFS('01'!$H$3:$H$300,'01'!$D$3:$D$300,C852)+SUMIFS('02'!$H$3:$H$300,'02'!$C$3:$C$300,C852)+SUMIFS('02'!$H$3:$H$300,'02'!$D$3:$D$300,C852)+SUMIFS('03'!$H$3:$H$300,'03'!$C$3:$C$300,C852)+SUMIFS('03'!$H$3:$H$300,'03'!$D$3:$D$300,C852)+SUMIFS('04'!$H$3:$H$300,'04'!$C$3:$C$300,C852)+SUMIFS('04'!$H$3:$H$300,'04'!$D$3:$D$300,C852)+SUMIFS('05'!$H$3:$H$300,'05'!$C$3:$C$300,C852)+SUMIFS('05'!$H$3:$H$300,'05'!$D$3:$D$300,C852)+SUMIFS('06'!$H$3:$H$300,'06'!$C$3:$C$300,C852)+SUMIFS('06'!$H$3:$H$300,'06'!$D$3:$D$300,C852)+SUMIFS('07'!$H$3:$H$300,'07'!$C$3:$C$300,C852)+SUMIFS('07'!$H$3:$H$300,'07'!$D$3:$D$300,C852)+SUMIFS('08'!$H$3:$H$300,'08'!$C$3:$C$300,C852)+SUMIFS('08'!$H$3:$H$300,'08'!$D$3:$D$300,C852)+SUMIFS('09'!$H$3:$H$300,'09'!$C$3:$C$300,C852)+SUMIFS('09'!$H$3:$H$300,'09'!$D$3:$D$300,C852)+SUMIFS('10'!$I$3:$I$260,'10'!$C$3:$C$260,C852)+SUMIFS('10'!$I$3:$I$260,'10'!$D$3:$D$260,C852)+SUMIFS('11'!$H$3:$H$300,'11'!$C$3:$C$300,C852)+SUMIFS('11'!$H$3:$H$300,'11'!$D$3:$D$300,C852)+SUMIFS('12'!$H$3:$H$300,'12'!$C$3:$C$300,C852)+SUMIFS('12'!$H$3:$H$300,'12'!$D$3:$D$300,C852)</f>
        <v>0</v>
      </c>
      <c r="I852" s="212"/>
      <c r="J852" s="231"/>
      <c r="K852" s="212"/>
      <c r="L852" s="212"/>
    </row>
    <row r="853" spans="1:12" ht="24.75" customHeight="1">
      <c r="A853" s="16">
        <f>Equipes!$H853+(ROW(Equipes!$H853)/100000)</f>
        <v>8.5299999999999994E-3</v>
      </c>
      <c r="B853" s="13">
        <f>RANK(Equipes!$A853,A:A)</f>
        <v>148</v>
      </c>
      <c r="C853" s="28"/>
      <c r="D853" s="18">
        <f>COUNTIF('01'!$C$3:$C$300,C853)+COUNTIF('02'!$C$3:$C$300,C853)+COUNTIF('03'!$C$3:$C$300,C853)+COUNTIF('04'!$C$3:$C$300,C853)+COUNTIF('05'!$C$3:$C$300,C853)+COUNTIF('06'!$C$3:$C$300,C853)+COUNTIF('07'!$C$3:$C$300,C853)+COUNTIF('08'!$C$3:$C$300,C853)+COUNTIF('09'!$C$3:$C$300,C853)+COUNTIF('10'!$C$3:$C$260,C853)+COUNTIF('11'!$C$3:$C$300,C853)+COUNTIF('12'!$C$3:$C$300,C853)</f>
        <v>0</v>
      </c>
      <c r="E853" s="18">
        <f>COUNTIF('01'!$D$3:$D$300,C853)+COUNTIF('02'!$D$3:$D$300,C853)+COUNTIF('03'!$D$3:$D$300,C853)+COUNTIF('04'!$D$3:$D$300,C853)+COUNTIF('05'!$D$3:$D$300,C853)+COUNTIF('06'!$D$3:$D$300,C853)+COUNTIF('07'!$D$3:$D$300,C853)+COUNTIF('08'!$D$3:$D$300,C853)+COUNTIF('09'!$D$3:$D$300,C853)+COUNTIF('10'!$D$3:$D$260,C853)+COUNTIF('11'!$D$3:$D$300,C853)+COUNTIF('12'!$D$3:$D$300,C853)</f>
        <v>0</v>
      </c>
      <c r="F853" s="18">
        <f>COUNTIFS('01'!$C$3:$C$300,C853,'01'!$H$3:$H$300,"&gt;0")+COUNTIFS('01'!$D$3:$D$300,C853,'01'!$H$3:$H$300,"&gt;0")+COUNTIFS('02'!$C$3:$C$300,C853,'02'!$H$3:$H$300,"&gt;0")+COUNTIFS('02'!$D$3:$D$300,C853,'02'!$H$3:$H$300,"&gt;0")+COUNTIFS('03'!$C$3:$C$300,C853,'03'!$H$3:$H$300,"&gt;0")+COUNTIFS('03'!$D$3:$D$300,C853,'03'!$H$3:$H$300,"&gt;0")+COUNTIFS('04'!$C$3:$C$300,C853,'04'!$H$3:$H$300,"&gt;0")+COUNTIFS('04'!$D$3:$D$300,C853,'04'!$H$3:$H$300,"&gt;0")+COUNTIFS('05'!$C$3:$C$300,C853,'05'!$H$3:$H$300,"&gt;0")+COUNTIFS('05'!$D$3:$D$300,C853,'05'!$H$3:$H$300,"&gt;0")+COUNTIFS('06'!$C$3:$C$300,C853,'06'!$H$3:$H$300,"&gt;0")+COUNTIFS('06'!$D$3:$D$300,C853,'06'!$H$3:$H$300,"&gt;0")+COUNTIFS('07'!$C$3:$C$300,C853,'07'!$H$3:$H$300,"&gt;0")+COUNTIFS('07'!$D$3:$D$300,C853,'07'!$H$3:$H$300,"&gt;0")+COUNTIFS('08'!$C$3:$C$300,C853,'08'!$H$3:$H$300,"&gt;0")+COUNTIFS('08'!$D$3:$D$300,C853,'08'!$H$3:$H$300,"&gt;0")+COUNTIFS('09'!$C$3:$C$300,C853,'09'!$H$3:$H$300,"&gt;0")+COUNTIFS('09'!$D$3:$D$300,C853,'09'!$H$3:$H$300,"&gt;0")+COUNTIFS('10'!$C$3:$C$260,C853,'10'!$I$3:$I$260,"&gt;0")+COUNTIFS('10'!$D$3:$D$260,C853,'10'!$I$3:$I$260,"&gt;0")+COUNTIFS('11'!$C$3:$C$300,C853,'11'!$H$3:$H$300,"&gt;0")+COUNTIFS('11'!$D$3:$D$300,C853,'11'!$H$3:$H$300,"&gt;0")+COUNTIFS('12'!$C$3:$C$300,C853,'12'!$H$3:$H$300,"&gt;0")+COUNTIFS('12'!$D$3:$D$300,C853,'12'!$H$3:$H$300,"&gt;0")</f>
        <v>0</v>
      </c>
      <c r="G853" s="18">
        <f>COUNTIFS('01'!$C$3:$C$300,C853,'01'!$H$3:$H$300,"&lt;0")+COUNTIFS('01'!$D$3:$D$300,C853,'01'!$H$3:$H$300,"&lt;0")+COUNTIFS('02'!$C$3:$C$300,C853,'02'!$H$3:$H$300,"&lt;0")+COUNTIFS('02'!$D$3:$D$300,C853,'02'!$H$3:$H$300,"&lt;0")+COUNTIFS('03'!$C$3:$C$300,C853,'03'!$H$3:$H$300,"&lt;0")+COUNTIFS('03'!$D$3:$D$300,C853,'03'!$H$3:$H$300,"&lt;0")+COUNTIFS('04'!$C$3:$C$300,C853,'04'!$H$3:$H$300,"&lt;0")+COUNTIFS('04'!$D$3:$D$300,C853,'04'!$H$3:$H$300,"&lt;0")+COUNTIFS('05'!$C$3:$C$300,C853,'05'!$H$3:$H$300,"&lt;0")+COUNTIFS('05'!$D$3:$D$300,C853,'05'!$H$3:$H$300,"&lt;0")+COUNTIFS('06'!$C$3:$C$300,C853,'06'!$H$3:$H$300,"&lt;0")+COUNTIFS('06'!$D$3:$D$300,C853,'06'!$H$3:$H$300,"&lt;0")+COUNTIFS('07'!$C$3:$C$300,C853,'07'!$H$3:$H$300,"&lt;0")+COUNTIFS('07'!$D$3:$D$300,C853,'07'!$H$3:$H$300,"&lt;0")+COUNTIFS('08'!$C$3:$C$300,C853,'08'!$H$3:$H$300,"&lt;0")+COUNTIFS('08'!$D$3:$D$300,C853,'08'!$H$3:$H$300,"&lt;0")+COUNTIFS('09'!$C$3:$C$300,C853,'09'!$H$3:$H$300,"&lt;0")+COUNTIFS('09'!$D$3:$D$300,C853,'09'!$H$3:$H$300,"&lt;0")+COUNTIFS('10'!$C$3:$C$260,C853,'10'!$I$3:$I$260,"&lt;0")+COUNTIFS('10'!$D$3:$D$260,C853,'10'!$I$3:$I$260,"&lt;0")+COUNTIFS('11'!$C$3:$C$300,C853,'11'!$H$3:$H$300,"&lt;0")+COUNTIFS('11'!$D$3:$D$300,C853,'11'!$H$3:$H$300,"&lt;0")+COUNTIFS('12'!$C$3:$C$300,C853,'12'!$H$3:$H$300,"&lt;0")+COUNTIFS('12'!$D$3:$D$300,C853,'12'!$H$3:$H$300,"&lt;0")</f>
        <v>0</v>
      </c>
      <c r="H853" s="19">
        <f>SUMIFS('01'!$H$3:$H$300,'01'!$C$3:$C$300,C853)+SUMIFS('01'!$H$3:$H$300,'01'!$D$3:$D$300,C853)+SUMIFS('02'!$H$3:$H$300,'02'!$C$3:$C$300,C853)+SUMIFS('02'!$H$3:$H$300,'02'!$D$3:$D$300,C853)+SUMIFS('03'!$H$3:$H$300,'03'!$C$3:$C$300,C853)+SUMIFS('03'!$H$3:$H$300,'03'!$D$3:$D$300,C853)+SUMIFS('04'!$H$3:$H$300,'04'!$C$3:$C$300,C853)+SUMIFS('04'!$H$3:$H$300,'04'!$D$3:$D$300,C853)+SUMIFS('05'!$H$3:$H$300,'05'!$C$3:$C$300,C853)+SUMIFS('05'!$H$3:$H$300,'05'!$D$3:$D$300,C853)+SUMIFS('06'!$H$3:$H$300,'06'!$C$3:$C$300,C853)+SUMIFS('06'!$H$3:$H$300,'06'!$D$3:$D$300,C853)+SUMIFS('07'!$H$3:$H$300,'07'!$C$3:$C$300,C853)+SUMIFS('07'!$H$3:$H$300,'07'!$D$3:$D$300,C853)+SUMIFS('08'!$H$3:$H$300,'08'!$C$3:$C$300,C853)+SUMIFS('08'!$H$3:$H$300,'08'!$D$3:$D$300,C853)+SUMIFS('09'!$H$3:$H$300,'09'!$C$3:$C$300,C853)+SUMIFS('09'!$H$3:$H$300,'09'!$D$3:$D$300,C853)+SUMIFS('10'!$I$3:$I$260,'10'!$C$3:$C$260,C853)+SUMIFS('10'!$I$3:$I$260,'10'!$D$3:$D$260,C853)+SUMIFS('11'!$H$3:$H$300,'11'!$C$3:$C$300,C853)+SUMIFS('11'!$H$3:$H$300,'11'!$D$3:$D$300,C853)+SUMIFS('12'!$H$3:$H$300,'12'!$C$3:$C$300,C853)+SUMIFS('12'!$H$3:$H$300,'12'!$D$3:$D$300,C853)</f>
        <v>0</v>
      </c>
      <c r="I853" s="212"/>
      <c r="J853" s="231"/>
      <c r="K853" s="212"/>
      <c r="L853" s="212"/>
    </row>
    <row r="854" spans="1:12" ht="24.75" customHeight="1">
      <c r="A854" s="16">
        <f>Equipes!$H854+(ROW(Equipes!$H854)/100000)</f>
        <v>8.5400000000000007E-3</v>
      </c>
      <c r="B854" s="13">
        <f>RANK(Equipes!$A854,A:A)</f>
        <v>147</v>
      </c>
      <c r="C854" s="28"/>
      <c r="D854" s="18">
        <f>COUNTIF('01'!$C$3:$C$300,C854)+COUNTIF('02'!$C$3:$C$300,C854)+COUNTIF('03'!$C$3:$C$300,C854)+COUNTIF('04'!$C$3:$C$300,C854)+COUNTIF('05'!$C$3:$C$300,C854)+COUNTIF('06'!$C$3:$C$300,C854)+COUNTIF('07'!$C$3:$C$300,C854)+COUNTIF('08'!$C$3:$C$300,C854)+COUNTIF('09'!$C$3:$C$300,C854)+COUNTIF('10'!$C$3:$C$260,C854)+COUNTIF('11'!$C$3:$C$300,C854)+COUNTIF('12'!$C$3:$C$300,C854)</f>
        <v>0</v>
      </c>
      <c r="E854" s="18">
        <f>COUNTIF('01'!$D$3:$D$300,C854)+COUNTIF('02'!$D$3:$D$300,C854)+COUNTIF('03'!$D$3:$D$300,C854)+COUNTIF('04'!$D$3:$D$300,C854)+COUNTIF('05'!$D$3:$D$300,C854)+COUNTIF('06'!$D$3:$D$300,C854)+COUNTIF('07'!$D$3:$D$300,C854)+COUNTIF('08'!$D$3:$D$300,C854)+COUNTIF('09'!$D$3:$D$300,C854)+COUNTIF('10'!$D$3:$D$260,C854)+COUNTIF('11'!$D$3:$D$300,C854)+COUNTIF('12'!$D$3:$D$300,C854)</f>
        <v>0</v>
      </c>
      <c r="F854" s="18">
        <f>COUNTIFS('01'!$C$3:$C$300,C854,'01'!$H$3:$H$300,"&gt;0")+COUNTIFS('01'!$D$3:$D$300,C854,'01'!$H$3:$H$300,"&gt;0")+COUNTIFS('02'!$C$3:$C$300,C854,'02'!$H$3:$H$300,"&gt;0")+COUNTIFS('02'!$D$3:$D$300,C854,'02'!$H$3:$H$300,"&gt;0")+COUNTIFS('03'!$C$3:$C$300,C854,'03'!$H$3:$H$300,"&gt;0")+COUNTIFS('03'!$D$3:$D$300,C854,'03'!$H$3:$H$300,"&gt;0")+COUNTIFS('04'!$C$3:$C$300,C854,'04'!$H$3:$H$300,"&gt;0")+COUNTIFS('04'!$D$3:$D$300,C854,'04'!$H$3:$H$300,"&gt;0")+COUNTIFS('05'!$C$3:$C$300,C854,'05'!$H$3:$H$300,"&gt;0")+COUNTIFS('05'!$D$3:$D$300,C854,'05'!$H$3:$H$300,"&gt;0")+COUNTIFS('06'!$C$3:$C$300,C854,'06'!$H$3:$H$300,"&gt;0")+COUNTIFS('06'!$D$3:$D$300,C854,'06'!$H$3:$H$300,"&gt;0")+COUNTIFS('07'!$C$3:$C$300,C854,'07'!$H$3:$H$300,"&gt;0")+COUNTIFS('07'!$D$3:$D$300,C854,'07'!$H$3:$H$300,"&gt;0")+COUNTIFS('08'!$C$3:$C$300,C854,'08'!$H$3:$H$300,"&gt;0")+COUNTIFS('08'!$D$3:$D$300,C854,'08'!$H$3:$H$300,"&gt;0")+COUNTIFS('09'!$C$3:$C$300,C854,'09'!$H$3:$H$300,"&gt;0")+COUNTIFS('09'!$D$3:$D$300,C854,'09'!$H$3:$H$300,"&gt;0")+COUNTIFS('10'!$C$3:$C$260,C854,'10'!$I$3:$I$260,"&gt;0")+COUNTIFS('10'!$D$3:$D$260,C854,'10'!$I$3:$I$260,"&gt;0")+COUNTIFS('11'!$C$3:$C$300,C854,'11'!$H$3:$H$300,"&gt;0")+COUNTIFS('11'!$D$3:$D$300,C854,'11'!$H$3:$H$300,"&gt;0")+COUNTIFS('12'!$C$3:$C$300,C854,'12'!$H$3:$H$300,"&gt;0")+COUNTIFS('12'!$D$3:$D$300,C854,'12'!$H$3:$H$300,"&gt;0")</f>
        <v>0</v>
      </c>
      <c r="G854" s="18">
        <f>COUNTIFS('01'!$C$3:$C$300,C854,'01'!$H$3:$H$300,"&lt;0")+COUNTIFS('01'!$D$3:$D$300,C854,'01'!$H$3:$H$300,"&lt;0")+COUNTIFS('02'!$C$3:$C$300,C854,'02'!$H$3:$H$300,"&lt;0")+COUNTIFS('02'!$D$3:$D$300,C854,'02'!$H$3:$H$300,"&lt;0")+COUNTIFS('03'!$C$3:$C$300,C854,'03'!$H$3:$H$300,"&lt;0")+COUNTIFS('03'!$D$3:$D$300,C854,'03'!$H$3:$H$300,"&lt;0")+COUNTIFS('04'!$C$3:$C$300,C854,'04'!$H$3:$H$300,"&lt;0")+COUNTIFS('04'!$D$3:$D$300,C854,'04'!$H$3:$H$300,"&lt;0")+COUNTIFS('05'!$C$3:$C$300,C854,'05'!$H$3:$H$300,"&lt;0")+COUNTIFS('05'!$D$3:$D$300,C854,'05'!$H$3:$H$300,"&lt;0")+COUNTIFS('06'!$C$3:$C$300,C854,'06'!$H$3:$H$300,"&lt;0")+COUNTIFS('06'!$D$3:$D$300,C854,'06'!$H$3:$H$300,"&lt;0")+COUNTIFS('07'!$C$3:$C$300,C854,'07'!$H$3:$H$300,"&lt;0")+COUNTIFS('07'!$D$3:$D$300,C854,'07'!$H$3:$H$300,"&lt;0")+COUNTIFS('08'!$C$3:$C$300,C854,'08'!$H$3:$H$300,"&lt;0")+COUNTIFS('08'!$D$3:$D$300,C854,'08'!$H$3:$H$300,"&lt;0")+COUNTIFS('09'!$C$3:$C$300,C854,'09'!$H$3:$H$300,"&lt;0")+COUNTIFS('09'!$D$3:$D$300,C854,'09'!$H$3:$H$300,"&lt;0")+COUNTIFS('10'!$C$3:$C$260,C854,'10'!$I$3:$I$260,"&lt;0")+COUNTIFS('10'!$D$3:$D$260,C854,'10'!$I$3:$I$260,"&lt;0")+COUNTIFS('11'!$C$3:$C$300,C854,'11'!$H$3:$H$300,"&lt;0")+COUNTIFS('11'!$D$3:$D$300,C854,'11'!$H$3:$H$300,"&lt;0")+COUNTIFS('12'!$C$3:$C$300,C854,'12'!$H$3:$H$300,"&lt;0")+COUNTIFS('12'!$D$3:$D$300,C854,'12'!$H$3:$H$300,"&lt;0")</f>
        <v>0</v>
      </c>
      <c r="H854" s="19">
        <f>SUMIFS('01'!$H$3:$H$300,'01'!$C$3:$C$300,C854)+SUMIFS('01'!$H$3:$H$300,'01'!$D$3:$D$300,C854)+SUMIFS('02'!$H$3:$H$300,'02'!$C$3:$C$300,C854)+SUMIFS('02'!$H$3:$H$300,'02'!$D$3:$D$300,C854)+SUMIFS('03'!$H$3:$H$300,'03'!$C$3:$C$300,C854)+SUMIFS('03'!$H$3:$H$300,'03'!$D$3:$D$300,C854)+SUMIFS('04'!$H$3:$H$300,'04'!$C$3:$C$300,C854)+SUMIFS('04'!$H$3:$H$300,'04'!$D$3:$D$300,C854)+SUMIFS('05'!$H$3:$H$300,'05'!$C$3:$C$300,C854)+SUMIFS('05'!$H$3:$H$300,'05'!$D$3:$D$300,C854)+SUMIFS('06'!$H$3:$H$300,'06'!$C$3:$C$300,C854)+SUMIFS('06'!$H$3:$H$300,'06'!$D$3:$D$300,C854)+SUMIFS('07'!$H$3:$H$300,'07'!$C$3:$C$300,C854)+SUMIFS('07'!$H$3:$H$300,'07'!$D$3:$D$300,C854)+SUMIFS('08'!$H$3:$H$300,'08'!$C$3:$C$300,C854)+SUMIFS('08'!$H$3:$H$300,'08'!$D$3:$D$300,C854)+SUMIFS('09'!$H$3:$H$300,'09'!$C$3:$C$300,C854)+SUMIFS('09'!$H$3:$H$300,'09'!$D$3:$D$300,C854)+SUMIFS('10'!$I$3:$I$260,'10'!$C$3:$C$260,C854)+SUMIFS('10'!$I$3:$I$260,'10'!$D$3:$D$260,C854)+SUMIFS('11'!$H$3:$H$300,'11'!$C$3:$C$300,C854)+SUMIFS('11'!$H$3:$H$300,'11'!$D$3:$D$300,C854)+SUMIFS('12'!$H$3:$H$300,'12'!$C$3:$C$300,C854)+SUMIFS('12'!$H$3:$H$300,'12'!$D$3:$D$300,C854)</f>
        <v>0</v>
      </c>
      <c r="I854" s="212"/>
      <c r="J854" s="231"/>
      <c r="K854" s="212"/>
      <c r="L854" s="212"/>
    </row>
    <row r="855" spans="1:12" ht="24.75" customHeight="1">
      <c r="A855" s="16">
        <f>Equipes!$H855+(ROW(Equipes!$H855)/100000)</f>
        <v>8.5500000000000003E-3</v>
      </c>
      <c r="B855" s="13">
        <f>RANK(Equipes!$A855,A:A)</f>
        <v>146</v>
      </c>
      <c r="C855" s="28"/>
      <c r="D855" s="18">
        <f>COUNTIF('01'!$C$3:$C$300,C855)+COUNTIF('02'!$C$3:$C$300,C855)+COUNTIF('03'!$C$3:$C$300,C855)+COUNTIF('04'!$C$3:$C$300,C855)+COUNTIF('05'!$C$3:$C$300,C855)+COUNTIF('06'!$C$3:$C$300,C855)+COUNTIF('07'!$C$3:$C$300,C855)+COUNTIF('08'!$C$3:$C$300,C855)+COUNTIF('09'!$C$3:$C$300,C855)+COUNTIF('10'!$C$3:$C$260,C855)+COUNTIF('11'!$C$3:$C$300,C855)+COUNTIF('12'!$C$3:$C$300,C855)</f>
        <v>0</v>
      </c>
      <c r="E855" s="18">
        <f>COUNTIF('01'!$D$3:$D$300,C855)+COUNTIF('02'!$D$3:$D$300,C855)+COUNTIF('03'!$D$3:$D$300,C855)+COUNTIF('04'!$D$3:$D$300,C855)+COUNTIF('05'!$D$3:$D$300,C855)+COUNTIF('06'!$D$3:$D$300,C855)+COUNTIF('07'!$D$3:$D$300,C855)+COUNTIF('08'!$D$3:$D$300,C855)+COUNTIF('09'!$D$3:$D$300,C855)+COUNTIF('10'!$D$3:$D$260,C855)+COUNTIF('11'!$D$3:$D$300,C855)+COUNTIF('12'!$D$3:$D$300,C855)</f>
        <v>0</v>
      </c>
      <c r="F855" s="18">
        <f>COUNTIFS('01'!$C$3:$C$300,C855,'01'!$H$3:$H$300,"&gt;0")+COUNTIFS('01'!$D$3:$D$300,C855,'01'!$H$3:$H$300,"&gt;0")+COUNTIFS('02'!$C$3:$C$300,C855,'02'!$H$3:$H$300,"&gt;0")+COUNTIFS('02'!$D$3:$D$300,C855,'02'!$H$3:$H$300,"&gt;0")+COUNTIFS('03'!$C$3:$C$300,C855,'03'!$H$3:$H$300,"&gt;0")+COUNTIFS('03'!$D$3:$D$300,C855,'03'!$H$3:$H$300,"&gt;0")+COUNTIFS('04'!$C$3:$C$300,C855,'04'!$H$3:$H$300,"&gt;0")+COUNTIFS('04'!$D$3:$D$300,C855,'04'!$H$3:$H$300,"&gt;0")+COUNTIFS('05'!$C$3:$C$300,C855,'05'!$H$3:$H$300,"&gt;0")+COUNTIFS('05'!$D$3:$D$300,C855,'05'!$H$3:$H$300,"&gt;0")+COUNTIFS('06'!$C$3:$C$300,C855,'06'!$H$3:$H$300,"&gt;0")+COUNTIFS('06'!$D$3:$D$300,C855,'06'!$H$3:$H$300,"&gt;0")+COUNTIFS('07'!$C$3:$C$300,C855,'07'!$H$3:$H$300,"&gt;0")+COUNTIFS('07'!$D$3:$D$300,C855,'07'!$H$3:$H$300,"&gt;0")+COUNTIFS('08'!$C$3:$C$300,C855,'08'!$H$3:$H$300,"&gt;0")+COUNTIFS('08'!$D$3:$D$300,C855,'08'!$H$3:$H$300,"&gt;0")+COUNTIFS('09'!$C$3:$C$300,C855,'09'!$H$3:$H$300,"&gt;0")+COUNTIFS('09'!$D$3:$D$300,C855,'09'!$H$3:$H$300,"&gt;0")+COUNTIFS('10'!$C$3:$C$260,C855,'10'!$I$3:$I$260,"&gt;0")+COUNTIFS('10'!$D$3:$D$260,C855,'10'!$I$3:$I$260,"&gt;0")+COUNTIFS('11'!$C$3:$C$300,C855,'11'!$H$3:$H$300,"&gt;0")+COUNTIFS('11'!$D$3:$D$300,C855,'11'!$H$3:$H$300,"&gt;0")+COUNTIFS('12'!$C$3:$C$300,C855,'12'!$H$3:$H$300,"&gt;0")+COUNTIFS('12'!$D$3:$D$300,C855,'12'!$H$3:$H$300,"&gt;0")</f>
        <v>0</v>
      </c>
      <c r="G855" s="18">
        <f>COUNTIFS('01'!$C$3:$C$300,C855,'01'!$H$3:$H$300,"&lt;0")+COUNTIFS('01'!$D$3:$D$300,C855,'01'!$H$3:$H$300,"&lt;0")+COUNTIFS('02'!$C$3:$C$300,C855,'02'!$H$3:$H$300,"&lt;0")+COUNTIFS('02'!$D$3:$D$300,C855,'02'!$H$3:$H$300,"&lt;0")+COUNTIFS('03'!$C$3:$C$300,C855,'03'!$H$3:$H$300,"&lt;0")+COUNTIFS('03'!$D$3:$D$300,C855,'03'!$H$3:$H$300,"&lt;0")+COUNTIFS('04'!$C$3:$C$300,C855,'04'!$H$3:$H$300,"&lt;0")+COUNTIFS('04'!$D$3:$D$300,C855,'04'!$H$3:$H$300,"&lt;0")+COUNTIFS('05'!$C$3:$C$300,C855,'05'!$H$3:$H$300,"&lt;0")+COUNTIFS('05'!$D$3:$D$300,C855,'05'!$H$3:$H$300,"&lt;0")+COUNTIFS('06'!$C$3:$C$300,C855,'06'!$H$3:$H$300,"&lt;0")+COUNTIFS('06'!$D$3:$D$300,C855,'06'!$H$3:$H$300,"&lt;0")+COUNTIFS('07'!$C$3:$C$300,C855,'07'!$H$3:$H$300,"&lt;0")+COUNTIFS('07'!$D$3:$D$300,C855,'07'!$H$3:$H$300,"&lt;0")+COUNTIFS('08'!$C$3:$C$300,C855,'08'!$H$3:$H$300,"&lt;0")+COUNTIFS('08'!$D$3:$D$300,C855,'08'!$H$3:$H$300,"&lt;0")+COUNTIFS('09'!$C$3:$C$300,C855,'09'!$H$3:$H$300,"&lt;0")+COUNTIFS('09'!$D$3:$D$300,C855,'09'!$H$3:$H$300,"&lt;0")+COUNTIFS('10'!$C$3:$C$260,C855,'10'!$I$3:$I$260,"&lt;0")+COUNTIFS('10'!$D$3:$D$260,C855,'10'!$I$3:$I$260,"&lt;0")+COUNTIFS('11'!$C$3:$C$300,C855,'11'!$H$3:$H$300,"&lt;0")+COUNTIFS('11'!$D$3:$D$300,C855,'11'!$H$3:$H$300,"&lt;0")+COUNTIFS('12'!$C$3:$C$300,C855,'12'!$H$3:$H$300,"&lt;0")+COUNTIFS('12'!$D$3:$D$300,C855,'12'!$H$3:$H$300,"&lt;0")</f>
        <v>0</v>
      </c>
      <c r="H855" s="19">
        <f>SUMIFS('01'!$H$3:$H$300,'01'!$C$3:$C$300,C855)+SUMIFS('01'!$H$3:$H$300,'01'!$D$3:$D$300,C855)+SUMIFS('02'!$H$3:$H$300,'02'!$C$3:$C$300,C855)+SUMIFS('02'!$H$3:$H$300,'02'!$D$3:$D$300,C855)+SUMIFS('03'!$H$3:$H$300,'03'!$C$3:$C$300,C855)+SUMIFS('03'!$H$3:$H$300,'03'!$D$3:$D$300,C855)+SUMIFS('04'!$H$3:$H$300,'04'!$C$3:$C$300,C855)+SUMIFS('04'!$H$3:$H$300,'04'!$D$3:$D$300,C855)+SUMIFS('05'!$H$3:$H$300,'05'!$C$3:$C$300,C855)+SUMIFS('05'!$H$3:$H$300,'05'!$D$3:$D$300,C855)+SUMIFS('06'!$H$3:$H$300,'06'!$C$3:$C$300,C855)+SUMIFS('06'!$H$3:$H$300,'06'!$D$3:$D$300,C855)+SUMIFS('07'!$H$3:$H$300,'07'!$C$3:$C$300,C855)+SUMIFS('07'!$H$3:$H$300,'07'!$D$3:$D$300,C855)+SUMIFS('08'!$H$3:$H$300,'08'!$C$3:$C$300,C855)+SUMIFS('08'!$H$3:$H$300,'08'!$D$3:$D$300,C855)+SUMIFS('09'!$H$3:$H$300,'09'!$C$3:$C$300,C855)+SUMIFS('09'!$H$3:$H$300,'09'!$D$3:$D$300,C855)+SUMIFS('10'!$I$3:$I$260,'10'!$C$3:$C$260,C855)+SUMIFS('10'!$I$3:$I$260,'10'!$D$3:$D$260,C855)+SUMIFS('11'!$H$3:$H$300,'11'!$C$3:$C$300,C855)+SUMIFS('11'!$H$3:$H$300,'11'!$D$3:$D$300,C855)+SUMIFS('12'!$H$3:$H$300,'12'!$C$3:$C$300,C855)+SUMIFS('12'!$H$3:$H$300,'12'!$D$3:$D$300,C855)</f>
        <v>0</v>
      </c>
      <c r="I855" s="212"/>
      <c r="J855" s="231"/>
      <c r="K855" s="212"/>
      <c r="L855" s="212"/>
    </row>
    <row r="856" spans="1:12" ht="24.75" customHeight="1">
      <c r="A856" s="16">
        <f>Equipes!$H856+(ROW(Equipes!$H856)/100000)</f>
        <v>8.5599999999999999E-3</v>
      </c>
      <c r="B856" s="13">
        <f>RANK(Equipes!$A856,A:A)</f>
        <v>145</v>
      </c>
      <c r="C856" s="28"/>
      <c r="D856" s="18">
        <f>COUNTIF('01'!$C$3:$C$300,C856)+COUNTIF('02'!$C$3:$C$300,C856)+COUNTIF('03'!$C$3:$C$300,C856)+COUNTIF('04'!$C$3:$C$300,C856)+COUNTIF('05'!$C$3:$C$300,C856)+COUNTIF('06'!$C$3:$C$300,C856)+COUNTIF('07'!$C$3:$C$300,C856)+COUNTIF('08'!$C$3:$C$300,C856)+COUNTIF('09'!$C$3:$C$300,C856)+COUNTIF('10'!$C$3:$C$260,C856)+COUNTIF('11'!$C$3:$C$300,C856)+COUNTIF('12'!$C$3:$C$300,C856)</f>
        <v>0</v>
      </c>
      <c r="E856" s="18">
        <f>COUNTIF('01'!$D$3:$D$300,C856)+COUNTIF('02'!$D$3:$D$300,C856)+COUNTIF('03'!$D$3:$D$300,C856)+COUNTIF('04'!$D$3:$D$300,C856)+COUNTIF('05'!$D$3:$D$300,C856)+COUNTIF('06'!$D$3:$D$300,C856)+COUNTIF('07'!$D$3:$D$300,C856)+COUNTIF('08'!$D$3:$D$300,C856)+COUNTIF('09'!$D$3:$D$300,C856)+COUNTIF('10'!$D$3:$D$260,C856)+COUNTIF('11'!$D$3:$D$300,C856)+COUNTIF('12'!$D$3:$D$300,C856)</f>
        <v>0</v>
      </c>
      <c r="F856" s="18">
        <f>COUNTIFS('01'!$C$3:$C$300,C856,'01'!$H$3:$H$300,"&gt;0")+COUNTIFS('01'!$D$3:$D$300,C856,'01'!$H$3:$H$300,"&gt;0")+COUNTIFS('02'!$C$3:$C$300,C856,'02'!$H$3:$H$300,"&gt;0")+COUNTIFS('02'!$D$3:$D$300,C856,'02'!$H$3:$H$300,"&gt;0")+COUNTIFS('03'!$C$3:$C$300,C856,'03'!$H$3:$H$300,"&gt;0")+COUNTIFS('03'!$D$3:$D$300,C856,'03'!$H$3:$H$300,"&gt;0")+COUNTIFS('04'!$C$3:$C$300,C856,'04'!$H$3:$H$300,"&gt;0")+COUNTIFS('04'!$D$3:$D$300,C856,'04'!$H$3:$H$300,"&gt;0")+COUNTIFS('05'!$C$3:$C$300,C856,'05'!$H$3:$H$300,"&gt;0")+COUNTIFS('05'!$D$3:$D$300,C856,'05'!$H$3:$H$300,"&gt;0")+COUNTIFS('06'!$C$3:$C$300,C856,'06'!$H$3:$H$300,"&gt;0")+COUNTIFS('06'!$D$3:$D$300,C856,'06'!$H$3:$H$300,"&gt;0")+COUNTIFS('07'!$C$3:$C$300,C856,'07'!$H$3:$H$300,"&gt;0")+COUNTIFS('07'!$D$3:$D$300,C856,'07'!$H$3:$H$300,"&gt;0")+COUNTIFS('08'!$C$3:$C$300,C856,'08'!$H$3:$H$300,"&gt;0")+COUNTIFS('08'!$D$3:$D$300,C856,'08'!$H$3:$H$300,"&gt;0")+COUNTIFS('09'!$C$3:$C$300,C856,'09'!$H$3:$H$300,"&gt;0")+COUNTIFS('09'!$D$3:$D$300,C856,'09'!$H$3:$H$300,"&gt;0")+COUNTIFS('10'!$C$3:$C$260,C856,'10'!$I$3:$I$260,"&gt;0")+COUNTIFS('10'!$D$3:$D$260,C856,'10'!$I$3:$I$260,"&gt;0")+COUNTIFS('11'!$C$3:$C$300,C856,'11'!$H$3:$H$300,"&gt;0")+COUNTIFS('11'!$D$3:$D$300,C856,'11'!$H$3:$H$300,"&gt;0")+COUNTIFS('12'!$C$3:$C$300,C856,'12'!$H$3:$H$300,"&gt;0")+COUNTIFS('12'!$D$3:$D$300,C856,'12'!$H$3:$H$300,"&gt;0")</f>
        <v>0</v>
      </c>
      <c r="G856" s="18">
        <f>COUNTIFS('01'!$C$3:$C$300,C856,'01'!$H$3:$H$300,"&lt;0")+COUNTIFS('01'!$D$3:$D$300,C856,'01'!$H$3:$H$300,"&lt;0")+COUNTIFS('02'!$C$3:$C$300,C856,'02'!$H$3:$H$300,"&lt;0")+COUNTIFS('02'!$D$3:$D$300,C856,'02'!$H$3:$H$300,"&lt;0")+COUNTIFS('03'!$C$3:$C$300,C856,'03'!$H$3:$H$300,"&lt;0")+COUNTIFS('03'!$D$3:$D$300,C856,'03'!$H$3:$H$300,"&lt;0")+COUNTIFS('04'!$C$3:$C$300,C856,'04'!$H$3:$H$300,"&lt;0")+COUNTIFS('04'!$D$3:$D$300,C856,'04'!$H$3:$H$300,"&lt;0")+COUNTIFS('05'!$C$3:$C$300,C856,'05'!$H$3:$H$300,"&lt;0")+COUNTIFS('05'!$D$3:$D$300,C856,'05'!$H$3:$H$300,"&lt;0")+COUNTIFS('06'!$C$3:$C$300,C856,'06'!$H$3:$H$300,"&lt;0")+COUNTIFS('06'!$D$3:$D$300,C856,'06'!$H$3:$H$300,"&lt;0")+COUNTIFS('07'!$C$3:$C$300,C856,'07'!$H$3:$H$300,"&lt;0")+COUNTIFS('07'!$D$3:$D$300,C856,'07'!$H$3:$H$300,"&lt;0")+COUNTIFS('08'!$C$3:$C$300,C856,'08'!$H$3:$H$300,"&lt;0")+COUNTIFS('08'!$D$3:$D$300,C856,'08'!$H$3:$H$300,"&lt;0")+COUNTIFS('09'!$C$3:$C$300,C856,'09'!$H$3:$H$300,"&lt;0")+COUNTIFS('09'!$D$3:$D$300,C856,'09'!$H$3:$H$300,"&lt;0")+COUNTIFS('10'!$C$3:$C$260,C856,'10'!$I$3:$I$260,"&lt;0")+COUNTIFS('10'!$D$3:$D$260,C856,'10'!$I$3:$I$260,"&lt;0")+COUNTIFS('11'!$C$3:$C$300,C856,'11'!$H$3:$H$300,"&lt;0")+COUNTIFS('11'!$D$3:$D$300,C856,'11'!$H$3:$H$300,"&lt;0")+COUNTIFS('12'!$C$3:$C$300,C856,'12'!$H$3:$H$300,"&lt;0")+COUNTIFS('12'!$D$3:$D$300,C856,'12'!$H$3:$H$300,"&lt;0")</f>
        <v>0</v>
      </c>
      <c r="H856" s="19">
        <f>SUMIFS('01'!$H$3:$H$300,'01'!$C$3:$C$300,C856)+SUMIFS('01'!$H$3:$H$300,'01'!$D$3:$D$300,C856)+SUMIFS('02'!$H$3:$H$300,'02'!$C$3:$C$300,C856)+SUMIFS('02'!$H$3:$H$300,'02'!$D$3:$D$300,C856)+SUMIFS('03'!$H$3:$H$300,'03'!$C$3:$C$300,C856)+SUMIFS('03'!$H$3:$H$300,'03'!$D$3:$D$300,C856)+SUMIFS('04'!$H$3:$H$300,'04'!$C$3:$C$300,C856)+SUMIFS('04'!$H$3:$H$300,'04'!$D$3:$D$300,C856)+SUMIFS('05'!$H$3:$H$300,'05'!$C$3:$C$300,C856)+SUMIFS('05'!$H$3:$H$300,'05'!$D$3:$D$300,C856)+SUMIFS('06'!$H$3:$H$300,'06'!$C$3:$C$300,C856)+SUMIFS('06'!$H$3:$H$300,'06'!$D$3:$D$300,C856)+SUMIFS('07'!$H$3:$H$300,'07'!$C$3:$C$300,C856)+SUMIFS('07'!$H$3:$H$300,'07'!$D$3:$D$300,C856)+SUMIFS('08'!$H$3:$H$300,'08'!$C$3:$C$300,C856)+SUMIFS('08'!$H$3:$H$300,'08'!$D$3:$D$300,C856)+SUMIFS('09'!$H$3:$H$300,'09'!$C$3:$C$300,C856)+SUMIFS('09'!$H$3:$H$300,'09'!$D$3:$D$300,C856)+SUMIFS('10'!$I$3:$I$260,'10'!$C$3:$C$260,C856)+SUMIFS('10'!$I$3:$I$260,'10'!$D$3:$D$260,C856)+SUMIFS('11'!$H$3:$H$300,'11'!$C$3:$C$300,C856)+SUMIFS('11'!$H$3:$H$300,'11'!$D$3:$D$300,C856)+SUMIFS('12'!$H$3:$H$300,'12'!$C$3:$C$300,C856)+SUMIFS('12'!$H$3:$H$300,'12'!$D$3:$D$300,C856)</f>
        <v>0</v>
      </c>
      <c r="I856" s="212"/>
      <c r="J856" s="231"/>
      <c r="K856" s="212"/>
      <c r="L856" s="212"/>
    </row>
    <row r="857" spans="1:12" ht="24.75" customHeight="1">
      <c r="A857" s="16">
        <f>Equipes!$H857+(ROW(Equipes!$H857)/100000)</f>
        <v>8.5699999999999995E-3</v>
      </c>
      <c r="B857" s="13">
        <f>RANK(Equipes!$A857,A:A)</f>
        <v>144</v>
      </c>
      <c r="C857" s="28"/>
      <c r="D857" s="18">
        <f>COUNTIF('01'!$C$3:$C$300,C857)+COUNTIF('02'!$C$3:$C$300,C857)+COUNTIF('03'!$C$3:$C$300,C857)+COUNTIF('04'!$C$3:$C$300,C857)+COUNTIF('05'!$C$3:$C$300,C857)+COUNTIF('06'!$C$3:$C$300,C857)+COUNTIF('07'!$C$3:$C$300,C857)+COUNTIF('08'!$C$3:$C$300,C857)+COUNTIF('09'!$C$3:$C$300,C857)+COUNTIF('10'!$C$3:$C$260,C857)+COUNTIF('11'!$C$3:$C$300,C857)+COUNTIF('12'!$C$3:$C$300,C857)</f>
        <v>0</v>
      </c>
      <c r="E857" s="18">
        <f>COUNTIF('01'!$D$3:$D$300,C857)+COUNTIF('02'!$D$3:$D$300,C857)+COUNTIF('03'!$D$3:$D$300,C857)+COUNTIF('04'!$D$3:$D$300,C857)+COUNTIF('05'!$D$3:$D$300,C857)+COUNTIF('06'!$D$3:$D$300,C857)+COUNTIF('07'!$D$3:$D$300,C857)+COUNTIF('08'!$D$3:$D$300,C857)+COUNTIF('09'!$D$3:$D$300,C857)+COUNTIF('10'!$D$3:$D$260,C857)+COUNTIF('11'!$D$3:$D$300,C857)+COUNTIF('12'!$D$3:$D$300,C857)</f>
        <v>0</v>
      </c>
      <c r="F857" s="18">
        <f>COUNTIFS('01'!$C$3:$C$300,C857,'01'!$H$3:$H$300,"&gt;0")+COUNTIFS('01'!$D$3:$D$300,C857,'01'!$H$3:$H$300,"&gt;0")+COUNTIFS('02'!$C$3:$C$300,C857,'02'!$H$3:$H$300,"&gt;0")+COUNTIFS('02'!$D$3:$D$300,C857,'02'!$H$3:$H$300,"&gt;0")+COUNTIFS('03'!$C$3:$C$300,C857,'03'!$H$3:$H$300,"&gt;0")+COUNTIFS('03'!$D$3:$D$300,C857,'03'!$H$3:$H$300,"&gt;0")+COUNTIFS('04'!$C$3:$C$300,C857,'04'!$H$3:$H$300,"&gt;0")+COUNTIFS('04'!$D$3:$D$300,C857,'04'!$H$3:$H$300,"&gt;0")+COUNTIFS('05'!$C$3:$C$300,C857,'05'!$H$3:$H$300,"&gt;0")+COUNTIFS('05'!$D$3:$D$300,C857,'05'!$H$3:$H$300,"&gt;0")+COUNTIFS('06'!$C$3:$C$300,C857,'06'!$H$3:$H$300,"&gt;0")+COUNTIFS('06'!$D$3:$D$300,C857,'06'!$H$3:$H$300,"&gt;0")+COUNTIFS('07'!$C$3:$C$300,C857,'07'!$H$3:$H$300,"&gt;0")+COUNTIFS('07'!$D$3:$D$300,C857,'07'!$H$3:$H$300,"&gt;0")+COUNTIFS('08'!$C$3:$C$300,C857,'08'!$H$3:$H$300,"&gt;0")+COUNTIFS('08'!$D$3:$D$300,C857,'08'!$H$3:$H$300,"&gt;0")+COUNTIFS('09'!$C$3:$C$300,C857,'09'!$H$3:$H$300,"&gt;0")+COUNTIFS('09'!$D$3:$D$300,C857,'09'!$H$3:$H$300,"&gt;0")+COUNTIFS('10'!$C$3:$C$260,C857,'10'!$I$3:$I$260,"&gt;0")+COUNTIFS('10'!$D$3:$D$260,C857,'10'!$I$3:$I$260,"&gt;0")+COUNTIFS('11'!$C$3:$C$300,C857,'11'!$H$3:$H$300,"&gt;0")+COUNTIFS('11'!$D$3:$D$300,C857,'11'!$H$3:$H$300,"&gt;0")+COUNTIFS('12'!$C$3:$C$300,C857,'12'!$H$3:$H$300,"&gt;0")+COUNTIFS('12'!$D$3:$D$300,C857,'12'!$H$3:$H$300,"&gt;0")</f>
        <v>0</v>
      </c>
      <c r="G857" s="18">
        <f>COUNTIFS('01'!$C$3:$C$300,C857,'01'!$H$3:$H$300,"&lt;0")+COUNTIFS('01'!$D$3:$D$300,C857,'01'!$H$3:$H$300,"&lt;0")+COUNTIFS('02'!$C$3:$C$300,C857,'02'!$H$3:$H$300,"&lt;0")+COUNTIFS('02'!$D$3:$D$300,C857,'02'!$H$3:$H$300,"&lt;0")+COUNTIFS('03'!$C$3:$C$300,C857,'03'!$H$3:$H$300,"&lt;0")+COUNTIFS('03'!$D$3:$D$300,C857,'03'!$H$3:$H$300,"&lt;0")+COUNTIFS('04'!$C$3:$C$300,C857,'04'!$H$3:$H$300,"&lt;0")+COUNTIFS('04'!$D$3:$D$300,C857,'04'!$H$3:$H$300,"&lt;0")+COUNTIFS('05'!$C$3:$C$300,C857,'05'!$H$3:$H$300,"&lt;0")+COUNTIFS('05'!$D$3:$D$300,C857,'05'!$H$3:$H$300,"&lt;0")+COUNTIFS('06'!$C$3:$C$300,C857,'06'!$H$3:$H$300,"&lt;0")+COUNTIFS('06'!$D$3:$D$300,C857,'06'!$H$3:$H$300,"&lt;0")+COUNTIFS('07'!$C$3:$C$300,C857,'07'!$H$3:$H$300,"&lt;0")+COUNTIFS('07'!$D$3:$D$300,C857,'07'!$H$3:$H$300,"&lt;0")+COUNTIFS('08'!$C$3:$C$300,C857,'08'!$H$3:$H$300,"&lt;0")+COUNTIFS('08'!$D$3:$D$300,C857,'08'!$H$3:$H$300,"&lt;0")+COUNTIFS('09'!$C$3:$C$300,C857,'09'!$H$3:$H$300,"&lt;0")+COUNTIFS('09'!$D$3:$D$300,C857,'09'!$H$3:$H$300,"&lt;0")+COUNTIFS('10'!$C$3:$C$260,C857,'10'!$I$3:$I$260,"&lt;0")+COUNTIFS('10'!$D$3:$D$260,C857,'10'!$I$3:$I$260,"&lt;0")+COUNTIFS('11'!$C$3:$C$300,C857,'11'!$H$3:$H$300,"&lt;0")+COUNTIFS('11'!$D$3:$D$300,C857,'11'!$H$3:$H$300,"&lt;0")+COUNTIFS('12'!$C$3:$C$300,C857,'12'!$H$3:$H$300,"&lt;0")+COUNTIFS('12'!$D$3:$D$300,C857,'12'!$H$3:$H$300,"&lt;0")</f>
        <v>0</v>
      </c>
      <c r="H857" s="19">
        <f>SUMIFS('01'!$H$3:$H$300,'01'!$C$3:$C$300,C857)+SUMIFS('01'!$H$3:$H$300,'01'!$D$3:$D$300,C857)+SUMIFS('02'!$H$3:$H$300,'02'!$C$3:$C$300,C857)+SUMIFS('02'!$H$3:$H$300,'02'!$D$3:$D$300,C857)+SUMIFS('03'!$H$3:$H$300,'03'!$C$3:$C$300,C857)+SUMIFS('03'!$H$3:$H$300,'03'!$D$3:$D$300,C857)+SUMIFS('04'!$H$3:$H$300,'04'!$C$3:$C$300,C857)+SUMIFS('04'!$H$3:$H$300,'04'!$D$3:$D$300,C857)+SUMIFS('05'!$H$3:$H$300,'05'!$C$3:$C$300,C857)+SUMIFS('05'!$H$3:$H$300,'05'!$D$3:$D$300,C857)+SUMIFS('06'!$H$3:$H$300,'06'!$C$3:$C$300,C857)+SUMIFS('06'!$H$3:$H$300,'06'!$D$3:$D$300,C857)+SUMIFS('07'!$H$3:$H$300,'07'!$C$3:$C$300,C857)+SUMIFS('07'!$H$3:$H$300,'07'!$D$3:$D$300,C857)+SUMIFS('08'!$H$3:$H$300,'08'!$C$3:$C$300,C857)+SUMIFS('08'!$H$3:$H$300,'08'!$D$3:$D$300,C857)+SUMIFS('09'!$H$3:$H$300,'09'!$C$3:$C$300,C857)+SUMIFS('09'!$H$3:$H$300,'09'!$D$3:$D$300,C857)+SUMIFS('10'!$I$3:$I$260,'10'!$C$3:$C$260,C857)+SUMIFS('10'!$I$3:$I$260,'10'!$D$3:$D$260,C857)+SUMIFS('11'!$H$3:$H$300,'11'!$C$3:$C$300,C857)+SUMIFS('11'!$H$3:$H$300,'11'!$D$3:$D$300,C857)+SUMIFS('12'!$H$3:$H$300,'12'!$C$3:$C$300,C857)+SUMIFS('12'!$H$3:$H$300,'12'!$D$3:$D$300,C857)</f>
        <v>0</v>
      </c>
      <c r="I857" s="212"/>
      <c r="J857" s="231"/>
      <c r="K857" s="212"/>
      <c r="L857" s="212"/>
    </row>
    <row r="858" spans="1:12" ht="24.75" customHeight="1">
      <c r="A858" s="16">
        <f>Equipes!$H858+(ROW(Equipes!$H858)/100000)</f>
        <v>8.5800000000000008E-3</v>
      </c>
      <c r="B858" s="13">
        <f>RANK(Equipes!$A858,A:A)</f>
        <v>143</v>
      </c>
      <c r="C858" s="28"/>
      <c r="D858" s="18">
        <f>COUNTIF('01'!$C$3:$C$300,C858)+COUNTIF('02'!$C$3:$C$300,C858)+COUNTIF('03'!$C$3:$C$300,C858)+COUNTIF('04'!$C$3:$C$300,C858)+COUNTIF('05'!$C$3:$C$300,C858)+COUNTIF('06'!$C$3:$C$300,C858)+COUNTIF('07'!$C$3:$C$300,C858)+COUNTIF('08'!$C$3:$C$300,C858)+COUNTIF('09'!$C$3:$C$300,C858)+COUNTIF('10'!$C$3:$C$260,C858)+COUNTIF('11'!$C$3:$C$300,C858)+COUNTIF('12'!$C$3:$C$300,C858)</f>
        <v>0</v>
      </c>
      <c r="E858" s="18">
        <f>COUNTIF('01'!$D$3:$D$300,C858)+COUNTIF('02'!$D$3:$D$300,C858)+COUNTIF('03'!$D$3:$D$300,C858)+COUNTIF('04'!$D$3:$D$300,C858)+COUNTIF('05'!$D$3:$D$300,C858)+COUNTIF('06'!$D$3:$D$300,C858)+COUNTIF('07'!$D$3:$D$300,C858)+COUNTIF('08'!$D$3:$D$300,C858)+COUNTIF('09'!$D$3:$D$300,C858)+COUNTIF('10'!$D$3:$D$260,C858)+COUNTIF('11'!$D$3:$D$300,C858)+COUNTIF('12'!$D$3:$D$300,C858)</f>
        <v>0</v>
      </c>
      <c r="F858" s="18">
        <f>COUNTIFS('01'!$C$3:$C$300,C858,'01'!$H$3:$H$300,"&gt;0")+COUNTIFS('01'!$D$3:$D$300,C858,'01'!$H$3:$H$300,"&gt;0")+COUNTIFS('02'!$C$3:$C$300,C858,'02'!$H$3:$H$300,"&gt;0")+COUNTIFS('02'!$D$3:$D$300,C858,'02'!$H$3:$H$300,"&gt;0")+COUNTIFS('03'!$C$3:$C$300,C858,'03'!$H$3:$H$300,"&gt;0")+COUNTIFS('03'!$D$3:$D$300,C858,'03'!$H$3:$H$300,"&gt;0")+COUNTIFS('04'!$C$3:$C$300,C858,'04'!$H$3:$H$300,"&gt;0")+COUNTIFS('04'!$D$3:$D$300,C858,'04'!$H$3:$H$300,"&gt;0")+COUNTIFS('05'!$C$3:$C$300,C858,'05'!$H$3:$H$300,"&gt;0")+COUNTIFS('05'!$D$3:$D$300,C858,'05'!$H$3:$H$300,"&gt;0")+COUNTIFS('06'!$C$3:$C$300,C858,'06'!$H$3:$H$300,"&gt;0")+COUNTIFS('06'!$D$3:$D$300,C858,'06'!$H$3:$H$300,"&gt;0")+COUNTIFS('07'!$C$3:$C$300,C858,'07'!$H$3:$H$300,"&gt;0")+COUNTIFS('07'!$D$3:$D$300,C858,'07'!$H$3:$H$300,"&gt;0")+COUNTIFS('08'!$C$3:$C$300,C858,'08'!$H$3:$H$300,"&gt;0")+COUNTIFS('08'!$D$3:$D$300,C858,'08'!$H$3:$H$300,"&gt;0")+COUNTIFS('09'!$C$3:$C$300,C858,'09'!$H$3:$H$300,"&gt;0")+COUNTIFS('09'!$D$3:$D$300,C858,'09'!$H$3:$H$300,"&gt;0")+COUNTIFS('10'!$C$3:$C$260,C858,'10'!$I$3:$I$260,"&gt;0")+COUNTIFS('10'!$D$3:$D$260,C858,'10'!$I$3:$I$260,"&gt;0")+COUNTIFS('11'!$C$3:$C$300,C858,'11'!$H$3:$H$300,"&gt;0")+COUNTIFS('11'!$D$3:$D$300,C858,'11'!$H$3:$H$300,"&gt;0")+COUNTIFS('12'!$C$3:$C$300,C858,'12'!$H$3:$H$300,"&gt;0")+COUNTIFS('12'!$D$3:$D$300,C858,'12'!$H$3:$H$300,"&gt;0")</f>
        <v>0</v>
      </c>
      <c r="G858" s="18">
        <f>COUNTIFS('01'!$C$3:$C$300,C858,'01'!$H$3:$H$300,"&lt;0")+COUNTIFS('01'!$D$3:$D$300,C858,'01'!$H$3:$H$300,"&lt;0")+COUNTIFS('02'!$C$3:$C$300,C858,'02'!$H$3:$H$300,"&lt;0")+COUNTIFS('02'!$D$3:$D$300,C858,'02'!$H$3:$H$300,"&lt;0")+COUNTIFS('03'!$C$3:$C$300,C858,'03'!$H$3:$H$300,"&lt;0")+COUNTIFS('03'!$D$3:$D$300,C858,'03'!$H$3:$H$300,"&lt;0")+COUNTIFS('04'!$C$3:$C$300,C858,'04'!$H$3:$H$300,"&lt;0")+COUNTIFS('04'!$D$3:$D$300,C858,'04'!$H$3:$H$300,"&lt;0")+COUNTIFS('05'!$C$3:$C$300,C858,'05'!$H$3:$H$300,"&lt;0")+COUNTIFS('05'!$D$3:$D$300,C858,'05'!$H$3:$H$300,"&lt;0")+COUNTIFS('06'!$C$3:$C$300,C858,'06'!$H$3:$H$300,"&lt;0")+COUNTIFS('06'!$D$3:$D$300,C858,'06'!$H$3:$H$300,"&lt;0")+COUNTIFS('07'!$C$3:$C$300,C858,'07'!$H$3:$H$300,"&lt;0")+COUNTIFS('07'!$D$3:$D$300,C858,'07'!$H$3:$H$300,"&lt;0")+COUNTIFS('08'!$C$3:$C$300,C858,'08'!$H$3:$H$300,"&lt;0")+COUNTIFS('08'!$D$3:$D$300,C858,'08'!$H$3:$H$300,"&lt;0")+COUNTIFS('09'!$C$3:$C$300,C858,'09'!$H$3:$H$300,"&lt;0")+COUNTIFS('09'!$D$3:$D$300,C858,'09'!$H$3:$H$300,"&lt;0")+COUNTIFS('10'!$C$3:$C$260,C858,'10'!$I$3:$I$260,"&lt;0")+COUNTIFS('10'!$D$3:$D$260,C858,'10'!$I$3:$I$260,"&lt;0")+COUNTIFS('11'!$C$3:$C$300,C858,'11'!$H$3:$H$300,"&lt;0")+COUNTIFS('11'!$D$3:$D$300,C858,'11'!$H$3:$H$300,"&lt;0")+COUNTIFS('12'!$C$3:$C$300,C858,'12'!$H$3:$H$300,"&lt;0")+COUNTIFS('12'!$D$3:$D$300,C858,'12'!$H$3:$H$300,"&lt;0")</f>
        <v>0</v>
      </c>
      <c r="H858" s="19">
        <f>SUMIFS('01'!$H$3:$H$300,'01'!$C$3:$C$300,C858)+SUMIFS('01'!$H$3:$H$300,'01'!$D$3:$D$300,C858)+SUMIFS('02'!$H$3:$H$300,'02'!$C$3:$C$300,C858)+SUMIFS('02'!$H$3:$H$300,'02'!$D$3:$D$300,C858)+SUMIFS('03'!$H$3:$H$300,'03'!$C$3:$C$300,C858)+SUMIFS('03'!$H$3:$H$300,'03'!$D$3:$D$300,C858)+SUMIFS('04'!$H$3:$H$300,'04'!$C$3:$C$300,C858)+SUMIFS('04'!$H$3:$H$300,'04'!$D$3:$D$300,C858)+SUMIFS('05'!$H$3:$H$300,'05'!$C$3:$C$300,C858)+SUMIFS('05'!$H$3:$H$300,'05'!$D$3:$D$300,C858)+SUMIFS('06'!$H$3:$H$300,'06'!$C$3:$C$300,C858)+SUMIFS('06'!$H$3:$H$300,'06'!$D$3:$D$300,C858)+SUMIFS('07'!$H$3:$H$300,'07'!$C$3:$C$300,C858)+SUMIFS('07'!$H$3:$H$300,'07'!$D$3:$D$300,C858)+SUMIFS('08'!$H$3:$H$300,'08'!$C$3:$C$300,C858)+SUMIFS('08'!$H$3:$H$300,'08'!$D$3:$D$300,C858)+SUMIFS('09'!$H$3:$H$300,'09'!$C$3:$C$300,C858)+SUMIFS('09'!$H$3:$H$300,'09'!$D$3:$D$300,C858)+SUMIFS('10'!$I$3:$I$260,'10'!$C$3:$C$260,C858)+SUMIFS('10'!$I$3:$I$260,'10'!$D$3:$D$260,C858)+SUMIFS('11'!$H$3:$H$300,'11'!$C$3:$C$300,C858)+SUMIFS('11'!$H$3:$H$300,'11'!$D$3:$D$300,C858)+SUMIFS('12'!$H$3:$H$300,'12'!$C$3:$C$300,C858)+SUMIFS('12'!$H$3:$H$300,'12'!$D$3:$D$300,C858)</f>
        <v>0</v>
      </c>
      <c r="I858" s="212"/>
      <c r="J858" s="231"/>
      <c r="K858" s="212"/>
      <c r="L858" s="212"/>
    </row>
    <row r="859" spans="1:12" ht="24.75" customHeight="1">
      <c r="A859" s="16">
        <f>Equipes!$H859+(ROW(Equipes!$H859)/100000)</f>
        <v>8.5900000000000004E-3</v>
      </c>
      <c r="B859" s="13">
        <f>RANK(Equipes!$A859,A:A)</f>
        <v>142</v>
      </c>
      <c r="C859" s="28"/>
      <c r="D859" s="18">
        <f>COUNTIF('01'!$C$3:$C$300,C859)+COUNTIF('02'!$C$3:$C$300,C859)+COUNTIF('03'!$C$3:$C$300,C859)+COUNTIF('04'!$C$3:$C$300,C859)+COUNTIF('05'!$C$3:$C$300,C859)+COUNTIF('06'!$C$3:$C$300,C859)+COUNTIF('07'!$C$3:$C$300,C859)+COUNTIF('08'!$C$3:$C$300,C859)+COUNTIF('09'!$C$3:$C$300,C859)+COUNTIF('10'!$C$3:$C$260,C859)+COUNTIF('11'!$C$3:$C$300,C859)+COUNTIF('12'!$C$3:$C$300,C859)</f>
        <v>0</v>
      </c>
      <c r="E859" s="18">
        <f>COUNTIF('01'!$D$3:$D$300,C859)+COUNTIF('02'!$D$3:$D$300,C859)+COUNTIF('03'!$D$3:$D$300,C859)+COUNTIF('04'!$D$3:$D$300,C859)+COUNTIF('05'!$D$3:$D$300,C859)+COUNTIF('06'!$D$3:$D$300,C859)+COUNTIF('07'!$D$3:$D$300,C859)+COUNTIF('08'!$D$3:$D$300,C859)+COUNTIF('09'!$D$3:$D$300,C859)+COUNTIF('10'!$D$3:$D$260,C859)+COUNTIF('11'!$D$3:$D$300,C859)+COUNTIF('12'!$D$3:$D$300,C859)</f>
        <v>0</v>
      </c>
      <c r="F859" s="18">
        <f>COUNTIFS('01'!$C$3:$C$300,C859,'01'!$H$3:$H$300,"&gt;0")+COUNTIFS('01'!$D$3:$D$300,C859,'01'!$H$3:$H$300,"&gt;0")+COUNTIFS('02'!$C$3:$C$300,C859,'02'!$H$3:$H$300,"&gt;0")+COUNTIFS('02'!$D$3:$D$300,C859,'02'!$H$3:$H$300,"&gt;0")+COUNTIFS('03'!$C$3:$C$300,C859,'03'!$H$3:$H$300,"&gt;0")+COUNTIFS('03'!$D$3:$D$300,C859,'03'!$H$3:$H$300,"&gt;0")+COUNTIFS('04'!$C$3:$C$300,C859,'04'!$H$3:$H$300,"&gt;0")+COUNTIFS('04'!$D$3:$D$300,C859,'04'!$H$3:$H$300,"&gt;0")+COUNTIFS('05'!$C$3:$C$300,C859,'05'!$H$3:$H$300,"&gt;0")+COUNTIFS('05'!$D$3:$D$300,C859,'05'!$H$3:$H$300,"&gt;0")+COUNTIFS('06'!$C$3:$C$300,C859,'06'!$H$3:$H$300,"&gt;0")+COUNTIFS('06'!$D$3:$D$300,C859,'06'!$H$3:$H$300,"&gt;0")+COUNTIFS('07'!$C$3:$C$300,C859,'07'!$H$3:$H$300,"&gt;0")+COUNTIFS('07'!$D$3:$D$300,C859,'07'!$H$3:$H$300,"&gt;0")+COUNTIFS('08'!$C$3:$C$300,C859,'08'!$H$3:$H$300,"&gt;0")+COUNTIFS('08'!$D$3:$D$300,C859,'08'!$H$3:$H$300,"&gt;0")+COUNTIFS('09'!$C$3:$C$300,C859,'09'!$H$3:$H$300,"&gt;0")+COUNTIFS('09'!$D$3:$D$300,C859,'09'!$H$3:$H$300,"&gt;0")+COUNTIFS('10'!$C$3:$C$260,C859,'10'!$I$3:$I$260,"&gt;0")+COUNTIFS('10'!$D$3:$D$260,C859,'10'!$I$3:$I$260,"&gt;0")+COUNTIFS('11'!$C$3:$C$300,C859,'11'!$H$3:$H$300,"&gt;0")+COUNTIFS('11'!$D$3:$D$300,C859,'11'!$H$3:$H$300,"&gt;0")+COUNTIFS('12'!$C$3:$C$300,C859,'12'!$H$3:$H$300,"&gt;0")+COUNTIFS('12'!$D$3:$D$300,C859,'12'!$H$3:$H$300,"&gt;0")</f>
        <v>0</v>
      </c>
      <c r="G859" s="18">
        <f>COUNTIFS('01'!$C$3:$C$300,C859,'01'!$H$3:$H$300,"&lt;0")+COUNTIFS('01'!$D$3:$D$300,C859,'01'!$H$3:$H$300,"&lt;0")+COUNTIFS('02'!$C$3:$C$300,C859,'02'!$H$3:$H$300,"&lt;0")+COUNTIFS('02'!$D$3:$D$300,C859,'02'!$H$3:$H$300,"&lt;0")+COUNTIFS('03'!$C$3:$C$300,C859,'03'!$H$3:$H$300,"&lt;0")+COUNTIFS('03'!$D$3:$D$300,C859,'03'!$H$3:$H$300,"&lt;0")+COUNTIFS('04'!$C$3:$C$300,C859,'04'!$H$3:$H$300,"&lt;0")+COUNTIFS('04'!$D$3:$D$300,C859,'04'!$H$3:$H$300,"&lt;0")+COUNTIFS('05'!$C$3:$C$300,C859,'05'!$H$3:$H$300,"&lt;0")+COUNTIFS('05'!$D$3:$D$300,C859,'05'!$H$3:$H$300,"&lt;0")+COUNTIFS('06'!$C$3:$C$300,C859,'06'!$H$3:$H$300,"&lt;0")+COUNTIFS('06'!$D$3:$D$300,C859,'06'!$H$3:$H$300,"&lt;0")+COUNTIFS('07'!$C$3:$C$300,C859,'07'!$H$3:$H$300,"&lt;0")+COUNTIFS('07'!$D$3:$D$300,C859,'07'!$H$3:$H$300,"&lt;0")+COUNTIFS('08'!$C$3:$C$300,C859,'08'!$H$3:$H$300,"&lt;0")+COUNTIFS('08'!$D$3:$D$300,C859,'08'!$H$3:$H$300,"&lt;0")+COUNTIFS('09'!$C$3:$C$300,C859,'09'!$H$3:$H$300,"&lt;0")+COUNTIFS('09'!$D$3:$D$300,C859,'09'!$H$3:$H$300,"&lt;0")+COUNTIFS('10'!$C$3:$C$260,C859,'10'!$I$3:$I$260,"&lt;0")+COUNTIFS('10'!$D$3:$D$260,C859,'10'!$I$3:$I$260,"&lt;0")+COUNTIFS('11'!$C$3:$C$300,C859,'11'!$H$3:$H$300,"&lt;0")+COUNTIFS('11'!$D$3:$D$300,C859,'11'!$H$3:$H$300,"&lt;0")+COUNTIFS('12'!$C$3:$C$300,C859,'12'!$H$3:$H$300,"&lt;0")+COUNTIFS('12'!$D$3:$D$300,C859,'12'!$H$3:$H$300,"&lt;0")</f>
        <v>0</v>
      </c>
      <c r="H859" s="19">
        <f>SUMIFS('01'!$H$3:$H$300,'01'!$C$3:$C$300,C859)+SUMIFS('01'!$H$3:$H$300,'01'!$D$3:$D$300,C859)+SUMIFS('02'!$H$3:$H$300,'02'!$C$3:$C$300,C859)+SUMIFS('02'!$H$3:$H$300,'02'!$D$3:$D$300,C859)+SUMIFS('03'!$H$3:$H$300,'03'!$C$3:$C$300,C859)+SUMIFS('03'!$H$3:$H$300,'03'!$D$3:$D$300,C859)+SUMIFS('04'!$H$3:$H$300,'04'!$C$3:$C$300,C859)+SUMIFS('04'!$H$3:$H$300,'04'!$D$3:$D$300,C859)+SUMIFS('05'!$H$3:$H$300,'05'!$C$3:$C$300,C859)+SUMIFS('05'!$H$3:$H$300,'05'!$D$3:$D$300,C859)+SUMIFS('06'!$H$3:$H$300,'06'!$C$3:$C$300,C859)+SUMIFS('06'!$H$3:$H$300,'06'!$D$3:$D$300,C859)+SUMIFS('07'!$H$3:$H$300,'07'!$C$3:$C$300,C859)+SUMIFS('07'!$H$3:$H$300,'07'!$D$3:$D$300,C859)+SUMIFS('08'!$H$3:$H$300,'08'!$C$3:$C$300,C859)+SUMIFS('08'!$H$3:$H$300,'08'!$D$3:$D$300,C859)+SUMIFS('09'!$H$3:$H$300,'09'!$C$3:$C$300,C859)+SUMIFS('09'!$H$3:$H$300,'09'!$D$3:$D$300,C859)+SUMIFS('10'!$I$3:$I$260,'10'!$C$3:$C$260,C859)+SUMIFS('10'!$I$3:$I$260,'10'!$D$3:$D$260,C859)+SUMIFS('11'!$H$3:$H$300,'11'!$C$3:$C$300,C859)+SUMIFS('11'!$H$3:$H$300,'11'!$D$3:$D$300,C859)+SUMIFS('12'!$H$3:$H$300,'12'!$C$3:$C$300,C859)+SUMIFS('12'!$H$3:$H$300,'12'!$D$3:$D$300,C859)</f>
        <v>0</v>
      </c>
      <c r="I859" s="212"/>
      <c r="J859" s="231"/>
      <c r="K859" s="212"/>
      <c r="L859" s="212"/>
    </row>
    <row r="860" spans="1:12" ht="24.75" customHeight="1">
      <c r="A860" s="16">
        <f>Equipes!$H860+(ROW(Equipes!$H860)/100000)</f>
        <v>8.6E-3</v>
      </c>
      <c r="B860" s="13">
        <f>RANK(Equipes!$A860,A:A)</f>
        <v>141</v>
      </c>
      <c r="C860" s="28"/>
      <c r="D860" s="18">
        <f>COUNTIF('01'!$C$3:$C$300,C860)+COUNTIF('02'!$C$3:$C$300,C860)+COUNTIF('03'!$C$3:$C$300,C860)+COUNTIF('04'!$C$3:$C$300,C860)+COUNTIF('05'!$C$3:$C$300,C860)+COUNTIF('06'!$C$3:$C$300,C860)+COUNTIF('07'!$C$3:$C$300,C860)+COUNTIF('08'!$C$3:$C$300,C860)+COUNTIF('09'!$C$3:$C$300,C860)+COUNTIF('10'!$C$3:$C$260,C860)+COUNTIF('11'!$C$3:$C$300,C860)+COUNTIF('12'!$C$3:$C$300,C860)</f>
        <v>0</v>
      </c>
      <c r="E860" s="18">
        <f>COUNTIF('01'!$D$3:$D$300,C860)+COUNTIF('02'!$D$3:$D$300,C860)+COUNTIF('03'!$D$3:$D$300,C860)+COUNTIF('04'!$D$3:$D$300,C860)+COUNTIF('05'!$D$3:$D$300,C860)+COUNTIF('06'!$D$3:$D$300,C860)+COUNTIF('07'!$D$3:$D$300,C860)+COUNTIF('08'!$D$3:$D$300,C860)+COUNTIF('09'!$D$3:$D$300,C860)+COUNTIF('10'!$D$3:$D$260,C860)+COUNTIF('11'!$D$3:$D$300,C860)+COUNTIF('12'!$D$3:$D$300,C860)</f>
        <v>0</v>
      </c>
      <c r="F860" s="18">
        <f>COUNTIFS('01'!$C$3:$C$300,C860,'01'!$H$3:$H$300,"&gt;0")+COUNTIFS('01'!$D$3:$D$300,C860,'01'!$H$3:$H$300,"&gt;0")+COUNTIFS('02'!$C$3:$C$300,C860,'02'!$H$3:$H$300,"&gt;0")+COUNTIFS('02'!$D$3:$D$300,C860,'02'!$H$3:$H$300,"&gt;0")+COUNTIFS('03'!$C$3:$C$300,C860,'03'!$H$3:$H$300,"&gt;0")+COUNTIFS('03'!$D$3:$D$300,C860,'03'!$H$3:$H$300,"&gt;0")+COUNTIFS('04'!$C$3:$C$300,C860,'04'!$H$3:$H$300,"&gt;0")+COUNTIFS('04'!$D$3:$D$300,C860,'04'!$H$3:$H$300,"&gt;0")+COUNTIFS('05'!$C$3:$C$300,C860,'05'!$H$3:$H$300,"&gt;0")+COUNTIFS('05'!$D$3:$D$300,C860,'05'!$H$3:$H$300,"&gt;0")+COUNTIFS('06'!$C$3:$C$300,C860,'06'!$H$3:$H$300,"&gt;0")+COUNTIFS('06'!$D$3:$D$300,C860,'06'!$H$3:$H$300,"&gt;0")+COUNTIFS('07'!$C$3:$C$300,C860,'07'!$H$3:$H$300,"&gt;0")+COUNTIFS('07'!$D$3:$D$300,C860,'07'!$H$3:$H$300,"&gt;0")+COUNTIFS('08'!$C$3:$C$300,C860,'08'!$H$3:$H$300,"&gt;0")+COUNTIFS('08'!$D$3:$D$300,C860,'08'!$H$3:$H$300,"&gt;0")+COUNTIFS('09'!$C$3:$C$300,C860,'09'!$H$3:$H$300,"&gt;0")+COUNTIFS('09'!$D$3:$D$300,C860,'09'!$H$3:$H$300,"&gt;0")+COUNTIFS('10'!$C$3:$C$260,C860,'10'!$I$3:$I$260,"&gt;0")+COUNTIFS('10'!$D$3:$D$260,C860,'10'!$I$3:$I$260,"&gt;0")+COUNTIFS('11'!$C$3:$C$300,C860,'11'!$H$3:$H$300,"&gt;0")+COUNTIFS('11'!$D$3:$D$300,C860,'11'!$H$3:$H$300,"&gt;0")+COUNTIFS('12'!$C$3:$C$300,C860,'12'!$H$3:$H$300,"&gt;0")+COUNTIFS('12'!$D$3:$D$300,C860,'12'!$H$3:$H$300,"&gt;0")</f>
        <v>0</v>
      </c>
      <c r="G860" s="18">
        <f>COUNTIFS('01'!$C$3:$C$300,C860,'01'!$H$3:$H$300,"&lt;0")+COUNTIFS('01'!$D$3:$D$300,C860,'01'!$H$3:$H$300,"&lt;0")+COUNTIFS('02'!$C$3:$C$300,C860,'02'!$H$3:$H$300,"&lt;0")+COUNTIFS('02'!$D$3:$D$300,C860,'02'!$H$3:$H$300,"&lt;0")+COUNTIFS('03'!$C$3:$C$300,C860,'03'!$H$3:$H$300,"&lt;0")+COUNTIFS('03'!$D$3:$D$300,C860,'03'!$H$3:$H$300,"&lt;0")+COUNTIFS('04'!$C$3:$C$300,C860,'04'!$H$3:$H$300,"&lt;0")+COUNTIFS('04'!$D$3:$D$300,C860,'04'!$H$3:$H$300,"&lt;0")+COUNTIFS('05'!$C$3:$C$300,C860,'05'!$H$3:$H$300,"&lt;0")+COUNTIFS('05'!$D$3:$D$300,C860,'05'!$H$3:$H$300,"&lt;0")+COUNTIFS('06'!$C$3:$C$300,C860,'06'!$H$3:$H$300,"&lt;0")+COUNTIFS('06'!$D$3:$D$300,C860,'06'!$H$3:$H$300,"&lt;0")+COUNTIFS('07'!$C$3:$C$300,C860,'07'!$H$3:$H$300,"&lt;0")+COUNTIFS('07'!$D$3:$D$300,C860,'07'!$H$3:$H$300,"&lt;0")+COUNTIFS('08'!$C$3:$C$300,C860,'08'!$H$3:$H$300,"&lt;0")+COUNTIFS('08'!$D$3:$D$300,C860,'08'!$H$3:$H$300,"&lt;0")+COUNTIFS('09'!$C$3:$C$300,C860,'09'!$H$3:$H$300,"&lt;0")+COUNTIFS('09'!$D$3:$D$300,C860,'09'!$H$3:$H$300,"&lt;0")+COUNTIFS('10'!$C$3:$C$260,C860,'10'!$I$3:$I$260,"&lt;0")+COUNTIFS('10'!$D$3:$D$260,C860,'10'!$I$3:$I$260,"&lt;0")+COUNTIFS('11'!$C$3:$C$300,C860,'11'!$H$3:$H$300,"&lt;0")+COUNTIFS('11'!$D$3:$D$300,C860,'11'!$H$3:$H$300,"&lt;0")+COUNTIFS('12'!$C$3:$C$300,C860,'12'!$H$3:$H$300,"&lt;0")+COUNTIFS('12'!$D$3:$D$300,C860,'12'!$H$3:$H$300,"&lt;0")</f>
        <v>0</v>
      </c>
      <c r="H860" s="19">
        <f>SUMIFS('01'!$H$3:$H$300,'01'!$C$3:$C$300,C860)+SUMIFS('01'!$H$3:$H$300,'01'!$D$3:$D$300,C860)+SUMIFS('02'!$H$3:$H$300,'02'!$C$3:$C$300,C860)+SUMIFS('02'!$H$3:$H$300,'02'!$D$3:$D$300,C860)+SUMIFS('03'!$H$3:$H$300,'03'!$C$3:$C$300,C860)+SUMIFS('03'!$H$3:$H$300,'03'!$D$3:$D$300,C860)+SUMIFS('04'!$H$3:$H$300,'04'!$C$3:$C$300,C860)+SUMIFS('04'!$H$3:$H$300,'04'!$D$3:$D$300,C860)+SUMIFS('05'!$H$3:$H$300,'05'!$C$3:$C$300,C860)+SUMIFS('05'!$H$3:$H$300,'05'!$D$3:$D$300,C860)+SUMIFS('06'!$H$3:$H$300,'06'!$C$3:$C$300,C860)+SUMIFS('06'!$H$3:$H$300,'06'!$D$3:$D$300,C860)+SUMIFS('07'!$H$3:$H$300,'07'!$C$3:$C$300,C860)+SUMIFS('07'!$H$3:$H$300,'07'!$D$3:$D$300,C860)+SUMIFS('08'!$H$3:$H$300,'08'!$C$3:$C$300,C860)+SUMIFS('08'!$H$3:$H$300,'08'!$D$3:$D$300,C860)+SUMIFS('09'!$H$3:$H$300,'09'!$C$3:$C$300,C860)+SUMIFS('09'!$H$3:$H$300,'09'!$D$3:$D$300,C860)+SUMIFS('10'!$I$3:$I$260,'10'!$C$3:$C$260,C860)+SUMIFS('10'!$I$3:$I$260,'10'!$D$3:$D$260,C860)+SUMIFS('11'!$H$3:$H$300,'11'!$C$3:$C$300,C860)+SUMIFS('11'!$H$3:$H$300,'11'!$D$3:$D$300,C860)+SUMIFS('12'!$H$3:$H$300,'12'!$C$3:$C$300,C860)+SUMIFS('12'!$H$3:$H$300,'12'!$D$3:$D$300,C860)</f>
        <v>0</v>
      </c>
      <c r="I860" s="212"/>
      <c r="J860" s="231"/>
      <c r="K860" s="212"/>
      <c r="L860" s="212"/>
    </row>
    <row r="861" spans="1:12" ht="24.75" customHeight="1">
      <c r="A861" s="16">
        <f>Equipes!$H861+(ROW(Equipes!$H861)/100000)</f>
        <v>8.6099999999999996E-3</v>
      </c>
      <c r="B861" s="13">
        <f>RANK(Equipes!$A861,A:A)</f>
        <v>140</v>
      </c>
      <c r="C861" s="28"/>
      <c r="D861" s="18">
        <f>COUNTIF('01'!$C$3:$C$300,C861)+COUNTIF('02'!$C$3:$C$300,C861)+COUNTIF('03'!$C$3:$C$300,C861)+COUNTIF('04'!$C$3:$C$300,C861)+COUNTIF('05'!$C$3:$C$300,C861)+COUNTIF('06'!$C$3:$C$300,C861)+COUNTIF('07'!$C$3:$C$300,C861)+COUNTIF('08'!$C$3:$C$300,C861)+COUNTIF('09'!$C$3:$C$300,C861)+COUNTIF('10'!$C$3:$C$260,C861)+COUNTIF('11'!$C$3:$C$300,C861)+COUNTIF('12'!$C$3:$C$300,C861)</f>
        <v>0</v>
      </c>
      <c r="E861" s="18">
        <f>COUNTIF('01'!$D$3:$D$300,C861)+COUNTIF('02'!$D$3:$D$300,C861)+COUNTIF('03'!$D$3:$D$300,C861)+COUNTIF('04'!$D$3:$D$300,C861)+COUNTIF('05'!$D$3:$D$300,C861)+COUNTIF('06'!$D$3:$D$300,C861)+COUNTIF('07'!$D$3:$D$300,C861)+COUNTIF('08'!$D$3:$D$300,C861)+COUNTIF('09'!$D$3:$D$300,C861)+COUNTIF('10'!$D$3:$D$260,C861)+COUNTIF('11'!$D$3:$D$300,C861)+COUNTIF('12'!$D$3:$D$300,C861)</f>
        <v>0</v>
      </c>
      <c r="F861" s="18">
        <f>COUNTIFS('01'!$C$3:$C$300,C861,'01'!$H$3:$H$300,"&gt;0")+COUNTIFS('01'!$D$3:$D$300,C861,'01'!$H$3:$H$300,"&gt;0")+COUNTIFS('02'!$C$3:$C$300,C861,'02'!$H$3:$H$300,"&gt;0")+COUNTIFS('02'!$D$3:$D$300,C861,'02'!$H$3:$H$300,"&gt;0")+COUNTIFS('03'!$C$3:$C$300,C861,'03'!$H$3:$H$300,"&gt;0")+COUNTIFS('03'!$D$3:$D$300,C861,'03'!$H$3:$H$300,"&gt;0")+COUNTIFS('04'!$C$3:$C$300,C861,'04'!$H$3:$H$300,"&gt;0")+COUNTIFS('04'!$D$3:$D$300,C861,'04'!$H$3:$H$300,"&gt;0")+COUNTIFS('05'!$C$3:$C$300,C861,'05'!$H$3:$H$300,"&gt;0")+COUNTIFS('05'!$D$3:$D$300,C861,'05'!$H$3:$H$300,"&gt;0")+COUNTIFS('06'!$C$3:$C$300,C861,'06'!$H$3:$H$300,"&gt;0")+COUNTIFS('06'!$D$3:$D$300,C861,'06'!$H$3:$H$300,"&gt;0")+COUNTIFS('07'!$C$3:$C$300,C861,'07'!$H$3:$H$300,"&gt;0")+COUNTIFS('07'!$D$3:$D$300,C861,'07'!$H$3:$H$300,"&gt;0")+COUNTIFS('08'!$C$3:$C$300,C861,'08'!$H$3:$H$300,"&gt;0")+COUNTIFS('08'!$D$3:$D$300,C861,'08'!$H$3:$H$300,"&gt;0")+COUNTIFS('09'!$C$3:$C$300,C861,'09'!$H$3:$H$300,"&gt;0")+COUNTIFS('09'!$D$3:$D$300,C861,'09'!$H$3:$H$300,"&gt;0")+COUNTIFS('10'!$C$3:$C$260,C861,'10'!$I$3:$I$260,"&gt;0")+COUNTIFS('10'!$D$3:$D$260,C861,'10'!$I$3:$I$260,"&gt;0")+COUNTIFS('11'!$C$3:$C$300,C861,'11'!$H$3:$H$300,"&gt;0")+COUNTIFS('11'!$D$3:$D$300,C861,'11'!$H$3:$H$300,"&gt;0")+COUNTIFS('12'!$C$3:$C$300,C861,'12'!$H$3:$H$300,"&gt;0")+COUNTIFS('12'!$D$3:$D$300,C861,'12'!$H$3:$H$300,"&gt;0")</f>
        <v>0</v>
      </c>
      <c r="G861" s="18">
        <f>COUNTIFS('01'!$C$3:$C$300,C861,'01'!$H$3:$H$300,"&lt;0")+COUNTIFS('01'!$D$3:$D$300,C861,'01'!$H$3:$H$300,"&lt;0")+COUNTIFS('02'!$C$3:$C$300,C861,'02'!$H$3:$H$300,"&lt;0")+COUNTIFS('02'!$D$3:$D$300,C861,'02'!$H$3:$H$300,"&lt;0")+COUNTIFS('03'!$C$3:$C$300,C861,'03'!$H$3:$H$300,"&lt;0")+COUNTIFS('03'!$D$3:$D$300,C861,'03'!$H$3:$H$300,"&lt;0")+COUNTIFS('04'!$C$3:$C$300,C861,'04'!$H$3:$H$300,"&lt;0")+COUNTIFS('04'!$D$3:$D$300,C861,'04'!$H$3:$H$300,"&lt;0")+COUNTIFS('05'!$C$3:$C$300,C861,'05'!$H$3:$H$300,"&lt;0")+COUNTIFS('05'!$D$3:$D$300,C861,'05'!$H$3:$H$300,"&lt;0")+COUNTIFS('06'!$C$3:$C$300,C861,'06'!$H$3:$H$300,"&lt;0")+COUNTIFS('06'!$D$3:$D$300,C861,'06'!$H$3:$H$300,"&lt;0")+COUNTIFS('07'!$C$3:$C$300,C861,'07'!$H$3:$H$300,"&lt;0")+COUNTIFS('07'!$D$3:$D$300,C861,'07'!$H$3:$H$300,"&lt;0")+COUNTIFS('08'!$C$3:$C$300,C861,'08'!$H$3:$H$300,"&lt;0")+COUNTIFS('08'!$D$3:$D$300,C861,'08'!$H$3:$H$300,"&lt;0")+COUNTIFS('09'!$C$3:$C$300,C861,'09'!$H$3:$H$300,"&lt;0")+COUNTIFS('09'!$D$3:$D$300,C861,'09'!$H$3:$H$300,"&lt;0")+COUNTIFS('10'!$C$3:$C$260,C861,'10'!$I$3:$I$260,"&lt;0")+COUNTIFS('10'!$D$3:$D$260,C861,'10'!$I$3:$I$260,"&lt;0")+COUNTIFS('11'!$C$3:$C$300,C861,'11'!$H$3:$H$300,"&lt;0")+COUNTIFS('11'!$D$3:$D$300,C861,'11'!$H$3:$H$300,"&lt;0")+COUNTIFS('12'!$C$3:$C$300,C861,'12'!$H$3:$H$300,"&lt;0")+COUNTIFS('12'!$D$3:$D$300,C861,'12'!$H$3:$H$300,"&lt;0")</f>
        <v>0</v>
      </c>
      <c r="H861" s="19">
        <f>SUMIFS('01'!$H$3:$H$300,'01'!$C$3:$C$300,C861)+SUMIFS('01'!$H$3:$H$300,'01'!$D$3:$D$300,C861)+SUMIFS('02'!$H$3:$H$300,'02'!$C$3:$C$300,C861)+SUMIFS('02'!$H$3:$H$300,'02'!$D$3:$D$300,C861)+SUMIFS('03'!$H$3:$H$300,'03'!$C$3:$C$300,C861)+SUMIFS('03'!$H$3:$H$300,'03'!$D$3:$D$300,C861)+SUMIFS('04'!$H$3:$H$300,'04'!$C$3:$C$300,C861)+SUMIFS('04'!$H$3:$H$300,'04'!$D$3:$D$300,C861)+SUMIFS('05'!$H$3:$H$300,'05'!$C$3:$C$300,C861)+SUMIFS('05'!$H$3:$H$300,'05'!$D$3:$D$300,C861)+SUMIFS('06'!$H$3:$H$300,'06'!$C$3:$C$300,C861)+SUMIFS('06'!$H$3:$H$300,'06'!$D$3:$D$300,C861)+SUMIFS('07'!$H$3:$H$300,'07'!$C$3:$C$300,C861)+SUMIFS('07'!$H$3:$H$300,'07'!$D$3:$D$300,C861)+SUMIFS('08'!$H$3:$H$300,'08'!$C$3:$C$300,C861)+SUMIFS('08'!$H$3:$H$300,'08'!$D$3:$D$300,C861)+SUMIFS('09'!$H$3:$H$300,'09'!$C$3:$C$300,C861)+SUMIFS('09'!$H$3:$H$300,'09'!$D$3:$D$300,C861)+SUMIFS('10'!$I$3:$I$260,'10'!$C$3:$C$260,C861)+SUMIFS('10'!$I$3:$I$260,'10'!$D$3:$D$260,C861)+SUMIFS('11'!$H$3:$H$300,'11'!$C$3:$C$300,C861)+SUMIFS('11'!$H$3:$H$300,'11'!$D$3:$D$300,C861)+SUMIFS('12'!$H$3:$H$300,'12'!$C$3:$C$300,C861)+SUMIFS('12'!$H$3:$H$300,'12'!$D$3:$D$300,C861)</f>
        <v>0</v>
      </c>
      <c r="I861" s="212"/>
      <c r="J861" s="231"/>
      <c r="K861" s="212"/>
      <c r="L861" s="212"/>
    </row>
    <row r="862" spans="1:12" ht="24.75" customHeight="1">
      <c r="A862" s="16">
        <f>Equipes!$H862+(ROW(Equipes!$H862)/100000)</f>
        <v>8.6199999999999992E-3</v>
      </c>
      <c r="B862" s="13">
        <f>RANK(Equipes!$A862,A:A)</f>
        <v>139</v>
      </c>
      <c r="C862" s="28"/>
      <c r="D862" s="18">
        <f>COUNTIF('01'!$C$3:$C$300,C862)+COUNTIF('02'!$C$3:$C$300,C862)+COUNTIF('03'!$C$3:$C$300,C862)+COUNTIF('04'!$C$3:$C$300,C862)+COUNTIF('05'!$C$3:$C$300,C862)+COUNTIF('06'!$C$3:$C$300,C862)+COUNTIF('07'!$C$3:$C$300,C862)+COUNTIF('08'!$C$3:$C$300,C862)+COUNTIF('09'!$C$3:$C$300,C862)+COUNTIF('10'!$C$3:$C$260,C862)+COUNTIF('11'!$C$3:$C$300,C862)+COUNTIF('12'!$C$3:$C$300,C862)</f>
        <v>0</v>
      </c>
      <c r="E862" s="18">
        <f>COUNTIF('01'!$D$3:$D$300,C862)+COUNTIF('02'!$D$3:$D$300,C862)+COUNTIF('03'!$D$3:$D$300,C862)+COUNTIF('04'!$D$3:$D$300,C862)+COUNTIF('05'!$D$3:$D$300,C862)+COUNTIF('06'!$D$3:$D$300,C862)+COUNTIF('07'!$D$3:$D$300,C862)+COUNTIF('08'!$D$3:$D$300,C862)+COUNTIF('09'!$D$3:$D$300,C862)+COUNTIF('10'!$D$3:$D$260,C862)+COUNTIF('11'!$D$3:$D$300,C862)+COUNTIF('12'!$D$3:$D$300,C862)</f>
        <v>0</v>
      </c>
      <c r="F862" s="18">
        <f>COUNTIFS('01'!$C$3:$C$300,C862,'01'!$H$3:$H$300,"&gt;0")+COUNTIFS('01'!$D$3:$D$300,C862,'01'!$H$3:$H$300,"&gt;0")+COUNTIFS('02'!$C$3:$C$300,C862,'02'!$H$3:$H$300,"&gt;0")+COUNTIFS('02'!$D$3:$D$300,C862,'02'!$H$3:$H$300,"&gt;0")+COUNTIFS('03'!$C$3:$C$300,C862,'03'!$H$3:$H$300,"&gt;0")+COUNTIFS('03'!$D$3:$D$300,C862,'03'!$H$3:$H$300,"&gt;0")+COUNTIFS('04'!$C$3:$C$300,C862,'04'!$H$3:$H$300,"&gt;0")+COUNTIFS('04'!$D$3:$D$300,C862,'04'!$H$3:$H$300,"&gt;0")+COUNTIFS('05'!$C$3:$C$300,C862,'05'!$H$3:$H$300,"&gt;0")+COUNTIFS('05'!$D$3:$D$300,C862,'05'!$H$3:$H$300,"&gt;0")+COUNTIFS('06'!$C$3:$C$300,C862,'06'!$H$3:$H$300,"&gt;0")+COUNTIFS('06'!$D$3:$D$300,C862,'06'!$H$3:$H$300,"&gt;0")+COUNTIFS('07'!$C$3:$C$300,C862,'07'!$H$3:$H$300,"&gt;0")+COUNTIFS('07'!$D$3:$D$300,C862,'07'!$H$3:$H$300,"&gt;0")+COUNTIFS('08'!$C$3:$C$300,C862,'08'!$H$3:$H$300,"&gt;0")+COUNTIFS('08'!$D$3:$D$300,C862,'08'!$H$3:$H$300,"&gt;0")+COUNTIFS('09'!$C$3:$C$300,C862,'09'!$H$3:$H$300,"&gt;0")+COUNTIFS('09'!$D$3:$D$300,C862,'09'!$H$3:$H$300,"&gt;0")+COUNTIFS('10'!$C$3:$C$260,C862,'10'!$I$3:$I$260,"&gt;0")+COUNTIFS('10'!$D$3:$D$260,C862,'10'!$I$3:$I$260,"&gt;0")+COUNTIFS('11'!$C$3:$C$300,C862,'11'!$H$3:$H$300,"&gt;0")+COUNTIFS('11'!$D$3:$D$300,C862,'11'!$H$3:$H$300,"&gt;0")+COUNTIFS('12'!$C$3:$C$300,C862,'12'!$H$3:$H$300,"&gt;0")+COUNTIFS('12'!$D$3:$D$300,C862,'12'!$H$3:$H$300,"&gt;0")</f>
        <v>0</v>
      </c>
      <c r="G862" s="18">
        <f>COUNTIFS('01'!$C$3:$C$300,C862,'01'!$H$3:$H$300,"&lt;0")+COUNTIFS('01'!$D$3:$D$300,C862,'01'!$H$3:$H$300,"&lt;0")+COUNTIFS('02'!$C$3:$C$300,C862,'02'!$H$3:$H$300,"&lt;0")+COUNTIFS('02'!$D$3:$D$300,C862,'02'!$H$3:$H$300,"&lt;0")+COUNTIFS('03'!$C$3:$C$300,C862,'03'!$H$3:$H$300,"&lt;0")+COUNTIFS('03'!$D$3:$D$300,C862,'03'!$H$3:$H$300,"&lt;0")+COUNTIFS('04'!$C$3:$C$300,C862,'04'!$H$3:$H$300,"&lt;0")+COUNTIFS('04'!$D$3:$D$300,C862,'04'!$H$3:$H$300,"&lt;0")+COUNTIFS('05'!$C$3:$C$300,C862,'05'!$H$3:$H$300,"&lt;0")+COUNTIFS('05'!$D$3:$D$300,C862,'05'!$H$3:$H$300,"&lt;0")+COUNTIFS('06'!$C$3:$C$300,C862,'06'!$H$3:$H$300,"&lt;0")+COUNTIFS('06'!$D$3:$D$300,C862,'06'!$H$3:$H$300,"&lt;0")+COUNTIFS('07'!$C$3:$C$300,C862,'07'!$H$3:$H$300,"&lt;0")+COUNTIFS('07'!$D$3:$D$300,C862,'07'!$H$3:$H$300,"&lt;0")+COUNTIFS('08'!$C$3:$C$300,C862,'08'!$H$3:$H$300,"&lt;0")+COUNTIFS('08'!$D$3:$D$300,C862,'08'!$H$3:$H$300,"&lt;0")+COUNTIFS('09'!$C$3:$C$300,C862,'09'!$H$3:$H$300,"&lt;0")+COUNTIFS('09'!$D$3:$D$300,C862,'09'!$H$3:$H$300,"&lt;0")+COUNTIFS('10'!$C$3:$C$260,C862,'10'!$I$3:$I$260,"&lt;0")+COUNTIFS('10'!$D$3:$D$260,C862,'10'!$I$3:$I$260,"&lt;0")+COUNTIFS('11'!$C$3:$C$300,C862,'11'!$H$3:$H$300,"&lt;0")+COUNTIFS('11'!$D$3:$D$300,C862,'11'!$H$3:$H$300,"&lt;0")+COUNTIFS('12'!$C$3:$C$300,C862,'12'!$H$3:$H$300,"&lt;0")+COUNTIFS('12'!$D$3:$D$300,C862,'12'!$H$3:$H$300,"&lt;0")</f>
        <v>0</v>
      </c>
      <c r="H862" s="19">
        <f>SUMIFS('01'!$H$3:$H$300,'01'!$C$3:$C$300,C862)+SUMIFS('01'!$H$3:$H$300,'01'!$D$3:$D$300,C862)+SUMIFS('02'!$H$3:$H$300,'02'!$C$3:$C$300,C862)+SUMIFS('02'!$H$3:$H$300,'02'!$D$3:$D$300,C862)+SUMIFS('03'!$H$3:$H$300,'03'!$C$3:$C$300,C862)+SUMIFS('03'!$H$3:$H$300,'03'!$D$3:$D$300,C862)+SUMIFS('04'!$H$3:$H$300,'04'!$C$3:$C$300,C862)+SUMIFS('04'!$H$3:$H$300,'04'!$D$3:$D$300,C862)+SUMIFS('05'!$H$3:$H$300,'05'!$C$3:$C$300,C862)+SUMIFS('05'!$H$3:$H$300,'05'!$D$3:$D$300,C862)+SUMIFS('06'!$H$3:$H$300,'06'!$C$3:$C$300,C862)+SUMIFS('06'!$H$3:$H$300,'06'!$D$3:$D$300,C862)+SUMIFS('07'!$H$3:$H$300,'07'!$C$3:$C$300,C862)+SUMIFS('07'!$H$3:$H$300,'07'!$D$3:$D$300,C862)+SUMIFS('08'!$H$3:$H$300,'08'!$C$3:$C$300,C862)+SUMIFS('08'!$H$3:$H$300,'08'!$D$3:$D$300,C862)+SUMIFS('09'!$H$3:$H$300,'09'!$C$3:$C$300,C862)+SUMIFS('09'!$H$3:$H$300,'09'!$D$3:$D$300,C862)+SUMIFS('10'!$I$3:$I$260,'10'!$C$3:$C$260,C862)+SUMIFS('10'!$I$3:$I$260,'10'!$D$3:$D$260,C862)+SUMIFS('11'!$H$3:$H$300,'11'!$C$3:$C$300,C862)+SUMIFS('11'!$H$3:$H$300,'11'!$D$3:$D$300,C862)+SUMIFS('12'!$H$3:$H$300,'12'!$C$3:$C$300,C862)+SUMIFS('12'!$H$3:$H$300,'12'!$D$3:$D$300,C862)</f>
        <v>0</v>
      </c>
      <c r="I862" s="212"/>
      <c r="J862" s="231"/>
      <c r="K862" s="212"/>
      <c r="L862" s="212"/>
    </row>
    <row r="863" spans="1:12" ht="24.75" customHeight="1">
      <c r="A863" s="16">
        <f>Equipes!$H863+(ROW(Equipes!$H863)/100000)</f>
        <v>8.6300000000000005E-3</v>
      </c>
      <c r="B863" s="13">
        <f>RANK(Equipes!$A863,A:A)</f>
        <v>138</v>
      </c>
      <c r="C863" s="28"/>
      <c r="D863" s="18">
        <f>COUNTIF('01'!$C$3:$C$300,C863)+COUNTIF('02'!$C$3:$C$300,C863)+COUNTIF('03'!$C$3:$C$300,C863)+COUNTIF('04'!$C$3:$C$300,C863)+COUNTIF('05'!$C$3:$C$300,C863)+COUNTIF('06'!$C$3:$C$300,C863)+COUNTIF('07'!$C$3:$C$300,C863)+COUNTIF('08'!$C$3:$C$300,C863)+COUNTIF('09'!$C$3:$C$300,C863)+COUNTIF('10'!$C$3:$C$260,C863)+COUNTIF('11'!$C$3:$C$300,C863)+COUNTIF('12'!$C$3:$C$300,C863)</f>
        <v>0</v>
      </c>
      <c r="E863" s="18">
        <f>COUNTIF('01'!$D$3:$D$300,C863)+COUNTIF('02'!$D$3:$D$300,C863)+COUNTIF('03'!$D$3:$D$300,C863)+COUNTIF('04'!$D$3:$D$300,C863)+COUNTIF('05'!$D$3:$D$300,C863)+COUNTIF('06'!$D$3:$D$300,C863)+COUNTIF('07'!$D$3:$D$300,C863)+COUNTIF('08'!$D$3:$D$300,C863)+COUNTIF('09'!$D$3:$D$300,C863)+COUNTIF('10'!$D$3:$D$260,C863)+COUNTIF('11'!$D$3:$D$300,C863)+COUNTIF('12'!$D$3:$D$300,C863)</f>
        <v>0</v>
      </c>
      <c r="F863" s="18">
        <f>COUNTIFS('01'!$C$3:$C$300,C863,'01'!$H$3:$H$300,"&gt;0")+COUNTIFS('01'!$D$3:$D$300,C863,'01'!$H$3:$H$300,"&gt;0")+COUNTIFS('02'!$C$3:$C$300,C863,'02'!$H$3:$H$300,"&gt;0")+COUNTIFS('02'!$D$3:$D$300,C863,'02'!$H$3:$H$300,"&gt;0")+COUNTIFS('03'!$C$3:$C$300,C863,'03'!$H$3:$H$300,"&gt;0")+COUNTIFS('03'!$D$3:$D$300,C863,'03'!$H$3:$H$300,"&gt;0")+COUNTIFS('04'!$C$3:$C$300,C863,'04'!$H$3:$H$300,"&gt;0")+COUNTIFS('04'!$D$3:$D$300,C863,'04'!$H$3:$H$300,"&gt;0")+COUNTIFS('05'!$C$3:$C$300,C863,'05'!$H$3:$H$300,"&gt;0")+COUNTIFS('05'!$D$3:$D$300,C863,'05'!$H$3:$H$300,"&gt;0")+COUNTIFS('06'!$C$3:$C$300,C863,'06'!$H$3:$H$300,"&gt;0")+COUNTIFS('06'!$D$3:$D$300,C863,'06'!$H$3:$H$300,"&gt;0")+COUNTIFS('07'!$C$3:$C$300,C863,'07'!$H$3:$H$300,"&gt;0")+COUNTIFS('07'!$D$3:$D$300,C863,'07'!$H$3:$H$300,"&gt;0")+COUNTIFS('08'!$C$3:$C$300,C863,'08'!$H$3:$H$300,"&gt;0")+COUNTIFS('08'!$D$3:$D$300,C863,'08'!$H$3:$H$300,"&gt;0")+COUNTIFS('09'!$C$3:$C$300,C863,'09'!$H$3:$H$300,"&gt;0")+COUNTIFS('09'!$D$3:$D$300,C863,'09'!$H$3:$H$300,"&gt;0")+COUNTIFS('10'!$C$3:$C$260,C863,'10'!$I$3:$I$260,"&gt;0")+COUNTIFS('10'!$D$3:$D$260,C863,'10'!$I$3:$I$260,"&gt;0")+COUNTIFS('11'!$C$3:$C$300,C863,'11'!$H$3:$H$300,"&gt;0")+COUNTIFS('11'!$D$3:$D$300,C863,'11'!$H$3:$H$300,"&gt;0")+COUNTIFS('12'!$C$3:$C$300,C863,'12'!$H$3:$H$300,"&gt;0")+COUNTIFS('12'!$D$3:$D$300,C863,'12'!$H$3:$H$300,"&gt;0")</f>
        <v>0</v>
      </c>
      <c r="G863" s="18">
        <f>COUNTIFS('01'!$C$3:$C$300,C863,'01'!$H$3:$H$300,"&lt;0")+COUNTIFS('01'!$D$3:$D$300,C863,'01'!$H$3:$H$300,"&lt;0")+COUNTIFS('02'!$C$3:$C$300,C863,'02'!$H$3:$H$300,"&lt;0")+COUNTIFS('02'!$D$3:$D$300,C863,'02'!$H$3:$H$300,"&lt;0")+COUNTIFS('03'!$C$3:$C$300,C863,'03'!$H$3:$H$300,"&lt;0")+COUNTIFS('03'!$D$3:$D$300,C863,'03'!$H$3:$H$300,"&lt;0")+COUNTIFS('04'!$C$3:$C$300,C863,'04'!$H$3:$H$300,"&lt;0")+COUNTIFS('04'!$D$3:$D$300,C863,'04'!$H$3:$H$300,"&lt;0")+COUNTIFS('05'!$C$3:$C$300,C863,'05'!$H$3:$H$300,"&lt;0")+COUNTIFS('05'!$D$3:$D$300,C863,'05'!$H$3:$H$300,"&lt;0")+COUNTIFS('06'!$C$3:$C$300,C863,'06'!$H$3:$H$300,"&lt;0")+COUNTIFS('06'!$D$3:$D$300,C863,'06'!$H$3:$H$300,"&lt;0")+COUNTIFS('07'!$C$3:$C$300,C863,'07'!$H$3:$H$300,"&lt;0")+COUNTIFS('07'!$D$3:$D$300,C863,'07'!$H$3:$H$300,"&lt;0")+COUNTIFS('08'!$C$3:$C$300,C863,'08'!$H$3:$H$300,"&lt;0")+COUNTIFS('08'!$D$3:$D$300,C863,'08'!$H$3:$H$300,"&lt;0")+COUNTIFS('09'!$C$3:$C$300,C863,'09'!$H$3:$H$300,"&lt;0")+COUNTIFS('09'!$D$3:$D$300,C863,'09'!$H$3:$H$300,"&lt;0")+COUNTIFS('10'!$C$3:$C$260,C863,'10'!$I$3:$I$260,"&lt;0")+COUNTIFS('10'!$D$3:$D$260,C863,'10'!$I$3:$I$260,"&lt;0")+COUNTIFS('11'!$C$3:$C$300,C863,'11'!$H$3:$H$300,"&lt;0")+COUNTIFS('11'!$D$3:$D$300,C863,'11'!$H$3:$H$300,"&lt;0")+COUNTIFS('12'!$C$3:$C$300,C863,'12'!$H$3:$H$300,"&lt;0")+COUNTIFS('12'!$D$3:$D$300,C863,'12'!$H$3:$H$300,"&lt;0")</f>
        <v>0</v>
      </c>
      <c r="H863" s="19">
        <f>SUMIFS('01'!$H$3:$H$300,'01'!$C$3:$C$300,C863)+SUMIFS('01'!$H$3:$H$300,'01'!$D$3:$D$300,C863)+SUMIFS('02'!$H$3:$H$300,'02'!$C$3:$C$300,C863)+SUMIFS('02'!$H$3:$H$300,'02'!$D$3:$D$300,C863)+SUMIFS('03'!$H$3:$H$300,'03'!$C$3:$C$300,C863)+SUMIFS('03'!$H$3:$H$300,'03'!$D$3:$D$300,C863)+SUMIFS('04'!$H$3:$H$300,'04'!$C$3:$C$300,C863)+SUMIFS('04'!$H$3:$H$300,'04'!$D$3:$D$300,C863)+SUMIFS('05'!$H$3:$H$300,'05'!$C$3:$C$300,C863)+SUMIFS('05'!$H$3:$H$300,'05'!$D$3:$D$300,C863)+SUMIFS('06'!$H$3:$H$300,'06'!$C$3:$C$300,C863)+SUMIFS('06'!$H$3:$H$300,'06'!$D$3:$D$300,C863)+SUMIFS('07'!$H$3:$H$300,'07'!$C$3:$C$300,C863)+SUMIFS('07'!$H$3:$H$300,'07'!$D$3:$D$300,C863)+SUMIFS('08'!$H$3:$H$300,'08'!$C$3:$C$300,C863)+SUMIFS('08'!$H$3:$H$300,'08'!$D$3:$D$300,C863)+SUMIFS('09'!$H$3:$H$300,'09'!$C$3:$C$300,C863)+SUMIFS('09'!$H$3:$H$300,'09'!$D$3:$D$300,C863)+SUMIFS('10'!$I$3:$I$260,'10'!$C$3:$C$260,C863)+SUMIFS('10'!$I$3:$I$260,'10'!$D$3:$D$260,C863)+SUMIFS('11'!$H$3:$H$300,'11'!$C$3:$C$300,C863)+SUMIFS('11'!$H$3:$H$300,'11'!$D$3:$D$300,C863)+SUMIFS('12'!$H$3:$H$300,'12'!$C$3:$C$300,C863)+SUMIFS('12'!$H$3:$H$300,'12'!$D$3:$D$300,C863)</f>
        <v>0</v>
      </c>
      <c r="I863" s="212"/>
      <c r="J863" s="231"/>
      <c r="K863" s="212"/>
      <c r="L863" s="212"/>
    </row>
    <row r="864" spans="1:12" ht="24.75" customHeight="1">
      <c r="A864" s="16">
        <f>Equipes!$H864+(ROW(Equipes!$H864)/100000)</f>
        <v>8.6400000000000001E-3</v>
      </c>
      <c r="B864" s="13">
        <f>RANK(Equipes!$A864,A:A)</f>
        <v>137</v>
      </c>
      <c r="C864" s="28"/>
      <c r="D864" s="18">
        <f>COUNTIF('01'!$C$3:$C$300,C864)+COUNTIF('02'!$C$3:$C$300,C864)+COUNTIF('03'!$C$3:$C$300,C864)+COUNTIF('04'!$C$3:$C$300,C864)+COUNTIF('05'!$C$3:$C$300,C864)+COUNTIF('06'!$C$3:$C$300,C864)+COUNTIF('07'!$C$3:$C$300,C864)+COUNTIF('08'!$C$3:$C$300,C864)+COUNTIF('09'!$C$3:$C$300,C864)+COUNTIF('10'!$C$3:$C$260,C864)+COUNTIF('11'!$C$3:$C$300,C864)+COUNTIF('12'!$C$3:$C$300,C864)</f>
        <v>0</v>
      </c>
      <c r="E864" s="18">
        <f>COUNTIF('01'!$D$3:$D$300,C864)+COUNTIF('02'!$D$3:$D$300,C864)+COUNTIF('03'!$D$3:$D$300,C864)+COUNTIF('04'!$D$3:$D$300,C864)+COUNTIF('05'!$D$3:$D$300,C864)+COUNTIF('06'!$D$3:$D$300,C864)+COUNTIF('07'!$D$3:$D$300,C864)+COUNTIF('08'!$D$3:$D$300,C864)+COUNTIF('09'!$D$3:$D$300,C864)+COUNTIF('10'!$D$3:$D$260,C864)+COUNTIF('11'!$D$3:$D$300,C864)+COUNTIF('12'!$D$3:$D$300,C864)</f>
        <v>0</v>
      </c>
      <c r="F864" s="18">
        <f>COUNTIFS('01'!$C$3:$C$300,C864,'01'!$H$3:$H$300,"&gt;0")+COUNTIFS('01'!$D$3:$D$300,C864,'01'!$H$3:$H$300,"&gt;0")+COUNTIFS('02'!$C$3:$C$300,C864,'02'!$H$3:$H$300,"&gt;0")+COUNTIFS('02'!$D$3:$D$300,C864,'02'!$H$3:$H$300,"&gt;0")+COUNTIFS('03'!$C$3:$C$300,C864,'03'!$H$3:$H$300,"&gt;0")+COUNTIFS('03'!$D$3:$D$300,C864,'03'!$H$3:$H$300,"&gt;0")+COUNTIFS('04'!$C$3:$C$300,C864,'04'!$H$3:$H$300,"&gt;0")+COUNTIFS('04'!$D$3:$D$300,C864,'04'!$H$3:$H$300,"&gt;0")+COUNTIFS('05'!$C$3:$C$300,C864,'05'!$H$3:$H$300,"&gt;0")+COUNTIFS('05'!$D$3:$D$300,C864,'05'!$H$3:$H$300,"&gt;0")+COUNTIFS('06'!$C$3:$C$300,C864,'06'!$H$3:$H$300,"&gt;0")+COUNTIFS('06'!$D$3:$D$300,C864,'06'!$H$3:$H$300,"&gt;0")+COUNTIFS('07'!$C$3:$C$300,C864,'07'!$H$3:$H$300,"&gt;0")+COUNTIFS('07'!$D$3:$D$300,C864,'07'!$H$3:$H$300,"&gt;0")+COUNTIFS('08'!$C$3:$C$300,C864,'08'!$H$3:$H$300,"&gt;0")+COUNTIFS('08'!$D$3:$D$300,C864,'08'!$H$3:$H$300,"&gt;0")+COUNTIFS('09'!$C$3:$C$300,C864,'09'!$H$3:$H$300,"&gt;0")+COUNTIFS('09'!$D$3:$D$300,C864,'09'!$H$3:$H$300,"&gt;0")+COUNTIFS('10'!$C$3:$C$260,C864,'10'!$I$3:$I$260,"&gt;0")+COUNTIFS('10'!$D$3:$D$260,C864,'10'!$I$3:$I$260,"&gt;0")+COUNTIFS('11'!$C$3:$C$300,C864,'11'!$H$3:$H$300,"&gt;0")+COUNTIFS('11'!$D$3:$D$300,C864,'11'!$H$3:$H$300,"&gt;0")+COUNTIFS('12'!$C$3:$C$300,C864,'12'!$H$3:$H$300,"&gt;0")+COUNTIFS('12'!$D$3:$D$300,C864,'12'!$H$3:$H$300,"&gt;0")</f>
        <v>0</v>
      </c>
      <c r="G864" s="18">
        <f>COUNTIFS('01'!$C$3:$C$300,C864,'01'!$H$3:$H$300,"&lt;0")+COUNTIFS('01'!$D$3:$D$300,C864,'01'!$H$3:$H$300,"&lt;0")+COUNTIFS('02'!$C$3:$C$300,C864,'02'!$H$3:$H$300,"&lt;0")+COUNTIFS('02'!$D$3:$D$300,C864,'02'!$H$3:$H$300,"&lt;0")+COUNTIFS('03'!$C$3:$C$300,C864,'03'!$H$3:$H$300,"&lt;0")+COUNTIFS('03'!$D$3:$D$300,C864,'03'!$H$3:$H$300,"&lt;0")+COUNTIFS('04'!$C$3:$C$300,C864,'04'!$H$3:$H$300,"&lt;0")+COUNTIFS('04'!$D$3:$D$300,C864,'04'!$H$3:$H$300,"&lt;0")+COUNTIFS('05'!$C$3:$C$300,C864,'05'!$H$3:$H$300,"&lt;0")+COUNTIFS('05'!$D$3:$D$300,C864,'05'!$H$3:$H$300,"&lt;0")+COUNTIFS('06'!$C$3:$C$300,C864,'06'!$H$3:$H$300,"&lt;0")+COUNTIFS('06'!$D$3:$D$300,C864,'06'!$H$3:$H$300,"&lt;0")+COUNTIFS('07'!$C$3:$C$300,C864,'07'!$H$3:$H$300,"&lt;0")+COUNTIFS('07'!$D$3:$D$300,C864,'07'!$H$3:$H$300,"&lt;0")+COUNTIFS('08'!$C$3:$C$300,C864,'08'!$H$3:$H$300,"&lt;0")+COUNTIFS('08'!$D$3:$D$300,C864,'08'!$H$3:$H$300,"&lt;0")+COUNTIFS('09'!$C$3:$C$300,C864,'09'!$H$3:$H$300,"&lt;0")+COUNTIFS('09'!$D$3:$D$300,C864,'09'!$H$3:$H$300,"&lt;0")+COUNTIFS('10'!$C$3:$C$260,C864,'10'!$I$3:$I$260,"&lt;0")+COUNTIFS('10'!$D$3:$D$260,C864,'10'!$I$3:$I$260,"&lt;0")+COUNTIFS('11'!$C$3:$C$300,C864,'11'!$H$3:$H$300,"&lt;0")+COUNTIFS('11'!$D$3:$D$300,C864,'11'!$H$3:$H$300,"&lt;0")+COUNTIFS('12'!$C$3:$C$300,C864,'12'!$H$3:$H$300,"&lt;0")+COUNTIFS('12'!$D$3:$D$300,C864,'12'!$H$3:$H$300,"&lt;0")</f>
        <v>0</v>
      </c>
      <c r="H864" s="19">
        <f>SUMIFS('01'!$H$3:$H$300,'01'!$C$3:$C$300,C864)+SUMIFS('01'!$H$3:$H$300,'01'!$D$3:$D$300,C864)+SUMIFS('02'!$H$3:$H$300,'02'!$C$3:$C$300,C864)+SUMIFS('02'!$H$3:$H$300,'02'!$D$3:$D$300,C864)+SUMIFS('03'!$H$3:$H$300,'03'!$C$3:$C$300,C864)+SUMIFS('03'!$H$3:$H$300,'03'!$D$3:$D$300,C864)+SUMIFS('04'!$H$3:$H$300,'04'!$C$3:$C$300,C864)+SUMIFS('04'!$H$3:$H$300,'04'!$D$3:$D$300,C864)+SUMIFS('05'!$H$3:$H$300,'05'!$C$3:$C$300,C864)+SUMIFS('05'!$H$3:$H$300,'05'!$D$3:$D$300,C864)+SUMIFS('06'!$H$3:$H$300,'06'!$C$3:$C$300,C864)+SUMIFS('06'!$H$3:$H$300,'06'!$D$3:$D$300,C864)+SUMIFS('07'!$H$3:$H$300,'07'!$C$3:$C$300,C864)+SUMIFS('07'!$H$3:$H$300,'07'!$D$3:$D$300,C864)+SUMIFS('08'!$H$3:$H$300,'08'!$C$3:$C$300,C864)+SUMIFS('08'!$H$3:$H$300,'08'!$D$3:$D$300,C864)+SUMIFS('09'!$H$3:$H$300,'09'!$C$3:$C$300,C864)+SUMIFS('09'!$H$3:$H$300,'09'!$D$3:$D$300,C864)+SUMIFS('10'!$I$3:$I$260,'10'!$C$3:$C$260,C864)+SUMIFS('10'!$I$3:$I$260,'10'!$D$3:$D$260,C864)+SUMIFS('11'!$H$3:$H$300,'11'!$C$3:$C$300,C864)+SUMIFS('11'!$H$3:$H$300,'11'!$D$3:$D$300,C864)+SUMIFS('12'!$H$3:$H$300,'12'!$C$3:$C$300,C864)+SUMIFS('12'!$H$3:$H$300,'12'!$D$3:$D$300,C864)</f>
        <v>0</v>
      </c>
      <c r="I864" s="212"/>
      <c r="J864" s="231"/>
      <c r="K864" s="212"/>
      <c r="L864" s="212"/>
    </row>
    <row r="865" spans="1:12" ht="24.75" customHeight="1">
      <c r="A865" s="16">
        <f>Equipes!$H865+(ROW(Equipes!$H865)/100000)</f>
        <v>8.6499999999999997E-3</v>
      </c>
      <c r="B865" s="13">
        <f>RANK(Equipes!$A865,A:A)</f>
        <v>136</v>
      </c>
      <c r="C865" s="28"/>
      <c r="D865" s="18">
        <f>COUNTIF('01'!$C$3:$C$300,C865)+COUNTIF('02'!$C$3:$C$300,C865)+COUNTIF('03'!$C$3:$C$300,C865)+COUNTIF('04'!$C$3:$C$300,C865)+COUNTIF('05'!$C$3:$C$300,C865)+COUNTIF('06'!$C$3:$C$300,C865)+COUNTIF('07'!$C$3:$C$300,C865)+COUNTIF('08'!$C$3:$C$300,C865)+COUNTIF('09'!$C$3:$C$300,C865)+COUNTIF('10'!$C$3:$C$260,C865)+COUNTIF('11'!$C$3:$C$300,C865)+COUNTIF('12'!$C$3:$C$300,C865)</f>
        <v>0</v>
      </c>
      <c r="E865" s="18">
        <f>COUNTIF('01'!$D$3:$D$300,C865)+COUNTIF('02'!$D$3:$D$300,C865)+COUNTIF('03'!$D$3:$D$300,C865)+COUNTIF('04'!$D$3:$D$300,C865)+COUNTIF('05'!$D$3:$D$300,C865)+COUNTIF('06'!$D$3:$D$300,C865)+COUNTIF('07'!$D$3:$D$300,C865)+COUNTIF('08'!$D$3:$D$300,C865)+COUNTIF('09'!$D$3:$D$300,C865)+COUNTIF('10'!$D$3:$D$260,C865)+COUNTIF('11'!$D$3:$D$300,C865)+COUNTIF('12'!$D$3:$D$300,C865)</f>
        <v>0</v>
      </c>
      <c r="F865" s="18">
        <f>COUNTIFS('01'!$C$3:$C$300,C865,'01'!$H$3:$H$300,"&gt;0")+COUNTIFS('01'!$D$3:$D$300,C865,'01'!$H$3:$H$300,"&gt;0")+COUNTIFS('02'!$C$3:$C$300,C865,'02'!$H$3:$H$300,"&gt;0")+COUNTIFS('02'!$D$3:$D$300,C865,'02'!$H$3:$H$300,"&gt;0")+COUNTIFS('03'!$C$3:$C$300,C865,'03'!$H$3:$H$300,"&gt;0")+COUNTIFS('03'!$D$3:$D$300,C865,'03'!$H$3:$H$300,"&gt;0")+COUNTIFS('04'!$C$3:$C$300,C865,'04'!$H$3:$H$300,"&gt;0")+COUNTIFS('04'!$D$3:$D$300,C865,'04'!$H$3:$H$300,"&gt;0")+COUNTIFS('05'!$C$3:$C$300,C865,'05'!$H$3:$H$300,"&gt;0")+COUNTIFS('05'!$D$3:$D$300,C865,'05'!$H$3:$H$300,"&gt;0")+COUNTIFS('06'!$C$3:$C$300,C865,'06'!$H$3:$H$300,"&gt;0")+COUNTIFS('06'!$D$3:$D$300,C865,'06'!$H$3:$H$300,"&gt;0")+COUNTIFS('07'!$C$3:$C$300,C865,'07'!$H$3:$H$300,"&gt;0")+COUNTIFS('07'!$D$3:$D$300,C865,'07'!$H$3:$H$300,"&gt;0")+COUNTIFS('08'!$C$3:$C$300,C865,'08'!$H$3:$H$300,"&gt;0")+COUNTIFS('08'!$D$3:$D$300,C865,'08'!$H$3:$H$300,"&gt;0")+COUNTIFS('09'!$C$3:$C$300,C865,'09'!$H$3:$H$300,"&gt;0")+COUNTIFS('09'!$D$3:$D$300,C865,'09'!$H$3:$H$300,"&gt;0")+COUNTIFS('10'!$C$3:$C$260,C865,'10'!$I$3:$I$260,"&gt;0")+COUNTIFS('10'!$D$3:$D$260,C865,'10'!$I$3:$I$260,"&gt;0")+COUNTIFS('11'!$C$3:$C$300,C865,'11'!$H$3:$H$300,"&gt;0")+COUNTIFS('11'!$D$3:$D$300,C865,'11'!$H$3:$H$300,"&gt;0")+COUNTIFS('12'!$C$3:$C$300,C865,'12'!$H$3:$H$300,"&gt;0")+COUNTIFS('12'!$D$3:$D$300,C865,'12'!$H$3:$H$300,"&gt;0")</f>
        <v>0</v>
      </c>
      <c r="G865" s="18">
        <f>COUNTIFS('01'!$C$3:$C$300,C865,'01'!$H$3:$H$300,"&lt;0")+COUNTIFS('01'!$D$3:$D$300,C865,'01'!$H$3:$H$300,"&lt;0")+COUNTIFS('02'!$C$3:$C$300,C865,'02'!$H$3:$H$300,"&lt;0")+COUNTIFS('02'!$D$3:$D$300,C865,'02'!$H$3:$H$300,"&lt;0")+COUNTIFS('03'!$C$3:$C$300,C865,'03'!$H$3:$H$300,"&lt;0")+COUNTIFS('03'!$D$3:$D$300,C865,'03'!$H$3:$H$300,"&lt;0")+COUNTIFS('04'!$C$3:$C$300,C865,'04'!$H$3:$H$300,"&lt;0")+COUNTIFS('04'!$D$3:$D$300,C865,'04'!$H$3:$H$300,"&lt;0")+COUNTIFS('05'!$C$3:$C$300,C865,'05'!$H$3:$H$300,"&lt;0")+COUNTIFS('05'!$D$3:$D$300,C865,'05'!$H$3:$H$300,"&lt;0")+COUNTIFS('06'!$C$3:$C$300,C865,'06'!$H$3:$H$300,"&lt;0")+COUNTIFS('06'!$D$3:$D$300,C865,'06'!$H$3:$H$300,"&lt;0")+COUNTIFS('07'!$C$3:$C$300,C865,'07'!$H$3:$H$300,"&lt;0")+COUNTIFS('07'!$D$3:$D$300,C865,'07'!$H$3:$H$300,"&lt;0")+COUNTIFS('08'!$C$3:$C$300,C865,'08'!$H$3:$H$300,"&lt;0")+COUNTIFS('08'!$D$3:$D$300,C865,'08'!$H$3:$H$300,"&lt;0")+COUNTIFS('09'!$C$3:$C$300,C865,'09'!$H$3:$H$300,"&lt;0")+COUNTIFS('09'!$D$3:$D$300,C865,'09'!$H$3:$H$300,"&lt;0")+COUNTIFS('10'!$C$3:$C$260,C865,'10'!$I$3:$I$260,"&lt;0")+COUNTIFS('10'!$D$3:$D$260,C865,'10'!$I$3:$I$260,"&lt;0")+COUNTIFS('11'!$C$3:$C$300,C865,'11'!$H$3:$H$300,"&lt;0")+COUNTIFS('11'!$D$3:$D$300,C865,'11'!$H$3:$H$300,"&lt;0")+COUNTIFS('12'!$C$3:$C$300,C865,'12'!$H$3:$H$300,"&lt;0")+COUNTIFS('12'!$D$3:$D$300,C865,'12'!$H$3:$H$300,"&lt;0")</f>
        <v>0</v>
      </c>
      <c r="H865" s="19">
        <f>SUMIFS('01'!$H$3:$H$300,'01'!$C$3:$C$300,C865)+SUMIFS('01'!$H$3:$H$300,'01'!$D$3:$D$300,C865)+SUMIFS('02'!$H$3:$H$300,'02'!$C$3:$C$300,C865)+SUMIFS('02'!$H$3:$H$300,'02'!$D$3:$D$300,C865)+SUMIFS('03'!$H$3:$H$300,'03'!$C$3:$C$300,C865)+SUMIFS('03'!$H$3:$H$300,'03'!$D$3:$D$300,C865)+SUMIFS('04'!$H$3:$H$300,'04'!$C$3:$C$300,C865)+SUMIFS('04'!$H$3:$H$300,'04'!$D$3:$D$300,C865)+SUMIFS('05'!$H$3:$H$300,'05'!$C$3:$C$300,C865)+SUMIFS('05'!$H$3:$H$300,'05'!$D$3:$D$300,C865)+SUMIFS('06'!$H$3:$H$300,'06'!$C$3:$C$300,C865)+SUMIFS('06'!$H$3:$H$300,'06'!$D$3:$D$300,C865)+SUMIFS('07'!$H$3:$H$300,'07'!$C$3:$C$300,C865)+SUMIFS('07'!$H$3:$H$300,'07'!$D$3:$D$300,C865)+SUMIFS('08'!$H$3:$H$300,'08'!$C$3:$C$300,C865)+SUMIFS('08'!$H$3:$H$300,'08'!$D$3:$D$300,C865)+SUMIFS('09'!$H$3:$H$300,'09'!$C$3:$C$300,C865)+SUMIFS('09'!$H$3:$H$300,'09'!$D$3:$D$300,C865)+SUMIFS('10'!$I$3:$I$260,'10'!$C$3:$C$260,C865)+SUMIFS('10'!$I$3:$I$260,'10'!$D$3:$D$260,C865)+SUMIFS('11'!$H$3:$H$300,'11'!$C$3:$C$300,C865)+SUMIFS('11'!$H$3:$H$300,'11'!$D$3:$D$300,C865)+SUMIFS('12'!$H$3:$H$300,'12'!$C$3:$C$300,C865)+SUMIFS('12'!$H$3:$H$300,'12'!$D$3:$D$300,C865)</f>
        <v>0</v>
      </c>
      <c r="I865" s="212"/>
      <c r="J865" s="231"/>
      <c r="K865" s="212"/>
      <c r="L865" s="212"/>
    </row>
    <row r="866" spans="1:12" ht="24.75" customHeight="1">
      <c r="A866" s="16">
        <f>Equipes!$H866+(ROW(Equipes!$H866)/100000)</f>
        <v>8.6599999999999993E-3</v>
      </c>
      <c r="B866" s="13">
        <f>RANK(Equipes!$A866,A:A)</f>
        <v>135</v>
      </c>
      <c r="C866" s="28"/>
      <c r="D866" s="18">
        <f>COUNTIF('01'!$C$3:$C$300,C866)+COUNTIF('02'!$C$3:$C$300,C866)+COUNTIF('03'!$C$3:$C$300,C866)+COUNTIF('04'!$C$3:$C$300,C866)+COUNTIF('05'!$C$3:$C$300,C866)+COUNTIF('06'!$C$3:$C$300,C866)+COUNTIF('07'!$C$3:$C$300,C866)+COUNTIF('08'!$C$3:$C$300,C866)+COUNTIF('09'!$C$3:$C$300,C866)+COUNTIF('10'!$C$3:$C$260,C866)+COUNTIF('11'!$C$3:$C$300,C866)+COUNTIF('12'!$C$3:$C$300,C866)</f>
        <v>0</v>
      </c>
      <c r="E866" s="18">
        <f>COUNTIF('01'!$D$3:$D$300,C866)+COUNTIF('02'!$D$3:$D$300,C866)+COUNTIF('03'!$D$3:$D$300,C866)+COUNTIF('04'!$D$3:$D$300,C866)+COUNTIF('05'!$D$3:$D$300,C866)+COUNTIF('06'!$D$3:$D$300,C866)+COUNTIF('07'!$D$3:$D$300,C866)+COUNTIF('08'!$D$3:$D$300,C866)+COUNTIF('09'!$D$3:$D$300,C866)+COUNTIF('10'!$D$3:$D$260,C866)+COUNTIF('11'!$D$3:$D$300,C866)+COUNTIF('12'!$D$3:$D$300,C866)</f>
        <v>0</v>
      </c>
      <c r="F866" s="18">
        <f>COUNTIFS('01'!$C$3:$C$300,C866,'01'!$H$3:$H$300,"&gt;0")+COUNTIFS('01'!$D$3:$D$300,C866,'01'!$H$3:$H$300,"&gt;0")+COUNTIFS('02'!$C$3:$C$300,C866,'02'!$H$3:$H$300,"&gt;0")+COUNTIFS('02'!$D$3:$D$300,C866,'02'!$H$3:$H$300,"&gt;0")+COUNTIFS('03'!$C$3:$C$300,C866,'03'!$H$3:$H$300,"&gt;0")+COUNTIFS('03'!$D$3:$D$300,C866,'03'!$H$3:$H$300,"&gt;0")+COUNTIFS('04'!$C$3:$C$300,C866,'04'!$H$3:$H$300,"&gt;0")+COUNTIFS('04'!$D$3:$D$300,C866,'04'!$H$3:$H$300,"&gt;0")+COUNTIFS('05'!$C$3:$C$300,C866,'05'!$H$3:$H$300,"&gt;0")+COUNTIFS('05'!$D$3:$D$300,C866,'05'!$H$3:$H$300,"&gt;0")+COUNTIFS('06'!$C$3:$C$300,C866,'06'!$H$3:$H$300,"&gt;0")+COUNTIFS('06'!$D$3:$D$300,C866,'06'!$H$3:$H$300,"&gt;0")+COUNTIFS('07'!$C$3:$C$300,C866,'07'!$H$3:$H$300,"&gt;0")+COUNTIFS('07'!$D$3:$D$300,C866,'07'!$H$3:$H$300,"&gt;0")+COUNTIFS('08'!$C$3:$C$300,C866,'08'!$H$3:$H$300,"&gt;0")+COUNTIFS('08'!$D$3:$D$300,C866,'08'!$H$3:$H$300,"&gt;0")+COUNTIFS('09'!$C$3:$C$300,C866,'09'!$H$3:$H$300,"&gt;0")+COUNTIFS('09'!$D$3:$D$300,C866,'09'!$H$3:$H$300,"&gt;0")+COUNTIFS('10'!$C$3:$C$260,C866,'10'!$I$3:$I$260,"&gt;0")+COUNTIFS('10'!$D$3:$D$260,C866,'10'!$I$3:$I$260,"&gt;0")+COUNTIFS('11'!$C$3:$C$300,C866,'11'!$H$3:$H$300,"&gt;0")+COUNTIFS('11'!$D$3:$D$300,C866,'11'!$H$3:$H$300,"&gt;0")+COUNTIFS('12'!$C$3:$C$300,C866,'12'!$H$3:$H$300,"&gt;0")+COUNTIFS('12'!$D$3:$D$300,C866,'12'!$H$3:$H$300,"&gt;0")</f>
        <v>0</v>
      </c>
      <c r="G866" s="18">
        <f>COUNTIFS('01'!$C$3:$C$300,C866,'01'!$H$3:$H$300,"&lt;0")+COUNTIFS('01'!$D$3:$D$300,C866,'01'!$H$3:$H$300,"&lt;0")+COUNTIFS('02'!$C$3:$C$300,C866,'02'!$H$3:$H$300,"&lt;0")+COUNTIFS('02'!$D$3:$D$300,C866,'02'!$H$3:$H$300,"&lt;0")+COUNTIFS('03'!$C$3:$C$300,C866,'03'!$H$3:$H$300,"&lt;0")+COUNTIFS('03'!$D$3:$D$300,C866,'03'!$H$3:$H$300,"&lt;0")+COUNTIFS('04'!$C$3:$C$300,C866,'04'!$H$3:$H$300,"&lt;0")+COUNTIFS('04'!$D$3:$D$300,C866,'04'!$H$3:$H$300,"&lt;0")+COUNTIFS('05'!$C$3:$C$300,C866,'05'!$H$3:$H$300,"&lt;0")+COUNTIFS('05'!$D$3:$D$300,C866,'05'!$H$3:$H$300,"&lt;0")+COUNTIFS('06'!$C$3:$C$300,C866,'06'!$H$3:$H$300,"&lt;0")+COUNTIFS('06'!$D$3:$D$300,C866,'06'!$H$3:$H$300,"&lt;0")+COUNTIFS('07'!$C$3:$C$300,C866,'07'!$H$3:$H$300,"&lt;0")+COUNTIFS('07'!$D$3:$D$300,C866,'07'!$H$3:$H$300,"&lt;0")+COUNTIFS('08'!$C$3:$C$300,C866,'08'!$H$3:$H$300,"&lt;0")+COUNTIFS('08'!$D$3:$D$300,C866,'08'!$H$3:$H$300,"&lt;0")+COUNTIFS('09'!$C$3:$C$300,C866,'09'!$H$3:$H$300,"&lt;0")+COUNTIFS('09'!$D$3:$D$300,C866,'09'!$H$3:$H$300,"&lt;0")+COUNTIFS('10'!$C$3:$C$260,C866,'10'!$I$3:$I$260,"&lt;0")+COUNTIFS('10'!$D$3:$D$260,C866,'10'!$I$3:$I$260,"&lt;0")+COUNTIFS('11'!$C$3:$C$300,C866,'11'!$H$3:$H$300,"&lt;0")+COUNTIFS('11'!$D$3:$D$300,C866,'11'!$H$3:$H$300,"&lt;0")+COUNTIFS('12'!$C$3:$C$300,C866,'12'!$H$3:$H$300,"&lt;0")+COUNTIFS('12'!$D$3:$D$300,C866,'12'!$H$3:$H$300,"&lt;0")</f>
        <v>0</v>
      </c>
      <c r="H866" s="19">
        <f>SUMIFS('01'!$H$3:$H$300,'01'!$C$3:$C$300,C866)+SUMIFS('01'!$H$3:$H$300,'01'!$D$3:$D$300,C866)+SUMIFS('02'!$H$3:$H$300,'02'!$C$3:$C$300,C866)+SUMIFS('02'!$H$3:$H$300,'02'!$D$3:$D$300,C866)+SUMIFS('03'!$H$3:$H$300,'03'!$C$3:$C$300,C866)+SUMIFS('03'!$H$3:$H$300,'03'!$D$3:$D$300,C866)+SUMIFS('04'!$H$3:$H$300,'04'!$C$3:$C$300,C866)+SUMIFS('04'!$H$3:$H$300,'04'!$D$3:$D$300,C866)+SUMIFS('05'!$H$3:$H$300,'05'!$C$3:$C$300,C866)+SUMIFS('05'!$H$3:$H$300,'05'!$D$3:$D$300,C866)+SUMIFS('06'!$H$3:$H$300,'06'!$C$3:$C$300,C866)+SUMIFS('06'!$H$3:$H$300,'06'!$D$3:$D$300,C866)+SUMIFS('07'!$H$3:$H$300,'07'!$C$3:$C$300,C866)+SUMIFS('07'!$H$3:$H$300,'07'!$D$3:$D$300,C866)+SUMIFS('08'!$H$3:$H$300,'08'!$C$3:$C$300,C866)+SUMIFS('08'!$H$3:$H$300,'08'!$D$3:$D$300,C866)+SUMIFS('09'!$H$3:$H$300,'09'!$C$3:$C$300,C866)+SUMIFS('09'!$H$3:$H$300,'09'!$D$3:$D$300,C866)+SUMIFS('10'!$I$3:$I$260,'10'!$C$3:$C$260,C866)+SUMIFS('10'!$I$3:$I$260,'10'!$D$3:$D$260,C866)+SUMIFS('11'!$H$3:$H$300,'11'!$C$3:$C$300,C866)+SUMIFS('11'!$H$3:$H$300,'11'!$D$3:$D$300,C866)+SUMIFS('12'!$H$3:$H$300,'12'!$C$3:$C$300,C866)+SUMIFS('12'!$H$3:$H$300,'12'!$D$3:$D$300,C866)</f>
        <v>0</v>
      </c>
      <c r="I866" s="212"/>
      <c r="J866" s="231"/>
      <c r="K866" s="212"/>
      <c r="L866" s="212"/>
    </row>
    <row r="867" spans="1:12" ht="24.75" customHeight="1">
      <c r="A867" s="16">
        <f>Equipes!$H867+(ROW(Equipes!$H867)/100000)</f>
        <v>8.6700000000000006E-3</v>
      </c>
      <c r="B867" s="13">
        <f>RANK(Equipes!$A867,A:A)</f>
        <v>134</v>
      </c>
      <c r="C867" s="28"/>
      <c r="D867" s="18">
        <f>COUNTIF('01'!$C$3:$C$300,C867)+COUNTIF('02'!$C$3:$C$300,C867)+COUNTIF('03'!$C$3:$C$300,C867)+COUNTIF('04'!$C$3:$C$300,C867)+COUNTIF('05'!$C$3:$C$300,C867)+COUNTIF('06'!$C$3:$C$300,C867)+COUNTIF('07'!$C$3:$C$300,C867)+COUNTIF('08'!$C$3:$C$300,C867)+COUNTIF('09'!$C$3:$C$300,C867)+COUNTIF('10'!$C$3:$C$260,C867)+COUNTIF('11'!$C$3:$C$300,C867)+COUNTIF('12'!$C$3:$C$300,C867)</f>
        <v>0</v>
      </c>
      <c r="E867" s="18">
        <f>COUNTIF('01'!$D$3:$D$300,C867)+COUNTIF('02'!$D$3:$D$300,C867)+COUNTIF('03'!$D$3:$D$300,C867)+COUNTIF('04'!$D$3:$D$300,C867)+COUNTIF('05'!$D$3:$D$300,C867)+COUNTIF('06'!$D$3:$D$300,C867)+COUNTIF('07'!$D$3:$D$300,C867)+COUNTIF('08'!$D$3:$D$300,C867)+COUNTIF('09'!$D$3:$D$300,C867)+COUNTIF('10'!$D$3:$D$260,C867)+COUNTIF('11'!$D$3:$D$300,C867)+COUNTIF('12'!$D$3:$D$300,C867)</f>
        <v>0</v>
      </c>
      <c r="F867" s="18">
        <f>COUNTIFS('01'!$C$3:$C$300,C867,'01'!$H$3:$H$300,"&gt;0")+COUNTIFS('01'!$D$3:$D$300,C867,'01'!$H$3:$H$300,"&gt;0")+COUNTIFS('02'!$C$3:$C$300,C867,'02'!$H$3:$H$300,"&gt;0")+COUNTIFS('02'!$D$3:$D$300,C867,'02'!$H$3:$H$300,"&gt;0")+COUNTIFS('03'!$C$3:$C$300,C867,'03'!$H$3:$H$300,"&gt;0")+COUNTIFS('03'!$D$3:$D$300,C867,'03'!$H$3:$H$300,"&gt;0")+COUNTIFS('04'!$C$3:$C$300,C867,'04'!$H$3:$H$300,"&gt;0")+COUNTIFS('04'!$D$3:$D$300,C867,'04'!$H$3:$H$300,"&gt;0")+COUNTIFS('05'!$C$3:$C$300,C867,'05'!$H$3:$H$300,"&gt;0")+COUNTIFS('05'!$D$3:$D$300,C867,'05'!$H$3:$H$300,"&gt;0")+COUNTIFS('06'!$C$3:$C$300,C867,'06'!$H$3:$H$300,"&gt;0")+COUNTIFS('06'!$D$3:$D$300,C867,'06'!$H$3:$H$300,"&gt;0")+COUNTIFS('07'!$C$3:$C$300,C867,'07'!$H$3:$H$300,"&gt;0")+COUNTIFS('07'!$D$3:$D$300,C867,'07'!$H$3:$H$300,"&gt;0")+COUNTIFS('08'!$C$3:$C$300,C867,'08'!$H$3:$H$300,"&gt;0")+COUNTIFS('08'!$D$3:$D$300,C867,'08'!$H$3:$H$300,"&gt;0")+COUNTIFS('09'!$C$3:$C$300,C867,'09'!$H$3:$H$300,"&gt;0")+COUNTIFS('09'!$D$3:$D$300,C867,'09'!$H$3:$H$300,"&gt;0")+COUNTIFS('10'!$C$3:$C$260,C867,'10'!$I$3:$I$260,"&gt;0")+COUNTIFS('10'!$D$3:$D$260,C867,'10'!$I$3:$I$260,"&gt;0")+COUNTIFS('11'!$C$3:$C$300,C867,'11'!$H$3:$H$300,"&gt;0")+COUNTIFS('11'!$D$3:$D$300,C867,'11'!$H$3:$H$300,"&gt;0")+COUNTIFS('12'!$C$3:$C$300,C867,'12'!$H$3:$H$300,"&gt;0")+COUNTIFS('12'!$D$3:$D$300,C867,'12'!$H$3:$H$300,"&gt;0")</f>
        <v>0</v>
      </c>
      <c r="G867" s="18">
        <f>COUNTIFS('01'!$C$3:$C$300,C867,'01'!$H$3:$H$300,"&lt;0")+COUNTIFS('01'!$D$3:$D$300,C867,'01'!$H$3:$H$300,"&lt;0")+COUNTIFS('02'!$C$3:$C$300,C867,'02'!$H$3:$H$300,"&lt;0")+COUNTIFS('02'!$D$3:$D$300,C867,'02'!$H$3:$H$300,"&lt;0")+COUNTIFS('03'!$C$3:$C$300,C867,'03'!$H$3:$H$300,"&lt;0")+COUNTIFS('03'!$D$3:$D$300,C867,'03'!$H$3:$H$300,"&lt;0")+COUNTIFS('04'!$C$3:$C$300,C867,'04'!$H$3:$H$300,"&lt;0")+COUNTIFS('04'!$D$3:$D$300,C867,'04'!$H$3:$H$300,"&lt;0")+COUNTIFS('05'!$C$3:$C$300,C867,'05'!$H$3:$H$300,"&lt;0")+COUNTIFS('05'!$D$3:$D$300,C867,'05'!$H$3:$H$300,"&lt;0")+COUNTIFS('06'!$C$3:$C$300,C867,'06'!$H$3:$H$300,"&lt;0")+COUNTIFS('06'!$D$3:$D$300,C867,'06'!$H$3:$H$300,"&lt;0")+COUNTIFS('07'!$C$3:$C$300,C867,'07'!$H$3:$H$300,"&lt;0")+COUNTIFS('07'!$D$3:$D$300,C867,'07'!$H$3:$H$300,"&lt;0")+COUNTIFS('08'!$C$3:$C$300,C867,'08'!$H$3:$H$300,"&lt;0")+COUNTIFS('08'!$D$3:$D$300,C867,'08'!$H$3:$H$300,"&lt;0")+COUNTIFS('09'!$C$3:$C$300,C867,'09'!$H$3:$H$300,"&lt;0")+COUNTIFS('09'!$D$3:$D$300,C867,'09'!$H$3:$H$300,"&lt;0")+COUNTIFS('10'!$C$3:$C$260,C867,'10'!$I$3:$I$260,"&lt;0")+COUNTIFS('10'!$D$3:$D$260,C867,'10'!$I$3:$I$260,"&lt;0")+COUNTIFS('11'!$C$3:$C$300,C867,'11'!$H$3:$H$300,"&lt;0")+COUNTIFS('11'!$D$3:$D$300,C867,'11'!$H$3:$H$300,"&lt;0")+COUNTIFS('12'!$C$3:$C$300,C867,'12'!$H$3:$H$300,"&lt;0")+COUNTIFS('12'!$D$3:$D$300,C867,'12'!$H$3:$H$300,"&lt;0")</f>
        <v>0</v>
      </c>
      <c r="H867" s="19">
        <f>SUMIFS('01'!$H$3:$H$300,'01'!$C$3:$C$300,C867)+SUMIFS('01'!$H$3:$H$300,'01'!$D$3:$D$300,C867)+SUMIFS('02'!$H$3:$H$300,'02'!$C$3:$C$300,C867)+SUMIFS('02'!$H$3:$H$300,'02'!$D$3:$D$300,C867)+SUMIFS('03'!$H$3:$H$300,'03'!$C$3:$C$300,C867)+SUMIFS('03'!$H$3:$H$300,'03'!$D$3:$D$300,C867)+SUMIFS('04'!$H$3:$H$300,'04'!$C$3:$C$300,C867)+SUMIFS('04'!$H$3:$H$300,'04'!$D$3:$D$300,C867)+SUMIFS('05'!$H$3:$H$300,'05'!$C$3:$C$300,C867)+SUMIFS('05'!$H$3:$H$300,'05'!$D$3:$D$300,C867)+SUMIFS('06'!$H$3:$H$300,'06'!$C$3:$C$300,C867)+SUMIFS('06'!$H$3:$H$300,'06'!$D$3:$D$300,C867)+SUMIFS('07'!$H$3:$H$300,'07'!$C$3:$C$300,C867)+SUMIFS('07'!$H$3:$H$300,'07'!$D$3:$D$300,C867)+SUMIFS('08'!$H$3:$H$300,'08'!$C$3:$C$300,C867)+SUMIFS('08'!$H$3:$H$300,'08'!$D$3:$D$300,C867)+SUMIFS('09'!$H$3:$H$300,'09'!$C$3:$C$300,C867)+SUMIFS('09'!$H$3:$H$300,'09'!$D$3:$D$300,C867)+SUMIFS('10'!$I$3:$I$260,'10'!$C$3:$C$260,C867)+SUMIFS('10'!$I$3:$I$260,'10'!$D$3:$D$260,C867)+SUMIFS('11'!$H$3:$H$300,'11'!$C$3:$C$300,C867)+SUMIFS('11'!$H$3:$H$300,'11'!$D$3:$D$300,C867)+SUMIFS('12'!$H$3:$H$300,'12'!$C$3:$C$300,C867)+SUMIFS('12'!$H$3:$H$300,'12'!$D$3:$D$300,C867)</f>
        <v>0</v>
      </c>
      <c r="I867" s="212"/>
      <c r="J867" s="231"/>
      <c r="K867" s="212"/>
      <c r="L867" s="212"/>
    </row>
    <row r="868" spans="1:12" ht="24.75" customHeight="1">
      <c r="A868" s="16">
        <f>Equipes!$H868+(ROW(Equipes!$H868)/100000)</f>
        <v>8.6800000000000002E-3</v>
      </c>
      <c r="B868" s="13">
        <f>RANK(Equipes!$A868,A:A)</f>
        <v>133</v>
      </c>
      <c r="C868" s="28"/>
      <c r="D868" s="18">
        <f>COUNTIF('01'!$C$3:$C$300,C868)+COUNTIF('02'!$C$3:$C$300,C868)+COUNTIF('03'!$C$3:$C$300,C868)+COUNTIF('04'!$C$3:$C$300,C868)+COUNTIF('05'!$C$3:$C$300,C868)+COUNTIF('06'!$C$3:$C$300,C868)+COUNTIF('07'!$C$3:$C$300,C868)+COUNTIF('08'!$C$3:$C$300,C868)+COUNTIF('09'!$C$3:$C$300,C868)+COUNTIF('10'!$C$3:$C$260,C868)+COUNTIF('11'!$C$3:$C$300,C868)+COUNTIF('12'!$C$3:$C$300,C868)</f>
        <v>0</v>
      </c>
      <c r="E868" s="18">
        <f>COUNTIF('01'!$D$3:$D$300,C868)+COUNTIF('02'!$D$3:$D$300,C868)+COUNTIF('03'!$D$3:$D$300,C868)+COUNTIF('04'!$D$3:$D$300,C868)+COUNTIF('05'!$D$3:$D$300,C868)+COUNTIF('06'!$D$3:$D$300,C868)+COUNTIF('07'!$D$3:$D$300,C868)+COUNTIF('08'!$D$3:$D$300,C868)+COUNTIF('09'!$D$3:$D$300,C868)+COUNTIF('10'!$D$3:$D$260,C868)+COUNTIF('11'!$D$3:$D$300,C868)+COUNTIF('12'!$D$3:$D$300,C868)</f>
        <v>0</v>
      </c>
      <c r="F868" s="18">
        <f>COUNTIFS('01'!$C$3:$C$300,C868,'01'!$H$3:$H$300,"&gt;0")+COUNTIFS('01'!$D$3:$D$300,C868,'01'!$H$3:$H$300,"&gt;0")+COUNTIFS('02'!$C$3:$C$300,C868,'02'!$H$3:$H$300,"&gt;0")+COUNTIFS('02'!$D$3:$D$300,C868,'02'!$H$3:$H$300,"&gt;0")+COUNTIFS('03'!$C$3:$C$300,C868,'03'!$H$3:$H$300,"&gt;0")+COUNTIFS('03'!$D$3:$D$300,C868,'03'!$H$3:$H$300,"&gt;0")+COUNTIFS('04'!$C$3:$C$300,C868,'04'!$H$3:$H$300,"&gt;0")+COUNTIFS('04'!$D$3:$D$300,C868,'04'!$H$3:$H$300,"&gt;0")+COUNTIFS('05'!$C$3:$C$300,C868,'05'!$H$3:$H$300,"&gt;0")+COUNTIFS('05'!$D$3:$D$300,C868,'05'!$H$3:$H$300,"&gt;0")+COUNTIFS('06'!$C$3:$C$300,C868,'06'!$H$3:$H$300,"&gt;0")+COUNTIFS('06'!$D$3:$D$300,C868,'06'!$H$3:$H$300,"&gt;0")+COUNTIFS('07'!$C$3:$C$300,C868,'07'!$H$3:$H$300,"&gt;0")+COUNTIFS('07'!$D$3:$D$300,C868,'07'!$H$3:$H$300,"&gt;0")+COUNTIFS('08'!$C$3:$C$300,C868,'08'!$H$3:$H$300,"&gt;0")+COUNTIFS('08'!$D$3:$D$300,C868,'08'!$H$3:$H$300,"&gt;0")+COUNTIFS('09'!$C$3:$C$300,C868,'09'!$H$3:$H$300,"&gt;0")+COUNTIFS('09'!$D$3:$D$300,C868,'09'!$H$3:$H$300,"&gt;0")+COUNTIFS('10'!$C$3:$C$260,C868,'10'!$I$3:$I$260,"&gt;0")+COUNTIFS('10'!$D$3:$D$260,C868,'10'!$I$3:$I$260,"&gt;0")+COUNTIFS('11'!$C$3:$C$300,C868,'11'!$H$3:$H$300,"&gt;0")+COUNTIFS('11'!$D$3:$D$300,C868,'11'!$H$3:$H$300,"&gt;0")+COUNTIFS('12'!$C$3:$C$300,C868,'12'!$H$3:$H$300,"&gt;0")+COUNTIFS('12'!$D$3:$D$300,C868,'12'!$H$3:$H$300,"&gt;0")</f>
        <v>0</v>
      </c>
      <c r="G868" s="18">
        <f>COUNTIFS('01'!$C$3:$C$300,C868,'01'!$H$3:$H$300,"&lt;0")+COUNTIFS('01'!$D$3:$D$300,C868,'01'!$H$3:$H$300,"&lt;0")+COUNTIFS('02'!$C$3:$C$300,C868,'02'!$H$3:$H$300,"&lt;0")+COUNTIFS('02'!$D$3:$D$300,C868,'02'!$H$3:$H$300,"&lt;0")+COUNTIFS('03'!$C$3:$C$300,C868,'03'!$H$3:$H$300,"&lt;0")+COUNTIFS('03'!$D$3:$D$300,C868,'03'!$H$3:$H$300,"&lt;0")+COUNTIFS('04'!$C$3:$C$300,C868,'04'!$H$3:$H$300,"&lt;0")+COUNTIFS('04'!$D$3:$D$300,C868,'04'!$H$3:$H$300,"&lt;0")+COUNTIFS('05'!$C$3:$C$300,C868,'05'!$H$3:$H$300,"&lt;0")+COUNTIFS('05'!$D$3:$D$300,C868,'05'!$H$3:$H$300,"&lt;0")+COUNTIFS('06'!$C$3:$C$300,C868,'06'!$H$3:$H$300,"&lt;0")+COUNTIFS('06'!$D$3:$D$300,C868,'06'!$H$3:$H$300,"&lt;0")+COUNTIFS('07'!$C$3:$C$300,C868,'07'!$H$3:$H$300,"&lt;0")+COUNTIFS('07'!$D$3:$D$300,C868,'07'!$H$3:$H$300,"&lt;0")+COUNTIFS('08'!$C$3:$C$300,C868,'08'!$H$3:$H$300,"&lt;0")+COUNTIFS('08'!$D$3:$D$300,C868,'08'!$H$3:$H$300,"&lt;0")+COUNTIFS('09'!$C$3:$C$300,C868,'09'!$H$3:$H$300,"&lt;0")+COUNTIFS('09'!$D$3:$D$300,C868,'09'!$H$3:$H$300,"&lt;0")+COUNTIFS('10'!$C$3:$C$260,C868,'10'!$I$3:$I$260,"&lt;0")+COUNTIFS('10'!$D$3:$D$260,C868,'10'!$I$3:$I$260,"&lt;0")+COUNTIFS('11'!$C$3:$C$300,C868,'11'!$H$3:$H$300,"&lt;0")+COUNTIFS('11'!$D$3:$D$300,C868,'11'!$H$3:$H$300,"&lt;0")+COUNTIFS('12'!$C$3:$C$300,C868,'12'!$H$3:$H$300,"&lt;0")+COUNTIFS('12'!$D$3:$D$300,C868,'12'!$H$3:$H$300,"&lt;0")</f>
        <v>0</v>
      </c>
      <c r="H868" s="19">
        <f>SUMIFS('01'!$H$3:$H$300,'01'!$C$3:$C$300,C868)+SUMIFS('01'!$H$3:$H$300,'01'!$D$3:$D$300,C868)+SUMIFS('02'!$H$3:$H$300,'02'!$C$3:$C$300,C868)+SUMIFS('02'!$H$3:$H$300,'02'!$D$3:$D$300,C868)+SUMIFS('03'!$H$3:$H$300,'03'!$C$3:$C$300,C868)+SUMIFS('03'!$H$3:$H$300,'03'!$D$3:$D$300,C868)+SUMIFS('04'!$H$3:$H$300,'04'!$C$3:$C$300,C868)+SUMIFS('04'!$H$3:$H$300,'04'!$D$3:$D$300,C868)+SUMIFS('05'!$H$3:$H$300,'05'!$C$3:$C$300,C868)+SUMIFS('05'!$H$3:$H$300,'05'!$D$3:$D$300,C868)+SUMIFS('06'!$H$3:$H$300,'06'!$C$3:$C$300,C868)+SUMIFS('06'!$H$3:$H$300,'06'!$D$3:$D$300,C868)+SUMIFS('07'!$H$3:$H$300,'07'!$C$3:$C$300,C868)+SUMIFS('07'!$H$3:$H$300,'07'!$D$3:$D$300,C868)+SUMIFS('08'!$H$3:$H$300,'08'!$C$3:$C$300,C868)+SUMIFS('08'!$H$3:$H$300,'08'!$D$3:$D$300,C868)+SUMIFS('09'!$H$3:$H$300,'09'!$C$3:$C$300,C868)+SUMIFS('09'!$H$3:$H$300,'09'!$D$3:$D$300,C868)+SUMIFS('10'!$I$3:$I$260,'10'!$C$3:$C$260,C868)+SUMIFS('10'!$I$3:$I$260,'10'!$D$3:$D$260,C868)+SUMIFS('11'!$H$3:$H$300,'11'!$C$3:$C$300,C868)+SUMIFS('11'!$H$3:$H$300,'11'!$D$3:$D$300,C868)+SUMIFS('12'!$H$3:$H$300,'12'!$C$3:$C$300,C868)+SUMIFS('12'!$H$3:$H$300,'12'!$D$3:$D$300,C868)</f>
        <v>0</v>
      </c>
      <c r="I868" s="212"/>
      <c r="J868" s="231"/>
      <c r="K868" s="212"/>
      <c r="L868" s="212"/>
    </row>
    <row r="869" spans="1:12" ht="24.75" customHeight="1">
      <c r="A869" s="16">
        <f>Equipes!$H869+(ROW(Equipes!$H869)/100000)</f>
        <v>8.6899999999999998E-3</v>
      </c>
      <c r="B869" s="13">
        <f>RANK(Equipes!$A869,A:A)</f>
        <v>132</v>
      </c>
      <c r="C869" s="28"/>
      <c r="D869" s="18">
        <f>COUNTIF('01'!$C$3:$C$300,C869)+COUNTIF('02'!$C$3:$C$300,C869)+COUNTIF('03'!$C$3:$C$300,C869)+COUNTIF('04'!$C$3:$C$300,C869)+COUNTIF('05'!$C$3:$C$300,C869)+COUNTIF('06'!$C$3:$C$300,C869)+COUNTIF('07'!$C$3:$C$300,C869)+COUNTIF('08'!$C$3:$C$300,C869)+COUNTIF('09'!$C$3:$C$300,C869)+COUNTIF('10'!$C$3:$C$260,C869)+COUNTIF('11'!$C$3:$C$300,C869)+COUNTIF('12'!$C$3:$C$300,C869)</f>
        <v>0</v>
      </c>
      <c r="E869" s="18">
        <f>COUNTIF('01'!$D$3:$D$300,C869)+COUNTIF('02'!$D$3:$D$300,C869)+COUNTIF('03'!$D$3:$D$300,C869)+COUNTIF('04'!$D$3:$D$300,C869)+COUNTIF('05'!$D$3:$D$300,C869)+COUNTIF('06'!$D$3:$D$300,C869)+COUNTIF('07'!$D$3:$D$300,C869)+COUNTIF('08'!$D$3:$D$300,C869)+COUNTIF('09'!$D$3:$D$300,C869)+COUNTIF('10'!$D$3:$D$260,C869)+COUNTIF('11'!$D$3:$D$300,C869)+COUNTIF('12'!$D$3:$D$300,C869)</f>
        <v>0</v>
      </c>
      <c r="F869" s="18">
        <f>COUNTIFS('01'!$C$3:$C$300,C869,'01'!$H$3:$H$300,"&gt;0")+COUNTIFS('01'!$D$3:$D$300,C869,'01'!$H$3:$H$300,"&gt;0")+COUNTIFS('02'!$C$3:$C$300,C869,'02'!$H$3:$H$300,"&gt;0")+COUNTIFS('02'!$D$3:$D$300,C869,'02'!$H$3:$H$300,"&gt;0")+COUNTIFS('03'!$C$3:$C$300,C869,'03'!$H$3:$H$300,"&gt;0")+COUNTIFS('03'!$D$3:$D$300,C869,'03'!$H$3:$H$300,"&gt;0")+COUNTIFS('04'!$C$3:$C$300,C869,'04'!$H$3:$H$300,"&gt;0")+COUNTIFS('04'!$D$3:$D$300,C869,'04'!$H$3:$H$300,"&gt;0")+COUNTIFS('05'!$C$3:$C$300,C869,'05'!$H$3:$H$300,"&gt;0")+COUNTIFS('05'!$D$3:$D$300,C869,'05'!$H$3:$H$300,"&gt;0")+COUNTIFS('06'!$C$3:$C$300,C869,'06'!$H$3:$H$300,"&gt;0")+COUNTIFS('06'!$D$3:$D$300,C869,'06'!$H$3:$H$300,"&gt;0")+COUNTIFS('07'!$C$3:$C$300,C869,'07'!$H$3:$H$300,"&gt;0")+COUNTIFS('07'!$D$3:$D$300,C869,'07'!$H$3:$H$300,"&gt;0")+COUNTIFS('08'!$C$3:$C$300,C869,'08'!$H$3:$H$300,"&gt;0")+COUNTIFS('08'!$D$3:$D$300,C869,'08'!$H$3:$H$300,"&gt;0")+COUNTIFS('09'!$C$3:$C$300,C869,'09'!$H$3:$H$300,"&gt;0")+COUNTIFS('09'!$D$3:$D$300,C869,'09'!$H$3:$H$300,"&gt;0")+COUNTIFS('10'!$C$3:$C$260,C869,'10'!$I$3:$I$260,"&gt;0")+COUNTIFS('10'!$D$3:$D$260,C869,'10'!$I$3:$I$260,"&gt;0")+COUNTIFS('11'!$C$3:$C$300,C869,'11'!$H$3:$H$300,"&gt;0")+COUNTIFS('11'!$D$3:$D$300,C869,'11'!$H$3:$H$300,"&gt;0")+COUNTIFS('12'!$C$3:$C$300,C869,'12'!$H$3:$H$300,"&gt;0")+COUNTIFS('12'!$D$3:$D$300,C869,'12'!$H$3:$H$300,"&gt;0")</f>
        <v>0</v>
      </c>
      <c r="G869" s="18">
        <f>COUNTIFS('01'!$C$3:$C$300,C869,'01'!$H$3:$H$300,"&lt;0")+COUNTIFS('01'!$D$3:$D$300,C869,'01'!$H$3:$H$300,"&lt;0")+COUNTIFS('02'!$C$3:$C$300,C869,'02'!$H$3:$H$300,"&lt;0")+COUNTIFS('02'!$D$3:$D$300,C869,'02'!$H$3:$H$300,"&lt;0")+COUNTIFS('03'!$C$3:$C$300,C869,'03'!$H$3:$H$300,"&lt;0")+COUNTIFS('03'!$D$3:$D$300,C869,'03'!$H$3:$H$300,"&lt;0")+COUNTIFS('04'!$C$3:$C$300,C869,'04'!$H$3:$H$300,"&lt;0")+COUNTIFS('04'!$D$3:$D$300,C869,'04'!$H$3:$H$300,"&lt;0")+COUNTIFS('05'!$C$3:$C$300,C869,'05'!$H$3:$H$300,"&lt;0")+COUNTIFS('05'!$D$3:$D$300,C869,'05'!$H$3:$H$300,"&lt;0")+COUNTIFS('06'!$C$3:$C$300,C869,'06'!$H$3:$H$300,"&lt;0")+COUNTIFS('06'!$D$3:$D$300,C869,'06'!$H$3:$H$300,"&lt;0")+COUNTIFS('07'!$C$3:$C$300,C869,'07'!$H$3:$H$300,"&lt;0")+COUNTIFS('07'!$D$3:$D$300,C869,'07'!$H$3:$H$300,"&lt;0")+COUNTIFS('08'!$C$3:$C$300,C869,'08'!$H$3:$H$300,"&lt;0")+COUNTIFS('08'!$D$3:$D$300,C869,'08'!$H$3:$H$300,"&lt;0")+COUNTIFS('09'!$C$3:$C$300,C869,'09'!$H$3:$H$300,"&lt;0")+COUNTIFS('09'!$D$3:$D$300,C869,'09'!$H$3:$H$300,"&lt;0")+COUNTIFS('10'!$C$3:$C$260,C869,'10'!$I$3:$I$260,"&lt;0")+COUNTIFS('10'!$D$3:$D$260,C869,'10'!$I$3:$I$260,"&lt;0")+COUNTIFS('11'!$C$3:$C$300,C869,'11'!$H$3:$H$300,"&lt;0")+COUNTIFS('11'!$D$3:$D$300,C869,'11'!$H$3:$H$300,"&lt;0")+COUNTIFS('12'!$C$3:$C$300,C869,'12'!$H$3:$H$300,"&lt;0")+COUNTIFS('12'!$D$3:$D$300,C869,'12'!$H$3:$H$300,"&lt;0")</f>
        <v>0</v>
      </c>
      <c r="H869" s="19">
        <f>SUMIFS('01'!$H$3:$H$300,'01'!$C$3:$C$300,C869)+SUMIFS('01'!$H$3:$H$300,'01'!$D$3:$D$300,C869)+SUMIFS('02'!$H$3:$H$300,'02'!$C$3:$C$300,C869)+SUMIFS('02'!$H$3:$H$300,'02'!$D$3:$D$300,C869)+SUMIFS('03'!$H$3:$H$300,'03'!$C$3:$C$300,C869)+SUMIFS('03'!$H$3:$H$300,'03'!$D$3:$D$300,C869)+SUMIFS('04'!$H$3:$H$300,'04'!$C$3:$C$300,C869)+SUMIFS('04'!$H$3:$H$300,'04'!$D$3:$D$300,C869)+SUMIFS('05'!$H$3:$H$300,'05'!$C$3:$C$300,C869)+SUMIFS('05'!$H$3:$H$300,'05'!$D$3:$D$300,C869)+SUMIFS('06'!$H$3:$H$300,'06'!$C$3:$C$300,C869)+SUMIFS('06'!$H$3:$H$300,'06'!$D$3:$D$300,C869)+SUMIFS('07'!$H$3:$H$300,'07'!$C$3:$C$300,C869)+SUMIFS('07'!$H$3:$H$300,'07'!$D$3:$D$300,C869)+SUMIFS('08'!$H$3:$H$300,'08'!$C$3:$C$300,C869)+SUMIFS('08'!$H$3:$H$300,'08'!$D$3:$D$300,C869)+SUMIFS('09'!$H$3:$H$300,'09'!$C$3:$C$300,C869)+SUMIFS('09'!$H$3:$H$300,'09'!$D$3:$D$300,C869)+SUMIFS('10'!$I$3:$I$260,'10'!$C$3:$C$260,C869)+SUMIFS('10'!$I$3:$I$260,'10'!$D$3:$D$260,C869)+SUMIFS('11'!$H$3:$H$300,'11'!$C$3:$C$300,C869)+SUMIFS('11'!$H$3:$H$300,'11'!$D$3:$D$300,C869)+SUMIFS('12'!$H$3:$H$300,'12'!$C$3:$C$300,C869)+SUMIFS('12'!$H$3:$H$300,'12'!$D$3:$D$300,C869)</f>
        <v>0</v>
      </c>
      <c r="I869" s="212"/>
      <c r="J869" s="231"/>
      <c r="K869" s="212"/>
      <c r="L869" s="212"/>
    </row>
    <row r="870" spans="1:12" ht="24.75" customHeight="1">
      <c r="A870" s="16">
        <f>Equipes!$H870+(ROW(Equipes!$H870)/100000)</f>
        <v>8.6999999999999994E-3</v>
      </c>
      <c r="B870" s="13">
        <f>RANK(Equipes!$A870,A:A)</f>
        <v>131</v>
      </c>
      <c r="C870" s="28"/>
      <c r="D870" s="18">
        <f>COUNTIF('01'!$C$3:$C$300,C870)+COUNTIF('02'!$C$3:$C$300,C870)+COUNTIF('03'!$C$3:$C$300,C870)+COUNTIF('04'!$C$3:$C$300,C870)+COUNTIF('05'!$C$3:$C$300,C870)+COUNTIF('06'!$C$3:$C$300,C870)+COUNTIF('07'!$C$3:$C$300,C870)+COUNTIF('08'!$C$3:$C$300,C870)+COUNTIF('09'!$C$3:$C$300,C870)+COUNTIF('10'!$C$3:$C$260,C870)+COUNTIF('11'!$C$3:$C$300,C870)+COUNTIF('12'!$C$3:$C$300,C870)</f>
        <v>0</v>
      </c>
      <c r="E870" s="18">
        <f>COUNTIF('01'!$D$3:$D$300,C870)+COUNTIF('02'!$D$3:$D$300,C870)+COUNTIF('03'!$D$3:$D$300,C870)+COUNTIF('04'!$D$3:$D$300,C870)+COUNTIF('05'!$D$3:$D$300,C870)+COUNTIF('06'!$D$3:$D$300,C870)+COUNTIF('07'!$D$3:$D$300,C870)+COUNTIF('08'!$D$3:$D$300,C870)+COUNTIF('09'!$D$3:$D$300,C870)+COUNTIF('10'!$D$3:$D$260,C870)+COUNTIF('11'!$D$3:$D$300,C870)+COUNTIF('12'!$D$3:$D$300,C870)</f>
        <v>0</v>
      </c>
      <c r="F870" s="18">
        <f>COUNTIFS('01'!$C$3:$C$300,C870,'01'!$H$3:$H$300,"&gt;0")+COUNTIFS('01'!$D$3:$D$300,C870,'01'!$H$3:$H$300,"&gt;0")+COUNTIFS('02'!$C$3:$C$300,C870,'02'!$H$3:$H$300,"&gt;0")+COUNTIFS('02'!$D$3:$D$300,C870,'02'!$H$3:$H$300,"&gt;0")+COUNTIFS('03'!$C$3:$C$300,C870,'03'!$H$3:$H$300,"&gt;0")+COUNTIFS('03'!$D$3:$D$300,C870,'03'!$H$3:$H$300,"&gt;0")+COUNTIFS('04'!$C$3:$C$300,C870,'04'!$H$3:$H$300,"&gt;0")+COUNTIFS('04'!$D$3:$D$300,C870,'04'!$H$3:$H$300,"&gt;0")+COUNTIFS('05'!$C$3:$C$300,C870,'05'!$H$3:$H$300,"&gt;0")+COUNTIFS('05'!$D$3:$D$300,C870,'05'!$H$3:$H$300,"&gt;0")+COUNTIFS('06'!$C$3:$C$300,C870,'06'!$H$3:$H$300,"&gt;0")+COUNTIFS('06'!$D$3:$D$300,C870,'06'!$H$3:$H$300,"&gt;0")+COUNTIFS('07'!$C$3:$C$300,C870,'07'!$H$3:$H$300,"&gt;0")+COUNTIFS('07'!$D$3:$D$300,C870,'07'!$H$3:$H$300,"&gt;0")+COUNTIFS('08'!$C$3:$C$300,C870,'08'!$H$3:$H$300,"&gt;0")+COUNTIFS('08'!$D$3:$D$300,C870,'08'!$H$3:$H$300,"&gt;0")+COUNTIFS('09'!$C$3:$C$300,C870,'09'!$H$3:$H$300,"&gt;0")+COUNTIFS('09'!$D$3:$D$300,C870,'09'!$H$3:$H$300,"&gt;0")+COUNTIFS('10'!$C$3:$C$260,C870,'10'!$I$3:$I$260,"&gt;0")+COUNTIFS('10'!$D$3:$D$260,C870,'10'!$I$3:$I$260,"&gt;0")+COUNTIFS('11'!$C$3:$C$300,C870,'11'!$H$3:$H$300,"&gt;0")+COUNTIFS('11'!$D$3:$D$300,C870,'11'!$H$3:$H$300,"&gt;0")+COUNTIFS('12'!$C$3:$C$300,C870,'12'!$H$3:$H$300,"&gt;0")+COUNTIFS('12'!$D$3:$D$300,C870,'12'!$H$3:$H$300,"&gt;0")</f>
        <v>0</v>
      </c>
      <c r="G870" s="18">
        <f>COUNTIFS('01'!$C$3:$C$300,C870,'01'!$H$3:$H$300,"&lt;0")+COUNTIFS('01'!$D$3:$D$300,C870,'01'!$H$3:$H$300,"&lt;0")+COUNTIFS('02'!$C$3:$C$300,C870,'02'!$H$3:$H$300,"&lt;0")+COUNTIFS('02'!$D$3:$D$300,C870,'02'!$H$3:$H$300,"&lt;0")+COUNTIFS('03'!$C$3:$C$300,C870,'03'!$H$3:$H$300,"&lt;0")+COUNTIFS('03'!$D$3:$D$300,C870,'03'!$H$3:$H$300,"&lt;0")+COUNTIFS('04'!$C$3:$C$300,C870,'04'!$H$3:$H$300,"&lt;0")+COUNTIFS('04'!$D$3:$D$300,C870,'04'!$H$3:$H$300,"&lt;0")+COUNTIFS('05'!$C$3:$C$300,C870,'05'!$H$3:$H$300,"&lt;0")+COUNTIFS('05'!$D$3:$D$300,C870,'05'!$H$3:$H$300,"&lt;0")+COUNTIFS('06'!$C$3:$C$300,C870,'06'!$H$3:$H$300,"&lt;0")+COUNTIFS('06'!$D$3:$D$300,C870,'06'!$H$3:$H$300,"&lt;0")+COUNTIFS('07'!$C$3:$C$300,C870,'07'!$H$3:$H$300,"&lt;0")+COUNTIFS('07'!$D$3:$D$300,C870,'07'!$H$3:$H$300,"&lt;0")+COUNTIFS('08'!$C$3:$C$300,C870,'08'!$H$3:$H$300,"&lt;0")+COUNTIFS('08'!$D$3:$D$300,C870,'08'!$H$3:$H$300,"&lt;0")+COUNTIFS('09'!$C$3:$C$300,C870,'09'!$H$3:$H$300,"&lt;0")+COUNTIFS('09'!$D$3:$D$300,C870,'09'!$H$3:$H$300,"&lt;0")+COUNTIFS('10'!$C$3:$C$260,C870,'10'!$I$3:$I$260,"&lt;0")+COUNTIFS('10'!$D$3:$D$260,C870,'10'!$I$3:$I$260,"&lt;0")+COUNTIFS('11'!$C$3:$C$300,C870,'11'!$H$3:$H$300,"&lt;0")+COUNTIFS('11'!$D$3:$D$300,C870,'11'!$H$3:$H$300,"&lt;0")+COUNTIFS('12'!$C$3:$C$300,C870,'12'!$H$3:$H$300,"&lt;0")+COUNTIFS('12'!$D$3:$D$300,C870,'12'!$H$3:$H$300,"&lt;0")</f>
        <v>0</v>
      </c>
      <c r="H870" s="19">
        <f>SUMIFS('01'!$H$3:$H$300,'01'!$C$3:$C$300,C870)+SUMIFS('01'!$H$3:$H$300,'01'!$D$3:$D$300,C870)+SUMIFS('02'!$H$3:$H$300,'02'!$C$3:$C$300,C870)+SUMIFS('02'!$H$3:$H$300,'02'!$D$3:$D$300,C870)+SUMIFS('03'!$H$3:$H$300,'03'!$C$3:$C$300,C870)+SUMIFS('03'!$H$3:$H$300,'03'!$D$3:$D$300,C870)+SUMIFS('04'!$H$3:$H$300,'04'!$C$3:$C$300,C870)+SUMIFS('04'!$H$3:$H$300,'04'!$D$3:$D$300,C870)+SUMIFS('05'!$H$3:$H$300,'05'!$C$3:$C$300,C870)+SUMIFS('05'!$H$3:$H$300,'05'!$D$3:$D$300,C870)+SUMIFS('06'!$H$3:$H$300,'06'!$C$3:$C$300,C870)+SUMIFS('06'!$H$3:$H$300,'06'!$D$3:$D$300,C870)+SUMIFS('07'!$H$3:$H$300,'07'!$C$3:$C$300,C870)+SUMIFS('07'!$H$3:$H$300,'07'!$D$3:$D$300,C870)+SUMIFS('08'!$H$3:$H$300,'08'!$C$3:$C$300,C870)+SUMIFS('08'!$H$3:$H$300,'08'!$D$3:$D$300,C870)+SUMIFS('09'!$H$3:$H$300,'09'!$C$3:$C$300,C870)+SUMIFS('09'!$H$3:$H$300,'09'!$D$3:$D$300,C870)+SUMIFS('10'!$I$3:$I$260,'10'!$C$3:$C$260,C870)+SUMIFS('10'!$I$3:$I$260,'10'!$D$3:$D$260,C870)+SUMIFS('11'!$H$3:$H$300,'11'!$C$3:$C$300,C870)+SUMIFS('11'!$H$3:$H$300,'11'!$D$3:$D$300,C870)+SUMIFS('12'!$H$3:$H$300,'12'!$C$3:$C$300,C870)+SUMIFS('12'!$H$3:$H$300,'12'!$D$3:$D$300,C870)</f>
        <v>0</v>
      </c>
      <c r="I870" s="212"/>
      <c r="J870" s="231"/>
      <c r="K870" s="212"/>
      <c r="L870" s="212"/>
    </row>
    <row r="871" spans="1:12" ht="24.75" customHeight="1">
      <c r="A871" s="16">
        <f>Equipes!$H871+(ROW(Equipes!$H871)/100000)</f>
        <v>8.7100000000000007E-3</v>
      </c>
      <c r="B871" s="13">
        <f>RANK(Equipes!$A871,A:A)</f>
        <v>130</v>
      </c>
      <c r="C871" s="28"/>
      <c r="D871" s="18">
        <f>COUNTIF('01'!$C$3:$C$300,C871)+COUNTIF('02'!$C$3:$C$300,C871)+COUNTIF('03'!$C$3:$C$300,C871)+COUNTIF('04'!$C$3:$C$300,C871)+COUNTIF('05'!$C$3:$C$300,C871)+COUNTIF('06'!$C$3:$C$300,C871)+COUNTIF('07'!$C$3:$C$300,C871)+COUNTIF('08'!$C$3:$C$300,C871)+COUNTIF('09'!$C$3:$C$300,C871)+COUNTIF('10'!$C$3:$C$260,C871)+COUNTIF('11'!$C$3:$C$300,C871)+COUNTIF('12'!$C$3:$C$300,C871)</f>
        <v>0</v>
      </c>
      <c r="E871" s="18">
        <f>COUNTIF('01'!$D$3:$D$300,C871)+COUNTIF('02'!$D$3:$D$300,C871)+COUNTIF('03'!$D$3:$D$300,C871)+COUNTIF('04'!$D$3:$D$300,C871)+COUNTIF('05'!$D$3:$D$300,C871)+COUNTIF('06'!$D$3:$D$300,C871)+COUNTIF('07'!$D$3:$D$300,C871)+COUNTIF('08'!$D$3:$D$300,C871)+COUNTIF('09'!$D$3:$D$300,C871)+COUNTIF('10'!$D$3:$D$260,C871)+COUNTIF('11'!$D$3:$D$300,C871)+COUNTIF('12'!$D$3:$D$300,C871)</f>
        <v>0</v>
      </c>
      <c r="F871" s="18">
        <f>COUNTIFS('01'!$C$3:$C$300,C871,'01'!$H$3:$H$300,"&gt;0")+COUNTIFS('01'!$D$3:$D$300,C871,'01'!$H$3:$H$300,"&gt;0")+COUNTIFS('02'!$C$3:$C$300,C871,'02'!$H$3:$H$300,"&gt;0")+COUNTIFS('02'!$D$3:$D$300,C871,'02'!$H$3:$H$300,"&gt;0")+COUNTIFS('03'!$C$3:$C$300,C871,'03'!$H$3:$H$300,"&gt;0")+COUNTIFS('03'!$D$3:$D$300,C871,'03'!$H$3:$H$300,"&gt;0")+COUNTIFS('04'!$C$3:$C$300,C871,'04'!$H$3:$H$300,"&gt;0")+COUNTIFS('04'!$D$3:$D$300,C871,'04'!$H$3:$H$300,"&gt;0")+COUNTIFS('05'!$C$3:$C$300,C871,'05'!$H$3:$H$300,"&gt;0")+COUNTIFS('05'!$D$3:$D$300,C871,'05'!$H$3:$H$300,"&gt;0")+COUNTIFS('06'!$C$3:$C$300,C871,'06'!$H$3:$H$300,"&gt;0")+COUNTIFS('06'!$D$3:$D$300,C871,'06'!$H$3:$H$300,"&gt;0")+COUNTIFS('07'!$C$3:$C$300,C871,'07'!$H$3:$H$300,"&gt;0")+COUNTIFS('07'!$D$3:$D$300,C871,'07'!$H$3:$H$300,"&gt;0")+COUNTIFS('08'!$C$3:$C$300,C871,'08'!$H$3:$H$300,"&gt;0")+COUNTIFS('08'!$D$3:$D$300,C871,'08'!$H$3:$H$300,"&gt;0")+COUNTIFS('09'!$C$3:$C$300,C871,'09'!$H$3:$H$300,"&gt;0")+COUNTIFS('09'!$D$3:$D$300,C871,'09'!$H$3:$H$300,"&gt;0")+COUNTIFS('10'!$C$3:$C$260,C871,'10'!$I$3:$I$260,"&gt;0")+COUNTIFS('10'!$D$3:$D$260,C871,'10'!$I$3:$I$260,"&gt;0")+COUNTIFS('11'!$C$3:$C$300,C871,'11'!$H$3:$H$300,"&gt;0")+COUNTIFS('11'!$D$3:$D$300,C871,'11'!$H$3:$H$300,"&gt;0")+COUNTIFS('12'!$C$3:$C$300,C871,'12'!$H$3:$H$300,"&gt;0")+COUNTIFS('12'!$D$3:$D$300,C871,'12'!$H$3:$H$300,"&gt;0")</f>
        <v>0</v>
      </c>
      <c r="G871" s="18">
        <f>COUNTIFS('01'!$C$3:$C$300,C871,'01'!$H$3:$H$300,"&lt;0")+COUNTIFS('01'!$D$3:$D$300,C871,'01'!$H$3:$H$300,"&lt;0")+COUNTIFS('02'!$C$3:$C$300,C871,'02'!$H$3:$H$300,"&lt;0")+COUNTIFS('02'!$D$3:$D$300,C871,'02'!$H$3:$H$300,"&lt;0")+COUNTIFS('03'!$C$3:$C$300,C871,'03'!$H$3:$H$300,"&lt;0")+COUNTIFS('03'!$D$3:$D$300,C871,'03'!$H$3:$H$300,"&lt;0")+COUNTIFS('04'!$C$3:$C$300,C871,'04'!$H$3:$H$300,"&lt;0")+COUNTIFS('04'!$D$3:$D$300,C871,'04'!$H$3:$H$300,"&lt;0")+COUNTIFS('05'!$C$3:$C$300,C871,'05'!$H$3:$H$300,"&lt;0")+COUNTIFS('05'!$D$3:$D$300,C871,'05'!$H$3:$H$300,"&lt;0")+COUNTIFS('06'!$C$3:$C$300,C871,'06'!$H$3:$H$300,"&lt;0")+COUNTIFS('06'!$D$3:$D$300,C871,'06'!$H$3:$H$300,"&lt;0")+COUNTIFS('07'!$C$3:$C$300,C871,'07'!$H$3:$H$300,"&lt;0")+COUNTIFS('07'!$D$3:$D$300,C871,'07'!$H$3:$H$300,"&lt;0")+COUNTIFS('08'!$C$3:$C$300,C871,'08'!$H$3:$H$300,"&lt;0")+COUNTIFS('08'!$D$3:$D$300,C871,'08'!$H$3:$H$300,"&lt;0")+COUNTIFS('09'!$C$3:$C$300,C871,'09'!$H$3:$H$300,"&lt;0")+COUNTIFS('09'!$D$3:$D$300,C871,'09'!$H$3:$H$300,"&lt;0")+COUNTIFS('10'!$C$3:$C$260,C871,'10'!$I$3:$I$260,"&lt;0")+COUNTIFS('10'!$D$3:$D$260,C871,'10'!$I$3:$I$260,"&lt;0")+COUNTIFS('11'!$C$3:$C$300,C871,'11'!$H$3:$H$300,"&lt;0")+COUNTIFS('11'!$D$3:$D$300,C871,'11'!$H$3:$H$300,"&lt;0")+COUNTIFS('12'!$C$3:$C$300,C871,'12'!$H$3:$H$300,"&lt;0")+COUNTIFS('12'!$D$3:$D$300,C871,'12'!$H$3:$H$300,"&lt;0")</f>
        <v>0</v>
      </c>
      <c r="H871" s="19">
        <f>SUMIFS('01'!$H$3:$H$300,'01'!$C$3:$C$300,C871)+SUMIFS('01'!$H$3:$H$300,'01'!$D$3:$D$300,C871)+SUMIFS('02'!$H$3:$H$300,'02'!$C$3:$C$300,C871)+SUMIFS('02'!$H$3:$H$300,'02'!$D$3:$D$300,C871)+SUMIFS('03'!$H$3:$H$300,'03'!$C$3:$C$300,C871)+SUMIFS('03'!$H$3:$H$300,'03'!$D$3:$D$300,C871)+SUMIFS('04'!$H$3:$H$300,'04'!$C$3:$C$300,C871)+SUMIFS('04'!$H$3:$H$300,'04'!$D$3:$D$300,C871)+SUMIFS('05'!$H$3:$H$300,'05'!$C$3:$C$300,C871)+SUMIFS('05'!$H$3:$H$300,'05'!$D$3:$D$300,C871)+SUMIFS('06'!$H$3:$H$300,'06'!$C$3:$C$300,C871)+SUMIFS('06'!$H$3:$H$300,'06'!$D$3:$D$300,C871)+SUMIFS('07'!$H$3:$H$300,'07'!$C$3:$C$300,C871)+SUMIFS('07'!$H$3:$H$300,'07'!$D$3:$D$300,C871)+SUMIFS('08'!$H$3:$H$300,'08'!$C$3:$C$300,C871)+SUMIFS('08'!$H$3:$H$300,'08'!$D$3:$D$300,C871)+SUMIFS('09'!$H$3:$H$300,'09'!$C$3:$C$300,C871)+SUMIFS('09'!$H$3:$H$300,'09'!$D$3:$D$300,C871)+SUMIFS('10'!$I$3:$I$260,'10'!$C$3:$C$260,C871)+SUMIFS('10'!$I$3:$I$260,'10'!$D$3:$D$260,C871)+SUMIFS('11'!$H$3:$H$300,'11'!$C$3:$C$300,C871)+SUMIFS('11'!$H$3:$H$300,'11'!$D$3:$D$300,C871)+SUMIFS('12'!$H$3:$H$300,'12'!$C$3:$C$300,C871)+SUMIFS('12'!$H$3:$H$300,'12'!$D$3:$D$300,C871)</f>
        <v>0</v>
      </c>
      <c r="I871" s="212"/>
      <c r="J871" s="231"/>
      <c r="K871" s="212"/>
      <c r="L871" s="212"/>
    </row>
    <row r="872" spans="1:12" ht="24.75" customHeight="1">
      <c r="A872" s="16">
        <f>Equipes!$H872+(ROW(Equipes!$H872)/100000)</f>
        <v>8.7200000000000003E-3</v>
      </c>
      <c r="B872" s="13">
        <f>RANK(Equipes!$A872,A:A)</f>
        <v>129</v>
      </c>
      <c r="C872" s="28"/>
      <c r="D872" s="18">
        <f>COUNTIF('01'!$C$3:$C$300,C872)+COUNTIF('02'!$C$3:$C$300,C872)+COUNTIF('03'!$C$3:$C$300,C872)+COUNTIF('04'!$C$3:$C$300,C872)+COUNTIF('05'!$C$3:$C$300,C872)+COUNTIF('06'!$C$3:$C$300,C872)+COUNTIF('07'!$C$3:$C$300,C872)+COUNTIF('08'!$C$3:$C$300,C872)+COUNTIF('09'!$C$3:$C$300,C872)+COUNTIF('10'!$C$3:$C$260,C872)+COUNTIF('11'!$C$3:$C$300,C872)+COUNTIF('12'!$C$3:$C$300,C872)</f>
        <v>0</v>
      </c>
      <c r="E872" s="18">
        <f>COUNTIF('01'!$D$3:$D$300,C872)+COUNTIF('02'!$D$3:$D$300,C872)+COUNTIF('03'!$D$3:$D$300,C872)+COUNTIF('04'!$D$3:$D$300,C872)+COUNTIF('05'!$D$3:$D$300,C872)+COUNTIF('06'!$D$3:$D$300,C872)+COUNTIF('07'!$D$3:$D$300,C872)+COUNTIF('08'!$D$3:$D$300,C872)+COUNTIF('09'!$D$3:$D$300,C872)+COUNTIF('10'!$D$3:$D$260,C872)+COUNTIF('11'!$D$3:$D$300,C872)+COUNTIF('12'!$D$3:$D$300,C872)</f>
        <v>0</v>
      </c>
      <c r="F872" s="18">
        <f>COUNTIFS('01'!$C$3:$C$300,C872,'01'!$H$3:$H$300,"&gt;0")+COUNTIFS('01'!$D$3:$D$300,C872,'01'!$H$3:$H$300,"&gt;0")+COUNTIFS('02'!$C$3:$C$300,C872,'02'!$H$3:$H$300,"&gt;0")+COUNTIFS('02'!$D$3:$D$300,C872,'02'!$H$3:$H$300,"&gt;0")+COUNTIFS('03'!$C$3:$C$300,C872,'03'!$H$3:$H$300,"&gt;0")+COUNTIFS('03'!$D$3:$D$300,C872,'03'!$H$3:$H$300,"&gt;0")+COUNTIFS('04'!$C$3:$C$300,C872,'04'!$H$3:$H$300,"&gt;0")+COUNTIFS('04'!$D$3:$D$300,C872,'04'!$H$3:$H$300,"&gt;0")+COUNTIFS('05'!$C$3:$C$300,C872,'05'!$H$3:$H$300,"&gt;0")+COUNTIFS('05'!$D$3:$D$300,C872,'05'!$H$3:$H$300,"&gt;0")+COUNTIFS('06'!$C$3:$C$300,C872,'06'!$H$3:$H$300,"&gt;0")+COUNTIFS('06'!$D$3:$D$300,C872,'06'!$H$3:$H$300,"&gt;0")+COUNTIFS('07'!$C$3:$C$300,C872,'07'!$H$3:$H$300,"&gt;0")+COUNTIFS('07'!$D$3:$D$300,C872,'07'!$H$3:$H$300,"&gt;0")+COUNTIFS('08'!$C$3:$C$300,C872,'08'!$H$3:$H$300,"&gt;0")+COUNTIFS('08'!$D$3:$D$300,C872,'08'!$H$3:$H$300,"&gt;0")+COUNTIFS('09'!$C$3:$C$300,C872,'09'!$H$3:$H$300,"&gt;0")+COUNTIFS('09'!$D$3:$D$300,C872,'09'!$H$3:$H$300,"&gt;0")+COUNTIFS('10'!$C$3:$C$260,C872,'10'!$I$3:$I$260,"&gt;0")+COUNTIFS('10'!$D$3:$D$260,C872,'10'!$I$3:$I$260,"&gt;0")+COUNTIFS('11'!$C$3:$C$300,C872,'11'!$H$3:$H$300,"&gt;0")+COUNTIFS('11'!$D$3:$D$300,C872,'11'!$H$3:$H$300,"&gt;0")+COUNTIFS('12'!$C$3:$C$300,C872,'12'!$H$3:$H$300,"&gt;0")+COUNTIFS('12'!$D$3:$D$300,C872,'12'!$H$3:$H$300,"&gt;0")</f>
        <v>0</v>
      </c>
      <c r="G872" s="18">
        <f>COUNTIFS('01'!$C$3:$C$300,C872,'01'!$H$3:$H$300,"&lt;0")+COUNTIFS('01'!$D$3:$D$300,C872,'01'!$H$3:$H$300,"&lt;0")+COUNTIFS('02'!$C$3:$C$300,C872,'02'!$H$3:$H$300,"&lt;0")+COUNTIFS('02'!$D$3:$D$300,C872,'02'!$H$3:$H$300,"&lt;0")+COUNTIFS('03'!$C$3:$C$300,C872,'03'!$H$3:$H$300,"&lt;0")+COUNTIFS('03'!$D$3:$D$300,C872,'03'!$H$3:$H$300,"&lt;0")+COUNTIFS('04'!$C$3:$C$300,C872,'04'!$H$3:$H$300,"&lt;0")+COUNTIFS('04'!$D$3:$D$300,C872,'04'!$H$3:$H$300,"&lt;0")+COUNTIFS('05'!$C$3:$C$300,C872,'05'!$H$3:$H$300,"&lt;0")+COUNTIFS('05'!$D$3:$D$300,C872,'05'!$H$3:$H$300,"&lt;0")+COUNTIFS('06'!$C$3:$C$300,C872,'06'!$H$3:$H$300,"&lt;0")+COUNTIFS('06'!$D$3:$D$300,C872,'06'!$H$3:$H$300,"&lt;0")+COUNTIFS('07'!$C$3:$C$300,C872,'07'!$H$3:$H$300,"&lt;0")+COUNTIFS('07'!$D$3:$D$300,C872,'07'!$H$3:$H$300,"&lt;0")+COUNTIFS('08'!$C$3:$C$300,C872,'08'!$H$3:$H$300,"&lt;0")+COUNTIFS('08'!$D$3:$D$300,C872,'08'!$H$3:$H$300,"&lt;0")+COUNTIFS('09'!$C$3:$C$300,C872,'09'!$H$3:$H$300,"&lt;0")+COUNTIFS('09'!$D$3:$D$300,C872,'09'!$H$3:$H$300,"&lt;0")+COUNTIFS('10'!$C$3:$C$260,C872,'10'!$I$3:$I$260,"&lt;0")+COUNTIFS('10'!$D$3:$D$260,C872,'10'!$I$3:$I$260,"&lt;0")+COUNTIFS('11'!$C$3:$C$300,C872,'11'!$H$3:$H$300,"&lt;0")+COUNTIFS('11'!$D$3:$D$300,C872,'11'!$H$3:$H$300,"&lt;0")+COUNTIFS('12'!$C$3:$C$300,C872,'12'!$H$3:$H$300,"&lt;0")+COUNTIFS('12'!$D$3:$D$300,C872,'12'!$H$3:$H$300,"&lt;0")</f>
        <v>0</v>
      </c>
      <c r="H872" s="19">
        <f>SUMIFS('01'!$H$3:$H$300,'01'!$C$3:$C$300,C872)+SUMIFS('01'!$H$3:$H$300,'01'!$D$3:$D$300,C872)+SUMIFS('02'!$H$3:$H$300,'02'!$C$3:$C$300,C872)+SUMIFS('02'!$H$3:$H$300,'02'!$D$3:$D$300,C872)+SUMIFS('03'!$H$3:$H$300,'03'!$C$3:$C$300,C872)+SUMIFS('03'!$H$3:$H$300,'03'!$D$3:$D$300,C872)+SUMIFS('04'!$H$3:$H$300,'04'!$C$3:$C$300,C872)+SUMIFS('04'!$H$3:$H$300,'04'!$D$3:$D$300,C872)+SUMIFS('05'!$H$3:$H$300,'05'!$C$3:$C$300,C872)+SUMIFS('05'!$H$3:$H$300,'05'!$D$3:$D$300,C872)+SUMIFS('06'!$H$3:$H$300,'06'!$C$3:$C$300,C872)+SUMIFS('06'!$H$3:$H$300,'06'!$D$3:$D$300,C872)+SUMIFS('07'!$H$3:$H$300,'07'!$C$3:$C$300,C872)+SUMIFS('07'!$H$3:$H$300,'07'!$D$3:$D$300,C872)+SUMIFS('08'!$H$3:$H$300,'08'!$C$3:$C$300,C872)+SUMIFS('08'!$H$3:$H$300,'08'!$D$3:$D$300,C872)+SUMIFS('09'!$H$3:$H$300,'09'!$C$3:$C$300,C872)+SUMIFS('09'!$H$3:$H$300,'09'!$D$3:$D$300,C872)+SUMIFS('10'!$I$3:$I$260,'10'!$C$3:$C$260,C872)+SUMIFS('10'!$I$3:$I$260,'10'!$D$3:$D$260,C872)+SUMIFS('11'!$H$3:$H$300,'11'!$C$3:$C$300,C872)+SUMIFS('11'!$H$3:$H$300,'11'!$D$3:$D$300,C872)+SUMIFS('12'!$H$3:$H$300,'12'!$C$3:$C$300,C872)+SUMIFS('12'!$H$3:$H$300,'12'!$D$3:$D$300,C872)</f>
        <v>0</v>
      </c>
      <c r="I872" s="212"/>
      <c r="J872" s="231"/>
      <c r="K872" s="212"/>
      <c r="L872" s="212"/>
    </row>
    <row r="873" spans="1:12" ht="24.75" customHeight="1">
      <c r="A873" s="16">
        <f>Equipes!$H873+(ROW(Equipes!$H873)/100000)</f>
        <v>8.7299999999999999E-3</v>
      </c>
      <c r="B873" s="13">
        <f>RANK(Equipes!$A873,A:A)</f>
        <v>128</v>
      </c>
      <c r="C873" s="28"/>
      <c r="D873" s="18">
        <f>COUNTIF('01'!$C$3:$C$300,C873)+COUNTIF('02'!$C$3:$C$300,C873)+COUNTIF('03'!$C$3:$C$300,C873)+COUNTIF('04'!$C$3:$C$300,C873)+COUNTIF('05'!$C$3:$C$300,C873)+COUNTIF('06'!$C$3:$C$300,C873)+COUNTIF('07'!$C$3:$C$300,C873)+COUNTIF('08'!$C$3:$C$300,C873)+COUNTIF('09'!$C$3:$C$300,C873)+COUNTIF('10'!$C$3:$C$260,C873)+COUNTIF('11'!$C$3:$C$300,C873)+COUNTIF('12'!$C$3:$C$300,C873)</f>
        <v>0</v>
      </c>
      <c r="E873" s="18">
        <f>COUNTIF('01'!$D$3:$D$300,C873)+COUNTIF('02'!$D$3:$D$300,C873)+COUNTIF('03'!$D$3:$D$300,C873)+COUNTIF('04'!$D$3:$D$300,C873)+COUNTIF('05'!$D$3:$D$300,C873)+COUNTIF('06'!$D$3:$D$300,C873)+COUNTIF('07'!$D$3:$D$300,C873)+COUNTIF('08'!$D$3:$D$300,C873)+COUNTIF('09'!$D$3:$D$300,C873)+COUNTIF('10'!$D$3:$D$260,C873)+COUNTIF('11'!$D$3:$D$300,C873)+COUNTIF('12'!$D$3:$D$300,C873)</f>
        <v>0</v>
      </c>
      <c r="F873" s="18">
        <f>COUNTIFS('01'!$C$3:$C$300,C873,'01'!$H$3:$H$300,"&gt;0")+COUNTIFS('01'!$D$3:$D$300,C873,'01'!$H$3:$H$300,"&gt;0")+COUNTIFS('02'!$C$3:$C$300,C873,'02'!$H$3:$H$300,"&gt;0")+COUNTIFS('02'!$D$3:$D$300,C873,'02'!$H$3:$H$300,"&gt;0")+COUNTIFS('03'!$C$3:$C$300,C873,'03'!$H$3:$H$300,"&gt;0")+COUNTIFS('03'!$D$3:$D$300,C873,'03'!$H$3:$H$300,"&gt;0")+COUNTIFS('04'!$C$3:$C$300,C873,'04'!$H$3:$H$300,"&gt;0")+COUNTIFS('04'!$D$3:$D$300,C873,'04'!$H$3:$H$300,"&gt;0")+COUNTIFS('05'!$C$3:$C$300,C873,'05'!$H$3:$H$300,"&gt;0")+COUNTIFS('05'!$D$3:$D$300,C873,'05'!$H$3:$H$300,"&gt;0")+COUNTIFS('06'!$C$3:$C$300,C873,'06'!$H$3:$H$300,"&gt;0")+COUNTIFS('06'!$D$3:$D$300,C873,'06'!$H$3:$H$300,"&gt;0")+COUNTIFS('07'!$C$3:$C$300,C873,'07'!$H$3:$H$300,"&gt;0")+COUNTIFS('07'!$D$3:$D$300,C873,'07'!$H$3:$H$300,"&gt;0")+COUNTIFS('08'!$C$3:$C$300,C873,'08'!$H$3:$H$300,"&gt;0")+COUNTIFS('08'!$D$3:$D$300,C873,'08'!$H$3:$H$300,"&gt;0")+COUNTIFS('09'!$C$3:$C$300,C873,'09'!$H$3:$H$300,"&gt;0")+COUNTIFS('09'!$D$3:$D$300,C873,'09'!$H$3:$H$300,"&gt;0")+COUNTIFS('10'!$C$3:$C$260,C873,'10'!$I$3:$I$260,"&gt;0")+COUNTIFS('10'!$D$3:$D$260,C873,'10'!$I$3:$I$260,"&gt;0")+COUNTIFS('11'!$C$3:$C$300,C873,'11'!$H$3:$H$300,"&gt;0")+COUNTIFS('11'!$D$3:$D$300,C873,'11'!$H$3:$H$300,"&gt;0")+COUNTIFS('12'!$C$3:$C$300,C873,'12'!$H$3:$H$300,"&gt;0")+COUNTIFS('12'!$D$3:$D$300,C873,'12'!$H$3:$H$300,"&gt;0")</f>
        <v>0</v>
      </c>
      <c r="G873" s="18">
        <f>COUNTIFS('01'!$C$3:$C$300,C873,'01'!$H$3:$H$300,"&lt;0")+COUNTIFS('01'!$D$3:$D$300,C873,'01'!$H$3:$H$300,"&lt;0")+COUNTIFS('02'!$C$3:$C$300,C873,'02'!$H$3:$H$300,"&lt;0")+COUNTIFS('02'!$D$3:$D$300,C873,'02'!$H$3:$H$300,"&lt;0")+COUNTIFS('03'!$C$3:$C$300,C873,'03'!$H$3:$H$300,"&lt;0")+COUNTIFS('03'!$D$3:$D$300,C873,'03'!$H$3:$H$300,"&lt;0")+COUNTIFS('04'!$C$3:$C$300,C873,'04'!$H$3:$H$300,"&lt;0")+COUNTIFS('04'!$D$3:$D$300,C873,'04'!$H$3:$H$300,"&lt;0")+COUNTIFS('05'!$C$3:$C$300,C873,'05'!$H$3:$H$300,"&lt;0")+COUNTIFS('05'!$D$3:$D$300,C873,'05'!$H$3:$H$300,"&lt;0")+COUNTIFS('06'!$C$3:$C$300,C873,'06'!$H$3:$H$300,"&lt;0")+COUNTIFS('06'!$D$3:$D$300,C873,'06'!$H$3:$H$300,"&lt;0")+COUNTIFS('07'!$C$3:$C$300,C873,'07'!$H$3:$H$300,"&lt;0")+COUNTIFS('07'!$D$3:$D$300,C873,'07'!$H$3:$H$300,"&lt;0")+COUNTIFS('08'!$C$3:$C$300,C873,'08'!$H$3:$H$300,"&lt;0")+COUNTIFS('08'!$D$3:$D$300,C873,'08'!$H$3:$H$300,"&lt;0")+COUNTIFS('09'!$C$3:$C$300,C873,'09'!$H$3:$H$300,"&lt;0")+COUNTIFS('09'!$D$3:$D$300,C873,'09'!$H$3:$H$300,"&lt;0")+COUNTIFS('10'!$C$3:$C$260,C873,'10'!$I$3:$I$260,"&lt;0")+COUNTIFS('10'!$D$3:$D$260,C873,'10'!$I$3:$I$260,"&lt;0")+COUNTIFS('11'!$C$3:$C$300,C873,'11'!$H$3:$H$300,"&lt;0")+COUNTIFS('11'!$D$3:$D$300,C873,'11'!$H$3:$H$300,"&lt;0")+COUNTIFS('12'!$C$3:$C$300,C873,'12'!$H$3:$H$300,"&lt;0")+COUNTIFS('12'!$D$3:$D$300,C873,'12'!$H$3:$H$300,"&lt;0")</f>
        <v>0</v>
      </c>
      <c r="H873" s="19">
        <f>SUMIFS('01'!$H$3:$H$300,'01'!$C$3:$C$300,C873)+SUMIFS('01'!$H$3:$H$300,'01'!$D$3:$D$300,C873)+SUMIFS('02'!$H$3:$H$300,'02'!$C$3:$C$300,C873)+SUMIFS('02'!$H$3:$H$300,'02'!$D$3:$D$300,C873)+SUMIFS('03'!$H$3:$H$300,'03'!$C$3:$C$300,C873)+SUMIFS('03'!$H$3:$H$300,'03'!$D$3:$D$300,C873)+SUMIFS('04'!$H$3:$H$300,'04'!$C$3:$C$300,C873)+SUMIFS('04'!$H$3:$H$300,'04'!$D$3:$D$300,C873)+SUMIFS('05'!$H$3:$H$300,'05'!$C$3:$C$300,C873)+SUMIFS('05'!$H$3:$H$300,'05'!$D$3:$D$300,C873)+SUMIFS('06'!$H$3:$H$300,'06'!$C$3:$C$300,C873)+SUMIFS('06'!$H$3:$H$300,'06'!$D$3:$D$300,C873)+SUMIFS('07'!$H$3:$H$300,'07'!$C$3:$C$300,C873)+SUMIFS('07'!$H$3:$H$300,'07'!$D$3:$D$300,C873)+SUMIFS('08'!$H$3:$H$300,'08'!$C$3:$C$300,C873)+SUMIFS('08'!$H$3:$H$300,'08'!$D$3:$D$300,C873)+SUMIFS('09'!$H$3:$H$300,'09'!$C$3:$C$300,C873)+SUMIFS('09'!$H$3:$H$300,'09'!$D$3:$D$300,C873)+SUMIFS('10'!$I$3:$I$260,'10'!$C$3:$C$260,C873)+SUMIFS('10'!$I$3:$I$260,'10'!$D$3:$D$260,C873)+SUMIFS('11'!$H$3:$H$300,'11'!$C$3:$C$300,C873)+SUMIFS('11'!$H$3:$H$300,'11'!$D$3:$D$300,C873)+SUMIFS('12'!$H$3:$H$300,'12'!$C$3:$C$300,C873)+SUMIFS('12'!$H$3:$H$300,'12'!$D$3:$D$300,C873)</f>
        <v>0</v>
      </c>
      <c r="I873" s="212"/>
      <c r="J873" s="231"/>
      <c r="K873" s="212"/>
      <c r="L873" s="212"/>
    </row>
    <row r="874" spans="1:12" ht="24.75" customHeight="1">
      <c r="A874" s="16">
        <f>Equipes!$H874+(ROW(Equipes!$H874)/100000)</f>
        <v>8.7399999999999995E-3</v>
      </c>
      <c r="B874" s="13">
        <f>RANK(Equipes!$A874,A:A)</f>
        <v>127</v>
      </c>
      <c r="C874" s="28"/>
      <c r="D874" s="18">
        <f>COUNTIF('01'!$C$3:$C$300,C874)+COUNTIF('02'!$C$3:$C$300,C874)+COUNTIF('03'!$C$3:$C$300,C874)+COUNTIF('04'!$C$3:$C$300,C874)+COUNTIF('05'!$C$3:$C$300,C874)+COUNTIF('06'!$C$3:$C$300,C874)+COUNTIF('07'!$C$3:$C$300,C874)+COUNTIF('08'!$C$3:$C$300,C874)+COUNTIF('09'!$C$3:$C$300,C874)+COUNTIF('10'!$C$3:$C$260,C874)+COUNTIF('11'!$C$3:$C$300,C874)+COUNTIF('12'!$C$3:$C$300,C874)</f>
        <v>0</v>
      </c>
      <c r="E874" s="18">
        <f>COUNTIF('01'!$D$3:$D$300,C874)+COUNTIF('02'!$D$3:$D$300,C874)+COUNTIF('03'!$D$3:$D$300,C874)+COUNTIF('04'!$D$3:$D$300,C874)+COUNTIF('05'!$D$3:$D$300,C874)+COUNTIF('06'!$D$3:$D$300,C874)+COUNTIF('07'!$D$3:$D$300,C874)+COUNTIF('08'!$D$3:$D$300,C874)+COUNTIF('09'!$D$3:$D$300,C874)+COUNTIF('10'!$D$3:$D$260,C874)+COUNTIF('11'!$D$3:$D$300,C874)+COUNTIF('12'!$D$3:$D$300,C874)</f>
        <v>0</v>
      </c>
      <c r="F874" s="18">
        <f>COUNTIFS('01'!$C$3:$C$300,C874,'01'!$H$3:$H$300,"&gt;0")+COUNTIFS('01'!$D$3:$D$300,C874,'01'!$H$3:$H$300,"&gt;0")+COUNTIFS('02'!$C$3:$C$300,C874,'02'!$H$3:$H$300,"&gt;0")+COUNTIFS('02'!$D$3:$D$300,C874,'02'!$H$3:$H$300,"&gt;0")+COUNTIFS('03'!$C$3:$C$300,C874,'03'!$H$3:$H$300,"&gt;0")+COUNTIFS('03'!$D$3:$D$300,C874,'03'!$H$3:$H$300,"&gt;0")+COUNTIFS('04'!$C$3:$C$300,C874,'04'!$H$3:$H$300,"&gt;0")+COUNTIFS('04'!$D$3:$D$300,C874,'04'!$H$3:$H$300,"&gt;0")+COUNTIFS('05'!$C$3:$C$300,C874,'05'!$H$3:$H$300,"&gt;0")+COUNTIFS('05'!$D$3:$D$300,C874,'05'!$H$3:$H$300,"&gt;0")+COUNTIFS('06'!$C$3:$C$300,C874,'06'!$H$3:$H$300,"&gt;0")+COUNTIFS('06'!$D$3:$D$300,C874,'06'!$H$3:$H$300,"&gt;0")+COUNTIFS('07'!$C$3:$C$300,C874,'07'!$H$3:$H$300,"&gt;0")+COUNTIFS('07'!$D$3:$D$300,C874,'07'!$H$3:$H$300,"&gt;0")+COUNTIFS('08'!$C$3:$C$300,C874,'08'!$H$3:$H$300,"&gt;0")+COUNTIFS('08'!$D$3:$D$300,C874,'08'!$H$3:$H$300,"&gt;0")+COUNTIFS('09'!$C$3:$C$300,C874,'09'!$H$3:$H$300,"&gt;0")+COUNTIFS('09'!$D$3:$D$300,C874,'09'!$H$3:$H$300,"&gt;0")+COUNTIFS('10'!$C$3:$C$260,C874,'10'!$I$3:$I$260,"&gt;0")+COUNTIFS('10'!$D$3:$D$260,C874,'10'!$I$3:$I$260,"&gt;0")+COUNTIFS('11'!$C$3:$C$300,C874,'11'!$H$3:$H$300,"&gt;0")+COUNTIFS('11'!$D$3:$D$300,C874,'11'!$H$3:$H$300,"&gt;0")+COUNTIFS('12'!$C$3:$C$300,C874,'12'!$H$3:$H$300,"&gt;0")+COUNTIFS('12'!$D$3:$D$300,C874,'12'!$H$3:$H$300,"&gt;0")</f>
        <v>0</v>
      </c>
      <c r="G874" s="18">
        <f>COUNTIFS('01'!$C$3:$C$300,C874,'01'!$H$3:$H$300,"&lt;0")+COUNTIFS('01'!$D$3:$D$300,C874,'01'!$H$3:$H$300,"&lt;0")+COUNTIFS('02'!$C$3:$C$300,C874,'02'!$H$3:$H$300,"&lt;0")+COUNTIFS('02'!$D$3:$D$300,C874,'02'!$H$3:$H$300,"&lt;0")+COUNTIFS('03'!$C$3:$C$300,C874,'03'!$H$3:$H$300,"&lt;0")+COUNTIFS('03'!$D$3:$D$300,C874,'03'!$H$3:$H$300,"&lt;0")+COUNTIFS('04'!$C$3:$C$300,C874,'04'!$H$3:$H$300,"&lt;0")+COUNTIFS('04'!$D$3:$D$300,C874,'04'!$H$3:$H$300,"&lt;0")+COUNTIFS('05'!$C$3:$C$300,C874,'05'!$H$3:$H$300,"&lt;0")+COUNTIFS('05'!$D$3:$D$300,C874,'05'!$H$3:$H$300,"&lt;0")+COUNTIFS('06'!$C$3:$C$300,C874,'06'!$H$3:$H$300,"&lt;0")+COUNTIFS('06'!$D$3:$D$300,C874,'06'!$H$3:$H$300,"&lt;0")+COUNTIFS('07'!$C$3:$C$300,C874,'07'!$H$3:$H$300,"&lt;0")+COUNTIFS('07'!$D$3:$D$300,C874,'07'!$H$3:$H$300,"&lt;0")+COUNTIFS('08'!$C$3:$C$300,C874,'08'!$H$3:$H$300,"&lt;0")+COUNTIFS('08'!$D$3:$D$300,C874,'08'!$H$3:$H$300,"&lt;0")+COUNTIFS('09'!$C$3:$C$300,C874,'09'!$H$3:$H$300,"&lt;0")+COUNTIFS('09'!$D$3:$D$300,C874,'09'!$H$3:$H$300,"&lt;0")+COUNTIFS('10'!$C$3:$C$260,C874,'10'!$I$3:$I$260,"&lt;0")+COUNTIFS('10'!$D$3:$D$260,C874,'10'!$I$3:$I$260,"&lt;0")+COUNTIFS('11'!$C$3:$C$300,C874,'11'!$H$3:$H$300,"&lt;0")+COUNTIFS('11'!$D$3:$D$300,C874,'11'!$H$3:$H$300,"&lt;0")+COUNTIFS('12'!$C$3:$C$300,C874,'12'!$H$3:$H$300,"&lt;0")+COUNTIFS('12'!$D$3:$D$300,C874,'12'!$H$3:$H$300,"&lt;0")</f>
        <v>0</v>
      </c>
      <c r="H874" s="19">
        <f>SUMIFS('01'!$H$3:$H$300,'01'!$C$3:$C$300,C874)+SUMIFS('01'!$H$3:$H$300,'01'!$D$3:$D$300,C874)+SUMIFS('02'!$H$3:$H$300,'02'!$C$3:$C$300,C874)+SUMIFS('02'!$H$3:$H$300,'02'!$D$3:$D$300,C874)+SUMIFS('03'!$H$3:$H$300,'03'!$C$3:$C$300,C874)+SUMIFS('03'!$H$3:$H$300,'03'!$D$3:$D$300,C874)+SUMIFS('04'!$H$3:$H$300,'04'!$C$3:$C$300,C874)+SUMIFS('04'!$H$3:$H$300,'04'!$D$3:$D$300,C874)+SUMIFS('05'!$H$3:$H$300,'05'!$C$3:$C$300,C874)+SUMIFS('05'!$H$3:$H$300,'05'!$D$3:$D$300,C874)+SUMIFS('06'!$H$3:$H$300,'06'!$C$3:$C$300,C874)+SUMIFS('06'!$H$3:$H$300,'06'!$D$3:$D$300,C874)+SUMIFS('07'!$H$3:$H$300,'07'!$C$3:$C$300,C874)+SUMIFS('07'!$H$3:$H$300,'07'!$D$3:$D$300,C874)+SUMIFS('08'!$H$3:$H$300,'08'!$C$3:$C$300,C874)+SUMIFS('08'!$H$3:$H$300,'08'!$D$3:$D$300,C874)+SUMIFS('09'!$H$3:$H$300,'09'!$C$3:$C$300,C874)+SUMIFS('09'!$H$3:$H$300,'09'!$D$3:$D$300,C874)+SUMIFS('10'!$I$3:$I$260,'10'!$C$3:$C$260,C874)+SUMIFS('10'!$I$3:$I$260,'10'!$D$3:$D$260,C874)+SUMIFS('11'!$H$3:$H$300,'11'!$C$3:$C$300,C874)+SUMIFS('11'!$H$3:$H$300,'11'!$D$3:$D$300,C874)+SUMIFS('12'!$H$3:$H$300,'12'!$C$3:$C$300,C874)+SUMIFS('12'!$H$3:$H$300,'12'!$D$3:$D$300,C874)</f>
        <v>0</v>
      </c>
      <c r="I874" s="212"/>
      <c r="J874" s="231"/>
      <c r="K874" s="212"/>
      <c r="L874" s="212"/>
    </row>
    <row r="875" spans="1:12" ht="24.75" customHeight="1">
      <c r="A875" s="16">
        <f>Equipes!$H875+(ROW(Equipes!$H875)/100000)</f>
        <v>8.7500000000000008E-3</v>
      </c>
      <c r="B875" s="13">
        <f>RANK(Equipes!$A875,A:A)</f>
        <v>126</v>
      </c>
      <c r="C875" s="28"/>
      <c r="D875" s="18">
        <f>COUNTIF('01'!$C$3:$C$300,C875)+COUNTIF('02'!$C$3:$C$300,C875)+COUNTIF('03'!$C$3:$C$300,C875)+COUNTIF('04'!$C$3:$C$300,C875)+COUNTIF('05'!$C$3:$C$300,C875)+COUNTIF('06'!$C$3:$C$300,C875)+COUNTIF('07'!$C$3:$C$300,C875)+COUNTIF('08'!$C$3:$C$300,C875)+COUNTIF('09'!$C$3:$C$300,C875)+COUNTIF('10'!$C$3:$C$260,C875)+COUNTIF('11'!$C$3:$C$300,C875)+COUNTIF('12'!$C$3:$C$300,C875)</f>
        <v>0</v>
      </c>
      <c r="E875" s="18">
        <f>COUNTIF('01'!$D$3:$D$300,C875)+COUNTIF('02'!$D$3:$D$300,C875)+COUNTIF('03'!$D$3:$D$300,C875)+COUNTIF('04'!$D$3:$D$300,C875)+COUNTIF('05'!$D$3:$D$300,C875)+COUNTIF('06'!$D$3:$D$300,C875)+COUNTIF('07'!$D$3:$D$300,C875)+COUNTIF('08'!$D$3:$D$300,C875)+COUNTIF('09'!$D$3:$D$300,C875)+COUNTIF('10'!$D$3:$D$260,C875)+COUNTIF('11'!$D$3:$D$300,C875)+COUNTIF('12'!$D$3:$D$300,C875)</f>
        <v>0</v>
      </c>
      <c r="F875" s="18">
        <f>COUNTIFS('01'!$C$3:$C$300,C875,'01'!$H$3:$H$300,"&gt;0")+COUNTIFS('01'!$D$3:$D$300,C875,'01'!$H$3:$H$300,"&gt;0")+COUNTIFS('02'!$C$3:$C$300,C875,'02'!$H$3:$H$300,"&gt;0")+COUNTIFS('02'!$D$3:$D$300,C875,'02'!$H$3:$H$300,"&gt;0")+COUNTIFS('03'!$C$3:$C$300,C875,'03'!$H$3:$H$300,"&gt;0")+COUNTIFS('03'!$D$3:$D$300,C875,'03'!$H$3:$H$300,"&gt;0")+COUNTIFS('04'!$C$3:$C$300,C875,'04'!$H$3:$H$300,"&gt;0")+COUNTIFS('04'!$D$3:$D$300,C875,'04'!$H$3:$H$300,"&gt;0")+COUNTIFS('05'!$C$3:$C$300,C875,'05'!$H$3:$H$300,"&gt;0")+COUNTIFS('05'!$D$3:$D$300,C875,'05'!$H$3:$H$300,"&gt;0")+COUNTIFS('06'!$C$3:$C$300,C875,'06'!$H$3:$H$300,"&gt;0")+COUNTIFS('06'!$D$3:$D$300,C875,'06'!$H$3:$H$300,"&gt;0")+COUNTIFS('07'!$C$3:$C$300,C875,'07'!$H$3:$H$300,"&gt;0")+COUNTIFS('07'!$D$3:$D$300,C875,'07'!$H$3:$H$300,"&gt;0")+COUNTIFS('08'!$C$3:$C$300,C875,'08'!$H$3:$H$300,"&gt;0")+COUNTIFS('08'!$D$3:$D$300,C875,'08'!$H$3:$H$300,"&gt;0")+COUNTIFS('09'!$C$3:$C$300,C875,'09'!$H$3:$H$300,"&gt;0")+COUNTIFS('09'!$D$3:$D$300,C875,'09'!$H$3:$H$300,"&gt;0")+COUNTIFS('10'!$C$3:$C$260,C875,'10'!$I$3:$I$260,"&gt;0")+COUNTIFS('10'!$D$3:$D$260,C875,'10'!$I$3:$I$260,"&gt;0")+COUNTIFS('11'!$C$3:$C$300,C875,'11'!$H$3:$H$300,"&gt;0")+COUNTIFS('11'!$D$3:$D$300,C875,'11'!$H$3:$H$300,"&gt;0")+COUNTIFS('12'!$C$3:$C$300,C875,'12'!$H$3:$H$300,"&gt;0")+COUNTIFS('12'!$D$3:$D$300,C875,'12'!$H$3:$H$300,"&gt;0")</f>
        <v>0</v>
      </c>
      <c r="G875" s="18">
        <f>COUNTIFS('01'!$C$3:$C$300,C875,'01'!$H$3:$H$300,"&lt;0")+COUNTIFS('01'!$D$3:$D$300,C875,'01'!$H$3:$H$300,"&lt;0")+COUNTIFS('02'!$C$3:$C$300,C875,'02'!$H$3:$H$300,"&lt;0")+COUNTIFS('02'!$D$3:$D$300,C875,'02'!$H$3:$H$300,"&lt;0")+COUNTIFS('03'!$C$3:$C$300,C875,'03'!$H$3:$H$300,"&lt;0")+COUNTIFS('03'!$D$3:$D$300,C875,'03'!$H$3:$H$300,"&lt;0")+COUNTIFS('04'!$C$3:$C$300,C875,'04'!$H$3:$H$300,"&lt;0")+COUNTIFS('04'!$D$3:$D$300,C875,'04'!$H$3:$H$300,"&lt;0")+COUNTIFS('05'!$C$3:$C$300,C875,'05'!$H$3:$H$300,"&lt;0")+COUNTIFS('05'!$D$3:$D$300,C875,'05'!$H$3:$H$300,"&lt;0")+COUNTIFS('06'!$C$3:$C$300,C875,'06'!$H$3:$H$300,"&lt;0")+COUNTIFS('06'!$D$3:$D$300,C875,'06'!$H$3:$H$300,"&lt;0")+COUNTIFS('07'!$C$3:$C$300,C875,'07'!$H$3:$H$300,"&lt;0")+COUNTIFS('07'!$D$3:$D$300,C875,'07'!$H$3:$H$300,"&lt;0")+COUNTIFS('08'!$C$3:$C$300,C875,'08'!$H$3:$H$300,"&lt;0")+COUNTIFS('08'!$D$3:$D$300,C875,'08'!$H$3:$H$300,"&lt;0")+COUNTIFS('09'!$C$3:$C$300,C875,'09'!$H$3:$H$300,"&lt;0")+COUNTIFS('09'!$D$3:$D$300,C875,'09'!$H$3:$H$300,"&lt;0")+COUNTIFS('10'!$C$3:$C$260,C875,'10'!$I$3:$I$260,"&lt;0")+COUNTIFS('10'!$D$3:$D$260,C875,'10'!$I$3:$I$260,"&lt;0")+COUNTIFS('11'!$C$3:$C$300,C875,'11'!$H$3:$H$300,"&lt;0")+COUNTIFS('11'!$D$3:$D$300,C875,'11'!$H$3:$H$300,"&lt;0")+COUNTIFS('12'!$C$3:$C$300,C875,'12'!$H$3:$H$300,"&lt;0")+COUNTIFS('12'!$D$3:$D$300,C875,'12'!$H$3:$H$300,"&lt;0")</f>
        <v>0</v>
      </c>
      <c r="H875" s="19">
        <f>SUMIFS('01'!$H$3:$H$300,'01'!$C$3:$C$300,C875)+SUMIFS('01'!$H$3:$H$300,'01'!$D$3:$D$300,C875)+SUMIFS('02'!$H$3:$H$300,'02'!$C$3:$C$300,C875)+SUMIFS('02'!$H$3:$H$300,'02'!$D$3:$D$300,C875)+SUMIFS('03'!$H$3:$H$300,'03'!$C$3:$C$300,C875)+SUMIFS('03'!$H$3:$H$300,'03'!$D$3:$D$300,C875)+SUMIFS('04'!$H$3:$H$300,'04'!$C$3:$C$300,C875)+SUMIFS('04'!$H$3:$H$300,'04'!$D$3:$D$300,C875)+SUMIFS('05'!$H$3:$H$300,'05'!$C$3:$C$300,C875)+SUMIFS('05'!$H$3:$H$300,'05'!$D$3:$D$300,C875)+SUMIFS('06'!$H$3:$H$300,'06'!$C$3:$C$300,C875)+SUMIFS('06'!$H$3:$H$300,'06'!$D$3:$D$300,C875)+SUMIFS('07'!$H$3:$H$300,'07'!$C$3:$C$300,C875)+SUMIFS('07'!$H$3:$H$300,'07'!$D$3:$D$300,C875)+SUMIFS('08'!$H$3:$H$300,'08'!$C$3:$C$300,C875)+SUMIFS('08'!$H$3:$H$300,'08'!$D$3:$D$300,C875)+SUMIFS('09'!$H$3:$H$300,'09'!$C$3:$C$300,C875)+SUMIFS('09'!$H$3:$H$300,'09'!$D$3:$D$300,C875)+SUMIFS('10'!$I$3:$I$260,'10'!$C$3:$C$260,C875)+SUMIFS('10'!$I$3:$I$260,'10'!$D$3:$D$260,C875)+SUMIFS('11'!$H$3:$H$300,'11'!$C$3:$C$300,C875)+SUMIFS('11'!$H$3:$H$300,'11'!$D$3:$D$300,C875)+SUMIFS('12'!$H$3:$H$300,'12'!$C$3:$C$300,C875)+SUMIFS('12'!$H$3:$H$300,'12'!$D$3:$D$300,C875)</f>
        <v>0</v>
      </c>
      <c r="I875" s="212"/>
      <c r="J875" s="231"/>
      <c r="K875" s="212"/>
      <c r="L875" s="212"/>
    </row>
    <row r="876" spans="1:12" ht="24.75" customHeight="1">
      <c r="A876" s="16">
        <f>Equipes!$H876+(ROW(Equipes!$H876)/100000)</f>
        <v>8.7600000000000004E-3</v>
      </c>
      <c r="B876" s="13">
        <f>RANK(Equipes!$A876,A:A)</f>
        <v>125</v>
      </c>
      <c r="C876" s="28"/>
      <c r="D876" s="18">
        <f>COUNTIF('01'!$C$3:$C$300,C876)+COUNTIF('02'!$C$3:$C$300,C876)+COUNTIF('03'!$C$3:$C$300,C876)+COUNTIF('04'!$C$3:$C$300,C876)+COUNTIF('05'!$C$3:$C$300,C876)+COUNTIF('06'!$C$3:$C$300,C876)+COUNTIF('07'!$C$3:$C$300,C876)+COUNTIF('08'!$C$3:$C$300,C876)+COUNTIF('09'!$C$3:$C$300,C876)+COUNTIF('10'!$C$3:$C$260,C876)+COUNTIF('11'!$C$3:$C$300,C876)+COUNTIF('12'!$C$3:$C$300,C876)</f>
        <v>0</v>
      </c>
      <c r="E876" s="18">
        <f>COUNTIF('01'!$D$3:$D$300,C876)+COUNTIF('02'!$D$3:$D$300,C876)+COUNTIF('03'!$D$3:$D$300,C876)+COUNTIF('04'!$D$3:$D$300,C876)+COUNTIF('05'!$D$3:$D$300,C876)+COUNTIF('06'!$D$3:$D$300,C876)+COUNTIF('07'!$D$3:$D$300,C876)+COUNTIF('08'!$D$3:$D$300,C876)+COUNTIF('09'!$D$3:$D$300,C876)+COUNTIF('10'!$D$3:$D$260,C876)+COUNTIF('11'!$D$3:$D$300,C876)+COUNTIF('12'!$D$3:$D$300,C876)</f>
        <v>0</v>
      </c>
      <c r="F876" s="18">
        <f>COUNTIFS('01'!$C$3:$C$300,C876,'01'!$H$3:$H$300,"&gt;0")+COUNTIFS('01'!$D$3:$D$300,C876,'01'!$H$3:$H$300,"&gt;0")+COUNTIFS('02'!$C$3:$C$300,C876,'02'!$H$3:$H$300,"&gt;0")+COUNTIFS('02'!$D$3:$D$300,C876,'02'!$H$3:$H$300,"&gt;0")+COUNTIFS('03'!$C$3:$C$300,C876,'03'!$H$3:$H$300,"&gt;0")+COUNTIFS('03'!$D$3:$D$300,C876,'03'!$H$3:$H$300,"&gt;0")+COUNTIFS('04'!$C$3:$C$300,C876,'04'!$H$3:$H$300,"&gt;0")+COUNTIFS('04'!$D$3:$D$300,C876,'04'!$H$3:$H$300,"&gt;0")+COUNTIFS('05'!$C$3:$C$300,C876,'05'!$H$3:$H$300,"&gt;0")+COUNTIFS('05'!$D$3:$D$300,C876,'05'!$H$3:$H$300,"&gt;0")+COUNTIFS('06'!$C$3:$C$300,C876,'06'!$H$3:$H$300,"&gt;0")+COUNTIFS('06'!$D$3:$D$300,C876,'06'!$H$3:$H$300,"&gt;0")+COUNTIFS('07'!$C$3:$C$300,C876,'07'!$H$3:$H$300,"&gt;0")+COUNTIFS('07'!$D$3:$D$300,C876,'07'!$H$3:$H$300,"&gt;0")+COUNTIFS('08'!$C$3:$C$300,C876,'08'!$H$3:$H$300,"&gt;0")+COUNTIFS('08'!$D$3:$D$300,C876,'08'!$H$3:$H$300,"&gt;0")+COUNTIFS('09'!$C$3:$C$300,C876,'09'!$H$3:$H$300,"&gt;0")+COUNTIFS('09'!$D$3:$D$300,C876,'09'!$H$3:$H$300,"&gt;0")+COUNTIFS('10'!$C$3:$C$260,C876,'10'!$I$3:$I$260,"&gt;0")+COUNTIFS('10'!$D$3:$D$260,C876,'10'!$I$3:$I$260,"&gt;0")+COUNTIFS('11'!$C$3:$C$300,C876,'11'!$H$3:$H$300,"&gt;0")+COUNTIFS('11'!$D$3:$D$300,C876,'11'!$H$3:$H$300,"&gt;0")+COUNTIFS('12'!$C$3:$C$300,C876,'12'!$H$3:$H$300,"&gt;0")+COUNTIFS('12'!$D$3:$D$300,C876,'12'!$H$3:$H$300,"&gt;0")</f>
        <v>0</v>
      </c>
      <c r="G876" s="18">
        <f>COUNTIFS('01'!$C$3:$C$300,C876,'01'!$H$3:$H$300,"&lt;0")+COUNTIFS('01'!$D$3:$D$300,C876,'01'!$H$3:$H$300,"&lt;0")+COUNTIFS('02'!$C$3:$C$300,C876,'02'!$H$3:$H$300,"&lt;0")+COUNTIFS('02'!$D$3:$D$300,C876,'02'!$H$3:$H$300,"&lt;0")+COUNTIFS('03'!$C$3:$C$300,C876,'03'!$H$3:$H$300,"&lt;0")+COUNTIFS('03'!$D$3:$D$300,C876,'03'!$H$3:$H$300,"&lt;0")+COUNTIFS('04'!$C$3:$C$300,C876,'04'!$H$3:$H$300,"&lt;0")+COUNTIFS('04'!$D$3:$D$300,C876,'04'!$H$3:$H$300,"&lt;0")+COUNTIFS('05'!$C$3:$C$300,C876,'05'!$H$3:$H$300,"&lt;0")+COUNTIFS('05'!$D$3:$D$300,C876,'05'!$H$3:$H$300,"&lt;0")+COUNTIFS('06'!$C$3:$C$300,C876,'06'!$H$3:$H$300,"&lt;0")+COUNTIFS('06'!$D$3:$D$300,C876,'06'!$H$3:$H$300,"&lt;0")+COUNTIFS('07'!$C$3:$C$300,C876,'07'!$H$3:$H$300,"&lt;0")+COUNTIFS('07'!$D$3:$D$300,C876,'07'!$H$3:$H$300,"&lt;0")+COUNTIFS('08'!$C$3:$C$300,C876,'08'!$H$3:$H$300,"&lt;0")+COUNTIFS('08'!$D$3:$D$300,C876,'08'!$H$3:$H$300,"&lt;0")+COUNTIFS('09'!$C$3:$C$300,C876,'09'!$H$3:$H$300,"&lt;0")+COUNTIFS('09'!$D$3:$D$300,C876,'09'!$H$3:$H$300,"&lt;0")+COUNTIFS('10'!$C$3:$C$260,C876,'10'!$I$3:$I$260,"&lt;0")+COUNTIFS('10'!$D$3:$D$260,C876,'10'!$I$3:$I$260,"&lt;0")+COUNTIFS('11'!$C$3:$C$300,C876,'11'!$H$3:$H$300,"&lt;0")+COUNTIFS('11'!$D$3:$D$300,C876,'11'!$H$3:$H$300,"&lt;0")+COUNTIFS('12'!$C$3:$C$300,C876,'12'!$H$3:$H$300,"&lt;0")+COUNTIFS('12'!$D$3:$D$300,C876,'12'!$H$3:$H$300,"&lt;0")</f>
        <v>0</v>
      </c>
      <c r="H876" s="19">
        <f>SUMIFS('01'!$H$3:$H$300,'01'!$C$3:$C$300,C876)+SUMIFS('01'!$H$3:$H$300,'01'!$D$3:$D$300,C876)+SUMIFS('02'!$H$3:$H$300,'02'!$C$3:$C$300,C876)+SUMIFS('02'!$H$3:$H$300,'02'!$D$3:$D$300,C876)+SUMIFS('03'!$H$3:$H$300,'03'!$C$3:$C$300,C876)+SUMIFS('03'!$H$3:$H$300,'03'!$D$3:$D$300,C876)+SUMIFS('04'!$H$3:$H$300,'04'!$C$3:$C$300,C876)+SUMIFS('04'!$H$3:$H$300,'04'!$D$3:$D$300,C876)+SUMIFS('05'!$H$3:$H$300,'05'!$C$3:$C$300,C876)+SUMIFS('05'!$H$3:$H$300,'05'!$D$3:$D$300,C876)+SUMIFS('06'!$H$3:$H$300,'06'!$C$3:$C$300,C876)+SUMIFS('06'!$H$3:$H$300,'06'!$D$3:$D$300,C876)+SUMIFS('07'!$H$3:$H$300,'07'!$C$3:$C$300,C876)+SUMIFS('07'!$H$3:$H$300,'07'!$D$3:$D$300,C876)+SUMIFS('08'!$H$3:$H$300,'08'!$C$3:$C$300,C876)+SUMIFS('08'!$H$3:$H$300,'08'!$D$3:$D$300,C876)+SUMIFS('09'!$H$3:$H$300,'09'!$C$3:$C$300,C876)+SUMIFS('09'!$H$3:$H$300,'09'!$D$3:$D$300,C876)+SUMIFS('10'!$I$3:$I$260,'10'!$C$3:$C$260,C876)+SUMIFS('10'!$I$3:$I$260,'10'!$D$3:$D$260,C876)+SUMIFS('11'!$H$3:$H$300,'11'!$C$3:$C$300,C876)+SUMIFS('11'!$H$3:$H$300,'11'!$D$3:$D$300,C876)+SUMIFS('12'!$H$3:$H$300,'12'!$C$3:$C$300,C876)+SUMIFS('12'!$H$3:$H$300,'12'!$D$3:$D$300,C876)</f>
        <v>0</v>
      </c>
      <c r="I876" s="212"/>
      <c r="J876" s="231"/>
      <c r="K876" s="212"/>
      <c r="L876" s="212"/>
    </row>
    <row r="877" spans="1:12" ht="24.75" customHeight="1">
      <c r="A877" s="16">
        <f>Equipes!$H877+(ROW(Equipes!$H877)/100000)</f>
        <v>8.77E-3</v>
      </c>
      <c r="B877" s="13">
        <f>RANK(Equipes!$A877,A:A)</f>
        <v>124</v>
      </c>
      <c r="C877" s="28"/>
      <c r="D877" s="18">
        <f>COUNTIF('01'!$C$3:$C$300,C877)+COUNTIF('02'!$C$3:$C$300,C877)+COUNTIF('03'!$C$3:$C$300,C877)+COUNTIF('04'!$C$3:$C$300,C877)+COUNTIF('05'!$C$3:$C$300,C877)+COUNTIF('06'!$C$3:$C$300,C877)+COUNTIF('07'!$C$3:$C$300,C877)+COUNTIF('08'!$C$3:$C$300,C877)+COUNTIF('09'!$C$3:$C$300,C877)+COUNTIF('10'!$C$3:$C$260,C877)+COUNTIF('11'!$C$3:$C$300,C877)+COUNTIF('12'!$C$3:$C$300,C877)</f>
        <v>0</v>
      </c>
      <c r="E877" s="18">
        <f>COUNTIF('01'!$D$3:$D$300,C877)+COUNTIF('02'!$D$3:$D$300,C877)+COUNTIF('03'!$D$3:$D$300,C877)+COUNTIF('04'!$D$3:$D$300,C877)+COUNTIF('05'!$D$3:$D$300,C877)+COUNTIF('06'!$D$3:$D$300,C877)+COUNTIF('07'!$D$3:$D$300,C877)+COUNTIF('08'!$D$3:$D$300,C877)+COUNTIF('09'!$D$3:$D$300,C877)+COUNTIF('10'!$D$3:$D$260,C877)+COUNTIF('11'!$D$3:$D$300,C877)+COUNTIF('12'!$D$3:$D$300,C877)</f>
        <v>0</v>
      </c>
      <c r="F877" s="18">
        <f>COUNTIFS('01'!$C$3:$C$300,C877,'01'!$H$3:$H$300,"&gt;0")+COUNTIFS('01'!$D$3:$D$300,C877,'01'!$H$3:$H$300,"&gt;0")+COUNTIFS('02'!$C$3:$C$300,C877,'02'!$H$3:$H$300,"&gt;0")+COUNTIFS('02'!$D$3:$D$300,C877,'02'!$H$3:$H$300,"&gt;0")+COUNTIFS('03'!$C$3:$C$300,C877,'03'!$H$3:$H$300,"&gt;0")+COUNTIFS('03'!$D$3:$D$300,C877,'03'!$H$3:$H$300,"&gt;0")+COUNTIFS('04'!$C$3:$C$300,C877,'04'!$H$3:$H$300,"&gt;0")+COUNTIFS('04'!$D$3:$D$300,C877,'04'!$H$3:$H$300,"&gt;0")+COUNTIFS('05'!$C$3:$C$300,C877,'05'!$H$3:$H$300,"&gt;0")+COUNTIFS('05'!$D$3:$D$300,C877,'05'!$H$3:$H$300,"&gt;0")+COUNTIFS('06'!$C$3:$C$300,C877,'06'!$H$3:$H$300,"&gt;0")+COUNTIFS('06'!$D$3:$D$300,C877,'06'!$H$3:$H$300,"&gt;0")+COUNTIFS('07'!$C$3:$C$300,C877,'07'!$H$3:$H$300,"&gt;0")+COUNTIFS('07'!$D$3:$D$300,C877,'07'!$H$3:$H$300,"&gt;0")+COUNTIFS('08'!$C$3:$C$300,C877,'08'!$H$3:$H$300,"&gt;0")+COUNTIFS('08'!$D$3:$D$300,C877,'08'!$H$3:$H$300,"&gt;0")+COUNTIFS('09'!$C$3:$C$300,C877,'09'!$H$3:$H$300,"&gt;0")+COUNTIFS('09'!$D$3:$D$300,C877,'09'!$H$3:$H$300,"&gt;0")+COUNTIFS('10'!$C$3:$C$260,C877,'10'!$I$3:$I$260,"&gt;0")+COUNTIFS('10'!$D$3:$D$260,C877,'10'!$I$3:$I$260,"&gt;0")+COUNTIFS('11'!$C$3:$C$300,C877,'11'!$H$3:$H$300,"&gt;0")+COUNTIFS('11'!$D$3:$D$300,C877,'11'!$H$3:$H$300,"&gt;0")+COUNTIFS('12'!$C$3:$C$300,C877,'12'!$H$3:$H$300,"&gt;0")+COUNTIFS('12'!$D$3:$D$300,C877,'12'!$H$3:$H$300,"&gt;0")</f>
        <v>0</v>
      </c>
      <c r="G877" s="18">
        <f>COUNTIFS('01'!$C$3:$C$300,C877,'01'!$H$3:$H$300,"&lt;0")+COUNTIFS('01'!$D$3:$D$300,C877,'01'!$H$3:$H$300,"&lt;0")+COUNTIFS('02'!$C$3:$C$300,C877,'02'!$H$3:$H$300,"&lt;0")+COUNTIFS('02'!$D$3:$D$300,C877,'02'!$H$3:$H$300,"&lt;0")+COUNTIFS('03'!$C$3:$C$300,C877,'03'!$H$3:$H$300,"&lt;0")+COUNTIFS('03'!$D$3:$D$300,C877,'03'!$H$3:$H$300,"&lt;0")+COUNTIFS('04'!$C$3:$C$300,C877,'04'!$H$3:$H$300,"&lt;0")+COUNTIFS('04'!$D$3:$D$300,C877,'04'!$H$3:$H$300,"&lt;0")+COUNTIFS('05'!$C$3:$C$300,C877,'05'!$H$3:$H$300,"&lt;0")+COUNTIFS('05'!$D$3:$D$300,C877,'05'!$H$3:$H$300,"&lt;0")+COUNTIFS('06'!$C$3:$C$300,C877,'06'!$H$3:$H$300,"&lt;0")+COUNTIFS('06'!$D$3:$D$300,C877,'06'!$H$3:$H$300,"&lt;0")+COUNTIFS('07'!$C$3:$C$300,C877,'07'!$H$3:$H$300,"&lt;0")+COUNTIFS('07'!$D$3:$D$300,C877,'07'!$H$3:$H$300,"&lt;0")+COUNTIFS('08'!$C$3:$C$300,C877,'08'!$H$3:$H$300,"&lt;0")+COUNTIFS('08'!$D$3:$D$300,C877,'08'!$H$3:$H$300,"&lt;0")+COUNTIFS('09'!$C$3:$C$300,C877,'09'!$H$3:$H$300,"&lt;0")+COUNTIFS('09'!$D$3:$D$300,C877,'09'!$H$3:$H$300,"&lt;0")+COUNTIFS('10'!$C$3:$C$260,C877,'10'!$I$3:$I$260,"&lt;0")+COUNTIFS('10'!$D$3:$D$260,C877,'10'!$I$3:$I$260,"&lt;0")+COUNTIFS('11'!$C$3:$C$300,C877,'11'!$H$3:$H$300,"&lt;0")+COUNTIFS('11'!$D$3:$D$300,C877,'11'!$H$3:$H$300,"&lt;0")+COUNTIFS('12'!$C$3:$C$300,C877,'12'!$H$3:$H$300,"&lt;0")+COUNTIFS('12'!$D$3:$D$300,C877,'12'!$H$3:$H$300,"&lt;0")</f>
        <v>0</v>
      </c>
      <c r="H877" s="19">
        <f>SUMIFS('01'!$H$3:$H$300,'01'!$C$3:$C$300,C877)+SUMIFS('01'!$H$3:$H$300,'01'!$D$3:$D$300,C877)+SUMIFS('02'!$H$3:$H$300,'02'!$C$3:$C$300,C877)+SUMIFS('02'!$H$3:$H$300,'02'!$D$3:$D$300,C877)+SUMIFS('03'!$H$3:$H$300,'03'!$C$3:$C$300,C877)+SUMIFS('03'!$H$3:$H$300,'03'!$D$3:$D$300,C877)+SUMIFS('04'!$H$3:$H$300,'04'!$C$3:$C$300,C877)+SUMIFS('04'!$H$3:$H$300,'04'!$D$3:$D$300,C877)+SUMIFS('05'!$H$3:$H$300,'05'!$C$3:$C$300,C877)+SUMIFS('05'!$H$3:$H$300,'05'!$D$3:$D$300,C877)+SUMIFS('06'!$H$3:$H$300,'06'!$C$3:$C$300,C877)+SUMIFS('06'!$H$3:$H$300,'06'!$D$3:$D$300,C877)+SUMIFS('07'!$H$3:$H$300,'07'!$C$3:$C$300,C877)+SUMIFS('07'!$H$3:$H$300,'07'!$D$3:$D$300,C877)+SUMIFS('08'!$H$3:$H$300,'08'!$C$3:$C$300,C877)+SUMIFS('08'!$H$3:$H$300,'08'!$D$3:$D$300,C877)+SUMIFS('09'!$H$3:$H$300,'09'!$C$3:$C$300,C877)+SUMIFS('09'!$H$3:$H$300,'09'!$D$3:$D$300,C877)+SUMIFS('10'!$I$3:$I$260,'10'!$C$3:$C$260,C877)+SUMIFS('10'!$I$3:$I$260,'10'!$D$3:$D$260,C877)+SUMIFS('11'!$H$3:$H$300,'11'!$C$3:$C$300,C877)+SUMIFS('11'!$H$3:$H$300,'11'!$D$3:$D$300,C877)+SUMIFS('12'!$H$3:$H$300,'12'!$C$3:$C$300,C877)+SUMIFS('12'!$H$3:$H$300,'12'!$D$3:$D$300,C877)</f>
        <v>0</v>
      </c>
      <c r="I877" s="212"/>
      <c r="J877" s="231"/>
      <c r="K877" s="212"/>
      <c r="L877" s="212"/>
    </row>
    <row r="878" spans="1:12" ht="24.75" customHeight="1">
      <c r="A878" s="16">
        <f>Equipes!$H878+(ROW(Equipes!$H878)/100000)</f>
        <v>8.7799999999999996E-3</v>
      </c>
      <c r="B878" s="13">
        <f>RANK(Equipes!$A878,A:A)</f>
        <v>123</v>
      </c>
      <c r="C878" s="28"/>
      <c r="D878" s="18">
        <f>COUNTIF('01'!$C$3:$C$300,C878)+COUNTIF('02'!$C$3:$C$300,C878)+COUNTIF('03'!$C$3:$C$300,C878)+COUNTIF('04'!$C$3:$C$300,C878)+COUNTIF('05'!$C$3:$C$300,C878)+COUNTIF('06'!$C$3:$C$300,C878)+COUNTIF('07'!$C$3:$C$300,C878)+COUNTIF('08'!$C$3:$C$300,C878)+COUNTIF('09'!$C$3:$C$300,C878)+COUNTIF('10'!$C$3:$C$260,C878)+COUNTIF('11'!$C$3:$C$300,C878)+COUNTIF('12'!$C$3:$C$300,C878)</f>
        <v>0</v>
      </c>
      <c r="E878" s="18">
        <f>COUNTIF('01'!$D$3:$D$300,C878)+COUNTIF('02'!$D$3:$D$300,C878)+COUNTIF('03'!$D$3:$D$300,C878)+COUNTIF('04'!$D$3:$D$300,C878)+COUNTIF('05'!$D$3:$D$300,C878)+COUNTIF('06'!$D$3:$D$300,C878)+COUNTIF('07'!$D$3:$D$300,C878)+COUNTIF('08'!$D$3:$D$300,C878)+COUNTIF('09'!$D$3:$D$300,C878)+COUNTIF('10'!$D$3:$D$260,C878)+COUNTIF('11'!$D$3:$D$300,C878)+COUNTIF('12'!$D$3:$D$300,C878)</f>
        <v>0</v>
      </c>
      <c r="F878" s="18">
        <f>COUNTIFS('01'!$C$3:$C$300,C878,'01'!$H$3:$H$300,"&gt;0")+COUNTIFS('01'!$D$3:$D$300,C878,'01'!$H$3:$H$300,"&gt;0")+COUNTIFS('02'!$C$3:$C$300,C878,'02'!$H$3:$H$300,"&gt;0")+COUNTIFS('02'!$D$3:$D$300,C878,'02'!$H$3:$H$300,"&gt;0")+COUNTIFS('03'!$C$3:$C$300,C878,'03'!$H$3:$H$300,"&gt;0")+COUNTIFS('03'!$D$3:$D$300,C878,'03'!$H$3:$H$300,"&gt;0")+COUNTIFS('04'!$C$3:$C$300,C878,'04'!$H$3:$H$300,"&gt;0")+COUNTIFS('04'!$D$3:$D$300,C878,'04'!$H$3:$H$300,"&gt;0")+COUNTIFS('05'!$C$3:$C$300,C878,'05'!$H$3:$H$300,"&gt;0")+COUNTIFS('05'!$D$3:$D$300,C878,'05'!$H$3:$H$300,"&gt;0")+COUNTIFS('06'!$C$3:$C$300,C878,'06'!$H$3:$H$300,"&gt;0")+COUNTIFS('06'!$D$3:$D$300,C878,'06'!$H$3:$H$300,"&gt;0")+COUNTIFS('07'!$C$3:$C$300,C878,'07'!$H$3:$H$300,"&gt;0")+COUNTIFS('07'!$D$3:$D$300,C878,'07'!$H$3:$H$300,"&gt;0")+COUNTIFS('08'!$C$3:$C$300,C878,'08'!$H$3:$H$300,"&gt;0")+COUNTIFS('08'!$D$3:$D$300,C878,'08'!$H$3:$H$300,"&gt;0")+COUNTIFS('09'!$C$3:$C$300,C878,'09'!$H$3:$H$300,"&gt;0")+COUNTIFS('09'!$D$3:$D$300,C878,'09'!$H$3:$H$300,"&gt;0")+COUNTIFS('10'!$C$3:$C$260,C878,'10'!$I$3:$I$260,"&gt;0")+COUNTIFS('10'!$D$3:$D$260,C878,'10'!$I$3:$I$260,"&gt;0")+COUNTIFS('11'!$C$3:$C$300,C878,'11'!$H$3:$H$300,"&gt;0")+COUNTIFS('11'!$D$3:$D$300,C878,'11'!$H$3:$H$300,"&gt;0")+COUNTIFS('12'!$C$3:$C$300,C878,'12'!$H$3:$H$300,"&gt;0")+COUNTIFS('12'!$D$3:$D$300,C878,'12'!$H$3:$H$300,"&gt;0")</f>
        <v>0</v>
      </c>
      <c r="G878" s="18">
        <f>COUNTIFS('01'!$C$3:$C$300,C878,'01'!$H$3:$H$300,"&lt;0")+COUNTIFS('01'!$D$3:$D$300,C878,'01'!$H$3:$H$300,"&lt;0")+COUNTIFS('02'!$C$3:$C$300,C878,'02'!$H$3:$H$300,"&lt;0")+COUNTIFS('02'!$D$3:$D$300,C878,'02'!$H$3:$H$300,"&lt;0")+COUNTIFS('03'!$C$3:$C$300,C878,'03'!$H$3:$H$300,"&lt;0")+COUNTIFS('03'!$D$3:$D$300,C878,'03'!$H$3:$H$300,"&lt;0")+COUNTIFS('04'!$C$3:$C$300,C878,'04'!$H$3:$H$300,"&lt;0")+COUNTIFS('04'!$D$3:$D$300,C878,'04'!$H$3:$H$300,"&lt;0")+COUNTIFS('05'!$C$3:$C$300,C878,'05'!$H$3:$H$300,"&lt;0")+COUNTIFS('05'!$D$3:$D$300,C878,'05'!$H$3:$H$300,"&lt;0")+COUNTIFS('06'!$C$3:$C$300,C878,'06'!$H$3:$H$300,"&lt;0")+COUNTIFS('06'!$D$3:$D$300,C878,'06'!$H$3:$H$300,"&lt;0")+COUNTIFS('07'!$C$3:$C$300,C878,'07'!$H$3:$H$300,"&lt;0")+COUNTIFS('07'!$D$3:$D$300,C878,'07'!$H$3:$H$300,"&lt;0")+COUNTIFS('08'!$C$3:$C$300,C878,'08'!$H$3:$H$300,"&lt;0")+COUNTIFS('08'!$D$3:$D$300,C878,'08'!$H$3:$H$300,"&lt;0")+COUNTIFS('09'!$C$3:$C$300,C878,'09'!$H$3:$H$300,"&lt;0")+COUNTIFS('09'!$D$3:$D$300,C878,'09'!$H$3:$H$300,"&lt;0")+COUNTIFS('10'!$C$3:$C$260,C878,'10'!$I$3:$I$260,"&lt;0")+COUNTIFS('10'!$D$3:$D$260,C878,'10'!$I$3:$I$260,"&lt;0")+COUNTIFS('11'!$C$3:$C$300,C878,'11'!$H$3:$H$300,"&lt;0")+COUNTIFS('11'!$D$3:$D$300,C878,'11'!$H$3:$H$300,"&lt;0")+COUNTIFS('12'!$C$3:$C$300,C878,'12'!$H$3:$H$300,"&lt;0")+COUNTIFS('12'!$D$3:$D$300,C878,'12'!$H$3:$H$300,"&lt;0")</f>
        <v>0</v>
      </c>
      <c r="H878" s="19">
        <f>SUMIFS('01'!$H$3:$H$300,'01'!$C$3:$C$300,C878)+SUMIFS('01'!$H$3:$H$300,'01'!$D$3:$D$300,C878)+SUMIFS('02'!$H$3:$H$300,'02'!$C$3:$C$300,C878)+SUMIFS('02'!$H$3:$H$300,'02'!$D$3:$D$300,C878)+SUMIFS('03'!$H$3:$H$300,'03'!$C$3:$C$300,C878)+SUMIFS('03'!$H$3:$H$300,'03'!$D$3:$D$300,C878)+SUMIFS('04'!$H$3:$H$300,'04'!$C$3:$C$300,C878)+SUMIFS('04'!$H$3:$H$300,'04'!$D$3:$D$300,C878)+SUMIFS('05'!$H$3:$H$300,'05'!$C$3:$C$300,C878)+SUMIFS('05'!$H$3:$H$300,'05'!$D$3:$D$300,C878)+SUMIFS('06'!$H$3:$H$300,'06'!$C$3:$C$300,C878)+SUMIFS('06'!$H$3:$H$300,'06'!$D$3:$D$300,C878)+SUMIFS('07'!$H$3:$H$300,'07'!$C$3:$C$300,C878)+SUMIFS('07'!$H$3:$H$300,'07'!$D$3:$D$300,C878)+SUMIFS('08'!$H$3:$H$300,'08'!$C$3:$C$300,C878)+SUMIFS('08'!$H$3:$H$300,'08'!$D$3:$D$300,C878)+SUMIFS('09'!$H$3:$H$300,'09'!$C$3:$C$300,C878)+SUMIFS('09'!$H$3:$H$300,'09'!$D$3:$D$300,C878)+SUMIFS('10'!$I$3:$I$260,'10'!$C$3:$C$260,C878)+SUMIFS('10'!$I$3:$I$260,'10'!$D$3:$D$260,C878)+SUMIFS('11'!$H$3:$H$300,'11'!$C$3:$C$300,C878)+SUMIFS('11'!$H$3:$H$300,'11'!$D$3:$D$300,C878)+SUMIFS('12'!$H$3:$H$300,'12'!$C$3:$C$300,C878)+SUMIFS('12'!$H$3:$H$300,'12'!$D$3:$D$300,C878)</f>
        <v>0</v>
      </c>
      <c r="I878" s="212"/>
      <c r="J878" s="231"/>
      <c r="K878" s="212"/>
      <c r="L878" s="212"/>
    </row>
    <row r="879" spans="1:12" ht="24.75" customHeight="1">
      <c r="A879" s="16">
        <f>Equipes!$H879+(ROW(Equipes!$H879)/100000)</f>
        <v>8.7899999999999992E-3</v>
      </c>
      <c r="B879" s="13">
        <f>RANK(Equipes!$A879,A:A)</f>
        <v>122</v>
      </c>
      <c r="C879" s="28"/>
      <c r="D879" s="18">
        <f>COUNTIF('01'!$C$3:$C$300,C879)+COUNTIF('02'!$C$3:$C$300,C879)+COUNTIF('03'!$C$3:$C$300,C879)+COUNTIF('04'!$C$3:$C$300,C879)+COUNTIF('05'!$C$3:$C$300,C879)+COUNTIF('06'!$C$3:$C$300,C879)+COUNTIF('07'!$C$3:$C$300,C879)+COUNTIF('08'!$C$3:$C$300,C879)+COUNTIF('09'!$C$3:$C$300,C879)+COUNTIF('10'!$C$3:$C$260,C879)+COUNTIF('11'!$C$3:$C$300,C879)+COUNTIF('12'!$C$3:$C$300,C879)</f>
        <v>0</v>
      </c>
      <c r="E879" s="18">
        <f>COUNTIF('01'!$D$3:$D$300,C879)+COUNTIF('02'!$D$3:$D$300,C879)+COUNTIF('03'!$D$3:$D$300,C879)+COUNTIF('04'!$D$3:$D$300,C879)+COUNTIF('05'!$D$3:$D$300,C879)+COUNTIF('06'!$D$3:$D$300,C879)+COUNTIF('07'!$D$3:$D$300,C879)+COUNTIF('08'!$D$3:$D$300,C879)+COUNTIF('09'!$D$3:$D$300,C879)+COUNTIF('10'!$D$3:$D$260,C879)+COUNTIF('11'!$D$3:$D$300,C879)+COUNTIF('12'!$D$3:$D$300,C879)</f>
        <v>0</v>
      </c>
      <c r="F879" s="18">
        <f>COUNTIFS('01'!$C$3:$C$300,C879,'01'!$H$3:$H$300,"&gt;0")+COUNTIFS('01'!$D$3:$D$300,C879,'01'!$H$3:$H$300,"&gt;0")+COUNTIFS('02'!$C$3:$C$300,C879,'02'!$H$3:$H$300,"&gt;0")+COUNTIFS('02'!$D$3:$D$300,C879,'02'!$H$3:$H$300,"&gt;0")+COUNTIFS('03'!$C$3:$C$300,C879,'03'!$H$3:$H$300,"&gt;0")+COUNTIFS('03'!$D$3:$D$300,C879,'03'!$H$3:$H$300,"&gt;0")+COUNTIFS('04'!$C$3:$C$300,C879,'04'!$H$3:$H$300,"&gt;0")+COUNTIFS('04'!$D$3:$D$300,C879,'04'!$H$3:$H$300,"&gt;0")+COUNTIFS('05'!$C$3:$C$300,C879,'05'!$H$3:$H$300,"&gt;0")+COUNTIFS('05'!$D$3:$D$300,C879,'05'!$H$3:$H$300,"&gt;0")+COUNTIFS('06'!$C$3:$C$300,C879,'06'!$H$3:$H$300,"&gt;0")+COUNTIFS('06'!$D$3:$D$300,C879,'06'!$H$3:$H$300,"&gt;0")+COUNTIFS('07'!$C$3:$C$300,C879,'07'!$H$3:$H$300,"&gt;0")+COUNTIFS('07'!$D$3:$D$300,C879,'07'!$H$3:$H$300,"&gt;0")+COUNTIFS('08'!$C$3:$C$300,C879,'08'!$H$3:$H$300,"&gt;0")+COUNTIFS('08'!$D$3:$D$300,C879,'08'!$H$3:$H$300,"&gt;0")+COUNTIFS('09'!$C$3:$C$300,C879,'09'!$H$3:$H$300,"&gt;0")+COUNTIFS('09'!$D$3:$D$300,C879,'09'!$H$3:$H$300,"&gt;0")+COUNTIFS('10'!$C$3:$C$260,C879,'10'!$I$3:$I$260,"&gt;0")+COUNTIFS('10'!$D$3:$D$260,C879,'10'!$I$3:$I$260,"&gt;0")+COUNTIFS('11'!$C$3:$C$300,C879,'11'!$H$3:$H$300,"&gt;0")+COUNTIFS('11'!$D$3:$D$300,C879,'11'!$H$3:$H$300,"&gt;0")+COUNTIFS('12'!$C$3:$C$300,C879,'12'!$H$3:$H$300,"&gt;0")+COUNTIFS('12'!$D$3:$D$300,C879,'12'!$H$3:$H$300,"&gt;0")</f>
        <v>0</v>
      </c>
      <c r="G879" s="18">
        <f>COUNTIFS('01'!$C$3:$C$300,C879,'01'!$H$3:$H$300,"&lt;0")+COUNTIFS('01'!$D$3:$D$300,C879,'01'!$H$3:$H$300,"&lt;0")+COUNTIFS('02'!$C$3:$C$300,C879,'02'!$H$3:$H$300,"&lt;0")+COUNTIFS('02'!$D$3:$D$300,C879,'02'!$H$3:$H$300,"&lt;0")+COUNTIFS('03'!$C$3:$C$300,C879,'03'!$H$3:$H$300,"&lt;0")+COUNTIFS('03'!$D$3:$D$300,C879,'03'!$H$3:$H$300,"&lt;0")+COUNTIFS('04'!$C$3:$C$300,C879,'04'!$H$3:$H$300,"&lt;0")+COUNTIFS('04'!$D$3:$D$300,C879,'04'!$H$3:$H$300,"&lt;0")+COUNTIFS('05'!$C$3:$C$300,C879,'05'!$H$3:$H$300,"&lt;0")+COUNTIFS('05'!$D$3:$D$300,C879,'05'!$H$3:$H$300,"&lt;0")+COUNTIFS('06'!$C$3:$C$300,C879,'06'!$H$3:$H$300,"&lt;0")+COUNTIFS('06'!$D$3:$D$300,C879,'06'!$H$3:$H$300,"&lt;0")+COUNTIFS('07'!$C$3:$C$300,C879,'07'!$H$3:$H$300,"&lt;0")+COUNTIFS('07'!$D$3:$D$300,C879,'07'!$H$3:$H$300,"&lt;0")+COUNTIFS('08'!$C$3:$C$300,C879,'08'!$H$3:$H$300,"&lt;0")+COUNTIFS('08'!$D$3:$D$300,C879,'08'!$H$3:$H$300,"&lt;0")+COUNTIFS('09'!$C$3:$C$300,C879,'09'!$H$3:$H$300,"&lt;0")+COUNTIFS('09'!$D$3:$D$300,C879,'09'!$H$3:$H$300,"&lt;0")+COUNTIFS('10'!$C$3:$C$260,C879,'10'!$I$3:$I$260,"&lt;0")+COUNTIFS('10'!$D$3:$D$260,C879,'10'!$I$3:$I$260,"&lt;0")+COUNTIFS('11'!$C$3:$C$300,C879,'11'!$H$3:$H$300,"&lt;0")+COUNTIFS('11'!$D$3:$D$300,C879,'11'!$H$3:$H$300,"&lt;0")+COUNTIFS('12'!$C$3:$C$300,C879,'12'!$H$3:$H$300,"&lt;0")+COUNTIFS('12'!$D$3:$D$300,C879,'12'!$H$3:$H$300,"&lt;0")</f>
        <v>0</v>
      </c>
      <c r="H879" s="19">
        <f>SUMIFS('01'!$H$3:$H$300,'01'!$C$3:$C$300,C879)+SUMIFS('01'!$H$3:$H$300,'01'!$D$3:$D$300,C879)+SUMIFS('02'!$H$3:$H$300,'02'!$C$3:$C$300,C879)+SUMIFS('02'!$H$3:$H$300,'02'!$D$3:$D$300,C879)+SUMIFS('03'!$H$3:$H$300,'03'!$C$3:$C$300,C879)+SUMIFS('03'!$H$3:$H$300,'03'!$D$3:$D$300,C879)+SUMIFS('04'!$H$3:$H$300,'04'!$C$3:$C$300,C879)+SUMIFS('04'!$H$3:$H$300,'04'!$D$3:$D$300,C879)+SUMIFS('05'!$H$3:$H$300,'05'!$C$3:$C$300,C879)+SUMIFS('05'!$H$3:$H$300,'05'!$D$3:$D$300,C879)+SUMIFS('06'!$H$3:$H$300,'06'!$C$3:$C$300,C879)+SUMIFS('06'!$H$3:$H$300,'06'!$D$3:$D$300,C879)+SUMIFS('07'!$H$3:$H$300,'07'!$C$3:$C$300,C879)+SUMIFS('07'!$H$3:$H$300,'07'!$D$3:$D$300,C879)+SUMIFS('08'!$H$3:$H$300,'08'!$C$3:$C$300,C879)+SUMIFS('08'!$H$3:$H$300,'08'!$D$3:$D$300,C879)+SUMIFS('09'!$H$3:$H$300,'09'!$C$3:$C$300,C879)+SUMIFS('09'!$H$3:$H$300,'09'!$D$3:$D$300,C879)+SUMIFS('10'!$I$3:$I$260,'10'!$C$3:$C$260,C879)+SUMIFS('10'!$I$3:$I$260,'10'!$D$3:$D$260,C879)+SUMIFS('11'!$H$3:$H$300,'11'!$C$3:$C$300,C879)+SUMIFS('11'!$H$3:$H$300,'11'!$D$3:$D$300,C879)+SUMIFS('12'!$H$3:$H$300,'12'!$C$3:$C$300,C879)+SUMIFS('12'!$H$3:$H$300,'12'!$D$3:$D$300,C879)</f>
        <v>0</v>
      </c>
      <c r="I879" s="212"/>
      <c r="J879" s="231"/>
      <c r="K879" s="212"/>
      <c r="L879" s="212"/>
    </row>
    <row r="880" spans="1:12" ht="24.75" customHeight="1">
      <c r="A880" s="16">
        <f>Equipes!$H880+(ROW(Equipes!$H880)/100000)</f>
        <v>8.8000000000000005E-3</v>
      </c>
      <c r="B880" s="13">
        <f>RANK(Equipes!$A880,A:A)</f>
        <v>121</v>
      </c>
      <c r="C880" s="28"/>
      <c r="D880" s="18">
        <f>COUNTIF('01'!$C$3:$C$300,C880)+COUNTIF('02'!$C$3:$C$300,C880)+COUNTIF('03'!$C$3:$C$300,C880)+COUNTIF('04'!$C$3:$C$300,C880)+COUNTIF('05'!$C$3:$C$300,C880)+COUNTIF('06'!$C$3:$C$300,C880)+COUNTIF('07'!$C$3:$C$300,C880)+COUNTIF('08'!$C$3:$C$300,C880)+COUNTIF('09'!$C$3:$C$300,C880)+COUNTIF('10'!$C$3:$C$260,C880)+COUNTIF('11'!$C$3:$C$300,C880)+COUNTIF('12'!$C$3:$C$300,C880)</f>
        <v>0</v>
      </c>
      <c r="E880" s="18">
        <f>COUNTIF('01'!$D$3:$D$300,C880)+COUNTIF('02'!$D$3:$D$300,C880)+COUNTIF('03'!$D$3:$D$300,C880)+COUNTIF('04'!$D$3:$D$300,C880)+COUNTIF('05'!$D$3:$D$300,C880)+COUNTIF('06'!$D$3:$D$300,C880)+COUNTIF('07'!$D$3:$D$300,C880)+COUNTIF('08'!$D$3:$D$300,C880)+COUNTIF('09'!$D$3:$D$300,C880)+COUNTIF('10'!$D$3:$D$260,C880)+COUNTIF('11'!$D$3:$D$300,C880)+COUNTIF('12'!$D$3:$D$300,C880)</f>
        <v>0</v>
      </c>
      <c r="F880" s="18">
        <f>COUNTIFS('01'!$C$3:$C$300,C880,'01'!$H$3:$H$300,"&gt;0")+COUNTIFS('01'!$D$3:$D$300,C880,'01'!$H$3:$H$300,"&gt;0")+COUNTIFS('02'!$C$3:$C$300,C880,'02'!$H$3:$H$300,"&gt;0")+COUNTIFS('02'!$D$3:$D$300,C880,'02'!$H$3:$H$300,"&gt;0")+COUNTIFS('03'!$C$3:$C$300,C880,'03'!$H$3:$H$300,"&gt;0")+COUNTIFS('03'!$D$3:$D$300,C880,'03'!$H$3:$H$300,"&gt;0")+COUNTIFS('04'!$C$3:$C$300,C880,'04'!$H$3:$H$300,"&gt;0")+COUNTIFS('04'!$D$3:$D$300,C880,'04'!$H$3:$H$300,"&gt;0")+COUNTIFS('05'!$C$3:$C$300,C880,'05'!$H$3:$H$300,"&gt;0")+COUNTIFS('05'!$D$3:$D$300,C880,'05'!$H$3:$H$300,"&gt;0")+COUNTIFS('06'!$C$3:$C$300,C880,'06'!$H$3:$H$300,"&gt;0")+COUNTIFS('06'!$D$3:$D$300,C880,'06'!$H$3:$H$300,"&gt;0")+COUNTIFS('07'!$C$3:$C$300,C880,'07'!$H$3:$H$300,"&gt;0")+COUNTIFS('07'!$D$3:$D$300,C880,'07'!$H$3:$H$300,"&gt;0")+COUNTIFS('08'!$C$3:$C$300,C880,'08'!$H$3:$H$300,"&gt;0")+COUNTIFS('08'!$D$3:$D$300,C880,'08'!$H$3:$H$300,"&gt;0")+COUNTIFS('09'!$C$3:$C$300,C880,'09'!$H$3:$H$300,"&gt;0")+COUNTIFS('09'!$D$3:$D$300,C880,'09'!$H$3:$H$300,"&gt;0")+COUNTIFS('10'!$C$3:$C$260,C880,'10'!$I$3:$I$260,"&gt;0")+COUNTIFS('10'!$D$3:$D$260,C880,'10'!$I$3:$I$260,"&gt;0")+COUNTIFS('11'!$C$3:$C$300,C880,'11'!$H$3:$H$300,"&gt;0")+COUNTIFS('11'!$D$3:$D$300,C880,'11'!$H$3:$H$300,"&gt;0")+COUNTIFS('12'!$C$3:$C$300,C880,'12'!$H$3:$H$300,"&gt;0")+COUNTIFS('12'!$D$3:$D$300,C880,'12'!$H$3:$H$300,"&gt;0")</f>
        <v>0</v>
      </c>
      <c r="G880" s="18">
        <f>COUNTIFS('01'!$C$3:$C$300,C880,'01'!$H$3:$H$300,"&lt;0")+COUNTIFS('01'!$D$3:$D$300,C880,'01'!$H$3:$H$300,"&lt;0")+COUNTIFS('02'!$C$3:$C$300,C880,'02'!$H$3:$H$300,"&lt;0")+COUNTIFS('02'!$D$3:$D$300,C880,'02'!$H$3:$H$300,"&lt;0")+COUNTIFS('03'!$C$3:$C$300,C880,'03'!$H$3:$H$300,"&lt;0")+COUNTIFS('03'!$D$3:$D$300,C880,'03'!$H$3:$H$300,"&lt;0")+COUNTIFS('04'!$C$3:$C$300,C880,'04'!$H$3:$H$300,"&lt;0")+COUNTIFS('04'!$D$3:$D$300,C880,'04'!$H$3:$H$300,"&lt;0")+COUNTIFS('05'!$C$3:$C$300,C880,'05'!$H$3:$H$300,"&lt;0")+COUNTIFS('05'!$D$3:$D$300,C880,'05'!$H$3:$H$300,"&lt;0")+COUNTIFS('06'!$C$3:$C$300,C880,'06'!$H$3:$H$300,"&lt;0")+COUNTIFS('06'!$D$3:$D$300,C880,'06'!$H$3:$H$300,"&lt;0")+COUNTIFS('07'!$C$3:$C$300,C880,'07'!$H$3:$H$300,"&lt;0")+COUNTIFS('07'!$D$3:$D$300,C880,'07'!$H$3:$H$300,"&lt;0")+COUNTIFS('08'!$C$3:$C$300,C880,'08'!$H$3:$H$300,"&lt;0")+COUNTIFS('08'!$D$3:$D$300,C880,'08'!$H$3:$H$300,"&lt;0")+COUNTIFS('09'!$C$3:$C$300,C880,'09'!$H$3:$H$300,"&lt;0")+COUNTIFS('09'!$D$3:$D$300,C880,'09'!$H$3:$H$300,"&lt;0")+COUNTIFS('10'!$C$3:$C$260,C880,'10'!$I$3:$I$260,"&lt;0")+COUNTIFS('10'!$D$3:$D$260,C880,'10'!$I$3:$I$260,"&lt;0")+COUNTIFS('11'!$C$3:$C$300,C880,'11'!$H$3:$H$300,"&lt;0")+COUNTIFS('11'!$D$3:$D$300,C880,'11'!$H$3:$H$300,"&lt;0")+COUNTIFS('12'!$C$3:$C$300,C880,'12'!$H$3:$H$300,"&lt;0")+COUNTIFS('12'!$D$3:$D$300,C880,'12'!$H$3:$H$300,"&lt;0")</f>
        <v>0</v>
      </c>
      <c r="H880" s="19">
        <f>SUMIFS('01'!$H$3:$H$300,'01'!$C$3:$C$300,C880)+SUMIFS('01'!$H$3:$H$300,'01'!$D$3:$D$300,C880)+SUMIFS('02'!$H$3:$H$300,'02'!$C$3:$C$300,C880)+SUMIFS('02'!$H$3:$H$300,'02'!$D$3:$D$300,C880)+SUMIFS('03'!$H$3:$H$300,'03'!$C$3:$C$300,C880)+SUMIFS('03'!$H$3:$H$300,'03'!$D$3:$D$300,C880)+SUMIFS('04'!$H$3:$H$300,'04'!$C$3:$C$300,C880)+SUMIFS('04'!$H$3:$H$300,'04'!$D$3:$D$300,C880)+SUMIFS('05'!$H$3:$H$300,'05'!$C$3:$C$300,C880)+SUMIFS('05'!$H$3:$H$300,'05'!$D$3:$D$300,C880)+SUMIFS('06'!$H$3:$H$300,'06'!$C$3:$C$300,C880)+SUMIFS('06'!$H$3:$H$300,'06'!$D$3:$D$300,C880)+SUMIFS('07'!$H$3:$H$300,'07'!$C$3:$C$300,C880)+SUMIFS('07'!$H$3:$H$300,'07'!$D$3:$D$300,C880)+SUMIFS('08'!$H$3:$H$300,'08'!$C$3:$C$300,C880)+SUMIFS('08'!$H$3:$H$300,'08'!$D$3:$D$300,C880)+SUMIFS('09'!$H$3:$H$300,'09'!$C$3:$C$300,C880)+SUMIFS('09'!$H$3:$H$300,'09'!$D$3:$D$300,C880)+SUMIFS('10'!$I$3:$I$260,'10'!$C$3:$C$260,C880)+SUMIFS('10'!$I$3:$I$260,'10'!$D$3:$D$260,C880)+SUMIFS('11'!$H$3:$H$300,'11'!$C$3:$C$300,C880)+SUMIFS('11'!$H$3:$H$300,'11'!$D$3:$D$300,C880)+SUMIFS('12'!$H$3:$H$300,'12'!$C$3:$C$300,C880)+SUMIFS('12'!$H$3:$H$300,'12'!$D$3:$D$300,C880)</f>
        <v>0</v>
      </c>
      <c r="I880" s="212"/>
      <c r="J880" s="231"/>
      <c r="K880" s="212"/>
      <c r="L880" s="212"/>
    </row>
    <row r="881" spans="1:12" ht="24.75" customHeight="1">
      <c r="A881" s="16">
        <f>Equipes!$H881+(ROW(Equipes!$H881)/100000)</f>
        <v>8.8100000000000001E-3</v>
      </c>
      <c r="B881" s="13">
        <f>RANK(Equipes!$A881,A:A)</f>
        <v>120</v>
      </c>
      <c r="C881" s="28"/>
      <c r="D881" s="18">
        <f>COUNTIF('01'!$C$3:$C$300,C881)+COUNTIF('02'!$C$3:$C$300,C881)+COUNTIF('03'!$C$3:$C$300,C881)+COUNTIF('04'!$C$3:$C$300,C881)+COUNTIF('05'!$C$3:$C$300,C881)+COUNTIF('06'!$C$3:$C$300,C881)+COUNTIF('07'!$C$3:$C$300,C881)+COUNTIF('08'!$C$3:$C$300,C881)+COUNTIF('09'!$C$3:$C$300,C881)+COUNTIF('10'!$C$3:$C$260,C881)+COUNTIF('11'!$C$3:$C$300,C881)+COUNTIF('12'!$C$3:$C$300,C881)</f>
        <v>0</v>
      </c>
      <c r="E881" s="18">
        <f>COUNTIF('01'!$D$3:$D$300,C881)+COUNTIF('02'!$D$3:$D$300,C881)+COUNTIF('03'!$D$3:$D$300,C881)+COUNTIF('04'!$D$3:$D$300,C881)+COUNTIF('05'!$D$3:$D$300,C881)+COUNTIF('06'!$D$3:$D$300,C881)+COUNTIF('07'!$D$3:$D$300,C881)+COUNTIF('08'!$D$3:$D$300,C881)+COUNTIF('09'!$D$3:$D$300,C881)+COUNTIF('10'!$D$3:$D$260,C881)+COUNTIF('11'!$D$3:$D$300,C881)+COUNTIF('12'!$D$3:$D$300,C881)</f>
        <v>0</v>
      </c>
      <c r="F881" s="18">
        <f>COUNTIFS('01'!$C$3:$C$300,C881,'01'!$H$3:$H$300,"&gt;0")+COUNTIFS('01'!$D$3:$D$300,C881,'01'!$H$3:$H$300,"&gt;0")+COUNTIFS('02'!$C$3:$C$300,C881,'02'!$H$3:$H$300,"&gt;0")+COUNTIFS('02'!$D$3:$D$300,C881,'02'!$H$3:$H$300,"&gt;0")+COUNTIFS('03'!$C$3:$C$300,C881,'03'!$H$3:$H$300,"&gt;0")+COUNTIFS('03'!$D$3:$D$300,C881,'03'!$H$3:$H$300,"&gt;0")+COUNTIFS('04'!$C$3:$C$300,C881,'04'!$H$3:$H$300,"&gt;0")+COUNTIFS('04'!$D$3:$D$300,C881,'04'!$H$3:$H$300,"&gt;0")+COUNTIFS('05'!$C$3:$C$300,C881,'05'!$H$3:$H$300,"&gt;0")+COUNTIFS('05'!$D$3:$D$300,C881,'05'!$H$3:$H$300,"&gt;0")+COUNTIFS('06'!$C$3:$C$300,C881,'06'!$H$3:$H$300,"&gt;0")+COUNTIFS('06'!$D$3:$D$300,C881,'06'!$H$3:$H$300,"&gt;0")+COUNTIFS('07'!$C$3:$C$300,C881,'07'!$H$3:$H$300,"&gt;0")+COUNTIFS('07'!$D$3:$D$300,C881,'07'!$H$3:$H$300,"&gt;0")+COUNTIFS('08'!$C$3:$C$300,C881,'08'!$H$3:$H$300,"&gt;0")+COUNTIFS('08'!$D$3:$D$300,C881,'08'!$H$3:$H$300,"&gt;0")+COUNTIFS('09'!$C$3:$C$300,C881,'09'!$H$3:$H$300,"&gt;0")+COUNTIFS('09'!$D$3:$D$300,C881,'09'!$H$3:$H$300,"&gt;0")+COUNTIFS('10'!$C$3:$C$260,C881,'10'!$I$3:$I$260,"&gt;0")+COUNTIFS('10'!$D$3:$D$260,C881,'10'!$I$3:$I$260,"&gt;0")+COUNTIFS('11'!$C$3:$C$300,C881,'11'!$H$3:$H$300,"&gt;0")+COUNTIFS('11'!$D$3:$D$300,C881,'11'!$H$3:$H$300,"&gt;0")+COUNTIFS('12'!$C$3:$C$300,C881,'12'!$H$3:$H$300,"&gt;0")+COUNTIFS('12'!$D$3:$D$300,C881,'12'!$H$3:$H$300,"&gt;0")</f>
        <v>0</v>
      </c>
      <c r="G881" s="18">
        <f>COUNTIFS('01'!$C$3:$C$300,C881,'01'!$H$3:$H$300,"&lt;0")+COUNTIFS('01'!$D$3:$D$300,C881,'01'!$H$3:$H$300,"&lt;0")+COUNTIFS('02'!$C$3:$C$300,C881,'02'!$H$3:$H$300,"&lt;0")+COUNTIFS('02'!$D$3:$D$300,C881,'02'!$H$3:$H$300,"&lt;0")+COUNTIFS('03'!$C$3:$C$300,C881,'03'!$H$3:$H$300,"&lt;0")+COUNTIFS('03'!$D$3:$D$300,C881,'03'!$H$3:$H$300,"&lt;0")+COUNTIFS('04'!$C$3:$C$300,C881,'04'!$H$3:$H$300,"&lt;0")+COUNTIFS('04'!$D$3:$D$300,C881,'04'!$H$3:$H$300,"&lt;0")+COUNTIFS('05'!$C$3:$C$300,C881,'05'!$H$3:$H$300,"&lt;0")+COUNTIFS('05'!$D$3:$D$300,C881,'05'!$H$3:$H$300,"&lt;0")+COUNTIFS('06'!$C$3:$C$300,C881,'06'!$H$3:$H$300,"&lt;0")+COUNTIFS('06'!$D$3:$D$300,C881,'06'!$H$3:$H$300,"&lt;0")+COUNTIFS('07'!$C$3:$C$300,C881,'07'!$H$3:$H$300,"&lt;0")+COUNTIFS('07'!$D$3:$D$300,C881,'07'!$H$3:$H$300,"&lt;0")+COUNTIFS('08'!$C$3:$C$300,C881,'08'!$H$3:$H$300,"&lt;0")+COUNTIFS('08'!$D$3:$D$300,C881,'08'!$H$3:$H$300,"&lt;0")+COUNTIFS('09'!$C$3:$C$300,C881,'09'!$H$3:$H$300,"&lt;0")+COUNTIFS('09'!$D$3:$D$300,C881,'09'!$H$3:$H$300,"&lt;0")+COUNTIFS('10'!$C$3:$C$260,C881,'10'!$I$3:$I$260,"&lt;0")+COUNTIFS('10'!$D$3:$D$260,C881,'10'!$I$3:$I$260,"&lt;0")+COUNTIFS('11'!$C$3:$C$300,C881,'11'!$H$3:$H$300,"&lt;0")+COUNTIFS('11'!$D$3:$D$300,C881,'11'!$H$3:$H$300,"&lt;0")+COUNTIFS('12'!$C$3:$C$300,C881,'12'!$H$3:$H$300,"&lt;0")+COUNTIFS('12'!$D$3:$D$300,C881,'12'!$H$3:$H$300,"&lt;0")</f>
        <v>0</v>
      </c>
      <c r="H881" s="19">
        <f>SUMIFS('01'!$H$3:$H$300,'01'!$C$3:$C$300,C881)+SUMIFS('01'!$H$3:$H$300,'01'!$D$3:$D$300,C881)+SUMIFS('02'!$H$3:$H$300,'02'!$C$3:$C$300,C881)+SUMIFS('02'!$H$3:$H$300,'02'!$D$3:$D$300,C881)+SUMIFS('03'!$H$3:$H$300,'03'!$C$3:$C$300,C881)+SUMIFS('03'!$H$3:$H$300,'03'!$D$3:$D$300,C881)+SUMIFS('04'!$H$3:$H$300,'04'!$C$3:$C$300,C881)+SUMIFS('04'!$H$3:$H$300,'04'!$D$3:$D$300,C881)+SUMIFS('05'!$H$3:$H$300,'05'!$C$3:$C$300,C881)+SUMIFS('05'!$H$3:$H$300,'05'!$D$3:$D$300,C881)+SUMIFS('06'!$H$3:$H$300,'06'!$C$3:$C$300,C881)+SUMIFS('06'!$H$3:$H$300,'06'!$D$3:$D$300,C881)+SUMIFS('07'!$H$3:$H$300,'07'!$C$3:$C$300,C881)+SUMIFS('07'!$H$3:$H$300,'07'!$D$3:$D$300,C881)+SUMIFS('08'!$H$3:$H$300,'08'!$C$3:$C$300,C881)+SUMIFS('08'!$H$3:$H$300,'08'!$D$3:$D$300,C881)+SUMIFS('09'!$H$3:$H$300,'09'!$C$3:$C$300,C881)+SUMIFS('09'!$H$3:$H$300,'09'!$D$3:$D$300,C881)+SUMIFS('10'!$I$3:$I$260,'10'!$C$3:$C$260,C881)+SUMIFS('10'!$I$3:$I$260,'10'!$D$3:$D$260,C881)+SUMIFS('11'!$H$3:$H$300,'11'!$C$3:$C$300,C881)+SUMIFS('11'!$H$3:$H$300,'11'!$D$3:$D$300,C881)+SUMIFS('12'!$H$3:$H$300,'12'!$C$3:$C$300,C881)+SUMIFS('12'!$H$3:$H$300,'12'!$D$3:$D$300,C881)</f>
        <v>0</v>
      </c>
      <c r="I881" s="212"/>
      <c r="J881" s="231"/>
      <c r="K881" s="212"/>
      <c r="L881" s="212"/>
    </row>
    <row r="882" spans="1:12" ht="24.75" customHeight="1">
      <c r="A882" s="16">
        <f>Equipes!$H882+(ROW(Equipes!$H882)/100000)</f>
        <v>8.8199999999999997E-3</v>
      </c>
      <c r="B882" s="13">
        <f>RANK(Equipes!$A882,A:A)</f>
        <v>119</v>
      </c>
      <c r="C882" s="28"/>
      <c r="D882" s="18">
        <f>COUNTIF('01'!$C$3:$C$300,C882)+COUNTIF('02'!$C$3:$C$300,C882)+COUNTIF('03'!$C$3:$C$300,C882)+COUNTIF('04'!$C$3:$C$300,C882)+COUNTIF('05'!$C$3:$C$300,C882)+COUNTIF('06'!$C$3:$C$300,C882)+COUNTIF('07'!$C$3:$C$300,C882)+COUNTIF('08'!$C$3:$C$300,C882)+COUNTIF('09'!$C$3:$C$300,C882)+COUNTIF('10'!$C$3:$C$260,C882)+COUNTIF('11'!$C$3:$C$300,C882)+COUNTIF('12'!$C$3:$C$300,C882)</f>
        <v>0</v>
      </c>
      <c r="E882" s="18">
        <f>COUNTIF('01'!$D$3:$D$300,C882)+COUNTIF('02'!$D$3:$D$300,C882)+COUNTIF('03'!$D$3:$D$300,C882)+COUNTIF('04'!$D$3:$D$300,C882)+COUNTIF('05'!$D$3:$D$300,C882)+COUNTIF('06'!$D$3:$D$300,C882)+COUNTIF('07'!$D$3:$D$300,C882)+COUNTIF('08'!$D$3:$D$300,C882)+COUNTIF('09'!$D$3:$D$300,C882)+COUNTIF('10'!$D$3:$D$260,C882)+COUNTIF('11'!$D$3:$D$300,C882)+COUNTIF('12'!$D$3:$D$300,C882)</f>
        <v>0</v>
      </c>
      <c r="F882" s="18">
        <f>COUNTIFS('01'!$C$3:$C$300,C882,'01'!$H$3:$H$300,"&gt;0")+COUNTIFS('01'!$D$3:$D$300,C882,'01'!$H$3:$H$300,"&gt;0")+COUNTIFS('02'!$C$3:$C$300,C882,'02'!$H$3:$H$300,"&gt;0")+COUNTIFS('02'!$D$3:$D$300,C882,'02'!$H$3:$H$300,"&gt;0")+COUNTIFS('03'!$C$3:$C$300,C882,'03'!$H$3:$H$300,"&gt;0")+COUNTIFS('03'!$D$3:$D$300,C882,'03'!$H$3:$H$300,"&gt;0")+COUNTIFS('04'!$C$3:$C$300,C882,'04'!$H$3:$H$300,"&gt;0")+COUNTIFS('04'!$D$3:$D$300,C882,'04'!$H$3:$H$300,"&gt;0")+COUNTIFS('05'!$C$3:$C$300,C882,'05'!$H$3:$H$300,"&gt;0")+COUNTIFS('05'!$D$3:$D$300,C882,'05'!$H$3:$H$300,"&gt;0")+COUNTIFS('06'!$C$3:$C$300,C882,'06'!$H$3:$H$300,"&gt;0")+COUNTIFS('06'!$D$3:$D$300,C882,'06'!$H$3:$H$300,"&gt;0")+COUNTIFS('07'!$C$3:$C$300,C882,'07'!$H$3:$H$300,"&gt;0")+COUNTIFS('07'!$D$3:$D$300,C882,'07'!$H$3:$H$300,"&gt;0")+COUNTIFS('08'!$C$3:$C$300,C882,'08'!$H$3:$H$300,"&gt;0")+COUNTIFS('08'!$D$3:$D$300,C882,'08'!$H$3:$H$300,"&gt;0")+COUNTIFS('09'!$C$3:$C$300,C882,'09'!$H$3:$H$300,"&gt;0")+COUNTIFS('09'!$D$3:$D$300,C882,'09'!$H$3:$H$300,"&gt;0")+COUNTIFS('10'!$C$3:$C$260,C882,'10'!$I$3:$I$260,"&gt;0")+COUNTIFS('10'!$D$3:$D$260,C882,'10'!$I$3:$I$260,"&gt;0")+COUNTIFS('11'!$C$3:$C$300,C882,'11'!$H$3:$H$300,"&gt;0")+COUNTIFS('11'!$D$3:$D$300,C882,'11'!$H$3:$H$300,"&gt;0")+COUNTIFS('12'!$C$3:$C$300,C882,'12'!$H$3:$H$300,"&gt;0")+COUNTIFS('12'!$D$3:$D$300,C882,'12'!$H$3:$H$300,"&gt;0")</f>
        <v>0</v>
      </c>
      <c r="G882" s="18">
        <f>COUNTIFS('01'!$C$3:$C$300,C882,'01'!$H$3:$H$300,"&lt;0")+COUNTIFS('01'!$D$3:$D$300,C882,'01'!$H$3:$H$300,"&lt;0")+COUNTIFS('02'!$C$3:$C$300,C882,'02'!$H$3:$H$300,"&lt;0")+COUNTIFS('02'!$D$3:$D$300,C882,'02'!$H$3:$H$300,"&lt;0")+COUNTIFS('03'!$C$3:$C$300,C882,'03'!$H$3:$H$300,"&lt;0")+COUNTIFS('03'!$D$3:$D$300,C882,'03'!$H$3:$H$300,"&lt;0")+COUNTIFS('04'!$C$3:$C$300,C882,'04'!$H$3:$H$300,"&lt;0")+COUNTIFS('04'!$D$3:$D$300,C882,'04'!$H$3:$H$300,"&lt;0")+COUNTIFS('05'!$C$3:$C$300,C882,'05'!$H$3:$H$300,"&lt;0")+COUNTIFS('05'!$D$3:$D$300,C882,'05'!$H$3:$H$300,"&lt;0")+COUNTIFS('06'!$C$3:$C$300,C882,'06'!$H$3:$H$300,"&lt;0")+COUNTIFS('06'!$D$3:$D$300,C882,'06'!$H$3:$H$300,"&lt;0")+COUNTIFS('07'!$C$3:$C$300,C882,'07'!$H$3:$H$300,"&lt;0")+COUNTIFS('07'!$D$3:$D$300,C882,'07'!$H$3:$H$300,"&lt;0")+COUNTIFS('08'!$C$3:$C$300,C882,'08'!$H$3:$H$300,"&lt;0")+COUNTIFS('08'!$D$3:$D$300,C882,'08'!$H$3:$H$300,"&lt;0")+COUNTIFS('09'!$C$3:$C$300,C882,'09'!$H$3:$H$300,"&lt;0")+COUNTIFS('09'!$D$3:$D$300,C882,'09'!$H$3:$H$300,"&lt;0")+COUNTIFS('10'!$C$3:$C$260,C882,'10'!$I$3:$I$260,"&lt;0")+COUNTIFS('10'!$D$3:$D$260,C882,'10'!$I$3:$I$260,"&lt;0")+COUNTIFS('11'!$C$3:$C$300,C882,'11'!$H$3:$H$300,"&lt;0")+COUNTIFS('11'!$D$3:$D$300,C882,'11'!$H$3:$H$300,"&lt;0")+COUNTIFS('12'!$C$3:$C$300,C882,'12'!$H$3:$H$300,"&lt;0")+COUNTIFS('12'!$D$3:$D$300,C882,'12'!$H$3:$H$300,"&lt;0")</f>
        <v>0</v>
      </c>
      <c r="H882" s="19">
        <f>SUMIFS('01'!$H$3:$H$300,'01'!$C$3:$C$300,C882)+SUMIFS('01'!$H$3:$H$300,'01'!$D$3:$D$300,C882)+SUMIFS('02'!$H$3:$H$300,'02'!$C$3:$C$300,C882)+SUMIFS('02'!$H$3:$H$300,'02'!$D$3:$D$300,C882)+SUMIFS('03'!$H$3:$H$300,'03'!$C$3:$C$300,C882)+SUMIFS('03'!$H$3:$H$300,'03'!$D$3:$D$300,C882)+SUMIFS('04'!$H$3:$H$300,'04'!$C$3:$C$300,C882)+SUMIFS('04'!$H$3:$H$300,'04'!$D$3:$D$300,C882)+SUMIFS('05'!$H$3:$H$300,'05'!$C$3:$C$300,C882)+SUMIFS('05'!$H$3:$H$300,'05'!$D$3:$D$300,C882)+SUMIFS('06'!$H$3:$H$300,'06'!$C$3:$C$300,C882)+SUMIFS('06'!$H$3:$H$300,'06'!$D$3:$D$300,C882)+SUMIFS('07'!$H$3:$H$300,'07'!$C$3:$C$300,C882)+SUMIFS('07'!$H$3:$H$300,'07'!$D$3:$D$300,C882)+SUMIFS('08'!$H$3:$H$300,'08'!$C$3:$C$300,C882)+SUMIFS('08'!$H$3:$H$300,'08'!$D$3:$D$300,C882)+SUMIFS('09'!$H$3:$H$300,'09'!$C$3:$C$300,C882)+SUMIFS('09'!$H$3:$H$300,'09'!$D$3:$D$300,C882)+SUMIFS('10'!$I$3:$I$260,'10'!$C$3:$C$260,C882)+SUMIFS('10'!$I$3:$I$260,'10'!$D$3:$D$260,C882)+SUMIFS('11'!$H$3:$H$300,'11'!$C$3:$C$300,C882)+SUMIFS('11'!$H$3:$H$300,'11'!$D$3:$D$300,C882)+SUMIFS('12'!$H$3:$H$300,'12'!$C$3:$C$300,C882)+SUMIFS('12'!$H$3:$H$300,'12'!$D$3:$D$300,C882)</f>
        <v>0</v>
      </c>
      <c r="I882" s="212"/>
      <c r="J882" s="231"/>
      <c r="K882" s="212"/>
      <c r="L882" s="212"/>
    </row>
    <row r="883" spans="1:12" ht="24.75" customHeight="1">
      <c r="A883" s="16">
        <f>Equipes!$H883+(ROW(Equipes!$H883)/100000)</f>
        <v>8.8299999999999993E-3</v>
      </c>
      <c r="B883" s="13">
        <f>RANK(Equipes!$A883,A:A)</f>
        <v>118</v>
      </c>
      <c r="C883" s="28"/>
      <c r="D883" s="18">
        <f>COUNTIF('01'!$C$3:$C$300,C883)+COUNTIF('02'!$C$3:$C$300,C883)+COUNTIF('03'!$C$3:$C$300,C883)+COUNTIF('04'!$C$3:$C$300,C883)+COUNTIF('05'!$C$3:$C$300,C883)+COUNTIF('06'!$C$3:$C$300,C883)+COUNTIF('07'!$C$3:$C$300,C883)+COUNTIF('08'!$C$3:$C$300,C883)+COUNTIF('09'!$C$3:$C$300,C883)+COUNTIF('10'!$C$3:$C$260,C883)+COUNTIF('11'!$C$3:$C$300,C883)+COUNTIF('12'!$C$3:$C$300,C883)</f>
        <v>0</v>
      </c>
      <c r="E883" s="18">
        <f>COUNTIF('01'!$D$3:$D$300,C883)+COUNTIF('02'!$D$3:$D$300,C883)+COUNTIF('03'!$D$3:$D$300,C883)+COUNTIF('04'!$D$3:$D$300,C883)+COUNTIF('05'!$D$3:$D$300,C883)+COUNTIF('06'!$D$3:$D$300,C883)+COUNTIF('07'!$D$3:$D$300,C883)+COUNTIF('08'!$D$3:$D$300,C883)+COUNTIF('09'!$D$3:$D$300,C883)+COUNTIF('10'!$D$3:$D$260,C883)+COUNTIF('11'!$D$3:$D$300,C883)+COUNTIF('12'!$D$3:$D$300,C883)</f>
        <v>0</v>
      </c>
      <c r="F883" s="18">
        <f>COUNTIFS('01'!$C$3:$C$300,C883,'01'!$H$3:$H$300,"&gt;0")+COUNTIFS('01'!$D$3:$D$300,C883,'01'!$H$3:$H$300,"&gt;0")+COUNTIFS('02'!$C$3:$C$300,C883,'02'!$H$3:$H$300,"&gt;0")+COUNTIFS('02'!$D$3:$D$300,C883,'02'!$H$3:$H$300,"&gt;0")+COUNTIFS('03'!$C$3:$C$300,C883,'03'!$H$3:$H$300,"&gt;0")+COUNTIFS('03'!$D$3:$D$300,C883,'03'!$H$3:$H$300,"&gt;0")+COUNTIFS('04'!$C$3:$C$300,C883,'04'!$H$3:$H$300,"&gt;0")+COUNTIFS('04'!$D$3:$D$300,C883,'04'!$H$3:$H$300,"&gt;0")+COUNTIFS('05'!$C$3:$C$300,C883,'05'!$H$3:$H$300,"&gt;0")+COUNTIFS('05'!$D$3:$D$300,C883,'05'!$H$3:$H$300,"&gt;0")+COUNTIFS('06'!$C$3:$C$300,C883,'06'!$H$3:$H$300,"&gt;0")+COUNTIFS('06'!$D$3:$D$300,C883,'06'!$H$3:$H$300,"&gt;0")+COUNTIFS('07'!$C$3:$C$300,C883,'07'!$H$3:$H$300,"&gt;0")+COUNTIFS('07'!$D$3:$D$300,C883,'07'!$H$3:$H$300,"&gt;0")+COUNTIFS('08'!$C$3:$C$300,C883,'08'!$H$3:$H$300,"&gt;0")+COUNTIFS('08'!$D$3:$D$300,C883,'08'!$H$3:$H$300,"&gt;0")+COUNTIFS('09'!$C$3:$C$300,C883,'09'!$H$3:$H$300,"&gt;0")+COUNTIFS('09'!$D$3:$D$300,C883,'09'!$H$3:$H$300,"&gt;0")+COUNTIFS('10'!$C$3:$C$260,C883,'10'!$I$3:$I$260,"&gt;0")+COUNTIFS('10'!$D$3:$D$260,C883,'10'!$I$3:$I$260,"&gt;0")+COUNTIFS('11'!$C$3:$C$300,C883,'11'!$H$3:$H$300,"&gt;0")+COUNTIFS('11'!$D$3:$D$300,C883,'11'!$H$3:$H$300,"&gt;0")+COUNTIFS('12'!$C$3:$C$300,C883,'12'!$H$3:$H$300,"&gt;0")+COUNTIFS('12'!$D$3:$D$300,C883,'12'!$H$3:$H$300,"&gt;0")</f>
        <v>0</v>
      </c>
      <c r="G883" s="18">
        <f>COUNTIFS('01'!$C$3:$C$300,C883,'01'!$H$3:$H$300,"&lt;0")+COUNTIFS('01'!$D$3:$D$300,C883,'01'!$H$3:$H$300,"&lt;0")+COUNTIFS('02'!$C$3:$C$300,C883,'02'!$H$3:$H$300,"&lt;0")+COUNTIFS('02'!$D$3:$D$300,C883,'02'!$H$3:$H$300,"&lt;0")+COUNTIFS('03'!$C$3:$C$300,C883,'03'!$H$3:$H$300,"&lt;0")+COUNTIFS('03'!$D$3:$D$300,C883,'03'!$H$3:$H$300,"&lt;0")+COUNTIFS('04'!$C$3:$C$300,C883,'04'!$H$3:$H$300,"&lt;0")+COUNTIFS('04'!$D$3:$D$300,C883,'04'!$H$3:$H$300,"&lt;0")+COUNTIFS('05'!$C$3:$C$300,C883,'05'!$H$3:$H$300,"&lt;0")+COUNTIFS('05'!$D$3:$D$300,C883,'05'!$H$3:$H$300,"&lt;0")+COUNTIFS('06'!$C$3:$C$300,C883,'06'!$H$3:$H$300,"&lt;0")+COUNTIFS('06'!$D$3:$D$300,C883,'06'!$H$3:$H$300,"&lt;0")+COUNTIFS('07'!$C$3:$C$300,C883,'07'!$H$3:$H$300,"&lt;0")+COUNTIFS('07'!$D$3:$D$300,C883,'07'!$H$3:$H$300,"&lt;0")+COUNTIFS('08'!$C$3:$C$300,C883,'08'!$H$3:$H$300,"&lt;0")+COUNTIFS('08'!$D$3:$D$300,C883,'08'!$H$3:$H$300,"&lt;0")+COUNTIFS('09'!$C$3:$C$300,C883,'09'!$H$3:$H$300,"&lt;0")+COUNTIFS('09'!$D$3:$D$300,C883,'09'!$H$3:$H$300,"&lt;0")+COUNTIFS('10'!$C$3:$C$260,C883,'10'!$I$3:$I$260,"&lt;0")+COUNTIFS('10'!$D$3:$D$260,C883,'10'!$I$3:$I$260,"&lt;0")+COUNTIFS('11'!$C$3:$C$300,C883,'11'!$H$3:$H$300,"&lt;0")+COUNTIFS('11'!$D$3:$D$300,C883,'11'!$H$3:$H$300,"&lt;0")+COUNTIFS('12'!$C$3:$C$300,C883,'12'!$H$3:$H$300,"&lt;0")+COUNTIFS('12'!$D$3:$D$300,C883,'12'!$H$3:$H$300,"&lt;0")</f>
        <v>0</v>
      </c>
      <c r="H883" s="19">
        <f>SUMIFS('01'!$H$3:$H$300,'01'!$C$3:$C$300,C883)+SUMIFS('01'!$H$3:$H$300,'01'!$D$3:$D$300,C883)+SUMIFS('02'!$H$3:$H$300,'02'!$C$3:$C$300,C883)+SUMIFS('02'!$H$3:$H$300,'02'!$D$3:$D$300,C883)+SUMIFS('03'!$H$3:$H$300,'03'!$C$3:$C$300,C883)+SUMIFS('03'!$H$3:$H$300,'03'!$D$3:$D$300,C883)+SUMIFS('04'!$H$3:$H$300,'04'!$C$3:$C$300,C883)+SUMIFS('04'!$H$3:$H$300,'04'!$D$3:$D$300,C883)+SUMIFS('05'!$H$3:$H$300,'05'!$C$3:$C$300,C883)+SUMIFS('05'!$H$3:$H$300,'05'!$D$3:$D$300,C883)+SUMIFS('06'!$H$3:$H$300,'06'!$C$3:$C$300,C883)+SUMIFS('06'!$H$3:$H$300,'06'!$D$3:$D$300,C883)+SUMIFS('07'!$H$3:$H$300,'07'!$C$3:$C$300,C883)+SUMIFS('07'!$H$3:$H$300,'07'!$D$3:$D$300,C883)+SUMIFS('08'!$H$3:$H$300,'08'!$C$3:$C$300,C883)+SUMIFS('08'!$H$3:$H$300,'08'!$D$3:$D$300,C883)+SUMIFS('09'!$H$3:$H$300,'09'!$C$3:$C$300,C883)+SUMIFS('09'!$H$3:$H$300,'09'!$D$3:$D$300,C883)+SUMIFS('10'!$I$3:$I$260,'10'!$C$3:$C$260,C883)+SUMIFS('10'!$I$3:$I$260,'10'!$D$3:$D$260,C883)+SUMIFS('11'!$H$3:$H$300,'11'!$C$3:$C$300,C883)+SUMIFS('11'!$H$3:$H$300,'11'!$D$3:$D$300,C883)+SUMIFS('12'!$H$3:$H$300,'12'!$C$3:$C$300,C883)+SUMIFS('12'!$H$3:$H$300,'12'!$D$3:$D$300,C883)</f>
        <v>0</v>
      </c>
      <c r="I883" s="212"/>
      <c r="J883" s="231"/>
      <c r="K883" s="212"/>
      <c r="L883" s="212"/>
    </row>
    <row r="884" spans="1:12" ht="24.75" customHeight="1">
      <c r="A884" s="16">
        <f>Equipes!$H884+(ROW(Equipes!$H884)/100000)</f>
        <v>8.8400000000000006E-3</v>
      </c>
      <c r="B884" s="13">
        <f>RANK(Equipes!$A884,A:A)</f>
        <v>117</v>
      </c>
      <c r="C884" s="28"/>
      <c r="D884" s="18">
        <f>COUNTIF('01'!$C$3:$C$300,C884)+COUNTIF('02'!$C$3:$C$300,C884)+COUNTIF('03'!$C$3:$C$300,C884)+COUNTIF('04'!$C$3:$C$300,C884)+COUNTIF('05'!$C$3:$C$300,C884)+COUNTIF('06'!$C$3:$C$300,C884)+COUNTIF('07'!$C$3:$C$300,C884)+COUNTIF('08'!$C$3:$C$300,C884)+COUNTIF('09'!$C$3:$C$300,C884)+COUNTIF('10'!$C$3:$C$260,C884)+COUNTIF('11'!$C$3:$C$300,C884)+COUNTIF('12'!$C$3:$C$300,C884)</f>
        <v>0</v>
      </c>
      <c r="E884" s="18">
        <f>COUNTIF('01'!$D$3:$D$300,C884)+COUNTIF('02'!$D$3:$D$300,C884)+COUNTIF('03'!$D$3:$D$300,C884)+COUNTIF('04'!$D$3:$D$300,C884)+COUNTIF('05'!$D$3:$D$300,C884)+COUNTIF('06'!$D$3:$D$300,C884)+COUNTIF('07'!$D$3:$D$300,C884)+COUNTIF('08'!$D$3:$D$300,C884)+COUNTIF('09'!$D$3:$D$300,C884)+COUNTIF('10'!$D$3:$D$260,C884)+COUNTIF('11'!$D$3:$D$300,C884)+COUNTIF('12'!$D$3:$D$300,C884)</f>
        <v>0</v>
      </c>
      <c r="F884" s="18">
        <f>COUNTIFS('01'!$C$3:$C$300,C884,'01'!$H$3:$H$300,"&gt;0")+COUNTIFS('01'!$D$3:$D$300,C884,'01'!$H$3:$H$300,"&gt;0")+COUNTIFS('02'!$C$3:$C$300,C884,'02'!$H$3:$H$300,"&gt;0")+COUNTIFS('02'!$D$3:$D$300,C884,'02'!$H$3:$H$300,"&gt;0")+COUNTIFS('03'!$C$3:$C$300,C884,'03'!$H$3:$H$300,"&gt;0")+COUNTIFS('03'!$D$3:$D$300,C884,'03'!$H$3:$H$300,"&gt;0")+COUNTIFS('04'!$C$3:$C$300,C884,'04'!$H$3:$H$300,"&gt;0")+COUNTIFS('04'!$D$3:$D$300,C884,'04'!$H$3:$H$300,"&gt;0")+COUNTIFS('05'!$C$3:$C$300,C884,'05'!$H$3:$H$300,"&gt;0")+COUNTIFS('05'!$D$3:$D$300,C884,'05'!$H$3:$H$300,"&gt;0")+COUNTIFS('06'!$C$3:$C$300,C884,'06'!$H$3:$H$300,"&gt;0")+COUNTIFS('06'!$D$3:$D$300,C884,'06'!$H$3:$H$300,"&gt;0")+COUNTIFS('07'!$C$3:$C$300,C884,'07'!$H$3:$H$300,"&gt;0")+COUNTIFS('07'!$D$3:$D$300,C884,'07'!$H$3:$H$300,"&gt;0")+COUNTIFS('08'!$C$3:$C$300,C884,'08'!$H$3:$H$300,"&gt;0")+COUNTIFS('08'!$D$3:$D$300,C884,'08'!$H$3:$H$300,"&gt;0")+COUNTIFS('09'!$C$3:$C$300,C884,'09'!$H$3:$H$300,"&gt;0")+COUNTIFS('09'!$D$3:$D$300,C884,'09'!$H$3:$H$300,"&gt;0")+COUNTIFS('10'!$C$3:$C$260,C884,'10'!$I$3:$I$260,"&gt;0")+COUNTIFS('10'!$D$3:$D$260,C884,'10'!$I$3:$I$260,"&gt;0")+COUNTIFS('11'!$C$3:$C$300,C884,'11'!$H$3:$H$300,"&gt;0")+COUNTIFS('11'!$D$3:$D$300,C884,'11'!$H$3:$H$300,"&gt;0")+COUNTIFS('12'!$C$3:$C$300,C884,'12'!$H$3:$H$300,"&gt;0")+COUNTIFS('12'!$D$3:$D$300,C884,'12'!$H$3:$H$300,"&gt;0")</f>
        <v>0</v>
      </c>
      <c r="G884" s="18">
        <f>COUNTIFS('01'!$C$3:$C$300,C884,'01'!$H$3:$H$300,"&lt;0")+COUNTIFS('01'!$D$3:$D$300,C884,'01'!$H$3:$H$300,"&lt;0")+COUNTIFS('02'!$C$3:$C$300,C884,'02'!$H$3:$H$300,"&lt;0")+COUNTIFS('02'!$D$3:$D$300,C884,'02'!$H$3:$H$300,"&lt;0")+COUNTIFS('03'!$C$3:$C$300,C884,'03'!$H$3:$H$300,"&lt;0")+COUNTIFS('03'!$D$3:$D$300,C884,'03'!$H$3:$H$300,"&lt;0")+COUNTIFS('04'!$C$3:$C$300,C884,'04'!$H$3:$H$300,"&lt;0")+COUNTIFS('04'!$D$3:$D$300,C884,'04'!$H$3:$H$300,"&lt;0")+COUNTIFS('05'!$C$3:$C$300,C884,'05'!$H$3:$H$300,"&lt;0")+COUNTIFS('05'!$D$3:$D$300,C884,'05'!$H$3:$H$300,"&lt;0")+COUNTIFS('06'!$C$3:$C$300,C884,'06'!$H$3:$H$300,"&lt;0")+COUNTIFS('06'!$D$3:$D$300,C884,'06'!$H$3:$H$300,"&lt;0")+COUNTIFS('07'!$C$3:$C$300,C884,'07'!$H$3:$H$300,"&lt;0")+COUNTIFS('07'!$D$3:$D$300,C884,'07'!$H$3:$H$300,"&lt;0")+COUNTIFS('08'!$C$3:$C$300,C884,'08'!$H$3:$H$300,"&lt;0")+COUNTIFS('08'!$D$3:$D$300,C884,'08'!$H$3:$H$300,"&lt;0")+COUNTIFS('09'!$C$3:$C$300,C884,'09'!$H$3:$H$300,"&lt;0")+COUNTIFS('09'!$D$3:$D$300,C884,'09'!$H$3:$H$300,"&lt;0")+COUNTIFS('10'!$C$3:$C$260,C884,'10'!$I$3:$I$260,"&lt;0")+COUNTIFS('10'!$D$3:$D$260,C884,'10'!$I$3:$I$260,"&lt;0")+COUNTIFS('11'!$C$3:$C$300,C884,'11'!$H$3:$H$300,"&lt;0")+COUNTIFS('11'!$D$3:$D$300,C884,'11'!$H$3:$H$300,"&lt;0")+COUNTIFS('12'!$C$3:$C$300,C884,'12'!$H$3:$H$300,"&lt;0")+COUNTIFS('12'!$D$3:$D$300,C884,'12'!$H$3:$H$300,"&lt;0")</f>
        <v>0</v>
      </c>
      <c r="H884" s="19">
        <f>SUMIFS('01'!$H$3:$H$300,'01'!$C$3:$C$300,C884)+SUMIFS('01'!$H$3:$H$300,'01'!$D$3:$D$300,C884)+SUMIFS('02'!$H$3:$H$300,'02'!$C$3:$C$300,C884)+SUMIFS('02'!$H$3:$H$300,'02'!$D$3:$D$300,C884)+SUMIFS('03'!$H$3:$H$300,'03'!$C$3:$C$300,C884)+SUMIFS('03'!$H$3:$H$300,'03'!$D$3:$D$300,C884)+SUMIFS('04'!$H$3:$H$300,'04'!$C$3:$C$300,C884)+SUMIFS('04'!$H$3:$H$300,'04'!$D$3:$D$300,C884)+SUMIFS('05'!$H$3:$H$300,'05'!$C$3:$C$300,C884)+SUMIFS('05'!$H$3:$H$300,'05'!$D$3:$D$300,C884)+SUMIFS('06'!$H$3:$H$300,'06'!$C$3:$C$300,C884)+SUMIFS('06'!$H$3:$H$300,'06'!$D$3:$D$300,C884)+SUMIFS('07'!$H$3:$H$300,'07'!$C$3:$C$300,C884)+SUMIFS('07'!$H$3:$H$300,'07'!$D$3:$D$300,C884)+SUMIFS('08'!$H$3:$H$300,'08'!$C$3:$C$300,C884)+SUMIFS('08'!$H$3:$H$300,'08'!$D$3:$D$300,C884)+SUMIFS('09'!$H$3:$H$300,'09'!$C$3:$C$300,C884)+SUMIFS('09'!$H$3:$H$300,'09'!$D$3:$D$300,C884)+SUMIFS('10'!$I$3:$I$260,'10'!$C$3:$C$260,C884)+SUMIFS('10'!$I$3:$I$260,'10'!$D$3:$D$260,C884)+SUMIFS('11'!$H$3:$H$300,'11'!$C$3:$C$300,C884)+SUMIFS('11'!$H$3:$H$300,'11'!$D$3:$D$300,C884)+SUMIFS('12'!$H$3:$H$300,'12'!$C$3:$C$300,C884)+SUMIFS('12'!$H$3:$H$300,'12'!$D$3:$D$300,C884)</f>
        <v>0</v>
      </c>
      <c r="I884" s="212"/>
      <c r="J884" s="231"/>
      <c r="K884" s="212"/>
      <c r="L884" s="212"/>
    </row>
    <row r="885" spans="1:12" ht="24.75" customHeight="1">
      <c r="A885" s="16">
        <f>Equipes!$H885+(ROW(Equipes!$H885)/100000)</f>
        <v>8.8500000000000002E-3</v>
      </c>
      <c r="B885" s="13">
        <f>RANK(Equipes!$A885,A:A)</f>
        <v>116</v>
      </c>
      <c r="C885" s="28"/>
      <c r="D885" s="18">
        <f>COUNTIF('01'!$C$3:$C$300,C885)+COUNTIF('02'!$C$3:$C$300,C885)+COUNTIF('03'!$C$3:$C$300,C885)+COUNTIF('04'!$C$3:$C$300,C885)+COUNTIF('05'!$C$3:$C$300,C885)+COUNTIF('06'!$C$3:$C$300,C885)+COUNTIF('07'!$C$3:$C$300,C885)+COUNTIF('08'!$C$3:$C$300,C885)+COUNTIF('09'!$C$3:$C$300,C885)+COUNTIF('10'!$C$3:$C$260,C885)+COUNTIF('11'!$C$3:$C$300,C885)+COUNTIF('12'!$C$3:$C$300,C885)</f>
        <v>0</v>
      </c>
      <c r="E885" s="18">
        <f>COUNTIF('01'!$D$3:$D$300,C885)+COUNTIF('02'!$D$3:$D$300,C885)+COUNTIF('03'!$D$3:$D$300,C885)+COUNTIF('04'!$D$3:$D$300,C885)+COUNTIF('05'!$D$3:$D$300,C885)+COUNTIF('06'!$D$3:$D$300,C885)+COUNTIF('07'!$D$3:$D$300,C885)+COUNTIF('08'!$D$3:$D$300,C885)+COUNTIF('09'!$D$3:$D$300,C885)+COUNTIF('10'!$D$3:$D$260,C885)+COUNTIF('11'!$D$3:$D$300,C885)+COUNTIF('12'!$D$3:$D$300,C885)</f>
        <v>0</v>
      </c>
      <c r="F885" s="18">
        <f>COUNTIFS('01'!$C$3:$C$300,C885,'01'!$H$3:$H$300,"&gt;0")+COUNTIFS('01'!$D$3:$D$300,C885,'01'!$H$3:$H$300,"&gt;0")+COUNTIFS('02'!$C$3:$C$300,C885,'02'!$H$3:$H$300,"&gt;0")+COUNTIFS('02'!$D$3:$D$300,C885,'02'!$H$3:$H$300,"&gt;0")+COUNTIFS('03'!$C$3:$C$300,C885,'03'!$H$3:$H$300,"&gt;0")+COUNTIFS('03'!$D$3:$D$300,C885,'03'!$H$3:$H$300,"&gt;0")+COUNTIFS('04'!$C$3:$C$300,C885,'04'!$H$3:$H$300,"&gt;0")+COUNTIFS('04'!$D$3:$D$300,C885,'04'!$H$3:$H$300,"&gt;0")+COUNTIFS('05'!$C$3:$C$300,C885,'05'!$H$3:$H$300,"&gt;0")+COUNTIFS('05'!$D$3:$D$300,C885,'05'!$H$3:$H$300,"&gt;0")+COUNTIFS('06'!$C$3:$C$300,C885,'06'!$H$3:$H$300,"&gt;0")+COUNTIFS('06'!$D$3:$D$300,C885,'06'!$H$3:$H$300,"&gt;0")+COUNTIFS('07'!$C$3:$C$300,C885,'07'!$H$3:$H$300,"&gt;0")+COUNTIFS('07'!$D$3:$D$300,C885,'07'!$H$3:$H$300,"&gt;0")+COUNTIFS('08'!$C$3:$C$300,C885,'08'!$H$3:$H$300,"&gt;0")+COUNTIFS('08'!$D$3:$D$300,C885,'08'!$H$3:$H$300,"&gt;0")+COUNTIFS('09'!$C$3:$C$300,C885,'09'!$H$3:$H$300,"&gt;0")+COUNTIFS('09'!$D$3:$D$300,C885,'09'!$H$3:$H$300,"&gt;0")+COUNTIFS('10'!$C$3:$C$260,C885,'10'!$I$3:$I$260,"&gt;0")+COUNTIFS('10'!$D$3:$D$260,C885,'10'!$I$3:$I$260,"&gt;0")+COUNTIFS('11'!$C$3:$C$300,C885,'11'!$H$3:$H$300,"&gt;0")+COUNTIFS('11'!$D$3:$D$300,C885,'11'!$H$3:$H$300,"&gt;0")+COUNTIFS('12'!$C$3:$C$300,C885,'12'!$H$3:$H$300,"&gt;0")+COUNTIFS('12'!$D$3:$D$300,C885,'12'!$H$3:$H$300,"&gt;0")</f>
        <v>0</v>
      </c>
      <c r="G885" s="18">
        <f>COUNTIFS('01'!$C$3:$C$300,C885,'01'!$H$3:$H$300,"&lt;0")+COUNTIFS('01'!$D$3:$D$300,C885,'01'!$H$3:$H$300,"&lt;0")+COUNTIFS('02'!$C$3:$C$300,C885,'02'!$H$3:$H$300,"&lt;0")+COUNTIFS('02'!$D$3:$D$300,C885,'02'!$H$3:$H$300,"&lt;0")+COUNTIFS('03'!$C$3:$C$300,C885,'03'!$H$3:$H$300,"&lt;0")+COUNTIFS('03'!$D$3:$D$300,C885,'03'!$H$3:$H$300,"&lt;0")+COUNTIFS('04'!$C$3:$C$300,C885,'04'!$H$3:$H$300,"&lt;0")+COUNTIFS('04'!$D$3:$D$300,C885,'04'!$H$3:$H$300,"&lt;0")+COUNTIFS('05'!$C$3:$C$300,C885,'05'!$H$3:$H$300,"&lt;0")+COUNTIFS('05'!$D$3:$D$300,C885,'05'!$H$3:$H$300,"&lt;0")+COUNTIFS('06'!$C$3:$C$300,C885,'06'!$H$3:$H$300,"&lt;0")+COUNTIFS('06'!$D$3:$D$300,C885,'06'!$H$3:$H$300,"&lt;0")+COUNTIFS('07'!$C$3:$C$300,C885,'07'!$H$3:$H$300,"&lt;0")+COUNTIFS('07'!$D$3:$D$300,C885,'07'!$H$3:$H$300,"&lt;0")+COUNTIFS('08'!$C$3:$C$300,C885,'08'!$H$3:$H$300,"&lt;0")+COUNTIFS('08'!$D$3:$D$300,C885,'08'!$H$3:$H$300,"&lt;0")+COUNTIFS('09'!$C$3:$C$300,C885,'09'!$H$3:$H$300,"&lt;0")+COUNTIFS('09'!$D$3:$D$300,C885,'09'!$H$3:$H$300,"&lt;0")+COUNTIFS('10'!$C$3:$C$260,C885,'10'!$I$3:$I$260,"&lt;0")+COUNTIFS('10'!$D$3:$D$260,C885,'10'!$I$3:$I$260,"&lt;0")+COUNTIFS('11'!$C$3:$C$300,C885,'11'!$H$3:$H$300,"&lt;0")+COUNTIFS('11'!$D$3:$D$300,C885,'11'!$H$3:$H$300,"&lt;0")+COUNTIFS('12'!$C$3:$C$300,C885,'12'!$H$3:$H$300,"&lt;0")+COUNTIFS('12'!$D$3:$D$300,C885,'12'!$H$3:$H$300,"&lt;0")</f>
        <v>0</v>
      </c>
      <c r="H885" s="19">
        <f>SUMIFS('01'!$H$3:$H$300,'01'!$C$3:$C$300,C885)+SUMIFS('01'!$H$3:$H$300,'01'!$D$3:$D$300,C885)+SUMIFS('02'!$H$3:$H$300,'02'!$C$3:$C$300,C885)+SUMIFS('02'!$H$3:$H$300,'02'!$D$3:$D$300,C885)+SUMIFS('03'!$H$3:$H$300,'03'!$C$3:$C$300,C885)+SUMIFS('03'!$H$3:$H$300,'03'!$D$3:$D$300,C885)+SUMIFS('04'!$H$3:$H$300,'04'!$C$3:$C$300,C885)+SUMIFS('04'!$H$3:$H$300,'04'!$D$3:$D$300,C885)+SUMIFS('05'!$H$3:$H$300,'05'!$C$3:$C$300,C885)+SUMIFS('05'!$H$3:$H$300,'05'!$D$3:$D$300,C885)+SUMIFS('06'!$H$3:$H$300,'06'!$C$3:$C$300,C885)+SUMIFS('06'!$H$3:$H$300,'06'!$D$3:$D$300,C885)+SUMIFS('07'!$H$3:$H$300,'07'!$C$3:$C$300,C885)+SUMIFS('07'!$H$3:$H$300,'07'!$D$3:$D$300,C885)+SUMIFS('08'!$H$3:$H$300,'08'!$C$3:$C$300,C885)+SUMIFS('08'!$H$3:$H$300,'08'!$D$3:$D$300,C885)+SUMIFS('09'!$H$3:$H$300,'09'!$C$3:$C$300,C885)+SUMIFS('09'!$H$3:$H$300,'09'!$D$3:$D$300,C885)+SUMIFS('10'!$I$3:$I$260,'10'!$C$3:$C$260,C885)+SUMIFS('10'!$I$3:$I$260,'10'!$D$3:$D$260,C885)+SUMIFS('11'!$H$3:$H$300,'11'!$C$3:$C$300,C885)+SUMIFS('11'!$H$3:$H$300,'11'!$D$3:$D$300,C885)+SUMIFS('12'!$H$3:$H$300,'12'!$C$3:$C$300,C885)+SUMIFS('12'!$H$3:$H$300,'12'!$D$3:$D$300,C885)</f>
        <v>0</v>
      </c>
      <c r="I885" s="212"/>
      <c r="J885" s="231"/>
      <c r="K885" s="212"/>
      <c r="L885" s="212"/>
    </row>
    <row r="886" spans="1:12" ht="24.75" customHeight="1">
      <c r="A886" s="16">
        <f>Equipes!$H886+(ROW(Equipes!$H886)/100000)</f>
        <v>8.8599999999999998E-3</v>
      </c>
      <c r="B886" s="13">
        <f>RANK(Equipes!$A886,A:A)</f>
        <v>115</v>
      </c>
      <c r="C886" s="28"/>
      <c r="D886" s="18">
        <f>COUNTIF('01'!$C$3:$C$300,C886)+COUNTIF('02'!$C$3:$C$300,C886)+COUNTIF('03'!$C$3:$C$300,C886)+COUNTIF('04'!$C$3:$C$300,C886)+COUNTIF('05'!$C$3:$C$300,C886)+COUNTIF('06'!$C$3:$C$300,C886)+COUNTIF('07'!$C$3:$C$300,C886)+COUNTIF('08'!$C$3:$C$300,C886)+COUNTIF('09'!$C$3:$C$300,C886)+COUNTIF('10'!$C$3:$C$260,C886)+COUNTIF('11'!$C$3:$C$300,C886)+COUNTIF('12'!$C$3:$C$300,C886)</f>
        <v>0</v>
      </c>
      <c r="E886" s="18">
        <f>COUNTIF('01'!$D$3:$D$300,C886)+COUNTIF('02'!$D$3:$D$300,C886)+COUNTIF('03'!$D$3:$D$300,C886)+COUNTIF('04'!$D$3:$D$300,C886)+COUNTIF('05'!$D$3:$D$300,C886)+COUNTIF('06'!$D$3:$D$300,C886)+COUNTIF('07'!$D$3:$D$300,C886)+COUNTIF('08'!$D$3:$D$300,C886)+COUNTIF('09'!$D$3:$D$300,C886)+COUNTIF('10'!$D$3:$D$260,C886)+COUNTIF('11'!$D$3:$D$300,C886)+COUNTIF('12'!$D$3:$D$300,C886)</f>
        <v>0</v>
      </c>
      <c r="F886" s="18">
        <f>COUNTIFS('01'!$C$3:$C$300,C886,'01'!$H$3:$H$300,"&gt;0")+COUNTIFS('01'!$D$3:$D$300,C886,'01'!$H$3:$H$300,"&gt;0")+COUNTIFS('02'!$C$3:$C$300,C886,'02'!$H$3:$H$300,"&gt;0")+COUNTIFS('02'!$D$3:$D$300,C886,'02'!$H$3:$H$300,"&gt;0")+COUNTIFS('03'!$C$3:$C$300,C886,'03'!$H$3:$H$300,"&gt;0")+COUNTIFS('03'!$D$3:$D$300,C886,'03'!$H$3:$H$300,"&gt;0")+COUNTIFS('04'!$C$3:$C$300,C886,'04'!$H$3:$H$300,"&gt;0")+COUNTIFS('04'!$D$3:$D$300,C886,'04'!$H$3:$H$300,"&gt;0")+COUNTIFS('05'!$C$3:$C$300,C886,'05'!$H$3:$H$300,"&gt;0")+COUNTIFS('05'!$D$3:$D$300,C886,'05'!$H$3:$H$300,"&gt;0")+COUNTIFS('06'!$C$3:$C$300,C886,'06'!$H$3:$H$300,"&gt;0")+COUNTIFS('06'!$D$3:$D$300,C886,'06'!$H$3:$H$300,"&gt;0")+COUNTIFS('07'!$C$3:$C$300,C886,'07'!$H$3:$H$300,"&gt;0")+COUNTIFS('07'!$D$3:$D$300,C886,'07'!$H$3:$H$300,"&gt;0")+COUNTIFS('08'!$C$3:$C$300,C886,'08'!$H$3:$H$300,"&gt;0")+COUNTIFS('08'!$D$3:$D$300,C886,'08'!$H$3:$H$300,"&gt;0")+COUNTIFS('09'!$C$3:$C$300,C886,'09'!$H$3:$H$300,"&gt;0")+COUNTIFS('09'!$D$3:$D$300,C886,'09'!$H$3:$H$300,"&gt;0")+COUNTIFS('10'!$C$3:$C$260,C886,'10'!$I$3:$I$260,"&gt;0")+COUNTIFS('10'!$D$3:$D$260,C886,'10'!$I$3:$I$260,"&gt;0")+COUNTIFS('11'!$C$3:$C$300,C886,'11'!$H$3:$H$300,"&gt;0")+COUNTIFS('11'!$D$3:$D$300,C886,'11'!$H$3:$H$300,"&gt;0")+COUNTIFS('12'!$C$3:$C$300,C886,'12'!$H$3:$H$300,"&gt;0")+COUNTIFS('12'!$D$3:$D$300,C886,'12'!$H$3:$H$300,"&gt;0")</f>
        <v>0</v>
      </c>
      <c r="G886" s="18">
        <f>COUNTIFS('01'!$C$3:$C$300,C886,'01'!$H$3:$H$300,"&lt;0")+COUNTIFS('01'!$D$3:$D$300,C886,'01'!$H$3:$H$300,"&lt;0")+COUNTIFS('02'!$C$3:$C$300,C886,'02'!$H$3:$H$300,"&lt;0")+COUNTIFS('02'!$D$3:$D$300,C886,'02'!$H$3:$H$300,"&lt;0")+COUNTIFS('03'!$C$3:$C$300,C886,'03'!$H$3:$H$300,"&lt;0")+COUNTIFS('03'!$D$3:$D$300,C886,'03'!$H$3:$H$300,"&lt;0")+COUNTIFS('04'!$C$3:$C$300,C886,'04'!$H$3:$H$300,"&lt;0")+COUNTIFS('04'!$D$3:$D$300,C886,'04'!$H$3:$H$300,"&lt;0")+COUNTIFS('05'!$C$3:$C$300,C886,'05'!$H$3:$H$300,"&lt;0")+COUNTIFS('05'!$D$3:$D$300,C886,'05'!$H$3:$H$300,"&lt;0")+COUNTIFS('06'!$C$3:$C$300,C886,'06'!$H$3:$H$300,"&lt;0")+COUNTIFS('06'!$D$3:$D$300,C886,'06'!$H$3:$H$300,"&lt;0")+COUNTIFS('07'!$C$3:$C$300,C886,'07'!$H$3:$H$300,"&lt;0")+COUNTIFS('07'!$D$3:$D$300,C886,'07'!$H$3:$H$300,"&lt;0")+COUNTIFS('08'!$C$3:$C$300,C886,'08'!$H$3:$H$300,"&lt;0")+COUNTIFS('08'!$D$3:$D$300,C886,'08'!$H$3:$H$300,"&lt;0")+COUNTIFS('09'!$C$3:$C$300,C886,'09'!$H$3:$H$300,"&lt;0")+COUNTIFS('09'!$D$3:$D$300,C886,'09'!$H$3:$H$300,"&lt;0")+COUNTIFS('10'!$C$3:$C$260,C886,'10'!$I$3:$I$260,"&lt;0")+COUNTIFS('10'!$D$3:$D$260,C886,'10'!$I$3:$I$260,"&lt;0")+COUNTIFS('11'!$C$3:$C$300,C886,'11'!$H$3:$H$300,"&lt;0")+COUNTIFS('11'!$D$3:$D$300,C886,'11'!$H$3:$H$300,"&lt;0")+COUNTIFS('12'!$C$3:$C$300,C886,'12'!$H$3:$H$300,"&lt;0")+COUNTIFS('12'!$D$3:$D$300,C886,'12'!$H$3:$H$300,"&lt;0")</f>
        <v>0</v>
      </c>
      <c r="H886" s="19">
        <f>SUMIFS('01'!$H$3:$H$300,'01'!$C$3:$C$300,C886)+SUMIFS('01'!$H$3:$H$300,'01'!$D$3:$D$300,C886)+SUMIFS('02'!$H$3:$H$300,'02'!$C$3:$C$300,C886)+SUMIFS('02'!$H$3:$H$300,'02'!$D$3:$D$300,C886)+SUMIFS('03'!$H$3:$H$300,'03'!$C$3:$C$300,C886)+SUMIFS('03'!$H$3:$H$300,'03'!$D$3:$D$300,C886)+SUMIFS('04'!$H$3:$H$300,'04'!$C$3:$C$300,C886)+SUMIFS('04'!$H$3:$H$300,'04'!$D$3:$D$300,C886)+SUMIFS('05'!$H$3:$H$300,'05'!$C$3:$C$300,C886)+SUMIFS('05'!$H$3:$H$300,'05'!$D$3:$D$300,C886)+SUMIFS('06'!$H$3:$H$300,'06'!$C$3:$C$300,C886)+SUMIFS('06'!$H$3:$H$300,'06'!$D$3:$D$300,C886)+SUMIFS('07'!$H$3:$H$300,'07'!$C$3:$C$300,C886)+SUMIFS('07'!$H$3:$H$300,'07'!$D$3:$D$300,C886)+SUMIFS('08'!$H$3:$H$300,'08'!$C$3:$C$300,C886)+SUMIFS('08'!$H$3:$H$300,'08'!$D$3:$D$300,C886)+SUMIFS('09'!$H$3:$H$300,'09'!$C$3:$C$300,C886)+SUMIFS('09'!$H$3:$H$300,'09'!$D$3:$D$300,C886)+SUMIFS('10'!$I$3:$I$260,'10'!$C$3:$C$260,C886)+SUMIFS('10'!$I$3:$I$260,'10'!$D$3:$D$260,C886)+SUMIFS('11'!$H$3:$H$300,'11'!$C$3:$C$300,C886)+SUMIFS('11'!$H$3:$H$300,'11'!$D$3:$D$300,C886)+SUMIFS('12'!$H$3:$H$300,'12'!$C$3:$C$300,C886)+SUMIFS('12'!$H$3:$H$300,'12'!$D$3:$D$300,C886)</f>
        <v>0</v>
      </c>
      <c r="I886" s="212"/>
      <c r="J886" s="231"/>
      <c r="K886" s="212"/>
      <c r="L886" s="212"/>
    </row>
    <row r="887" spans="1:12" ht="24.75" customHeight="1">
      <c r="A887" s="16">
        <f>Equipes!$H887+(ROW(Equipes!$H887)/100000)</f>
        <v>8.8699999999999994E-3</v>
      </c>
      <c r="B887" s="13">
        <f>RANK(Equipes!$A887,A:A)</f>
        <v>114</v>
      </c>
      <c r="C887" s="28"/>
      <c r="D887" s="18">
        <f>COUNTIF('01'!$C$3:$C$300,C887)+COUNTIF('02'!$C$3:$C$300,C887)+COUNTIF('03'!$C$3:$C$300,C887)+COUNTIF('04'!$C$3:$C$300,C887)+COUNTIF('05'!$C$3:$C$300,C887)+COUNTIF('06'!$C$3:$C$300,C887)+COUNTIF('07'!$C$3:$C$300,C887)+COUNTIF('08'!$C$3:$C$300,C887)+COUNTIF('09'!$C$3:$C$300,C887)+COUNTIF('10'!$C$3:$C$260,C887)+COUNTIF('11'!$C$3:$C$300,C887)+COUNTIF('12'!$C$3:$C$300,C887)</f>
        <v>0</v>
      </c>
      <c r="E887" s="18">
        <f>COUNTIF('01'!$D$3:$D$300,C887)+COUNTIF('02'!$D$3:$D$300,C887)+COUNTIF('03'!$D$3:$D$300,C887)+COUNTIF('04'!$D$3:$D$300,C887)+COUNTIF('05'!$D$3:$D$300,C887)+COUNTIF('06'!$D$3:$D$300,C887)+COUNTIF('07'!$D$3:$D$300,C887)+COUNTIF('08'!$D$3:$D$300,C887)+COUNTIF('09'!$D$3:$D$300,C887)+COUNTIF('10'!$D$3:$D$260,C887)+COUNTIF('11'!$D$3:$D$300,C887)+COUNTIF('12'!$D$3:$D$300,C887)</f>
        <v>0</v>
      </c>
      <c r="F887" s="18">
        <f>COUNTIFS('01'!$C$3:$C$300,C887,'01'!$H$3:$H$300,"&gt;0")+COUNTIFS('01'!$D$3:$D$300,C887,'01'!$H$3:$H$300,"&gt;0")+COUNTIFS('02'!$C$3:$C$300,C887,'02'!$H$3:$H$300,"&gt;0")+COUNTIFS('02'!$D$3:$D$300,C887,'02'!$H$3:$H$300,"&gt;0")+COUNTIFS('03'!$C$3:$C$300,C887,'03'!$H$3:$H$300,"&gt;0")+COUNTIFS('03'!$D$3:$D$300,C887,'03'!$H$3:$H$300,"&gt;0")+COUNTIFS('04'!$C$3:$C$300,C887,'04'!$H$3:$H$300,"&gt;0")+COUNTIFS('04'!$D$3:$D$300,C887,'04'!$H$3:$H$300,"&gt;0")+COUNTIFS('05'!$C$3:$C$300,C887,'05'!$H$3:$H$300,"&gt;0")+COUNTIFS('05'!$D$3:$D$300,C887,'05'!$H$3:$H$300,"&gt;0")+COUNTIFS('06'!$C$3:$C$300,C887,'06'!$H$3:$H$300,"&gt;0")+COUNTIFS('06'!$D$3:$D$300,C887,'06'!$H$3:$H$300,"&gt;0")+COUNTIFS('07'!$C$3:$C$300,C887,'07'!$H$3:$H$300,"&gt;0")+COUNTIFS('07'!$D$3:$D$300,C887,'07'!$H$3:$H$300,"&gt;0")+COUNTIFS('08'!$C$3:$C$300,C887,'08'!$H$3:$H$300,"&gt;0")+COUNTIFS('08'!$D$3:$D$300,C887,'08'!$H$3:$H$300,"&gt;0")+COUNTIFS('09'!$C$3:$C$300,C887,'09'!$H$3:$H$300,"&gt;0")+COUNTIFS('09'!$D$3:$D$300,C887,'09'!$H$3:$H$300,"&gt;0")+COUNTIFS('10'!$C$3:$C$260,C887,'10'!$I$3:$I$260,"&gt;0")+COUNTIFS('10'!$D$3:$D$260,C887,'10'!$I$3:$I$260,"&gt;0")+COUNTIFS('11'!$C$3:$C$300,C887,'11'!$H$3:$H$300,"&gt;0")+COUNTIFS('11'!$D$3:$D$300,C887,'11'!$H$3:$H$300,"&gt;0")+COUNTIFS('12'!$C$3:$C$300,C887,'12'!$H$3:$H$300,"&gt;0")+COUNTIFS('12'!$D$3:$D$300,C887,'12'!$H$3:$H$300,"&gt;0")</f>
        <v>0</v>
      </c>
      <c r="G887" s="18">
        <f>COUNTIFS('01'!$C$3:$C$300,C887,'01'!$H$3:$H$300,"&lt;0")+COUNTIFS('01'!$D$3:$D$300,C887,'01'!$H$3:$H$300,"&lt;0")+COUNTIFS('02'!$C$3:$C$300,C887,'02'!$H$3:$H$300,"&lt;0")+COUNTIFS('02'!$D$3:$D$300,C887,'02'!$H$3:$H$300,"&lt;0")+COUNTIFS('03'!$C$3:$C$300,C887,'03'!$H$3:$H$300,"&lt;0")+COUNTIFS('03'!$D$3:$D$300,C887,'03'!$H$3:$H$300,"&lt;0")+COUNTIFS('04'!$C$3:$C$300,C887,'04'!$H$3:$H$300,"&lt;0")+COUNTIFS('04'!$D$3:$D$300,C887,'04'!$H$3:$H$300,"&lt;0")+COUNTIFS('05'!$C$3:$C$300,C887,'05'!$H$3:$H$300,"&lt;0")+COUNTIFS('05'!$D$3:$D$300,C887,'05'!$H$3:$H$300,"&lt;0")+COUNTIFS('06'!$C$3:$C$300,C887,'06'!$H$3:$H$300,"&lt;0")+COUNTIFS('06'!$D$3:$D$300,C887,'06'!$H$3:$H$300,"&lt;0")+COUNTIFS('07'!$C$3:$C$300,C887,'07'!$H$3:$H$300,"&lt;0")+COUNTIFS('07'!$D$3:$D$300,C887,'07'!$H$3:$H$300,"&lt;0")+COUNTIFS('08'!$C$3:$C$300,C887,'08'!$H$3:$H$300,"&lt;0")+COUNTIFS('08'!$D$3:$D$300,C887,'08'!$H$3:$H$300,"&lt;0")+COUNTIFS('09'!$C$3:$C$300,C887,'09'!$H$3:$H$300,"&lt;0")+COUNTIFS('09'!$D$3:$D$300,C887,'09'!$H$3:$H$300,"&lt;0")+COUNTIFS('10'!$C$3:$C$260,C887,'10'!$I$3:$I$260,"&lt;0")+COUNTIFS('10'!$D$3:$D$260,C887,'10'!$I$3:$I$260,"&lt;0")+COUNTIFS('11'!$C$3:$C$300,C887,'11'!$H$3:$H$300,"&lt;0")+COUNTIFS('11'!$D$3:$D$300,C887,'11'!$H$3:$H$300,"&lt;0")+COUNTIFS('12'!$C$3:$C$300,C887,'12'!$H$3:$H$300,"&lt;0")+COUNTIFS('12'!$D$3:$D$300,C887,'12'!$H$3:$H$300,"&lt;0")</f>
        <v>0</v>
      </c>
      <c r="H887" s="19">
        <f>SUMIFS('01'!$H$3:$H$300,'01'!$C$3:$C$300,C887)+SUMIFS('01'!$H$3:$H$300,'01'!$D$3:$D$300,C887)+SUMIFS('02'!$H$3:$H$300,'02'!$C$3:$C$300,C887)+SUMIFS('02'!$H$3:$H$300,'02'!$D$3:$D$300,C887)+SUMIFS('03'!$H$3:$H$300,'03'!$C$3:$C$300,C887)+SUMIFS('03'!$H$3:$H$300,'03'!$D$3:$D$300,C887)+SUMIFS('04'!$H$3:$H$300,'04'!$C$3:$C$300,C887)+SUMIFS('04'!$H$3:$H$300,'04'!$D$3:$D$300,C887)+SUMIFS('05'!$H$3:$H$300,'05'!$C$3:$C$300,C887)+SUMIFS('05'!$H$3:$H$300,'05'!$D$3:$D$300,C887)+SUMIFS('06'!$H$3:$H$300,'06'!$C$3:$C$300,C887)+SUMIFS('06'!$H$3:$H$300,'06'!$D$3:$D$300,C887)+SUMIFS('07'!$H$3:$H$300,'07'!$C$3:$C$300,C887)+SUMIFS('07'!$H$3:$H$300,'07'!$D$3:$D$300,C887)+SUMIFS('08'!$H$3:$H$300,'08'!$C$3:$C$300,C887)+SUMIFS('08'!$H$3:$H$300,'08'!$D$3:$D$300,C887)+SUMIFS('09'!$H$3:$H$300,'09'!$C$3:$C$300,C887)+SUMIFS('09'!$H$3:$H$300,'09'!$D$3:$D$300,C887)+SUMIFS('10'!$I$3:$I$260,'10'!$C$3:$C$260,C887)+SUMIFS('10'!$I$3:$I$260,'10'!$D$3:$D$260,C887)+SUMIFS('11'!$H$3:$H$300,'11'!$C$3:$C$300,C887)+SUMIFS('11'!$H$3:$H$300,'11'!$D$3:$D$300,C887)+SUMIFS('12'!$H$3:$H$300,'12'!$C$3:$C$300,C887)+SUMIFS('12'!$H$3:$H$300,'12'!$D$3:$D$300,C887)</f>
        <v>0</v>
      </c>
      <c r="I887" s="212"/>
      <c r="J887" s="231"/>
      <c r="K887" s="212"/>
      <c r="L887" s="212"/>
    </row>
    <row r="888" spans="1:12" ht="24.75" customHeight="1">
      <c r="A888" s="16">
        <f>Equipes!$H888+(ROW(Equipes!$H888)/100000)</f>
        <v>8.8800000000000007E-3</v>
      </c>
      <c r="B888" s="13">
        <f>RANK(Equipes!$A888,A:A)</f>
        <v>113</v>
      </c>
      <c r="C888" s="28"/>
      <c r="D888" s="18">
        <f>COUNTIF('01'!$C$3:$C$300,C888)+COUNTIF('02'!$C$3:$C$300,C888)+COUNTIF('03'!$C$3:$C$300,C888)+COUNTIF('04'!$C$3:$C$300,C888)+COUNTIF('05'!$C$3:$C$300,C888)+COUNTIF('06'!$C$3:$C$300,C888)+COUNTIF('07'!$C$3:$C$300,C888)+COUNTIF('08'!$C$3:$C$300,C888)+COUNTIF('09'!$C$3:$C$300,C888)+COUNTIF('10'!$C$3:$C$260,C888)+COUNTIF('11'!$C$3:$C$300,C888)+COUNTIF('12'!$C$3:$C$300,C888)</f>
        <v>0</v>
      </c>
      <c r="E888" s="18">
        <f>COUNTIF('01'!$D$3:$D$300,C888)+COUNTIF('02'!$D$3:$D$300,C888)+COUNTIF('03'!$D$3:$D$300,C888)+COUNTIF('04'!$D$3:$D$300,C888)+COUNTIF('05'!$D$3:$D$300,C888)+COUNTIF('06'!$D$3:$D$300,C888)+COUNTIF('07'!$D$3:$D$300,C888)+COUNTIF('08'!$D$3:$D$300,C888)+COUNTIF('09'!$D$3:$D$300,C888)+COUNTIF('10'!$D$3:$D$260,C888)+COUNTIF('11'!$D$3:$D$300,C888)+COUNTIF('12'!$D$3:$D$300,C888)</f>
        <v>0</v>
      </c>
      <c r="F888" s="18">
        <f>COUNTIFS('01'!$C$3:$C$300,C888,'01'!$H$3:$H$300,"&gt;0")+COUNTIFS('01'!$D$3:$D$300,C888,'01'!$H$3:$H$300,"&gt;0")+COUNTIFS('02'!$C$3:$C$300,C888,'02'!$H$3:$H$300,"&gt;0")+COUNTIFS('02'!$D$3:$D$300,C888,'02'!$H$3:$H$300,"&gt;0")+COUNTIFS('03'!$C$3:$C$300,C888,'03'!$H$3:$H$300,"&gt;0")+COUNTIFS('03'!$D$3:$D$300,C888,'03'!$H$3:$H$300,"&gt;0")+COUNTIFS('04'!$C$3:$C$300,C888,'04'!$H$3:$H$300,"&gt;0")+COUNTIFS('04'!$D$3:$D$300,C888,'04'!$H$3:$H$300,"&gt;0")+COUNTIFS('05'!$C$3:$C$300,C888,'05'!$H$3:$H$300,"&gt;0")+COUNTIFS('05'!$D$3:$D$300,C888,'05'!$H$3:$H$300,"&gt;0")+COUNTIFS('06'!$C$3:$C$300,C888,'06'!$H$3:$H$300,"&gt;0")+COUNTIFS('06'!$D$3:$D$300,C888,'06'!$H$3:$H$300,"&gt;0")+COUNTIFS('07'!$C$3:$C$300,C888,'07'!$H$3:$H$300,"&gt;0")+COUNTIFS('07'!$D$3:$D$300,C888,'07'!$H$3:$H$300,"&gt;0")+COUNTIFS('08'!$C$3:$C$300,C888,'08'!$H$3:$H$300,"&gt;0")+COUNTIFS('08'!$D$3:$D$300,C888,'08'!$H$3:$H$300,"&gt;0")+COUNTIFS('09'!$C$3:$C$300,C888,'09'!$H$3:$H$300,"&gt;0")+COUNTIFS('09'!$D$3:$D$300,C888,'09'!$H$3:$H$300,"&gt;0")+COUNTIFS('10'!$C$3:$C$260,C888,'10'!$I$3:$I$260,"&gt;0")+COUNTIFS('10'!$D$3:$D$260,C888,'10'!$I$3:$I$260,"&gt;0")+COUNTIFS('11'!$C$3:$C$300,C888,'11'!$H$3:$H$300,"&gt;0")+COUNTIFS('11'!$D$3:$D$300,C888,'11'!$H$3:$H$300,"&gt;0")+COUNTIFS('12'!$C$3:$C$300,C888,'12'!$H$3:$H$300,"&gt;0")+COUNTIFS('12'!$D$3:$D$300,C888,'12'!$H$3:$H$300,"&gt;0")</f>
        <v>0</v>
      </c>
      <c r="G888" s="18">
        <f>COUNTIFS('01'!$C$3:$C$300,C888,'01'!$H$3:$H$300,"&lt;0")+COUNTIFS('01'!$D$3:$D$300,C888,'01'!$H$3:$H$300,"&lt;0")+COUNTIFS('02'!$C$3:$C$300,C888,'02'!$H$3:$H$300,"&lt;0")+COUNTIFS('02'!$D$3:$D$300,C888,'02'!$H$3:$H$300,"&lt;0")+COUNTIFS('03'!$C$3:$C$300,C888,'03'!$H$3:$H$300,"&lt;0")+COUNTIFS('03'!$D$3:$D$300,C888,'03'!$H$3:$H$300,"&lt;0")+COUNTIFS('04'!$C$3:$C$300,C888,'04'!$H$3:$H$300,"&lt;0")+COUNTIFS('04'!$D$3:$D$300,C888,'04'!$H$3:$H$300,"&lt;0")+COUNTIFS('05'!$C$3:$C$300,C888,'05'!$H$3:$H$300,"&lt;0")+COUNTIFS('05'!$D$3:$D$300,C888,'05'!$H$3:$H$300,"&lt;0")+COUNTIFS('06'!$C$3:$C$300,C888,'06'!$H$3:$H$300,"&lt;0")+COUNTIFS('06'!$D$3:$D$300,C888,'06'!$H$3:$H$300,"&lt;0")+COUNTIFS('07'!$C$3:$C$300,C888,'07'!$H$3:$H$300,"&lt;0")+COUNTIFS('07'!$D$3:$D$300,C888,'07'!$H$3:$H$300,"&lt;0")+COUNTIFS('08'!$C$3:$C$300,C888,'08'!$H$3:$H$300,"&lt;0")+COUNTIFS('08'!$D$3:$D$300,C888,'08'!$H$3:$H$300,"&lt;0")+COUNTIFS('09'!$C$3:$C$300,C888,'09'!$H$3:$H$300,"&lt;0")+COUNTIFS('09'!$D$3:$D$300,C888,'09'!$H$3:$H$300,"&lt;0")+COUNTIFS('10'!$C$3:$C$260,C888,'10'!$I$3:$I$260,"&lt;0")+COUNTIFS('10'!$D$3:$D$260,C888,'10'!$I$3:$I$260,"&lt;0")+COUNTIFS('11'!$C$3:$C$300,C888,'11'!$H$3:$H$300,"&lt;0")+COUNTIFS('11'!$D$3:$D$300,C888,'11'!$H$3:$H$300,"&lt;0")+COUNTIFS('12'!$C$3:$C$300,C888,'12'!$H$3:$H$300,"&lt;0")+COUNTIFS('12'!$D$3:$D$300,C888,'12'!$H$3:$H$300,"&lt;0")</f>
        <v>0</v>
      </c>
      <c r="H888" s="19">
        <f>SUMIFS('01'!$H$3:$H$300,'01'!$C$3:$C$300,C888)+SUMIFS('01'!$H$3:$H$300,'01'!$D$3:$D$300,C888)+SUMIFS('02'!$H$3:$H$300,'02'!$C$3:$C$300,C888)+SUMIFS('02'!$H$3:$H$300,'02'!$D$3:$D$300,C888)+SUMIFS('03'!$H$3:$H$300,'03'!$C$3:$C$300,C888)+SUMIFS('03'!$H$3:$H$300,'03'!$D$3:$D$300,C888)+SUMIFS('04'!$H$3:$H$300,'04'!$C$3:$C$300,C888)+SUMIFS('04'!$H$3:$H$300,'04'!$D$3:$D$300,C888)+SUMIFS('05'!$H$3:$H$300,'05'!$C$3:$C$300,C888)+SUMIFS('05'!$H$3:$H$300,'05'!$D$3:$D$300,C888)+SUMIFS('06'!$H$3:$H$300,'06'!$C$3:$C$300,C888)+SUMIFS('06'!$H$3:$H$300,'06'!$D$3:$D$300,C888)+SUMIFS('07'!$H$3:$H$300,'07'!$C$3:$C$300,C888)+SUMIFS('07'!$H$3:$H$300,'07'!$D$3:$D$300,C888)+SUMIFS('08'!$H$3:$H$300,'08'!$C$3:$C$300,C888)+SUMIFS('08'!$H$3:$H$300,'08'!$D$3:$D$300,C888)+SUMIFS('09'!$H$3:$H$300,'09'!$C$3:$C$300,C888)+SUMIFS('09'!$H$3:$H$300,'09'!$D$3:$D$300,C888)+SUMIFS('10'!$I$3:$I$260,'10'!$C$3:$C$260,C888)+SUMIFS('10'!$I$3:$I$260,'10'!$D$3:$D$260,C888)+SUMIFS('11'!$H$3:$H$300,'11'!$C$3:$C$300,C888)+SUMIFS('11'!$H$3:$H$300,'11'!$D$3:$D$300,C888)+SUMIFS('12'!$H$3:$H$300,'12'!$C$3:$C$300,C888)+SUMIFS('12'!$H$3:$H$300,'12'!$D$3:$D$300,C888)</f>
        <v>0</v>
      </c>
      <c r="I888" s="212"/>
      <c r="J888" s="231"/>
      <c r="K888" s="212"/>
      <c r="L888" s="212"/>
    </row>
    <row r="889" spans="1:12" ht="24.75" customHeight="1">
      <c r="A889" s="16">
        <f>Equipes!$H889+(ROW(Equipes!$H889)/100000)</f>
        <v>8.8900000000000003E-3</v>
      </c>
      <c r="B889" s="13">
        <f>RANK(Equipes!$A889,A:A)</f>
        <v>112</v>
      </c>
      <c r="C889" s="28"/>
      <c r="D889" s="18">
        <f>COUNTIF('01'!$C$3:$C$300,C889)+COUNTIF('02'!$C$3:$C$300,C889)+COUNTIF('03'!$C$3:$C$300,C889)+COUNTIF('04'!$C$3:$C$300,C889)+COUNTIF('05'!$C$3:$C$300,C889)+COUNTIF('06'!$C$3:$C$300,C889)+COUNTIF('07'!$C$3:$C$300,C889)+COUNTIF('08'!$C$3:$C$300,C889)+COUNTIF('09'!$C$3:$C$300,C889)+COUNTIF('10'!$C$3:$C$260,C889)+COUNTIF('11'!$C$3:$C$300,C889)+COUNTIF('12'!$C$3:$C$300,C889)</f>
        <v>0</v>
      </c>
      <c r="E889" s="18">
        <f>COUNTIF('01'!$D$3:$D$300,C889)+COUNTIF('02'!$D$3:$D$300,C889)+COUNTIF('03'!$D$3:$D$300,C889)+COUNTIF('04'!$D$3:$D$300,C889)+COUNTIF('05'!$D$3:$D$300,C889)+COUNTIF('06'!$D$3:$D$300,C889)+COUNTIF('07'!$D$3:$D$300,C889)+COUNTIF('08'!$D$3:$D$300,C889)+COUNTIF('09'!$D$3:$D$300,C889)+COUNTIF('10'!$D$3:$D$260,C889)+COUNTIF('11'!$D$3:$D$300,C889)+COUNTIF('12'!$D$3:$D$300,C889)</f>
        <v>0</v>
      </c>
      <c r="F889" s="18">
        <f>COUNTIFS('01'!$C$3:$C$300,C889,'01'!$H$3:$H$300,"&gt;0")+COUNTIFS('01'!$D$3:$D$300,C889,'01'!$H$3:$H$300,"&gt;0")+COUNTIFS('02'!$C$3:$C$300,C889,'02'!$H$3:$H$300,"&gt;0")+COUNTIFS('02'!$D$3:$D$300,C889,'02'!$H$3:$H$300,"&gt;0")+COUNTIFS('03'!$C$3:$C$300,C889,'03'!$H$3:$H$300,"&gt;0")+COUNTIFS('03'!$D$3:$D$300,C889,'03'!$H$3:$H$300,"&gt;0")+COUNTIFS('04'!$C$3:$C$300,C889,'04'!$H$3:$H$300,"&gt;0")+COUNTIFS('04'!$D$3:$D$300,C889,'04'!$H$3:$H$300,"&gt;0")+COUNTIFS('05'!$C$3:$C$300,C889,'05'!$H$3:$H$300,"&gt;0")+COUNTIFS('05'!$D$3:$D$300,C889,'05'!$H$3:$H$300,"&gt;0")+COUNTIFS('06'!$C$3:$C$300,C889,'06'!$H$3:$H$300,"&gt;0")+COUNTIFS('06'!$D$3:$D$300,C889,'06'!$H$3:$H$300,"&gt;0")+COUNTIFS('07'!$C$3:$C$300,C889,'07'!$H$3:$H$300,"&gt;0")+COUNTIFS('07'!$D$3:$D$300,C889,'07'!$H$3:$H$300,"&gt;0")+COUNTIFS('08'!$C$3:$C$300,C889,'08'!$H$3:$H$300,"&gt;0")+COUNTIFS('08'!$D$3:$D$300,C889,'08'!$H$3:$H$300,"&gt;0")+COUNTIFS('09'!$C$3:$C$300,C889,'09'!$H$3:$H$300,"&gt;0")+COUNTIFS('09'!$D$3:$D$300,C889,'09'!$H$3:$H$300,"&gt;0")+COUNTIFS('10'!$C$3:$C$260,C889,'10'!$I$3:$I$260,"&gt;0")+COUNTIFS('10'!$D$3:$D$260,C889,'10'!$I$3:$I$260,"&gt;0")+COUNTIFS('11'!$C$3:$C$300,C889,'11'!$H$3:$H$300,"&gt;0")+COUNTIFS('11'!$D$3:$D$300,C889,'11'!$H$3:$H$300,"&gt;0")+COUNTIFS('12'!$C$3:$C$300,C889,'12'!$H$3:$H$300,"&gt;0")+COUNTIFS('12'!$D$3:$D$300,C889,'12'!$H$3:$H$300,"&gt;0")</f>
        <v>0</v>
      </c>
      <c r="G889" s="18">
        <f>COUNTIFS('01'!$C$3:$C$300,C889,'01'!$H$3:$H$300,"&lt;0")+COUNTIFS('01'!$D$3:$D$300,C889,'01'!$H$3:$H$300,"&lt;0")+COUNTIFS('02'!$C$3:$C$300,C889,'02'!$H$3:$H$300,"&lt;0")+COUNTIFS('02'!$D$3:$D$300,C889,'02'!$H$3:$H$300,"&lt;0")+COUNTIFS('03'!$C$3:$C$300,C889,'03'!$H$3:$H$300,"&lt;0")+COUNTIFS('03'!$D$3:$D$300,C889,'03'!$H$3:$H$300,"&lt;0")+COUNTIFS('04'!$C$3:$C$300,C889,'04'!$H$3:$H$300,"&lt;0")+COUNTIFS('04'!$D$3:$D$300,C889,'04'!$H$3:$H$300,"&lt;0")+COUNTIFS('05'!$C$3:$C$300,C889,'05'!$H$3:$H$300,"&lt;0")+COUNTIFS('05'!$D$3:$D$300,C889,'05'!$H$3:$H$300,"&lt;0")+COUNTIFS('06'!$C$3:$C$300,C889,'06'!$H$3:$H$300,"&lt;0")+COUNTIFS('06'!$D$3:$D$300,C889,'06'!$H$3:$H$300,"&lt;0")+COUNTIFS('07'!$C$3:$C$300,C889,'07'!$H$3:$H$300,"&lt;0")+COUNTIFS('07'!$D$3:$D$300,C889,'07'!$H$3:$H$300,"&lt;0")+COUNTIFS('08'!$C$3:$C$300,C889,'08'!$H$3:$H$300,"&lt;0")+COUNTIFS('08'!$D$3:$D$300,C889,'08'!$H$3:$H$300,"&lt;0")+COUNTIFS('09'!$C$3:$C$300,C889,'09'!$H$3:$H$300,"&lt;0")+COUNTIFS('09'!$D$3:$D$300,C889,'09'!$H$3:$H$300,"&lt;0")+COUNTIFS('10'!$C$3:$C$260,C889,'10'!$I$3:$I$260,"&lt;0")+COUNTIFS('10'!$D$3:$D$260,C889,'10'!$I$3:$I$260,"&lt;0")+COUNTIFS('11'!$C$3:$C$300,C889,'11'!$H$3:$H$300,"&lt;0")+COUNTIFS('11'!$D$3:$D$300,C889,'11'!$H$3:$H$300,"&lt;0")+COUNTIFS('12'!$C$3:$C$300,C889,'12'!$H$3:$H$300,"&lt;0")+COUNTIFS('12'!$D$3:$D$300,C889,'12'!$H$3:$H$300,"&lt;0")</f>
        <v>0</v>
      </c>
      <c r="H889" s="19">
        <f>SUMIFS('01'!$H$3:$H$300,'01'!$C$3:$C$300,C889)+SUMIFS('01'!$H$3:$H$300,'01'!$D$3:$D$300,C889)+SUMIFS('02'!$H$3:$H$300,'02'!$C$3:$C$300,C889)+SUMIFS('02'!$H$3:$H$300,'02'!$D$3:$D$300,C889)+SUMIFS('03'!$H$3:$H$300,'03'!$C$3:$C$300,C889)+SUMIFS('03'!$H$3:$H$300,'03'!$D$3:$D$300,C889)+SUMIFS('04'!$H$3:$H$300,'04'!$C$3:$C$300,C889)+SUMIFS('04'!$H$3:$H$300,'04'!$D$3:$D$300,C889)+SUMIFS('05'!$H$3:$H$300,'05'!$C$3:$C$300,C889)+SUMIFS('05'!$H$3:$H$300,'05'!$D$3:$D$300,C889)+SUMIFS('06'!$H$3:$H$300,'06'!$C$3:$C$300,C889)+SUMIFS('06'!$H$3:$H$300,'06'!$D$3:$D$300,C889)+SUMIFS('07'!$H$3:$H$300,'07'!$C$3:$C$300,C889)+SUMIFS('07'!$H$3:$H$300,'07'!$D$3:$D$300,C889)+SUMIFS('08'!$H$3:$H$300,'08'!$C$3:$C$300,C889)+SUMIFS('08'!$H$3:$H$300,'08'!$D$3:$D$300,C889)+SUMIFS('09'!$H$3:$H$300,'09'!$C$3:$C$300,C889)+SUMIFS('09'!$H$3:$H$300,'09'!$D$3:$D$300,C889)+SUMIFS('10'!$I$3:$I$260,'10'!$C$3:$C$260,C889)+SUMIFS('10'!$I$3:$I$260,'10'!$D$3:$D$260,C889)+SUMIFS('11'!$H$3:$H$300,'11'!$C$3:$C$300,C889)+SUMIFS('11'!$H$3:$H$300,'11'!$D$3:$D$300,C889)+SUMIFS('12'!$H$3:$H$300,'12'!$C$3:$C$300,C889)+SUMIFS('12'!$H$3:$H$300,'12'!$D$3:$D$300,C889)</f>
        <v>0</v>
      </c>
      <c r="I889" s="212"/>
      <c r="J889" s="231"/>
      <c r="K889" s="212"/>
      <c r="L889" s="212"/>
    </row>
    <row r="890" spans="1:12" ht="24.75" customHeight="1">
      <c r="A890" s="16">
        <f>Equipes!$H890+(ROW(Equipes!$H890)/100000)</f>
        <v>8.8999999999999999E-3</v>
      </c>
      <c r="B890" s="13">
        <f>RANK(Equipes!$A890,A:A)</f>
        <v>111</v>
      </c>
      <c r="C890" s="28"/>
      <c r="D890" s="18">
        <f>COUNTIF('01'!$C$3:$C$300,C890)+COUNTIF('02'!$C$3:$C$300,C890)+COUNTIF('03'!$C$3:$C$300,C890)+COUNTIF('04'!$C$3:$C$300,C890)+COUNTIF('05'!$C$3:$C$300,C890)+COUNTIF('06'!$C$3:$C$300,C890)+COUNTIF('07'!$C$3:$C$300,C890)+COUNTIF('08'!$C$3:$C$300,C890)+COUNTIF('09'!$C$3:$C$300,C890)+COUNTIF('10'!$C$3:$C$260,C890)+COUNTIF('11'!$C$3:$C$300,C890)+COUNTIF('12'!$C$3:$C$300,C890)</f>
        <v>0</v>
      </c>
      <c r="E890" s="18">
        <f>COUNTIF('01'!$D$3:$D$300,C890)+COUNTIF('02'!$D$3:$D$300,C890)+COUNTIF('03'!$D$3:$D$300,C890)+COUNTIF('04'!$D$3:$D$300,C890)+COUNTIF('05'!$D$3:$D$300,C890)+COUNTIF('06'!$D$3:$D$300,C890)+COUNTIF('07'!$D$3:$D$300,C890)+COUNTIF('08'!$D$3:$D$300,C890)+COUNTIF('09'!$D$3:$D$300,C890)+COUNTIF('10'!$D$3:$D$260,C890)+COUNTIF('11'!$D$3:$D$300,C890)+COUNTIF('12'!$D$3:$D$300,C890)</f>
        <v>0</v>
      </c>
      <c r="F890" s="18">
        <f>COUNTIFS('01'!$C$3:$C$300,C890,'01'!$H$3:$H$300,"&gt;0")+COUNTIFS('01'!$D$3:$D$300,C890,'01'!$H$3:$H$300,"&gt;0")+COUNTIFS('02'!$C$3:$C$300,C890,'02'!$H$3:$H$300,"&gt;0")+COUNTIFS('02'!$D$3:$D$300,C890,'02'!$H$3:$H$300,"&gt;0")+COUNTIFS('03'!$C$3:$C$300,C890,'03'!$H$3:$H$300,"&gt;0")+COUNTIFS('03'!$D$3:$D$300,C890,'03'!$H$3:$H$300,"&gt;0")+COUNTIFS('04'!$C$3:$C$300,C890,'04'!$H$3:$H$300,"&gt;0")+COUNTIFS('04'!$D$3:$D$300,C890,'04'!$H$3:$H$300,"&gt;0")+COUNTIFS('05'!$C$3:$C$300,C890,'05'!$H$3:$H$300,"&gt;0")+COUNTIFS('05'!$D$3:$D$300,C890,'05'!$H$3:$H$300,"&gt;0")+COUNTIFS('06'!$C$3:$C$300,C890,'06'!$H$3:$H$300,"&gt;0")+COUNTIFS('06'!$D$3:$D$300,C890,'06'!$H$3:$H$300,"&gt;0")+COUNTIFS('07'!$C$3:$C$300,C890,'07'!$H$3:$H$300,"&gt;0")+COUNTIFS('07'!$D$3:$D$300,C890,'07'!$H$3:$H$300,"&gt;0")+COUNTIFS('08'!$C$3:$C$300,C890,'08'!$H$3:$H$300,"&gt;0")+COUNTIFS('08'!$D$3:$D$300,C890,'08'!$H$3:$H$300,"&gt;0")+COUNTIFS('09'!$C$3:$C$300,C890,'09'!$H$3:$H$300,"&gt;0")+COUNTIFS('09'!$D$3:$D$300,C890,'09'!$H$3:$H$300,"&gt;0")+COUNTIFS('10'!$C$3:$C$260,C890,'10'!$I$3:$I$260,"&gt;0")+COUNTIFS('10'!$D$3:$D$260,C890,'10'!$I$3:$I$260,"&gt;0")+COUNTIFS('11'!$C$3:$C$300,C890,'11'!$H$3:$H$300,"&gt;0")+COUNTIFS('11'!$D$3:$D$300,C890,'11'!$H$3:$H$300,"&gt;0")+COUNTIFS('12'!$C$3:$C$300,C890,'12'!$H$3:$H$300,"&gt;0")+COUNTIFS('12'!$D$3:$D$300,C890,'12'!$H$3:$H$300,"&gt;0")</f>
        <v>0</v>
      </c>
      <c r="G890" s="18">
        <f>COUNTIFS('01'!$C$3:$C$300,C890,'01'!$H$3:$H$300,"&lt;0")+COUNTIFS('01'!$D$3:$D$300,C890,'01'!$H$3:$H$300,"&lt;0")+COUNTIFS('02'!$C$3:$C$300,C890,'02'!$H$3:$H$300,"&lt;0")+COUNTIFS('02'!$D$3:$D$300,C890,'02'!$H$3:$H$300,"&lt;0")+COUNTIFS('03'!$C$3:$C$300,C890,'03'!$H$3:$H$300,"&lt;0")+COUNTIFS('03'!$D$3:$D$300,C890,'03'!$H$3:$H$300,"&lt;0")+COUNTIFS('04'!$C$3:$C$300,C890,'04'!$H$3:$H$300,"&lt;0")+COUNTIFS('04'!$D$3:$D$300,C890,'04'!$H$3:$H$300,"&lt;0")+COUNTIFS('05'!$C$3:$C$300,C890,'05'!$H$3:$H$300,"&lt;0")+COUNTIFS('05'!$D$3:$D$300,C890,'05'!$H$3:$H$300,"&lt;0")+COUNTIFS('06'!$C$3:$C$300,C890,'06'!$H$3:$H$300,"&lt;0")+COUNTIFS('06'!$D$3:$D$300,C890,'06'!$H$3:$H$300,"&lt;0")+COUNTIFS('07'!$C$3:$C$300,C890,'07'!$H$3:$H$300,"&lt;0")+COUNTIFS('07'!$D$3:$D$300,C890,'07'!$H$3:$H$300,"&lt;0")+COUNTIFS('08'!$C$3:$C$300,C890,'08'!$H$3:$H$300,"&lt;0")+COUNTIFS('08'!$D$3:$D$300,C890,'08'!$H$3:$H$300,"&lt;0")+COUNTIFS('09'!$C$3:$C$300,C890,'09'!$H$3:$H$300,"&lt;0")+COUNTIFS('09'!$D$3:$D$300,C890,'09'!$H$3:$H$300,"&lt;0")+COUNTIFS('10'!$C$3:$C$260,C890,'10'!$I$3:$I$260,"&lt;0")+COUNTIFS('10'!$D$3:$D$260,C890,'10'!$I$3:$I$260,"&lt;0")+COUNTIFS('11'!$C$3:$C$300,C890,'11'!$H$3:$H$300,"&lt;0")+COUNTIFS('11'!$D$3:$D$300,C890,'11'!$H$3:$H$300,"&lt;0")+COUNTIFS('12'!$C$3:$C$300,C890,'12'!$H$3:$H$300,"&lt;0")+COUNTIFS('12'!$D$3:$D$300,C890,'12'!$H$3:$H$300,"&lt;0")</f>
        <v>0</v>
      </c>
      <c r="H890" s="19">
        <f>SUMIFS('01'!$H$3:$H$300,'01'!$C$3:$C$300,C890)+SUMIFS('01'!$H$3:$H$300,'01'!$D$3:$D$300,C890)+SUMIFS('02'!$H$3:$H$300,'02'!$C$3:$C$300,C890)+SUMIFS('02'!$H$3:$H$300,'02'!$D$3:$D$300,C890)+SUMIFS('03'!$H$3:$H$300,'03'!$C$3:$C$300,C890)+SUMIFS('03'!$H$3:$H$300,'03'!$D$3:$D$300,C890)+SUMIFS('04'!$H$3:$H$300,'04'!$C$3:$C$300,C890)+SUMIFS('04'!$H$3:$H$300,'04'!$D$3:$D$300,C890)+SUMIFS('05'!$H$3:$H$300,'05'!$C$3:$C$300,C890)+SUMIFS('05'!$H$3:$H$300,'05'!$D$3:$D$300,C890)+SUMIFS('06'!$H$3:$H$300,'06'!$C$3:$C$300,C890)+SUMIFS('06'!$H$3:$H$300,'06'!$D$3:$D$300,C890)+SUMIFS('07'!$H$3:$H$300,'07'!$C$3:$C$300,C890)+SUMIFS('07'!$H$3:$H$300,'07'!$D$3:$D$300,C890)+SUMIFS('08'!$H$3:$H$300,'08'!$C$3:$C$300,C890)+SUMIFS('08'!$H$3:$H$300,'08'!$D$3:$D$300,C890)+SUMIFS('09'!$H$3:$H$300,'09'!$C$3:$C$300,C890)+SUMIFS('09'!$H$3:$H$300,'09'!$D$3:$D$300,C890)+SUMIFS('10'!$I$3:$I$260,'10'!$C$3:$C$260,C890)+SUMIFS('10'!$I$3:$I$260,'10'!$D$3:$D$260,C890)+SUMIFS('11'!$H$3:$H$300,'11'!$C$3:$C$300,C890)+SUMIFS('11'!$H$3:$H$300,'11'!$D$3:$D$300,C890)+SUMIFS('12'!$H$3:$H$300,'12'!$C$3:$C$300,C890)+SUMIFS('12'!$H$3:$H$300,'12'!$D$3:$D$300,C890)</f>
        <v>0</v>
      </c>
      <c r="I890" s="212"/>
      <c r="J890" s="231"/>
      <c r="K890" s="212"/>
      <c r="L890" s="212"/>
    </row>
    <row r="891" spans="1:12" ht="24.75" customHeight="1">
      <c r="A891" s="16">
        <f>Equipes!$H891+(ROW(Equipes!$H891)/100000)</f>
        <v>8.9099999999999995E-3</v>
      </c>
      <c r="B891" s="13">
        <f>RANK(Equipes!$A891,A:A)</f>
        <v>110</v>
      </c>
      <c r="C891" s="28"/>
      <c r="D891" s="18">
        <f>COUNTIF('01'!$C$3:$C$300,C891)+COUNTIF('02'!$C$3:$C$300,C891)+COUNTIF('03'!$C$3:$C$300,C891)+COUNTIF('04'!$C$3:$C$300,C891)+COUNTIF('05'!$C$3:$C$300,C891)+COUNTIF('06'!$C$3:$C$300,C891)+COUNTIF('07'!$C$3:$C$300,C891)+COUNTIF('08'!$C$3:$C$300,C891)+COUNTIF('09'!$C$3:$C$300,C891)+COUNTIF('10'!$C$3:$C$260,C891)+COUNTIF('11'!$C$3:$C$300,C891)+COUNTIF('12'!$C$3:$C$300,C891)</f>
        <v>0</v>
      </c>
      <c r="E891" s="18">
        <f>COUNTIF('01'!$D$3:$D$300,C891)+COUNTIF('02'!$D$3:$D$300,C891)+COUNTIF('03'!$D$3:$D$300,C891)+COUNTIF('04'!$D$3:$D$300,C891)+COUNTIF('05'!$D$3:$D$300,C891)+COUNTIF('06'!$D$3:$D$300,C891)+COUNTIF('07'!$D$3:$D$300,C891)+COUNTIF('08'!$D$3:$D$300,C891)+COUNTIF('09'!$D$3:$D$300,C891)+COUNTIF('10'!$D$3:$D$260,C891)+COUNTIF('11'!$D$3:$D$300,C891)+COUNTIF('12'!$D$3:$D$300,C891)</f>
        <v>0</v>
      </c>
      <c r="F891" s="18">
        <f>COUNTIFS('01'!$C$3:$C$300,C891,'01'!$H$3:$H$300,"&gt;0")+COUNTIFS('01'!$D$3:$D$300,C891,'01'!$H$3:$H$300,"&gt;0")+COUNTIFS('02'!$C$3:$C$300,C891,'02'!$H$3:$H$300,"&gt;0")+COUNTIFS('02'!$D$3:$D$300,C891,'02'!$H$3:$H$300,"&gt;0")+COUNTIFS('03'!$C$3:$C$300,C891,'03'!$H$3:$H$300,"&gt;0")+COUNTIFS('03'!$D$3:$D$300,C891,'03'!$H$3:$H$300,"&gt;0")+COUNTIFS('04'!$C$3:$C$300,C891,'04'!$H$3:$H$300,"&gt;0")+COUNTIFS('04'!$D$3:$D$300,C891,'04'!$H$3:$H$300,"&gt;0")+COUNTIFS('05'!$C$3:$C$300,C891,'05'!$H$3:$H$300,"&gt;0")+COUNTIFS('05'!$D$3:$D$300,C891,'05'!$H$3:$H$300,"&gt;0")+COUNTIFS('06'!$C$3:$C$300,C891,'06'!$H$3:$H$300,"&gt;0")+COUNTIFS('06'!$D$3:$D$300,C891,'06'!$H$3:$H$300,"&gt;0")+COUNTIFS('07'!$C$3:$C$300,C891,'07'!$H$3:$H$300,"&gt;0")+COUNTIFS('07'!$D$3:$D$300,C891,'07'!$H$3:$H$300,"&gt;0")+COUNTIFS('08'!$C$3:$C$300,C891,'08'!$H$3:$H$300,"&gt;0")+COUNTIFS('08'!$D$3:$D$300,C891,'08'!$H$3:$H$300,"&gt;0")+COUNTIFS('09'!$C$3:$C$300,C891,'09'!$H$3:$H$300,"&gt;0")+COUNTIFS('09'!$D$3:$D$300,C891,'09'!$H$3:$H$300,"&gt;0")+COUNTIFS('10'!$C$3:$C$260,C891,'10'!$I$3:$I$260,"&gt;0")+COUNTIFS('10'!$D$3:$D$260,C891,'10'!$I$3:$I$260,"&gt;0")+COUNTIFS('11'!$C$3:$C$300,C891,'11'!$H$3:$H$300,"&gt;0")+COUNTIFS('11'!$D$3:$D$300,C891,'11'!$H$3:$H$300,"&gt;0")+COUNTIFS('12'!$C$3:$C$300,C891,'12'!$H$3:$H$300,"&gt;0")+COUNTIFS('12'!$D$3:$D$300,C891,'12'!$H$3:$H$300,"&gt;0")</f>
        <v>0</v>
      </c>
      <c r="G891" s="18">
        <f>COUNTIFS('01'!$C$3:$C$300,C891,'01'!$H$3:$H$300,"&lt;0")+COUNTIFS('01'!$D$3:$D$300,C891,'01'!$H$3:$H$300,"&lt;0")+COUNTIFS('02'!$C$3:$C$300,C891,'02'!$H$3:$H$300,"&lt;0")+COUNTIFS('02'!$D$3:$D$300,C891,'02'!$H$3:$H$300,"&lt;0")+COUNTIFS('03'!$C$3:$C$300,C891,'03'!$H$3:$H$300,"&lt;0")+COUNTIFS('03'!$D$3:$D$300,C891,'03'!$H$3:$H$300,"&lt;0")+COUNTIFS('04'!$C$3:$C$300,C891,'04'!$H$3:$H$300,"&lt;0")+COUNTIFS('04'!$D$3:$D$300,C891,'04'!$H$3:$H$300,"&lt;0")+COUNTIFS('05'!$C$3:$C$300,C891,'05'!$H$3:$H$300,"&lt;0")+COUNTIFS('05'!$D$3:$D$300,C891,'05'!$H$3:$H$300,"&lt;0")+COUNTIFS('06'!$C$3:$C$300,C891,'06'!$H$3:$H$300,"&lt;0")+COUNTIFS('06'!$D$3:$D$300,C891,'06'!$H$3:$H$300,"&lt;0")+COUNTIFS('07'!$C$3:$C$300,C891,'07'!$H$3:$H$300,"&lt;0")+COUNTIFS('07'!$D$3:$D$300,C891,'07'!$H$3:$H$300,"&lt;0")+COUNTIFS('08'!$C$3:$C$300,C891,'08'!$H$3:$H$300,"&lt;0")+COUNTIFS('08'!$D$3:$D$300,C891,'08'!$H$3:$H$300,"&lt;0")+COUNTIFS('09'!$C$3:$C$300,C891,'09'!$H$3:$H$300,"&lt;0")+COUNTIFS('09'!$D$3:$D$300,C891,'09'!$H$3:$H$300,"&lt;0")+COUNTIFS('10'!$C$3:$C$260,C891,'10'!$I$3:$I$260,"&lt;0")+COUNTIFS('10'!$D$3:$D$260,C891,'10'!$I$3:$I$260,"&lt;0")+COUNTIFS('11'!$C$3:$C$300,C891,'11'!$H$3:$H$300,"&lt;0")+COUNTIFS('11'!$D$3:$D$300,C891,'11'!$H$3:$H$300,"&lt;0")+COUNTIFS('12'!$C$3:$C$300,C891,'12'!$H$3:$H$300,"&lt;0")+COUNTIFS('12'!$D$3:$D$300,C891,'12'!$H$3:$H$300,"&lt;0")</f>
        <v>0</v>
      </c>
      <c r="H891" s="19">
        <f>SUMIFS('01'!$H$3:$H$300,'01'!$C$3:$C$300,C891)+SUMIFS('01'!$H$3:$H$300,'01'!$D$3:$D$300,C891)+SUMIFS('02'!$H$3:$H$300,'02'!$C$3:$C$300,C891)+SUMIFS('02'!$H$3:$H$300,'02'!$D$3:$D$300,C891)+SUMIFS('03'!$H$3:$H$300,'03'!$C$3:$C$300,C891)+SUMIFS('03'!$H$3:$H$300,'03'!$D$3:$D$300,C891)+SUMIFS('04'!$H$3:$H$300,'04'!$C$3:$C$300,C891)+SUMIFS('04'!$H$3:$H$300,'04'!$D$3:$D$300,C891)+SUMIFS('05'!$H$3:$H$300,'05'!$C$3:$C$300,C891)+SUMIFS('05'!$H$3:$H$300,'05'!$D$3:$D$300,C891)+SUMIFS('06'!$H$3:$H$300,'06'!$C$3:$C$300,C891)+SUMIFS('06'!$H$3:$H$300,'06'!$D$3:$D$300,C891)+SUMIFS('07'!$H$3:$H$300,'07'!$C$3:$C$300,C891)+SUMIFS('07'!$H$3:$H$300,'07'!$D$3:$D$300,C891)+SUMIFS('08'!$H$3:$H$300,'08'!$C$3:$C$300,C891)+SUMIFS('08'!$H$3:$H$300,'08'!$D$3:$D$300,C891)+SUMIFS('09'!$H$3:$H$300,'09'!$C$3:$C$300,C891)+SUMIFS('09'!$H$3:$H$300,'09'!$D$3:$D$300,C891)+SUMIFS('10'!$I$3:$I$260,'10'!$C$3:$C$260,C891)+SUMIFS('10'!$I$3:$I$260,'10'!$D$3:$D$260,C891)+SUMIFS('11'!$H$3:$H$300,'11'!$C$3:$C$300,C891)+SUMIFS('11'!$H$3:$H$300,'11'!$D$3:$D$300,C891)+SUMIFS('12'!$H$3:$H$300,'12'!$C$3:$C$300,C891)+SUMIFS('12'!$H$3:$H$300,'12'!$D$3:$D$300,C891)</f>
        <v>0</v>
      </c>
      <c r="I891" s="212"/>
      <c r="J891" s="231"/>
      <c r="K891" s="212"/>
      <c r="L891" s="212"/>
    </row>
    <row r="892" spans="1:12" ht="24.75" customHeight="1">
      <c r="A892" s="16">
        <f>Equipes!$H892+(ROW(Equipes!$H892)/100000)</f>
        <v>8.9200000000000008E-3</v>
      </c>
      <c r="B892" s="13">
        <f>RANK(Equipes!$A892,A:A)</f>
        <v>109</v>
      </c>
      <c r="C892" s="28"/>
      <c r="D892" s="18">
        <f>COUNTIF('01'!$C$3:$C$300,C892)+COUNTIF('02'!$C$3:$C$300,C892)+COUNTIF('03'!$C$3:$C$300,C892)+COUNTIF('04'!$C$3:$C$300,C892)+COUNTIF('05'!$C$3:$C$300,C892)+COUNTIF('06'!$C$3:$C$300,C892)+COUNTIF('07'!$C$3:$C$300,C892)+COUNTIF('08'!$C$3:$C$300,C892)+COUNTIF('09'!$C$3:$C$300,C892)+COUNTIF('10'!$C$3:$C$260,C892)+COUNTIF('11'!$C$3:$C$300,C892)+COUNTIF('12'!$C$3:$C$300,C892)</f>
        <v>0</v>
      </c>
      <c r="E892" s="18">
        <f>COUNTIF('01'!$D$3:$D$300,C892)+COUNTIF('02'!$D$3:$D$300,C892)+COUNTIF('03'!$D$3:$D$300,C892)+COUNTIF('04'!$D$3:$D$300,C892)+COUNTIF('05'!$D$3:$D$300,C892)+COUNTIF('06'!$D$3:$D$300,C892)+COUNTIF('07'!$D$3:$D$300,C892)+COUNTIF('08'!$D$3:$D$300,C892)+COUNTIF('09'!$D$3:$D$300,C892)+COUNTIF('10'!$D$3:$D$260,C892)+COUNTIF('11'!$D$3:$D$300,C892)+COUNTIF('12'!$D$3:$D$300,C892)</f>
        <v>0</v>
      </c>
      <c r="F892" s="18">
        <f>COUNTIFS('01'!$C$3:$C$300,C892,'01'!$H$3:$H$300,"&gt;0")+COUNTIFS('01'!$D$3:$D$300,C892,'01'!$H$3:$H$300,"&gt;0")+COUNTIFS('02'!$C$3:$C$300,C892,'02'!$H$3:$H$300,"&gt;0")+COUNTIFS('02'!$D$3:$D$300,C892,'02'!$H$3:$H$300,"&gt;0")+COUNTIFS('03'!$C$3:$C$300,C892,'03'!$H$3:$H$300,"&gt;0")+COUNTIFS('03'!$D$3:$D$300,C892,'03'!$H$3:$H$300,"&gt;0")+COUNTIFS('04'!$C$3:$C$300,C892,'04'!$H$3:$H$300,"&gt;0")+COUNTIFS('04'!$D$3:$D$300,C892,'04'!$H$3:$H$300,"&gt;0")+COUNTIFS('05'!$C$3:$C$300,C892,'05'!$H$3:$H$300,"&gt;0")+COUNTIFS('05'!$D$3:$D$300,C892,'05'!$H$3:$H$300,"&gt;0")+COUNTIFS('06'!$C$3:$C$300,C892,'06'!$H$3:$H$300,"&gt;0")+COUNTIFS('06'!$D$3:$D$300,C892,'06'!$H$3:$H$300,"&gt;0")+COUNTIFS('07'!$C$3:$C$300,C892,'07'!$H$3:$H$300,"&gt;0")+COUNTIFS('07'!$D$3:$D$300,C892,'07'!$H$3:$H$300,"&gt;0")+COUNTIFS('08'!$C$3:$C$300,C892,'08'!$H$3:$H$300,"&gt;0")+COUNTIFS('08'!$D$3:$D$300,C892,'08'!$H$3:$H$300,"&gt;0")+COUNTIFS('09'!$C$3:$C$300,C892,'09'!$H$3:$H$300,"&gt;0")+COUNTIFS('09'!$D$3:$D$300,C892,'09'!$H$3:$H$300,"&gt;0")+COUNTIFS('10'!$C$3:$C$260,C892,'10'!$I$3:$I$260,"&gt;0")+COUNTIFS('10'!$D$3:$D$260,C892,'10'!$I$3:$I$260,"&gt;0")+COUNTIFS('11'!$C$3:$C$300,C892,'11'!$H$3:$H$300,"&gt;0")+COUNTIFS('11'!$D$3:$D$300,C892,'11'!$H$3:$H$300,"&gt;0")+COUNTIFS('12'!$C$3:$C$300,C892,'12'!$H$3:$H$300,"&gt;0")+COUNTIFS('12'!$D$3:$D$300,C892,'12'!$H$3:$H$300,"&gt;0")</f>
        <v>0</v>
      </c>
      <c r="G892" s="18">
        <f>COUNTIFS('01'!$C$3:$C$300,C892,'01'!$H$3:$H$300,"&lt;0")+COUNTIFS('01'!$D$3:$D$300,C892,'01'!$H$3:$H$300,"&lt;0")+COUNTIFS('02'!$C$3:$C$300,C892,'02'!$H$3:$H$300,"&lt;0")+COUNTIFS('02'!$D$3:$D$300,C892,'02'!$H$3:$H$300,"&lt;0")+COUNTIFS('03'!$C$3:$C$300,C892,'03'!$H$3:$H$300,"&lt;0")+COUNTIFS('03'!$D$3:$D$300,C892,'03'!$H$3:$H$300,"&lt;0")+COUNTIFS('04'!$C$3:$C$300,C892,'04'!$H$3:$H$300,"&lt;0")+COUNTIFS('04'!$D$3:$D$300,C892,'04'!$H$3:$H$300,"&lt;0")+COUNTIFS('05'!$C$3:$C$300,C892,'05'!$H$3:$H$300,"&lt;0")+COUNTIFS('05'!$D$3:$D$300,C892,'05'!$H$3:$H$300,"&lt;0")+COUNTIFS('06'!$C$3:$C$300,C892,'06'!$H$3:$H$300,"&lt;0")+COUNTIFS('06'!$D$3:$D$300,C892,'06'!$H$3:$H$300,"&lt;0")+COUNTIFS('07'!$C$3:$C$300,C892,'07'!$H$3:$H$300,"&lt;0")+COUNTIFS('07'!$D$3:$D$300,C892,'07'!$H$3:$H$300,"&lt;0")+COUNTIFS('08'!$C$3:$C$300,C892,'08'!$H$3:$H$300,"&lt;0")+COUNTIFS('08'!$D$3:$D$300,C892,'08'!$H$3:$H$300,"&lt;0")+COUNTIFS('09'!$C$3:$C$300,C892,'09'!$H$3:$H$300,"&lt;0")+COUNTIFS('09'!$D$3:$D$300,C892,'09'!$H$3:$H$300,"&lt;0")+COUNTIFS('10'!$C$3:$C$260,C892,'10'!$I$3:$I$260,"&lt;0")+COUNTIFS('10'!$D$3:$D$260,C892,'10'!$I$3:$I$260,"&lt;0")+COUNTIFS('11'!$C$3:$C$300,C892,'11'!$H$3:$H$300,"&lt;0")+COUNTIFS('11'!$D$3:$D$300,C892,'11'!$H$3:$H$300,"&lt;0")+COUNTIFS('12'!$C$3:$C$300,C892,'12'!$H$3:$H$300,"&lt;0")+COUNTIFS('12'!$D$3:$D$300,C892,'12'!$H$3:$H$300,"&lt;0")</f>
        <v>0</v>
      </c>
      <c r="H892" s="19">
        <f>SUMIFS('01'!$H$3:$H$300,'01'!$C$3:$C$300,C892)+SUMIFS('01'!$H$3:$H$300,'01'!$D$3:$D$300,C892)+SUMIFS('02'!$H$3:$H$300,'02'!$C$3:$C$300,C892)+SUMIFS('02'!$H$3:$H$300,'02'!$D$3:$D$300,C892)+SUMIFS('03'!$H$3:$H$300,'03'!$C$3:$C$300,C892)+SUMIFS('03'!$H$3:$H$300,'03'!$D$3:$D$300,C892)+SUMIFS('04'!$H$3:$H$300,'04'!$C$3:$C$300,C892)+SUMIFS('04'!$H$3:$H$300,'04'!$D$3:$D$300,C892)+SUMIFS('05'!$H$3:$H$300,'05'!$C$3:$C$300,C892)+SUMIFS('05'!$H$3:$H$300,'05'!$D$3:$D$300,C892)+SUMIFS('06'!$H$3:$H$300,'06'!$C$3:$C$300,C892)+SUMIFS('06'!$H$3:$H$300,'06'!$D$3:$D$300,C892)+SUMIFS('07'!$H$3:$H$300,'07'!$C$3:$C$300,C892)+SUMIFS('07'!$H$3:$H$300,'07'!$D$3:$D$300,C892)+SUMIFS('08'!$H$3:$H$300,'08'!$C$3:$C$300,C892)+SUMIFS('08'!$H$3:$H$300,'08'!$D$3:$D$300,C892)+SUMIFS('09'!$H$3:$H$300,'09'!$C$3:$C$300,C892)+SUMIFS('09'!$H$3:$H$300,'09'!$D$3:$D$300,C892)+SUMIFS('10'!$I$3:$I$260,'10'!$C$3:$C$260,C892)+SUMIFS('10'!$I$3:$I$260,'10'!$D$3:$D$260,C892)+SUMIFS('11'!$H$3:$H$300,'11'!$C$3:$C$300,C892)+SUMIFS('11'!$H$3:$H$300,'11'!$D$3:$D$300,C892)+SUMIFS('12'!$H$3:$H$300,'12'!$C$3:$C$300,C892)+SUMIFS('12'!$H$3:$H$300,'12'!$D$3:$D$300,C892)</f>
        <v>0</v>
      </c>
      <c r="I892" s="212"/>
      <c r="J892" s="231"/>
      <c r="K892" s="212"/>
      <c r="L892" s="212"/>
    </row>
    <row r="893" spans="1:12" ht="24.75" customHeight="1">
      <c r="A893" s="16">
        <f>Equipes!$H893+(ROW(Equipes!$H893)/100000)</f>
        <v>8.9300000000000004E-3</v>
      </c>
      <c r="B893" s="13">
        <f>RANK(Equipes!$A893,A:A)</f>
        <v>108</v>
      </c>
      <c r="C893" s="28"/>
      <c r="D893" s="18">
        <f>COUNTIF('01'!$C$3:$C$300,C893)+COUNTIF('02'!$C$3:$C$300,C893)+COUNTIF('03'!$C$3:$C$300,C893)+COUNTIF('04'!$C$3:$C$300,C893)+COUNTIF('05'!$C$3:$C$300,C893)+COUNTIF('06'!$C$3:$C$300,C893)+COUNTIF('07'!$C$3:$C$300,C893)+COUNTIF('08'!$C$3:$C$300,C893)+COUNTIF('09'!$C$3:$C$300,C893)+COUNTIF('10'!$C$3:$C$260,C893)+COUNTIF('11'!$C$3:$C$300,C893)+COUNTIF('12'!$C$3:$C$300,C893)</f>
        <v>0</v>
      </c>
      <c r="E893" s="18">
        <f>COUNTIF('01'!$D$3:$D$300,C893)+COUNTIF('02'!$D$3:$D$300,C893)+COUNTIF('03'!$D$3:$D$300,C893)+COUNTIF('04'!$D$3:$D$300,C893)+COUNTIF('05'!$D$3:$D$300,C893)+COUNTIF('06'!$D$3:$D$300,C893)+COUNTIF('07'!$D$3:$D$300,C893)+COUNTIF('08'!$D$3:$D$300,C893)+COUNTIF('09'!$D$3:$D$300,C893)+COUNTIF('10'!$D$3:$D$260,C893)+COUNTIF('11'!$D$3:$D$300,C893)+COUNTIF('12'!$D$3:$D$300,C893)</f>
        <v>0</v>
      </c>
      <c r="F893" s="18">
        <f>COUNTIFS('01'!$C$3:$C$300,C893,'01'!$H$3:$H$300,"&gt;0")+COUNTIFS('01'!$D$3:$D$300,C893,'01'!$H$3:$H$300,"&gt;0")+COUNTIFS('02'!$C$3:$C$300,C893,'02'!$H$3:$H$300,"&gt;0")+COUNTIFS('02'!$D$3:$D$300,C893,'02'!$H$3:$H$300,"&gt;0")+COUNTIFS('03'!$C$3:$C$300,C893,'03'!$H$3:$H$300,"&gt;0")+COUNTIFS('03'!$D$3:$D$300,C893,'03'!$H$3:$H$300,"&gt;0")+COUNTIFS('04'!$C$3:$C$300,C893,'04'!$H$3:$H$300,"&gt;0")+COUNTIFS('04'!$D$3:$D$300,C893,'04'!$H$3:$H$300,"&gt;0")+COUNTIFS('05'!$C$3:$C$300,C893,'05'!$H$3:$H$300,"&gt;0")+COUNTIFS('05'!$D$3:$D$300,C893,'05'!$H$3:$H$300,"&gt;0")+COUNTIFS('06'!$C$3:$C$300,C893,'06'!$H$3:$H$300,"&gt;0")+COUNTIFS('06'!$D$3:$D$300,C893,'06'!$H$3:$H$300,"&gt;0")+COUNTIFS('07'!$C$3:$C$300,C893,'07'!$H$3:$H$300,"&gt;0")+COUNTIFS('07'!$D$3:$D$300,C893,'07'!$H$3:$H$300,"&gt;0")+COUNTIFS('08'!$C$3:$C$300,C893,'08'!$H$3:$H$300,"&gt;0")+COUNTIFS('08'!$D$3:$D$300,C893,'08'!$H$3:$H$300,"&gt;0")+COUNTIFS('09'!$C$3:$C$300,C893,'09'!$H$3:$H$300,"&gt;0")+COUNTIFS('09'!$D$3:$D$300,C893,'09'!$H$3:$H$300,"&gt;0")+COUNTIFS('10'!$C$3:$C$260,C893,'10'!$I$3:$I$260,"&gt;0")+COUNTIFS('10'!$D$3:$D$260,C893,'10'!$I$3:$I$260,"&gt;0")+COUNTIFS('11'!$C$3:$C$300,C893,'11'!$H$3:$H$300,"&gt;0")+COUNTIFS('11'!$D$3:$D$300,C893,'11'!$H$3:$H$300,"&gt;0")+COUNTIFS('12'!$C$3:$C$300,C893,'12'!$H$3:$H$300,"&gt;0")+COUNTIFS('12'!$D$3:$D$300,C893,'12'!$H$3:$H$300,"&gt;0")</f>
        <v>0</v>
      </c>
      <c r="G893" s="18">
        <f>COUNTIFS('01'!$C$3:$C$300,C893,'01'!$H$3:$H$300,"&lt;0")+COUNTIFS('01'!$D$3:$D$300,C893,'01'!$H$3:$H$300,"&lt;0")+COUNTIFS('02'!$C$3:$C$300,C893,'02'!$H$3:$H$300,"&lt;0")+COUNTIFS('02'!$D$3:$D$300,C893,'02'!$H$3:$H$300,"&lt;0")+COUNTIFS('03'!$C$3:$C$300,C893,'03'!$H$3:$H$300,"&lt;0")+COUNTIFS('03'!$D$3:$D$300,C893,'03'!$H$3:$H$300,"&lt;0")+COUNTIFS('04'!$C$3:$C$300,C893,'04'!$H$3:$H$300,"&lt;0")+COUNTIFS('04'!$D$3:$D$300,C893,'04'!$H$3:$H$300,"&lt;0")+COUNTIFS('05'!$C$3:$C$300,C893,'05'!$H$3:$H$300,"&lt;0")+COUNTIFS('05'!$D$3:$D$300,C893,'05'!$H$3:$H$300,"&lt;0")+COUNTIFS('06'!$C$3:$C$300,C893,'06'!$H$3:$H$300,"&lt;0")+COUNTIFS('06'!$D$3:$D$300,C893,'06'!$H$3:$H$300,"&lt;0")+COUNTIFS('07'!$C$3:$C$300,C893,'07'!$H$3:$H$300,"&lt;0")+COUNTIFS('07'!$D$3:$D$300,C893,'07'!$H$3:$H$300,"&lt;0")+COUNTIFS('08'!$C$3:$C$300,C893,'08'!$H$3:$H$300,"&lt;0")+COUNTIFS('08'!$D$3:$D$300,C893,'08'!$H$3:$H$300,"&lt;0")+COUNTIFS('09'!$C$3:$C$300,C893,'09'!$H$3:$H$300,"&lt;0")+COUNTIFS('09'!$D$3:$D$300,C893,'09'!$H$3:$H$300,"&lt;0")+COUNTIFS('10'!$C$3:$C$260,C893,'10'!$I$3:$I$260,"&lt;0")+COUNTIFS('10'!$D$3:$D$260,C893,'10'!$I$3:$I$260,"&lt;0")+COUNTIFS('11'!$C$3:$C$300,C893,'11'!$H$3:$H$300,"&lt;0")+COUNTIFS('11'!$D$3:$D$300,C893,'11'!$H$3:$H$300,"&lt;0")+COUNTIFS('12'!$C$3:$C$300,C893,'12'!$H$3:$H$300,"&lt;0")+COUNTIFS('12'!$D$3:$D$300,C893,'12'!$H$3:$H$300,"&lt;0")</f>
        <v>0</v>
      </c>
      <c r="H893" s="19">
        <f>SUMIFS('01'!$H$3:$H$300,'01'!$C$3:$C$300,C893)+SUMIFS('01'!$H$3:$H$300,'01'!$D$3:$D$300,C893)+SUMIFS('02'!$H$3:$H$300,'02'!$C$3:$C$300,C893)+SUMIFS('02'!$H$3:$H$300,'02'!$D$3:$D$300,C893)+SUMIFS('03'!$H$3:$H$300,'03'!$C$3:$C$300,C893)+SUMIFS('03'!$H$3:$H$300,'03'!$D$3:$D$300,C893)+SUMIFS('04'!$H$3:$H$300,'04'!$C$3:$C$300,C893)+SUMIFS('04'!$H$3:$H$300,'04'!$D$3:$D$300,C893)+SUMIFS('05'!$H$3:$H$300,'05'!$C$3:$C$300,C893)+SUMIFS('05'!$H$3:$H$300,'05'!$D$3:$D$300,C893)+SUMIFS('06'!$H$3:$H$300,'06'!$C$3:$C$300,C893)+SUMIFS('06'!$H$3:$H$300,'06'!$D$3:$D$300,C893)+SUMIFS('07'!$H$3:$H$300,'07'!$C$3:$C$300,C893)+SUMIFS('07'!$H$3:$H$300,'07'!$D$3:$D$300,C893)+SUMIFS('08'!$H$3:$H$300,'08'!$C$3:$C$300,C893)+SUMIFS('08'!$H$3:$H$300,'08'!$D$3:$D$300,C893)+SUMIFS('09'!$H$3:$H$300,'09'!$C$3:$C$300,C893)+SUMIFS('09'!$H$3:$H$300,'09'!$D$3:$D$300,C893)+SUMIFS('10'!$I$3:$I$260,'10'!$C$3:$C$260,C893)+SUMIFS('10'!$I$3:$I$260,'10'!$D$3:$D$260,C893)+SUMIFS('11'!$H$3:$H$300,'11'!$C$3:$C$300,C893)+SUMIFS('11'!$H$3:$H$300,'11'!$D$3:$D$300,C893)+SUMIFS('12'!$H$3:$H$300,'12'!$C$3:$C$300,C893)+SUMIFS('12'!$H$3:$H$300,'12'!$D$3:$D$300,C893)</f>
        <v>0</v>
      </c>
      <c r="I893" s="212"/>
      <c r="J893" s="231"/>
      <c r="K893" s="212"/>
      <c r="L893" s="212"/>
    </row>
    <row r="894" spans="1:12" ht="24.75" customHeight="1">
      <c r="A894" s="16">
        <f>Equipes!$H894+(ROW(Equipes!$H894)/100000)</f>
        <v>8.94E-3</v>
      </c>
      <c r="B894" s="13">
        <f>RANK(Equipes!$A894,A:A)</f>
        <v>107</v>
      </c>
      <c r="C894" s="28"/>
      <c r="D894" s="18">
        <f>COUNTIF('01'!$C$3:$C$300,C894)+COUNTIF('02'!$C$3:$C$300,C894)+COUNTIF('03'!$C$3:$C$300,C894)+COUNTIF('04'!$C$3:$C$300,C894)+COUNTIF('05'!$C$3:$C$300,C894)+COUNTIF('06'!$C$3:$C$300,C894)+COUNTIF('07'!$C$3:$C$300,C894)+COUNTIF('08'!$C$3:$C$300,C894)+COUNTIF('09'!$C$3:$C$300,C894)+COUNTIF('10'!$C$3:$C$260,C894)+COUNTIF('11'!$C$3:$C$300,C894)+COUNTIF('12'!$C$3:$C$300,C894)</f>
        <v>0</v>
      </c>
      <c r="E894" s="18">
        <f>COUNTIF('01'!$D$3:$D$300,C894)+COUNTIF('02'!$D$3:$D$300,C894)+COUNTIF('03'!$D$3:$D$300,C894)+COUNTIF('04'!$D$3:$D$300,C894)+COUNTIF('05'!$D$3:$D$300,C894)+COUNTIF('06'!$D$3:$D$300,C894)+COUNTIF('07'!$D$3:$D$300,C894)+COUNTIF('08'!$D$3:$D$300,C894)+COUNTIF('09'!$D$3:$D$300,C894)+COUNTIF('10'!$D$3:$D$260,C894)+COUNTIF('11'!$D$3:$D$300,C894)+COUNTIF('12'!$D$3:$D$300,C894)</f>
        <v>0</v>
      </c>
      <c r="F894" s="18">
        <f>COUNTIFS('01'!$C$3:$C$300,C894,'01'!$H$3:$H$300,"&gt;0")+COUNTIFS('01'!$D$3:$D$300,C894,'01'!$H$3:$H$300,"&gt;0")+COUNTIFS('02'!$C$3:$C$300,C894,'02'!$H$3:$H$300,"&gt;0")+COUNTIFS('02'!$D$3:$D$300,C894,'02'!$H$3:$H$300,"&gt;0")+COUNTIFS('03'!$C$3:$C$300,C894,'03'!$H$3:$H$300,"&gt;0")+COUNTIFS('03'!$D$3:$D$300,C894,'03'!$H$3:$H$300,"&gt;0")+COUNTIFS('04'!$C$3:$C$300,C894,'04'!$H$3:$H$300,"&gt;0")+COUNTIFS('04'!$D$3:$D$300,C894,'04'!$H$3:$H$300,"&gt;0")+COUNTIFS('05'!$C$3:$C$300,C894,'05'!$H$3:$H$300,"&gt;0")+COUNTIFS('05'!$D$3:$D$300,C894,'05'!$H$3:$H$300,"&gt;0")+COUNTIFS('06'!$C$3:$C$300,C894,'06'!$H$3:$H$300,"&gt;0")+COUNTIFS('06'!$D$3:$D$300,C894,'06'!$H$3:$H$300,"&gt;0")+COUNTIFS('07'!$C$3:$C$300,C894,'07'!$H$3:$H$300,"&gt;0")+COUNTIFS('07'!$D$3:$D$300,C894,'07'!$H$3:$H$300,"&gt;0")+COUNTIFS('08'!$C$3:$C$300,C894,'08'!$H$3:$H$300,"&gt;0")+COUNTIFS('08'!$D$3:$D$300,C894,'08'!$H$3:$H$300,"&gt;0")+COUNTIFS('09'!$C$3:$C$300,C894,'09'!$H$3:$H$300,"&gt;0")+COUNTIFS('09'!$D$3:$D$300,C894,'09'!$H$3:$H$300,"&gt;0")+COUNTIFS('10'!$C$3:$C$260,C894,'10'!$I$3:$I$260,"&gt;0")+COUNTIFS('10'!$D$3:$D$260,C894,'10'!$I$3:$I$260,"&gt;0")+COUNTIFS('11'!$C$3:$C$300,C894,'11'!$H$3:$H$300,"&gt;0")+COUNTIFS('11'!$D$3:$D$300,C894,'11'!$H$3:$H$300,"&gt;0")+COUNTIFS('12'!$C$3:$C$300,C894,'12'!$H$3:$H$300,"&gt;0")+COUNTIFS('12'!$D$3:$D$300,C894,'12'!$H$3:$H$300,"&gt;0")</f>
        <v>0</v>
      </c>
      <c r="G894" s="18">
        <f>COUNTIFS('01'!$C$3:$C$300,C894,'01'!$H$3:$H$300,"&lt;0")+COUNTIFS('01'!$D$3:$D$300,C894,'01'!$H$3:$H$300,"&lt;0")+COUNTIFS('02'!$C$3:$C$300,C894,'02'!$H$3:$H$300,"&lt;0")+COUNTIFS('02'!$D$3:$D$300,C894,'02'!$H$3:$H$300,"&lt;0")+COUNTIFS('03'!$C$3:$C$300,C894,'03'!$H$3:$H$300,"&lt;0")+COUNTIFS('03'!$D$3:$D$300,C894,'03'!$H$3:$H$300,"&lt;0")+COUNTIFS('04'!$C$3:$C$300,C894,'04'!$H$3:$H$300,"&lt;0")+COUNTIFS('04'!$D$3:$D$300,C894,'04'!$H$3:$H$300,"&lt;0")+COUNTIFS('05'!$C$3:$C$300,C894,'05'!$H$3:$H$300,"&lt;0")+COUNTIFS('05'!$D$3:$D$300,C894,'05'!$H$3:$H$300,"&lt;0")+COUNTIFS('06'!$C$3:$C$300,C894,'06'!$H$3:$H$300,"&lt;0")+COUNTIFS('06'!$D$3:$D$300,C894,'06'!$H$3:$H$300,"&lt;0")+COUNTIFS('07'!$C$3:$C$300,C894,'07'!$H$3:$H$300,"&lt;0")+COUNTIFS('07'!$D$3:$D$300,C894,'07'!$H$3:$H$300,"&lt;0")+COUNTIFS('08'!$C$3:$C$300,C894,'08'!$H$3:$H$300,"&lt;0")+COUNTIFS('08'!$D$3:$D$300,C894,'08'!$H$3:$H$300,"&lt;0")+COUNTIFS('09'!$C$3:$C$300,C894,'09'!$H$3:$H$300,"&lt;0")+COUNTIFS('09'!$D$3:$D$300,C894,'09'!$H$3:$H$300,"&lt;0")+COUNTIFS('10'!$C$3:$C$260,C894,'10'!$I$3:$I$260,"&lt;0")+COUNTIFS('10'!$D$3:$D$260,C894,'10'!$I$3:$I$260,"&lt;0")+COUNTIFS('11'!$C$3:$C$300,C894,'11'!$H$3:$H$300,"&lt;0")+COUNTIFS('11'!$D$3:$D$300,C894,'11'!$H$3:$H$300,"&lt;0")+COUNTIFS('12'!$C$3:$C$300,C894,'12'!$H$3:$H$300,"&lt;0")+COUNTIFS('12'!$D$3:$D$300,C894,'12'!$H$3:$H$300,"&lt;0")</f>
        <v>0</v>
      </c>
      <c r="H894" s="19">
        <f>SUMIFS('01'!$H$3:$H$300,'01'!$C$3:$C$300,C894)+SUMIFS('01'!$H$3:$H$300,'01'!$D$3:$D$300,C894)+SUMIFS('02'!$H$3:$H$300,'02'!$C$3:$C$300,C894)+SUMIFS('02'!$H$3:$H$300,'02'!$D$3:$D$300,C894)+SUMIFS('03'!$H$3:$H$300,'03'!$C$3:$C$300,C894)+SUMIFS('03'!$H$3:$H$300,'03'!$D$3:$D$300,C894)+SUMIFS('04'!$H$3:$H$300,'04'!$C$3:$C$300,C894)+SUMIFS('04'!$H$3:$H$300,'04'!$D$3:$D$300,C894)+SUMIFS('05'!$H$3:$H$300,'05'!$C$3:$C$300,C894)+SUMIFS('05'!$H$3:$H$300,'05'!$D$3:$D$300,C894)+SUMIFS('06'!$H$3:$H$300,'06'!$C$3:$C$300,C894)+SUMIFS('06'!$H$3:$H$300,'06'!$D$3:$D$300,C894)+SUMIFS('07'!$H$3:$H$300,'07'!$C$3:$C$300,C894)+SUMIFS('07'!$H$3:$H$300,'07'!$D$3:$D$300,C894)+SUMIFS('08'!$H$3:$H$300,'08'!$C$3:$C$300,C894)+SUMIFS('08'!$H$3:$H$300,'08'!$D$3:$D$300,C894)+SUMIFS('09'!$H$3:$H$300,'09'!$C$3:$C$300,C894)+SUMIFS('09'!$H$3:$H$300,'09'!$D$3:$D$300,C894)+SUMIFS('10'!$I$3:$I$260,'10'!$C$3:$C$260,C894)+SUMIFS('10'!$I$3:$I$260,'10'!$D$3:$D$260,C894)+SUMIFS('11'!$H$3:$H$300,'11'!$C$3:$C$300,C894)+SUMIFS('11'!$H$3:$H$300,'11'!$D$3:$D$300,C894)+SUMIFS('12'!$H$3:$H$300,'12'!$C$3:$C$300,C894)+SUMIFS('12'!$H$3:$H$300,'12'!$D$3:$D$300,C894)</f>
        <v>0</v>
      </c>
      <c r="I894" s="212"/>
      <c r="J894" s="231"/>
      <c r="K894" s="212"/>
      <c r="L894" s="212"/>
    </row>
    <row r="895" spans="1:12" ht="24.75" customHeight="1">
      <c r="A895" s="16">
        <f>Equipes!$H895+(ROW(Equipes!$H895)/100000)</f>
        <v>8.9499999999999996E-3</v>
      </c>
      <c r="B895" s="13">
        <f>RANK(Equipes!$A895,A:A)</f>
        <v>106</v>
      </c>
      <c r="C895" s="28"/>
      <c r="D895" s="18">
        <f>COUNTIF('01'!$C$3:$C$300,C895)+COUNTIF('02'!$C$3:$C$300,C895)+COUNTIF('03'!$C$3:$C$300,C895)+COUNTIF('04'!$C$3:$C$300,C895)+COUNTIF('05'!$C$3:$C$300,C895)+COUNTIF('06'!$C$3:$C$300,C895)+COUNTIF('07'!$C$3:$C$300,C895)+COUNTIF('08'!$C$3:$C$300,C895)+COUNTIF('09'!$C$3:$C$300,C895)+COUNTIF('10'!$C$3:$C$260,C895)+COUNTIF('11'!$C$3:$C$300,C895)+COUNTIF('12'!$C$3:$C$300,C895)</f>
        <v>0</v>
      </c>
      <c r="E895" s="18">
        <f>COUNTIF('01'!$D$3:$D$300,C895)+COUNTIF('02'!$D$3:$D$300,C895)+COUNTIF('03'!$D$3:$D$300,C895)+COUNTIF('04'!$D$3:$D$300,C895)+COUNTIF('05'!$D$3:$D$300,C895)+COUNTIF('06'!$D$3:$D$300,C895)+COUNTIF('07'!$D$3:$D$300,C895)+COUNTIF('08'!$D$3:$D$300,C895)+COUNTIF('09'!$D$3:$D$300,C895)+COUNTIF('10'!$D$3:$D$260,C895)+COUNTIF('11'!$D$3:$D$300,C895)+COUNTIF('12'!$D$3:$D$300,C895)</f>
        <v>0</v>
      </c>
      <c r="F895" s="18">
        <f>COUNTIFS('01'!$C$3:$C$300,C895,'01'!$H$3:$H$300,"&gt;0")+COUNTIFS('01'!$D$3:$D$300,C895,'01'!$H$3:$H$300,"&gt;0")+COUNTIFS('02'!$C$3:$C$300,C895,'02'!$H$3:$H$300,"&gt;0")+COUNTIFS('02'!$D$3:$D$300,C895,'02'!$H$3:$H$300,"&gt;0")+COUNTIFS('03'!$C$3:$C$300,C895,'03'!$H$3:$H$300,"&gt;0")+COUNTIFS('03'!$D$3:$D$300,C895,'03'!$H$3:$H$300,"&gt;0")+COUNTIFS('04'!$C$3:$C$300,C895,'04'!$H$3:$H$300,"&gt;0")+COUNTIFS('04'!$D$3:$D$300,C895,'04'!$H$3:$H$300,"&gt;0")+COUNTIFS('05'!$C$3:$C$300,C895,'05'!$H$3:$H$300,"&gt;0")+COUNTIFS('05'!$D$3:$D$300,C895,'05'!$H$3:$H$300,"&gt;0")+COUNTIFS('06'!$C$3:$C$300,C895,'06'!$H$3:$H$300,"&gt;0")+COUNTIFS('06'!$D$3:$D$300,C895,'06'!$H$3:$H$300,"&gt;0")+COUNTIFS('07'!$C$3:$C$300,C895,'07'!$H$3:$H$300,"&gt;0")+COUNTIFS('07'!$D$3:$D$300,C895,'07'!$H$3:$H$300,"&gt;0")+COUNTIFS('08'!$C$3:$C$300,C895,'08'!$H$3:$H$300,"&gt;0")+COUNTIFS('08'!$D$3:$D$300,C895,'08'!$H$3:$H$300,"&gt;0")+COUNTIFS('09'!$C$3:$C$300,C895,'09'!$H$3:$H$300,"&gt;0")+COUNTIFS('09'!$D$3:$D$300,C895,'09'!$H$3:$H$300,"&gt;0")+COUNTIFS('10'!$C$3:$C$260,C895,'10'!$I$3:$I$260,"&gt;0")+COUNTIFS('10'!$D$3:$D$260,C895,'10'!$I$3:$I$260,"&gt;0")+COUNTIFS('11'!$C$3:$C$300,C895,'11'!$H$3:$H$300,"&gt;0")+COUNTIFS('11'!$D$3:$D$300,C895,'11'!$H$3:$H$300,"&gt;0")+COUNTIFS('12'!$C$3:$C$300,C895,'12'!$H$3:$H$300,"&gt;0")+COUNTIFS('12'!$D$3:$D$300,C895,'12'!$H$3:$H$300,"&gt;0")</f>
        <v>0</v>
      </c>
      <c r="G895" s="18">
        <f>COUNTIFS('01'!$C$3:$C$300,C895,'01'!$H$3:$H$300,"&lt;0")+COUNTIFS('01'!$D$3:$D$300,C895,'01'!$H$3:$H$300,"&lt;0")+COUNTIFS('02'!$C$3:$C$300,C895,'02'!$H$3:$H$300,"&lt;0")+COUNTIFS('02'!$D$3:$D$300,C895,'02'!$H$3:$H$300,"&lt;0")+COUNTIFS('03'!$C$3:$C$300,C895,'03'!$H$3:$H$300,"&lt;0")+COUNTIFS('03'!$D$3:$D$300,C895,'03'!$H$3:$H$300,"&lt;0")+COUNTIFS('04'!$C$3:$C$300,C895,'04'!$H$3:$H$300,"&lt;0")+COUNTIFS('04'!$D$3:$D$300,C895,'04'!$H$3:$H$300,"&lt;0")+COUNTIFS('05'!$C$3:$C$300,C895,'05'!$H$3:$H$300,"&lt;0")+COUNTIFS('05'!$D$3:$D$300,C895,'05'!$H$3:$H$300,"&lt;0")+COUNTIFS('06'!$C$3:$C$300,C895,'06'!$H$3:$H$300,"&lt;0")+COUNTIFS('06'!$D$3:$D$300,C895,'06'!$H$3:$H$300,"&lt;0")+COUNTIFS('07'!$C$3:$C$300,C895,'07'!$H$3:$H$300,"&lt;0")+COUNTIFS('07'!$D$3:$D$300,C895,'07'!$H$3:$H$300,"&lt;0")+COUNTIFS('08'!$C$3:$C$300,C895,'08'!$H$3:$H$300,"&lt;0")+COUNTIFS('08'!$D$3:$D$300,C895,'08'!$H$3:$H$300,"&lt;0")+COUNTIFS('09'!$C$3:$C$300,C895,'09'!$H$3:$H$300,"&lt;0")+COUNTIFS('09'!$D$3:$D$300,C895,'09'!$H$3:$H$300,"&lt;0")+COUNTIFS('10'!$C$3:$C$260,C895,'10'!$I$3:$I$260,"&lt;0")+COUNTIFS('10'!$D$3:$D$260,C895,'10'!$I$3:$I$260,"&lt;0")+COUNTIFS('11'!$C$3:$C$300,C895,'11'!$H$3:$H$300,"&lt;0")+COUNTIFS('11'!$D$3:$D$300,C895,'11'!$H$3:$H$300,"&lt;0")+COUNTIFS('12'!$C$3:$C$300,C895,'12'!$H$3:$H$300,"&lt;0")+COUNTIFS('12'!$D$3:$D$300,C895,'12'!$H$3:$H$300,"&lt;0")</f>
        <v>0</v>
      </c>
      <c r="H895" s="19">
        <f>SUMIFS('01'!$H$3:$H$300,'01'!$C$3:$C$300,C895)+SUMIFS('01'!$H$3:$H$300,'01'!$D$3:$D$300,C895)+SUMIFS('02'!$H$3:$H$300,'02'!$C$3:$C$300,C895)+SUMIFS('02'!$H$3:$H$300,'02'!$D$3:$D$300,C895)+SUMIFS('03'!$H$3:$H$300,'03'!$C$3:$C$300,C895)+SUMIFS('03'!$H$3:$H$300,'03'!$D$3:$D$300,C895)+SUMIFS('04'!$H$3:$H$300,'04'!$C$3:$C$300,C895)+SUMIFS('04'!$H$3:$H$300,'04'!$D$3:$D$300,C895)+SUMIFS('05'!$H$3:$H$300,'05'!$C$3:$C$300,C895)+SUMIFS('05'!$H$3:$H$300,'05'!$D$3:$D$300,C895)+SUMIFS('06'!$H$3:$H$300,'06'!$C$3:$C$300,C895)+SUMIFS('06'!$H$3:$H$300,'06'!$D$3:$D$300,C895)+SUMIFS('07'!$H$3:$H$300,'07'!$C$3:$C$300,C895)+SUMIFS('07'!$H$3:$H$300,'07'!$D$3:$D$300,C895)+SUMIFS('08'!$H$3:$H$300,'08'!$C$3:$C$300,C895)+SUMIFS('08'!$H$3:$H$300,'08'!$D$3:$D$300,C895)+SUMIFS('09'!$H$3:$H$300,'09'!$C$3:$C$300,C895)+SUMIFS('09'!$H$3:$H$300,'09'!$D$3:$D$300,C895)+SUMIFS('10'!$I$3:$I$260,'10'!$C$3:$C$260,C895)+SUMIFS('10'!$I$3:$I$260,'10'!$D$3:$D$260,C895)+SUMIFS('11'!$H$3:$H$300,'11'!$C$3:$C$300,C895)+SUMIFS('11'!$H$3:$H$300,'11'!$D$3:$D$300,C895)+SUMIFS('12'!$H$3:$H$300,'12'!$C$3:$C$300,C895)+SUMIFS('12'!$H$3:$H$300,'12'!$D$3:$D$300,C895)</f>
        <v>0</v>
      </c>
      <c r="I895" s="212"/>
      <c r="J895" s="231"/>
      <c r="K895" s="212"/>
      <c r="L895" s="212"/>
    </row>
    <row r="896" spans="1:12" ht="24.75" customHeight="1">
      <c r="A896" s="16">
        <f>Equipes!$H896+(ROW(Equipes!$H896)/100000)</f>
        <v>8.9599999999999992E-3</v>
      </c>
      <c r="B896" s="13">
        <f>RANK(Equipes!$A896,A:A)</f>
        <v>105</v>
      </c>
      <c r="C896" s="28"/>
      <c r="D896" s="18">
        <f>COUNTIF('01'!$C$3:$C$300,C896)+COUNTIF('02'!$C$3:$C$300,C896)+COUNTIF('03'!$C$3:$C$300,C896)+COUNTIF('04'!$C$3:$C$300,C896)+COUNTIF('05'!$C$3:$C$300,C896)+COUNTIF('06'!$C$3:$C$300,C896)+COUNTIF('07'!$C$3:$C$300,C896)+COUNTIF('08'!$C$3:$C$300,C896)+COUNTIF('09'!$C$3:$C$300,C896)+COUNTIF('10'!$C$3:$C$260,C896)+COUNTIF('11'!$C$3:$C$300,C896)+COUNTIF('12'!$C$3:$C$300,C896)</f>
        <v>0</v>
      </c>
      <c r="E896" s="18">
        <f>COUNTIF('01'!$D$3:$D$300,C896)+COUNTIF('02'!$D$3:$D$300,C896)+COUNTIF('03'!$D$3:$D$300,C896)+COUNTIF('04'!$D$3:$D$300,C896)+COUNTIF('05'!$D$3:$D$300,C896)+COUNTIF('06'!$D$3:$D$300,C896)+COUNTIF('07'!$D$3:$D$300,C896)+COUNTIF('08'!$D$3:$D$300,C896)+COUNTIF('09'!$D$3:$D$300,C896)+COUNTIF('10'!$D$3:$D$260,C896)+COUNTIF('11'!$D$3:$D$300,C896)+COUNTIF('12'!$D$3:$D$300,C896)</f>
        <v>0</v>
      </c>
      <c r="F896" s="18">
        <f>COUNTIFS('01'!$C$3:$C$300,C896,'01'!$H$3:$H$300,"&gt;0")+COUNTIFS('01'!$D$3:$D$300,C896,'01'!$H$3:$H$300,"&gt;0")+COUNTIFS('02'!$C$3:$C$300,C896,'02'!$H$3:$H$300,"&gt;0")+COUNTIFS('02'!$D$3:$D$300,C896,'02'!$H$3:$H$300,"&gt;0")+COUNTIFS('03'!$C$3:$C$300,C896,'03'!$H$3:$H$300,"&gt;0")+COUNTIFS('03'!$D$3:$D$300,C896,'03'!$H$3:$H$300,"&gt;0")+COUNTIFS('04'!$C$3:$C$300,C896,'04'!$H$3:$H$300,"&gt;0")+COUNTIFS('04'!$D$3:$D$300,C896,'04'!$H$3:$H$300,"&gt;0")+COUNTIFS('05'!$C$3:$C$300,C896,'05'!$H$3:$H$300,"&gt;0")+COUNTIFS('05'!$D$3:$D$300,C896,'05'!$H$3:$H$300,"&gt;0")+COUNTIFS('06'!$C$3:$C$300,C896,'06'!$H$3:$H$300,"&gt;0")+COUNTIFS('06'!$D$3:$D$300,C896,'06'!$H$3:$H$300,"&gt;0")+COUNTIFS('07'!$C$3:$C$300,C896,'07'!$H$3:$H$300,"&gt;0")+COUNTIFS('07'!$D$3:$D$300,C896,'07'!$H$3:$H$300,"&gt;0")+COUNTIFS('08'!$C$3:$C$300,C896,'08'!$H$3:$H$300,"&gt;0")+COUNTIFS('08'!$D$3:$D$300,C896,'08'!$H$3:$H$300,"&gt;0")+COUNTIFS('09'!$C$3:$C$300,C896,'09'!$H$3:$H$300,"&gt;0")+COUNTIFS('09'!$D$3:$D$300,C896,'09'!$H$3:$H$300,"&gt;0")+COUNTIFS('10'!$C$3:$C$260,C896,'10'!$I$3:$I$260,"&gt;0")+COUNTIFS('10'!$D$3:$D$260,C896,'10'!$I$3:$I$260,"&gt;0")+COUNTIFS('11'!$C$3:$C$300,C896,'11'!$H$3:$H$300,"&gt;0")+COUNTIFS('11'!$D$3:$D$300,C896,'11'!$H$3:$H$300,"&gt;0")+COUNTIFS('12'!$C$3:$C$300,C896,'12'!$H$3:$H$300,"&gt;0")+COUNTIFS('12'!$D$3:$D$300,C896,'12'!$H$3:$H$300,"&gt;0")</f>
        <v>0</v>
      </c>
      <c r="G896" s="18">
        <f>COUNTIFS('01'!$C$3:$C$300,C896,'01'!$H$3:$H$300,"&lt;0")+COUNTIFS('01'!$D$3:$D$300,C896,'01'!$H$3:$H$300,"&lt;0")+COUNTIFS('02'!$C$3:$C$300,C896,'02'!$H$3:$H$300,"&lt;0")+COUNTIFS('02'!$D$3:$D$300,C896,'02'!$H$3:$H$300,"&lt;0")+COUNTIFS('03'!$C$3:$C$300,C896,'03'!$H$3:$H$300,"&lt;0")+COUNTIFS('03'!$D$3:$D$300,C896,'03'!$H$3:$H$300,"&lt;0")+COUNTIFS('04'!$C$3:$C$300,C896,'04'!$H$3:$H$300,"&lt;0")+COUNTIFS('04'!$D$3:$D$300,C896,'04'!$H$3:$H$300,"&lt;0")+COUNTIFS('05'!$C$3:$C$300,C896,'05'!$H$3:$H$300,"&lt;0")+COUNTIFS('05'!$D$3:$D$300,C896,'05'!$H$3:$H$300,"&lt;0")+COUNTIFS('06'!$C$3:$C$300,C896,'06'!$H$3:$H$300,"&lt;0")+COUNTIFS('06'!$D$3:$D$300,C896,'06'!$H$3:$H$300,"&lt;0")+COUNTIFS('07'!$C$3:$C$300,C896,'07'!$H$3:$H$300,"&lt;0")+COUNTIFS('07'!$D$3:$D$300,C896,'07'!$H$3:$H$300,"&lt;0")+COUNTIFS('08'!$C$3:$C$300,C896,'08'!$H$3:$H$300,"&lt;0")+COUNTIFS('08'!$D$3:$D$300,C896,'08'!$H$3:$H$300,"&lt;0")+COUNTIFS('09'!$C$3:$C$300,C896,'09'!$H$3:$H$300,"&lt;0")+COUNTIFS('09'!$D$3:$D$300,C896,'09'!$H$3:$H$300,"&lt;0")+COUNTIFS('10'!$C$3:$C$260,C896,'10'!$I$3:$I$260,"&lt;0")+COUNTIFS('10'!$D$3:$D$260,C896,'10'!$I$3:$I$260,"&lt;0")+COUNTIFS('11'!$C$3:$C$300,C896,'11'!$H$3:$H$300,"&lt;0")+COUNTIFS('11'!$D$3:$D$300,C896,'11'!$H$3:$H$300,"&lt;0")+COUNTIFS('12'!$C$3:$C$300,C896,'12'!$H$3:$H$300,"&lt;0")+COUNTIFS('12'!$D$3:$D$300,C896,'12'!$H$3:$H$300,"&lt;0")</f>
        <v>0</v>
      </c>
      <c r="H896" s="19">
        <f>SUMIFS('01'!$H$3:$H$300,'01'!$C$3:$C$300,C896)+SUMIFS('01'!$H$3:$H$300,'01'!$D$3:$D$300,C896)+SUMIFS('02'!$H$3:$H$300,'02'!$C$3:$C$300,C896)+SUMIFS('02'!$H$3:$H$300,'02'!$D$3:$D$300,C896)+SUMIFS('03'!$H$3:$H$300,'03'!$C$3:$C$300,C896)+SUMIFS('03'!$H$3:$H$300,'03'!$D$3:$D$300,C896)+SUMIFS('04'!$H$3:$H$300,'04'!$C$3:$C$300,C896)+SUMIFS('04'!$H$3:$H$300,'04'!$D$3:$D$300,C896)+SUMIFS('05'!$H$3:$H$300,'05'!$C$3:$C$300,C896)+SUMIFS('05'!$H$3:$H$300,'05'!$D$3:$D$300,C896)+SUMIFS('06'!$H$3:$H$300,'06'!$C$3:$C$300,C896)+SUMIFS('06'!$H$3:$H$300,'06'!$D$3:$D$300,C896)+SUMIFS('07'!$H$3:$H$300,'07'!$C$3:$C$300,C896)+SUMIFS('07'!$H$3:$H$300,'07'!$D$3:$D$300,C896)+SUMIFS('08'!$H$3:$H$300,'08'!$C$3:$C$300,C896)+SUMIFS('08'!$H$3:$H$300,'08'!$D$3:$D$300,C896)+SUMIFS('09'!$H$3:$H$300,'09'!$C$3:$C$300,C896)+SUMIFS('09'!$H$3:$H$300,'09'!$D$3:$D$300,C896)+SUMIFS('10'!$I$3:$I$260,'10'!$C$3:$C$260,C896)+SUMIFS('10'!$I$3:$I$260,'10'!$D$3:$D$260,C896)+SUMIFS('11'!$H$3:$H$300,'11'!$C$3:$C$300,C896)+SUMIFS('11'!$H$3:$H$300,'11'!$D$3:$D$300,C896)+SUMIFS('12'!$H$3:$H$300,'12'!$C$3:$C$300,C896)+SUMIFS('12'!$H$3:$H$300,'12'!$D$3:$D$300,C896)</f>
        <v>0</v>
      </c>
      <c r="I896" s="212"/>
      <c r="J896" s="231"/>
      <c r="K896" s="212"/>
      <c r="L896" s="212"/>
    </row>
    <row r="897" spans="1:12" ht="24.75" customHeight="1">
      <c r="A897" s="16">
        <f>Equipes!$H897+(ROW(Equipes!$H897)/100000)</f>
        <v>8.9700000000000005E-3</v>
      </c>
      <c r="B897" s="13">
        <f>RANK(Equipes!$A897,A:A)</f>
        <v>104</v>
      </c>
      <c r="C897" s="28"/>
      <c r="D897" s="18">
        <f>COUNTIF('01'!$C$3:$C$300,C897)+COUNTIF('02'!$C$3:$C$300,C897)+COUNTIF('03'!$C$3:$C$300,C897)+COUNTIF('04'!$C$3:$C$300,C897)+COUNTIF('05'!$C$3:$C$300,C897)+COUNTIF('06'!$C$3:$C$300,C897)+COUNTIF('07'!$C$3:$C$300,C897)+COUNTIF('08'!$C$3:$C$300,C897)+COUNTIF('09'!$C$3:$C$300,C897)+COUNTIF('10'!$C$3:$C$260,C897)+COUNTIF('11'!$C$3:$C$300,C897)+COUNTIF('12'!$C$3:$C$300,C897)</f>
        <v>0</v>
      </c>
      <c r="E897" s="18">
        <f>COUNTIF('01'!$D$3:$D$300,C897)+COUNTIF('02'!$D$3:$D$300,C897)+COUNTIF('03'!$D$3:$D$300,C897)+COUNTIF('04'!$D$3:$D$300,C897)+COUNTIF('05'!$D$3:$D$300,C897)+COUNTIF('06'!$D$3:$D$300,C897)+COUNTIF('07'!$D$3:$D$300,C897)+COUNTIF('08'!$D$3:$D$300,C897)+COUNTIF('09'!$D$3:$D$300,C897)+COUNTIF('10'!$D$3:$D$260,C897)+COUNTIF('11'!$D$3:$D$300,C897)+COUNTIF('12'!$D$3:$D$300,C897)</f>
        <v>0</v>
      </c>
      <c r="F897" s="18">
        <f>COUNTIFS('01'!$C$3:$C$300,C897,'01'!$H$3:$H$300,"&gt;0")+COUNTIFS('01'!$D$3:$D$300,C897,'01'!$H$3:$H$300,"&gt;0")+COUNTIFS('02'!$C$3:$C$300,C897,'02'!$H$3:$H$300,"&gt;0")+COUNTIFS('02'!$D$3:$D$300,C897,'02'!$H$3:$H$300,"&gt;0")+COUNTIFS('03'!$C$3:$C$300,C897,'03'!$H$3:$H$300,"&gt;0")+COUNTIFS('03'!$D$3:$D$300,C897,'03'!$H$3:$H$300,"&gt;0")+COUNTIFS('04'!$C$3:$C$300,C897,'04'!$H$3:$H$300,"&gt;0")+COUNTIFS('04'!$D$3:$D$300,C897,'04'!$H$3:$H$300,"&gt;0")+COUNTIFS('05'!$C$3:$C$300,C897,'05'!$H$3:$H$300,"&gt;0")+COUNTIFS('05'!$D$3:$D$300,C897,'05'!$H$3:$H$300,"&gt;0")+COUNTIFS('06'!$C$3:$C$300,C897,'06'!$H$3:$H$300,"&gt;0")+COUNTIFS('06'!$D$3:$D$300,C897,'06'!$H$3:$H$300,"&gt;0")+COUNTIFS('07'!$C$3:$C$300,C897,'07'!$H$3:$H$300,"&gt;0")+COUNTIFS('07'!$D$3:$D$300,C897,'07'!$H$3:$H$300,"&gt;0")+COUNTIFS('08'!$C$3:$C$300,C897,'08'!$H$3:$H$300,"&gt;0")+COUNTIFS('08'!$D$3:$D$300,C897,'08'!$H$3:$H$300,"&gt;0")+COUNTIFS('09'!$C$3:$C$300,C897,'09'!$H$3:$H$300,"&gt;0")+COUNTIFS('09'!$D$3:$D$300,C897,'09'!$H$3:$H$300,"&gt;0")+COUNTIFS('10'!$C$3:$C$260,C897,'10'!$I$3:$I$260,"&gt;0")+COUNTIFS('10'!$D$3:$D$260,C897,'10'!$I$3:$I$260,"&gt;0")+COUNTIFS('11'!$C$3:$C$300,C897,'11'!$H$3:$H$300,"&gt;0")+COUNTIFS('11'!$D$3:$D$300,C897,'11'!$H$3:$H$300,"&gt;0")+COUNTIFS('12'!$C$3:$C$300,C897,'12'!$H$3:$H$300,"&gt;0")+COUNTIFS('12'!$D$3:$D$300,C897,'12'!$H$3:$H$300,"&gt;0")</f>
        <v>0</v>
      </c>
      <c r="G897" s="18">
        <f>COUNTIFS('01'!$C$3:$C$300,C897,'01'!$H$3:$H$300,"&lt;0")+COUNTIFS('01'!$D$3:$D$300,C897,'01'!$H$3:$H$300,"&lt;0")+COUNTIFS('02'!$C$3:$C$300,C897,'02'!$H$3:$H$300,"&lt;0")+COUNTIFS('02'!$D$3:$D$300,C897,'02'!$H$3:$H$300,"&lt;0")+COUNTIFS('03'!$C$3:$C$300,C897,'03'!$H$3:$H$300,"&lt;0")+COUNTIFS('03'!$D$3:$D$300,C897,'03'!$H$3:$H$300,"&lt;0")+COUNTIFS('04'!$C$3:$C$300,C897,'04'!$H$3:$H$300,"&lt;0")+COUNTIFS('04'!$D$3:$D$300,C897,'04'!$H$3:$H$300,"&lt;0")+COUNTIFS('05'!$C$3:$C$300,C897,'05'!$H$3:$H$300,"&lt;0")+COUNTIFS('05'!$D$3:$D$300,C897,'05'!$H$3:$H$300,"&lt;0")+COUNTIFS('06'!$C$3:$C$300,C897,'06'!$H$3:$H$300,"&lt;0")+COUNTIFS('06'!$D$3:$D$300,C897,'06'!$H$3:$H$300,"&lt;0")+COUNTIFS('07'!$C$3:$C$300,C897,'07'!$H$3:$H$300,"&lt;0")+COUNTIFS('07'!$D$3:$D$300,C897,'07'!$H$3:$H$300,"&lt;0")+COUNTIFS('08'!$C$3:$C$300,C897,'08'!$H$3:$H$300,"&lt;0")+COUNTIFS('08'!$D$3:$D$300,C897,'08'!$H$3:$H$300,"&lt;0")+COUNTIFS('09'!$C$3:$C$300,C897,'09'!$H$3:$H$300,"&lt;0")+COUNTIFS('09'!$D$3:$D$300,C897,'09'!$H$3:$H$300,"&lt;0")+COUNTIFS('10'!$C$3:$C$260,C897,'10'!$I$3:$I$260,"&lt;0")+COUNTIFS('10'!$D$3:$D$260,C897,'10'!$I$3:$I$260,"&lt;0")+COUNTIFS('11'!$C$3:$C$300,C897,'11'!$H$3:$H$300,"&lt;0")+COUNTIFS('11'!$D$3:$D$300,C897,'11'!$H$3:$H$300,"&lt;0")+COUNTIFS('12'!$C$3:$C$300,C897,'12'!$H$3:$H$300,"&lt;0")+COUNTIFS('12'!$D$3:$D$300,C897,'12'!$H$3:$H$300,"&lt;0")</f>
        <v>0</v>
      </c>
      <c r="H897" s="19">
        <f>SUMIFS('01'!$H$3:$H$300,'01'!$C$3:$C$300,C897)+SUMIFS('01'!$H$3:$H$300,'01'!$D$3:$D$300,C897)+SUMIFS('02'!$H$3:$H$300,'02'!$C$3:$C$300,C897)+SUMIFS('02'!$H$3:$H$300,'02'!$D$3:$D$300,C897)+SUMIFS('03'!$H$3:$H$300,'03'!$C$3:$C$300,C897)+SUMIFS('03'!$H$3:$H$300,'03'!$D$3:$D$300,C897)+SUMIFS('04'!$H$3:$H$300,'04'!$C$3:$C$300,C897)+SUMIFS('04'!$H$3:$H$300,'04'!$D$3:$D$300,C897)+SUMIFS('05'!$H$3:$H$300,'05'!$C$3:$C$300,C897)+SUMIFS('05'!$H$3:$H$300,'05'!$D$3:$D$300,C897)+SUMIFS('06'!$H$3:$H$300,'06'!$C$3:$C$300,C897)+SUMIFS('06'!$H$3:$H$300,'06'!$D$3:$D$300,C897)+SUMIFS('07'!$H$3:$H$300,'07'!$C$3:$C$300,C897)+SUMIFS('07'!$H$3:$H$300,'07'!$D$3:$D$300,C897)+SUMIFS('08'!$H$3:$H$300,'08'!$C$3:$C$300,C897)+SUMIFS('08'!$H$3:$H$300,'08'!$D$3:$D$300,C897)+SUMIFS('09'!$H$3:$H$300,'09'!$C$3:$C$300,C897)+SUMIFS('09'!$H$3:$H$300,'09'!$D$3:$D$300,C897)+SUMIFS('10'!$I$3:$I$260,'10'!$C$3:$C$260,C897)+SUMIFS('10'!$I$3:$I$260,'10'!$D$3:$D$260,C897)+SUMIFS('11'!$H$3:$H$300,'11'!$C$3:$C$300,C897)+SUMIFS('11'!$H$3:$H$300,'11'!$D$3:$D$300,C897)+SUMIFS('12'!$H$3:$H$300,'12'!$C$3:$C$300,C897)+SUMIFS('12'!$H$3:$H$300,'12'!$D$3:$D$300,C897)</f>
        <v>0</v>
      </c>
      <c r="I897" s="212"/>
      <c r="J897" s="231"/>
      <c r="K897" s="212"/>
      <c r="L897" s="212"/>
    </row>
    <row r="898" spans="1:12" ht="24.75" customHeight="1">
      <c r="A898" s="16">
        <f>Equipes!$H898+(ROW(Equipes!$H898)/100000)</f>
        <v>8.9800000000000001E-3</v>
      </c>
      <c r="B898" s="13">
        <f>RANK(Equipes!$A898,A:A)</f>
        <v>103</v>
      </c>
      <c r="C898" s="28"/>
      <c r="D898" s="18">
        <f>COUNTIF('01'!$C$3:$C$300,C898)+COUNTIF('02'!$C$3:$C$300,C898)+COUNTIF('03'!$C$3:$C$300,C898)+COUNTIF('04'!$C$3:$C$300,C898)+COUNTIF('05'!$C$3:$C$300,C898)+COUNTIF('06'!$C$3:$C$300,C898)+COUNTIF('07'!$C$3:$C$300,C898)+COUNTIF('08'!$C$3:$C$300,C898)+COUNTIF('09'!$C$3:$C$300,C898)+COUNTIF('10'!$C$3:$C$260,C898)+COUNTIF('11'!$C$3:$C$300,C898)+COUNTIF('12'!$C$3:$C$300,C898)</f>
        <v>0</v>
      </c>
      <c r="E898" s="18">
        <f>COUNTIF('01'!$D$3:$D$300,C898)+COUNTIF('02'!$D$3:$D$300,C898)+COUNTIF('03'!$D$3:$D$300,C898)+COUNTIF('04'!$D$3:$D$300,C898)+COUNTIF('05'!$D$3:$D$300,C898)+COUNTIF('06'!$D$3:$D$300,C898)+COUNTIF('07'!$D$3:$D$300,C898)+COUNTIF('08'!$D$3:$D$300,C898)+COUNTIF('09'!$D$3:$D$300,C898)+COUNTIF('10'!$D$3:$D$260,C898)+COUNTIF('11'!$D$3:$D$300,C898)+COUNTIF('12'!$D$3:$D$300,C898)</f>
        <v>0</v>
      </c>
      <c r="F898" s="18">
        <f>COUNTIFS('01'!$C$3:$C$300,C898,'01'!$H$3:$H$300,"&gt;0")+COUNTIFS('01'!$D$3:$D$300,C898,'01'!$H$3:$H$300,"&gt;0")+COUNTIFS('02'!$C$3:$C$300,C898,'02'!$H$3:$H$300,"&gt;0")+COUNTIFS('02'!$D$3:$D$300,C898,'02'!$H$3:$H$300,"&gt;0")+COUNTIFS('03'!$C$3:$C$300,C898,'03'!$H$3:$H$300,"&gt;0")+COUNTIFS('03'!$D$3:$D$300,C898,'03'!$H$3:$H$300,"&gt;0")+COUNTIFS('04'!$C$3:$C$300,C898,'04'!$H$3:$H$300,"&gt;0")+COUNTIFS('04'!$D$3:$D$300,C898,'04'!$H$3:$H$300,"&gt;0")+COUNTIFS('05'!$C$3:$C$300,C898,'05'!$H$3:$H$300,"&gt;0")+COUNTIFS('05'!$D$3:$D$300,C898,'05'!$H$3:$H$300,"&gt;0")+COUNTIFS('06'!$C$3:$C$300,C898,'06'!$H$3:$H$300,"&gt;0")+COUNTIFS('06'!$D$3:$D$300,C898,'06'!$H$3:$H$300,"&gt;0")+COUNTIFS('07'!$C$3:$C$300,C898,'07'!$H$3:$H$300,"&gt;0")+COUNTIFS('07'!$D$3:$D$300,C898,'07'!$H$3:$H$300,"&gt;0")+COUNTIFS('08'!$C$3:$C$300,C898,'08'!$H$3:$H$300,"&gt;0")+COUNTIFS('08'!$D$3:$D$300,C898,'08'!$H$3:$H$300,"&gt;0")+COUNTIFS('09'!$C$3:$C$300,C898,'09'!$H$3:$H$300,"&gt;0")+COUNTIFS('09'!$D$3:$D$300,C898,'09'!$H$3:$H$300,"&gt;0")+COUNTIFS('10'!$C$3:$C$260,C898,'10'!$I$3:$I$260,"&gt;0")+COUNTIFS('10'!$D$3:$D$260,C898,'10'!$I$3:$I$260,"&gt;0")+COUNTIFS('11'!$C$3:$C$300,C898,'11'!$H$3:$H$300,"&gt;0")+COUNTIFS('11'!$D$3:$D$300,C898,'11'!$H$3:$H$300,"&gt;0")+COUNTIFS('12'!$C$3:$C$300,C898,'12'!$H$3:$H$300,"&gt;0")+COUNTIFS('12'!$D$3:$D$300,C898,'12'!$H$3:$H$300,"&gt;0")</f>
        <v>0</v>
      </c>
      <c r="G898" s="18">
        <f>COUNTIFS('01'!$C$3:$C$300,C898,'01'!$H$3:$H$300,"&lt;0")+COUNTIFS('01'!$D$3:$D$300,C898,'01'!$H$3:$H$300,"&lt;0")+COUNTIFS('02'!$C$3:$C$300,C898,'02'!$H$3:$H$300,"&lt;0")+COUNTIFS('02'!$D$3:$D$300,C898,'02'!$H$3:$H$300,"&lt;0")+COUNTIFS('03'!$C$3:$C$300,C898,'03'!$H$3:$H$300,"&lt;0")+COUNTIFS('03'!$D$3:$D$300,C898,'03'!$H$3:$H$300,"&lt;0")+COUNTIFS('04'!$C$3:$C$300,C898,'04'!$H$3:$H$300,"&lt;0")+COUNTIFS('04'!$D$3:$D$300,C898,'04'!$H$3:$H$300,"&lt;0")+COUNTIFS('05'!$C$3:$C$300,C898,'05'!$H$3:$H$300,"&lt;0")+COUNTIFS('05'!$D$3:$D$300,C898,'05'!$H$3:$H$300,"&lt;0")+COUNTIFS('06'!$C$3:$C$300,C898,'06'!$H$3:$H$300,"&lt;0")+COUNTIFS('06'!$D$3:$D$300,C898,'06'!$H$3:$H$300,"&lt;0")+COUNTIFS('07'!$C$3:$C$300,C898,'07'!$H$3:$H$300,"&lt;0")+COUNTIFS('07'!$D$3:$D$300,C898,'07'!$H$3:$H$300,"&lt;0")+COUNTIFS('08'!$C$3:$C$300,C898,'08'!$H$3:$H$300,"&lt;0")+COUNTIFS('08'!$D$3:$D$300,C898,'08'!$H$3:$H$300,"&lt;0")+COUNTIFS('09'!$C$3:$C$300,C898,'09'!$H$3:$H$300,"&lt;0")+COUNTIFS('09'!$D$3:$D$300,C898,'09'!$H$3:$H$300,"&lt;0")+COUNTIFS('10'!$C$3:$C$260,C898,'10'!$I$3:$I$260,"&lt;0")+COUNTIFS('10'!$D$3:$D$260,C898,'10'!$I$3:$I$260,"&lt;0")+COUNTIFS('11'!$C$3:$C$300,C898,'11'!$H$3:$H$300,"&lt;0")+COUNTIFS('11'!$D$3:$D$300,C898,'11'!$H$3:$H$300,"&lt;0")+COUNTIFS('12'!$C$3:$C$300,C898,'12'!$H$3:$H$300,"&lt;0")+COUNTIFS('12'!$D$3:$D$300,C898,'12'!$H$3:$H$300,"&lt;0")</f>
        <v>0</v>
      </c>
      <c r="H898" s="19">
        <f>SUMIFS('01'!$H$3:$H$300,'01'!$C$3:$C$300,C898)+SUMIFS('01'!$H$3:$H$300,'01'!$D$3:$D$300,C898)+SUMIFS('02'!$H$3:$H$300,'02'!$C$3:$C$300,C898)+SUMIFS('02'!$H$3:$H$300,'02'!$D$3:$D$300,C898)+SUMIFS('03'!$H$3:$H$300,'03'!$C$3:$C$300,C898)+SUMIFS('03'!$H$3:$H$300,'03'!$D$3:$D$300,C898)+SUMIFS('04'!$H$3:$H$300,'04'!$C$3:$C$300,C898)+SUMIFS('04'!$H$3:$H$300,'04'!$D$3:$D$300,C898)+SUMIFS('05'!$H$3:$H$300,'05'!$C$3:$C$300,C898)+SUMIFS('05'!$H$3:$H$300,'05'!$D$3:$D$300,C898)+SUMIFS('06'!$H$3:$H$300,'06'!$C$3:$C$300,C898)+SUMIFS('06'!$H$3:$H$300,'06'!$D$3:$D$300,C898)+SUMIFS('07'!$H$3:$H$300,'07'!$C$3:$C$300,C898)+SUMIFS('07'!$H$3:$H$300,'07'!$D$3:$D$300,C898)+SUMIFS('08'!$H$3:$H$300,'08'!$C$3:$C$300,C898)+SUMIFS('08'!$H$3:$H$300,'08'!$D$3:$D$300,C898)+SUMIFS('09'!$H$3:$H$300,'09'!$C$3:$C$300,C898)+SUMIFS('09'!$H$3:$H$300,'09'!$D$3:$D$300,C898)+SUMIFS('10'!$I$3:$I$260,'10'!$C$3:$C$260,C898)+SUMIFS('10'!$I$3:$I$260,'10'!$D$3:$D$260,C898)+SUMIFS('11'!$H$3:$H$300,'11'!$C$3:$C$300,C898)+SUMIFS('11'!$H$3:$H$300,'11'!$D$3:$D$300,C898)+SUMIFS('12'!$H$3:$H$300,'12'!$C$3:$C$300,C898)+SUMIFS('12'!$H$3:$H$300,'12'!$D$3:$D$300,C898)</f>
        <v>0</v>
      </c>
      <c r="I898" s="212"/>
      <c r="J898" s="231"/>
      <c r="K898" s="212"/>
      <c r="L898" s="212"/>
    </row>
    <row r="899" spans="1:12" ht="24.75" customHeight="1">
      <c r="A899" s="16">
        <f>Equipes!$H899+(ROW(Equipes!$H899)/100000)</f>
        <v>8.9899999999999997E-3</v>
      </c>
      <c r="B899" s="13">
        <f>RANK(Equipes!$A899,A:A)</f>
        <v>102</v>
      </c>
      <c r="C899" s="28"/>
      <c r="D899" s="18">
        <f>COUNTIF('01'!$C$3:$C$300,C899)+COUNTIF('02'!$C$3:$C$300,C899)+COUNTIF('03'!$C$3:$C$300,C899)+COUNTIF('04'!$C$3:$C$300,C899)+COUNTIF('05'!$C$3:$C$300,C899)+COUNTIF('06'!$C$3:$C$300,C899)+COUNTIF('07'!$C$3:$C$300,C899)+COUNTIF('08'!$C$3:$C$300,C899)+COUNTIF('09'!$C$3:$C$300,C899)+COUNTIF('10'!$C$3:$C$260,C899)+COUNTIF('11'!$C$3:$C$300,C899)+COUNTIF('12'!$C$3:$C$300,C899)</f>
        <v>0</v>
      </c>
      <c r="E899" s="18">
        <f>COUNTIF('01'!$D$3:$D$300,C899)+COUNTIF('02'!$D$3:$D$300,C899)+COUNTIF('03'!$D$3:$D$300,C899)+COUNTIF('04'!$D$3:$D$300,C899)+COUNTIF('05'!$D$3:$D$300,C899)+COUNTIF('06'!$D$3:$D$300,C899)+COUNTIF('07'!$D$3:$D$300,C899)+COUNTIF('08'!$D$3:$D$300,C899)+COUNTIF('09'!$D$3:$D$300,C899)+COUNTIF('10'!$D$3:$D$260,C899)+COUNTIF('11'!$D$3:$D$300,C899)+COUNTIF('12'!$D$3:$D$300,C899)</f>
        <v>0</v>
      </c>
      <c r="F899" s="18">
        <f>COUNTIFS('01'!$C$3:$C$300,C899,'01'!$H$3:$H$300,"&gt;0")+COUNTIFS('01'!$D$3:$D$300,C899,'01'!$H$3:$H$300,"&gt;0")+COUNTIFS('02'!$C$3:$C$300,C899,'02'!$H$3:$H$300,"&gt;0")+COUNTIFS('02'!$D$3:$D$300,C899,'02'!$H$3:$H$300,"&gt;0")+COUNTIFS('03'!$C$3:$C$300,C899,'03'!$H$3:$H$300,"&gt;0")+COUNTIFS('03'!$D$3:$D$300,C899,'03'!$H$3:$H$300,"&gt;0")+COUNTIFS('04'!$C$3:$C$300,C899,'04'!$H$3:$H$300,"&gt;0")+COUNTIFS('04'!$D$3:$D$300,C899,'04'!$H$3:$H$300,"&gt;0")+COUNTIFS('05'!$C$3:$C$300,C899,'05'!$H$3:$H$300,"&gt;0")+COUNTIFS('05'!$D$3:$D$300,C899,'05'!$H$3:$H$300,"&gt;0")+COUNTIFS('06'!$C$3:$C$300,C899,'06'!$H$3:$H$300,"&gt;0")+COUNTIFS('06'!$D$3:$D$300,C899,'06'!$H$3:$H$300,"&gt;0")+COUNTIFS('07'!$C$3:$C$300,C899,'07'!$H$3:$H$300,"&gt;0")+COUNTIFS('07'!$D$3:$D$300,C899,'07'!$H$3:$H$300,"&gt;0")+COUNTIFS('08'!$C$3:$C$300,C899,'08'!$H$3:$H$300,"&gt;0")+COUNTIFS('08'!$D$3:$D$300,C899,'08'!$H$3:$H$300,"&gt;0")+COUNTIFS('09'!$C$3:$C$300,C899,'09'!$H$3:$H$300,"&gt;0")+COUNTIFS('09'!$D$3:$D$300,C899,'09'!$H$3:$H$300,"&gt;0")+COUNTIFS('10'!$C$3:$C$260,C899,'10'!$I$3:$I$260,"&gt;0")+COUNTIFS('10'!$D$3:$D$260,C899,'10'!$I$3:$I$260,"&gt;0")+COUNTIFS('11'!$C$3:$C$300,C899,'11'!$H$3:$H$300,"&gt;0")+COUNTIFS('11'!$D$3:$D$300,C899,'11'!$H$3:$H$300,"&gt;0")+COUNTIFS('12'!$C$3:$C$300,C899,'12'!$H$3:$H$300,"&gt;0")+COUNTIFS('12'!$D$3:$D$300,C899,'12'!$H$3:$H$300,"&gt;0")</f>
        <v>0</v>
      </c>
      <c r="G899" s="18">
        <f>COUNTIFS('01'!$C$3:$C$300,C899,'01'!$H$3:$H$300,"&lt;0")+COUNTIFS('01'!$D$3:$D$300,C899,'01'!$H$3:$H$300,"&lt;0")+COUNTIFS('02'!$C$3:$C$300,C899,'02'!$H$3:$H$300,"&lt;0")+COUNTIFS('02'!$D$3:$D$300,C899,'02'!$H$3:$H$300,"&lt;0")+COUNTIFS('03'!$C$3:$C$300,C899,'03'!$H$3:$H$300,"&lt;0")+COUNTIFS('03'!$D$3:$D$300,C899,'03'!$H$3:$H$300,"&lt;0")+COUNTIFS('04'!$C$3:$C$300,C899,'04'!$H$3:$H$300,"&lt;0")+COUNTIFS('04'!$D$3:$D$300,C899,'04'!$H$3:$H$300,"&lt;0")+COUNTIFS('05'!$C$3:$C$300,C899,'05'!$H$3:$H$300,"&lt;0")+COUNTIFS('05'!$D$3:$D$300,C899,'05'!$H$3:$H$300,"&lt;0")+COUNTIFS('06'!$C$3:$C$300,C899,'06'!$H$3:$H$300,"&lt;0")+COUNTIFS('06'!$D$3:$D$300,C899,'06'!$H$3:$H$300,"&lt;0")+COUNTIFS('07'!$C$3:$C$300,C899,'07'!$H$3:$H$300,"&lt;0")+COUNTIFS('07'!$D$3:$D$300,C899,'07'!$H$3:$H$300,"&lt;0")+COUNTIFS('08'!$C$3:$C$300,C899,'08'!$H$3:$H$300,"&lt;0")+COUNTIFS('08'!$D$3:$D$300,C899,'08'!$H$3:$H$300,"&lt;0")+COUNTIFS('09'!$C$3:$C$300,C899,'09'!$H$3:$H$300,"&lt;0")+COUNTIFS('09'!$D$3:$D$300,C899,'09'!$H$3:$H$300,"&lt;0")+COUNTIFS('10'!$C$3:$C$260,C899,'10'!$I$3:$I$260,"&lt;0")+COUNTIFS('10'!$D$3:$D$260,C899,'10'!$I$3:$I$260,"&lt;0")+COUNTIFS('11'!$C$3:$C$300,C899,'11'!$H$3:$H$300,"&lt;0")+COUNTIFS('11'!$D$3:$D$300,C899,'11'!$H$3:$H$300,"&lt;0")+COUNTIFS('12'!$C$3:$C$300,C899,'12'!$H$3:$H$300,"&lt;0")+COUNTIFS('12'!$D$3:$D$300,C899,'12'!$H$3:$H$300,"&lt;0")</f>
        <v>0</v>
      </c>
      <c r="H899" s="19">
        <f>SUMIFS('01'!$H$3:$H$300,'01'!$C$3:$C$300,C899)+SUMIFS('01'!$H$3:$H$300,'01'!$D$3:$D$300,C899)+SUMIFS('02'!$H$3:$H$300,'02'!$C$3:$C$300,C899)+SUMIFS('02'!$H$3:$H$300,'02'!$D$3:$D$300,C899)+SUMIFS('03'!$H$3:$H$300,'03'!$C$3:$C$300,C899)+SUMIFS('03'!$H$3:$H$300,'03'!$D$3:$D$300,C899)+SUMIFS('04'!$H$3:$H$300,'04'!$C$3:$C$300,C899)+SUMIFS('04'!$H$3:$H$300,'04'!$D$3:$D$300,C899)+SUMIFS('05'!$H$3:$H$300,'05'!$C$3:$C$300,C899)+SUMIFS('05'!$H$3:$H$300,'05'!$D$3:$D$300,C899)+SUMIFS('06'!$H$3:$H$300,'06'!$C$3:$C$300,C899)+SUMIFS('06'!$H$3:$H$300,'06'!$D$3:$D$300,C899)+SUMIFS('07'!$H$3:$H$300,'07'!$C$3:$C$300,C899)+SUMIFS('07'!$H$3:$H$300,'07'!$D$3:$D$300,C899)+SUMIFS('08'!$H$3:$H$300,'08'!$C$3:$C$300,C899)+SUMIFS('08'!$H$3:$H$300,'08'!$D$3:$D$300,C899)+SUMIFS('09'!$H$3:$H$300,'09'!$C$3:$C$300,C899)+SUMIFS('09'!$H$3:$H$300,'09'!$D$3:$D$300,C899)+SUMIFS('10'!$I$3:$I$260,'10'!$C$3:$C$260,C899)+SUMIFS('10'!$I$3:$I$260,'10'!$D$3:$D$260,C899)+SUMIFS('11'!$H$3:$H$300,'11'!$C$3:$C$300,C899)+SUMIFS('11'!$H$3:$H$300,'11'!$D$3:$D$300,C899)+SUMIFS('12'!$H$3:$H$300,'12'!$C$3:$C$300,C899)+SUMIFS('12'!$H$3:$H$300,'12'!$D$3:$D$300,C899)</f>
        <v>0</v>
      </c>
      <c r="I899" s="212"/>
      <c r="J899" s="231"/>
      <c r="K899" s="212"/>
      <c r="L899" s="212"/>
    </row>
    <row r="900" spans="1:12" ht="24.75" customHeight="1">
      <c r="A900" s="16">
        <f>Equipes!$H900+(ROW(Equipes!$H900)/100000)</f>
        <v>8.9999999999999993E-3</v>
      </c>
      <c r="B900" s="13">
        <f>RANK(Equipes!$A900,A:A)</f>
        <v>101</v>
      </c>
      <c r="C900" s="28"/>
      <c r="D900" s="18">
        <f>COUNTIF('01'!$C$3:$C$300,C900)+COUNTIF('02'!$C$3:$C$300,C900)+COUNTIF('03'!$C$3:$C$300,C900)+COUNTIF('04'!$C$3:$C$300,C900)+COUNTIF('05'!$C$3:$C$300,C900)+COUNTIF('06'!$C$3:$C$300,C900)+COUNTIF('07'!$C$3:$C$300,C900)+COUNTIF('08'!$C$3:$C$300,C900)+COUNTIF('09'!$C$3:$C$300,C900)+COUNTIF('10'!$C$3:$C$260,C900)+COUNTIF('11'!$C$3:$C$300,C900)+COUNTIF('12'!$C$3:$C$300,C900)</f>
        <v>0</v>
      </c>
      <c r="E900" s="18">
        <f>COUNTIF('01'!$D$3:$D$300,C900)+COUNTIF('02'!$D$3:$D$300,C900)+COUNTIF('03'!$D$3:$D$300,C900)+COUNTIF('04'!$D$3:$D$300,C900)+COUNTIF('05'!$D$3:$D$300,C900)+COUNTIF('06'!$D$3:$D$300,C900)+COUNTIF('07'!$D$3:$D$300,C900)+COUNTIF('08'!$D$3:$D$300,C900)+COUNTIF('09'!$D$3:$D$300,C900)+COUNTIF('10'!$D$3:$D$260,C900)+COUNTIF('11'!$D$3:$D$300,C900)+COUNTIF('12'!$D$3:$D$300,C900)</f>
        <v>0</v>
      </c>
      <c r="F900" s="18">
        <f>COUNTIFS('01'!$C$3:$C$300,C900,'01'!$H$3:$H$300,"&gt;0")+COUNTIFS('01'!$D$3:$D$300,C900,'01'!$H$3:$H$300,"&gt;0")+COUNTIFS('02'!$C$3:$C$300,C900,'02'!$H$3:$H$300,"&gt;0")+COUNTIFS('02'!$D$3:$D$300,C900,'02'!$H$3:$H$300,"&gt;0")+COUNTIFS('03'!$C$3:$C$300,C900,'03'!$H$3:$H$300,"&gt;0")+COUNTIFS('03'!$D$3:$D$300,C900,'03'!$H$3:$H$300,"&gt;0")+COUNTIFS('04'!$C$3:$C$300,C900,'04'!$H$3:$H$300,"&gt;0")+COUNTIFS('04'!$D$3:$D$300,C900,'04'!$H$3:$H$300,"&gt;0")+COUNTIFS('05'!$C$3:$C$300,C900,'05'!$H$3:$H$300,"&gt;0")+COUNTIFS('05'!$D$3:$D$300,C900,'05'!$H$3:$H$300,"&gt;0")+COUNTIFS('06'!$C$3:$C$300,C900,'06'!$H$3:$H$300,"&gt;0")+COUNTIFS('06'!$D$3:$D$300,C900,'06'!$H$3:$H$300,"&gt;0")+COUNTIFS('07'!$C$3:$C$300,C900,'07'!$H$3:$H$300,"&gt;0")+COUNTIFS('07'!$D$3:$D$300,C900,'07'!$H$3:$H$300,"&gt;0")+COUNTIFS('08'!$C$3:$C$300,C900,'08'!$H$3:$H$300,"&gt;0")+COUNTIFS('08'!$D$3:$D$300,C900,'08'!$H$3:$H$300,"&gt;0")+COUNTIFS('09'!$C$3:$C$300,C900,'09'!$H$3:$H$300,"&gt;0")+COUNTIFS('09'!$D$3:$D$300,C900,'09'!$H$3:$H$300,"&gt;0")+COUNTIFS('10'!$C$3:$C$260,C900,'10'!$I$3:$I$260,"&gt;0")+COUNTIFS('10'!$D$3:$D$260,C900,'10'!$I$3:$I$260,"&gt;0")+COUNTIFS('11'!$C$3:$C$300,C900,'11'!$H$3:$H$300,"&gt;0")+COUNTIFS('11'!$D$3:$D$300,C900,'11'!$H$3:$H$300,"&gt;0")+COUNTIFS('12'!$C$3:$C$300,C900,'12'!$H$3:$H$300,"&gt;0")+COUNTIFS('12'!$D$3:$D$300,C900,'12'!$H$3:$H$300,"&gt;0")</f>
        <v>0</v>
      </c>
      <c r="G900" s="18">
        <f>COUNTIFS('01'!$C$3:$C$300,C900,'01'!$H$3:$H$300,"&lt;0")+COUNTIFS('01'!$D$3:$D$300,C900,'01'!$H$3:$H$300,"&lt;0")+COUNTIFS('02'!$C$3:$C$300,C900,'02'!$H$3:$H$300,"&lt;0")+COUNTIFS('02'!$D$3:$D$300,C900,'02'!$H$3:$H$300,"&lt;0")+COUNTIFS('03'!$C$3:$C$300,C900,'03'!$H$3:$H$300,"&lt;0")+COUNTIFS('03'!$D$3:$D$300,C900,'03'!$H$3:$H$300,"&lt;0")+COUNTIFS('04'!$C$3:$C$300,C900,'04'!$H$3:$H$300,"&lt;0")+COUNTIFS('04'!$D$3:$D$300,C900,'04'!$H$3:$H$300,"&lt;0")+COUNTIFS('05'!$C$3:$C$300,C900,'05'!$H$3:$H$300,"&lt;0")+COUNTIFS('05'!$D$3:$D$300,C900,'05'!$H$3:$H$300,"&lt;0")+COUNTIFS('06'!$C$3:$C$300,C900,'06'!$H$3:$H$300,"&lt;0")+COUNTIFS('06'!$D$3:$D$300,C900,'06'!$H$3:$H$300,"&lt;0")+COUNTIFS('07'!$C$3:$C$300,C900,'07'!$H$3:$H$300,"&lt;0")+COUNTIFS('07'!$D$3:$D$300,C900,'07'!$H$3:$H$300,"&lt;0")+COUNTIFS('08'!$C$3:$C$300,C900,'08'!$H$3:$H$300,"&lt;0")+COUNTIFS('08'!$D$3:$D$300,C900,'08'!$H$3:$H$300,"&lt;0")+COUNTIFS('09'!$C$3:$C$300,C900,'09'!$H$3:$H$300,"&lt;0")+COUNTIFS('09'!$D$3:$D$300,C900,'09'!$H$3:$H$300,"&lt;0")+COUNTIFS('10'!$C$3:$C$260,C900,'10'!$I$3:$I$260,"&lt;0")+COUNTIFS('10'!$D$3:$D$260,C900,'10'!$I$3:$I$260,"&lt;0")+COUNTIFS('11'!$C$3:$C$300,C900,'11'!$H$3:$H$300,"&lt;0")+COUNTIFS('11'!$D$3:$D$300,C900,'11'!$H$3:$H$300,"&lt;0")+COUNTIFS('12'!$C$3:$C$300,C900,'12'!$H$3:$H$300,"&lt;0")+COUNTIFS('12'!$D$3:$D$300,C900,'12'!$H$3:$H$300,"&lt;0")</f>
        <v>0</v>
      </c>
      <c r="H900" s="19">
        <f>SUMIFS('01'!$H$3:$H$300,'01'!$C$3:$C$300,C900)+SUMIFS('01'!$H$3:$H$300,'01'!$D$3:$D$300,C900)+SUMIFS('02'!$H$3:$H$300,'02'!$C$3:$C$300,C900)+SUMIFS('02'!$H$3:$H$300,'02'!$D$3:$D$300,C900)+SUMIFS('03'!$H$3:$H$300,'03'!$C$3:$C$300,C900)+SUMIFS('03'!$H$3:$H$300,'03'!$D$3:$D$300,C900)+SUMIFS('04'!$H$3:$H$300,'04'!$C$3:$C$300,C900)+SUMIFS('04'!$H$3:$H$300,'04'!$D$3:$D$300,C900)+SUMIFS('05'!$H$3:$H$300,'05'!$C$3:$C$300,C900)+SUMIFS('05'!$H$3:$H$300,'05'!$D$3:$D$300,C900)+SUMIFS('06'!$H$3:$H$300,'06'!$C$3:$C$300,C900)+SUMIFS('06'!$H$3:$H$300,'06'!$D$3:$D$300,C900)+SUMIFS('07'!$H$3:$H$300,'07'!$C$3:$C$300,C900)+SUMIFS('07'!$H$3:$H$300,'07'!$D$3:$D$300,C900)+SUMIFS('08'!$H$3:$H$300,'08'!$C$3:$C$300,C900)+SUMIFS('08'!$H$3:$H$300,'08'!$D$3:$D$300,C900)+SUMIFS('09'!$H$3:$H$300,'09'!$C$3:$C$300,C900)+SUMIFS('09'!$H$3:$H$300,'09'!$D$3:$D$300,C900)+SUMIFS('10'!$I$3:$I$260,'10'!$C$3:$C$260,C900)+SUMIFS('10'!$I$3:$I$260,'10'!$D$3:$D$260,C900)+SUMIFS('11'!$H$3:$H$300,'11'!$C$3:$C$300,C900)+SUMIFS('11'!$H$3:$H$300,'11'!$D$3:$D$300,C900)+SUMIFS('12'!$H$3:$H$300,'12'!$C$3:$C$300,C900)+SUMIFS('12'!$H$3:$H$300,'12'!$D$3:$D$300,C900)</f>
        <v>0</v>
      </c>
      <c r="I900" s="212"/>
      <c r="J900" s="231"/>
      <c r="K900" s="212"/>
      <c r="L900" s="212"/>
    </row>
    <row r="901" spans="1:12" ht="24.75" customHeight="1">
      <c r="A901" s="16">
        <f>Equipes!$H901+(ROW(Equipes!$H901)/100000)</f>
        <v>9.0100000000000006E-3</v>
      </c>
      <c r="B901" s="13">
        <f>RANK(Equipes!$A901,A:A)</f>
        <v>100</v>
      </c>
      <c r="C901" s="28"/>
      <c r="D901" s="18">
        <f>COUNTIF('01'!$C$3:$C$300,C901)+COUNTIF('02'!$C$3:$C$300,C901)+COUNTIF('03'!$C$3:$C$300,C901)+COUNTIF('04'!$C$3:$C$300,C901)+COUNTIF('05'!$C$3:$C$300,C901)+COUNTIF('06'!$C$3:$C$300,C901)+COUNTIF('07'!$C$3:$C$300,C901)+COUNTIF('08'!$C$3:$C$300,C901)+COUNTIF('09'!$C$3:$C$300,C901)+COUNTIF('10'!$C$3:$C$260,C901)+COUNTIF('11'!$C$3:$C$300,C901)+COUNTIF('12'!$C$3:$C$300,C901)</f>
        <v>0</v>
      </c>
      <c r="E901" s="18">
        <f>COUNTIF('01'!$D$3:$D$300,C901)+COUNTIF('02'!$D$3:$D$300,C901)+COUNTIF('03'!$D$3:$D$300,C901)+COUNTIF('04'!$D$3:$D$300,C901)+COUNTIF('05'!$D$3:$D$300,C901)+COUNTIF('06'!$D$3:$D$300,C901)+COUNTIF('07'!$D$3:$D$300,C901)+COUNTIF('08'!$D$3:$D$300,C901)+COUNTIF('09'!$D$3:$D$300,C901)+COUNTIF('10'!$D$3:$D$260,C901)+COUNTIF('11'!$D$3:$D$300,C901)+COUNTIF('12'!$D$3:$D$300,C901)</f>
        <v>0</v>
      </c>
      <c r="F901" s="18">
        <f>COUNTIFS('01'!$C$3:$C$300,C901,'01'!$H$3:$H$300,"&gt;0")+COUNTIFS('01'!$D$3:$D$300,C901,'01'!$H$3:$H$300,"&gt;0")+COUNTIFS('02'!$C$3:$C$300,C901,'02'!$H$3:$H$300,"&gt;0")+COUNTIFS('02'!$D$3:$D$300,C901,'02'!$H$3:$H$300,"&gt;0")+COUNTIFS('03'!$C$3:$C$300,C901,'03'!$H$3:$H$300,"&gt;0")+COUNTIFS('03'!$D$3:$D$300,C901,'03'!$H$3:$H$300,"&gt;0")+COUNTIFS('04'!$C$3:$C$300,C901,'04'!$H$3:$H$300,"&gt;0")+COUNTIFS('04'!$D$3:$D$300,C901,'04'!$H$3:$H$300,"&gt;0")+COUNTIFS('05'!$C$3:$C$300,C901,'05'!$H$3:$H$300,"&gt;0")+COUNTIFS('05'!$D$3:$D$300,C901,'05'!$H$3:$H$300,"&gt;0")+COUNTIFS('06'!$C$3:$C$300,C901,'06'!$H$3:$H$300,"&gt;0")+COUNTIFS('06'!$D$3:$D$300,C901,'06'!$H$3:$H$300,"&gt;0")+COUNTIFS('07'!$C$3:$C$300,C901,'07'!$H$3:$H$300,"&gt;0")+COUNTIFS('07'!$D$3:$D$300,C901,'07'!$H$3:$H$300,"&gt;0")+COUNTIFS('08'!$C$3:$C$300,C901,'08'!$H$3:$H$300,"&gt;0")+COUNTIFS('08'!$D$3:$D$300,C901,'08'!$H$3:$H$300,"&gt;0")+COUNTIFS('09'!$C$3:$C$300,C901,'09'!$H$3:$H$300,"&gt;0")+COUNTIFS('09'!$D$3:$D$300,C901,'09'!$H$3:$H$300,"&gt;0")+COUNTIFS('10'!$C$3:$C$260,C901,'10'!$I$3:$I$260,"&gt;0")+COUNTIFS('10'!$D$3:$D$260,C901,'10'!$I$3:$I$260,"&gt;0")+COUNTIFS('11'!$C$3:$C$300,C901,'11'!$H$3:$H$300,"&gt;0")+COUNTIFS('11'!$D$3:$D$300,C901,'11'!$H$3:$H$300,"&gt;0")+COUNTIFS('12'!$C$3:$C$300,C901,'12'!$H$3:$H$300,"&gt;0")+COUNTIFS('12'!$D$3:$D$300,C901,'12'!$H$3:$H$300,"&gt;0")</f>
        <v>0</v>
      </c>
      <c r="G901" s="18">
        <f>COUNTIFS('01'!$C$3:$C$300,C901,'01'!$H$3:$H$300,"&lt;0")+COUNTIFS('01'!$D$3:$D$300,C901,'01'!$H$3:$H$300,"&lt;0")+COUNTIFS('02'!$C$3:$C$300,C901,'02'!$H$3:$H$300,"&lt;0")+COUNTIFS('02'!$D$3:$D$300,C901,'02'!$H$3:$H$300,"&lt;0")+COUNTIFS('03'!$C$3:$C$300,C901,'03'!$H$3:$H$300,"&lt;0")+COUNTIFS('03'!$D$3:$D$300,C901,'03'!$H$3:$H$300,"&lt;0")+COUNTIFS('04'!$C$3:$C$300,C901,'04'!$H$3:$H$300,"&lt;0")+COUNTIFS('04'!$D$3:$D$300,C901,'04'!$H$3:$H$300,"&lt;0")+COUNTIFS('05'!$C$3:$C$300,C901,'05'!$H$3:$H$300,"&lt;0")+COUNTIFS('05'!$D$3:$D$300,C901,'05'!$H$3:$H$300,"&lt;0")+COUNTIFS('06'!$C$3:$C$300,C901,'06'!$H$3:$H$300,"&lt;0")+COUNTIFS('06'!$D$3:$D$300,C901,'06'!$H$3:$H$300,"&lt;0")+COUNTIFS('07'!$C$3:$C$300,C901,'07'!$H$3:$H$300,"&lt;0")+COUNTIFS('07'!$D$3:$D$300,C901,'07'!$H$3:$H$300,"&lt;0")+COUNTIFS('08'!$C$3:$C$300,C901,'08'!$H$3:$H$300,"&lt;0")+COUNTIFS('08'!$D$3:$D$300,C901,'08'!$H$3:$H$300,"&lt;0")+COUNTIFS('09'!$C$3:$C$300,C901,'09'!$H$3:$H$300,"&lt;0")+COUNTIFS('09'!$D$3:$D$300,C901,'09'!$H$3:$H$300,"&lt;0")+COUNTIFS('10'!$C$3:$C$260,C901,'10'!$I$3:$I$260,"&lt;0")+COUNTIFS('10'!$D$3:$D$260,C901,'10'!$I$3:$I$260,"&lt;0")+COUNTIFS('11'!$C$3:$C$300,C901,'11'!$H$3:$H$300,"&lt;0")+COUNTIFS('11'!$D$3:$D$300,C901,'11'!$H$3:$H$300,"&lt;0")+COUNTIFS('12'!$C$3:$C$300,C901,'12'!$H$3:$H$300,"&lt;0")+COUNTIFS('12'!$D$3:$D$300,C901,'12'!$H$3:$H$300,"&lt;0")</f>
        <v>0</v>
      </c>
      <c r="H901" s="19">
        <f>SUMIFS('01'!$H$3:$H$300,'01'!$C$3:$C$300,C901)+SUMIFS('01'!$H$3:$H$300,'01'!$D$3:$D$300,C901)+SUMIFS('02'!$H$3:$H$300,'02'!$C$3:$C$300,C901)+SUMIFS('02'!$H$3:$H$300,'02'!$D$3:$D$300,C901)+SUMIFS('03'!$H$3:$H$300,'03'!$C$3:$C$300,C901)+SUMIFS('03'!$H$3:$H$300,'03'!$D$3:$D$300,C901)+SUMIFS('04'!$H$3:$H$300,'04'!$C$3:$C$300,C901)+SUMIFS('04'!$H$3:$H$300,'04'!$D$3:$D$300,C901)+SUMIFS('05'!$H$3:$H$300,'05'!$C$3:$C$300,C901)+SUMIFS('05'!$H$3:$H$300,'05'!$D$3:$D$300,C901)+SUMIFS('06'!$H$3:$H$300,'06'!$C$3:$C$300,C901)+SUMIFS('06'!$H$3:$H$300,'06'!$D$3:$D$300,C901)+SUMIFS('07'!$H$3:$H$300,'07'!$C$3:$C$300,C901)+SUMIFS('07'!$H$3:$H$300,'07'!$D$3:$D$300,C901)+SUMIFS('08'!$H$3:$H$300,'08'!$C$3:$C$300,C901)+SUMIFS('08'!$H$3:$H$300,'08'!$D$3:$D$300,C901)+SUMIFS('09'!$H$3:$H$300,'09'!$C$3:$C$300,C901)+SUMIFS('09'!$H$3:$H$300,'09'!$D$3:$D$300,C901)+SUMIFS('10'!$I$3:$I$260,'10'!$C$3:$C$260,C901)+SUMIFS('10'!$I$3:$I$260,'10'!$D$3:$D$260,C901)+SUMIFS('11'!$H$3:$H$300,'11'!$C$3:$C$300,C901)+SUMIFS('11'!$H$3:$H$300,'11'!$D$3:$D$300,C901)+SUMIFS('12'!$H$3:$H$300,'12'!$C$3:$C$300,C901)+SUMIFS('12'!$H$3:$H$300,'12'!$D$3:$D$300,C901)</f>
        <v>0</v>
      </c>
      <c r="I901" s="212"/>
      <c r="J901" s="231"/>
      <c r="K901" s="212"/>
      <c r="L901" s="212"/>
    </row>
    <row r="902" spans="1:12" ht="24.75" customHeight="1">
      <c r="A902" s="16">
        <f>Equipes!$H902+(ROW(Equipes!$H902)/100000)</f>
        <v>9.0200000000000002E-3</v>
      </c>
      <c r="B902" s="13">
        <f>RANK(Equipes!$A902,A:A)</f>
        <v>99</v>
      </c>
      <c r="C902" s="28"/>
      <c r="D902" s="18">
        <f>COUNTIF('01'!$C$3:$C$300,C902)+COUNTIF('02'!$C$3:$C$300,C902)+COUNTIF('03'!$C$3:$C$300,C902)+COUNTIF('04'!$C$3:$C$300,C902)+COUNTIF('05'!$C$3:$C$300,C902)+COUNTIF('06'!$C$3:$C$300,C902)+COUNTIF('07'!$C$3:$C$300,C902)+COUNTIF('08'!$C$3:$C$300,C902)+COUNTIF('09'!$C$3:$C$300,C902)+COUNTIF('10'!$C$3:$C$260,C902)+COUNTIF('11'!$C$3:$C$300,C902)+COUNTIF('12'!$C$3:$C$300,C902)</f>
        <v>0</v>
      </c>
      <c r="E902" s="18">
        <f>COUNTIF('01'!$D$3:$D$300,C902)+COUNTIF('02'!$D$3:$D$300,C902)+COUNTIF('03'!$D$3:$D$300,C902)+COUNTIF('04'!$D$3:$D$300,C902)+COUNTIF('05'!$D$3:$D$300,C902)+COUNTIF('06'!$D$3:$D$300,C902)+COUNTIF('07'!$D$3:$D$300,C902)+COUNTIF('08'!$D$3:$D$300,C902)+COUNTIF('09'!$D$3:$D$300,C902)+COUNTIF('10'!$D$3:$D$260,C902)+COUNTIF('11'!$D$3:$D$300,C902)+COUNTIF('12'!$D$3:$D$300,C902)</f>
        <v>0</v>
      </c>
      <c r="F902" s="18">
        <f>COUNTIFS('01'!$C$3:$C$300,C902,'01'!$H$3:$H$300,"&gt;0")+COUNTIFS('01'!$D$3:$D$300,C902,'01'!$H$3:$H$300,"&gt;0")+COUNTIFS('02'!$C$3:$C$300,C902,'02'!$H$3:$H$300,"&gt;0")+COUNTIFS('02'!$D$3:$D$300,C902,'02'!$H$3:$H$300,"&gt;0")+COUNTIFS('03'!$C$3:$C$300,C902,'03'!$H$3:$H$300,"&gt;0")+COUNTIFS('03'!$D$3:$D$300,C902,'03'!$H$3:$H$300,"&gt;0")+COUNTIFS('04'!$C$3:$C$300,C902,'04'!$H$3:$H$300,"&gt;0")+COUNTIFS('04'!$D$3:$D$300,C902,'04'!$H$3:$H$300,"&gt;0")+COUNTIFS('05'!$C$3:$C$300,C902,'05'!$H$3:$H$300,"&gt;0")+COUNTIFS('05'!$D$3:$D$300,C902,'05'!$H$3:$H$300,"&gt;0")+COUNTIFS('06'!$C$3:$C$300,C902,'06'!$H$3:$H$300,"&gt;0")+COUNTIFS('06'!$D$3:$D$300,C902,'06'!$H$3:$H$300,"&gt;0")+COUNTIFS('07'!$C$3:$C$300,C902,'07'!$H$3:$H$300,"&gt;0")+COUNTIFS('07'!$D$3:$D$300,C902,'07'!$H$3:$H$300,"&gt;0")+COUNTIFS('08'!$C$3:$C$300,C902,'08'!$H$3:$H$300,"&gt;0")+COUNTIFS('08'!$D$3:$D$300,C902,'08'!$H$3:$H$300,"&gt;0")+COUNTIFS('09'!$C$3:$C$300,C902,'09'!$H$3:$H$300,"&gt;0")+COUNTIFS('09'!$D$3:$D$300,C902,'09'!$H$3:$H$300,"&gt;0")+COUNTIFS('10'!$C$3:$C$260,C902,'10'!$I$3:$I$260,"&gt;0")+COUNTIFS('10'!$D$3:$D$260,C902,'10'!$I$3:$I$260,"&gt;0")+COUNTIFS('11'!$C$3:$C$300,C902,'11'!$H$3:$H$300,"&gt;0")+COUNTIFS('11'!$D$3:$D$300,C902,'11'!$H$3:$H$300,"&gt;0")+COUNTIFS('12'!$C$3:$C$300,C902,'12'!$H$3:$H$300,"&gt;0")+COUNTIFS('12'!$D$3:$D$300,C902,'12'!$H$3:$H$300,"&gt;0")</f>
        <v>0</v>
      </c>
      <c r="G902" s="18">
        <f>COUNTIFS('01'!$C$3:$C$300,C902,'01'!$H$3:$H$300,"&lt;0")+COUNTIFS('01'!$D$3:$D$300,C902,'01'!$H$3:$H$300,"&lt;0")+COUNTIFS('02'!$C$3:$C$300,C902,'02'!$H$3:$H$300,"&lt;0")+COUNTIFS('02'!$D$3:$D$300,C902,'02'!$H$3:$H$300,"&lt;0")+COUNTIFS('03'!$C$3:$C$300,C902,'03'!$H$3:$H$300,"&lt;0")+COUNTIFS('03'!$D$3:$D$300,C902,'03'!$H$3:$H$300,"&lt;0")+COUNTIFS('04'!$C$3:$C$300,C902,'04'!$H$3:$H$300,"&lt;0")+COUNTIFS('04'!$D$3:$D$300,C902,'04'!$H$3:$H$300,"&lt;0")+COUNTIFS('05'!$C$3:$C$300,C902,'05'!$H$3:$H$300,"&lt;0")+COUNTIFS('05'!$D$3:$D$300,C902,'05'!$H$3:$H$300,"&lt;0")+COUNTIFS('06'!$C$3:$C$300,C902,'06'!$H$3:$H$300,"&lt;0")+COUNTIFS('06'!$D$3:$D$300,C902,'06'!$H$3:$H$300,"&lt;0")+COUNTIFS('07'!$C$3:$C$300,C902,'07'!$H$3:$H$300,"&lt;0")+COUNTIFS('07'!$D$3:$D$300,C902,'07'!$H$3:$H$300,"&lt;0")+COUNTIFS('08'!$C$3:$C$300,C902,'08'!$H$3:$H$300,"&lt;0")+COUNTIFS('08'!$D$3:$D$300,C902,'08'!$H$3:$H$300,"&lt;0")+COUNTIFS('09'!$C$3:$C$300,C902,'09'!$H$3:$H$300,"&lt;0")+COUNTIFS('09'!$D$3:$D$300,C902,'09'!$H$3:$H$300,"&lt;0")+COUNTIFS('10'!$C$3:$C$260,C902,'10'!$I$3:$I$260,"&lt;0")+COUNTIFS('10'!$D$3:$D$260,C902,'10'!$I$3:$I$260,"&lt;0")+COUNTIFS('11'!$C$3:$C$300,C902,'11'!$H$3:$H$300,"&lt;0")+COUNTIFS('11'!$D$3:$D$300,C902,'11'!$H$3:$H$300,"&lt;0")+COUNTIFS('12'!$C$3:$C$300,C902,'12'!$H$3:$H$300,"&lt;0")+COUNTIFS('12'!$D$3:$D$300,C902,'12'!$H$3:$H$300,"&lt;0")</f>
        <v>0</v>
      </c>
      <c r="H902" s="19">
        <f>SUMIFS('01'!$H$3:$H$300,'01'!$C$3:$C$300,C902)+SUMIFS('01'!$H$3:$H$300,'01'!$D$3:$D$300,C902)+SUMIFS('02'!$H$3:$H$300,'02'!$C$3:$C$300,C902)+SUMIFS('02'!$H$3:$H$300,'02'!$D$3:$D$300,C902)+SUMIFS('03'!$H$3:$H$300,'03'!$C$3:$C$300,C902)+SUMIFS('03'!$H$3:$H$300,'03'!$D$3:$D$300,C902)+SUMIFS('04'!$H$3:$H$300,'04'!$C$3:$C$300,C902)+SUMIFS('04'!$H$3:$H$300,'04'!$D$3:$D$300,C902)+SUMIFS('05'!$H$3:$H$300,'05'!$C$3:$C$300,C902)+SUMIFS('05'!$H$3:$H$300,'05'!$D$3:$D$300,C902)+SUMIFS('06'!$H$3:$H$300,'06'!$C$3:$C$300,C902)+SUMIFS('06'!$H$3:$H$300,'06'!$D$3:$D$300,C902)+SUMIFS('07'!$H$3:$H$300,'07'!$C$3:$C$300,C902)+SUMIFS('07'!$H$3:$H$300,'07'!$D$3:$D$300,C902)+SUMIFS('08'!$H$3:$H$300,'08'!$C$3:$C$300,C902)+SUMIFS('08'!$H$3:$H$300,'08'!$D$3:$D$300,C902)+SUMIFS('09'!$H$3:$H$300,'09'!$C$3:$C$300,C902)+SUMIFS('09'!$H$3:$H$300,'09'!$D$3:$D$300,C902)+SUMIFS('10'!$I$3:$I$260,'10'!$C$3:$C$260,C902)+SUMIFS('10'!$I$3:$I$260,'10'!$D$3:$D$260,C902)+SUMIFS('11'!$H$3:$H$300,'11'!$C$3:$C$300,C902)+SUMIFS('11'!$H$3:$H$300,'11'!$D$3:$D$300,C902)+SUMIFS('12'!$H$3:$H$300,'12'!$C$3:$C$300,C902)+SUMIFS('12'!$H$3:$H$300,'12'!$D$3:$D$300,C902)</f>
        <v>0</v>
      </c>
      <c r="I902" s="212"/>
      <c r="J902" s="231"/>
      <c r="K902" s="212"/>
      <c r="L902" s="212"/>
    </row>
    <row r="903" spans="1:12" ht="24.75" customHeight="1">
      <c r="A903" s="16">
        <f>Equipes!$H903+(ROW(Equipes!$H903)/100000)</f>
        <v>9.0299999999999998E-3</v>
      </c>
      <c r="B903" s="13">
        <f>RANK(Equipes!$A903,A:A)</f>
        <v>98</v>
      </c>
      <c r="C903" s="28"/>
      <c r="D903" s="18">
        <f>COUNTIF('01'!$C$3:$C$300,C903)+COUNTIF('02'!$C$3:$C$300,C903)+COUNTIF('03'!$C$3:$C$300,C903)+COUNTIF('04'!$C$3:$C$300,C903)+COUNTIF('05'!$C$3:$C$300,C903)+COUNTIF('06'!$C$3:$C$300,C903)+COUNTIF('07'!$C$3:$C$300,C903)+COUNTIF('08'!$C$3:$C$300,C903)+COUNTIF('09'!$C$3:$C$300,C903)+COUNTIF('10'!$C$3:$C$260,C903)+COUNTIF('11'!$C$3:$C$300,C903)+COUNTIF('12'!$C$3:$C$300,C903)</f>
        <v>0</v>
      </c>
      <c r="E903" s="18">
        <f>COUNTIF('01'!$D$3:$D$300,C903)+COUNTIF('02'!$D$3:$D$300,C903)+COUNTIF('03'!$D$3:$D$300,C903)+COUNTIF('04'!$D$3:$D$300,C903)+COUNTIF('05'!$D$3:$D$300,C903)+COUNTIF('06'!$D$3:$D$300,C903)+COUNTIF('07'!$D$3:$D$300,C903)+COUNTIF('08'!$D$3:$D$300,C903)+COUNTIF('09'!$D$3:$D$300,C903)+COUNTIF('10'!$D$3:$D$260,C903)+COUNTIF('11'!$D$3:$D$300,C903)+COUNTIF('12'!$D$3:$D$300,C903)</f>
        <v>0</v>
      </c>
      <c r="F903" s="18">
        <f>COUNTIFS('01'!$C$3:$C$300,C903,'01'!$H$3:$H$300,"&gt;0")+COUNTIFS('01'!$D$3:$D$300,C903,'01'!$H$3:$H$300,"&gt;0")+COUNTIFS('02'!$C$3:$C$300,C903,'02'!$H$3:$H$300,"&gt;0")+COUNTIFS('02'!$D$3:$D$300,C903,'02'!$H$3:$H$300,"&gt;0")+COUNTIFS('03'!$C$3:$C$300,C903,'03'!$H$3:$H$300,"&gt;0")+COUNTIFS('03'!$D$3:$D$300,C903,'03'!$H$3:$H$300,"&gt;0")+COUNTIFS('04'!$C$3:$C$300,C903,'04'!$H$3:$H$300,"&gt;0")+COUNTIFS('04'!$D$3:$D$300,C903,'04'!$H$3:$H$300,"&gt;0")+COUNTIFS('05'!$C$3:$C$300,C903,'05'!$H$3:$H$300,"&gt;0")+COUNTIFS('05'!$D$3:$D$300,C903,'05'!$H$3:$H$300,"&gt;0")+COUNTIFS('06'!$C$3:$C$300,C903,'06'!$H$3:$H$300,"&gt;0")+COUNTIFS('06'!$D$3:$D$300,C903,'06'!$H$3:$H$300,"&gt;0")+COUNTIFS('07'!$C$3:$C$300,C903,'07'!$H$3:$H$300,"&gt;0")+COUNTIFS('07'!$D$3:$D$300,C903,'07'!$H$3:$H$300,"&gt;0")+COUNTIFS('08'!$C$3:$C$300,C903,'08'!$H$3:$H$300,"&gt;0")+COUNTIFS('08'!$D$3:$D$300,C903,'08'!$H$3:$H$300,"&gt;0")+COUNTIFS('09'!$C$3:$C$300,C903,'09'!$H$3:$H$300,"&gt;0")+COUNTIFS('09'!$D$3:$D$300,C903,'09'!$H$3:$H$300,"&gt;0")+COUNTIFS('10'!$C$3:$C$260,C903,'10'!$I$3:$I$260,"&gt;0")+COUNTIFS('10'!$D$3:$D$260,C903,'10'!$I$3:$I$260,"&gt;0")+COUNTIFS('11'!$C$3:$C$300,C903,'11'!$H$3:$H$300,"&gt;0")+COUNTIFS('11'!$D$3:$D$300,C903,'11'!$H$3:$H$300,"&gt;0")+COUNTIFS('12'!$C$3:$C$300,C903,'12'!$H$3:$H$300,"&gt;0")+COUNTIFS('12'!$D$3:$D$300,C903,'12'!$H$3:$H$300,"&gt;0")</f>
        <v>0</v>
      </c>
      <c r="G903" s="18">
        <f>COUNTIFS('01'!$C$3:$C$300,C903,'01'!$H$3:$H$300,"&lt;0")+COUNTIFS('01'!$D$3:$D$300,C903,'01'!$H$3:$H$300,"&lt;0")+COUNTIFS('02'!$C$3:$C$300,C903,'02'!$H$3:$H$300,"&lt;0")+COUNTIFS('02'!$D$3:$D$300,C903,'02'!$H$3:$H$300,"&lt;0")+COUNTIFS('03'!$C$3:$C$300,C903,'03'!$H$3:$H$300,"&lt;0")+COUNTIFS('03'!$D$3:$D$300,C903,'03'!$H$3:$H$300,"&lt;0")+COUNTIFS('04'!$C$3:$C$300,C903,'04'!$H$3:$H$300,"&lt;0")+COUNTIFS('04'!$D$3:$D$300,C903,'04'!$H$3:$H$300,"&lt;0")+COUNTIFS('05'!$C$3:$C$300,C903,'05'!$H$3:$H$300,"&lt;0")+COUNTIFS('05'!$D$3:$D$300,C903,'05'!$H$3:$H$300,"&lt;0")+COUNTIFS('06'!$C$3:$C$300,C903,'06'!$H$3:$H$300,"&lt;0")+COUNTIFS('06'!$D$3:$D$300,C903,'06'!$H$3:$H$300,"&lt;0")+COUNTIFS('07'!$C$3:$C$300,C903,'07'!$H$3:$H$300,"&lt;0")+COUNTIFS('07'!$D$3:$D$300,C903,'07'!$H$3:$H$300,"&lt;0")+COUNTIFS('08'!$C$3:$C$300,C903,'08'!$H$3:$H$300,"&lt;0")+COUNTIFS('08'!$D$3:$D$300,C903,'08'!$H$3:$H$300,"&lt;0")+COUNTIFS('09'!$C$3:$C$300,C903,'09'!$H$3:$H$300,"&lt;0")+COUNTIFS('09'!$D$3:$D$300,C903,'09'!$H$3:$H$300,"&lt;0")+COUNTIFS('10'!$C$3:$C$260,C903,'10'!$I$3:$I$260,"&lt;0")+COUNTIFS('10'!$D$3:$D$260,C903,'10'!$I$3:$I$260,"&lt;0")+COUNTIFS('11'!$C$3:$C$300,C903,'11'!$H$3:$H$300,"&lt;0")+COUNTIFS('11'!$D$3:$D$300,C903,'11'!$H$3:$H$300,"&lt;0")+COUNTIFS('12'!$C$3:$C$300,C903,'12'!$H$3:$H$300,"&lt;0")+COUNTIFS('12'!$D$3:$D$300,C903,'12'!$H$3:$H$300,"&lt;0")</f>
        <v>0</v>
      </c>
      <c r="H903" s="19">
        <f>SUMIFS('01'!$H$3:$H$300,'01'!$C$3:$C$300,C903)+SUMIFS('01'!$H$3:$H$300,'01'!$D$3:$D$300,C903)+SUMIFS('02'!$H$3:$H$300,'02'!$C$3:$C$300,C903)+SUMIFS('02'!$H$3:$H$300,'02'!$D$3:$D$300,C903)+SUMIFS('03'!$H$3:$H$300,'03'!$C$3:$C$300,C903)+SUMIFS('03'!$H$3:$H$300,'03'!$D$3:$D$300,C903)+SUMIFS('04'!$H$3:$H$300,'04'!$C$3:$C$300,C903)+SUMIFS('04'!$H$3:$H$300,'04'!$D$3:$D$300,C903)+SUMIFS('05'!$H$3:$H$300,'05'!$C$3:$C$300,C903)+SUMIFS('05'!$H$3:$H$300,'05'!$D$3:$D$300,C903)+SUMIFS('06'!$H$3:$H$300,'06'!$C$3:$C$300,C903)+SUMIFS('06'!$H$3:$H$300,'06'!$D$3:$D$300,C903)+SUMIFS('07'!$H$3:$H$300,'07'!$C$3:$C$300,C903)+SUMIFS('07'!$H$3:$H$300,'07'!$D$3:$D$300,C903)+SUMIFS('08'!$H$3:$H$300,'08'!$C$3:$C$300,C903)+SUMIFS('08'!$H$3:$H$300,'08'!$D$3:$D$300,C903)+SUMIFS('09'!$H$3:$H$300,'09'!$C$3:$C$300,C903)+SUMIFS('09'!$H$3:$H$300,'09'!$D$3:$D$300,C903)+SUMIFS('10'!$I$3:$I$260,'10'!$C$3:$C$260,C903)+SUMIFS('10'!$I$3:$I$260,'10'!$D$3:$D$260,C903)+SUMIFS('11'!$H$3:$H$300,'11'!$C$3:$C$300,C903)+SUMIFS('11'!$H$3:$H$300,'11'!$D$3:$D$300,C903)+SUMIFS('12'!$H$3:$H$300,'12'!$C$3:$C$300,C903)+SUMIFS('12'!$H$3:$H$300,'12'!$D$3:$D$300,C903)</f>
        <v>0</v>
      </c>
      <c r="I903" s="212"/>
      <c r="J903" s="231"/>
      <c r="K903" s="212"/>
      <c r="L903" s="212"/>
    </row>
    <row r="904" spans="1:12" ht="24.75" customHeight="1">
      <c r="A904" s="16">
        <f>Equipes!$H904+(ROW(Equipes!$H904)/100000)</f>
        <v>9.0399999999999994E-3</v>
      </c>
      <c r="B904" s="13">
        <f>RANK(Equipes!$A904,A:A)</f>
        <v>97</v>
      </c>
      <c r="C904" s="28"/>
      <c r="D904" s="18">
        <f>COUNTIF('01'!$C$3:$C$300,C904)+COUNTIF('02'!$C$3:$C$300,C904)+COUNTIF('03'!$C$3:$C$300,C904)+COUNTIF('04'!$C$3:$C$300,C904)+COUNTIF('05'!$C$3:$C$300,C904)+COUNTIF('06'!$C$3:$C$300,C904)+COUNTIF('07'!$C$3:$C$300,C904)+COUNTIF('08'!$C$3:$C$300,C904)+COUNTIF('09'!$C$3:$C$300,C904)+COUNTIF('10'!$C$3:$C$260,C904)+COUNTIF('11'!$C$3:$C$300,C904)+COUNTIF('12'!$C$3:$C$300,C904)</f>
        <v>0</v>
      </c>
      <c r="E904" s="18">
        <f>COUNTIF('01'!$D$3:$D$300,C904)+COUNTIF('02'!$D$3:$D$300,C904)+COUNTIF('03'!$D$3:$D$300,C904)+COUNTIF('04'!$D$3:$D$300,C904)+COUNTIF('05'!$D$3:$D$300,C904)+COUNTIF('06'!$D$3:$D$300,C904)+COUNTIF('07'!$D$3:$D$300,C904)+COUNTIF('08'!$D$3:$D$300,C904)+COUNTIF('09'!$D$3:$D$300,C904)+COUNTIF('10'!$D$3:$D$260,C904)+COUNTIF('11'!$D$3:$D$300,C904)+COUNTIF('12'!$D$3:$D$300,C904)</f>
        <v>0</v>
      </c>
      <c r="F904" s="18">
        <f>COUNTIFS('01'!$C$3:$C$300,C904,'01'!$H$3:$H$300,"&gt;0")+COUNTIFS('01'!$D$3:$D$300,C904,'01'!$H$3:$H$300,"&gt;0")+COUNTIFS('02'!$C$3:$C$300,C904,'02'!$H$3:$H$300,"&gt;0")+COUNTIFS('02'!$D$3:$D$300,C904,'02'!$H$3:$H$300,"&gt;0")+COUNTIFS('03'!$C$3:$C$300,C904,'03'!$H$3:$H$300,"&gt;0")+COUNTIFS('03'!$D$3:$D$300,C904,'03'!$H$3:$H$300,"&gt;0")+COUNTIFS('04'!$C$3:$C$300,C904,'04'!$H$3:$H$300,"&gt;0")+COUNTIFS('04'!$D$3:$D$300,C904,'04'!$H$3:$H$300,"&gt;0")+COUNTIFS('05'!$C$3:$C$300,C904,'05'!$H$3:$H$300,"&gt;0")+COUNTIFS('05'!$D$3:$D$300,C904,'05'!$H$3:$H$300,"&gt;0")+COUNTIFS('06'!$C$3:$C$300,C904,'06'!$H$3:$H$300,"&gt;0")+COUNTIFS('06'!$D$3:$D$300,C904,'06'!$H$3:$H$300,"&gt;0")+COUNTIFS('07'!$C$3:$C$300,C904,'07'!$H$3:$H$300,"&gt;0")+COUNTIFS('07'!$D$3:$D$300,C904,'07'!$H$3:$H$300,"&gt;0")+COUNTIFS('08'!$C$3:$C$300,C904,'08'!$H$3:$H$300,"&gt;0")+COUNTIFS('08'!$D$3:$D$300,C904,'08'!$H$3:$H$300,"&gt;0")+COUNTIFS('09'!$C$3:$C$300,C904,'09'!$H$3:$H$300,"&gt;0")+COUNTIFS('09'!$D$3:$D$300,C904,'09'!$H$3:$H$300,"&gt;0")+COUNTIFS('10'!$C$3:$C$260,C904,'10'!$I$3:$I$260,"&gt;0")+COUNTIFS('10'!$D$3:$D$260,C904,'10'!$I$3:$I$260,"&gt;0")+COUNTIFS('11'!$C$3:$C$300,C904,'11'!$H$3:$H$300,"&gt;0")+COUNTIFS('11'!$D$3:$D$300,C904,'11'!$H$3:$H$300,"&gt;0")+COUNTIFS('12'!$C$3:$C$300,C904,'12'!$H$3:$H$300,"&gt;0")+COUNTIFS('12'!$D$3:$D$300,C904,'12'!$H$3:$H$300,"&gt;0")</f>
        <v>0</v>
      </c>
      <c r="G904" s="18">
        <f>COUNTIFS('01'!$C$3:$C$300,C904,'01'!$H$3:$H$300,"&lt;0")+COUNTIFS('01'!$D$3:$D$300,C904,'01'!$H$3:$H$300,"&lt;0")+COUNTIFS('02'!$C$3:$C$300,C904,'02'!$H$3:$H$300,"&lt;0")+COUNTIFS('02'!$D$3:$D$300,C904,'02'!$H$3:$H$300,"&lt;0")+COUNTIFS('03'!$C$3:$C$300,C904,'03'!$H$3:$H$300,"&lt;0")+COUNTIFS('03'!$D$3:$D$300,C904,'03'!$H$3:$H$300,"&lt;0")+COUNTIFS('04'!$C$3:$C$300,C904,'04'!$H$3:$H$300,"&lt;0")+COUNTIFS('04'!$D$3:$D$300,C904,'04'!$H$3:$H$300,"&lt;0")+COUNTIFS('05'!$C$3:$C$300,C904,'05'!$H$3:$H$300,"&lt;0")+COUNTIFS('05'!$D$3:$D$300,C904,'05'!$H$3:$H$300,"&lt;0")+COUNTIFS('06'!$C$3:$C$300,C904,'06'!$H$3:$H$300,"&lt;0")+COUNTIFS('06'!$D$3:$D$300,C904,'06'!$H$3:$H$300,"&lt;0")+COUNTIFS('07'!$C$3:$C$300,C904,'07'!$H$3:$H$300,"&lt;0")+COUNTIFS('07'!$D$3:$D$300,C904,'07'!$H$3:$H$300,"&lt;0")+COUNTIFS('08'!$C$3:$C$300,C904,'08'!$H$3:$H$300,"&lt;0")+COUNTIFS('08'!$D$3:$D$300,C904,'08'!$H$3:$H$300,"&lt;0")+COUNTIFS('09'!$C$3:$C$300,C904,'09'!$H$3:$H$300,"&lt;0")+COUNTIFS('09'!$D$3:$D$300,C904,'09'!$H$3:$H$300,"&lt;0")+COUNTIFS('10'!$C$3:$C$260,C904,'10'!$I$3:$I$260,"&lt;0")+COUNTIFS('10'!$D$3:$D$260,C904,'10'!$I$3:$I$260,"&lt;0")+COUNTIFS('11'!$C$3:$C$300,C904,'11'!$H$3:$H$300,"&lt;0")+COUNTIFS('11'!$D$3:$D$300,C904,'11'!$H$3:$H$300,"&lt;0")+COUNTIFS('12'!$C$3:$C$300,C904,'12'!$H$3:$H$300,"&lt;0")+COUNTIFS('12'!$D$3:$D$300,C904,'12'!$H$3:$H$300,"&lt;0")</f>
        <v>0</v>
      </c>
      <c r="H904" s="19">
        <f>SUMIFS('01'!$H$3:$H$300,'01'!$C$3:$C$300,C904)+SUMIFS('01'!$H$3:$H$300,'01'!$D$3:$D$300,C904)+SUMIFS('02'!$H$3:$H$300,'02'!$C$3:$C$300,C904)+SUMIFS('02'!$H$3:$H$300,'02'!$D$3:$D$300,C904)+SUMIFS('03'!$H$3:$H$300,'03'!$C$3:$C$300,C904)+SUMIFS('03'!$H$3:$H$300,'03'!$D$3:$D$300,C904)+SUMIFS('04'!$H$3:$H$300,'04'!$C$3:$C$300,C904)+SUMIFS('04'!$H$3:$H$300,'04'!$D$3:$D$300,C904)+SUMIFS('05'!$H$3:$H$300,'05'!$C$3:$C$300,C904)+SUMIFS('05'!$H$3:$H$300,'05'!$D$3:$D$300,C904)+SUMIFS('06'!$H$3:$H$300,'06'!$C$3:$C$300,C904)+SUMIFS('06'!$H$3:$H$300,'06'!$D$3:$D$300,C904)+SUMIFS('07'!$H$3:$H$300,'07'!$C$3:$C$300,C904)+SUMIFS('07'!$H$3:$H$300,'07'!$D$3:$D$300,C904)+SUMIFS('08'!$H$3:$H$300,'08'!$C$3:$C$300,C904)+SUMIFS('08'!$H$3:$H$300,'08'!$D$3:$D$300,C904)+SUMIFS('09'!$H$3:$H$300,'09'!$C$3:$C$300,C904)+SUMIFS('09'!$H$3:$H$300,'09'!$D$3:$D$300,C904)+SUMIFS('10'!$I$3:$I$260,'10'!$C$3:$C$260,C904)+SUMIFS('10'!$I$3:$I$260,'10'!$D$3:$D$260,C904)+SUMIFS('11'!$H$3:$H$300,'11'!$C$3:$C$300,C904)+SUMIFS('11'!$H$3:$H$300,'11'!$D$3:$D$300,C904)+SUMIFS('12'!$H$3:$H$300,'12'!$C$3:$C$300,C904)+SUMIFS('12'!$H$3:$H$300,'12'!$D$3:$D$300,C904)</f>
        <v>0</v>
      </c>
      <c r="I904" s="212"/>
      <c r="J904" s="231"/>
      <c r="K904" s="212"/>
      <c r="L904" s="212"/>
    </row>
    <row r="905" spans="1:12" ht="24.75" customHeight="1">
      <c r="A905" s="16">
        <f>Equipes!$H905+(ROW(Equipes!$H905)/100000)</f>
        <v>9.0500000000000008E-3</v>
      </c>
      <c r="B905" s="13">
        <f>RANK(Equipes!$A905,A:A)</f>
        <v>96</v>
      </c>
      <c r="C905" s="28"/>
      <c r="D905" s="18">
        <f>COUNTIF('01'!$C$3:$C$300,C905)+COUNTIF('02'!$C$3:$C$300,C905)+COUNTIF('03'!$C$3:$C$300,C905)+COUNTIF('04'!$C$3:$C$300,C905)+COUNTIF('05'!$C$3:$C$300,C905)+COUNTIF('06'!$C$3:$C$300,C905)+COUNTIF('07'!$C$3:$C$300,C905)+COUNTIF('08'!$C$3:$C$300,C905)+COUNTIF('09'!$C$3:$C$300,C905)+COUNTIF('10'!$C$3:$C$260,C905)+COUNTIF('11'!$C$3:$C$300,C905)+COUNTIF('12'!$C$3:$C$300,C905)</f>
        <v>0</v>
      </c>
      <c r="E905" s="18">
        <f>COUNTIF('01'!$D$3:$D$300,C905)+COUNTIF('02'!$D$3:$D$300,C905)+COUNTIF('03'!$D$3:$D$300,C905)+COUNTIF('04'!$D$3:$D$300,C905)+COUNTIF('05'!$D$3:$D$300,C905)+COUNTIF('06'!$D$3:$D$300,C905)+COUNTIF('07'!$D$3:$D$300,C905)+COUNTIF('08'!$D$3:$D$300,C905)+COUNTIF('09'!$D$3:$D$300,C905)+COUNTIF('10'!$D$3:$D$260,C905)+COUNTIF('11'!$D$3:$D$300,C905)+COUNTIF('12'!$D$3:$D$300,C905)</f>
        <v>0</v>
      </c>
      <c r="F905" s="18">
        <f>COUNTIFS('01'!$C$3:$C$300,C905,'01'!$H$3:$H$300,"&gt;0")+COUNTIFS('01'!$D$3:$D$300,C905,'01'!$H$3:$H$300,"&gt;0")+COUNTIFS('02'!$C$3:$C$300,C905,'02'!$H$3:$H$300,"&gt;0")+COUNTIFS('02'!$D$3:$D$300,C905,'02'!$H$3:$H$300,"&gt;0")+COUNTIFS('03'!$C$3:$C$300,C905,'03'!$H$3:$H$300,"&gt;0")+COUNTIFS('03'!$D$3:$D$300,C905,'03'!$H$3:$H$300,"&gt;0")+COUNTIFS('04'!$C$3:$C$300,C905,'04'!$H$3:$H$300,"&gt;0")+COUNTIFS('04'!$D$3:$D$300,C905,'04'!$H$3:$H$300,"&gt;0")+COUNTIFS('05'!$C$3:$C$300,C905,'05'!$H$3:$H$300,"&gt;0")+COUNTIFS('05'!$D$3:$D$300,C905,'05'!$H$3:$H$300,"&gt;0")+COUNTIFS('06'!$C$3:$C$300,C905,'06'!$H$3:$H$300,"&gt;0")+COUNTIFS('06'!$D$3:$D$300,C905,'06'!$H$3:$H$300,"&gt;0")+COUNTIFS('07'!$C$3:$C$300,C905,'07'!$H$3:$H$300,"&gt;0")+COUNTIFS('07'!$D$3:$D$300,C905,'07'!$H$3:$H$300,"&gt;0")+COUNTIFS('08'!$C$3:$C$300,C905,'08'!$H$3:$H$300,"&gt;0")+COUNTIFS('08'!$D$3:$D$300,C905,'08'!$H$3:$H$300,"&gt;0")+COUNTIFS('09'!$C$3:$C$300,C905,'09'!$H$3:$H$300,"&gt;0")+COUNTIFS('09'!$D$3:$D$300,C905,'09'!$H$3:$H$300,"&gt;0")+COUNTIFS('10'!$C$3:$C$260,C905,'10'!$I$3:$I$260,"&gt;0")+COUNTIFS('10'!$D$3:$D$260,C905,'10'!$I$3:$I$260,"&gt;0")+COUNTIFS('11'!$C$3:$C$300,C905,'11'!$H$3:$H$300,"&gt;0")+COUNTIFS('11'!$D$3:$D$300,C905,'11'!$H$3:$H$300,"&gt;0")+COUNTIFS('12'!$C$3:$C$300,C905,'12'!$H$3:$H$300,"&gt;0")+COUNTIFS('12'!$D$3:$D$300,C905,'12'!$H$3:$H$300,"&gt;0")</f>
        <v>0</v>
      </c>
      <c r="G905" s="18">
        <f>COUNTIFS('01'!$C$3:$C$300,C905,'01'!$H$3:$H$300,"&lt;0")+COUNTIFS('01'!$D$3:$D$300,C905,'01'!$H$3:$H$300,"&lt;0")+COUNTIFS('02'!$C$3:$C$300,C905,'02'!$H$3:$H$300,"&lt;0")+COUNTIFS('02'!$D$3:$D$300,C905,'02'!$H$3:$H$300,"&lt;0")+COUNTIFS('03'!$C$3:$C$300,C905,'03'!$H$3:$H$300,"&lt;0")+COUNTIFS('03'!$D$3:$D$300,C905,'03'!$H$3:$H$300,"&lt;0")+COUNTIFS('04'!$C$3:$C$300,C905,'04'!$H$3:$H$300,"&lt;0")+COUNTIFS('04'!$D$3:$D$300,C905,'04'!$H$3:$H$300,"&lt;0")+COUNTIFS('05'!$C$3:$C$300,C905,'05'!$H$3:$H$300,"&lt;0")+COUNTIFS('05'!$D$3:$D$300,C905,'05'!$H$3:$H$300,"&lt;0")+COUNTIFS('06'!$C$3:$C$300,C905,'06'!$H$3:$H$300,"&lt;0")+COUNTIFS('06'!$D$3:$D$300,C905,'06'!$H$3:$H$300,"&lt;0")+COUNTIFS('07'!$C$3:$C$300,C905,'07'!$H$3:$H$300,"&lt;0")+COUNTIFS('07'!$D$3:$D$300,C905,'07'!$H$3:$H$300,"&lt;0")+COUNTIFS('08'!$C$3:$C$300,C905,'08'!$H$3:$H$300,"&lt;0")+COUNTIFS('08'!$D$3:$D$300,C905,'08'!$H$3:$H$300,"&lt;0")+COUNTIFS('09'!$C$3:$C$300,C905,'09'!$H$3:$H$300,"&lt;0")+COUNTIFS('09'!$D$3:$D$300,C905,'09'!$H$3:$H$300,"&lt;0")+COUNTIFS('10'!$C$3:$C$260,C905,'10'!$I$3:$I$260,"&lt;0")+COUNTIFS('10'!$D$3:$D$260,C905,'10'!$I$3:$I$260,"&lt;0")+COUNTIFS('11'!$C$3:$C$300,C905,'11'!$H$3:$H$300,"&lt;0")+COUNTIFS('11'!$D$3:$D$300,C905,'11'!$H$3:$H$300,"&lt;0")+COUNTIFS('12'!$C$3:$C$300,C905,'12'!$H$3:$H$300,"&lt;0")+COUNTIFS('12'!$D$3:$D$300,C905,'12'!$H$3:$H$300,"&lt;0")</f>
        <v>0</v>
      </c>
      <c r="H905" s="19">
        <f>SUMIFS('01'!$H$3:$H$300,'01'!$C$3:$C$300,C905)+SUMIFS('01'!$H$3:$H$300,'01'!$D$3:$D$300,C905)+SUMIFS('02'!$H$3:$H$300,'02'!$C$3:$C$300,C905)+SUMIFS('02'!$H$3:$H$300,'02'!$D$3:$D$300,C905)+SUMIFS('03'!$H$3:$H$300,'03'!$C$3:$C$300,C905)+SUMIFS('03'!$H$3:$H$300,'03'!$D$3:$D$300,C905)+SUMIFS('04'!$H$3:$H$300,'04'!$C$3:$C$300,C905)+SUMIFS('04'!$H$3:$H$300,'04'!$D$3:$D$300,C905)+SUMIFS('05'!$H$3:$H$300,'05'!$C$3:$C$300,C905)+SUMIFS('05'!$H$3:$H$300,'05'!$D$3:$D$300,C905)+SUMIFS('06'!$H$3:$H$300,'06'!$C$3:$C$300,C905)+SUMIFS('06'!$H$3:$H$300,'06'!$D$3:$D$300,C905)+SUMIFS('07'!$H$3:$H$300,'07'!$C$3:$C$300,C905)+SUMIFS('07'!$H$3:$H$300,'07'!$D$3:$D$300,C905)+SUMIFS('08'!$H$3:$H$300,'08'!$C$3:$C$300,C905)+SUMIFS('08'!$H$3:$H$300,'08'!$D$3:$D$300,C905)+SUMIFS('09'!$H$3:$H$300,'09'!$C$3:$C$300,C905)+SUMIFS('09'!$H$3:$H$300,'09'!$D$3:$D$300,C905)+SUMIFS('10'!$I$3:$I$260,'10'!$C$3:$C$260,C905)+SUMIFS('10'!$I$3:$I$260,'10'!$D$3:$D$260,C905)+SUMIFS('11'!$H$3:$H$300,'11'!$C$3:$C$300,C905)+SUMIFS('11'!$H$3:$H$300,'11'!$D$3:$D$300,C905)+SUMIFS('12'!$H$3:$H$300,'12'!$C$3:$C$300,C905)+SUMIFS('12'!$H$3:$H$300,'12'!$D$3:$D$300,C905)</f>
        <v>0</v>
      </c>
      <c r="I905" s="212"/>
      <c r="J905" s="231"/>
      <c r="K905" s="212"/>
      <c r="L905" s="212"/>
    </row>
    <row r="906" spans="1:12" ht="24.75" customHeight="1">
      <c r="A906" s="16">
        <f>Equipes!$H906+(ROW(Equipes!$H906)/100000)</f>
        <v>9.0600000000000003E-3</v>
      </c>
      <c r="B906" s="13">
        <f>RANK(Equipes!$A906,A:A)</f>
        <v>95</v>
      </c>
      <c r="C906" s="28"/>
      <c r="D906" s="18">
        <f>COUNTIF('01'!$C$3:$C$300,C906)+COUNTIF('02'!$C$3:$C$300,C906)+COUNTIF('03'!$C$3:$C$300,C906)+COUNTIF('04'!$C$3:$C$300,C906)+COUNTIF('05'!$C$3:$C$300,C906)+COUNTIF('06'!$C$3:$C$300,C906)+COUNTIF('07'!$C$3:$C$300,C906)+COUNTIF('08'!$C$3:$C$300,C906)+COUNTIF('09'!$C$3:$C$300,C906)+COUNTIF('10'!$C$3:$C$260,C906)+COUNTIF('11'!$C$3:$C$300,C906)+COUNTIF('12'!$C$3:$C$300,C906)</f>
        <v>0</v>
      </c>
      <c r="E906" s="18">
        <f>COUNTIF('01'!$D$3:$D$300,C906)+COUNTIF('02'!$D$3:$D$300,C906)+COUNTIF('03'!$D$3:$D$300,C906)+COUNTIF('04'!$D$3:$D$300,C906)+COUNTIF('05'!$D$3:$D$300,C906)+COUNTIF('06'!$D$3:$D$300,C906)+COUNTIF('07'!$D$3:$D$300,C906)+COUNTIF('08'!$D$3:$D$300,C906)+COUNTIF('09'!$D$3:$D$300,C906)+COUNTIF('10'!$D$3:$D$260,C906)+COUNTIF('11'!$D$3:$D$300,C906)+COUNTIF('12'!$D$3:$D$300,C906)</f>
        <v>0</v>
      </c>
      <c r="F906" s="18">
        <f>COUNTIFS('01'!$C$3:$C$300,C906,'01'!$H$3:$H$300,"&gt;0")+COUNTIFS('01'!$D$3:$D$300,C906,'01'!$H$3:$H$300,"&gt;0")+COUNTIFS('02'!$C$3:$C$300,C906,'02'!$H$3:$H$300,"&gt;0")+COUNTIFS('02'!$D$3:$D$300,C906,'02'!$H$3:$H$300,"&gt;0")+COUNTIFS('03'!$C$3:$C$300,C906,'03'!$H$3:$H$300,"&gt;0")+COUNTIFS('03'!$D$3:$D$300,C906,'03'!$H$3:$H$300,"&gt;0")+COUNTIFS('04'!$C$3:$C$300,C906,'04'!$H$3:$H$300,"&gt;0")+COUNTIFS('04'!$D$3:$D$300,C906,'04'!$H$3:$H$300,"&gt;0")+COUNTIFS('05'!$C$3:$C$300,C906,'05'!$H$3:$H$300,"&gt;0")+COUNTIFS('05'!$D$3:$D$300,C906,'05'!$H$3:$H$300,"&gt;0")+COUNTIFS('06'!$C$3:$C$300,C906,'06'!$H$3:$H$300,"&gt;0")+COUNTIFS('06'!$D$3:$D$300,C906,'06'!$H$3:$H$300,"&gt;0")+COUNTIFS('07'!$C$3:$C$300,C906,'07'!$H$3:$H$300,"&gt;0")+COUNTIFS('07'!$D$3:$D$300,C906,'07'!$H$3:$H$300,"&gt;0")+COUNTIFS('08'!$C$3:$C$300,C906,'08'!$H$3:$H$300,"&gt;0")+COUNTIFS('08'!$D$3:$D$300,C906,'08'!$H$3:$H$300,"&gt;0")+COUNTIFS('09'!$C$3:$C$300,C906,'09'!$H$3:$H$300,"&gt;0")+COUNTIFS('09'!$D$3:$D$300,C906,'09'!$H$3:$H$300,"&gt;0")+COUNTIFS('10'!$C$3:$C$260,C906,'10'!$I$3:$I$260,"&gt;0")+COUNTIFS('10'!$D$3:$D$260,C906,'10'!$I$3:$I$260,"&gt;0")+COUNTIFS('11'!$C$3:$C$300,C906,'11'!$H$3:$H$300,"&gt;0")+COUNTIFS('11'!$D$3:$D$300,C906,'11'!$H$3:$H$300,"&gt;0")+COUNTIFS('12'!$C$3:$C$300,C906,'12'!$H$3:$H$300,"&gt;0")+COUNTIFS('12'!$D$3:$D$300,C906,'12'!$H$3:$H$300,"&gt;0")</f>
        <v>0</v>
      </c>
      <c r="G906" s="18">
        <f>COUNTIFS('01'!$C$3:$C$300,C906,'01'!$H$3:$H$300,"&lt;0")+COUNTIFS('01'!$D$3:$D$300,C906,'01'!$H$3:$H$300,"&lt;0")+COUNTIFS('02'!$C$3:$C$300,C906,'02'!$H$3:$H$300,"&lt;0")+COUNTIFS('02'!$D$3:$D$300,C906,'02'!$H$3:$H$300,"&lt;0")+COUNTIFS('03'!$C$3:$C$300,C906,'03'!$H$3:$H$300,"&lt;0")+COUNTIFS('03'!$D$3:$D$300,C906,'03'!$H$3:$H$300,"&lt;0")+COUNTIFS('04'!$C$3:$C$300,C906,'04'!$H$3:$H$300,"&lt;0")+COUNTIFS('04'!$D$3:$D$300,C906,'04'!$H$3:$H$300,"&lt;0")+COUNTIFS('05'!$C$3:$C$300,C906,'05'!$H$3:$H$300,"&lt;0")+COUNTIFS('05'!$D$3:$D$300,C906,'05'!$H$3:$H$300,"&lt;0")+COUNTIFS('06'!$C$3:$C$300,C906,'06'!$H$3:$H$300,"&lt;0")+COUNTIFS('06'!$D$3:$D$300,C906,'06'!$H$3:$H$300,"&lt;0")+COUNTIFS('07'!$C$3:$C$300,C906,'07'!$H$3:$H$300,"&lt;0")+COUNTIFS('07'!$D$3:$D$300,C906,'07'!$H$3:$H$300,"&lt;0")+COUNTIFS('08'!$C$3:$C$300,C906,'08'!$H$3:$H$300,"&lt;0")+COUNTIFS('08'!$D$3:$D$300,C906,'08'!$H$3:$H$300,"&lt;0")+COUNTIFS('09'!$C$3:$C$300,C906,'09'!$H$3:$H$300,"&lt;0")+COUNTIFS('09'!$D$3:$D$300,C906,'09'!$H$3:$H$300,"&lt;0")+COUNTIFS('10'!$C$3:$C$260,C906,'10'!$I$3:$I$260,"&lt;0")+COUNTIFS('10'!$D$3:$D$260,C906,'10'!$I$3:$I$260,"&lt;0")+COUNTIFS('11'!$C$3:$C$300,C906,'11'!$H$3:$H$300,"&lt;0")+COUNTIFS('11'!$D$3:$D$300,C906,'11'!$H$3:$H$300,"&lt;0")+COUNTIFS('12'!$C$3:$C$300,C906,'12'!$H$3:$H$300,"&lt;0")+COUNTIFS('12'!$D$3:$D$300,C906,'12'!$H$3:$H$300,"&lt;0")</f>
        <v>0</v>
      </c>
      <c r="H906" s="19">
        <f>SUMIFS('01'!$H$3:$H$300,'01'!$C$3:$C$300,C906)+SUMIFS('01'!$H$3:$H$300,'01'!$D$3:$D$300,C906)+SUMIFS('02'!$H$3:$H$300,'02'!$C$3:$C$300,C906)+SUMIFS('02'!$H$3:$H$300,'02'!$D$3:$D$300,C906)+SUMIFS('03'!$H$3:$H$300,'03'!$C$3:$C$300,C906)+SUMIFS('03'!$H$3:$H$300,'03'!$D$3:$D$300,C906)+SUMIFS('04'!$H$3:$H$300,'04'!$C$3:$C$300,C906)+SUMIFS('04'!$H$3:$H$300,'04'!$D$3:$D$300,C906)+SUMIFS('05'!$H$3:$H$300,'05'!$C$3:$C$300,C906)+SUMIFS('05'!$H$3:$H$300,'05'!$D$3:$D$300,C906)+SUMIFS('06'!$H$3:$H$300,'06'!$C$3:$C$300,C906)+SUMIFS('06'!$H$3:$H$300,'06'!$D$3:$D$300,C906)+SUMIFS('07'!$H$3:$H$300,'07'!$C$3:$C$300,C906)+SUMIFS('07'!$H$3:$H$300,'07'!$D$3:$D$300,C906)+SUMIFS('08'!$H$3:$H$300,'08'!$C$3:$C$300,C906)+SUMIFS('08'!$H$3:$H$300,'08'!$D$3:$D$300,C906)+SUMIFS('09'!$H$3:$H$300,'09'!$C$3:$C$300,C906)+SUMIFS('09'!$H$3:$H$300,'09'!$D$3:$D$300,C906)+SUMIFS('10'!$I$3:$I$260,'10'!$C$3:$C$260,C906)+SUMIFS('10'!$I$3:$I$260,'10'!$D$3:$D$260,C906)+SUMIFS('11'!$H$3:$H$300,'11'!$C$3:$C$300,C906)+SUMIFS('11'!$H$3:$H$300,'11'!$D$3:$D$300,C906)+SUMIFS('12'!$H$3:$H$300,'12'!$C$3:$C$300,C906)+SUMIFS('12'!$H$3:$H$300,'12'!$D$3:$D$300,C906)</f>
        <v>0</v>
      </c>
      <c r="I906" s="212"/>
      <c r="J906" s="231"/>
      <c r="K906" s="212"/>
      <c r="L906" s="212"/>
    </row>
    <row r="907" spans="1:12" ht="24.75" customHeight="1">
      <c r="A907" s="16">
        <f>Equipes!$H907+(ROW(Equipes!$H907)/100000)</f>
        <v>9.0699999999999999E-3</v>
      </c>
      <c r="B907" s="13">
        <f>RANK(Equipes!$A907,A:A)</f>
        <v>94</v>
      </c>
      <c r="C907" s="28"/>
      <c r="D907" s="18">
        <f>COUNTIF('01'!$C$3:$C$300,C907)+COUNTIF('02'!$C$3:$C$300,C907)+COUNTIF('03'!$C$3:$C$300,C907)+COUNTIF('04'!$C$3:$C$300,C907)+COUNTIF('05'!$C$3:$C$300,C907)+COUNTIF('06'!$C$3:$C$300,C907)+COUNTIF('07'!$C$3:$C$300,C907)+COUNTIF('08'!$C$3:$C$300,C907)+COUNTIF('09'!$C$3:$C$300,C907)+COUNTIF('10'!$C$3:$C$260,C907)+COUNTIF('11'!$C$3:$C$300,C907)+COUNTIF('12'!$C$3:$C$300,C907)</f>
        <v>0</v>
      </c>
      <c r="E907" s="18">
        <f>COUNTIF('01'!$D$3:$D$300,C907)+COUNTIF('02'!$D$3:$D$300,C907)+COUNTIF('03'!$D$3:$D$300,C907)+COUNTIF('04'!$D$3:$D$300,C907)+COUNTIF('05'!$D$3:$D$300,C907)+COUNTIF('06'!$D$3:$D$300,C907)+COUNTIF('07'!$D$3:$D$300,C907)+COUNTIF('08'!$D$3:$D$300,C907)+COUNTIF('09'!$D$3:$D$300,C907)+COUNTIF('10'!$D$3:$D$260,C907)+COUNTIF('11'!$D$3:$D$300,C907)+COUNTIF('12'!$D$3:$D$300,C907)</f>
        <v>0</v>
      </c>
      <c r="F907" s="18">
        <f>COUNTIFS('01'!$C$3:$C$300,C907,'01'!$H$3:$H$300,"&gt;0")+COUNTIFS('01'!$D$3:$D$300,C907,'01'!$H$3:$H$300,"&gt;0")+COUNTIFS('02'!$C$3:$C$300,C907,'02'!$H$3:$H$300,"&gt;0")+COUNTIFS('02'!$D$3:$D$300,C907,'02'!$H$3:$H$300,"&gt;0")+COUNTIFS('03'!$C$3:$C$300,C907,'03'!$H$3:$H$300,"&gt;0")+COUNTIFS('03'!$D$3:$D$300,C907,'03'!$H$3:$H$300,"&gt;0")+COUNTIFS('04'!$C$3:$C$300,C907,'04'!$H$3:$H$300,"&gt;0")+COUNTIFS('04'!$D$3:$D$300,C907,'04'!$H$3:$H$300,"&gt;0")+COUNTIFS('05'!$C$3:$C$300,C907,'05'!$H$3:$H$300,"&gt;0")+COUNTIFS('05'!$D$3:$D$300,C907,'05'!$H$3:$H$300,"&gt;0")+COUNTIFS('06'!$C$3:$C$300,C907,'06'!$H$3:$H$300,"&gt;0")+COUNTIFS('06'!$D$3:$D$300,C907,'06'!$H$3:$H$300,"&gt;0")+COUNTIFS('07'!$C$3:$C$300,C907,'07'!$H$3:$H$300,"&gt;0")+COUNTIFS('07'!$D$3:$D$300,C907,'07'!$H$3:$H$300,"&gt;0")+COUNTIFS('08'!$C$3:$C$300,C907,'08'!$H$3:$H$300,"&gt;0")+COUNTIFS('08'!$D$3:$D$300,C907,'08'!$H$3:$H$300,"&gt;0")+COUNTIFS('09'!$C$3:$C$300,C907,'09'!$H$3:$H$300,"&gt;0")+COUNTIFS('09'!$D$3:$D$300,C907,'09'!$H$3:$H$300,"&gt;0")+COUNTIFS('10'!$C$3:$C$260,C907,'10'!$I$3:$I$260,"&gt;0")+COUNTIFS('10'!$D$3:$D$260,C907,'10'!$I$3:$I$260,"&gt;0")+COUNTIFS('11'!$C$3:$C$300,C907,'11'!$H$3:$H$300,"&gt;0")+COUNTIFS('11'!$D$3:$D$300,C907,'11'!$H$3:$H$300,"&gt;0")+COUNTIFS('12'!$C$3:$C$300,C907,'12'!$H$3:$H$300,"&gt;0")+COUNTIFS('12'!$D$3:$D$300,C907,'12'!$H$3:$H$300,"&gt;0")</f>
        <v>0</v>
      </c>
      <c r="G907" s="18">
        <f>COUNTIFS('01'!$C$3:$C$300,C907,'01'!$H$3:$H$300,"&lt;0")+COUNTIFS('01'!$D$3:$D$300,C907,'01'!$H$3:$H$300,"&lt;0")+COUNTIFS('02'!$C$3:$C$300,C907,'02'!$H$3:$H$300,"&lt;0")+COUNTIFS('02'!$D$3:$D$300,C907,'02'!$H$3:$H$300,"&lt;0")+COUNTIFS('03'!$C$3:$C$300,C907,'03'!$H$3:$H$300,"&lt;0")+COUNTIFS('03'!$D$3:$D$300,C907,'03'!$H$3:$H$300,"&lt;0")+COUNTIFS('04'!$C$3:$C$300,C907,'04'!$H$3:$H$300,"&lt;0")+COUNTIFS('04'!$D$3:$D$300,C907,'04'!$H$3:$H$300,"&lt;0")+COUNTIFS('05'!$C$3:$C$300,C907,'05'!$H$3:$H$300,"&lt;0")+COUNTIFS('05'!$D$3:$D$300,C907,'05'!$H$3:$H$300,"&lt;0")+COUNTIFS('06'!$C$3:$C$300,C907,'06'!$H$3:$H$300,"&lt;0")+COUNTIFS('06'!$D$3:$D$300,C907,'06'!$H$3:$H$300,"&lt;0")+COUNTIFS('07'!$C$3:$C$300,C907,'07'!$H$3:$H$300,"&lt;0")+COUNTIFS('07'!$D$3:$D$300,C907,'07'!$H$3:$H$300,"&lt;0")+COUNTIFS('08'!$C$3:$C$300,C907,'08'!$H$3:$H$300,"&lt;0")+COUNTIFS('08'!$D$3:$D$300,C907,'08'!$H$3:$H$300,"&lt;0")+COUNTIFS('09'!$C$3:$C$300,C907,'09'!$H$3:$H$300,"&lt;0")+COUNTIFS('09'!$D$3:$D$300,C907,'09'!$H$3:$H$300,"&lt;0")+COUNTIFS('10'!$C$3:$C$260,C907,'10'!$I$3:$I$260,"&lt;0")+COUNTIFS('10'!$D$3:$D$260,C907,'10'!$I$3:$I$260,"&lt;0")+COUNTIFS('11'!$C$3:$C$300,C907,'11'!$H$3:$H$300,"&lt;0")+COUNTIFS('11'!$D$3:$D$300,C907,'11'!$H$3:$H$300,"&lt;0")+COUNTIFS('12'!$C$3:$C$300,C907,'12'!$H$3:$H$300,"&lt;0")+COUNTIFS('12'!$D$3:$D$300,C907,'12'!$H$3:$H$300,"&lt;0")</f>
        <v>0</v>
      </c>
      <c r="H907" s="19">
        <f>SUMIFS('01'!$H$3:$H$300,'01'!$C$3:$C$300,C907)+SUMIFS('01'!$H$3:$H$300,'01'!$D$3:$D$300,C907)+SUMIFS('02'!$H$3:$H$300,'02'!$C$3:$C$300,C907)+SUMIFS('02'!$H$3:$H$300,'02'!$D$3:$D$300,C907)+SUMIFS('03'!$H$3:$H$300,'03'!$C$3:$C$300,C907)+SUMIFS('03'!$H$3:$H$300,'03'!$D$3:$D$300,C907)+SUMIFS('04'!$H$3:$H$300,'04'!$C$3:$C$300,C907)+SUMIFS('04'!$H$3:$H$300,'04'!$D$3:$D$300,C907)+SUMIFS('05'!$H$3:$H$300,'05'!$C$3:$C$300,C907)+SUMIFS('05'!$H$3:$H$300,'05'!$D$3:$D$300,C907)+SUMIFS('06'!$H$3:$H$300,'06'!$C$3:$C$300,C907)+SUMIFS('06'!$H$3:$H$300,'06'!$D$3:$D$300,C907)+SUMIFS('07'!$H$3:$H$300,'07'!$C$3:$C$300,C907)+SUMIFS('07'!$H$3:$H$300,'07'!$D$3:$D$300,C907)+SUMIFS('08'!$H$3:$H$300,'08'!$C$3:$C$300,C907)+SUMIFS('08'!$H$3:$H$300,'08'!$D$3:$D$300,C907)+SUMIFS('09'!$H$3:$H$300,'09'!$C$3:$C$300,C907)+SUMIFS('09'!$H$3:$H$300,'09'!$D$3:$D$300,C907)+SUMIFS('10'!$I$3:$I$260,'10'!$C$3:$C$260,C907)+SUMIFS('10'!$I$3:$I$260,'10'!$D$3:$D$260,C907)+SUMIFS('11'!$H$3:$H$300,'11'!$C$3:$C$300,C907)+SUMIFS('11'!$H$3:$H$300,'11'!$D$3:$D$300,C907)+SUMIFS('12'!$H$3:$H$300,'12'!$C$3:$C$300,C907)+SUMIFS('12'!$H$3:$H$300,'12'!$D$3:$D$300,C907)</f>
        <v>0</v>
      </c>
      <c r="I907" s="212"/>
      <c r="J907" s="231"/>
      <c r="K907" s="212"/>
      <c r="L907" s="212"/>
    </row>
    <row r="908" spans="1:12" ht="24.75" customHeight="1">
      <c r="A908" s="16">
        <f>Equipes!$H908+(ROW(Equipes!$H908)/100000)</f>
        <v>9.0799999999999995E-3</v>
      </c>
      <c r="B908" s="13">
        <f>RANK(Equipes!$A908,A:A)</f>
        <v>93</v>
      </c>
      <c r="C908" s="28"/>
      <c r="D908" s="18">
        <f>COUNTIF('01'!$C$3:$C$300,C908)+COUNTIF('02'!$C$3:$C$300,C908)+COUNTIF('03'!$C$3:$C$300,C908)+COUNTIF('04'!$C$3:$C$300,C908)+COUNTIF('05'!$C$3:$C$300,C908)+COUNTIF('06'!$C$3:$C$300,C908)+COUNTIF('07'!$C$3:$C$300,C908)+COUNTIF('08'!$C$3:$C$300,C908)+COUNTIF('09'!$C$3:$C$300,C908)+COUNTIF('10'!$C$3:$C$260,C908)+COUNTIF('11'!$C$3:$C$300,C908)+COUNTIF('12'!$C$3:$C$300,C908)</f>
        <v>0</v>
      </c>
      <c r="E908" s="18">
        <f>COUNTIF('01'!$D$3:$D$300,C908)+COUNTIF('02'!$D$3:$D$300,C908)+COUNTIF('03'!$D$3:$D$300,C908)+COUNTIF('04'!$D$3:$D$300,C908)+COUNTIF('05'!$D$3:$D$300,C908)+COUNTIF('06'!$D$3:$D$300,C908)+COUNTIF('07'!$D$3:$D$300,C908)+COUNTIF('08'!$D$3:$D$300,C908)+COUNTIF('09'!$D$3:$D$300,C908)+COUNTIF('10'!$D$3:$D$260,C908)+COUNTIF('11'!$D$3:$D$300,C908)+COUNTIF('12'!$D$3:$D$300,C908)</f>
        <v>0</v>
      </c>
      <c r="F908" s="18">
        <f>COUNTIFS('01'!$C$3:$C$300,C908,'01'!$H$3:$H$300,"&gt;0")+COUNTIFS('01'!$D$3:$D$300,C908,'01'!$H$3:$H$300,"&gt;0")+COUNTIFS('02'!$C$3:$C$300,C908,'02'!$H$3:$H$300,"&gt;0")+COUNTIFS('02'!$D$3:$D$300,C908,'02'!$H$3:$H$300,"&gt;0")+COUNTIFS('03'!$C$3:$C$300,C908,'03'!$H$3:$H$300,"&gt;0")+COUNTIFS('03'!$D$3:$D$300,C908,'03'!$H$3:$H$300,"&gt;0")+COUNTIFS('04'!$C$3:$C$300,C908,'04'!$H$3:$H$300,"&gt;0")+COUNTIFS('04'!$D$3:$D$300,C908,'04'!$H$3:$H$300,"&gt;0")+COUNTIFS('05'!$C$3:$C$300,C908,'05'!$H$3:$H$300,"&gt;0")+COUNTIFS('05'!$D$3:$D$300,C908,'05'!$H$3:$H$300,"&gt;0")+COUNTIFS('06'!$C$3:$C$300,C908,'06'!$H$3:$H$300,"&gt;0")+COUNTIFS('06'!$D$3:$D$300,C908,'06'!$H$3:$H$300,"&gt;0")+COUNTIFS('07'!$C$3:$C$300,C908,'07'!$H$3:$H$300,"&gt;0")+COUNTIFS('07'!$D$3:$D$300,C908,'07'!$H$3:$H$300,"&gt;0")+COUNTIFS('08'!$C$3:$C$300,C908,'08'!$H$3:$H$300,"&gt;0")+COUNTIFS('08'!$D$3:$D$300,C908,'08'!$H$3:$H$300,"&gt;0")+COUNTIFS('09'!$C$3:$C$300,C908,'09'!$H$3:$H$300,"&gt;0")+COUNTIFS('09'!$D$3:$D$300,C908,'09'!$H$3:$H$300,"&gt;0")+COUNTIFS('10'!$C$3:$C$260,C908,'10'!$I$3:$I$260,"&gt;0")+COUNTIFS('10'!$D$3:$D$260,C908,'10'!$I$3:$I$260,"&gt;0")+COUNTIFS('11'!$C$3:$C$300,C908,'11'!$H$3:$H$300,"&gt;0")+COUNTIFS('11'!$D$3:$D$300,C908,'11'!$H$3:$H$300,"&gt;0")+COUNTIFS('12'!$C$3:$C$300,C908,'12'!$H$3:$H$300,"&gt;0")+COUNTIFS('12'!$D$3:$D$300,C908,'12'!$H$3:$H$300,"&gt;0")</f>
        <v>0</v>
      </c>
      <c r="G908" s="18">
        <f>COUNTIFS('01'!$C$3:$C$300,C908,'01'!$H$3:$H$300,"&lt;0")+COUNTIFS('01'!$D$3:$D$300,C908,'01'!$H$3:$H$300,"&lt;0")+COUNTIFS('02'!$C$3:$C$300,C908,'02'!$H$3:$H$300,"&lt;0")+COUNTIFS('02'!$D$3:$D$300,C908,'02'!$H$3:$H$300,"&lt;0")+COUNTIFS('03'!$C$3:$C$300,C908,'03'!$H$3:$H$300,"&lt;0")+COUNTIFS('03'!$D$3:$D$300,C908,'03'!$H$3:$H$300,"&lt;0")+COUNTIFS('04'!$C$3:$C$300,C908,'04'!$H$3:$H$300,"&lt;0")+COUNTIFS('04'!$D$3:$D$300,C908,'04'!$H$3:$H$300,"&lt;0")+COUNTIFS('05'!$C$3:$C$300,C908,'05'!$H$3:$H$300,"&lt;0")+COUNTIFS('05'!$D$3:$D$300,C908,'05'!$H$3:$H$300,"&lt;0")+COUNTIFS('06'!$C$3:$C$300,C908,'06'!$H$3:$H$300,"&lt;0")+COUNTIFS('06'!$D$3:$D$300,C908,'06'!$H$3:$H$300,"&lt;0")+COUNTIFS('07'!$C$3:$C$300,C908,'07'!$H$3:$H$300,"&lt;0")+COUNTIFS('07'!$D$3:$D$300,C908,'07'!$H$3:$H$300,"&lt;0")+COUNTIFS('08'!$C$3:$C$300,C908,'08'!$H$3:$H$300,"&lt;0")+COUNTIFS('08'!$D$3:$D$300,C908,'08'!$H$3:$H$300,"&lt;0")+COUNTIFS('09'!$C$3:$C$300,C908,'09'!$H$3:$H$300,"&lt;0")+COUNTIFS('09'!$D$3:$D$300,C908,'09'!$H$3:$H$300,"&lt;0")+COUNTIFS('10'!$C$3:$C$260,C908,'10'!$I$3:$I$260,"&lt;0")+COUNTIFS('10'!$D$3:$D$260,C908,'10'!$I$3:$I$260,"&lt;0")+COUNTIFS('11'!$C$3:$C$300,C908,'11'!$H$3:$H$300,"&lt;0")+COUNTIFS('11'!$D$3:$D$300,C908,'11'!$H$3:$H$300,"&lt;0")+COUNTIFS('12'!$C$3:$C$300,C908,'12'!$H$3:$H$300,"&lt;0")+COUNTIFS('12'!$D$3:$D$300,C908,'12'!$H$3:$H$300,"&lt;0")</f>
        <v>0</v>
      </c>
      <c r="H908" s="19">
        <f>SUMIFS('01'!$H$3:$H$300,'01'!$C$3:$C$300,C908)+SUMIFS('01'!$H$3:$H$300,'01'!$D$3:$D$300,C908)+SUMIFS('02'!$H$3:$H$300,'02'!$C$3:$C$300,C908)+SUMIFS('02'!$H$3:$H$300,'02'!$D$3:$D$300,C908)+SUMIFS('03'!$H$3:$H$300,'03'!$C$3:$C$300,C908)+SUMIFS('03'!$H$3:$H$300,'03'!$D$3:$D$300,C908)+SUMIFS('04'!$H$3:$H$300,'04'!$C$3:$C$300,C908)+SUMIFS('04'!$H$3:$H$300,'04'!$D$3:$D$300,C908)+SUMIFS('05'!$H$3:$H$300,'05'!$C$3:$C$300,C908)+SUMIFS('05'!$H$3:$H$300,'05'!$D$3:$D$300,C908)+SUMIFS('06'!$H$3:$H$300,'06'!$C$3:$C$300,C908)+SUMIFS('06'!$H$3:$H$300,'06'!$D$3:$D$300,C908)+SUMIFS('07'!$H$3:$H$300,'07'!$C$3:$C$300,C908)+SUMIFS('07'!$H$3:$H$300,'07'!$D$3:$D$300,C908)+SUMIFS('08'!$H$3:$H$300,'08'!$C$3:$C$300,C908)+SUMIFS('08'!$H$3:$H$300,'08'!$D$3:$D$300,C908)+SUMIFS('09'!$H$3:$H$300,'09'!$C$3:$C$300,C908)+SUMIFS('09'!$H$3:$H$300,'09'!$D$3:$D$300,C908)+SUMIFS('10'!$I$3:$I$260,'10'!$C$3:$C$260,C908)+SUMIFS('10'!$I$3:$I$260,'10'!$D$3:$D$260,C908)+SUMIFS('11'!$H$3:$H$300,'11'!$C$3:$C$300,C908)+SUMIFS('11'!$H$3:$H$300,'11'!$D$3:$D$300,C908)+SUMIFS('12'!$H$3:$H$300,'12'!$C$3:$C$300,C908)+SUMIFS('12'!$H$3:$H$300,'12'!$D$3:$D$300,C908)</f>
        <v>0</v>
      </c>
      <c r="I908" s="212"/>
      <c r="J908" s="231"/>
      <c r="K908" s="212"/>
      <c r="L908" s="212"/>
    </row>
    <row r="909" spans="1:12" ht="24.75" customHeight="1">
      <c r="A909" s="16">
        <f>Equipes!$H909+(ROW(Equipes!$H909)/100000)</f>
        <v>9.0900000000000009E-3</v>
      </c>
      <c r="B909" s="13">
        <f>RANK(Equipes!$A909,A:A)</f>
        <v>92</v>
      </c>
      <c r="C909" s="28"/>
      <c r="D909" s="18">
        <f>COUNTIF('01'!$C$3:$C$300,C909)+COUNTIF('02'!$C$3:$C$300,C909)+COUNTIF('03'!$C$3:$C$300,C909)+COUNTIF('04'!$C$3:$C$300,C909)+COUNTIF('05'!$C$3:$C$300,C909)+COUNTIF('06'!$C$3:$C$300,C909)+COUNTIF('07'!$C$3:$C$300,C909)+COUNTIF('08'!$C$3:$C$300,C909)+COUNTIF('09'!$C$3:$C$300,C909)+COUNTIF('10'!$C$3:$C$260,C909)+COUNTIF('11'!$C$3:$C$300,C909)+COUNTIF('12'!$C$3:$C$300,C909)</f>
        <v>0</v>
      </c>
      <c r="E909" s="18">
        <f>COUNTIF('01'!$D$3:$D$300,C909)+COUNTIF('02'!$D$3:$D$300,C909)+COUNTIF('03'!$D$3:$D$300,C909)+COUNTIF('04'!$D$3:$D$300,C909)+COUNTIF('05'!$D$3:$D$300,C909)+COUNTIF('06'!$D$3:$D$300,C909)+COUNTIF('07'!$D$3:$D$300,C909)+COUNTIF('08'!$D$3:$D$300,C909)+COUNTIF('09'!$D$3:$D$300,C909)+COUNTIF('10'!$D$3:$D$260,C909)+COUNTIF('11'!$D$3:$D$300,C909)+COUNTIF('12'!$D$3:$D$300,C909)</f>
        <v>0</v>
      </c>
      <c r="F909" s="18">
        <f>COUNTIFS('01'!$C$3:$C$300,C909,'01'!$H$3:$H$300,"&gt;0")+COUNTIFS('01'!$D$3:$D$300,C909,'01'!$H$3:$H$300,"&gt;0")+COUNTIFS('02'!$C$3:$C$300,C909,'02'!$H$3:$H$300,"&gt;0")+COUNTIFS('02'!$D$3:$D$300,C909,'02'!$H$3:$H$300,"&gt;0")+COUNTIFS('03'!$C$3:$C$300,C909,'03'!$H$3:$H$300,"&gt;0")+COUNTIFS('03'!$D$3:$D$300,C909,'03'!$H$3:$H$300,"&gt;0")+COUNTIFS('04'!$C$3:$C$300,C909,'04'!$H$3:$H$300,"&gt;0")+COUNTIFS('04'!$D$3:$D$300,C909,'04'!$H$3:$H$300,"&gt;0")+COUNTIFS('05'!$C$3:$C$300,C909,'05'!$H$3:$H$300,"&gt;0")+COUNTIFS('05'!$D$3:$D$300,C909,'05'!$H$3:$H$300,"&gt;0")+COUNTIFS('06'!$C$3:$C$300,C909,'06'!$H$3:$H$300,"&gt;0")+COUNTIFS('06'!$D$3:$D$300,C909,'06'!$H$3:$H$300,"&gt;0")+COUNTIFS('07'!$C$3:$C$300,C909,'07'!$H$3:$H$300,"&gt;0")+COUNTIFS('07'!$D$3:$D$300,C909,'07'!$H$3:$H$300,"&gt;0")+COUNTIFS('08'!$C$3:$C$300,C909,'08'!$H$3:$H$300,"&gt;0")+COUNTIFS('08'!$D$3:$D$300,C909,'08'!$H$3:$H$300,"&gt;0")+COUNTIFS('09'!$C$3:$C$300,C909,'09'!$H$3:$H$300,"&gt;0")+COUNTIFS('09'!$D$3:$D$300,C909,'09'!$H$3:$H$300,"&gt;0")+COUNTIFS('10'!$C$3:$C$260,C909,'10'!$I$3:$I$260,"&gt;0")+COUNTIFS('10'!$D$3:$D$260,C909,'10'!$I$3:$I$260,"&gt;0")+COUNTIFS('11'!$C$3:$C$300,C909,'11'!$H$3:$H$300,"&gt;0")+COUNTIFS('11'!$D$3:$D$300,C909,'11'!$H$3:$H$300,"&gt;0")+COUNTIFS('12'!$C$3:$C$300,C909,'12'!$H$3:$H$300,"&gt;0")+COUNTIFS('12'!$D$3:$D$300,C909,'12'!$H$3:$H$300,"&gt;0")</f>
        <v>0</v>
      </c>
      <c r="G909" s="18">
        <f>COUNTIFS('01'!$C$3:$C$300,C909,'01'!$H$3:$H$300,"&lt;0")+COUNTIFS('01'!$D$3:$D$300,C909,'01'!$H$3:$H$300,"&lt;0")+COUNTIFS('02'!$C$3:$C$300,C909,'02'!$H$3:$H$300,"&lt;0")+COUNTIFS('02'!$D$3:$D$300,C909,'02'!$H$3:$H$300,"&lt;0")+COUNTIFS('03'!$C$3:$C$300,C909,'03'!$H$3:$H$300,"&lt;0")+COUNTIFS('03'!$D$3:$D$300,C909,'03'!$H$3:$H$300,"&lt;0")+COUNTIFS('04'!$C$3:$C$300,C909,'04'!$H$3:$H$300,"&lt;0")+COUNTIFS('04'!$D$3:$D$300,C909,'04'!$H$3:$H$300,"&lt;0")+COUNTIFS('05'!$C$3:$C$300,C909,'05'!$H$3:$H$300,"&lt;0")+COUNTIFS('05'!$D$3:$D$300,C909,'05'!$H$3:$H$300,"&lt;0")+COUNTIFS('06'!$C$3:$C$300,C909,'06'!$H$3:$H$300,"&lt;0")+COUNTIFS('06'!$D$3:$D$300,C909,'06'!$H$3:$H$300,"&lt;0")+COUNTIFS('07'!$C$3:$C$300,C909,'07'!$H$3:$H$300,"&lt;0")+COUNTIFS('07'!$D$3:$D$300,C909,'07'!$H$3:$H$300,"&lt;0")+COUNTIFS('08'!$C$3:$C$300,C909,'08'!$H$3:$H$300,"&lt;0")+COUNTIFS('08'!$D$3:$D$300,C909,'08'!$H$3:$H$300,"&lt;0")+COUNTIFS('09'!$C$3:$C$300,C909,'09'!$H$3:$H$300,"&lt;0")+COUNTIFS('09'!$D$3:$D$300,C909,'09'!$H$3:$H$300,"&lt;0")+COUNTIFS('10'!$C$3:$C$260,C909,'10'!$I$3:$I$260,"&lt;0")+COUNTIFS('10'!$D$3:$D$260,C909,'10'!$I$3:$I$260,"&lt;0")+COUNTIFS('11'!$C$3:$C$300,C909,'11'!$H$3:$H$300,"&lt;0")+COUNTIFS('11'!$D$3:$D$300,C909,'11'!$H$3:$H$300,"&lt;0")+COUNTIFS('12'!$C$3:$C$300,C909,'12'!$H$3:$H$300,"&lt;0")+COUNTIFS('12'!$D$3:$D$300,C909,'12'!$H$3:$H$300,"&lt;0")</f>
        <v>0</v>
      </c>
      <c r="H909" s="19">
        <f>SUMIFS('01'!$H$3:$H$300,'01'!$C$3:$C$300,C909)+SUMIFS('01'!$H$3:$H$300,'01'!$D$3:$D$300,C909)+SUMIFS('02'!$H$3:$H$300,'02'!$C$3:$C$300,C909)+SUMIFS('02'!$H$3:$H$300,'02'!$D$3:$D$300,C909)+SUMIFS('03'!$H$3:$H$300,'03'!$C$3:$C$300,C909)+SUMIFS('03'!$H$3:$H$300,'03'!$D$3:$D$300,C909)+SUMIFS('04'!$H$3:$H$300,'04'!$C$3:$C$300,C909)+SUMIFS('04'!$H$3:$H$300,'04'!$D$3:$D$300,C909)+SUMIFS('05'!$H$3:$H$300,'05'!$C$3:$C$300,C909)+SUMIFS('05'!$H$3:$H$300,'05'!$D$3:$D$300,C909)+SUMIFS('06'!$H$3:$H$300,'06'!$C$3:$C$300,C909)+SUMIFS('06'!$H$3:$H$300,'06'!$D$3:$D$300,C909)+SUMIFS('07'!$H$3:$H$300,'07'!$C$3:$C$300,C909)+SUMIFS('07'!$H$3:$H$300,'07'!$D$3:$D$300,C909)+SUMIFS('08'!$H$3:$H$300,'08'!$C$3:$C$300,C909)+SUMIFS('08'!$H$3:$H$300,'08'!$D$3:$D$300,C909)+SUMIFS('09'!$H$3:$H$300,'09'!$C$3:$C$300,C909)+SUMIFS('09'!$H$3:$H$300,'09'!$D$3:$D$300,C909)+SUMIFS('10'!$I$3:$I$260,'10'!$C$3:$C$260,C909)+SUMIFS('10'!$I$3:$I$260,'10'!$D$3:$D$260,C909)+SUMIFS('11'!$H$3:$H$300,'11'!$C$3:$C$300,C909)+SUMIFS('11'!$H$3:$H$300,'11'!$D$3:$D$300,C909)+SUMIFS('12'!$H$3:$H$300,'12'!$C$3:$C$300,C909)+SUMIFS('12'!$H$3:$H$300,'12'!$D$3:$D$300,C909)</f>
        <v>0</v>
      </c>
      <c r="I909" s="212"/>
      <c r="J909" s="231"/>
      <c r="K909" s="212"/>
      <c r="L909" s="212"/>
    </row>
    <row r="910" spans="1:12" ht="24.75" customHeight="1">
      <c r="A910" s="16">
        <f>Equipes!$H910+(ROW(Equipes!$H910)/100000)</f>
        <v>9.1000000000000004E-3</v>
      </c>
      <c r="B910" s="13">
        <f>RANK(Equipes!$A910,A:A)</f>
        <v>91</v>
      </c>
      <c r="C910" s="28"/>
      <c r="D910" s="18">
        <f>COUNTIF('01'!$C$3:$C$300,C910)+COUNTIF('02'!$C$3:$C$300,C910)+COUNTIF('03'!$C$3:$C$300,C910)+COUNTIF('04'!$C$3:$C$300,C910)+COUNTIF('05'!$C$3:$C$300,C910)+COUNTIF('06'!$C$3:$C$300,C910)+COUNTIF('07'!$C$3:$C$300,C910)+COUNTIF('08'!$C$3:$C$300,C910)+COUNTIF('09'!$C$3:$C$300,C910)+COUNTIF('10'!$C$3:$C$260,C910)+COUNTIF('11'!$C$3:$C$300,C910)+COUNTIF('12'!$C$3:$C$300,C910)</f>
        <v>0</v>
      </c>
      <c r="E910" s="18">
        <f>COUNTIF('01'!$D$3:$D$300,C910)+COUNTIF('02'!$D$3:$D$300,C910)+COUNTIF('03'!$D$3:$D$300,C910)+COUNTIF('04'!$D$3:$D$300,C910)+COUNTIF('05'!$D$3:$D$300,C910)+COUNTIF('06'!$D$3:$D$300,C910)+COUNTIF('07'!$D$3:$D$300,C910)+COUNTIF('08'!$D$3:$D$300,C910)+COUNTIF('09'!$D$3:$D$300,C910)+COUNTIF('10'!$D$3:$D$260,C910)+COUNTIF('11'!$D$3:$D$300,C910)+COUNTIF('12'!$D$3:$D$300,C910)</f>
        <v>0</v>
      </c>
      <c r="F910" s="18">
        <f>COUNTIFS('01'!$C$3:$C$300,C910,'01'!$H$3:$H$300,"&gt;0")+COUNTIFS('01'!$D$3:$D$300,C910,'01'!$H$3:$H$300,"&gt;0")+COUNTIFS('02'!$C$3:$C$300,C910,'02'!$H$3:$H$300,"&gt;0")+COUNTIFS('02'!$D$3:$D$300,C910,'02'!$H$3:$H$300,"&gt;0")+COUNTIFS('03'!$C$3:$C$300,C910,'03'!$H$3:$H$300,"&gt;0")+COUNTIFS('03'!$D$3:$D$300,C910,'03'!$H$3:$H$300,"&gt;0")+COUNTIFS('04'!$C$3:$C$300,C910,'04'!$H$3:$H$300,"&gt;0")+COUNTIFS('04'!$D$3:$D$300,C910,'04'!$H$3:$H$300,"&gt;0")+COUNTIFS('05'!$C$3:$C$300,C910,'05'!$H$3:$H$300,"&gt;0")+COUNTIFS('05'!$D$3:$D$300,C910,'05'!$H$3:$H$300,"&gt;0")+COUNTIFS('06'!$C$3:$C$300,C910,'06'!$H$3:$H$300,"&gt;0")+COUNTIFS('06'!$D$3:$D$300,C910,'06'!$H$3:$H$300,"&gt;0")+COUNTIFS('07'!$C$3:$C$300,C910,'07'!$H$3:$H$300,"&gt;0")+COUNTIFS('07'!$D$3:$D$300,C910,'07'!$H$3:$H$300,"&gt;0")+COUNTIFS('08'!$C$3:$C$300,C910,'08'!$H$3:$H$300,"&gt;0")+COUNTIFS('08'!$D$3:$D$300,C910,'08'!$H$3:$H$300,"&gt;0")+COUNTIFS('09'!$C$3:$C$300,C910,'09'!$H$3:$H$300,"&gt;0")+COUNTIFS('09'!$D$3:$D$300,C910,'09'!$H$3:$H$300,"&gt;0")+COUNTIFS('10'!$C$3:$C$260,C910,'10'!$I$3:$I$260,"&gt;0")+COUNTIFS('10'!$D$3:$D$260,C910,'10'!$I$3:$I$260,"&gt;0")+COUNTIFS('11'!$C$3:$C$300,C910,'11'!$H$3:$H$300,"&gt;0")+COUNTIFS('11'!$D$3:$D$300,C910,'11'!$H$3:$H$300,"&gt;0")+COUNTIFS('12'!$C$3:$C$300,C910,'12'!$H$3:$H$300,"&gt;0")+COUNTIFS('12'!$D$3:$D$300,C910,'12'!$H$3:$H$300,"&gt;0")</f>
        <v>0</v>
      </c>
      <c r="G910" s="18">
        <f>COUNTIFS('01'!$C$3:$C$300,C910,'01'!$H$3:$H$300,"&lt;0")+COUNTIFS('01'!$D$3:$D$300,C910,'01'!$H$3:$H$300,"&lt;0")+COUNTIFS('02'!$C$3:$C$300,C910,'02'!$H$3:$H$300,"&lt;0")+COUNTIFS('02'!$D$3:$D$300,C910,'02'!$H$3:$H$300,"&lt;0")+COUNTIFS('03'!$C$3:$C$300,C910,'03'!$H$3:$H$300,"&lt;0")+COUNTIFS('03'!$D$3:$D$300,C910,'03'!$H$3:$H$300,"&lt;0")+COUNTIFS('04'!$C$3:$C$300,C910,'04'!$H$3:$H$300,"&lt;0")+COUNTIFS('04'!$D$3:$D$300,C910,'04'!$H$3:$H$300,"&lt;0")+COUNTIFS('05'!$C$3:$C$300,C910,'05'!$H$3:$H$300,"&lt;0")+COUNTIFS('05'!$D$3:$D$300,C910,'05'!$H$3:$H$300,"&lt;0")+COUNTIFS('06'!$C$3:$C$300,C910,'06'!$H$3:$H$300,"&lt;0")+COUNTIFS('06'!$D$3:$D$300,C910,'06'!$H$3:$H$300,"&lt;0")+COUNTIFS('07'!$C$3:$C$300,C910,'07'!$H$3:$H$300,"&lt;0")+COUNTIFS('07'!$D$3:$D$300,C910,'07'!$H$3:$H$300,"&lt;0")+COUNTIFS('08'!$C$3:$C$300,C910,'08'!$H$3:$H$300,"&lt;0")+COUNTIFS('08'!$D$3:$D$300,C910,'08'!$H$3:$H$300,"&lt;0")+COUNTIFS('09'!$C$3:$C$300,C910,'09'!$H$3:$H$300,"&lt;0")+COUNTIFS('09'!$D$3:$D$300,C910,'09'!$H$3:$H$300,"&lt;0")+COUNTIFS('10'!$C$3:$C$260,C910,'10'!$I$3:$I$260,"&lt;0")+COUNTIFS('10'!$D$3:$D$260,C910,'10'!$I$3:$I$260,"&lt;0")+COUNTIFS('11'!$C$3:$C$300,C910,'11'!$H$3:$H$300,"&lt;0")+COUNTIFS('11'!$D$3:$D$300,C910,'11'!$H$3:$H$300,"&lt;0")+COUNTIFS('12'!$C$3:$C$300,C910,'12'!$H$3:$H$300,"&lt;0")+COUNTIFS('12'!$D$3:$D$300,C910,'12'!$H$3:$H$300,"&lt;0")</f>
        <v>0</v>
      </c>
      <c r="H910" s="19">
        <f>SUMIFS('01'!$H$3:$H$300,'01'!$C$3:$C$300,C910)+SUMIFS('01'!$H$3:$H$300,'01'!$D$3:$D$300,C910)+SUMIFS('02'!$H$3:$H$300,'02'!$C$3:$C$300,C910)+SUMIFS('02'!$H$3:$H$300,'02'!$D$3:$D$300,C910)+SUMIFS('03'!$H$3:$H$300,'03'!$C$3:$C$300,C910)+SUMIFS('03'!$H$3:$H$300,'03'!$D$3:$D$300,C910)+SUMIFS('04'!$H$3:$H$300,'04'!$C$3:$C$300,C910)+SUMIFS('04'!$H$3:$H$300,'04'!$D$3:$D$300,C910)+SUMIFS('05'!$H$3:$H$300,'05'!$C$3:$C$300,C910)+SUMIFS('05'!$H$3:$H$300,'05'!$D$3:$D$300,C910)+SUMIFS('06'!$H$3:$H$300,'06'!$C$3:$C$300,C910)+SUMIFS('06'!$H$3:$H$300,'06'!$D$3:$D$300,C910)+SUMIFS('07'!$H$3:$H$300,'07'!$C$3:$C$300,C910)+SUMIFS('07'!$H$3:$H$300,'07'!$D$3:$D$300,C910)+SUMIFS('08'!$H$3:$H$300,'08'!$C$3:$C$300,C910)+SUMIFS('08'!$H$3:$H$300,'08'!$D$3:$D$300,C910)+SUMIFS('09'!$H$3:$H$300,'09'!$C$3:$C$300,C910)+SUMIFS('09'!$H$3:$H$300,'09'!$D$3:$D$300,C910)+SUMIFS('10'!$I$3:$I$260,'10'!$C$3:$C$260,C910)+SUMIFS('10'!$I$3:$I$260,'10'!$D$3:$D$260,C910)+SUMIFS('11'!$H$3:$H$300,'11'!$C$3:$C$300,C910)+SUMIFS('11'!$H$3:$H$300,'11'!$D$3:$D$300,C910)+SUMIFS('12'!$H$3:$H$300,'12'!$C$3:$C$300,C910)+SUMIFS('12'!$H$3:$H$300,'12'!$D$3:$D$300,C910)</f>
        <v>0</v>
      </c>
      <c r="I910" s="212"/>
      <c r="J910" s="231"/>
      <c r="K910" s="212"/>
      <c r="L910" s="212"/>
    </row>
    <row r="911" spans="1:12" ht="24.75" customHeight="1">
      <c r="A911" s="16">
        <f>Equipes!$H911+(ROW(Equipes!$H911)/100000)</f>
        <v>9.11E-3</v>
      </c>
      <c r="B911" s="13">
        <f>RANK(Equipes!$A911,A:A)</f>
        <v>90</v>
      </c>
      <c r="C911" s="28"/>
      <c r="D911" s="18">
        <f>COUNTIF('01'!$C$3:$C$300,C911)+COUNTIF('02'!$C$3:$C$300,C911)+COUNTIF('03'!$C$3:$C$300,C911)+COUNTIF('04'!$C$3:$C$300,C911)+COUNTIF('05'!$C$3:$C$300,C911)+COUNTIF('06'!$C$3:$C$300,C911)+COUNTIF('07'!$C$3:$C$300,C911)+COUNTIF('08'!$C$3:$C$300,C911)+COUNTIF('09'!$C$3:$C$300,C911)+COUNTIF('10'!$C$3:$C$260,C911)+COUNTIF('11'!$C$3:$C$300,C911)+COUNTIF('12'!$C$3:$C$300,C911)</f>
        <v>0</v>
      </c>
      <c r="E911" s="18">
        <f>COUNTIF('01'!$D$3:$D$300,C911)+COUNTIF('02'!$D$3:$D$300,C911)+COUNTIF('03'!$D$3:$D$300,C911)+COUNTIF('04'!$D$3:$D$300,C911)+COUNTIF('05'!$D$3:$D$300,C911)+COUNTIF('06'!$D$3:$D$300,C911)+COUNTIF('07'!$D$3:$D$300,C911)+COUNTIF('08'!$D$3:$D$300,C911)+COUNTIF('09'!$D$3:$D$300,C911)+COUNTIF('10'!$D$3:$D$260,C911)+COUNTIF('11'!$D$3:$D$300,C911)+COUNTIF('12'!$D$3:$D$300,C911)</f>
        <v>0</v>
      </c>
      <c r="F911" s="18">
        <f>COUNTIFS('01'!$C$3:$C$300,C911,'01'!$H$3:$H$300,"&gt;0")+COUNTIFS('01'!$D$3:$D$300,C911,'01'!$H$3:$H$300,"&gt;0")+COUNTIFS('02'!$C$3:$C$300,C911,'02'!$H$3:$H$300,"&gt;0")+COUNTIFS('02'!$D$3:$D$300,C911,'02'!$H$3:$H$300,"&gt;0")+COUNTIFS('03'!$C$3:$C$300,C911,'03'!$H$3:$H$300,"&gt;0")+COUNTIFS('03'!$D$3:$D$300,C911,'03'!$H$3:$H$300,"&gt;0")+COUNTIFS('04'!$C$3:$C$300,C911,'04'!$H$3:$H$300,"&gt;0")+COUNTIFS('04'!$D$3:$D$300,C911,'04'!$H$3:$H$300,"&gt;0")+COUNTIFS('05'!$C$3:$C$300,C911,'05'!$H$3:$H$300,"&gt;0")+COUNTIFS('05'!$D$3:$D$300,C911,'05'!$H$3:$H$300,"&gt;0")+COUNTIFS('06'!$C$3:$C$300,C911,'06'!$H$3:$H$300,"&gt;0")+COUNTIFS('06'!$D$3:$D$300,C911,'06'!$H$3:$H$300,"&gt;0")+COUNTIFS('07'!$C$3:$C$300,C911,'07'!$H$3:$H$300,"&gt;0")+COUNTIFS('07'!$D$3:$D$300,C911,'07'!$H$3:$H$300,"&gt;0")+COUNTIFS('08'!$C$3:$C$300,C911,'08'!$H$3:$H$300,"&gt;0")+COUNTIFS('08'!$D$3:$D$300,C911,'08'!$H$3:$H$300,"&gt;0")+COUNTIFS('09'!$C$3:$C$300,C911,'09'!$H$3:$H$300,"&gt;0")+COUNTIFS('09'!$D$3:$D$300,C911,'09'!$H$3:$H$300,"&gt;0")+COUNTIFS('10'!$C$3:$C$260,C911,'10'!$I$3:$I$260,"&gt;0")+COUNTIFS('10'!$D$3:$D$260,C911,'10'!$I$3:$I$260,"&gt;0")+COUNTIFS('11'!$C$3:$C$300,C911,'11'!$H$3:$H$300,"&gt;0")+COUNTIFS('11'!$D$3:$D$300,C911,'11'!$H$3:$H$300,"&gt;0")+COUNTIFS('12'!$C$3:$C$300,C911,'12'!$H$3:$H$300,"&gt;0")+COUNTIFS('12'!$D$3:$D$300,C911,'12'!$H$3:$H$300,"&gt;0")</f>
        <v>0</v>
      </c>
      <c r="G911" s="18">
        <f>COUNTIFS('01'!$C$3:$C$300,C911,'01'!$H$3:$H$300,"&lt;0")+COUNTIFS('01'!$D$3:$D$300,C911,'01'!$H$3:$H$300,"&lt;0")+COUNTIFS('02'!$C$3:$C$300,C911,'02'!$H$3:$H$300,"&lt;0")+COUNTIFS('02'!$D$3:$D$300,C911,'02'!$H$3:$H$300,"&lt;0")+COUNTIFS('03'!$C$3:$C$300,C911,'03'!$H$3:$H$300,"&lt;0")+COUNTIFS('03'!$D$3:$D$300,C911,'03'!$H$3:$H$300,"&lt;0")+COUNTIFS('04'!$C$3:$C$300,C911,'04'!$H$3:$H$300,"&lt;0")+COUNTIFS('04'!$D$3:$D$300,C911,'04'!$H$3:$H$300,"&lt;0")+COUNTIFS('05'!$C$3:$C$300,C911,'05'!$H$3:$H$300,"&lt;0")+COUNTIFS('05'!$D$3:$D$300,C911,'05'!$H$3:$H$300,"&lt;0")+COUNTIFS('06'!$C$3:$C$300,C911,'06'!$H$3:$H$300,"&lt;0")+COUNTIFS('06'!$D$3:$D$300,C911,'06'!$H$3:$H$300,"&lt;0")+COUNTIFS('07'!$C$3:$C$300,C911,'07'!$H$3:$H$300,"&lt;0")+COUNTIFS('07'!$D$3:$D$300,C911,'07'!$H$3:$H$300,"&lt;0")+COUNTIFS('08'!$C$3:$C$300,C911,'08'!$H$3:$H$300,"&lt;0")+COUNTIFS('08'!$D$3:$D$300,C911,'08'!$H$3:$H$300,"&lt;0")+COUNTIFS('09'!$C$3:$C$300,C911,'09'!$H$3:$H$300,"&lt;0")+COUNTIFS('09'!$D$3:$D$300,C911,'09'!$H$3:$H$300,"&lt;0")+COUNTIFS('10'!$C$3:$C$260,C911,'10'!$I$3:$I$260,"&lt;0")+COUNTIFS('10'!$D$3:$D$260,C911,'10'!$I$3:$I$260,"&lt;0")+COUNTIFS('11'!$C$3:$C$300,C911,'11'!$H$3:$H$300,"&lt;0")+COUNTIFS('11'!$D$3:$D$300,C911,'11'!$H$3:$H$300,"&lt;0")+COUNTIFS('12'!$C$3:$C$300,C911,'12'!$H$3:$H$300,"&lt;0")+COUNTIFS('12'!$D$3:$D$300,C911,'12'!$H$3:$H$300,"&lt;0")</f>
        <v>0</v>
      </c>
      <c r="H911" s="19">
        <f>SUMIFS('01'!$H$3:$H$300,'01'!$C$3:$C$300,C911)+SUMIFS('01'!$H$3:$H$300,'01'!$D$3:$D$300,C911)+SUMIFS('02'!$H$3:$H$300,'02'!$C$3:$C$300,C911)+SUMIFS('02'!$H$3:$H$300,'02'!$D$3:$D$300,C911)+SUMIFS('03'!$H$3:$H$300,'03'!$C$3:$C$300,C911)+SUMIFS('03'!$H$3:$H$300,'03'!$D$3:$D$300,C911)+SUMIFS('04'!$H$3:$H$300,'04'!$C$3:$C$300,C911)+SUMIFS('04'!$H$3:$H$300,'04'!$D$3:$D$300,C911)+SUMIFS('05'!$H$3:$H$300,'05'!$C$3:$C$300,C911)+SUMIFS('05'!$H$3:$H$300,'05'!$D$3:$D$300,C911)+SUMIFS('06'!$H$3:$H$300,'06'!$C$3:$C$300,C911)+SUMIFS('06'!$H$3:$H$300,'06'!$D$3:$D$300,C911)+SUMIFS('07'!$H$3:$H$300,'07'!$C$3:$C$300,C911)+SUMIFS('07'!$H$3:$H$300,'07'!$D$3:$D$300,C911)+SUMIFS('08'!$H$3:$H$300,'08'!$C$3:$C$300,C911)+SUMIFS('08'!$H$3:$H$300,'08'!$D$3:$D$300,C911)+SUMIFS('09'!$H$3:$H$300,'09'!$C$3:$C$300,C911)+SUMIFS('09'!$H$3:$H$300,'09'!$D$3:$D$300,C911)+SUMIFS('10'!$I$3:$I$260,'10'!$C$3:$C$260,C911)+SUMIFS('10'!$I$3:$I$260,'10'!$D$3:$D$260,C911)+SUMIFS('11'!$H$3:$H$300,'11'!$C$3:$C$300,C911)+SUMIFS('11'!$H$3:$H$300,'11'!$D$3:$D$300,C911)+SUMIFS('12'!$H$3:$H$300,'12'!$C$3:$C$300,C911)+SUMIFS('12'!$H$3:$H$300,'12'!$D$3:$D$300,C911)</f>
        <v>0</v>
      </c>
      <c r="I911" s="212"/>
      <c r="J911" s="231"/>
      <c r="K911" s="212"/>
      <c r="L911" s="212"/>
    </row>
    <row r="912" spans="1:12" ht="24.75" customHeight="1">
      <c r="A912" s="16">
        <f>Equipes!$H912+(ROW(Equipes!$H912)/100000)</f>
        <v>9.1199999999999996E-3</v>
      </c>
      <c r="B912" s="13">
        <f>RANK(Equipes!$A912,A:A)</f>
        <v>89</v>
      </c>
      <c r="C912" s="28"/>
      <c r="D912" s="18">
        <f>COUNTIF('01'!$C$3:$C$300,C912)+COUNTIF('02'!$C$3:$C$300,C912)+COUNTIF('03'!$C$3:$C$300,C912)+COUNTIF('04'!$C$3:$C$300,C912)+COUNTIF('05'!$C$3:$C$300,C912)+COUNTIF('06'!$C$3:$C$300,C912)+COUNTIF('07'!$C$3:$C$300,C912)+COUNTIF('08'!$C$3:$C$300,C912)+COUNTIF('09'!$C$3:$C$300,C912)+COUNTIF('10'!$C$3:$C$260,C912)+COUNTIF('11'!$C$3:$C$300,C912)+COUNTIF('12'!$C$3:$C$300,C912)</f>
        <v>0</v>
      </c>
      <c r="E912" s="18">
        <f>COUNTIF('01'!$D$3:$D$300,C912)+COUNTIF('02'!$D$3:$D$300,C912)+COUNTIF('03'!$D$3:$D$300,C912)+COUNTIF('04'!$D$3:$D$300,C912)+COUNTIF('05'!$D$3:$D$300,C912)+COUNTIF('06'!$D$3:$D$300,C912)+COUNTIF('07'!$D$3:$D$300,C912)+COUNTIF('08'!$D$3:$D$300,C912)+COUNTIF('09'!$D$3:$D$300,C912)+COUNTIF('10'!$D$3:$D$260,C912)+COUNTIF('11'!$D$3:$D$300,C912)+COUNTIF('12'!$D$3:$D$300,C912)</f>
        <v>0</v>
      </c>
      <c r="F912" s="18">
        <f>COUNTIFS('01'!$C$3:$C$300,C912,'01'!$H$3:$H$300,"&gt;0")+COUNTIFS('01'!$D$3:$D$300,C912,'01'!$H$3:$H$300,"&gt;0")+COUNTIFS('02'!$C$3:$C$300,C912,'02'!$H$3:$H$300,"&gt;0")+COUNTIFS('02'!$D$3:$D$300,C912,'02'!$H$3:$H$300,"&gt;0")+COUNTIFS('03'!$C$3:$C$300,C912,'03'!$H$3:$H$300,"&gt;0")+COUNTIFS('03'!$D$3:$D$300,C912,'03'!$H$3:$H$300,"&gt;0")+COUNTIFS('04'!$C$3:$C$300,C912,'04'!$H$3:$H$300,"&gt;0")+COUNTIFS('04'!$D$3:$D$300,C912,'04'!$H$3:$H$300,"&gt;0")+COUNTIFS('05'!$C$3:$C$300,C912,'05'!$H$3:$H$300,"&gt;0")+COUNTIFS('05'!$D$3:$D$300,C912,'05'!$H$3:$H$300,"&gt;0")+COUNTIFS('06'!$C$3:$C$300,C912,'06'!$H$3:$H$300,"&gt;0")+COUNTIFS('06'!$D$3:$D$300,C912,'06'!$H$3:$H$300,"&gt;0")+COUNTIFS('07'!$C$3:$C$300,C912,'07'!$H$3:$H$300,"&gt;0")+COUNTIFS('07'!$D$3:$D$300,C912,'07'!$H$3:$H$300,"&gt;0")+COUNTIFS('08'!$C$3:$C$300,C912,'08'!$H$3:$H$300,"&gt;0")+COUNTIFS('08'!$D$3:$D$300,C912,'08'!$H$3:$H$300,"&gt;0")+COUNTIFS('09'!$C$3:$C$300,C912,'09'!$H$3:$H$300,"&gt;0")+COUNTIFS('09'!$D$3:$D$300,C912,'09'!$H$3:$H$300,"&gt;0")+COUNTIFS('10'!$C$3:$C$260,C912,'10'!$I$3:$I$260,"&gt;0")+COUNTIFS('10'!$D$3:$D$260,C912,'10'!$I$3:$I$260,"&gt;0")+COUNTIFS('11'!$C$3:$C$300,C912,'11'!$H$3:$H$300,"&gt;0")+COUNTIFS('11'!$D$3:$D$300,C912,'11'!$H$3:$H$300,"&gt;0")+COUNTIFS('12'!$C$3:$C$300,C912,'12'!$H$3:$H$300,"&gt;0")+COUNTIFS('12'!$D$3:$D$300,C912,'12'!$H$3:$H$300,"&gt;0")</f>
        <v>0</v>
      </c>
      <c r="G912" s="18">
        <f>COUNTIFS('01'!$C$3:$C$300,C912,'01'!$H$3:$H$300,"&lt;0")+COUNTIFS('01'!$D$3:$D$300,C912,'01'!$H$3:$H$300,"&lt;0")+COUNTIFS('02'!$C$3:$C$300,C912,'02'!$H$3:$H$300,"&lt;0")+COUNTIFS('02'!$D$3:$D$300,C912,'02'!$H$3:$H$300,"&lt;0")+COUNTIFS('03'!$C$3:$C$300,C912,'03'!$H$3:$H$300,"&lt;0")+COUNTIFS('03'!$D$3:$D$300,C912,'03'!$H$3:$H$300,"&lt;0")+COUNTIFS('04'!$C$3:$C$300,C912,'04'!$H$3:$H$300,"&lt;0")+COUNTIFS('04'!$D$3:$D$300,C912,'04'!$H$3:$H$300,"&lt;0")+COUNTIFS('05'!$C$3:$C$300,C912,'05'!$H$3:$H$300,"&lt;0")+COUNTIFS('05'!$D$3:$D$300,C912,'05'!$H$3:$H$300,"&lt;0")+COUNTIFS('06'!$C$3:$C$300,C912,'06'!$H$3:$H$300,"&lt;0")+COUNTIFS('06'!$D$3:$D$300,C912,'06'!$H$3:$H$300,"&lt;0")+COUNTIFS('07'!$C$3:$C$300,C912,'07'!$H$3:$H$300,"&lt;0")+COUNTIFS('07'!$D$3:$D$300,C912,'07'!$H$3:$H$300,"&lt;0")+COUNTIFS('08'!$C$3:$C$300,C912,'08'!$H$3:$H$300,"&lt;0")+COUNTIFS('08'!$D$3:$D$300,C912,'08'!$H$3:$H$300,"&lt;0")+COUNTIFS('09'!$C$3:$C$300,C912,'09'!$H$3:$H$300,"&lt;0")+COUNTIFS('09'!$D$3:$D$300,C912,'09'!$H$3:$H$300,"&lt;0")+COUNTIFS('10'!$C$3:$C$260,C912,'10'!$I$3:$I$260,"&lt;0")+COUNTIFS('10'!$D$3:$D$260,C912,'10'!$I$3:$I$260,"&lt;0")+COUNTIFS('11'!$C$3:$C$300,C912,'11'!$H$3:$H$300,"&lt;0")+COUNTIFS('11'!$D$3:$D$300,C912,'11'!$H$3:$H$300,"&lt;0")+COUNTIFS('12'!$C$3:$C$300,C912,'12'!$H$3:$H$300,"&lt;0")+COUNTIFS('12'!$D$3:$D$300,C912,'12'!$H$3:$H$300,"&lt;0")</f>
        <v>0</v>
      </c>
      <c r="H912" s="19">
        <f>SUMIFS('01'!$H$3:$H$300,'01'!$C$3:$C$300,C912)+SUMIFS('01'!$H$3:$H$300,'01'!$D$3:$D$300,C912)+SUMIFS('02'!$H$3:$H$300,'02'!$C$3:$C$300,C912)+SUMIFS('02'!$H$3:$H$300,'02'!$D$3:$D$300,C912)+SUMIFS('03'!$H$3:$H$300,'03'!$C$3:$C$300,C912)+SUMIFS('03'!$H$3:$H$300,'03'!$D$3:$D$300,C912)+SUMIFS('04'!$H$3:$H$300,'04'!$C$3:$C$300,C912)+SUMIFS('04'!$H$3:$H$300,'04'!$D$3:$D$300,C912)+SUMIFS('05'!$H$3:$H$300,'05'!$C$3:$C$300,C912)+SUMIFS('05'!$H$3:$H$300,'05'!$D$3:$D$300,C912)+SUMIFS('06'!$H$3:$H$300,'06'!$C$3:$C$300,C912)+SUMIFS('06'!$H$3:$H$300,'06'!$D$3:$D$300,C912)+SUMIFS('07'!$H$3:$H$300,'07'!$C$3:$C$300,C912)+SUMIFS('07'!$H$3:$H$300,'07'!$D$3:$D$300,C912)+SUMIFS('08'!$H$3:$H$300,'08'!$C$3:$C$300,C912)+SUMIFS('08'!$H$3:$H$300,'08'!$D$3:$D$300,C912)+SUMIFS('09'!$H$3:$H$300,'09'!$C$3:$C$300,C912)+SUMIFS('09'!$H$3:$H$300,'09'!$D$3:$D$300,C912)+SUMIFS('10'!$I$3:$I$260,'10'!$C$3:$C$260,C912)+SUMIFS('10'!$I$3:$I$260,'10'!$D$3:$D$260,C912)+SUMIFS('11'!$H$3:$H$300,'11'!$C$3:$C$300,C912)+SUMIFS('11'!$H$3:$H$300,'11'!$D$3:$D$300,C912)+SUMIFS('12'!$H$3:$H$300,'12'!$C$3:$C$300,C912)+SUMIFS('12'!$H$3:$H$300,'12'!$D$3:$D$300,C912)</f>
        <v>0</v>
      </c>
      <c r="I912" s="212"/>
      <c r="J912" s="231"/>
      <c r="K912" s="212"/>
      <c r="L912" s="212"/>
    </row>
    <row r="913" spans="1:12" ht="24.75" customHeight="1">
      <c r="A913" s="16">
        <f>Equipes!$H913+(ROW(Equipes!$H913)/100000)</f>
        <v>9.1299999999999992E-3</v>
      </c>
      <c r="B913" s="13">
        <f>RANK(Equipes!$A913,A:A)</f>
        <v>88</v>
      </c>
      <c r="C913" s="28"/>
      <c r="D913" s="18">
        <f>COUNTIF('01'!$C$3:$C$300,C913)+COUNTIF('02'!$C$3:$C$300,C913)+COUNTIF('03'!$C$3:$C$300,C913)+COUNTIF('04'!$C$3:$C$300,C913)+COUNTIF('05'!$C$3:$C$300,C913)+COUNTIF('06'!$C$3:$C$300,C913)+COUNTIF('07'!$C$3:$C$300,C913)+COUNTIF('08'!$C$3:$C$300,C913)+COUNTIF('09'!$C$3:$C$300,C913)+COUNTIF('10'!$C$3:$C$260,C913)+COUNTIF('11'!$C$3:$C$300,C913)+COUNTIF('12'!$C$3:$C$300,C913)</f>
        <v>0</v>
      </c>
      <c r="E913" s="18">
        <f>COUNTIF('01'!$D$3:$D$300,C913)+COUNTIF('02'!$D$3:$D$300,C913)+COUNTIF('03'!$D$3:$D$300,C913)+COUNTIF('04'!$D$3:$D$300,C913)+COUNTIF('05'!$D$3:$D$300,C913)+COUNTIF('06'!$D$3:$D$300,C913)+COUNTIF('07'!$D$3:$D$300,C913)+COUNTIF('08'!$D$3:$D$300,C913)+COUNTIF('09'!$D$3:$D$300,C913)+COUNTIF('10'!$D$3:$D$260,C913)+COUNTIF('11'!$D$3:$D$300,C913)+COUNTIF('12'!$D$3:$D$300,C913)</f>
        <v>0</v>
      </c>
      <c r="F913" s="18">
        <f>COUNTIFS('01'!$C$3:$C$300,C913,'01'!$H$3:$H$300,"&gt;0")+COUNTIFS('01'!$D$3:$D$300,C913,'01'!$H$3:$H$300,"&gt;0")+COUNTIFS('02'!$C$3:$C$300,C913,'02'!$H$3:$H$300,"&gt;0")+COUNTIFS('02'!$D$3:$D$300,C913,'02'!$H$3:$H$300,"&gt;0")+COUNTIFS('03'!$C$3:$C$300,C913,'03'!$H$3:$H$300,"&gt;0")+COUNTIFS('03'!$D$3:$D$300,C913,'03'!$H$3:$H$300,"&gt;0")+COUNTIFS('04'!$C$3:$C$300,C913,'04'!$H$3:$H$300,"&gt;0")+COUNTIFS('04'!$D$3:$D$300,C913,'04'!$H$3:$H$300,"&gt;0")+COUNTIFS('05'!$C$3:$C$300,C913,'05'!$H$3:$H$300,"&gt;0")+COUNTIFS('05'!$D$3:$D$300,C913,'05'!$H$3:$H$300,"&gt;0")+COUNTIFS('06'!$C$3:$C$300,C913,'06'!$H$3:$H$300,"&gt;0")+COUNTIFS('06'!$D$3:$D$300,C913,'06'!$H$3:$H$300,"&gt;0")+COUNTIFS('07'!$C$3:$C$300,C913,'07'!$H$3:$H$300,"&gt;0")+COUNTIFS('07'!$D$3:$D$300,C913,'07'!$H$3:$H$300,"&gt;0")+COUNTIFS('08'!$C$3:$C$300,C913,'08'!$H$3:$H$300,"&gt;0")+COUNTIFS('08'!$D$3:$D$300,C913,'08'!$H$3:$H$300,"&gt;0")+COUNTIFS('09'!$C$3:$C$300,C913,'09'!$H$3:$H$300,"&gt;0")+COUNTIFS('09'!$D$3:$D$300,C913,'09'!$H$3:$H$300,"&gt;0")+COUNTIFS('10'!$C$3:$C$260,C913,'10'!$I$3:$I$260,"&gt;0")+COUNTIFS('10'!$D$3:$D$260,C913,'10'!$I$3:$I$260,"&gt;0")+COUNTIFS('11'!$C$3:$C$300,C913,'11'!$H$3:$H$300,"&gt;0")+COUNTIFS('11'!$D$3:$D$300,C913,'11'!$H$3:$H$300,"&gt;0")+COUNTIFS('12'!$C$3:$C$300,C913,'12'!$H$3:$H$300,"&gt;0")+COUNTIFS('12'!$D$3:$D$300,C913,'12'!$H$3:$H$300,"&gt;0")</f>
        <v>0</v>
      </c>
      <c r="G913" s="18">
        <f>COUNTIFS('01'!$C$3:$C$300,C913,'01'!$H$3:$H$300,"&lt;0")+COUNTIFS('01'!$D$3:$D$300,C913,'01'!$H$3:$H$300,"&lt;0")+COUNTIFS('02'!$C$3:$C$300,C913,'02'!$H$3:$H$300,"&lt;0")+COUNTIFS('02'!$D$3:$D$300,C913,'02'!$H$3:$H$300,"&lt;0")+COUNTIFS('03'!$C$3:$C$300,C913,'03'!$H$3:$H$300,"&lt;0")+COUNTIFS('03'!$D$3:$D$300,C913,'03'!$H$3:$H$300,"&lt;0")+COUNTIFS('04'!$C$3:$C$300,C913,'04'!$H$3:$H$300,"&lt;0")+COUNTIFS('04'!$D$3:$D$300,C913,'04'!$H$3:$H$300,"&lt;0")+COUNTIFS('05'!$C$3:$C$300,C913,'05'!$H$3:$H$300,"&lt;0")+COUNTIFS('05'!$D$3:$D$300,C913,'05'!$H$3:$H$300,"&lt;0")+COUNTIFS('06'!$C$3:$C$300,C913,'06'!$H$3:$H$300,"&lt;0")+COUNTIFS('06'!$D$3:$D$300,C913,'06'!$H$3:$H$300,"&lt;0")+COUNTIFS('07'!$C$3:$C$300,C913,'07'!$H$3:$H$300,"&lt;0")+COUNTIFS('07'!$D$3:$D$300,C913,'07'!$H$3:$H$300,"&lt;0")+COUNTIFS('08'!$C$3:$C$300,C913,'08'!$H$3:$H$300,"&lt;0")+COUNTIFS('08'!$D$3:$D$300,C913,'08'!$H$3:$H$300,"&lt;0")+COUNTIFS('09'!$C$3:$C$300,C913,'09'!$H$3:$H$300,"&lt;0")+COUNTIFS('09'!$D$3:$D$300,C913,'09'!$H$3:$H$300,"&lt;0")+COUNTIFS('10'!$C$3:$C$260,C913,'10'!$I$3:$I$260,"&lt;0")+COUNTIFS('10'!$D$3:$D$260,C913,'10'!$I$3:$I$260,"&lt;0")+COUNTIFS('11'!$C$3:$C$300,C913,'11'!$H$3:$H$300,"&lt;0")+COUNTIFS('11'!$D$3:$D$300,C913,'11'!$H$3:$H$300,"&lt;0")+COUNTIFS('12'!$C$3:$C$300,C913,'12'!$H$3:$H$300,"&lt;0")+COUNTIFS('12'!$D$3:$D$300,C913,'12'!$H$3:$H$300,"&lt;0")</f>
        <v>0</v>
      </c>
      <c r="H913" s="19">
        <f>SUMIFS('01'!$H$3:$H$300,'01'!$C$3:$C$300,C913)+SUMIFS('01'!$H$3:$H$300,'01'!$D$3:$D$300,C913)+SUMIFS('02'!$H$3:$H$300,'02'!$C$3:$C$300,C913)+SUMIFS('02'!$H$3:$H$300,'02'!$D$3:$D$300,C913)+SUMIFS('03'!$H$3:$H$300,'03'!$C$3:$C$300,C913)+SUMIFS('03'!$H$3:$H$300,'03'!$D$3:$D$300,C913)+SUMIFS('04'!$H$3:$H$300,'04'!$C$3:$C$300,C913)+SUMIFS('04'!$H$3:$H$300,'04'!$D$3:$D$300,C913)+SUMIFS('05'!$H$3:$H$300,'05'!$C$3:$C$300,C913)+SUMIFS('05'!$H$3:$H$300,'05'!$D$3:$D$300,C913)+SUMIFS('06'!$H$3:$H$300,'06'!$C$3:$C$300,C913)+SUMIFS('06'!$H$3:$H$300,'06'!$D$3:$D$300,C913)+SUMIFS('07'!$H$3:$H$300,'07'!$C$3:$C$300,C913)+SUMIFS('07'!$H$3:$H$300,'07'!$D$3:$D$300,C913)+SUMIFS('08'!$H$3:$H$300,'08'!$C$3:$C$300,C913)+SUMIFS('08'!$H$3:$H$300,'08'!$D$3:$D$300,C913)+SUMIFS('09'!$H$3:$H$300,'09'!$C$3:$C$300,C913)+SUMIFS('09'!$H$3:$H$300,'09'!$D$3:$D$300,C913)+SUMIFS('10'!$I$3:$I$260,'10'!$C$3:$C$260,C913)+SUMIFS('10'!$I$3:$I$260,'10'!$D$3:$D$260,C913)+SUMIFS('11'!$H$3:$H$300,'11'!$C$3:$C$300,C913)+SUMIFS('11'!$H$3:$H$300,'11'!$D$3:$D$300,C913)+SUMIFS('12'!$H$3:$H$300,'12'!$C$3:$C$300,C913)+SUMIFS('12'!$H$3:$H$300,'12'!$D$3:$D$300,C913)</f>
        <v>0</v>
      </c>
      <c r="I913" s="212"/>
      <c r="J913" s="231"/>
      <c r="K913" s="212"/>
      <c r="L913" s="212"/>
    </row>
    <row r="914" spans="1:12" ht="24.75" customHeight="1">
      <c r="A914" s="16">
        <f>Equipes!$H914+(ROW(Equipes!$H914)/100000)</f>
        <v>9.1400000000000006E-3</v>
      </c>
      <c r="B914" s="13">
        <f>RANK(Equipes!$A914,A:A)</f>
        <v>87</v>
      </c>
      <c r="C914" s="28"/>
      <c r="D914" s="18">
        <f>COUNTIF('01'!$C$3:$C$300,C914)+COUNTIF('02'!$C$3:$C$300,C914)+COUNTIF('03'!$C$3:$C$300,C914)+COUNTIF('04'!$C$3:$C$300,C914)+COUNTIF('05'!$C$3:$C$300,C914)+COUNTIF('06'!$C$3:$C$300,C914)+COUNTIF('07'!$C$3:$C$300,C914)+COUNTIF('08'!$C$3:$C$300,C914)+COUNTIF('09'!$C$3:$C$300,C914)+COUNTIF('10'!$C$3:$C$260,C914)+COUNTIF('11'!$C$3:$C$300,C914)+COUNTIF('12'!$C$3:$C$300,C914)</f>
        <v>0</v>
      </c>
      <c r="E914" s="18">
        <f>COUNTIF('01'!$D$3:$D$300,C914)+COUNTIF('02'!$D$3:$D$300,C914)+COUNTIF('03'!$D$3:$D$300,C914)+COUNTIF('04'!$D$3:$D$300,C914)+COUNTIF('05'!$D$3:$D$300,C914)+COUNTIF('06'!$D$3:$D$300,C914)+COUNTIF('07'!$D$3:$D$300,C914)+COUNTIF('08'!$D$3:$D$300,C914)+COUNTIF('09'!$D$3:$D$300,C914)+COUNTIF('10'!$D$3:$D$260,C914)+COUNTIF('11'!$D$3:$D$300,C914)+COUNTIF('12'!$D$3:$D$300,C914)</f>
        <v>0</v>
      </c>
      <c r="F914" s="18">
        <f>COUNTIFS('01'!$C$3:$C$300,C914,'01'!$H$3:$H$300,"&gt;0")+COUNTIFS('01'!$D$3:$D$300,C914,'01'!$H$3:$H$300,"&gt;0")+COUNTIFS('02'!$C$3:$C$300,C914,'02'!$H$3:$H$300,"&gt;0")+COUNTIFS('02'!$D$3:$D$300,C914,'02'!$H$3:$H$300,"&gt;0")+COUNTIFS('03'!$C$3:$C$300,C914,'03'!$H$3:$H$300,"&gt;0")+COUNTIFS('03'!$D$3:$D$300,C914,'03'!$H$3:$H$300,"&gt;0")+COUNTIFS('04'!$C$3:$C$300,C914,'04'!$H$3:$H$300,"&gt;0")+COUNTIFS('04'!$D$3:$D$300,C914,'04'!$H$3:$H$300,"&gt;0")+COUNTIFS('05'!$C$3:$C$300,C914,'05'!$H$3:$H$300,"&gt;0")+COUNTIFS('05'!$D$3:$D$300,C914,'05'!$H$3:$H$300,"&gt;0")+COUNTIFS('06'!$C$3:$C$300,C914,'06'!$H$3:$H$300,"&gt;0")+COUNTIFS('06'!$D$3:$D$300,C914,'06'!$H$3:$H$300,"&gt;0")+COUNTIFS('07'!$C$3:$C$300,C914,'07'!$H$3:$H$300,"&gt;0")+COUNTIFS('07'!$D$3:$D$300,C914,'07'!$H$3:$H$300,"&gt;0")+COUNTIFS('08'!$C$3:$C$300,C914,'08'!$H$3:$H$300,"&gt;0")+COUNTIFS('08'!$D$3:$D$300,C914,'08'!$H$3:$H$300,"&gt;0")+COUNTIFS('09'!$C$3:$C$300,C914,'09'!$H$3:$H$300,"&gt;0")+COUNTIFS('09'!$D$3:$D$300,C914,'09'!$H$3:$H$300,"&gt;0")+COUNTIFS('10'!$C$3:$C$260,C914,'10'!$I$3:$I$260,"&gt;0")+COUNTIFS('10'!$D$3:$D$260,C914,'10'!$I$3:$I$260,"&gt;0")+COUNTIFS('11'!$C$3:$C$300,C914,'11'!$H$3:$H$300,"&gt;0")+COUNTIFS('11'!$D$3:$D$300,C914,'11'!$H$3:$H$300,"&gt;0")+COUNTIFS('12'!$C$3:$C$300,C914,'12'!$H$3:$H$300,"&gt;0")+COUNTIFS('12'!$D$3:$D$300,C914,'12'!$H$3:$H$300,"&gt;0")</f>
        <v>0</v>
      </c>
      <c r="G914" s="18">
        <f>COUNTIFS('01'!$C$3:$C$300,C914,'01'!$H$3:$H$300,"&lt;0")+COUNTIFS('01'!$D$3:$D$300,C914,'01'!$H$3:$H$300,"&lt;0")+COUNTIFS('02'!$C$3:$C$300,C914,'02'!$H$3:$H$300,"&lt;0")+COUNTIFS('02'!$D$3:$D$300,C914,'02'!$H$3:$H$300,"&lt;0")+COUNTIFS('03'!$C$3:$C$300,C914,'03'!$H$3:$H$300,"&lt;0")+COUNTIFS('03'!$D$3:$D$300,C914,'03'!$H$3:$H$300,"&lt;0")+COUNTIFS('04'!$C$3:$C$300,C914,'04'!$H$3:$H$300,"&lt;0")+COUNTIFS('04'!$D$3:$D$300,C914,'04'!$H$3:$H$300,"&lt;0")+COUNTIFS('05'!$C$3:$C$300,C914,'05'!$H$3:$H$300,"&lt;0")+COUNTIFS('05'!$D$3:$D$300,C914,'05'!$H$3:$H$300,"&lt;0")+COUNTIFS('06'!$C$3:$C$300,C914,'06'!$H$3:$H$300,"&lt;0")+COUNTIFS('06'!$D$3:$D$300,C914,'06'!$H$3:$H$300,"&lt;0")+COUNTIFS('07'!$C$3:$C$300,C914,'07'!$H$3:$H$300,"&lt;0")+COUNTIFS('07'!$D$3:$D$300,C914,'07'!$H$3:$H$300,"&lt;0")+COUNTIFS('08'!$C$3:$C$300,C914,'08'!$H$3:$H$300,"&lt;0")+COUNTIFS('08'!$D$3:$D$300,C914,'08'!$H$3:$H$300,"&lt;0")+COUNTIFS('09'!$C$3:$C$300,C914,'09'!$H$3:$H$300,"&lt;0")+COUNTIFS('09'!$D$3:$D$300,C914,'09'!$H$3:$H$300,"&lt;0")+COUNTIFS('10'!$C$3:$C$260,C914,'10'!$I$3:$I$260,"&lt;0")+COUNTIFS('10'!$D$3:$D$260,C914,'10'!$I$3:$I$260,"&lt;0")+COUNTIFS('11'!$C$3:$C$300,C914,'11'!$H$3:$H$300,"&lt;0")+COUNTIFS('11'!$D$3:$D$300,C914,'11'!$H$3:$H$300,"&lt;0")+COUNTIFS('12'!$C$3:$C$300,C914,'12'!$H$3:$H$300,"&lt;0")+COUNTIFS('12'!$D$3:$D$300,C914,'12'!$H$3:$H$300,"&lt;0")</f>
        <v>0</v>
      </c>
      <c r="H914" s="19">
        <f>SUMIFS('01'!$H$3:$H$300,'01'!$C$3:$C$300,C914)+SUMIFS('01'!$H$3:$H$300,'01'!$D$3:$D$300,C914)+SUMIFS('02'!$H$3:$H$300,'02'!$C$3:$C$300,C914)+SUMIFS('02'!$H$3:$H$300,'02'!$D$3:$D$300,C914)+SUMIFS('03'!$H$3:$H$300,'03'!$C$3:$C$300,C914)+SUMIFS('03'!$H$3:$H$300,'03'!$D$3:$D$300,C914)+SUMIFS('04'!$H$3:$H$300,'04'!$C$3:$C$300,C914)+SUMIFS('04'!$H$3:$H$300,'04'!$D$3:$D$300,C914)+SUMIFS('05'!$H$3:$H$300,'05'!$C$3:$C$300,C914)+SUMIFS('05'!$H$3:$H$300,'05'!$D$3:$D$300,C914)+SUMIFS('06'!$H$3:$H$300,'06'!$C$3:$C$300,C914)+SUMIFS('06'!$H$3:$H$300,'06'!$D$3:$D$300,C914)+SUMIFS('07'!$H$3:$H$300,'07'!$C$3:$C$300,C914)+SUMIFS('07'!$H$3:$H$300,'07'!$D$3:$D$300,C914)+SUMIFS('08'!$H$3:$H$300,'08'!$C$3:$C$300,C914)+SUMIFS('08'!$H$3:$H$300,'08'!$D$3:$D$300,C914)+SUMIFS('09'!$H$3:$H$300,'09'!$C$3:$C$300,C914)+SUMIFS('09'!$H$3:$H$300,'09'!$D$3:$D$300,C914)+SUMIFS('10'!$I$3:$I$260,'10'!$C$3:$C$260,C914)+SUMIFS('10'!$I$3:$I$260,'10'!$D$3:$D$260,C914)+SUMIFS('11'!$H$3:$H$300,'11'!$C$3:$C$300,C914)+SUMIFS('11'!$H$3:$H$300,'11'!$D$3:$D$300,C914)+SUMIFS('12'!$H$3:$H$300,'12'!$C$3:$C$300,C914)+SUMIFS('12'!$H$3:$H$300,'12'!$D$3:$D$300,C914)</f>
        <v>0</v>
      </c>
      <c r="I914" s="212"/>
      <c r="J914" s="231"/>
      <c r="K914" s="212"/>
      <c r="L914" s="212"/>
    </row>
    <row r="915" spans="1:12" ht="24.75" customHeight="1">
      <c r="A915" s="16">
        <f>Equipes!$H915+(ROW(Equipes!$H915)/100000)</f>
        <v>9.1500000000000001E-3</v>
      </c>
      <c r="B915" s="13">
        <f>RANK(Equipes!$A915,A:A)</f>
        <v>86</v>
      </c>
      <c r="C915" s="28"/>
      <c r="D915" s="18">
        <f>COUNTIF('01'!$C$3:$C$300,C915)+COUNTIF('02'!$C$3:$C$300,C915)+COUNTIF('03'!$C$3:$C$300,C915)+COUNTIF('04'!$C$3:$C$300,C915)+COUNTIF('05'!$C$3:$C$300,C915)+COUNTIF('06'!$C$3:$C$300,C915)+COUNTIF('07'!$C$3:$C$300,C915)+COUNTIF('08'!$C$3:$C$300,C915)+COUNTIF('09'!$C$3:$C$300,C915)+COUNTIF('10'!$C$3:$C$260,C915)+COUNTIF('11'!$C$3:$C$300,C915)+COUNTIF('12'!$C$3:$C$300,C915)</f>
        <v>0</v>
      </c>
      <c r="E915" s="18">
        <f>COUNTIF('01'!$D$3:$D$300,C915)+COUNTIF('02'!$D$3:$D$300,C915)+COUNTIF('03'!$D$3:$D$300,C915)+COUNTIF('04'!$D$3:$D$300,C915)+COUNTIF('05'!$D$3:$D$300,C915)+COUNTIF('06'!$D$3:$D$300,C915)+COUNTIF('07'!$D$3:$D$300,C915)+COUNTIF('08'!$D$3:$D$300,C915)+COUNTIF('09'!$D$3:$D$300,C915)+COUNTIF('10'!$D$3:$D$260,C915)+COUNTIF('11'!$D$3:$D$300,C915)+COUNTIF('12'!$D$3:$D$300,C915)</f>
        <v>0</v>
      </c>
      <c r="F915" s="18">
        <f>COUNTIFS('01'!$C$3:$C$300,C915,'01'!$H$3:$H$300,"&gt;0")+COUNTIFS('01'!$D$3:$D$300,C915,'01'!$H$3:$H$300,"&gt;0")+COUNTIFS('02'!$C$3:$C$300,C915,'02'!$H$3:$H$300,"&gt;0")+COUNTIFS('02'!$D$3:$D$300,C915,'02'!$H$3:$H$300,"&gt;0")+COUNTIFS('03'!$C$3:$C$300,C915,'03'!$H$3:$H$300,"&gt;0")+COUNTIFS('03'!$D$3:$D$300,C915,'03'!$H$3:$H$300,"&gt;0")+COUNTIFS('04'!$C$3:$C$300,C915,'04'!$H$3:$H$300,"&gt;0")+COUNTIFS('04'!$D$3:$D$300,C915,'04'!$H$3:$H$300,"&gt;0")+COUNTIFS('05'!$C$3:$C$300,C915,'05'!$H$3:$H$300,"&gt;0")+COUNTIFS('05'!$D$3:$D$300,C915,'05'!$H$3:$H$300,"&gt;0")+COUNTIFS('06'!$C$3:$C$300,C915,'06'!$H$3:$H$300,"&gt;0")+COUNTIFS('06'!$D$3:$D$300,C915,'06'!$H$3:$H$300,"&gt;0")+COUNTIFS('07'!$C$3:$C$300,C915,'07'!$H$3:$H$300,"&gt;0")+COUNTIFS('07'!$D$3:$D$300,C915,'07'!$H$3:$H$300,"&gt;0")+COUNTIFS('08'!$C$3:$C$300,C915,'08'!$H$3:$H$300,"&gt;0")+COUNTIFS('08'!$D$3:$D$300,C915,'08'!$H$3:$H$300,"&gt;0")+COUNTIFS('09'!$C$3:$C$300,C915,'09'!$H$3:$H$300,"&gt;0")+COUNTIFS('09'!$D$3:$D$300,C915,'09'!$H$3:$H$300,"&gt;0")+COUNTIFS('10'!$C$3:$C$260,C915,'10'!$I$3:$I$260,"&gt;0")+COUNTIFS('10'!$D$3:$D$260,C915,'10'!$I$3:$I$260,"&gt;0")+COUNTIFS('11'!$C$3:$C$300,C915,'11'!$H$3:$H$300,"&gt;0")+COUNTIFS('11'!$D$3:$D$300,C915,'11'!$H$3:$H$300,"&gt;0")+COUNTIFS('12'!$C$3:$C$300,C915,'12'!$H$3:$H$300,"&gt;0")+COUNTIFS('12'!$D$3:$D$300,C915,'12'!$H$3:$H$300,"&gt;0")</f>
        <v>0</v>
      </c>
      <c r="G915" s="18">
        <f>COUNTIFS('01'!$C$3:$C$300,C915,'01'!$H$3:$H$300,"&lt;0")+COUNTIFS('01'!$D$3:$D$300,C915,'01'!$H$3:$H$300,"&lt;0")+COUNTIFS('02'!$C$3:$C$300,C915,'02'!$H$3:$H$300,"&lt;0")+COUNTIFS('02'!$D$3:$D$300,C915,'02'!$H$3:$H$300,"&lt;0")+COUNTIFS('03'!$C$3:$C$300,C915,'03'!$H$3:$H$300,"&lt;0")+COUNTIFS('03'!$D$3:$D$300,C915,'03'!$H$3:$H$300,"&lt;0")+COUNTIFS('04'!$C$3:$C$300,C915,'04'!$H$3:$H$300,"&lt;0")+COUNTIFS('04'!$D$3:$D$300,C915,'04'!$H$3:$H$300,"&lt;0")+COUNTIFS('05'!$C$3:$C$300,C915,'05'!$H$3:$H$300,"&lt;0")+COUNTIFS('05'!$D$3:$D$300,C915,'05'!$H$3:$H$300,"&lt;0")+COUNTIFS('06'!$C$3:$C$300,C915,'06'!$H$3:$H$300,"&lt;0")+COUNTIFS('06'!$D$3:$D$300,C915,'06'!$H$3:$H$300,"&lt;0")+COUNTIFS('07'!$C$3:$C$300,C915,'07'!$H$3:$H$300,"&lt;0")+COUNTIFS('07'!$D$3:$D$300,C915,'07'!$H$3:$H$300,"&lt;0")+COUNTIFS('08'!$C$3:$C$300,C915,'08'!$H$3:$H$300,"&lt;0")+COUNTIFS('08'!$D$3:$D$300,C915,'08'!$H$3:$H$300,"&lt;0")+COUNTIFS('09'!$C$3:$C$300,C915,'09'!$H$3:$H$300,"&lt;0")+COUNTIFS('09'!$D$3:$D$300,C915,'09'!$H$3:$H$300,"&lt;0")+COUNTIFS('10'!$C$3:$C$260,C915,'10'!$I$3:$I$260,"&lt;0")+COUNTIFS('10'!$D$3:$D$260,C915,'10'!$I$3:$I$260,"&lt;0")+COUNTIFS('11'!$C$3:$C$300,C915,'11'!$H$3:$H$300,"&lt;0")+COUNTIFS('11'!$D$3:$D$300,C915,'11'!$H$3:$H$300,"&lt;0")+COUNTIFS('12'!$C$3:$C$300,C915,'12'!$H$3:$H$300,"&lt;0")+COUNTIFS('12'!$D$3:$D$300,C915,'12'!$H$3:$H$300,"&lt;0")</f>
        <v>0</v>
      </c>
      <c r="H915" s="19">
        <f>SUMIFS('01'!$H$3:$H$300,'01'!$C$3:$C$300,C915)+SUMIFS('01'!$H$3:$H$300,'01'!$D$3:$D$300,C915)+SUMIFS('02'!$H$3:$H$300,'02'!$C$3:$C$300,C915)+SUMIFS('02'!$H$3:$H$300,'02'!$D$3:$D$300,C915)+SUMIFS('03'!$H$3:$H$300,'03'!$C$3:$C$300,C915)+SUMIFS('03'!$H$3:$H$300,'03'!$D$3:$D$300,C915)+SUMIFS('04'!$H$3:$H$300,'04'!$C$3:$C$300,C915)+SUMIFS('04'!$H$3:$H$300,'04'!$D$3:$D$300,C915)+SUMIFS('05'!$H$3:$H$300,'05'!$C$3:$C$300,C915)+SUMIFS('05'!$H$3:$H$300,'05'!$D$3:$D$300,C915)+SUMIFS('06'!$H$3:$H$300,'06'!$C$3:$C$300,C915)+SUMIFS('06'!$H$3:$H$300,'06'!$D$3:$D$300,C915)+SUMIFS('07'!$H$3:$H$300,'07'!$C$3:$C$300,C915)+SUMIFS('07'!$H$3:$H$300,'07'!$D$3:$D$300,C915)+SUMIFS('08'!$H$3:$H$300,'08'!$C$3:$C$300,C915)+SUMIFS('08'!$H$3:$H$300,'08'!$D$3:$D$300,C915)+SUMIFS('09'!$H$3:$H$300,'09'!$C$3:$C$300,C915)+SUMIFS('09'!$H$3:$H$300,'09'!$D$3:$D$300,C915)+SUMIFS('10'!$I$3:$I$260,'10'!$C$3:$C$260,C915)+SUMIFS('10'!$I$3:$I$260,'10'!$D$3:$D$260,C915)+SUMIFS('11'!$H$3:$H$300,'11'!$C$3:$C$300,C915)+SUMIFS('11'!$H$3:$H$300,'11'!$D$3:$D$300,C915)+SUMIFS('12'!$H$3:$H$300,'12'!$C$3:$C$300,C915)+SUMIFS('12'!$H$3:$H$300,'12'!$D$3:$D$300,C915)</f>
        <v>0</v>
      </c>
      <c r="I915" s="212"/>
      <c r="J915" s="231"/>
      <c r="K915" s="212"/>
      <c r="L915" s="212"/>
    </row>
    <row r="916" spans="1:12" ht="24.75" customHeight="1">
      <c r="A916" s="16">
        <f>Equipes!$H916+(ROW(Equipes!$H916)/100000)</f>
        <v>9.1599999999999997E-3</v>
      </c>
      <c r="B916" s="13">
        <f>RANK(Equipes!$A916,A:A)</f>
        <v>85</v>
      </c>
      <c r="C916" s="28"/>
      <c r="D916" s="18">
        <f>COUNTIF('01'!$C$3:$C$300,C916)+COUNTIF('02'!$C$3:$C$300,C916)+COUNTIF('03'!$C$3:$C$300,C916)+COUNTIF('04'!$C$3:$C$300,C916)+COUNTIF('05'!$C$3:$C$300,C916)+COUNTIF('06'!$C$3:$C$300,C916)+COUNTIF('07'!$C$3:$C$300,C916)+COUNTIF('08'!$C$3:$C$300,C916)+COUNTIF('09'!$C$3:$C$300,C916)+COUNTIF('10'!$C$3:$C$260,C916)+COUNTIF('11'!$C$3:$C$300,C916)+COUNTIF('12'!$C$3:$C$300,C916)</f>
        <v>0</v>
      </c>
      <c r="E916" s="18">
        <f>COUNTIF('01'!$D$3:$D$300,C916)+COUNTIF('02'!$D$3:$D$300,C916)+COUNTIF('03'!$D$3:$D$300,C916)+COUNTIF('04'!$D$3:$D$300,C916)+COUNTIF('05'!$D$3:$D$300,C916)+COUNTIF('06'!$D$3:$D$300,C916)+COUNTIF('07'!$D$3:$D$300,C916)+COUNTIF('08'!$D$3:$D$300,C916)+COUNTIF('09'!$D$3:$D$300,C916)+COUNTIF('10'!$D$3:$D$260,C916)+COUNTIF('11'!$D$3:$D$300,C916)+COUNTIF('12'!$D$3:$D$300,C916)</f>
        <v>0</v>
      </c>
      <c r="F916" s="18">
        <f>COUNTIFS('01'!$C$3:$C$300,C916,'01'!$H$3:$H$300,"&gt;0")+COUNTIFS('01'!$D$3:$D$300,C916,'01'!$H$3:$H$300,"&gt;0")+COUNTIFS('02'!$C$3:$C$300,C916,'02'!$H$3:$H$300,"&gt;0")+COUNTIFS('02'!$D$3:$D$300,C916,'02'!$H$3:$H$300,"&gt;0")+COUNTIFS('03'!$C$3:$C$300,C916,'03'!$H$3:$H$300,"&gt;0")+COUNTIFS('03'!$D$3:$D$300,C916,'03'!$H$3:$H$300,"&gt;0")+COUNTIFS('04'!$C$3:$C$300,C916,'04'!$H$3:$H$300,"&gt;0")+COUNTIFS('04'!$D$3:$D$300,C916,'04'!$H$3:$H$300,"&gt;0")+COUNTIFS('05'!$C$3:$C$300,C916,'05'!$H$3:$H$300,"&gt;0")+COUNTIFS('05'!$D$3:$D$300,C916,'05'!$H$3:$H$300,"&gt;0")+COUNTIFS('06'!$C$3:$C$300,C916,'06'!$H$3:$H$300,"&gt;0")+COUNTIFS('06'!$D$3:$D$300,C916,'06'!$H$3:$H$300,"&gt;0")+COUNTIFS('07'!$C$3:$C$300,C916,'07'!$H$3:$H$300,"&gt;0")+COUNTIFS('07'!$D$3:$D$300,C916,'07'!$H$3:$H$300,"&gt;0")+COUNTIFS('08'!$C$3:$C$300,C916,'08'!$H$3:$H$300,"&gt;0")+COUNTIFS('08'!$D$3:$D$300,C916,'08'!$H$3:$H$300,"&gt;0")+COUNTIFS('09'!$C$3:$C$300,C916,'09'!$H$3:$H$300,"&gt;0")+COUNTIFS('09'!$D$3:$D$300,C916,'09'!$H$3:$H$300,"&gt;0")+COUNTIFS('10'!$C$3:$C$260,C916,'10'!$I$3:$I$260,"&gt;0")+COUNTIFS('10'!$D$3:$D$260,C916,'10'!$I$3:$I$260,"&gt;0")+COUNTIFS('11'!$C$3:$C$300,C916,'11'!$H$3:$H$300,"&gt;0")+COUNTIFS('11'!$D$3:$D$300,C916,'11'!$H$3:$H$300,"&gt;0")+COUNTIFS('12'!$C$3:$C$300,C916,'12'!$H$3:$H$300,"&gt;0")+COUNTIFS('12'!$D$3:$D$300,C916,'12'!$H$3:$H$300,"&gt;0")</f>
        <v>0</v>
      </c>
      <c r="G916" s="18">
        <f>COUNTIFS('01'!$C$3:$C$300,C916,'01'!$H$3:$H$300,"&lt;0")+COUNTIFS('01'!$D$3:$D$300,C916,'01'!$H$3:$H$300,"&lt;0")+COUNTIFS('02'!$C$3:$C$300,C916,'02'!$H$3:$H$300,"&lt;0")+COUNTIFS('02'!$D$3:$D$300,C916,'02'!$H$3:$H$300,"&lt;0")+COUNTIFS('03'!$C$3:$C$300,C916,'03'!$H$3:$H$300,"&lt;0")+COUNTIFS('03'!$D$3:$D$300,C916,'03'!$H$3:$H$300,"&lt;0")+COUNTIFS('04'!$C$3:$C$300,C916,'04'!$H$3:$H$300,"&lt;0")+COUNTIFS('04'!$D$3:$D$300,C916,'04'!$H$3:$H$300,"&lt;0")+COUNTIFS('05'!$C$3:$C$300,C916,'05'!$H$3:$H$300,"&lt;0")+COUNTIFS('05'!$D$3:$D$300,C916,'05'!$H$3:$H$300,"&lt;0")+COUNTIFS('06'!$C$3:$C$300,C916,'06'!$H$3:$H$300,"&lt;0")+COUNTIFS('06'!$D$3:$D$300,C916,'06'!$H$3:$H$300,"&lt;0")+COUNTIFS('07'!$C$3:$C$300,C916,'07'!$H$3:$H$300,"&lt;0")+COUNTIFS('07'!$D$3:$D$300,C916,'07'!$H$3:$H$300,"&lt;0")+COUNTIFS('08'!$C$3:$C$300,C916,'08'!$H$3:$H$300,"&lt;0")+COUNTIFS('08'!$D$3:$D$300,C916,'08'!$H$3:$H$300,"&lt;0")+COUNTIFS('09'!$C$3:$C$300,C916,'09'!$H$3:$H$300,"&lt;0")+COUNTIFS('09'!$D$3:$D$300,C916,'09'!$H$3:$H$300,"&lt;0")+COUNTIFS('10'!$C$3:$C$260,C916,'10'!$I$3:$I$260,"&lt;0")+COUNTIFS('10'!$D$3:$D$260,C916,'10'!$I$3:$I$260,"&lt;0")+COUNTIFS('11'!$C$3:$C$300,C916,'11'!$H$3:$H$300,"&lt;0")+COUNTIFS('11'!$D$3:$D$300,C916,'11'!$H$3:$H$300,"&lt;0")+COUNTIFS('12'!$C$3:$C$300,C916,'12'!$H$3:$H$300,"&lt;0")+COUNTIFS('12'!$D$3:$D$300,C916,'12'!$H$3:$H$300,"&lt;0")</f>
        <v>0</v>
      </c>
      <c r="H916" s="19">
        <f>SUMIFS('01'!$H$3:$H$300,'01'!$C$3:$C$300,C916)+SUMIFS('01'!$H$3:$H$300,'01'!$D$3:$D$300,C916)+SUMIFS('02'!$H$3:$H$300,'02'!$C$3:$C$300,C916)+SUMIFS('02'!$H$3:$H$300,'02'!$D$3:$D$300,C916)+SUMIFS('03'!$H$3:$H$300,'03'!$C$3:$C$300,C916)+SUMIFS('03'!$H$3:$H$300,'03'!$D$3:$D$300,C916)+SUMIFS('04'!$H$3:$H$300,'04'!$C$3:$C$300,C916)+SUMIFS('04'!$H$3:$H$300,'04'!$D$3:$D$300,C916)+SUMIFS('05'!$H$3:$H$300,'05'!$C$3:$C$300,C916)+SUMIFS('05'!$H$3:$H$300,'05'!$D$3:$D$300,C916)+SUMIFS('06'!$H$3:$H$300,'06'!$C$3:$C$300,C916)+SUMIFS('06'!$H$3:$H$300,'06'!$D$3:$D$300,C916)+SUMIFS('07'!$H$3:$H$300,'07'!$C$3:$C$300,C916)+SUMIFS('07'!$H$3:$H$300,'07'!$D$3:$D$300,C916)+SUMIFS('08'!$H$3:$H$300,'08'!$C$3:$C$300,C916)+SUMIFS('08'!$H$3:$H$300,'08'!$D$3:$D$300,C916)+SUMIFS('09'!$H$3:$H$300,'09'!$C$3:$C$300,C916)+SUMIFS('09'!$H$3:$H$300,'09'!$D$3:$D$300,C916)+SUMIFS('10'!$I$3:$I$260,'10'!$C$3:$C$260,C916)+SUMIFS('10'!$I$3:$I$260,'10'!$D$3:$D$260,C916)+SUMIFS('11'!$H$3:$H$300,'11'!$C$3:$C$300,C916)+SUMIFS('11'!$H$3:$H$300,'11'!$D$3:$D$300,C916)+SUMIFS('12'!$H$3:$H$300,'12'!$C$3:$C$300,C916)+SUMIFS('12'!$H$3:$H$300,'12'!$D$3:$D$300,C916)</f>
        <v>0</v>
      </c>
      <c r="I916" s="212"/>
      <c r="J916" s="231"/>
      <c r="K916" s="212"/>
      <c r="L916" s="212"/>
    </row>
    <row r="917" spans="1:12" ht="24.75" customHeight="1">
      <c r="A917" s="16">
        <f>Equipes!$H917+(ROW(Equipes!$H917)/100000)</f>
        <v>9.1699999999999993E-3</v>
      </c>
      <c r="B917" s="13">
        <f>RANK(Equipes!$A917,A:A)</f>
        <v>84</v>
      </c>
      <c r="C917" s="28"/>
      <c r="D917" s="18">
        <f>COUNTIF('01'!$C$3:$C$300,C917)+COUNTIF('02'!$C$3:$C$300,C917)+COUNTIF('03'!$C$3:$C$300,C917)+COUNTIF('04'!$C$3:$C$300,C917)+COUNTIF('05'!$C$3:$C$300,C917)+COUNTIF('06'!$C$3:$C$300,C917)+COUNTIF('07'!$C$3:$C$300,C917)+COUNTIF('08'!$C$3:$C$300,C917)+COUNTIF('09'!$C$3:$C$300,C917)+COUNTIF('10'!$C$3:$C$260,C917)+COUNTIF('11'!$C$3:$C$300,C917)+COUNTIF('12'!$C$3:$C$300,C917)</f>
        <v>0</v>
      </c>
      <c r="E917" s="18">
        <f>COUNTIF('01'!$D$3:$D$300,C917)+COUNTIF('02'!$D$3:$D$300,C917)+COUNTIF('03'!$D$3:$D$300,C917)+COUNTIF('04'!$D$3:$D$300,C917)+COUNTIF('05'!$D$3:$D$300,C917)+COUNTIF('06'!$D$3:$D$300,C917)+COUNTIF('07'!$D$3:$D$300,C917)+COUNTIF('08'!$D$3:$D$300,C917)+COUNTIF('09'!$D$3:$D$300,C917)+COUNTIF('10'!$D$3:$D$260,C917)+COUNTIF('11'!$D$3:$D$300,C917)+COUNTIF('12'!$D$3:$D$300,C917)</f>
        <v>0</v>
      </c>
      <c r="F917" s="18">
        <f>COUNTIFS('01'!$C$3:$C$300,C917,'01'!$H$3:$H$300,"&gt;0")+COUNTIFS('01'!$D$3:$D$300,C917,'01'!$H$3:$H$300,"&gt;0")+COUNTIFS('02'!$C$3:$C$300,C917,'02'!$H$3:$H$300,"&gt;0")+COUNTIFS('02'!$D$3:$D$300,C917,'02'!$H$3:$H$300,"&gt;0")+COUNTIFS('03'!$C$3:$C$300,C917,'03'!$H$3:$H$300,"&gt;0")+COUNTIFS('03'!$D$3:$D$300,C917,'03'!$H$3:$H$300,"&gt;0")+COUNTIFS('04'!$C$3:$C$300,C917,'04'!$H$3:$H$300,"&gt;0")+COUNTIFS('04'!$D$3:$D$300,C917,'04'!$H$3:$H$300,"&gt;0")+COUNTIFS('05'!$C$3:$C$300,C917,'05'!$H$3:$H$300,"&gt;0")+COUNTIFS('05'!$D$3:$D$300,C917,'05'!$H$3:$H$300,"&gt;0")+COUNTIFS('06'!$C$3:$C$300,C917,'06'!$H$3:$H$300,"&gt;0")+COUNTIFS('06'!$D$3:$D$300,C917,'06'!$H$3:$H$300,"&gt;0")+COUNTIFS('07'!$C$3:$C$300,C917,'07'!$H$3:$H$300,"&gt;0")+COUNTIFS('07'!$D$3:$D$300,C917,'07'!$H$3:$H$300,"&gt;0")+COUNTIFS('08'!$C$3:$C$300,C917,'08'!$H$3:$H$300,"&gt;0")+COUNTIFS('08'!$D$3:$D$300,C917,'08'!$H$3:$H$300,"&gt;0")+COUNTIFS('09'!$C$3:$C$300,C917,'09'!$H$3:$H$300,"&gt;0")+COUNTIFS('09'!$D$3:$D$300,C917,'09'!$H$3:$H$300,"&gt;0")+COUNTIFS('10'!$C$3:$C$260,C917,'10'!$I$3:$I$260,"&gt;0")+COUNTIFS('10'!$D$3:$D$260,C917,'10'!$I$3:$I$260,"&gt;0")+COUNTIFS('11'!$C$3:$C$300,C917,'11'!$H$3:$H$300,"&gt;0")+COUNTIFS('11'!$D$3:$D$300,C917,'11'!$H$3:$H$300,"&gt;0")+COUNTIFS('12'!$C$3:$C$300,C917,'12'!$H$3:$H$300,"&gt;0")+COUNTIFS('12'!$D$3:$D$300,C917,'12'!$H$3:$H$300,"&gt;0")</f>
        <v>0</v>
      </c>
      <c r="G917" s="18">
        <f>COUNTIFS('01'!$C$3:$C$300,C917,'01'!$H$3:$H$300,"&lt;0")+COUNTIFS('01'!$D$3:$D$300,C917,'01'!$H$3:$H$300,"&lt;0")+COUNTIFS('02'!$C$3:$C$300,C917,'02'!$H$3:$H$300,"&lt;0")+COUNTIFS('02'!$D$3:$D$300,C917,'02'!$H$3:$H$300,"&lt;0")+COUNTIFS('03'!$C$3:$C$300,C917,'03'!$H$3:$H$300,"&lt;0")+COUNTIFS('03'!$D$3:$D$300,C917,'03'!$H$3:$H$300,"&lt;0")+COUNTIFS('04'!$C$3:$C$300,C917,'04'!$H$3:$H$300,"&lt;0")+COUNTIFS('04'!$D$3:$D$300,C917,'04'!$H$3:$H$300,"&lt;0")+COUNTIFS('05'!$C$3:$C$300,C917,'05'!$H$3:$H$300,"&lt;0")+COUNTIFS('05'!$D$3:$D$300,C917,'05'!$H$3:$H$300,"&lt;0")+COUNTIFS('06'!$C$3:$C$300,C917,'06'!$H$3:$H$300,"&lt;0")+COUNTIFS('06'!$D$3:$D$300,C917,'06'!$H$3:$H$300,"&lt;0")+COUNTIFS('07'!$C$3:$C$300,C917,'07'!$H$3:$H$300,"&lt;0")+COUNTIFS('07'!$D$3:$D$300,C917,'07'!$H$3:$H$300,"&lt;0")+COUNTIFS('08'!$C$3:$C$300,C917,'08'!$H$3:$H$300,"&lt;0")+COUNTIFS('08'!$D$3:$D$300,C917,'08'!$H$3:$H$300,"&lt;0")+COUNTIFS('09'!$C$3:$C$300,C917,'09'!$H$3:$H$300,"&lt;0")+COUNTIFS('09'!$D$3:$D$300,C917,'09'!$H$3:$H$300,"&lt;0")+COUNTIFS('10'!$C$3:$C$260,C917,'10'!$I$3:$I$260,"&lt;0")+COUNTIFS('10'!$D$3:$D$260,C917,'10'!$I$3:$I$260,"&lt;0")+COUNTIFS('11'!$C$3:$C$300,C917,'11'!$H$3:$H$300,"&lt;0")+COUNTIFS('11'!$D$3:$D$300,C917,'11'!$H$3:$H$300,"&lt;0")+COUNTIFS('12'!$C$3:$C$300,C917,'12'!$H$3:$H$300,"&lt;0")+COUNTIFS('12'!$D$3:$D$300,C917,'12'!$H$3:$H$300,"&lt;0")</f>
        <v>0</v>
      </c>
      <c r="H917" s="19">
        <f>SUMIFS('01'!$H$3:$H$300,'01'!$C$3:$C$300,C917)+SUMIFS('01'!$H$3:$H$300,'01'!$D$3:$D$300,C917)+SUMIFS('02'!$H$3:$H$300,'02'!$C$3:$C$300,C917)+SUMIFS('02'!$H$3:$H$300,'02'!$D$3:$D$300,C917)+SUMIFS('03'!$H$3:$H$300,'03'!$C$3:$C$300,C917)+SUMIFS('03'!$H$3:$H$300,'03'!$D$3:$D$300,C917)+SUMIFS('04'!$H$3:$H$300,'04'!$C$3:$C$300,C917)+SUMIFS('04'!$H$3:$H$300,'04'!$D$3:$D$300,C917)+SUMIFS('05'!$H$3:$H$300,'05'!$C$3:$C$300,C917)+SUMIFS('05'!$H$3:$H$300,'05'!$D$3:$D$300,C917)+SUMIFS('06'!$H$3:$H$300,'06'!$C$3:$C$300,C917)+SUMIFS('06'!$H$3:$H$300,'06'!$D$3:$D$300,C917)+SUMIFS('07'!$H$3:$H$300,'07'!$C$3:$C$300,C917)+SUMIFS('07'!$H$3:$H$300,'07'!$D$3:$D$300,C917)+SUMIFS('08'!$H$3:$H$300,'08'!$C$3:$C$300,C917)+SUMIFS('08'!$H$3:$H$300,'08'!$D$3:$D$300,C917)+SUMIFS('09'!$H$3:$H$300,'09'!$C$3:$C$300,C917)+SUMIFS('09'!$H$3:$H$300,'09'!$D$3:$D$300,C917)+SUMIFS('10'!$I$3:$I$260,'10'!$C$3:$C$260,C917)+SUMIFS('10'!$I$3:$I$260,'10'!$D$3:$D$260,C917)+SUMIFS('11'!$H$3:$H$300,'11'!$C$3:$C$300,C917)+SUMIFS('11'!$H$3:$H$300,'11'!$D$3:$D$300,C917)+SUMIFS('12'!$H$3:$H$300,'12'!$C$3:$C$300,C917)+SUMIFS('12'!$H$3:$H$300,'12'!$D$3:$D$300,C917)</f>
        <v>0</v>
      </c>
      <c r="I917" s="212"/>
      <c r="J917" s="231"/>
      <c r="K917" s="212"/>
      <c r="L917" s="212"/>
    </row>
    <row r="918" spans="1:12" ht="24.75" customHeight="1">
      <c r="A918" s="16">
        <f>Equipes!$H918+(ROW(Equipes!$H918)/100000)</f>
        <v>9.1800000000000007E-3</v>
      </c>
      <c r="B918" s="13">
        <f>RANK(Equipes!$A918,A:A)</f>
        <v>83</v>
      </c>
      <c r="C918" s="28"/>
      <c r="D918" s="18">
        <f>COUNTIF('01'!$C$3:$C$300,C918)+COUNTIF('02'!$C$3:$C$300,C918)+COUNTIF('03'!$C$3:$C$300,C918)+COUNTIF('04'!$C$3:$C$300,C918)+COUNTIF('05'!$C$3:$C$300,C918)+COUNTIF('06'!$C$3:$C$300,C918)+COUNTIF('07'!$C$3:$C$300,C918)+COUNTIF('08'!$C$3:$C$300,C918)+COUNTIF('09'!$C$3:$C$300,C918)+COUNTIF('10'!$C$3:$C$260,C918)+COUNTIF('11'!$C$3:$C$300,C918)+COUNTIF('12'!$C$3:$C$300,C918)</f>
        <v>0</v>
      </c>
      <c r="E918" s="18">
        <f>COUNTIF('01'!$D$3:$D$300,C918)+COUNTIF('02'!$D$3:$D$300,C918)+COUNTIF('03'!$D$3:$D$300,C918)+COUNTIF('04'!$D$3:$D$300,C918)+COUNTIF('05'!$D$3:$D$300,C918)+COUNTIF('06'!$D$3:$D$300,C918)+COUNTIF('07'!$D$3:$D$300,C918)+COUNTIF('08'!$D$3:$D$300,C918)+COUNTIF('09'!$D$3:$D$300,C918)+COUNTIF('10'!$D$3:$D$260,C918)+COUNTIF('11'!$D$3:$D$300,C918)+COUNTIF('12'!$D$3:$D$300,C918)</f>
        <v>0</v>
      </c>
      <c r="F918" s="18">
        <f>COUNTIFS('01'!$C$3:$C$300,C918,'01'!$H$3:$H$300,"&gt;0")+COUNTIFS('01'!$D$3:$D$300,C918,'01'!$H$3:$H$300,"&gt;0")+COUNTIFS('02'!$C$3:$C$300,C918,'02'!$H$3:$H$300,"&gt;0")+COUNTIFS('02'!$D$3:$D$300,C918,'02'!$H$3:$H$300,"&gt;0")+COUNTIFS('03'!$C$3:$C$300,C918,'03'!$H$3:$H$300,"&gt;0")+COUNTIFS('03'!$D$3:$D$300,C918,'03'!$H$3:$H$300,"&gt;0")+COUNTIFS('04'!$C$3:$C$300,C918,'04'!$H$3:$H$300,"&gt;0")+COUNTIFS('04'!$D$3:$D$300,C918,'04'!$H$3:$H$300,"&gt;0")+COUNTIFS('05'!$C$3:$C$300,C918,'05'!$H$3:$H$300,"&gt;0")+COUNTIFS('05'!$D$3:$D$300,C918,'05'!$H$3:$H$300,"&gt;0")+COUNTIFS('06'!$C$3:$C$300,C918,'06'!$H$3:$H$300,"&gt;0")+COUNTIFS('06'!$D$3:$D$300,C918,'06'!$H$3:$H$300,"&gt;0")+COUNTIFS('07'!$C$3:$C$300,C918,'07'!$H$3:$H$300,"&gt;0")+COUNTIFS('07'!$D$3:$D$300,C918,'07'!$H$3:$H$300,"&gt;0")+COUNTIFS('08'!$C$3:$C$300,C918,'08'!$H$3:$H$300,"&gt;0")+COUNTIFS('08'!$D$3:$D$300,C918,'08'!$H$3:$H$300,"&gt;0")+COUNTIFS('09'!$C$3:$C$300,C918,'09'!$H$3:$H$300,"&gt;0")+COUNTIFS('09'!$D$3:$D$300,C918,'09'!$H$3:$H$300,"&gt;0")+COUNTIFS('10'!$C$3:$C$260,C918,'10'!$I$3:$I$260,"&gt;0")+COUNTIFS('10'!$D$3:$D$260,C918,'10'!$I$3:$I$260,"&gt;0")+COUNTIFS('11'!$C$3:$C$300,C918,'11'!$H$3:$H$300,"&gt;0")+COUNTIFS('11'!$D$3:$D$300,C918,'11'!$H$3:$H$300,"&gt;0")+COUNTIFS('12'!$C$3:$C$300,C918,'12'!$H$3:$H$300,"&gt;0")+COUNTIFS('12'!$D$3:$D$300,C918,'12'!$H$3:$H$300,"&gt;0")</f>
        <v>0</v>
      </c>
      <c r="G918" s="18">
        <f>COUNTIFS('01'!$C$3:$C$300,C918,'01'!$H$3:$H$300,"&lt;0")+COUNTIFS('01'!$D$3:$D$300,C918,'01'!$H$3:$H$300,"&lt;0")+COUNTIFS('02'!$C$3:$C$300,C918,'02'!$H$3:$H$300,"&lt;0")+COUNTIFS('02'!$D$3:$D$300,C918,'02'!$H$3:$H$300,"&lt;0")+COUNTIFS('03'!$C$3:$C$300,C918,'03'!$H$3:$H$300,"&lt;0")+COUNTIFS('03'!$D$3:$D$300,C918,'03'!$H$3:$H$300,"&lt;0")+COUNTIFS('04'!$C$3:$C$300,C918,'04'!$H$3:$H$300,"&lt;0")+COUNTIFS('04'!$D$3:$D$300,C918,'04'!$H$3:$H$300,"&lt;0")+COUNTIFS('05'!$C$3:$C$300,C918,'05'!$H$3:$H$300,"&lt;0")+COUNTIFS('05'!$D$3:$D$300,C918,'05'!$H$3:$H$300,"&lt;0")+COUNTIFS('06'!$C$3:$C$300,C918,'06'!$H$3:$H$300,"&lt;0")+COUNTIFS('06'!$D$3:$D$300,C918,'06'!$H$3:$H$300,"&lt;0")+COUNTIFS('07'!$C$3:$C$300,C918,'07'!$H$3:$H$300,"&lt;0")+COUNTIFS('07'!$D$3:$D$300,C918,'07'!$H$3:$H$300,"&lt;0")+COUNTIFS('08'!$C$3:$C$300,C918,'08'!$H$3:$H$300,"&lt;0")+COUNTIFS('08'!$D$3:$D$300,C918,'08'!$H$3:$H$300,"&lt;0")+COUNTIFS('09'!$C$3:$C$300,C918,'09'!$H$3:$H$300,"&lt;0")+COUNTIFS('09'!$D$3:$D$300,C918,'09'!$H$3:$H$300,"&lt;0")+COUNTIFS('10'!$C$3:$C$260,C918,'10'!$I$3:$I$260,"&lt;0")+COUNTIFS('10'!$D$3:$D$260,C918,'10'!$I$3:$I$260,"&lt;0")+COUNTIFS('11'!$C$3:$C$300,C918,'11'!$H$3:$H$300,"&lt;0")+COUNTIFS('11'!$D$3:$D$300,C918,'11'!$H$3:$H$300,"&lt;0")+COUNTIFS('12'!$C$3:$C$300,C918,'12'!$H$3:$H$300,"&lt;0")+COUNTIFS('12'!$D$3:$D$300,C918,'12'!$H$3:$H$300,"&lt;0")</f>
        <v>0</v>
      </c>
      <c r="H918" s="19">
        <f>SUMIFS('01'!$H$3:$H$300,'01'!$C$3:$C$300,C918)+SUMIFS('01'!$H$3:$H$300,'01'!$D$3:$D$300,C918)+SUMIFS('02'!$H$3:$H$300,'02'!$C$3:$C$300,C918)+SUMIFS('02'!$H$3:$H$300,'02'!$D$3:$D$300,C918)+SUMIFS('03'!$H$3:$H$300,'03'!$C$3:$C$300,C918)+SUMIFS('03'!$H$3:$H$300,'03'!$D$3:$D$300,C918)+SUMIFS('04'!$H$3:$H$300,'04'!$C$3:$C$300,C918)+SUMIFS('04'!$H$3:$H$300,'04'!$D$3:$D$300,C918)+SUMIFS('05'!$H$3:$H$300,'05'!$C$3:$C$300,C918)+SUMIFS('05'!$H$3:$H$300,'05'!$D$3:$D$300,C918)+SUMIFS('06'!$H$3:$H$300,'06'!$C$3:$C$300,C918)+SUMIFS('06'!$H$3:$H$300,'06'!$D$3:$D$300,C918)+SUMIFS('07'!$H$3:$H$300,'07'!$C$3:$C$300,C918)+SUMIFS('07'!$H$3:$H$300,'07'!$D$3:$D$300,C918)+SUMIFS('08'!$H$3:$H$300,'08'!$C$3:$C$300,C918)+SUMIFS('08'!$H$3:$H$300,'08'!$D$3:$D$300,C918)+SUMIFS('09'!$H$3:$H$300,'09'!$C$3:$C$300,C918)+SUMIFS('09'!$H$3:$H$300,'09'!$D$3:$D$300,C918)+SUMIFS('10'!$I$3:$I$260,'10'!$C$3:$C$260,C918)+SUMIFS('10'!$I$3:$I$260,'10'!$D$3:$D$260,C918)+SUMIFS('11'!$H$3:$H$300,'11'!$C$3:$C$300,C918)+SUMIFS('11'!$H$3:$H$300,'11'!$D$3:$D$300,C918)+SUMIFS('12'!$H$3:$H$300,'12'!$C$3:$C$300,C918)+SUMIFS('12'!$H$3:$H$300,'12'!$D$3:$D$300,C918)</f>
        <v>0</v>
      </c>
      <c r="I918" s="212"/>
      <c r="J918" s="231"/>
      <c r="K918" s="212"/>
      <c r="L918" s="212"/>
    </row>
    <row r="919" spans="1:12" ht="24.75" customHeight="1">
      <c r="A919" s="16">
        <f>Equipes!$H919+(ROW(Equipes!$H919)/100000)</f>
        <v>9.1900000000000003E-3</v>
      </c>
      <c r="B919" s="13">
        <f>RANK(Equipes!$A919,A:A)</f>
        <v>82</v>
      </c>
      <c r="C919" s="28"/>
      <c r="D919" s="18">
        <f>COUNTIF('01'!$C$3:$C$300,C919)+COUNTIF('02'!$C$3:$C$300,C919)+COUNTIF('03'!$C$3:$C$300,C919)+COUNTIF('04'!$C$3:$C$300,C919)+COUNTIF('05'!$C$3:$C$300,C919)+COUNTIF('06'!$C$3:$C$300,C919)+COUNTIF('07'!$C$3:$C$300,C919)+COUNTIF('08'!$C$3:$C$300,C919)+COUNTIF('09'!$C$3:$C$300,C919)+COUNTIF('10'!$C$3:$C$260,C919)+COUNTIF('11'!$C$3:$C$300,C919)+COUNTIF('12'!$C$3:$C$300,C919)</f>
        <v>0</v>
      </c>
      <c r="E919" s="18">
        <f>COUNTIF('01'!$D$3:$D$300,C919)+COUNTIF('02'!$D$3:$D$300,C919)+COUNTIF('03'!$D$3:$D$300,C919)+COUNTIF('04'!$D$3:$D$300,C919)+COUNTIF('05'!$D$3:$D$300,C919)+COUNTIF('06'!$D$3:$D$300,C919)+COUNTIF('07'!$D$3:$D$300,C919)+COUNTIF('08'!$D$3:$D$300,C919)+COUNTIF('09'!$D$3:$D$300,C919)+COUNTIF('10'!$D$3:$D$260,C919)+COUNTIF('11'!$D$3:$D$300,C919)+COUNTIF('12'!$D$3:$D$300,C919)</f>
        <v>0</v>
      </c>
      <c r="F919" s="18">
        <f>COUNTIFS('01'!$C$3:$C$300,C919,'01'!$H$3:$H$300,"&gt;0")+COUNTIFS('01'!$D$3:$D$300,C919,'01'!$H$3:$H$300,"&gt;0")+COUNTIFS('02'!$C$3:$C$300,C919,'02'!$H$3:$H$300,"&gt;0")+COUNTIFS('02'!$D$3:$D$300,C919,'02'!$H$3:$H$300,"&gt;0")+COUNTIFS('03'!$C$3:$C$300,C919,'03'!$H$3:$H$300,"&gt;0")+COUNTIFS('03'!$D$3:$D$300,C919,'03'!$H$3:$H$300,"&gt;0")+COUNTIFS('04'!$C$3:$C$300,C919,'04'!$H$3:$H$300,"&gt;0")+COUNTIFS('04'!$D$3:$D$300,C919,'04'!$H$3:$H$300,"&gt;0")+COUNTIFS('05'!$C$3:$C$300,C919,'05'!$H$3:$H$300,"&gt;0")+COUNTIFS('05'!$D$3:$D$300,C919,'05'!$H$3:$H$300,"&gt;0")+COUNTIFS('06'!$C$3:$C$300,C919,'06'!$H$3:$H$300,"&gt;0")+COUNTIFS('06'!$D$3:$D$300,C919,'06'!$H$3:$H$300,"&gt;0")+COUNTIFS('07'!$C$3:$C$300,C919,'07'!$H$3:$H$300,"&gt;0")+COUNTIFS('07'!$D$3:$D$300,C919,'07'!$H$3:$H$300,"&gt;0")+COUNTIFS('08'!$C$3:$C$300,C919,'08'!$H$3:$H$300,"&gt;0")+COUNTIFS('08'!$D$3:$D$300,C919,'08'!$H$3:$H$300,"&gt;0")+COUNTIFS('09'!$C$3:$C$300,C919,'09'!$H$3:$H$300,"&gt;0")+COUNTIFS('09'!$D$3:$D$300,C919,'09'!$H$3:$H$300,"&gt;0")+COUNTIFS('10'!$C$3:$C$260,C919,'10'!$I$3:$I$260,"&gt;0")+COUNTIFS('10'!$D$3:$D$260,C919,'10'!$I$3:$I$260,"&gt;0")+COUNTIFS('11'!$C$3:$C$300,C919,'11'!$H$3:$H$300,"&gt;0")+COUNTIFS('11'!$D$3:$D$300,C919,'11'!$H$3:$H$300,"&gt;0")+COUNTIFS('12'!$C$3:$C$300,C919,'12'!$H$3:$H$300,"&gt;0")+COUNTIFS('12'!$D$3:$D$300,C919,'12'!$H$3:$H$300,"&gt;0")</f>
        <v>0</v>
      </c>
      <c r="G919" s="18">
        <f>COUNTIFS('01'!$C$3:$C$300,C919,'01'!$H$3:$H$300,"&lt;0")+COUNTIFS('01'!$D$3:$D$300,C919,'01'!$H$3:$H$300,"&lt;0")+COUNTIFS('02'!$C$3:$C$300,C919,'02'!$H$3:$H$300,"&lt;0")+COUNTIFS('02'!$D$3:$D$300,C919,'02'!$H$3:$H$300,"&lt;0")+COUNTIFS('03'!$C$3:$C$300,C919,'03'!$H$3:$H$300,"&lt;0")+COUNTIFS('03'!$D$3:$D$300,C919,'03'!$H$3:$H$300,"&lt;0")+COUNTIFS('04'!$C$3:$C$300,C919,'04'!$H$3:$H$300,"&lt;0")+COUNTIFS('04'!$D$3:$D$300,C919,'04'!$H$3:$H$300,"&lt;0")+COUNTIFS('05'!$C$3:$C$300,C919,'05'!$H$3:$H$300,"&lt;0")+COUNTIFS('05'!$D$3:$D$300,C919,'05'!$H$3:$H$300,"&lt;0")+COUNTIFS('06'!$C$3:$C$300,C919,'06'!$H$3:$H$300,"&lt;0")+COUNTIFS('06'!$D$3:$D$300,C919,'06'!$H$3:$H$300,"&lt;0")+COUNTIFS('07'!$C$3:$C$300,C919,'07'!$H$3:$H$300,"&lt;0")+COUNTIFS('07'!$D$3:$D$300,C919,'07'!$H$3:$H$300,"&lt;0")+COUNTIFS('08'!$C$3:$C$300,C919,'08'!$H$3:$H$300,"&lt;0")+COUNTIFS('08'!$D$3:$D$300,C919,'08'!$H$3:$H$300,"&lt;0")+COUNTIFS('09'!$C$3:$C$300,C919,'09'!$H$3:$H$300,"&lt;0")+COUNTIFS('09'!$D$3:$D$300,C919,'09'!$H$3:$H$300,"&lt;0")+COUNTIFS('10'!$C$3:$C$260,C919,'10'!$I$3:$I$260,"&lt;0")+COUNTIFS('10'!$D$3:$D$260,C919,'10'!$I$3:$I$260,"&lt;0")+COUNTIFS('11'!$C$3:$C$300,C919,'11'!$H$3:$H$300,"&lt;0")+COUNTIFS('11'!$D$3:$D$300,C919,'11'!$H$3:$H$300,"&lt;0")+COUNTIFS('12'!$C$3:$C$300,C919,'12'!$H$3:$H$300,"&lt;0")+COUNTIFS('12'!$D$3:$D$300,C919,'12'!$H$3:$H$300,"&lt;0")</f>
        <v>0</v>
      </c>
      <c r="H919" s="19">
        <f>SUMIFS('01'!$H$3:$H$300,'01'!$C$3:$C$300,C919)+SUMIFS('01'!$H$3:$H$300,'01'!$D$3:$D$300,C919)+SUMIFS('02'!$H$3:$H$300,'02'!$C$3:$C$300,C919)+SUMIFS('02'!$H$3:$H$300,'02'!$D$3:$D$300,C919)+SUMIFS('03'!$H$3:$H$300,'03'!$C$3:$C$300,C919)+SUMIFS('03'!$H$3:$H$300,'03'!$D$3:$D$300,C919)+SUMIFS('04'!$H$3:$H$300,'04'!$C$3:$C$300,C919)+SUMIFS('04'!$H$3:$H$300,'04'!$D$3:$D$300,C919)+SUMIFS('05'!$H$3:$H$300,'05'!$C$3:$C$300,C919)+SUMIFS('05'!$H$3:$H$300,'05'!$D$3:$D$300,C919)+SUMIFS('06'!$H$3:$H$300,'06'!$C$3:$C$300,C919)+SUMIFS('06'!$H$3:$H$300,'06'!$D$3:$D$300,C919)+SUMIFS('07'!$H$3:$H$300,'07'!$C$3:$C$300,C919)+SUMIFS('07'!$H$3:$H$300,'07'!$D$3:$D$300,C919)+SUMIFS('08'!$H$3:$H$300,'08'!$C$3:$C$300,C919)+SUMIFS('08'!$H$3:$H$300,'08'!$D$3:$D$300,C919)+SUMIFS('09'!$H$3:$H$300,'09'!$C$3:$C$300,C919)+SUMIFS('09'!$H$3:$H$300,'09'!$D$3:$D$300,C919)+SUMIFS('10'!$I$3:$I$260,'10'!$C$3:$C$260,C919)+SUMIFS('10'!$I$3:$I$260,'10'!$D$3:$D$260,C919)+SUMIFS('11'!$H$3:$H$300,'11'!$C$3:$C$300,C919)+SUMIFS('11'!$H$3:$H$300,'11'!$D$3:$D$300,C919)+SUMIFS('12'!$H$3:$H$300,'12'!$C$3:$C$300,C919)+SUMIFS('12'!$H$3:$H$300,'12'!$D$3:$D$300,C919)</f>
        <v>0</v>
      </c>
      <c r="I919" s="212"/>
      <c r="J919" s="231"/>
      <c r="K919" s="212"/>
      <c r="L919" s="212"/>
    </row>
    <row r="920" spans="1:12" ht="24.75" customHeight="1">
      <c r="A920" s="16">
        <f>Equipes!$H920+(ROW(Equipes!$H920)/100000)</f>
        <v>9.1999999999999998E-3</v>
      </c>
      <c r="B920" s="13">
        <f>RANK(Equipes!$A920,A:A)</f>
        <v>81</v>
      </c>
      <c r="C920" s="28"/>
      <c r="D920" s="18">
        <f>COUNTIF('01'!$C$3:$C$300,C920)+COUNTIF('02'!$C$3:$C$300,C920)+COUNTIF('03'!$C$3:$C$300,C920)+COUNTIF('04'!$C$3:$C$300,C920)+COUNTIF('05'!$C$3:$C$300,C920)+COUNTIF('06'!$C$3:$C$300,C920)+COUNTIF('07'!$C$3:$C$300,C920)+COUNTIF('08'!$C$3:$C$300,C920)+COUNTIF('09'!$C$3:$C$300,C920)+COUNTIF('10'!$C$3:$C$260,C920)+COUNTIF('11'!$C$3:$C$300,C920)+COUNTIF('12'!$C$3:$C$300,C920)</f>
        <v>0</v>
      </c>
      <c r="E920" s="18">
        <f>COUNTIF('01'!$D$3:$D$300,C920)+COUNTIF('02'!$D$3:$D$300,C920)+COUNTIF('03'!$D$3:$D$300,C920)+COUNTIF('04'!$D$3:$D$300,C920)+COUNTIF('05'!$D$3:$D$300,C920)+COUNTIF('06'!$D$3:$D$300,C920)+COUNTIF('07'!$D$3:$D$300,C920)+COUNTIF('08'!$D$3:$D$300,C920)+COUNTIF('09'!$D$3:$D$300,C920)+COUNTIF('10'!$D$3:$D$260,C920)+COUNTIF('11'!$D$3:$D$300,C920)+COUNTIF('12'!$D$3:$D$300,C920)</f>
        <v>0</v>
      </c>
      <c r="F920" s="18">
        <f>COUNTIFS('01'!$C$3:$C$300,C920,'01'!$H$3:$H$300,"&gt;0")+COUNTIFS('01'!$D$3:$D$300,C920,'01'!$H$3:$H$300,"&gt;0")+COUNTIFS('02'!$C$3:$C$300,C920,'02'!$H$3:$H$300,"&gt;0")+COUNTIFS('02'!$D$3:$D$300,C920,'02'!$H$3:$H$300,"&gt;0")+COUNTIFS('03'!$C$3:$C$300,C920,'03'!$H$3:$H$300,"&gt;0")+COUNTIFS('03'!$D$3:$D$300,C920,'03'!$H$3:$H$300,"&gt;0")+COUNTIFS('04'!$C$3:$C$300,C920,'04'!$H$3:$H$300,"&gt;0")+COUNTIFS('04'!$D$3:$D$300,C920,'04'!$H$3:$H$300,"&gt;0")+COUNTIFS('05'!$C$3:$C$300,C920,'05'!$H$3:$H$300,"&gt;0")+COUNTIFS('05'!$D$3:$D$300,C920,'05'!$H$3:$H$300,"&gt;0")+COUNTIFS('06'!$C$3:$C$300,C920,'06'!$H$3:$H$300,"&gt;0")+COUNTIFS('06'!$D$3:$D$300,C920,'06'!$H$3:$H$300,"&gt;0")+COUNTIFS('07'!$C$3:$C$300,C920,'07'!$H$3:$H$300,"&gt;0")+COUNTIFS('07'!$D$3:$D$300,C920,'07'!$H$3:$H$300,"&gt;0")+COUNTIFS('08'!$C$3:$C$300,C920,'08'!$H$3:$H$300,"&gt;0")+COUNTIFS('08'!$D$3:$D$300,C920,'08'!$H$3:$H$300,"&gt;0")+COUNTIFS('09'!$C$3:$C$300,C920,'09'!$H$3:$H$300,"&gt;0")+COUNTIFS('09'!$D$3:$D$300,C920,'09'!$H$3:$H$300,"&gt;0")+COUNTIFS('10'!$C$3:$C$260,C920,'10'!$I$3:$I$260,"&gt;0")+COUNTIFS('10'!$D$3:$D$260,C920,'10'!$I$3:$I$260,"&gt;0")+COUNTIFS('11'!$C$3:$C$300,C920,'11'!$H$3:$H$300,"&gt;0")+COUNTIFS('11'!$D$3:$D$300,C920,'11'!$H$3:$H$300,"&gt;0")+COUNTIFS('12'!$C$3:$C$300,C920,'12'!$H$3:$H$300,"&gt;0")+COUNTIFS('12'!$D$3:$D$300,C920,'12'!$H$3:$H$300,"&gt;0")</f>
        <v>0</v>
      </c>
      <c r="G920" s="18">
        <f>COUNTIFS('01'!$C$3:$C$300,C920,'01'!$H$3:$H$300,"&lt;0")+COUNTIFS('01'!$D$3:$D$300,C920,'01'!$H$3:$H$300,"&lt;0")+COUNTIFS('02'!$C$3:$C$300,C920,'02'!$H$3:$H$300,"&lt;0")+COUNTIFS('02'!$D$3:$D$300,C920,'02'!$H$3:$H$300,"&lt;0")+COUNTIFS('03'!$C$3:$C$300,C920,'03'!$H$3:$H$300,"&lt;0")+COUNTIFS('03'!$D$3:$D$300,C920,'03'!$H$3:$H$300,"&lt;0")+COUNTIFS('04'!$C$3:$C$300,C920,'04'!$H$3:$H$300,"&lt;0")+COUNTIFS('04'!$D$3:$D$300,C920,'04'!$H$3:$H$300,"&lt;0")+COUNTIFS('05'!$C$3:$C$300,C920,'05'!$H$3:$H$300,"&lt;0")+COUNTIFS('05'!$D$3:$D$300,C920,'05'!$H$3:$H$300,"&lt;0")+COUNTIFS('06'!$C$3:$C$300,C920,'06'!$H$3:$H$300,"&lt;0")+COUNTIFS('06'!$D$3:$D$300,C920,'06'!$H$3:$H$300,"&lt;0")+COUNTIFS('07'!$C$3:$C$300,C920,'07'!$H$3:$H$300,"&lt;0")+COUNTIFS('07'!$D$3:$D$300,C920,'07'!$H$3:$H$300,"&lt;0")+COUNTIFS('08'!$C$3:$C$300,C920,'08'!$H$3:$H$300,"&lt;0")+COUNTIFS('08'!$D$3:$D$300,C920,'08'!$H$3:$H$300,"&lt;0")+COUNTIFS('09'!$C$3:$C$300,C920,'09'!$H$3:$H$300,"&lt;0")+COUNTIFS('09'!$D$3:$D$300,C920,'09'!$H$3:$H$300,"&lt;0")+COUNTIFS('10'!$C$3:$C$260,C920,'10'!$I$3:$I$260,"&lt;0")+COUNTIFS('10'!$D$3:$D$260,C920,'10'!$I$3:$I$260,"&lt;0")+COUNTIFS('11'!$C$3:$C$300,C920,'11'!$H$3:$H$300,"&lt;0")+COUNTIFS('11'!$D$3:$D$300,C920,'11'!$H$3:$H$300,"&lt;0")+COUNTIFS('12'!$C$3:$C$300,C920,'12'!$H$3:$H$300,"&lt;0")+COUNTIFS('12'!$D$3:$D$300,C920,'12'!$H$3:$H$300,"&lt;0")</f>
        <v>0</v>
      </c>
      <c r="H920" s="19">
        <f>SUMIFS('01'!$H$3:$H$300,'01'!$C$3:$C$300,C920)+SUMIFS('01'!$H$3:$H$300,'01'!$D$3:$D$300,C920)+SUMIFS('02'!$H$3:$H$300,'02'!$C$3:$C$300,C920)+SUMIFS('02'!$H$3:$H$300,'02'!$D$3:$D$300,C920)+SUMIFS('03'!$H$3:$H$300,'03'!$C$3:$C$300,C920)+SUMIFS('03'!$H$3:$H$300,'03'!$D$3:$D$300,C920)+SUMIFS('04'!$H$3:$H$300,'04'!$C$3:$C$300,C920)+SUMIFS('04'!$H$3:$H$300,'04'!$D$3:$D$300,C920)+SUMIFS('05'!$H$3:$H$300,'05'!$C$3:$C$300,C920)+SUMIFS('05'!$H$3:$H$300,'05'!$D$3:$D$300,C920)+SUMIFS('06'!$H$3:$H$300,'06'!$C$3:$C$300,C920)+SUMIFS('06'!$H$3:$H$300,'06'!$D$3:$D$300,C920)+SUMIFS('07'!$H$3:$H$300,'07'!$C$3:$C$300,C920)+SUMIFS('07'!$H$3:$H$300,'07'!$D$3:$D$300,C920)+SUMIFS('08'!$H$3:$H$300,'08'!$C$3:$C$300,C920)+SUMIFS('08'!$H$3:$H$300,'08'!$D$3:$D$300,C920)+SUMIFS('09'!$H$3:$H$300,'09'!$C$3:$C$300,C920)+SUMIFS('09'!$H$3:$H$300,'09'!$D$3:$D$300,C920)+SUMIFS('10'!$I$3:$I$260,'10'!$C$3:$C$260,C920)+SUMIFS('10'!$I$3:$I$260,'10'!$D$3:$D$260,C920)+SUMIFS('11'!$H$3:$H$300,'11'!$C$3:$C$300,C920)+SUMIFS('11'!$H$3:$H$300,'11'!$D$3:$D$300,C920)+SUMIFS('12'!$H$3:$H$300,'12'!$C$3:$C$300,C920)+SUMIFS('12'!$H$3:$H$300,'12'!$D$3:$D$300,C920)</f>
        <v>0</v>
      </c>
      <c r="I920" s="212"/>
      <c r="J920" s="231"/>
      <c r="K920" s="212"/>
      <c r="L920" s="212"/>
    </row>
    <row r="921" spans="1:12" ht="24.75" customHeight="1">
      <c r="A921" s="16">
        <f>Equipes!$H921+(ROW(Equipes!$H921)/100000)</f>
        <v>9.2099999999999994E-3</v>
      </c>
      <c r="B921" s="13">
        <f>RANK(Equipes!$A921,A:A)</f>
        <v>80</v>
      </c>
      <c r="C921" s="28"/>
      <c r="D921" s="18">
        <f>COUNTIF('01'!$C$3:$C$300,C921)+COUNTIF('02'!$C$3:$C$300,C921)+COUNTIF('03'!$C$3:$C$300,C921)+COUNTIF('04'!$C$3:$C$300,C921)+COUNTIF('05'!$C$3:$C$300,C921)+COUNTIF('06'!$C$3:$C$300,C921)+COUNTIF('07'!$C$3:$C$300,C921)+COUNTIF('08'!$C$3:$C$300,C921)+COUNTIF('09'!$C$3:$C$300,C921)+COUNTIF('10'!$C$3:$C$260,C921)+COUNTIF('11'!$C$3:$C$300,C921)+COUNTIF('12'!$C$3:$C$300,C921)</f>
        <v>0</v>
      </c>
      <c r="E921" s="18">
        <f>COUNTIF('01'!$D$3:$D$300,C921)+COUNTIF('02'!$D$3:$D$300,C921)+COUNTIF('03'!$D$3:$D$300,C921)+COUNTIF('04'!$D$3:$D$300,C921)+COUNTIF('05'!$D$3:$D$300,C921)+COUNTIF('06'!$D$3:$D$300,C921)+COUNTIF('07'!$D$3:$D$300,C921)+COUNTIF('08'!$D$3:$D$300,C921)+COUNTIF('09'!$D$3:$D$300,C921)+COUNTIF('10'!$D$3:$D$260,C921)+COUNTIF('11'!$D$3:$D$300,C921)+COUNTIF('12'!$D$3:$D$300,C921)</f>
        <v>0</v>
      </c>
      <c r="F921" s="18">
        <f>COUNTIFS('01'!$C$3:$C$300,C921,'01'!$H$3:$H$300,"&gt;0")+COUNTIFS('01'!$D$3:$D$300,C921,'01'!$H$3:$H$300,"&gt;0")+COUNTIFS('02'!$C$3:$C$300,C921,'02'!$H$3:$H$300,"&gt;0")+COUNTIFS('02'!$D$3:$D$300,C921,'02'!$H$3:$H$300,"&gt;0")+COUNTIFS('03'!$C$3:$C$300,C921,'03'!$H$3:$H$300,"&gt;0")+COUNTIFS('03'!$D$3:$D$300,C921,'03'!$H$3:$H$300,"&gt;0")+COUNTIFS('04'!$C$3:$C$300,C921,'04'!$H$3:$H$300,"&gt;0")+COUNTIFS('04'!$D$3:$D$300,C921,'04'!$H$3:$H$300,"&gt;0")+COUNTIFS('05'!$C$3:$C$300,C921,'05'!$H$3:$H$300,"&gt;0")+COUNTIFS('05'!$D$3:$D$300,C921,'05'!$H$3:$H$300,"&gt;0")+COUNTIFS('06'!$C$3:$C$300,C921,'06'!$H$3:$H$300,"&gt;0")+COUNTIFS('06'!$D$3:$D$300,C921,'06'!$H$3:$H$300,"&gt;0")+COUNTIFS('07'!$C$3:$C$300,C921,'07'!$H$3:$H$300,"&gt;0")+COUNTIFS('07'!$D$3:$D$300,C921,'07'!$H$3:$H$300,"&gt;0")+COUNTIFS('08'!$C$3:$C$300,C921,'08'!$H$3:$H$300,"&gt;0")+COUNTIFS('08'!$D$3:$D$300,C921,'08'!$H$3:$H$300,"&gt;0")+COUNTIFS('09'!$C$3:$C$300,C921,'09'!$H$3:$H$300,"&gt;0")+COUNTIFS('09'!$D$3:$D$300,C921,'09'!$H$3:$H$300,"&gt;0")+COUNTIFS('10'!$C$3:$C$260,C921,'10'!$I$3:$I$260,"&gt;0")+COUNTIFS('10'!$D$3:$D$260,C921,'10'!$I$3:$I$260,"&gt;0")+COUNTIFS('11'!$C$3:$C$300,C921,'11'!$H$3:$H$300,"&gt;0")+COUNTIFS('11'!$D$3:$D$300,C921,'11'!$H$3:$H$300,"&gt;0")+COUNTIFS('12'!$C$3:$C$300,C921,'12'!$H$3:$H$300,"&gt;0")+COUNTIFS('12'!$D$3:$D$300,C921,'12'!$H$3:$H$300,"&gt;0")</f>
        <v>0</v>
      </c>
      <c r="G921" s="18">
        <f>COUNTIFS('01'!$C$3:$C$300,C921,'01'!$H$3:$H$300,"&lt;0")+COUNTIFS('01'!$D$3:$D$300,C921,'01'!$H$3:$H$300,"&lt;0")+COUNTIFS('02'!$C$3:$C$300,C921,'02'!$H$3:$H$300,"&lt;0")+COUNTIFS('02'!$D$3:$D$300,C921,'02'!$H$3:$H$300,"&lt;0")+COUNTIFS('03'!$C$3:$C$300,C921,'03'!$H$3:$H$300,"&lt;0")+COUNTIFS('03'!$D$3:$D$300,C921,'03'!$H$3:$H$300,"&lt;0")+COUNTIFS('04'!$C$3:$C$300,C921,'04'!$H$3:$H$300,"&lt;0")+COUNTIFS('04'!$D$3:$D$300,C921,'04'!$H$3:$H$300,"&lt;0")+COUNTIFS('05'!$C$3:$C$300,C921,'05'!$H$3:$H$300,"&lt;0")+COUNTIFS('05'!$D$3:$D$300,C921,'05'!$H$3:$H$300,"&lt;0")+COUNTIFS('06'!$C$3:$C$300,C921,'06'!$H$3:$H$300,"&lt;0")+COUNTIFS('06'!$D$3:$D$300,C921,'06'!$H$3:$H$300,"&lt;0")+COUNTIFS('07'!$C$3:$C$300,C921,'07'!$H$3:$H$300,"&lt;0")+COUNTIFS('07'!$D$3:$D$300,C921,'07'!$H$3:$H$300,"&lt;0")+COUNTIFS('08'!$C$3:$C$300,C921,'08'!$H$3:$H$300,"&lt;0")+COUNTIFS('08'!$D$3:$D$300,C921,'08'!$H$3:$H$300,"&lt;0")+COUNTIFS('09'!$C$3:$C$300,C921,'09'!$H$3:$H$300,"&lt;0")+COUNTIFS('09'!$D$3:$D$300,C921,'09'!$H$3:$H$300,"&lt;0")+COUNTIFS('10'!$C$3:$C$260,C921,'10'!$I$3:$I$260,"&lt;0")+COUNTIFS('10'!$D$3:$D$260,C921,'10'!$I$3:$I$260,"&lt;0")+COUNTIFS('11'!$C$3:$C$300,C921,'11'!$H$3:$H$300,"&lt;0")+COUNTIFS('11'!$D$3:$D$300,C921,'11'!$H$3:$H$300,"&lt;0")+COUNTIFS('12'!$C$3:$C$300,C921,'12'!$H$3:$H$300,"&lt;0")+COUNTIFS('12'!$D$3:$D$300,C921,'12'!$H$3:$H$300,"&lt;0")</f>
        <v>0</v>
      </c>
      <c r="H921" s="19">
        <f>SUMIFS('01'!$H$3:$H$300,'01'!$C$3:$C$300,C921)+SUMIFS('01'!$H$3:$H$300,'01'!$D$3:$D$300,C921)+SUMIFS('02'!$H$3:$H$300,'02'!$C$3:$C$300,C921)+SUMIFS('02'!$H$3:$H$300,'02'!$D$3:$D$300,C921)+SUMIFS('03'!$H$3:$H$300,'03'!$C$3:$C$300,C921)+SUMIFS('03'!$H$3:$H$300,'03'!$D$3:$D$300,C921)+SUMIFS('04'!$H$3:$H$300,'04'!$C$3:$C$300,C921)+SUMIFS('04'!$H$3:$H$300,'04'!$D$3:$D$300,C921)+SUMIFS('05'!$H$3:$H$300,'05'!$C$3:$C$300,C921)+SUMIFS('05'!$H$3:$H$300,'05'!$D$3:$D$300,C921)+SUMIFS('06'!$H$3:$H$300,'06'!$C$3:$C$300,C921)+SUMIFS('06'!$H$3:$H$300,'06'!$D$3:$D$300,C921)+SUMIFS('07'!$H$3:$H$300,'07'!$C$3:$C$300,C921)+SUMIFS('07'!$H$3:$H$300,'07'!$D$3:$D$300,C921)+SUMIFS('08'!$H$3:$H$300,'08'!$C$3:$C$300,C921)+SUMIFS('08'!$H$3:$H$300,'08'!$D$3:$D$300,C921)+SUMIFS('09'!$H$3:$H$300,'09'!$C$3:$C$300,C921)+SUMIFS('09'!$H$3:$H$300,'09'!$D$3:$D$300,C921)+SUMIFS('10'!$I$3:$I$260,'10'!$C$3:$C$260,C921)+SUMIFS('10'!$I$3:$I$260,'10'!$D$3:$D$260,C921)+SUMIFS('11'!$H$3:$H$300,'11'!$C$3:$C$300,C921)+SUMIFS('11'!$H$3:$H$300,'11'!$D$3:$D$300,C921)+SUMIFS('12'!$H$3:$H$300,'12'!$C$3:$C$300,C921)+SUMIFS('12'!$H$3:$H$300,'12'!$D$3:$D$300,C921)</f>
        <v>0</v>
      </c>
      <c r="I921" s="212"/>
      <c r="J921" s="231"/>
      <c r="K921" s="212"/>
      <c r="L921" s="212"/>
    </row>
    <row r="922" spans="1:12" ht="24.75" customHeight="1">
      <c r="A922" s="16">
        <f>Equipes!$H922+(ROW(Equipes!$H922)/100000)</f>
        <v>9.2200000000000008E-3</v>
      </c>
      <c r="B922" s="13">
        <f>RANK(Equipes!$A922,A:A)</f>
        <v>79</v>
      </c>
      <c r="C922" s="28"/>
      <c r="D922" s="18">
        <f>COUNTIF('01'!$C$3:$C$300,C922)+COUNTIF('02'!$C$3:$C$300,C922)+COUNTIF('03'!$C$3:$C$300,C922)+COUNTIF('04'!$C$3:$C$300,C922)+COUNTIF('05'!$C$3:$C$300,C922)+COUNTIF('06'!$C$3:$C$300,C922)+COUNTIF('07'!$C$3:$C$300,C922)+COUNTIF('08'!$C$3:$C$300,C922)+COUNTIF('09'!$C$3:$C$300,C922)+COUNTIF('10'!$C$3:$C$260,C922)+COUNTIF('11'!$C$3:$C$300,C922)+COUNTIF('12'!$C$3:$C$300,C922)</f>
        <v>0</v>
      </c>
      <c r="E922" s="18">
        <f>COUNTIF('01'!$D$3:$D$300,C922)+COUNTIF('02'!$D$3:$D$300,C922)+COUNTIF('03'!$D$3:$D$300,C922)+COUNTIF('04'!$D$3:$D$300,C922)+COUNTIF('05'!$D$3:$D$300,C922)+COUNTIF('06'!$D$3:$D$300,C922)+COUNTIF('07'!$D$3:$D$300,C922)+COUNTIF('08'!$D$3:$D$300,C922)+COUNTIF('09'!$D$3:$D$300,C922)+COUNTIF('10'!$D$3:$D$260,C922)+COUNTIF('11'!$D$3:$D$300,C922)+COUNTIF('12'!$D$3:$D$300,C922)</f>
        <v>0</v>
      </c>
      <c r="F922" s="18">
        <f>COUNTIFS('01'!$C$3:$C$300,C922,'01'!$H$3:$H$300,"&gt;0")+COUNTIFS('01'!$D$3:$D$300,C922,'01'!$H$3:$H$300,"&gt;0")+COUNTIFS('02'!$C$3:$C$300,C922,'02'!$H$3:$H$300,"&gt;0")+COUNTIFS('02'!$D$3:$D$300,C922,'02'!$H$3:$H$300,"&gt;0")+COUNTIFS('03'!$C$3:$C$300,C922,'03'!$H$3:$H$300,"&gt;0")+COUNTIFS('03'!$D$3:$D$300,C922,'03'!$H$3:$H$300,"&gt;0")+COUNTIFS('04'!$C$3:$C$300,C922,'04'!$H$3:$H$300,"&gt;0")+COUNTIFS('04'!$D$3:$D$300,C922,'04'!$H$3:$H$300,"&gt;0")+COUNTIFS('05'!$C$3:$C$300,C922,'05'!$H$3:$H$300,"&gt;0")+COUNTIFS('05'!$D$3:$D$300,C922,'05'!$H$3:$H$300,"&gt;0")+COUNTIFS('06'!$C$3:$C$300,C922,'06'!$H$3:$H$300,"&gt;0")+COUNTIFS('06'!$D$3:$D$300,C922,'06'!$H$3:$H$300,"&gt;0")+COUNTIFS('07'!$C$3:$C$300,C922,'07'!$H$3:$H$300,"&gt;0")+COUNTIFS('07'!$D$3:$D$300,C922,'07'!$H$3:$H$300,"&gt;0")+COUNTIFS('08'!$C$3:$C$300,C922,'08'!$H$3:$H$300,"&gt;0")+COUNTIFS('08'!$D$3:$D$300,C922,'08'!$H$3:$H$300,"&gt;0")+COUNTIFS('09'!$C$3:$C$300,C922,'09'!$H$3:$H$300,"&gt;0")+COUNTIFS('09'!$D$3:$D$300,C922,'09'!$H$3:$H$300,"&gt;0")+COUNTIFS('10'!$C$3:$C$260,C922,'10'!$I$3:$I$260,"&gt;0")+COUNTIFS('10'!$D$3:$D$260,C922,'10'!$I$3:$I$260,"&gt;0")+COUNTIFS('11'!$C$3:$C$300,C922,'11'!$H$3:$H$300,"&gt;0")+COUNTIFS('11'!$D$3:$D$300,C922,'11'!$H$3:$H$300,"&gt;0")+COUNTIFS('12'!$C$3:$C$300,C922,'12'!$H$3:$H$300,"&gt;0")+COUNTIFS('12'!$D$3:$D$300,C922,'12'!$H$3:$H$300,"&gt;0")</f>
        <v>0</v>
      </c>
      <c r="G922" s="18">
        <f>COUNTIFS('01'!$C$3:$C$300,C922,'01'!$H$3:$H$300,"&lt;0")+COUNTIFS('01'!$D$3:$D$300,C922,'01'!$H$3:$H$300,"&lt;0")+COUNTIFS('02'!$C$3:$C$300,C922,'02'!$H$3:$H$300,"&lt;0")+COUNTIFS('02'!$D$3:$D$300,C922,'02'!$H$3:$H$300,"&lt;0")+COUNTIFS('03'!$C$3:$C$300,C922,'03'!$H$3:$H$300,"&lt;0")+COUNTIFS('03'!$D$3:$D$300,C922,'03'!$H$3:$H$300,"&lt;0")+COUNTIFS('04'!$C$3:$C$300,C922,'04'!$H$3:$H$300,"&lt;0")+COUNTIFS('04'!$D$3:$D$300,C922,'04'!$H$3:$H$300,"&lt;0")+COUNTIFS('05'!$C$3:$C$300,C922,'05'!$H$3:$H$300,"&lt;0")+COUNTIFS('05'!$D$3:$D$300,C922,'05'!$H$3:$H$300,"&lt;0")+COUNTIFS('06'!$C$3:$C$300,C922,'06'!$H$3:$H$300,"&lt;0")+COUNTIFS('06'!$D$3:$D$300,C922,'06'!$H$3:$H$300,"&lt;0")+COUNTIFS('07'!$C$3:$C$300,C922,'07'!$H$3:$H$300,"&lt;0")+COUNTIFS('07'!$D$3:$D$300,C922,'07'!$H$3:$H$300,"&lt;0")+COUNTIFS('08'!$C$3:$C$300,C922,'08'!$H$3:$H$300,"&lt;0")+COUNTIFS('08'!$D$3:$D$300,C922,'08'!$H$3:$H$300,"&lt;0")+COUNTIFS('09'!$C$3:$C$300,C922,'09'!$H$3:$H$300,"&lt;0")+COUNTIFS('09'!$D$3:$D$300,C922,'09'!$H$3:$H$300,"&lt;0")+COUNTIFS('10'!$C$3:$C$260,C922,'10'!$I$3:$I$260,"&lt;0")+COUNTIFS('10'!$D$3:$D$260,C922,'10'!$I$3:$I$260,"&lt;0")+COUNTIFS('11'!$C$3:$C$300,C922,'11'!$H$3:$H$300,"&lt;0")+COUNTIFS('11'!$D$3:$D$300,C922,'11'!$H$3:$H$300,"&lt;0")+COUNTIFS('12'!$C$3:$C$300,C922,'12'!$H$3:$H$300,"&lt;0")+COUNTIFS('12'!$D$3:$D$300,C922,'12'!$H$3:$H$300,"&lt;0")</f>
        <v>0</v>
      </c>
      <c r="H922" s="19">
        <f>SUMIFS('01'!$H$3:$H$300,'01'!$C$3:$C$300,C922)+SUMIFS('01'!$H$3:$H$300,'01'!$D$3:$D$300,C922)+SUMIFS('02'!$H$3:$H$300,'02'!$C$3:$C$300,C922)+SUMIFS('02'!$H$3:$H$300,'02'!$D$3:$D$300,C922)+SUMIFS('03'!$H$3:$H$300,'03'!$C$3:$C$300,C922)+SUMIFS('03'!$H$3:$H$300,'03'!$D$3:$D$300,C922)+SUMIFS('04'!$H$3:$H$300,'04'!$C$3:$C$300,C922)+SUMIFS('04'!$H$3:$H$300,'04'!$D$3:$D$300,C922)+SUMIFS('05'!$H$3:$H$300,'05'!$C$3:$C$300,C922)+SUMIFS('05'!$H$3:$H$300,'05'!$D$3:$D$300,C922)+SUMIFS('06'!$H$3:$H$300,'06'!$C$3:$C$300,C922)+SUMIFS('06'!$H$3:$H$300,'06'!$D$3:$D$300,C922)+SUMIFS('07'!$H$3:$H$300,'07'!$C$3:$C$300,C922)+SUMIFS('07'!$H$3:$H$300,'07'!$D$3:$D$300,C922)+SUMIFS('08'!$H$3:$H$300,'08'!$C$3:$C$300,C922)+SUMIFS('08'!$H$3:$H$300,'08'!$D$3:$D$300,C922)+SUMIFS('09'!$H$3:$H$300,'09'!$C$3:$C$300,C922)+SUMIFS('09'!$H$3:$H$300,'09'!$D$3:$D$300,C922)+SUMIFS('10'!$I$3:$I$260,'10'!$C$3:$C$260,C922)+SUMIFS('10'!$I$3:$I$260,'10'!$D$3:$D$260,C922)+SUMIFS('11'!$H$3:$H$300,'11'!$C$3:$C$300,C922)+SUMIFS('11'!$H$3:$H$300,'11'!$D$3:$D$300,C922)+SUMIFS('12'!$H$3:$H$300,'12'!$C$3:$C$300,C922)+SUMIFS('12'!$H$3:$H$300,'12'!$D$3:$D$300,C922)</f>
        <v>0</v>
      </c>
      <c r="I922" s="212"/>
      <c r="J922" s="231"/>
      <c r="K922" s="212"/>
      <c r="L922" s="212"/>
    </row>
    <row r="923" spans="1:12" ht="24.75" customHeight="1">
      <c r="A923" s="16">
        <f>Equipes!$H923+(ROW(Equipes!$H923)/100000)</f>
        <v>9.2300000000000004E-3</v>
      </c>
      <c r="B923" s="13">
        <f>RANK(Equipes!$A923,A:A)</f>
        <v>78</v>
      </c>
      <c r="C923" s="28"/>
      <c r="D923" s="18">
        <f>COUNTIF('01'!$C$3:$C$300,C923)+COUNTIF('02'!$C$3:$C$300,C923)+COUNTIF('03'!$C$3:$C$300,C923)+COUNTIF('04'!$C$3:$C$300,C923)+COUNTIF('05'!$C$3:$C$300,C923)+COUNTIF('06'!$C$3:$C$300,C923)+COUNTIF('07'!$C$3:$C$300,C923)+COUNTIF('08'!$C$3:$C$300,C923)+COUNTIF('09'!$C$3:$C$300,C923)+COUNTIF('10'!$C$3:$C$260,C923)+COUNTIF('11'!$C$3:$C$300,C923)+COUNTIF('12'!$C$3:$C$300,C923)</f>
        <v>0</v>
      </c>
      <c r="E923" s="18">
        <f>COUNTIF('01'!$D$3:$D$300,C923)+COUNTIF('02'!$D$3:$D$300,C923)+COUNTIF('03'!$D$3:$D$300,C923)+COUNTIF('04'!$D$3:$D$300,C923)+COUNTIF('05'!$D$3:$D$300,C923)+COUNTIF('06'!$D$3:$D$300,C923)+COUNTIF('07'!$D$3:$D$300,C923)+COUNTIF('08'!$D$3:$D$300,C923)+COUNTIF('09'!$D$3:$D$300,C923)+COUNTIF('10'!$D$3:$D$260,C923)+COUNTIF('11'!$D$3:$D$300,C923)+COUNTIF('12'!$D$3:$D$300,C923)</f>
        <v>0</v>
      </c>
      <c r="F923" s="18">
        <f>COUNTIFS('01'!$C$3:$C$300,C923,'01'!$H$3:$H$300,"&gt;0")+COUNTIFS('01'!$D$3:$D$300,C923,'01'!$H$3:$H$300,"&gt;0")+COUNTIFS('02'!$C$3:$C$300,C923,'02'!$H$3:$H$300,"&gt;0")+COUNTIFS('02'!$D$3:$D$300,C923,'02'!$H$3:$H$300,"&gt;0")+COUNTIFS('03'!$C$3:$C$300,C923,'03'!$H$3:$H$300,"&gt;0")+COUNTIFS('03'!$D$3:$D$300,C923,'03'!$H$3:$H$300,"&gt;0")+COUNTIFS('04'!$C$3:$C$300,C923,'04'!$H$3:$H$300,"&gt;0")+COUNTIFS('04'!$D$3:$D$300,C923,'04'!$H$3:$H$300,"&gt;0")+COUNTIFS('05'!$C$3:$C$300,C923,'05'!$H$3:$H$300,"&gt;0")+COUNTIFS('05'!$D$3:$D$300,C923,'05'!$H$3:$H$300,"&gt;0")+COUNTIFS('06'!$C$3:$C$300,C923,'06'!$H$3:$H$300,"&gt;0")+COUNTIFS('06'!$D$3:$D$300,C923,'06'!$H$3:$H$300,"&gt;0")+COUNTIFS('07'!$C$3:$C$300,C923,'07'!$H$3:$H$300,"&gt;0")+COUNTIFS('07'!$D$3:$D$300,C923,'07'!$H$3:$H$300,"&gt;0")+COUNTIFS('08'!$C$3:$C$300,C923,'08'!$H$3:$H$300,"&gt;0")+COUNTIFS('08'!$D$3:$D$300,C923,'08'!$H$3:$H$300,"&gt;0")+COUNTIFS('09'!$C$3:$C$300,C923,'09'!$H$3:$H$300,"&gt;0")+COUNTIFS('09'!$D$3:$D$300,C923,'09'!$H$3:$H$300,"&gt;0")+COUNTIFS('10'!$C$3:$C$260,C923,'10'!$I$3:$I$260,"&gt;0")+COUNTIFS('10'!$D$3:$D$260,C923,'10'!$I$3:$I$260,"&gt;0")+COUNTIFS('11'!$C$3:$C$300,C923,'11'!$H$3:$H$300,"&gt;0")+COUNTIFS('11'!$D$3:$D$300,C923,'11'!$H$3:$H$300,"&gt;0")+COUNTIFS('12'!$C$3:$C$300,C923,'12'!$H$3:$H$300,"&gt;0")+COUNTIFS('12'!$D$3:$D$300,C923,'12'!$H$3:$H$300,"&gt;0")</f>
        <v>0</v>
      </c>
      <c r="G923" s="18">
        <f>COUNTIFS('01'!$C$3:$C$300,C923,'01'!$H$3:$H$300,"&lt;0")+COUNTIFS('01'!$D$3:$D$300,C923,'01'!$H$3:$H$300,"&lt;0")+COUNTIFS('02'!$C$3:$C$300,C923,'02'!$H$3:$H$300,"&lt;0")+COUNTIFS('02'!$D$3:$D$300,C923,'02'!$H$3:$H$300,"&lt;0")+COUNTIFS('03'!$C$3:$C$300,C923,'03'!$H$3:$H$300,"&lt;0")+COUNTIFS('03'!$D$3:$D$300,C923,'03'!$H$3:$H$300,"&lt;0")+COUNTIFS('04'!$C$3:$C$300,C923,'04'!$H$3:$H$300,"&lt;0")+COUNTIFS('04'!$D$3:$D$300,C923,'04'!$H$3:$H$300,"&lt;0")+COUNTIFS('05'!$C$3:$C$300,C923,'05'!$H$3:$H$300,"&lt;0")+COUNTIFS('05'!$D$3:$D$300,C923,'05'!$H$3:$H$300,"&lt;0")+COUNTIFS('06'!$C$3:$C$300,C923,'06'!$H$3:$H$300,"&lt;0")+COUNTIFS('06'!$D$3:$D$300,C923,'06'!$H$3:$H$300,"&lt;0")+COUNTIFS('07'!$C$3:$C$300,C923,'07'!$H$3:$H$300,"&lt;0")+COUNTIFS('07'!$D$3:$D$300,C923,'07'!$H$3:$H$300,"&lt;0")+COUNTIFS('08'!$C$3:$C$300,C923,'08'!$H$3:$H$300,"&lt;0")+COUNTIFS('08'!$D$3:$D$300,C923,'08'!$H$3:$H$300,"&lt;0")+COUNTIFS('09'!$C$3:$C$300,C923,'09'!$H$3:$H$300,"&lt;0")+COUNTIFS('09'!$D$3:$D$300,C923,'09'!$H$3:$H$300,"&lt;0")+COUNTIFS('10'!$C$3:$C$260,C923,'10'!$I$3:$I$260,"&lt;0")+COUNTIFS('10'!$D$3:$D$260,C923,'10'!$I$3:$I$260,"&lt;0")+COUNTIFS('11'!$C$3:$C$300,C923,'11'!$H$3:$H$300,"&lt;0")+COUNTIFS('11'!$D$3:$D$300,C923,'11'!$H$3:$H$300,"&lt;0")+COUNTIFS('12'!$C$3:$C$300,C923,'12'!$H$3:$H$300,"&lt;0")+COUNTIFS('12'!$D$3:$D$300,C923,'12'!$H$3:$H$300,"&lt;0")</f>
        <v>0</v>
      </c>
      <c r="H923" s="19">
        <f>SUMIFS('01'!$H$3:$H$300,'01'!$C$3:$C$300,C923)+SUMIFS('01'!$H$3:$H$300,'01'!$D$3:$D$300,C923)+SUMIFS('02'!$H$3:$H$300,'02'!$C$3:$C$300,C923)+SUMIFS('02'!$H$3:$H$300,'02'!$D$3:$D$300,C923)+SUMIFS('03'!$H$3:$H$300,'03'!$C$3:$C$300,C923)+SUMIFS('03'!$H$3:$H$300,'03'!$D$3:$D$300,C923)+SUMIFS('04'!$H$3:$H$300,'04'!$C$3:$C$300,C923)+SUMIFS('04'!$H$3:$H$300,'04'!$D$3:$D$300,C923)+SUMIFS('05'!$H$3:$H$300,'05'!$C$3:$C$300,C923)+SUMIFS('05'!$H$3:$H$300,'05'!$D$3:$D$300,C923)+SUMIFS('06'!$H$3:$H$300,'06'!$C$3:$C$300,C923)+SUMIFS('06'!$H$3:$H$300,'06'!$D$3:$D$300,C923)+SUMIFS('07'!$H$3:$H$300,'07'!$C$3:$C$300,C923)+SUMIFS('07'!$H$3:$H$300,'07'!$D$3:$D$300,C923)+SUMIFS('08'!$H$3:$H$300,'08'!$C$3:$C$300,C923)+SUMIFS('08'!$H$3:$H$300,'08'!$D$3:$D$300,C923)+SUMIFS('09'!$H$3:$H$300,'09'!$C$3:$C$300,C923)+SUMIFS('09'!$H$3:$H$300,'09'!$D$3:$D$300,C923)+SUMIFS('10'!$I$3:$I$260,'10'!$C$3:$C$260,C923)+SUMIFS('10'!$I$3:$I$260,'10'!$D$3:$D$260,C923)+SUMIFS('11'!$H$3:$H$300,'11'!$C$3:$C$300,C923)+SUMIFS('11'!$H$3:$H$300,'11'!$D$3:$D$300,C923)+SUMIFS('12'!$H$3:$H$300,'12'!$C$3:$C$300,C923)+SUMIFS('12'!$H$3:$H$300,'12'!$D$3:$D$300,C923)</f>
        <v>0</v>
      </c>
      <c r="I923" s="212"/>
      <c r="J923" s="231"/>
      <c r="K923" s="212"/>
      <c r="L923" s="212"/>
    </row>
    <row r="924" spans="1:12" ht="24.75" customHeight="1">
      <c r="A924" s="16">
        <f>Equipes!$H924+(ROW(Equipes!$H924)/100000)</f>
        <v>9.2399999999999999E-3</v>
      </c>
      <c r="B924" s="13">
        <f>RANK(Equipes!$A924,A:A)</f>
        <v>77</v>
      </c>
      <c r="C924" s="28"/>
      <c r="D924" s="18">
        <f>COUNTIF('01'!$C$3:$C$300,C924)+COUNTIF('02'!$C$3:$C$300,C924)+COUNTIF('03'!$C$3:$C$300,C924)+COUNTIF('04'!$C$3:$C$300,C924)+COUNTIF('05'!$C$3:$C$300,C924)+COUNTIF('06'!$C$3:$C$300,C924)+COUNTIF('07'!$C$3:$C$300,C924)+COUNTIF('08'!$C$3:$C$300,C924)+COUNTIF('09'!$C$3:$C$300,C924)+COUNTIF('10'!$C$3:$C$260,C924)+COUNTIF('11'!$C$3:$C$300,C924)+COUNTIF('12'!$C$3:$C$300,C924)</f>
        <v>0</v>
      </c>
      <c r="E924" s="18">
        <f>COUNTIF('01'!$D$3:$D$300,C924)+COUNTIF('02'!$D$3:$D$300,C924)+COUNTIF('03'!$D$3:$D$300,C924)+COUNTIF('04'!$D$3:$D$300,C924)+COUNTIF('05'!$D$3:$D$300,C924)+COUNTIF('06'!$D$3:$D$300,C924)+COUNTIF('07'!$D$3:$D$300,C924)+COUNTIF('08'!$D$3:$D$300,C924)+COUNTIF('09'!$D$3:$D$300,C924)+COUNTIF('10'!$D$3:$D$260,C924)+COUNTIF('11'!$D$3:$D$300,C924)+COUNTIF('12'!$D$3:$D$300,C924)</f>
        <v>0</v>
      </c>
      <c r="F924" s="18">
        <f>COUNTIFS('01'!$C$3:$C$300,C924,'01'!$H$3:$H$300,"&gt;0")+COUNTIFS('01'!$D$3:$D$300,C924,'01'!$H$3:$H$300,"&gt;0")+COUNTIFS('02'!$C$3:$C$300,C924,'02'!$H$3:$H$300,"&gt;0")+COUNTIFS('02'!$D$3:$D$300,C924,'02'!$H$3:$H$300,"&gt;0")+COUNTIFS('03'!$C$3:$C$300,C924,'03'!$H$3:$H$300,"&gt;0")+COUNTIFS('03'!$D$3:$D$300,C924,'03'!$H$3:$H$300,"&gt;0")+COUNTIFS('04'!$C$3:$C$300,C924,'04'!$H$3:$H$300,"&gt;0")+COUNTIFS('04'!$D$3:$D$300,C924,'04'!$H$3:$H$300,"&gt;0")+COUNTIFS('05'!$C$3:$C$300,C924,'05'!$H$3:$H$300,"&gt;0")+COUNTIFS('05'!$D$3:$D$300,C924,'05'!$H$3:$H$300,"&gt;0")+COUNTIFS('06'!$C$3:$C$300,C924,'06'!$H$3:$H$300,"&gt;0")+COUNTIFS('06'!$D$3:$D$300,C924,'06'!$H$3:$H$300,"&gt;0")+COUNTIFS('07'!$C$3:$C$300,C924,'07'!$H$3:$H$300,"&gt;0")+COUNTIFS('07'!$D$3:$D$300,C924,'07'!$H$3:$H$300,"&gt;0")+COUNTIFS('08'!$C$3:$C$300,C924,'08'!$H$3:$H$300,"&gt;0")+COUNTIFS('08'!$D$3:$D$300,C924,'08'!$H$3:$H$300,"&gt;0")+COUNTIFS('09'!$C$3:$C$300,C924,'09'!$H$3:$H$300,"&gt;0")+COUNTIFS('09'!$D$3:$D$300,C924,'09'!$H$3:$H$300,"&gt;0")+COUNTIFS('10'!$C$3:$C$260,C924,'10'!$I$3:$I$260,"&gt;0")+COUNTIFS('10'!$D$3:$D$260,C924,'10'!$I$3:$I$260,"&gt;0")+COUNTIFS('11'!$C$3:$C$300,C924,'11'!$H$3:$H$300,"&gt;0")+COUNTIFS('11'!$D$3:$D$300,C924,'11'!$H$3:$H$300,"&gt;0")+COUNTIFS('12'!$C$3:$C$300,C924,'12'!$H$3:$H$300,"&gt;0")+COUNTIFS('12'!$D$3:$D$300,C924,'12'!$H$3:$H$300,"&gt;0")</f>
        <v>0</v>
      </c>
      <c r="G924" s="18">
        <f>COUNTIFS('01'!$C$3:$C$300,C924,'01'!$H$3:$H$300,"&lt;0")+COUNTIFS('01'!$D$3:$D$300,C924,'01'!$H$3:$H$300,"&lt;0")+COUNTIFS('02'!$C$3:$C$300,C924,'02'!$H$3:$H$300,"&lt;0")+COUNTIFS('02'!$D$3:$D$300,C924,'02'!$H$3:$H$300,"&lt;0")+COUNTIFS('03'!$C$3:$C$300,C924,'03'!$H$3:$H$300,"&lt;0")+COUNTIFS('03'!$D$3:$D$300,C924,'03'!$H$3:$H$300,"&lt;0")+COUNTIFS('04'!$C$3:$C$300,C924,'04'!$H$3:$H$300,"&lt;0")+COUNTIFS('04'!$D$3:$D$300,C924,'04'!$H$3:$H$300,"&lt;0")+COUNTIFS('05'!$C$3:$C$300,C924,'05'!$H$3:$H$300,"&lt;0")+COUNTIFS('05'!$D$3:$D$300,C924,'05'!$H$3:$H$300,"&lt;0")+COUNTIFS('06'!$C$3:$C$300,C924,'06'!$H$3:$H$300,"&lt;0")+COUNTIFS('06'!$D$3:$D$300,C924,'06'!$H$3:$H$300,"&lt;0")+COUNTIFS('07'!$C$3:$C$300,C924,'07'!$H$3:$H$300,"&lt;0")+COUNTIFS('07'!$D$3:$D$300,C924,'07'!$H$3:$H$300,"&lt;0")+COUNTIFS('08'!$C$3:$C$300,C924,'08'!$H$3:$H$300,"&lt;0")+COUNTIFS('08'!$D$3:$D$300,C924,'08'!$H$3:$H$300,"&lt;0")+COUNTIFS('09'!$C$3:$C$300,C924,'09'!$H$3:$H$300,"&lt;0")+COUNTIFS('09'!$D$3:$D$300,C924,'09'!$H$3:$H$300,"&lt;0")+COUNTIFS('10'!$C$3:$C$260,C924,'10'!$I$3:$I$260,"&lt;0")+COUNTIFS('10'!$D$3:$D$260,C924,'10'!$I$3:$I$260,"&lt;0")+COUNTIFS('11'!$C$3:$C$300,C924,'11'!$H$3:$H$300,"&lt;0")+COUNTIFS('11'!$D$3:$D$300,C924,'11'!$H$3:$H$300,"&lt;0")+COUNTIFS('12'!$C$3:$C$300,C924,'12'!$H$3:$H$300,"&lt;0")+COUNTIFS('12'!$D$3:$D$300,C924,'12'!$H$3:$H$300,"&lt;0")</f>
        <v>0</v>
      </c>
      <c r="H924" s="19">
        <f>SUMIFS('01'!$H$3:$H$300,'01'!$C$3:$C$300,C924)+SUMIFS('01'!$H$3:$H$300,'01'!$D$3:$D$300,C924)+SUMIFS('02'!$H$3:$H$300,'02'!$C$3:$C$300,C924)+SUMIFS('02'!$H$3:$H$300,'02'!$D$3:$D$300,C924)+SUMIFS('03'!$H$3:$H$300,'03'!$C$3:$C$300,C924)+SUMIFS('03'!$H$3:$H$300,'03'!$D$3:$D$300,C924)+SUMIFS('04'!$H$3:$H$300,'04'!$C$3:$C$300,C924)+SUMIFS('04'!$H$3:$H$300,'04'!$D$3:$D$300,C924)+SUMIFS('05'!$H$3:$H$300,'05'!$C$3:$C$300,C924)+SUMIFS('05'!$H$3:$H$300,'05'!$D$3:$D$300,C924)+SUMIFS('06'!$H$3:$H$300,'06'!$C$3:$C$300,C924)+SUMIFS('06'!$H$3:$H$300,'06'!$D$3:$D$300,C924)+SUMIFS('07'!$H$3:$H$300,'07'!$C$3:$C$300,C924)+SUMIFS('07'!$H$3:$H$300,'07'!$D$3:$D$300,C924)+SUMIFS('08'!$H$3:$H$300,'08'!$C$3:$C$300,C924)+SUMIFS('08'!$H$3:$H$300,'08'!$D$3:$D$300,C924)+SUMIFS('09'!$H$3:$H$300,'09'!$C$3:$C$300,C924)+SUMIFS('09'!$H$3:$H$300,'09'!$D$3:$D$300,C924)+SUMIFS('10'!$I$3:$I$260,'10'!$C$3:$C$260,C924)+SUMIFS('10'!$I$3:$I$260,'10'!$D$3:$D$260,C924)+SUMIFS('11'!$H$3:$H$300,'11'!$C$3:$C$300,C924)+SUMIFS('11'!$H$3:$H$300,'11'!$D$3:$D$300,C924)+SUMIFS('12'!$H$3:$H$300,'12'!$C$3:$C$300,C924)+SUMIFS('12'!$H$3:$H$300,'12'!$D$3:$D$300,C924)</f>
        <v>0</v>
      </c>
      <c r="I924" s="212"/>
      <c r="J924" s="231"/>
      <c r="K924" s="212"/>
      <c r="L924" s="212"/>
    </row>
    <row r="925" spans="1:12" ht="24.75" customHeight="1">
      <c r="A925" s="16">
        <f>Equipes!$H925+(ROW(Equipes!$H925)/100000)</f>
        <v>9.2499999999999995E-3</v>
      </c>
      <c r="B925" s="13">
        <f>RANK(Equipes!$A925,A:A)</f>
        <v>76</v>
      </c>
      <c r="C925" s="28"/>
      <c r="D925" s="18">
        <f>COUNTIF('01'!$C$3:$C$300,C925)+COUNTIF('02'!$C$3:$C$300,C925)+COUNTIF('03'!$C$3:$C$300,C925)+COUNTIF('04'!$C$3:$C$300,C925)+COUNTIF('05'!$C$3:$C$300,C925)+COUNTIF('06'!$C$3:$C$300,C925)+COUNTIF('07'!$C$3:$C$300,C925)+COUNTIF('08'!$C$3:$C$300,C925)+COUNTIF('09'!$C$3:$C$300,C925)+COUNTIF('10'!$C$3:$C$260,C925)+COUNTIF('11'!$C$3:$C$300,C925)+COUNTIF('12'!$C$3:$C$300,C925)</f>
        <v>0</v>
      </c>
      <c r="E925" s="18">
        <f>COUNTIF('01'!$D$3:$D$300,C925)+COUNTIF('02'!$D$3:$D$300,C925)+COUNTIF('03'!$D$3:$D$300,C925)+COUNTIF('04'!$D$3:$D$300,C925)+COUNTIF('05'!$D$3:$D$300,C925)+COUNTIF('06'!$D$3:$D$300,C925)+COUNTIF('07'!$D$3:$D$300,C925)+COUNTIF('08'!$D$3:$D$300,C925)+COUNTIF('09'!$D$3:$D$300,C925)+COUNTIF('10'!$D$3:$D$260,C925)+COUNTIF('11'!$D$3:$D$300,C925)+COUNTIF('12'!$D$3:$D$300,C925)</f>
        <v>0</v>
      </c>
      <c r="F925" s="18">
        <f>COUNTIFS('01'!$C$3:$C$300,C925,'01'!$H$3:$H$300,"&gt;0")+COUNTIFS('01'!$D$3:$D$300,C925,'01'!$H$3:$H$300,"&gt;0")+COUNTIFS('02'!$C$3:$C$300,C925,'02'!$H$3:$H$300,"&gt;0")+COUNTIFS('02'!$D$3:$D$300,C925,'02'!$H$3:$H$300,"&gt;0")+COUNTIFS('03'!$C$3:$C$300,C925,'03'!$H$3:$H$300,"&gt;0")+COUNTIFS('03'!$D$3:$D$300,C925,'03'!$H$3:$H$300,"&gt;0")+COUNTIFS('04'!$C$3:$C$300,C925,'04'!$H$3:$H$300,"&gt;0")+COUNTIFS('04'!$D$3:$D$300,C925,'04'!$H$3:$H$300,"&gt;0")+COUNTIFS('05'!$C$3:$C$300,C925,'05'!$H$3:$H$300,"&gt;0")+COUNTIFS('05'!$D$3:$D$300,C925,'05'!$H$3:$H$300,"&gt;0")+COUNTIFS('06'!$C$3:$C$300,C925,'06'!$H$3:$H$300,"&gt;0")+COUNTIFS('06'!$D$3:$D$300,C925,'06'!$H$3:$H$300,"&gt;0")+COUNTIFS('07'!$C$3:$C$300,C925,'07'!$H$3:$H$300,"&gt;0")+COUNTIFS('07'!$D$3:$D$300,C925,'07'!$H$3:$H$300,"&gt;0")+COUNTIFS('08'!$C$3:$C$300,C925,'08'!$H$3:$H$300,"&gt;0")+COUNTIFS('08'!$D$3:$D$300,C925,'08'!$H$3:$H$300,"&gt;0")+COUNTIFS('09'!$C$3:$C$300,C925,'09'!$H$3:$H$300,"&gt;0")+COUNTIFS('09'!$D$3:$D$300,C925,'09'!$H$3:$H$300,"&gt;0")+COUNTIFS('10'!$C$3:$C$260,C925,'10'!$I$3:$I$260,"&gt;0")+COUNTIFS('10'!$D$3:$D$260,C925,'10'!$I$3:$I$260,"&gt;0")+COUNTIFS('11'!$C$3:$C$300,C925,'11'!$H$3:$H$300,"&gt;0")+COUNTIFS('11'!$D$3:$D$300,C925,'11'!$H$3:$H$300,"&gt;0")+COUNTIFS('12'!$C$3:$C$300,C925,'12'!$H$3:$H$300,"&gt;0")+COUNTIFS('12'!$D$3:$D$300,C925,'12'!$H$3:$H$300,"&gt;0")</f>
        <v>0</v>
      </c>
      <c r="G925" s="18">
        <f>COUNTIFS('01'!$C$3:$C$300,C925,'01'!$H$3:$H$300,"&lt;0")+COUNTIFS('01'!$D$3:$D$300,C925,'01'!$H$3:$H$300,"&lt;0")+COUNTIFS('02'!$C$3:$C$300,C925,'02'!$H$3:$H$300,"&lt;0")+COUNTIFS('02'!$D$3:$D$300,C925,'02'!$H$3:$H$300,"&lt;0")+COUNTIFS('03'!$C$3:$C$300,C925,'03'!$H$3:$H$300,"&lt;0")+COUNTIFS('03'!$D$3:$D$300,C925,'03'!$H$3:$H$300,"&lt;0")+COUNTIFS('04'!$C$3:$C$300,C925,'04'!$H$3:$H$300,"&lt;0")+COUNTIFS('04'!$D$3:$D$300,C925,'04'!$H$3:$H$300,"&lt;0")+COUNTIFS('05'!$C$3:$C$300,C925,'05'!$H$3:$H$300,"&lt;0")+COUNTIFS('05'!$D$3:$D$300,C925,'05'!$H$3:$H$300,"&lt;0")+COUNTIFS('06'!$C$3:$C$300,C925,'06'!$H$3:$H$300,"&lt;0")+COUNTIFS('06'!$D$3:$D$300,C925,'06'!$H$3:$H$300,"&lt;0")+COUNTIFS('07'!$C$3:$C$300,C925,'07'!$H$3:$H$300,"&lt;0")+COUNTIFS('07'!$D$3:$D$300,C925,'07'!$H$3:$H$300,"&lt;0")+COUNTIFS('08'!$C$3:$C$300,C925,'08'!$H$3:$H$300,"&lt;0")+COUNTIFS('08'!$D$3:$D$300,C925,'08'!$H$3:$H$300,"&lt;0")+COUNTIFS('09'!$C$3:$C$300,C925,'09'!$H$3:$H$300,"&lt;0")+COUNTIFS('09'!$D$3:$D$300,C925,'09'!$H$3:$H$300,"&lt;0")+COUNTIFS('10'!$C$3:$C$260,C925,'10'!$I$3:$I$260,"&lt;0")+COUNTIFS('10'!$D$3:$D$260,C925,'10'!$I$3:$I$260,"&lt;0")+COUNTIFS('11'!$C$3:$C$300,C925,'11'!$H$3:$H$300,"&lt;0")+COUNTIFS('11'!$D$3:$D$300,C925,'11'!$H$3:$H$300,"&lt;0")+COUNTIFS('12'!$C$3:$C$300,C925,'12'!$H$3:$H$300,"&lt;0")+COUNTIFS('12'!$D$3:$D$300,C925,'12'!$H$3:$H$300,"&lt;0")</f>
        <v>0</v>
      </c>
      <c r="H925" s="19">
        <f>SUMIFS('01'!$H$3:$H$300,'01'!$C$3:$C$300,C925)+SUMIFS('01'!$H$3:$H$300,'01'!$D$3:$D$300,C925)+SUMIFS('02'!$H$3:$H$300,'02'!$C$3:$C$300,C925)+SUMIFS('02'!$H$3:$H$300,'02'!$D$3:$D$300,C925)+SUMIFS('03'!$H$3:$H$300,'03'!$C$3:$C$300,C925)+SUMIFS('03'!$H$3:$H$300,'03'!$D$3:$D$300,C925)+SUMIFS('04'!$H$3:$H$300,'04'!$C$3:$C$300,C925)+SUMIFS('04'!$H$3:$H$300,'04'!$D$3:$D$300,C925)+SUMIFS('05'!$H$3:$H$300,'05'!$C$3:$C$300,C925)+SUMIFS('05'!$H$3:$H$300,'05'!$D$3:$D$300,C925)+SUMIFS('06'!$H$3:$H$300,'06'!$C$3:$C$300,C925)+SUMIFS('06'!$H$3:$H$300,'06'!$D$3:$D$300,C925)+SUMIFS('07'!$H$3:$H$300,'07'!$C$3:$C$300,C925)+SUMIFS('07'!$H$3:$H$300,'07'!$D$3:$D$300,C925)+SUMIFS('08'!$H$3:$H$300,'08'!$C$3:$C$300,C925)+SUMIFS('08'!$H$3:$H$300,'08'!$D$3:$D$300,C925)+SUMIFS('09'!$H$3:$H$300,'09'!$C$3:$C$300,C925)+SUMIFS('09'!$H$3:$H$300,'09'!$D$3:$D$300,C925)+SUMIFS('10'!$I$3:$I$260,'10'!$C$3:$C$260,C925)+SUMIFS('10'!$I$3:$I$260,'10'!$D$3:$D$260,C925)+SUMIFS('11'!$H$3:$H$300,'11'!$C$3:$C$300,C925)+SUMIFS('11'!$H$3:$H$300,'11'!$D$3:$D$300,C925)+SUMIFS('12'!$H$3:$H$300,'12'!$C$3:$C$300,C925)+SUMIFS('12'!$H$3:$H$300,'12'!$D$3:$D$300,C925)</f>
        <v>0</v>
      </c>
      <c r="I925" s="212"/>
      <c r="J925" s="231"/>
      <c r="K925" s="212"/>
      <c r="L925" s="212"/>
    </row>
    <row r="926" spans="1:12" ht="24.75" customHeight="1">
      <c r="A926" s="16">
        <f>Equipes!$H926+(ROW(Equipes!$H926)/100000)</f>
        <v>9.2599999999999991E-3</v>
      </c>
      <c r="B926" s="13">
        <f>RANK(Equipes!$A926,A:A)</f>
        <v>75</v>
      </c>
      <c r="C926" s="28"/>
      <c r="D926" s="18">
        <f>COUNTIF('01'!$C$3:$C$300,C926)+COUNTIF('02'!$C$3:$C$300,C926)+COUNTIF('03'!$C$3:$C$300,C926)+COUNTIF('04'!$C$3:$C$300,C926)+COUNTIF('05'!$C$3:$C$300,C926)+COUNTIF('06'!$C$3:$C$300,C926)+COUNTIF('07'!$C$3:$C$300,C926)+COUNTIF('08'!$C$3:$C$300,C926)+COUNTIF('09'!$C$3:$C$300,C926)+COUNTIF('10'!$C$3:$C$260,C926)+COUNTIF('11'!$C$3:$C$300,C926)+COUNTIF('12'!$C$3:$C$300,C926)</f>
        <v>0</v>
      </c>
      <c r="E926" s="18">
        <f>COUNTIF('01'!$D$3:$D$300,C926)+COUNTIF('02'!$D$3:$D$300,C926)+COUNTIF('03'!$D$3:$D$300,C926)+COUNTIF('04'!$D$3:$D$300,C926)+COUNTIF('05'!$D$3:$D$300,C926)+COUNTIF('06'!$D$3:$D$300,C926)+COUNTIF('07'!$D$3:$D$300,C926)+COUNTIF('08'!$D$3:$D$300,C926)+COUNTIF('09'!$D$3:$D$300,C926)+COUNTIF('10'!$D$3:$D$260,C926)+COUNTIF('11'!$D$3:$D$300,C926)+COUNTIF('12'!$D$3:$D$300,C926)</f>
        <v>0</v>
      </c>
      <c r="F926" s="18">
        <f>COUNTIFS('01'!$C$3:$C$300,C926,'01'!$H$3:$H$300,"&gt;0")+COUNTIFS('01'!$D$3:$D$300,C926,'01'!$H$3:$H$300,"&gt;0")+COUNTIFS('02'!$C$3:$C$300,C926,'02'!$H$3:$H$300,"&gt;0")+COUNTIFS('02'!$D$3:$D$300,C926,'02'!$H$3:$H$300,"&gt;0")+COUNTIFS('03'!$C$3:$C$300,C926,'03'!$H$3:$H$300,"&gt;0")+COUNTIFS('03'!$D$3:$D$300,C926,'03'!$H$3:$H$300,"&gt;0")+COUNTIFS('04'!$C$3:$C$300,C926,'04'!$H$3:$H$300,"&gt;0")+COUNTIFS('04'!$D$3:$D$300,C926,'04'!$H$3:$H$300,"&gt;0")+COUNTIFS('05'!$C$3:$C$300,C926,'05'!$H$3:$H$300,"&gt;0")+COUNTIFS('05'!$D$3:$D$300,C926,'05'!$H$3:$H$300,"&gt;0")+COUNTIFS('06'!$C$3:$C$300,C926,'06'!$H$3:$H$300,"&gt;0")+COUNTIFS('06'!$D$3:$D$300,C926,'06'!$H$3:$H$300,"&gt;0")+COUNTIFS('07'!$C$3:$C$300,C926,'07'!$H$3:$H$300,"&gt;0")+COUNTIFS('07'!$D$3:$D$300,C926,'07'!$H$3:$H$300,"&gt;0")+COUNTIFS('08'!$C$3:$C$300,C926,'08'!$H$3:$H$300,"&gt;0")+COUNTIFS('08'!$D$3:$D$300,C926,'08'!$H$3:$H$300,"&gt;0")+COUNTIFS('09'!$C$3:$C$300,C926,'09'!$H$3:$H$300,"&gt;0")+COUNTIFS('09'!$D$3:$D$300,C926,'09'!$H$3:$H$300,"&gt;0")+COUNTIFS('10'!$C$3:$C$260,C926,'10'!$I$3:$I$260,"&gt;0")+COUNTIFS('10'!$D$3:$D$260,C926,'10'!$I$3:$I$260,"&gt;0")+COUNTIFS('11'!$C$3:$C$300,C926,'11'!$H$3:$H$300,"&gt;0")+COUNTIFS('11'!$D$3:$D$300,C926,'11'!$H$3:$H$300,"&gt;0")+COUNTIFS('12'!$C$3:$C$300,C926,'12'!$H$3:$H$300,"&gt;0")+COUNTIFS('12'!$D$3:$D$300,C926,'12'!$H$3:$H$300,"&gt;0")</f>
        <v>0</v>
      </c>
      <c r="G926" s="18">
        <f>COUNTIFS('01'!$C$3:$C$300,C926,'01'!$H$3:$H$300,"&lt;0")+COUNTIFS('01'!$D$3:$D$300,C926,'01'!$H$3:$H$300,"&lt;0")+COUNTIFS('02'!$C$3:$C$300,C926,'02'!$H$3:$H$300,"&lt;0")+COUNTIFS('02'!$D$3:$D$300,C926,'02'!$H$3:$H$300,"&lt;0")+COUNTIFS('03'!$C$3:$C$300,C926,'03'!$H$3:$H$300,"&lt;0")+COUNTIFS('03'!$D$3:$D$300,C926,'03'!$H$3:$H$300,"&lt;0")+COUNTIFS('04'!$C$3:$C$300,C926,'04'!$H$3:$H$300,"&lt;0")+COUNTIFS('04'!$D$3:$D$300,C926,'04'!$H$3:$H$300,"&lt;0")+COUNTIFS('05'!$C$3:$C$300,C926,'05'!$H$3:$H$300,"&lt;0")+COUNTIFS('05'!$D$3:$D$300,C926,'05'!$H$3:$H$300,"&lt;0")+COUNTIFS('06'!$C$3:$C$300,C926,'06'!$H$3:$H$300,"&lt;0")+COUNTIFS('06'!$D$3:$D$300,C926,'06'!$H$3:$H$300,"&lt;0")+COUNTIFS('07'!$C$3:$C$300,C926,'07'!$H$3:$H$300,"&lt;0")+COUNTIFS('07'!$D$3:$D$300,C926,'07'!$H$3:$H$300,"&lt;0")+COUNTIFS('08'!$C$3:$C$300,C926,'08'!$H$3:$H$300,"&lt;0")+COUNTIFS('08'!$D$3:$D$300,C926,'08'!$H$3:$H$300,"&lt;0")+COUNTIFS('09'!$C$3:$C$300,C926,'09'!$H$3:$H$300,"&lt;0")+COUNTIFS('09'!$D$3:$D$300,C926,'09'!$H$3:$H$300,"&lt;0")+COUNTIFS('10'!$C$3:$C$260,C926,'10'!$I$3:$I$260,"&lt;0")+COUNTIFS('10'!$D$3:$D$260,C926,'10'!$I$3:$I$260,"&lt;0")+COUNTIFS('11'!$C$3:$C$300,C926,'11'!$H$3:$H$300,"&lt;0")+COUNTIFS('11'!$D$3:$D$300,C926,'11'!$H$3:$H$300,"&lt;0")+COUNTIFS('12'!$C$3:$C$300,C926,'12'!$H$3:$H$300,"&lt;0")+COUNTIFS('12'!$D$3:$D$300,C926,'12'!$H$3:$H$300,"&lt;0")</f>
        <v>0</v>
      </c>
      <c r="H926" s="19">
        <f>SUMIFS('01'!$H$3:$H$300,'01'!$C$3:$C$300,C926)+SUMIFS('01'!$H$3:$H$300,'01'!$D$3:$D$300,C926)+SUMIFS('02'!$H$3:$H$300,'02'!$C$3:$C$300,C926)+SUMIFS('02'!$H$3:$H$300,'02'!$D$3:$D$300,C926)+SUMIFS('03'!$H$3:$H$300,'03'!$C$3:$C$300,C926)+SUMIFS('03'!$H$3:$H$300,'03'!$D$3:$D$300,C926)+SUMIFS('04'!$H$3:$H$300,'04'!$C$3:$C$300,C926)+SUMIFS('04'!$H$3:$H$300,'04'!$D$3:$D$300,C926)+SUMIFS('05'!$H$3:$H$300,'05'!$C$3:$C$300,C926)+SUMIFS('05'!$H$3:$H$300,'05'!$D$3:$D$300,C926)+SUMIFS('06'!$H$3:$H$300,'06'!$C$3:$C$300,C926)+SUMIFS('06'!$H$3:$H$300,'06'!$D$3:$D$300,C926)+SUMIFS('07'!$H$3:$H$300,'07'!$C$3:$C$300,C926)+SUMIFS('07'!$H$3:$H$300,'07'!$D$3:$D$300,C926)+SUMIFS('08'!$H$3:$H$300,'08'!$C$3:$C$300,C926)+SUMIFS('08'!$H$3:$H$300,'08'!$D$3:$D$300,C926)+SUMIFS('09'!$H$3:$H$300,'09'!$C$3:$C$300,C926)+SUMIFS('09'!$H$3:$H$300,'09'!$D$3:$D$300,C926)+SUMIFS('10'!$I$3:$I$260,'10'!$C$3:$C$260,C926)+SUMIFS('10'!$I$3:$I$260,'10'!$D$3:$D$260,C926)+SUMIFS('11'!$H$3:$H$300,'11'!$C$3:$C$300,C926)+SUMIFS('11'!$H$3:$H$300,'11'!$D$3:$D$300,C926)+SUMIFS('12'!$H$3:$H$300,'12'!$C$3:$C$300,C926)+SUMIFS('12'!$H$3:$H$300,'12'!$D$3:$D$300,C926)</f>
        <v>0</v>
      </c>
      <c r="I926" s="212"/>
      <c r="J926" s="231"/>
      <c r="K926" s="212"/>
      <c r="L926" s="212"/>
    </row>
    <row r="927" spans="1:12" ht="24.75" customHeight="1">
      <c r="A927" s="16">
        <f>Equipes!$H927+(ROW(Equipes!$H927)/100000)</f>
        <v>9.2700000000000005E-3</v>
      </c>
      <c r="B927" s="13">
        <f>RANK(Equipes!$A927,A:A)</f>
        <v>74</v>
      </c>
      <c r="C927" s="28"/>
      <c r="D927" s="18">
        <f>COUNTIF('01'!$C$3:$C$300,C927)+COUNTIF('02'!$C$3:$C$300,C927)+COUNTIF('03'!$C$3:$C$300,C927)+COUNTIF('04'!$C$3:$C$300,C927)+COUNTIF('05'!$C$3:$C$300,C927)+COUNTIF('06'!$C$3:$C$300,C927)+COUNTIF('07'!$C$3:$C$300,C927)+COUNTIF('08'!$C$3:$C$300,C927)+COUNTIF('09'!$C$3:$C$300,C927)+COUNTIF('10'!$C$3:$C$260,C927)+COUNTIF('11'!$C$3:$C$300,C927)+COUNTIF('12'!$C$3:$C$300,C927)</f>
        <v>0</v>
      </c>
      <c r="E927" s="18">
        <f>COUNTIF('01'!$D$3:$D$300,C927)+COUNTIF('02'!$D$3:$D$300,C927)+COUNTIF('03'!$D$3:$D$300,C927)+COUNTIF('04'!$D$3:$D$300,C927)+COUNTIF('05'!$D$3:$D$300,C927)+COUNTIF('06'!$D$3:$D$300,C927)+COUNTIF('07'!$D$3:$D$300,C927)+COUNTIF('08'!$D$3:$D$300,C927)+COUNTIF('09'!$D$3:$D$300,C927)+COUNTIF('10'!$D$3:$D$260,C927)+COUNTIF('11'!$D$3:$D$300,C927)+COUNTIF('12'!$D$3:$D$300,C927)</f>
        <v>0</v>
      </c>
      <c r="F927" s="18">
        <f>COUNTIFS('01'!$C$3:$C$300,C927,'01'!$H$3:$H$300,"&gt;0")+COUNTIFS('01'!$D$3:$D$300,C927,'01'!$H$3:$H$300,"&gt;0")+COUNTIFS('02'!$C$3:$C$300,C927,'02'!$H$3:$H$300,"&gt;0")+COUNTIFS('02'!$D$3:$D$300,C927,'02'!$H$3:$H$300,"&gt;0")+COUNTIFS('03'!$C$3:$C$300,C927,'03'!$H$3:$H$300,"&gt;0")+COUNTIFS('03'!$D$3:$D$300,C927,'03'!$H$3:$H$300,"&gt;0")+COUNTIFS('04'!$C$3:$C$300,C927,'04'!$H$3:$H$300,"&gt;0")+COUNTIFS('04'!$D$3:$D$300,C927,'04'!$H$3:$H$300,"&gt;0")+COUNTIFS('05'!$C$3:$C$300,C927,'05'!$H$3:$H$300,"&gt;0")+COUNTIFS('05'!$D$3:$D$300,C927,'05'!$H$3:$H$300,"&gt;0")+COUNTIFS('06'!$C$3:$C$300,C927,'06'!$H$3:$H$300,"&gt;0")+COUNTIFS('06'!$D$3:$D$300,C927,'06'!$H$3:$H$300,"&gt;0")+COUNTIFS('07'!$C$3:$C$300,C927,'07'!$H$3:$H$300,"&gt;0")+COUNTIFS('07'!$D$3:$D$300,C927,'07'!$H$3:$H$300,"&gt;0")+COUNTIFS('08'!$C$3:$C$300,C927,'08'!$H$3:$H$300,"&gt;0")+COUNTIFS('08'!$D$3:$D$300,C927,'08'!$H$3:$H$300,"&gt;0")+COUNTIFS('09'!$C$3:$C$300,C927,'09'!$H$3:$H$300,"&gt;0")+COUNTIFS('09'!$D$3:$D$300,C927,'09'!$H$3:$H$300,"&gt;0")+COUNTIFS('10'!$C$3:$C$260,C927,'10'!$I$3:$I$260,"&gt;0")+COUNTIFS('10'!$D$3:$D$260,C927,'10'!$I$3:$I$260,"&gt;0")+COUNTIFS('11'!$C$3:$C$300,C927,'11'!$H$3:$H$300,"&gt;0")+COUNTIFS('11'!$D$3:$D$300,C927,'11'!$H$3:$H$300,"&gt;0")+COUNTIFS('12'!$C$3:$C$300,C927,'12'!$H$3:$H$300,"&gt;0")+COUNTIFS('12'!$D$3:$D$300,C927,'12'!$H$3:$H$300,"&gt;0")</f>
        <v>0</v>
      </c>
      <c r="G927" s="18">
        <f>COUNTIFS('01'!$C$3:$C$300,C927,'01'!$H$3:$H$300,"&lt;0")+COUNTIFS('01'!$D$3:$D$300,C927,'01'!$H$3:$H$300,"&lt;0")+COUNTIFS('02'!$C$3:$C$300,C927,'02'!$H$3:$H$300,"&lt;0")+COUNTIFS('02'!$D$3:$D$300,C927,'02'!$H$3:$H$300,"&lt;0")+COUNTIFS('03'!$C$3:$C$300,C927,'03'!$H$3:$H$300,"&lt;0")+COUNTIFS('03'!$D$3:$D$300,C927,'03'!$H$3:$H$300,"&lt;0")+COUNTIFS('04'!$C$3:$C$300,C927,'04'!$H$3:$H$300,"&lt;0")+COUNTIFS('04'!$D$3:$D$300,C927,'04'!$H$3:$H$300,"&lt;0")+COUNTIFS('05'!$C$3:$C$300,C927,'05'!$H$3:$H$300,"&lt;0")+COUNTIFS('05'!$D$3:$D$300,C927,'05'!$H$3:$H$300,"&lt;0")+COUNTIFS('06'!$C$3:$C$300,C927,'06'!$H$3:$H$300,"&lt;0")+COUNTIFS('06'!$D$3:$D$300,C927,'06'!$H$3:$H$300,"&lt;0")+COUNTIFS('07'!$C$3:$C$300,C927,'07'!$H$3:$H$300,"&lt;0")+COUNTIFS('07'!$D$3:$D$300,C927,'07'!$H$3:$H$300,"&lt;0")+COUNTIFS('08'!$C$3:$C$300,C927,'08'!$H$3:$H$300,"&lt;0")+COUNTIFS('08'!$D$3:$D$300,C927,'08'!$H$3:$H$300,"&lt;0")+COUNTIFS('09'!$C$3:$C$300,C927,'09'!$H$3:$H$300,"&lt;0")+COUNTIFS('09'!$D$3:$D$300,C927,'09'!$H$3:$H$300,"&lt;0")+COUNTIFS('10'!$C$3:$C$260,C927,'10'!$I$3:$I$260,"&lt;0")+COUNTIFS('10'!$D$3:$D$260,C927,'10'!$I$3:$I$260,"&lt;0")+COUNTIFS('11'!$C$3:$C$300,C927,'11'!$H$3:$H$300,"&lt;0")+COUNTIFS('11'!$D$3:$D$300,C927,'11'!$H$3:$H$300,"&lt;0")+COUNTIFS('12'!$C$3:$C$300,C927,'12'!$H$3:$H$300,"&lt;0")+COUNTIFS('12'!$D$3:$D$300,C927,'12'!$H$3:$H$300,"&lt;0")</f>
        <v>0</v>
      </c>
      <c r="H927" s="19">
        <f>SUMIFS('01'!$H$3:$H$300,'01'!$C$3:$C$300,C927)+SUMIFS('01'!$H$3:$H$300,'01'!$D$3:$D$300,C927)+SUMIFS('02'!$H$3:$H$300,'02'!$C$3:$C$300,C927)+SUMIFS('02'!$H$3:$H$300,'02'!$D$3:$D$300,C927)+SUMIFS('03'!$H$3:$H$300,'03'!$C$3:$C$300,C927)+SUMIFS('03'!$H$3:$H$300,'03'!$D$3:$D$300,C927)+SUMIFS('04'!$H$3:$H$300,'04'!$C$3:$C$300,C927)+SUMIFS('04'!$H$3:$H$300,'04'!$D$3:$D$300,C927)+SUMIFS('05'!$H$3:$H$300,'05'!$C$3:$C$300,C927)+SUMIFS('05'!$H$3:$H$300,'05'!$D$3:$D$300,C927)+SUMIFS('06'!$H$3:$H$300,'06'!$C$3:$C$300,C927)+SUMIFS('06'!$H$3:$H$300,'06'!$D$3:$D$300,C927)+SUMIFS('07'!$H$3:$H$300,'07'!$C$3:$C$300,C927)+SUMIFS('07'!$H$3:$H$300,'07'!$D$3:$D$300,C927)+SUMIFS('08'!$H$3:$H$300,'08'!$C$3:$C$300,C927)+SUMIFS('08'!$H$3:$H$300,'08'!$D$3:$D$300,C927)+SUMIFS('09'!$H$3:$H$300,'09'!$C$3:$C$300,C927)+SUMIFS('09'!$H$3:$H$300,'09'!$D$3:$D$300,C927)+SUMIFS('10'!$I$3:$I$260,'10'!$C$3:$C$260,C927)+SUMIFS('10'!$I$3:$I$260,'10'!$D$3:$D$260,C927)+SUMIFS('11'!$H$3:$H$300,'11'!$C$3:$C$300,C927)+SUMIFS('11'!$H$3:$H$300,'11'!$D$3:$D$300,C927)+SUMIFS('12'!$H$3:$H$300,'12'!$C$3:$C$300,C927)+SUMIFS('12'!$H$3:$H$300,'12'!$D$3:$D$300,C927)</f>
        <v>0</v>
      </c>
      <c r="I927" s="212"/>
      <c r="J927" s="231"/>
      <c r="K927" s="212"/>
      <c r="L927" s="212"/>
    </row>
    <row r="928" spans="1:12" ht="24.75" customHeight="1">
      <c r="A928" s="16">
        <f>Equipes!$H928+(ROW(Equipes!$H928)/100000)</f>
        <v>9.2800000000000001E-3</v>
      </c>
      <c r="B928" s="13">
        <f>RANK(Equipes!$A928,A:A)</f>
        <v>73</v>
      </c>
      <c r="C928" s="28"/>
      <c r="D928" s="18">
        <f>COUNTIF('01'!$C$3:$C$300,C928)+COUNTIF('02'!$C$3:$C$300,C928)+COUNTIF('03'!$C$3:$C$300,C928)+COUNTIF('04'!$C$3:$C$300,C928)+COUNTIF('05'!$C$3:$C$300,C928)+COUNTIF('06'!$C$3:$C$300,C928)+COUNTIF('07'!$C$3:$C$300,C928)+COUNTIF('08'!$C$3:$C$300,C928)+COUNTIF('09'!$C$3:$C$300,C928)+COUNTIF('10'!$C$3:$C$260,C928)+COUNTIF('11'!$C$3:$C$300,C928)+COUNTIF('12'!$C$3:$C$300,C928)</f>
        <v>0</v>
      </c>
      <c r="E928" s="18">
        <f>COUNTIF('01'!$D$3:$D$300,C928)+COUNTIF('02'!$D$3:$D$300,C928)+COUNTIF('03'!$D$3:$D$300,C928)+COUNTIF('04'!$D$3:$D$300,C928)+COUNTIF('05'!$D$3:$D$300,C928)+COUNTIF('06'!$D$3:$D$300,C928)+COUNTIF('07'!$D$3:$D$300,C928)+COUNTIF('08'!$D$3:$D$300,C928)+COUNTIF('09'!$D$3:$D$300,C928)+COUNTIF('10'!$D$3:$D$260,C928)+COUNTIF('11'!$D$3:$D$300,C928)+COUNTIF('12'!$D$3:$D$300,C928)</f>
        <v>0</v>
      </c>
      <c r="F928" s="18">
        <f>COUNTIFS('01'!$C$3:$C$300,C928,'01'!$H$3:$H$300,"&gt;0")+COUNTIFS('01'!$D$3:$D$300,C928,'01'!$H$3:$H$300,"&gt;0")+COUNTIFS('02'!$C$3:$C$300,C928,'02'!$H$3:$H$300,"&gt;0")+COUNTIFS('02'!$D$3:$D$300,C928,'02'!$H$3:$H$300,"&gt;0")+COUNTIFS('03'!$C$3:$C$300,C928,'03'!$H$3:$H$300,"&gt;0")+COUNTIFS('03'!$D$3:$D$300,C928,'03'!$H$3:$H$300,"&gt;0")+COUNTIFS('04'!$C$3:$C$300,C928,'04'!$H$3:$H$300,"&gt;0")+COUNTIFS('04'!$D$3:$D$300,C928,'04'!$H$3:$H$300,"&gt;0")+COUNTIFS('05'!$C$3:$C$300,C928,'05'!$H$3:$H$300,"&gt;0")+COUNTIFS('05'!$D$3:$D$300,C928,'05'!$H$3:$H$300,"&gt;0")+COUNTIFS('06'!$C$3:$C$300,C928,'06'!$H$3:$H$300,"&gt;0")+COUNTIFS('06'!$D$3:$D$300,C928,'06'!$H$3:$H$300,"&gt;0")+COUNTIFS('07'!$C$3:$C$300,C928,'07'!$H$3:$H$300,"&gt;0")+COUNTIFS('07'!$D$3:$D$300,C928,'07'!$H$3:$H$300,"&gt;0")+COUNTIFS('08'!$C$3:$C$300,C928,'08'!$H$3:$H$300,"&gt;0")+COUNTIFS('08'!$D$3:$D$300,C928,'08'!$H$3:$H$300,"&gt;0")+COUNTIFS('09'!$C$3:$C$300,C928,'09'!$H$3:$H$300,"&gt;0")+COUNTIFS('09'!$D$3:$D$300,C928,'09'!$H$3:$H$300,"&gt;0")+COUNTIFS('10'!$C$3:$C$260,C928,'10'!$I$3:$I$260,"&gt;0")+COUNTIFS('10'!$D$3:$D$260,C928,'10'!$I$3:$I$260,"&gt;0")+COUNTIFS('11'!$C$3:$C$300,C928,'11'!$H$3:$H$300,"&gt;0")+COUNTIFS('11'!$D$3:$D$300,C928,'11'!$H$3:$H$300,"&gt;0")+COUNTIFS('12'!$C$3:$C$300,C928,'12'!$H$3:$H$300,"&gt;0")+COUNTIFS('12'!$D$3:$D$300,C928,'12'!$H$3:$H$300,"&gt;0")</f>
        <v>0</v>
      </c>
      <c r="G928" s="18">
        <f>COUNTIFS('01'!$C$3:$C$300,C928,'01'!$H$3:$H$300,"&lt;0")+COUNTIFS('01'!$D$3:$D$300,C928,'01'!$H$3:$H$300,"&lt;0")+COUNTIFS('02'!$C$3:$C$300,C928,'02'!$H$3:$H$300,"&lt;0")+COUNTIFS('02'!$D$3:$D$300,C928,'02'!$H$3:$H$300,"&lt;0")+COUNTIFS('03'!$C$3:$C$300,C928,'03'!$H$3:$H$300,"&lt;0")+COUNTIFS('03'!$D$3:$D$300,C928,'03'!$H$3:$H$300,"&lt;0")+COUNTIFS('04'!$C$3:$C$300,C928,'04'!$H$3:$H$300,"&lt;0")+COUNTIFS('04'!$D$3:$D$300,C928,'04'!$H$3:$H$300,"&lt;0")+COUNTIFS('05'!$C$3:$C$300,C928,'05'!$H$3:$H$300,"&lt;0")+COUNTIFS('05'!$D$3:$D$300,C928,'05'!$H$3:$H$300,"&lt;0")+COUNTIFS('06'!$C$3:$C$300,C928,'06'!$H$3:$H$300,"&lt;0")+COUNTIFS('06'!$D$3:$D$300,C928,'06'!$H$3:$H$300,"&lt;0")+COUNTIFS('07'!$C$3:$C$300,C928,'07'!$H$3:$H$300,"&lt;0")+COUNTIFS('07'!$D$3:$D$300,C928,'07'!$H$3:$H$300,"&lt;0")+COUNTIFS('08'!$C$3:$C$300,C928,'08'!$H$3:$H$300,"&lt;0")+COUNTIFS('08'!$D$3:$D$300,C928,'08'!$H$3:$H$300,"&lt;0")+COUNTIFS('09'!$C$3:$C$300,C928,'09'!$H$3:$H$300,"&lt;0")+COUNTIFS('09'!$D$3:$D$300,C928,'09'!$H$3:$H$300,"&lt;0")+COUNTIFS('10'!$C$3:$C$260,C928,'10'!$I$3:$I$260,"&lt;0")+COUNTIFS('10'!$D$3:$D$260,C928,'10'!$I$3:$I$260,"&lt;0")+COUNTIFS('11'!$C$3:$C$300,C928,'11'!$H$3:$H$300,"&lt;0")+COUNTIFS('11'!$D$3:$D$300,C928,'11'!$H$3:$H$300,"&lt;0")+COUNTIFS('12'!$C$3:$C$300,C928,'12'!$H$3:$H$300,"&lt;0")+COUNTIFS('12'!$D$3:$D$300,C928,'12'!$H$3:$H$300,"&lt;0")</f>
        <v>0</v>
      </c>
      <c r="H928" s="19">
        <f>SUMIFS('01'!$H$3:$H$300,'01'!$C$3:$C$300,C928)+SUMIFS('01'!$H$3:$H$300,'01'!$D$3:$D$300,C928)+SUMIFS('02'!$H$3:$H$300,'02'!$C$3:$C$300,C928)+SUMIFS('02'!$H$3:$H$300,'02'!$D$3:$D$300,C928)+SUMIFS('03'!$H$3:$H$300,'03'!$C$3:$C$300,C928)+SUMIFS('03'!$H$3:$H$300,'03'!$D$3:$D$300,C928)+SUMIFS('04'!$H$3:$H$300,'04'!$C$3:$C$300,C928)+SUMIFS('04'!$H$3:$H$300,'04'!$D$3:$D$300,C928)+SUMIFS('05'!$H$3:$H$300,'05'!$C$3:$C$300,C928)+SUMIFS('05'!$H$3:$H$300,'05'!$D$3:$D$300,C928)+SUMIFS('06'!$H$3:$H$300,'06'!$C$3:$C$300,C928)+SUMIFS('06'!$H$3:$H$300,'06'!$D$3:$D$300,C928)+SUMIFS('07'!$H$3:$H$300,'07'!$C$3:$C$300,C928)+SUMIFS('07'!$H$3:$H$300,'07'!$D$3:$D$300,C928)+SUMIFS('08'!$H$3:$H$300,'08'!$C$3:$C$300,C928)+SUMIFS('08'!$H$3:$H$300,'08'!$D$3:$D$300,C928)+SUMIFS('09'!$H$3:$H$300,'09'!$C$3:$C$300,C928)+SUMIFS('09'!$H$3:$H$300,'09'!$D$3:$D$300,C928)+SUMIFS('10'!$I$3:$I$260,'10'!$C$3:$C$260,C928)+SUMIFS('10'!$I$3:$I$260,'10'!$D$3:$D$260,C928)+SUMIFS('11'!$H$3:$H$300,'11'!$C$3:$C$300,C928)+SUMIFS('11'!$H$3:$H$300,'11'!$D$3:$D$300,C928)+SUMIFS('12'!$H$3:$H$300,'12'!$C$3:$C$300,C928)+SUMIFS('12'!$H$3:$H$300,'12'!$D$3:$D$300,C928)</f>
        <v>0</v>
      </c>
      <c r="I928" s="212"/>
      <c r="J928" s="231"/>
      <c r="K928" s="212"/>
      <c r="L928" s="212"/>
    </row>
    <row r="929" spans="1:12" ht="24.75" customHeight="1">
      <c r="A929" s="16">
        <f>Equipes!$H929+(ROW(Equipes!$H929)/100000)</f>
        <v>9.2899999999999996E-3</v>
      </c>
      <c r="B929" s="13">
        <f>RANK(Equipes!$A929,A:A)</f>
        <v>72</v>
      </c>
      <c r="C929" s="28"/>
      <c r="D929" s="18">
        <f>COUNTIF('01'!$C$3:$C$300,C929)+COUNTIF('02'!$C$3:$C$300,C929)+COUNTIF('03'!$C$3:$C$300,C929)+COUNTIF('04'!$C$3:$C$300,C929)+COUNTIF('05'!$C$3:$C$300,C929)+COUNTIF('06'!$C$3:$C$300,C929)+COUNTIF('07'!$C$3:$C$300,C929)+COUNTIF('08'!$C$3:$C$300,C929)+COUNTIF('09'!$C$3:$C$300,C929)+COUNTIF('10'!$C$3:$C$260,C929)+COUNTIF('11'!$C$3:$C$300,C929)+COUNTIF('12'!$C$3:$C$300,C929)</f>
        <v>0</v>
      </c>
      <c r="E929" s="18">
        <f>COUNTIF('01'!$D$3:$D$300,C929)+COUNTIF('02'!$D$3:$D$300,C929)+COUNTIF('03'!$D$3:$D$300,C929)+COUNTIF('04'!$D$3:$D$300,C929)+COUNTIF('05'!$D$3:$D$300,C929)+COUNTIF('06'!$D$3:$D$300,C929)+COUNTIF('07'!$D$3:$D$300,C929)+COUNTIF('08'!$D$3:$D$300,C929)+COUNTIF('09'!$D$3:$D$300,C929)+COUNTIF('10'!$D$3:$D$260,C929)+COUNTIF('11'!$D$3:$D$300,C929)+COUNTIF('12'!$D$3:$D$300,C929)</f>
        <v>0</v>
      </c>
      <c r="F929" s="18">
        <f>COUNTIFS('01'!$C$3:$C$300,C929,'01'!$H$3:$H$300,"&gt;0")+COUNTIFS('01'!$D$3:$D$300,C929,'01'!$H$3:$H$300,"&gt;0")+COUNTIFS('02'!$C$3:$C$300,C929,'02'!$H$3:$H$300,"&gt;0")+COUNTIFS('02'!$D$3:$D$300,C929,'02'!$H$3:$H$300,"&gt;0")+COUNTIFS('03'!$C$3:$C$300,C929,'03'!$H$3:$H$300,"&gt;0")+COUNTIFS('03'!$D$3:$D$300,C929,'03'!$H$3:$H$300,"&gt;0")+COUNTIFS('04'!$C$3:$C$300,C929,'04'!$H$3:$H$300,"&gt;0")+COUNTIFS('04'!$D$3:$D$300,C929,'04'!$H$3:$H$300,"&gt;0")+COUNTIFS('05'!$C$3:$C$300,C929,'05'!$H$3:$H$300,"&gt;0")+COUNTIFS('05'!$D$3:$D$300,C929,'05'!$H$3:$H$300,"&gt;0")+COUNTIFS('06'!$C$3:$C$300,C929,'06'!$H$3:$H$300,"&gt;0")+COUNTIFS('06'!$D$3:$D$300,C929,'06'!$H$3:$H$300,"&gt;0")+COUNTIFS('07'!$C$3:$C$300,C929,'07'!$H$3:$H$300,"&gt;0")+COUNTIFS('07'!$D$3:$D$300,C929,'07'!$H$3:$H$300,"&gt;0")+COUNTIFS('08'!$C$3:$C$300,C929,'08'!$H$3:$H$300,"&gt;0")+COUNTIFS('08'!$D$3:$D$300,C929,'08'!$H$3:$H$300,"&gt;0")+COUNTIFS('09'!$C$3:$C$300,C929,'09'!$H$3:$H$300,"&gt;0")+COUNTIFS('09'!$D$3:$D$300,C929,'09'!$H$3:$H$300,"&gt;0")+COUNTIFS('10'!$C$3:$C$260,C929,'10'!$I$3:$I$260,"&gt;0")+COUNTIFS('10'!$D$3:$D$260,C929,'10'!$I$3:$I$260,"&gt;0")+COUNTIFS('11'!$C$3:$C$300,C929,'11'!$H$3:$H$300,"&gt;0")+COUNTIFS('11'!$D$3:$D$300,C929,'11'!$H$3:$H$300,"&gt;0")+COUNTIFS('12'!$C$3:$C$300,C929,'12'!$H$3:$H$300,"&gt;0")+COUNTIFS('12'!$D$3:$D$300,C929,'12'!$H$3:$H$300,"&gt;0")</f>
        <v>0</v>
      </c>
      <c r="G929" s="18">
        <f>COUNTIFS('01'!$C$3:$C$300,C929,'01'!$H$3:$H$300,"&lt;0")+COUNTIFS('01'!$D$3:$D$300,C929,'01'!$H$3:$H$300,"&lt;0")+COUNTIFS('02'!$C$3:$C$300,C929,'02'!$H$3:$H$300,"&lt;0")+COUNTIFS('02'!$D$3:$D$300,C929,'02'!$H$3:$H$300,"&lt;0")+COUNTIFS('03'!$C$3:$C$300,C929,'03'!$H$3:$H$300,"&lt;0")+COUNTIFS('03'!$D$3:$D$300,C929,'03'!$H$3:$H$300,"&lt;0")+COUNTIFS('04'!$C$3:$C$300,C929,'04'!$H$3:$H$300,"&lt;0")+COUNTIFS('04'!$D$3:$D$300,C929,'04'!$H$3:$H$300,"&lt;0")+COUNTIFS('05'!$C$3:$C$300,C929,'05'!$H$3:$H$300,"&lt;0")+COUNTIFS('05'!$D$3:$D$300,C929,'05'!$H$3:$H$300,"&lt;0")+COUNTIFS('06'!$C$3:$C$300,C929,'06'!$H$3:$H$300,"&lt;0")+COUNTIFS('06'!$D$3:$D$300,C929,'06'!$H$3:$H$300,"&lt;0")+COUNTIFS('07'!$C$3:$C$300,C929,'07'!$H$3:$H$300,"&lt;0")+COUNTIFS('07'!$D$3:$D$300,C929,'07'!$H$3:$H$300,"&lt;0")+COUNTIFS('08'!$C$3:$C$300,C929,'08'!$H$3:$H$300,"&lt;0")+COUNTIFS('08'!$D$3:$D$300,C929,'08'!$H$3:$H$300,"&lt;0")+COUNTIFS('09'!$C$3:$C$300,C929,'09'!$H$3:$H$300,"&lt;0")+COUNTIFS('09'!$D$3:$D$300,C929,'09'!$H$3:$H$300,"&lt;0")+COUNTIFS('10'!$C$3:$C$260,C929,'10'!$I$3:$I$260,"&lt;0")+COUNTIFS('10'!$D$3:$D$260,C929,'10'!$I$3:$I$260,"&lt;0")+COUNTIFS('11'!$C$3:$C$300,C929,'11'!$H$3:$H$300,"&lt;0")+COUNTIFS('11'!$D$3:$D$300,C929,'11'!$H$3:$H$300,"&lt;0")+COUNTIFS('12'!$C$3:$C$300,C929,'12'!$H$3:$H$300,"&lt;0")+COUNTIFS('12'!$D$3:$D$300,C929,'12'!$H$3:$H$300,"&lt;0")</f>
        <v>0</v>
      </c>
      <c r="H929" s="19">
        <f>SUMIFS('01'!$H$3:$H$300,'01'!$C$3:$C$300,C929)+SUMIFS('01'!$H$3:$H$300,'01'!$D$3:$D$300,C929)+SUMIFS('02'!$H$3:$H$300,'02'!$C$3:$C$300,C929)+SUMIFS('02'!$H$3:$H$300,'02'!$D$3:$D$300,C929)+SUMIFS('03'!$H$3:$H$300,'03'!$C$3:$C$300,C929)+SUMIFS('03'!$H$3:$H$300,'03'!$D$3:$D$300,C929)+SUMIFS('04'!$H$3:$H$300,'04'!$C$3:$C$300,C929)+SUMIFS('04'!$H$3:$H$300,'04'!$D$3:$D$300,C929)+SUMIFS('05'!$H$3:$H$300,'05'!$C$3:$C$300,C929)+SUMIFS('05'!$H$3:$H$300,'05'!$D$3:$D$300,C929)+SUMIFS('06'!$H$3:$H$300,'06'!$C$3:$C$300,C929)+SUMIFS('06'!$H$3:$H$300,'06'!$D$3:$D$300,C929)+SUMIFS('07'!$H$3:$H$300,'07'!$C$3:$C$300,C929)+SUMIFS('07'!$H$3:$H$300,'07'!$D$3:$D$300,C929)+SUMIFS('08'!$H$3:$H$300,'08'!$C$3:$C$300,C929)+SUMIFS('08'!$H$3:$H$300,'08'!$D$3:$D$300,C929)+SUMIFS('09'!$H$3:$H$300,'09'!$C$3:$C$300,C929)+SUMIFS('09'!$H$3:$H$300,'09'!$D$3:$D$300,C929)+SUMIFS('10'!$I$3:$I$260,'10'!$C$3:$C$260,C929)+SUMIFS('10'!$I$3:$I$260,'10'!$D$3:$D$260,C929)+SUMIFS('11'!$H$3:$H$300,'11'!$C$3:$C$300,C929)+SUMIFS('11'!$H$3:$H$300,'11'!$D$3:$D$300,C929)+SUMIFS('12'!$H$3:$H$300,'12'!$C$3:$C$300,C929)+SUMIFS('12'!$H$3:$H$300,'12'!$D$3:$D$300,C929)</f>
        <v>0</v>
      </c>
      <c r="I929" s="212"/>
      <c r="J929" s="231"/>
      <c r="K929" s="212"/>
      <c r="L929" s="212"/>
    </row>
    <row r="930" spans="1:12" ht="24.75" customHeight="1">
      <c r="A930" s="16">
        <f>Equipes!$H930+(ROW(Equipes!$H930)/100000)</f>
        <v>9.2999999999999992E-3</v>
      </c>
      <c r="B930" s="13">
        <f>RANK(Equipes!$A930,A:A)</f>
        <v>71</v>
      </c>
      <c r="C930" s="28"/>
      <c r="D930" s="18">
        <f>COUNTIF('01'!$C$3:$C$300,C930)+COUNTIF('02'!$C$3:$C$300,C930)+COUNTIF('03'!$C$3:$C$300,C930)+COUNTIF('04'!$C$3:$C$300,C930)+COUNTIF('05'!$C$3:$C$300,C930)+COUNTIF('06'!$C$3:$C$300,C930)+COUNTIF('07'!$C$3:$C$300,C930)+COUNTIF('08'!$C$3:$C$300,C930)+COUNTIF('09'!$C$3:$C$300,C930)+COUNTIF('10'!$C$3:$C$260,C930)+COUNTIF('11'!$C$3:$C$300,C930)+COUNTIF('12'!$C$3:$C$300,C930)</f>
        <v>0</v>
      </c>
      <c r="E930" s="18">
        <f>COUNTIF('01'!$D$3:$D$300,C930)+COUNTIF('02'!$D$3:$D$300,C930)+COUNTIF('03'!$D$3:$D$300,C930)+COUNTIF('04'!$D$3:$D$300,C930)+COUNTIF('05'!$D$3:$D$300,C930)+COUNTIF('06'!$D$3:$D$300,C930)+COUNTIF('07'!$D$3:$D$300,C930)+COUNTIF('08'!$D$3:$D$300,C930)+COUNTIF('09'!$D$3:$D$300,C930)+COUNTIF('10'!$D$3:$D$260,C930)+COUNTIF('11'!$D$3:$D$300,C930)+COUNTIF('12'!$D$3:$D$300,C930)</f>
        <v>0</v>
      </c>
      <c r="F930" s="18">
        <f>COUNTIFS('01'!$C$3:$C$300,C930,'01'!$H$3:$H$300,"&gt;0")+COUNTIFS('01'!$D$3:$D$300,C930,'01'!$H$3:$H$300,"&gt;0")+COUNTIFS('02'!$C$3:$C$300,C930,'02'!$H$3:$H$300,"&gt;0")+COUNTIFS('02'!$D$3:$D$300,C930,'02'!$H$3:$H$300,"&gt;0")+COUNTIFS('03'!$C$3:$C$300,C930,'03'!$H$3:$H$300,"&gt;0")+COUNTIFS('03'!$D$3:$D$300,C930,'03'!$H$3:$H$300,"&gt;0")+COUNTIFS('04'!$C$3:$C$300,C930,'04'!$H$3:$H$300,"&gt;0")+COUNTIFS('04'!$D$3:$D$300,C930,'04'!$H$3:$H$300,"&gt;0")+COUNTIFS('05'!$C$3:$C$300,C930,'05'!$H$3:$H$300,"&gt;0")+COUNTIFS('05'!$D$3:$D$300,C930,'05'!$H$3:$H$300,"&gt;0")+COUNTIFS('06'!$C$3:$C$300,C930,'06'!$H$3:$H$300,"&gt;0")+COUNTIFS('06'!$D$3:$D$300,C930,'06'!$H$3:$H$300,"&gt;0")+COUNTIFS('07'!$C$3:$C$300,C930,'07'!$H$3:$H$300,"&gt;0")+COUNTIFS('07'!$D$3:$D$300,C930,'07'!$H$3:$H$300,"&gt;0")+COUNTIFS('08'!$C$3:$C$300,C930,'08'!$H$3:$H$300,"&gt;0")+COUNTIFS('08'!$D$3:$D$300,C930,'08'!$H$3:$H$300,"&gt;0")+COUNTIFS('09'!$C$3:$C$300,C930,'09'!$H$3:$H$300,"&gt;0")+COUNTIFS('09'!$D$3:$D$300,C930,'09'!$H$3:$H$300,"&gt;0")+COUNTIFS('10'!$C$3:$C$260,C930,'10'!$I$3:$I$260,"&gt;0")+COUNTIFS('10'!$D$3:$D$260,C930,'10'!$I$3:$I$260,"&gt;0")+COUNTIFS('11'!$C$3:$C$300,C930,'11'!$H$3:$H$300,"&gt;0")+COUNTIFS('11'!$D$3:$D$300,C930,'11'!$H$3:$H$300,"&gt;0")+COUNTIFS('12'!$C$3:$C$300,C930,'12'!$H$3:$H$300,"&gt;0")+COUNTIFS('12'!$D$3:$D$300,C930,'12'!$H$3:$H$300,"&gt;0")</f>
        <v>0</v>
      </c>
      <c r="G930" s="18">
        <f>COUNTIFS('01'!$C$3:$C$300,C930,'01'!$H$3:$H$300,"&lt;0")+COUNTIFS('01'!$D$3:$D$300,C930,'01'!$H$3:$H$300,"&lt;0")+COUNTIFS('02'!$C$3:$C$300,C930,'02'!$H$3:$H$300,"&lt;0")+COUNTIFS('02'!$D$3:$D$300,C930,'02'!$H$3:$H$300,"&lt;0")+COUNTIFS('03'!$C$3:$C$300,C930,'03'!$H$3:$H$300,"&lt;0")+COUNTIFS('03'!$D$3:$D$300,C930,'03'!$H$3:$H$300,"&lt;0")+COUNTIFS('04'!$C$3:$C$300,C930,'04'!$H$3:$H$300,"&lt;0")+COUNTIFS('04'!$D$3:$D$300,C930,'04'!$H$3:$H$300,"&lt;0")+COUNTIFS('05'!$C$3:$C$300,C930,'05'!$H$3:$H$300,"&lt;0")+COUNTIFS('05'!$D$3:$D$300,C930,'05'!$H$3:$H$300,"&lt;0")+COUNTIFS('06'!$C$3:$C$300,C930,'06'!$H$3:$H$300,"&lt;0")+COUNTIFS('06'!$D$3:$D$300,C930,'06'!$H$3:$H$300,"&lt;0")+COUNTIFS('07'!$C$3:$C$300,C930,'07'!$H$3:$H$300,"&lt;0")+COUNTIFS('07'!$D$3:$D$300,C930,'07'!$H$3:$H$300,"&lt;0")+COUNTIFS('08'!$C$3:$C$300,C930,'08'!$H$3:$H$300,"&lt;0")+COUNTIFS('08'!$D$3:$D$300,C930,'08'!$H$3:$H$300,"&lt;0")+COUNTIFS('09'!$C$3:$C$300,C930,'09'!$H$3:$H$300,"&lt;0")+COUNTIFS('09'!$D$3:$D$300,C930,'09'!$H$3:$H$300,"&lt;0")+COUNTIFS('10'!$C$3:$C$260,C930,'10'!$I$3:$I$260,"&lt;0")+COUNTIFS('10'!$D$3:$D$260,C930,'10'!$I$3:$I$260,"&lt;0")+COUNTIFS('11'!$C$3:$C$300,C930,'11'!$H$3:$H$300,"&lt;0")+COUNTIFS('11'!$D$3:$D$300,C930,'11'!$H$3:$H$300,"&lt;0")+COUNTIFS('12'!$C$3:$C$300,C930,'12'!$H$3:$H$300,"&lt;0")+COUNTIFS('12'!$D$3:$D$300,C930,'12'!$H$3:$H$300,"&lt;0")</f>
        <v>0</v>
      </c>
      <c r="H930" s="19">
        <f>SUMIFS('01'!$H$3:$H$300,'01'!$C$3:$C$300,C930)+SUMIFS('01'!$H$3:$H$300,'01'!$D$3:$D$300,C930)+SUMIFS('02'!$H$3:$H$300,'02'!$C$3:$C$300,C930)+SUMIFS('02'!$H$3:$H$300,'02'!$D$3:$D$300,C930)+SUMIFS('03'!$H$3:$H$300,'03'!$C$3:$C$300,C930)+SUMIFS('03'!$H$3:$H$300,'03'!$D$3:$D$300,C930)+SUMIFS('04'!$H$3:$H$300,'04'!$C$3:$C$300,C930)+SUMIFS('04'!$H$3:$H$300,'04'!$D$3:$D$300,C930)+SUMIFS('05'!$H$3:$H$300,'05'!$C$3:$C$300,C930)+SUMIFS('05'!$H$3:$H$300,'05'!$D$3:$D$300,C930)+SUMIFS('06'!$H$3:$H$300,'06'!$C$3:$C$300,C930)+SUMIFS('06'!$H$3:$H$300,'06'!$D$3:$D$300,C930)+SUMIFS('07'!$H$3:$H$300,'07'!$C$3:$C$300,C930)+SUMIFS('07'!$H$3:$H$300,'07'!$D$3:$D$300,C930)+SUMIFS('08'!$H$3:$H$300,'08'!$C$3:$C$300,C930)+SUMIFS('08'!$H$3:$H$300,'08'!$D$3:$D$300,C930)+SUMIFS('09'!$H$3:$H$300,'09'!$C$3:$C$300,C930)+SUMIFS('09'!$H$3:$H$300,'09'!$D$3:$D$300,C930)+SUMIFS('10'!$I$3:$I$260,'10'!$C$3:$C$260,C930)+SUMIFS('10'!$I$3:$I$260,'10'!$D$3:$D$260,C930)+SUMIFS('11'!$H$3:$H$300,'11'!$C$3:$C$300,C930)+SUMIFS('11'!$H$3:$H$300,'11'!$D$3:$D$300,C930)+SUMIFS('12'!$H$3:$H$300,'12'!$C$3:$C$300,C930)+SUMIFS('12'!$H$3:$H$300,'12'!$D$3:$D$300,C930)</f>
        <v>0</v>
      </c>
      <c r="I930" s="212"/>
      <c r="J930" s="231"/>
      <c r="K930" s="212"/>
      <c r="L930" s="212"/>
    </row>
    <row r="931" spans="1:12" ht="24.75" customHeight="1">
      <c r="A931" s="16">
        <f>Equipes!$H931+(ROW(Equipes!$H931)/100000)</f>
        <v>9.3100000000000006E-3</v>
      </c>
      <c r="B931" s="13">
        <f>RANK(Equipes!$A931,A:A)</f>
        <v>70</v>
      </c>
      <c r="C931" s="28"/>
      <c r="D931" s="18">
        <f>COUNTIF('01'!$C$3:$C$300,C931)+COUNTIF('02'!$C$3:$C$300,C931)+COUNTIF('03'!$C$3:$C$300,C931)+COUNTIF('04'!$C$3:$C$300,C931)+COUNTIF('05'!$C$3:$C$300,C931)+COUNTIF('06'!$C$3:$C$300,C931)+COUNTIF('07'!$C$3:$C$300,C931)+COUNTIF('08'!$C$3:$C$300,C931)+COUNTIF('09'!$C$3:$C$300,C931)+COUNTIF('10'!$C$3:$C$260,C931)+COUNTIF('11'!$C$3:$C$300,C931)+COUNTIF('12'!$C$3:$C$300,C931)</f>
        <v>0</v>
      </c>
      <c r="E931" s="18">
        <f>COUNTIF('01'!$D$3:$D$300,C931)+COUNTIF('02'!$D$3:$D$300,C931)+COUNTIF('03'!$D$3:$D$300,C931)+COUNTIF('04'!$D$3:$D$300,C931)+COUNTIF('05'!$D$3:$D$300,C931)+COUNTIF('06'!$D$3:$D$300,C931)+COUNTIF('07'!$D$3:$D$300,C931)+COUNTIF('08'!$D$3:$D$300,C931)+COUNTIF('09'!$D$3:$D$300,C931)+COUNTIF('10'!$D$3:$D$260,C931)+COUNTIF('11'!$D$3:$D$300,C931)+COUNTIF('12'!$D$3:$D$300,C931)</f>
        <v>0</v>
      </c>
      <c r="F931" s="18">
        <f>COUNTIFS('01'!$C$3:$C$300,C931,'01'!$H$3:$H$300,"&gt;0")+COUNTIFS('01'!$D$3:$D$300,C931,'01'!$H$3:$H$300,"&gt;0")+COUNTIFS('02'!$C$3:$C$300,C931,'02'!$H$3:$H$300,"&gt;0")+COUNTIFS('02'!$D$3:$D$300,C931,'02'!$H$3:$H$300,"&gt;0")+COUNTIFS('03'!$C$3:$C$300,C931,'03'!$H$3:$H$300,"&gt;0")+COUNTIFS('03'!$D$3:$D$300,C931,'03'!$H$3:$H$300,"&gt;0")+COUNTIFS('04'!$C$3:$C$300,C931,'04'!$H$3:$H$300,"&gt;0")+COUNTIFS('04'!$D$3:$D$300,C931,'04'!$H$3:$H$300,"&gt;0")+COUNTIFS('05'!$C$3:$C$300,C931,'05'!$H$3:$H$300,"&gt;0")+COUNTIFS('05'!$D$3:$D$300,C931,'05'!$H$3:$H$300,"&gt;0")+COUNTIFS('06'!$C$3:$C$300,C931,'06'!$H$3:$H$300,"&gt;0")+COUNTIFS('06'!$D$3:$D$300,C931,'06'!$H$3:$H$300,"&gt;0")+COUNTIFS('07'!$C$3:$C$300,C931,'07'!$H$3:$H$300,"&gt;0")+COUNTIFS('07'!$D$3:$D$300,C931,'07'!$H$3:$H$300,"&gt;0")+COUNTIFS('08'!$C$3:$C$300,C931,'08'!$H$3:$H$300,"&gt;0")+COUNTIFS('08'!$D$3:$D$300,C931,'08'!$H$3:$H$300,"&gt;0")+COUNTIFS('09'!$C$3:$C$300,C931,'09'!$H$3:$H$300,"&gt;0")+COUNTIFS('09'!$D$3:$D$300,C931,'09'!$H$3:$H$300,"&gt;0")+COUNTIFS('10'!$C$3:$C$260,C931,'10'!$I$3:$I$260,"&gt;0")+COUNTIFS('10'!$D$3:$D$260,C931,'10'!$I$3:$I$260,"&gt;0")+COUNTIFS('11'!$C$3:$C$300,C931,'11'!$H$3:$H$300,"&gt;0")+COUNTIFS('11'!$D$3:$D$300,C931,'11'!$H$3:$H$300,"&gt;0")+COUNTIFS('12'!$C$3:$C$300,C931,'12'!$H$3:$H$300,"&gt;0")+COUNTIFS('12'!$D$3:$D$300,C931,'12'!$H$3:$H$300,"&gt;0")</f>
        <v>0</v>
      </c>
      <c r="G931" s="18">
        <f>COUNTIFS('01'!$C$3:$C$300,C931,'01'!$H$3:$H$300,"&lt;0")+COUNTIFS('01'!$D$3:$D$300,C931,'01'!$H$3:$H$300,"&lt;0")+COUNTIFS('02'!$C$3:$C$300,C931,'02'!$H$3:$H$300,"&lt;0")+COUNTIFS('02'!$D$3:$D$300,C931,'02'!$H$3:$H$300,"&lt;0")+COUNTIFS('03'!$C$3:$C$300,C931,'03'!$H$3:$H$300,"&lt;0")+COUNTIFS('03'!$D$3:$D$300,C931,'03'!$H$3:$H$300,"&lt;0")+COUNTIFS('04'!$C$3:$C$300,C931,'04'!$H$3:$H$300,"&lt;0")+COUNTIFS('04'!$D$3:$D$300,C931,'04'!$H$3:$H$300,"&lt;0")+COUNTIFS('05'!$C$3:$C$300,C931,'05'!$H$3:$H$300,"&lt;0")+COUNTIFS('05'!$D$3:$D$300,C931,'05'!$H$3:$H$300,"&lt;0")+COUNTIFS('06'!$C$3:$C$300,C931,'06'!$H$3:$H$300,"&lt;0")+COUNTIFS('06'!$D$3:$D$300,C931,'06'!$H$3:$H$300,"&lt;0")+COUNTIFS('07'!$C$3:$C$300,C931,'07'!$H$3:$H$300,"&lt;0")+COUNTIFS('07'!$D$3:$D$300,C931,'07'!$H$3:$H$300,"&lt;0")+COUNTIFS('08'!$C$3:$C$300,C931,'08'!$H$3:$H$300,"&lt;0")+COUNTIFS('08'!$D$3:$D$300,C931,'08'!$H$3:$H$300,"&lt;0")+COUNTIFS('09'!$C$3:$C$300,C931,'09'!$H$3:$H$300,"&lt;0")+COUNTIFS('09'!$D$3:$D$300,C931,'09'!$H$3:$H$300,"&lt;0")+COUNTIFS('10'!$C$3:$C$260,C931,'10'!$I$3:$I$260,"&lt;0")+COUNTIFS('10'!$D$3:$D$260,C931,'10'!$I$3:$I$260,"&lt;0")+COUNTIFS('11'!$C$3:$C$300,C931,'11'!$H$3:$H$300,"&lt;0")+COUNTIFS('11'!$D$3:$D$300,C931,'11'!$H$3:$H$300,"&lt;0")+COUNTIFS('12'!$C$3:$C$300,C931,'12'!$H$3:$H$300,"&lt;0")+COUNTIFS('12'!$D$3:$D$300,C931,'12'!$H$3:$H$300,"&lt;0")</f>
        <v>0</v>
      </c>
      <c r="H931" s="19">
        <f>SUMIFS('01'!$H$3:$H$300,'01'!$C$3:$C$300,C931)+SUMIFS('01'!$H$3:$H$300,'01'!$D$3:$D$300,C931)+SUMIFS('02'!$H$3:$H$300,'02'!$C$3:$C$300,C931)+SUMIFS('02'!$H$3:$H$300,'02'!$D$3:$D$300,C931)+SUMIFS('03'!$H$3:$H$300,'03'!$C$3:$C$300,C931)+SUMIFS('03'!$H$3:$H$300,'03'!$D$3:$D$300,C931)+SUMIFS('04'!$H$3:$H$300,'04'!$C$3:$C$300,C931)+SUMIFS('04'!$H$3:$H$300,'04'!$D$3:$D$300,C931)+SUMIFS('05'!$H$3:$H$300,'05'!$C$3:$C$300,C931)+SUMIFS('05'!$H$3:$H$300,'05'!$D$3:$D$300,C931)+SUMIFS('06'!$H$3:$H$300,'06'!$C$3:$C$300,C931)+SUMIFS('06'!$H$3:$H$300,'06'!$D$3:$D$300,C931)+SUMIFS('07'!$H$3:$H$300,'07'!$C$3:$C$300,C931)+SUMIFS('07'!$H$3:$H$300,'07'!$D$3:$D$300,C931)+SUMIFS('08'!$H$3:$H$300,'08'!$C$3:$C$300,C931)+SUMIFS('08'!$H$3:$H$300,'08'!$D$3:$D$300,C931)+SUMIFS('09'!$H$3:$H$300,'09'!$C$3:$C$300,C931)+SUMIFS('09'!$H$3:$H$300,'09'!$D$3:$D$300,C931)+SUMIFS('10'!$I$3:$I$260,'10'!$C$3:$C$260,C931)+SUMIFS('10'!$I$3:$I$260,'10'!$D$3:$D$260,C931)+SUMIFS('11'!$H$3:$H$300,'11'!$C$3:$C$300,C931)+SUMIFS('11'!$H$3:$H$300,'11'!$D$3:$D$300,C931)+SUMIFS('12'!$H$3:$H$300,'12'!$C$3:$C$300,C931)+SUMIFS('12'!$H$3:$H$300,'12'!$D$3:$D$300,C931)</f>
        <v>0</v>
      </c>
      <c r="I931" s="212"/>
      <c r="J931" s="231"/>
      <c r="K931" s="212"/>
      <c r="L931" s="212"/>
    </row>
    <row r="932" spans="1:12" ht="24.75" customHeight="1">
      <c r="A932" s="16">
        <f>Equipes!$H932+(ROW(Equipes!$H932)/100000)</f>
        <v>9.3200000000000002E-3</v>
      </c>
      <c r="B932" s="13">
        <f>RANK(Equipes!$A932,A:A)</f>
        <v>69</v>
      </c>
      <c r="C932" s="28"/>
      <c r="D932" s="18">
        <f>COUNTIF('01'!$C$3:$C$300,C932)+COUNTIF('02'!$C$3:$C$300,C932)+COUNTIF('03'!$C$3:$C$300,C932)+COUNTIF('04'!$C$3:$C$300,C932)+COUNTIF('05'!$C$3:$C$300,C932)+COUNTIF('06'!$C$3:$C$300,C932)+COUNTIF('07'!$C$3:$C$300,C932)+COUNTIF('08'!$C$3:$C$300,C932)+COUNTIF('09'!$C$3:$C$300,C932)+COUNTIF('10'!$C$3:$C$260,C932)+COUNTIF('11'!$C$3:$C$300,C932)+COUNTIF('12'!$C$3:$C$300,C932)</f>
        <v>0</v>
      </c>
      <c r="E932" s="18">
        <f>COUNTIF('01'!$D$3:$D$300,C932)+COUNTIF('02'!$D$3:$D$300,C932)+COUNTIF('03'!$D$3:$D$300,C932)+COUNTIF('04'!$D$3:$D$300,C932)+COUNTIF('05'!$D$3:$D$300,C932)+COUNTIF('06'!$D$3:$D$300,C932)+COUNTIF('07'!$D$3:$D$300,C932)+COUNTIF('08'!$D$3:$D$300,C932)+COUNTIF('09'!$D$3:$D$300,C932)+COUNTIF('10'!$D$3:$D$260,C932)+COUNTIF('11'!$D$3:$D$300,C932)+COUNTIF('12'!$D$3:$D$300,C932)</f>
        <v>0</v>
      </c>
      <c r="F932" s="18">
        <f>COUNTIFS('01'!$C$3:$C$300,C932,'01'!$H$3:$H$300,"&gt;0")+COUNTIFS('01'!$D$3:$D$300,C932,'01'!$H$3:$H$300,"&gt;0")+COUNTIFS('02'!$C$3:$C$300,C932,'02'!$H$3:$H$300,"&gt;0")+COUNTIFS('02'!$D$3:$D$300,C932,'02'!$H$3:$H$300,"&gt;0")+COUNTIFS('03'!$C$3:$C$300,C932,'03'!$H$3:$H$300,"&gt;0")+COUNTIFS('03'!$D$3:$D$300,C932,'03'!$H$3:$H$300,"&gt;0")+COUNTIFS('04'!$C$3:$C$300,C932,'04'!$H$3:$H$300,"&gt;0")+COUNTIFS('04'!$D$3:$D$300,C932,'04'!$H$3:$H$300,"&gt;0")+COUNTIFS('05'!$C$3:$C$300,C932,'05'!$H$3:$H$300,"&gt;0")+COUNTIFS('05'!$D$3:$D$300,C932,'05'!$H$3:$H$300,"&gt;0")+COUNTIFS('06'!$C$3:$C$300,C932,'06'!$H$3:$H$300,"&gt;0")+COUNTIFS('06'!$D$3:$D$300,C932,'06'!$H$3:$H$300,"&gt;0")+COUNTIFS('07'!$C$3:$C$300,C932,'07'!$H$3:$H$300,"&gt;0")+COUNTIFS('07'!$D$3:$D$300,C932,'07'!$H$3:$H$300,"&gt;0")+COUNTIFS('08'!$C$3:$C$300,C932,'08'!$H$3:$H$300,"&gt;0")+COUNTIFS('08'!$D$3:$D$300,C932,'08'!$H$3:$H$300,"&gt;0")+COUNTIFS('09'!$C$3:$C$300,C932,'09'!$H$3:$H$300,"&gt;0")+COUNTIFS('09'!$D$3:$D$300,C932,'09'!$H$3:$H$300,"&gt;0")+COUNTIFS('10'!$C$3:$C$260,C932,'10'!$I$3:$I$260,"&gt;0")+COUNTIFS('10'!$D$3:$D$260,C932,'10'!$I$3:$I$260,"&gt;0")+COUNTIFS('11'!$C$3:$C$300,C932,'11'!$H$3:$H$300,"&gt;0")+COUNTIFS('11'!$D$3:$D$300,C932,'11'!$H$3:$H$300,"&gt;0")+COUNTIFS('12'!$C$3:$C$300,C932,'12'!$H$3:$H$300,"&gt;0")+COUNTIFS('12'!$D$3:$D$300,C932,'12'!$H$3:$H$300,"&gt;0")</f>
        <v>0</v>
      </c>
      <c r="G932" s="18">
        <f>COUNTIFS('01'!$C$3:$C$300,C932,'01'!$H$3:$H$300,"&lt;0")+COUNTIFS('01'!$D$3:$D$300,C932,'01'!$H$3:$H$300,"&lt;0")+COUNTIFS('02'!$C$3:$C$300,C932,'02'!$H$3:$H$300,"&lt;0")+COUNTIFS('02'!$D$3:$D$300,C932,'02'!$H$3:$H$300,"&lt;0")+COUNTIFS('03'!$C$3:$C$300,C932,'03'!$H$3:$H$300,"&lt;0")+COUNTIFS('03'!$D$3:$D$300,C932,'03'!$H$3:$H$300,"&lt;0")+COUNTIFS('04'!$C$3:$C$300,C932,'04'!$H$3:$H$300,"&lt;0")+COUNTIFS('04'!$D$3:$D$300,C932,'04'!$H$3:$H$300,"&lt;0")+COUNTIFS('05'!$C$3:$C$300,C932,'05'!$H$3:$H$300,"&lt;0")+COUNTIFS('05'!$D$3:$D$300,C932,'05'!$H$3:$H$300,"&lt;0")+COUNTIFS('06'!$C$3:$C$300,C932,'06'!$H$3:$H$300,"&lt;0")+COUNTIFS('06'!$D$3:$D$300,C932,'06'!$H$3:$H$300,"&lt;0")+COUNTIFS('07'!$C$3:$C$300,C932,'07'!$H$3:$H$300,"&lt;0")+COUNTIFS('07'!$D$3:$D$300,C932,'07'!$H$3:$H$300,"&lt;0")+COUNTIFS('08'!$C$3:$C$300,C932,'08'!$H$3:$H$300,"&lt;0")+COUNTIFS('08'!$D$3:$D$300,C932,'08'!$H$3:$H$300,"&lt;0")+COUNTIFS('09'!$C$3:$C$300,C932,'09'!$H$3:$H$300,"&lt;0")+COUNTIFS('09'!$D$3:$D$300,C932,'09'!$H$3:$H$300,"&lt;0")+COUNTIFS('10'!$C$3:$C$260,C932,'10'!$I$3:$I$260,"&lt;0")+COUNTIFS('10'!$D$3:$D$260,C932,'10'!$I$3:$I$260,"&lt;0")+COUNTIFS('11'!$C$3:$C$300,C932,'11'!$H$3:$H$300,"&lt;0")+COUNTIFS('11'!$D$3:$D$300,C932,'11'!$H$3:$H$300,"&lt;0")+COUNTIFS('12'!$C$3:$C$300,C932,'12'!$H$3:$H$300,"&lt;0")+COUNTIFS('12'!$D$3:$D$300,C932,'12'!$H$3:$H$300,"&lt;0")</f>
        <v>0</v>
      </c>
      <c r="H932" s="19">
        <f>SUMIFS('01'!$H$3:$H$300,'01'!$C$3:$C$300,C932)+SUMIFS('01'!$H$3:$H$300,'01'!$D$3:$D$300,C932)+SUMIFS('02'!$H$3:$H$300,'02'!$C$3:$C$300,C932)+SUMIFS('02'!$H$3:$H$300,'02'!$D$3:$D$300,C932)+SUMIFS('03'!$H$3:$H$300,'03'!$C$3:$C$300,C932)+SUMIFS('03'!$H$3:$H$300,'03'!$D$3:$D$300,C932)+SUMIFS('04'!$H$3:$H$300,'04'!$C$3:$C$300,C932)+SUMIFS('04'!$H$3:$H$300,'04'!$D$3:$D$300,C932)+SUMIFS('05'!$H$3:$H$300,'05'!$C$3:$C$300,C932)+SUMIFS('05'!$H$3:$H$300,'05'!$D$3:$D$300,C932)+SUMIFS('06'!$H$3:$H$300,'06'!$C$3:$C$300,C932)+SUMIFS('06'!$H$3:$H$300,'06'!$D$3:$D$300,C932)+SUMIFS('07'!$H$3:$H$300,'07'!$C$3:$C$300,C932)+SUMIFS('07'!$H$3:$H$300,'07'!$D$3:$D$300,C932)+SUMIFS('08'!$H$3:$H$300,'08'!$C$3:$C$300,C932)+SUMIFS('08'!$H$3:$H$300,'08'!$D$3:$D$300,C932)+SUMIFS('09'!$H$3:$H$300,'09'!$C$3:$C$300,C932)+SUMIFS('09'!$H$3:$H$300,'09'!$D$3:$D$300,C932)+SUMIFS('10'!$I$3:$I$260,'10'!$C$3:$C$260,C932)+SUMIFS('10'!$I$3:$I$260,'10'!$D$3:$D$260,C932)+SUMIFS('11'!$H$3:$H$300,'11'!$C$3:$C$300,C932)+SUMIFS('11'!$H$3:$H$300,'11'!$D$3:$D$300,C932)+SUMIFS('12'!$H$3:$H$300,'12'!$C$3:$C$300,C932)+SUMIFS('12'!$H$3:$H$300,'12'!$D$3:$D$300,C932)</f>
        <v>0</v>
      </c>
      <c r="I932" s="212"/>
      <c r="J932" s="231"/>
      <c r="K932" s="212"/>
      <c r="L932" s="212"/>
    </row>
    <row r="933" spans="1:12" ht="24.75" customHeight="1">
      <c r="A933" s="16">
        <f>Equipes!$H933+(ROW(Equipes!$H933)/100000)</f>
        <v>9.3299999999999998E-3</v>
      </c>
      <c r="B933" s="13">
        <f>RANK(Equipes!$A933,A:A)</f>
        <v>68</v>
      </c>
      <c r="C933" s="28"/>
      <c r="D933" s="18">
        <f>COUNTIF('01'!$C$3:$C$300,C933)+COUNTIF('02'!$C$3:$C$300,C933)+COUNTIF('03'!$C$3:$C$300,C933)+COUNTIF('04'!$C$3:$C$300,C933)+COUNTIF('05'!$C$3:$C$300,C933)+COUNTIF('06'!$C$3:$C$300,C933)+COUNTIF('07'!$C$3:$C$300,C933)+COUNTIF('08'!$C$3:$C$300,C933)+COUNTIF('09'!$C$3:$C$300,C933)+COUNTIF('10'!$C$3:$C$260,C933)+COUNTIF('11'!$C$3:$C$300,C933)+COUNTIF('12'!$C$3:$C$300,C933)</f>
        <v>0</v>
      </c>
      <c r="E933" s="18">
        <f>COUNTIF('01'!$D$3:$D$300,C933)+COUNTIF('02'!$D$3:$D$300,C933)+COUNTIF('03'!$D$3:$D$300,C933)+COUNTIF('04'!$D$3:$D$300,C933)+COUNTIF('05'!$D$3:$D$300,C933)+COUNTIF('06'!$D$3:$D$300,C933)+COUNTIF('07'!$D$3:$D$300,C933)+COUNTIF('08'!$D$3:$D$300,C933)+COUNTIF('09'!$D$3:$D$300,C933)+COUNTIF('10'!$D$3:$D$260,C933)+COUNTIF('11'!$D$3:$D$300,C933)+COUNTIF('12'!$D$3:$D$300,C933)</f>
        <v>0</v>
      </c>
      <c r="F933" s="18">
        <f>COUNTIFS('01'!$C$3:$C$300,C933,'01'!$H$3:$H$300,"&gt;0")+COUNTIFS('01'!$D$3:$D$300,C933,'01'!$H$3:$H$300,"&gt;0")+COUNTIFS('02'!$C$3:$C$300,C933,'02'!$H$3:$H$300,"&gt;0")+COUNTIFS('02'!$D$3:$D$300,C933,'02'!$H$3:$H$300,"&gt;0")+COUNTIFS('03'!$C$3:$C$300,C933,'03'!$H$3:$H$300,"&gt;0")+COUNTIFS('03'!$D$3:$D$300,C933,'03'!$H$3:$H$300,"&gt;0")+COUNTIFS('04'!$C$3:$C$300,C933,'04'!$H$3:$H$300,"&gt;0")+COUNTIFS('04'!$D$3:$D$300,C933,'04'!$H$3:$H$300,"&gt;0")+COUNTIFS('05'!$C$3:$C$300,C933,'05'!$H$3:$H$300,"&gt;0")+COUNTIFS('05'!$D$3:$D$300,C933,'05'!$H$3:$H$300,"&gt;0")+COUNTIFS('06'!$C$3:$C$300,C933,'06'!$H$3:$H$300,"&gt;0")+COUNTIFS('06'!$D$3:$D$300,C933,'06'!$H$3:$H$300,"&gt;0")+COUNTIFS('07'!$C$3:$C$300,C933,'07'!$H$3:$H$300,"&gt;0")+COUNTIFS('07'!$D$3:$D$300,C933,'07'!$H$3:$H$300,"&gt;0")+COUNTIFS('08'!$C$3:$C$300,C933,'08'!$H$3:$H$300,"&gt;0")+COUNTIFS('08'!$D$3:$D$300,C933,'08'!$H$3:$H$300,"&gt;0")+COUNTIFS('09'!$C$3:$C$300,C933,'09'!$H$3:$H$300,"&gt;0")+COUNTIFS('09'!$D$3:$D$300,C933,'09'!$H$3:$H$300,"&gt;0")+COUNTIFS('10'!$C$3:$C$260,C933,'10'!$I$3:$I$260,"&gt;0")+COUNTIFS('10'!$D$3:$D$260,C933,'10'!$I$3:$I$260,"&gt;0")+COUNTIFS('11'!$C$3:$C$300,C933,'11'!$H$3:$H$300,"&gt;0")+COUNTIFS('11'!$D$3:$D$300,C933,'11'!$H$3:$H$300,"&gt;0")+COUNTIFS('12'!$C$3:$C$300,C933,'12'!$H$3:$H$300,"&gt;0")+COUNTIFS('12'!$D$3:$D$300,C933,'12'!$H$3:$H$300,"&gt;0")</f>
        <v>0</v>
      </c>
      <c r="G933" s="18">
        <f>COUNTIFS('01'!$C$3:$C$300,C933,'01'!$H$3:$H$300,"&lt;0")+COUNTIFS('01'!$D$3:$D$300,C933,'01'!$H$3:$H$300,"&lt;0")+COUNTIFS('02'!$C$3:$C$300,C933,'02'!$H$3:$H$300,"&lt;0")+COUNTIFS('02'!$D$3:$D$300,C933,'02'!$H$3:$H$300,"&lt;0")+COUNTIFS('03'!$C$3:$C$300,C933,'03'!$H$3:$H$300,"&lt;0")+COUNTIFS('03'!$D$3:$D$300,C933,'03'!$H$3:$H$300,"&lt;0")+COUNTIFS('04'!$C$3:$C$300,C933,'04'!$H$3:$H$300,"&lt;0")+COUNTIFS('04'!$D$3:$D$300,C933,'04'!$H$3:$H$300,"&lt;0")+COUNTIFS('05'!$C$3:$C$300,C933,'05'!$H$3:$H$300,"&lt;0")+COUNTIFS('05'!$D$3:$D$300,C933,'05'!$H$3:$H$300,"&lt;0")+COUNTIFS('06'!$C$3:$C$300,C933,'06'!$H$3:$H$300,"&lt;0")+COUNTIFS('06'!$D$3:$D$300,C933,'06'!$H$3:$H$300,"&lt;0")+COUNTIFS('07'!$C$3:$C$300,C933,'07'!$H$3:$H$300,"&lt;0")+COUNTIFS('07'!$D$3:$D$300,C933,'07'!$H$3:$H$300,"&lt;0")+COUNTIFS('08'!$C$3:$C$300,C933,'08'!$H$3:$H$300,"&lt;0")+COUNTIFS('08'!$D$3:$D$300,C933,'08'!$H$3:$H$300,"&lt;0")+COUNTIFS('09'!$C$3:$C$300,C933,'09'!$H$3:$H$300,"&lt;0")+COUNTIFS('09'!$D$3:$D$300,C933,'09'!$H$3:$H$300,"&lt;0")+COUNTIFS('10'!$C$3:$C$260,C933,'10'!$I$3:$I$260,"&lt;0")+COUNTIFS('10'!$D$3:$D$260,C933,'10'!$I$3:$I$260,"&lt;0")+COUNTIFS('11'!$C$3:$C$300,C933,'11'!$H$3:$H$300,"&lt;0")+COUNTIFS('11'!$D$3:$D$300,C933,'11'!$H$3:$H$300,"&lt;0")+COUNTIFS('12'!$C$3:$C$300,C933,'12'!$H$3:$H$300,"&lt;0")+COUNTIFS('12'!$D$3:$D$300,C933,'12'!$H$3:$H$300,"&lt;0")</f>
        <v>0</v>
      </c>
      <c r="H933" s="19">
        <f>SUMIFS('01'!$H$3:$H$300,'01'!$C$3:$C$300,C933)+SUMIFS('01'!$H$3:$H$300,'01'!$D$3:$D$300,C933)+SUMIFS('02'!$H$3:$H$300,'02'!$C$3:$C$300,C933)+SUMIFS('02'!$H$3:$H$300,'02'!$D$3:$D$300,C933)+SUMIFS('03'!$H$3:$H$300,'03'!$C$3:$C$300,C933)+SUMIFS('03'!$H$3:$H$300,'03'!$D$3:$D$300,C933)+SUMIFS('04'!$H$3:$H$300,'04'!$C$3:$C$300,C933)+SUMIFS('04'!$H$3:$H$300,'04'!$D$3:$D$300,C933)+SUMIFS('05'!$H$3:$H$300,'05'!$C$3:$C$300,C933)+SUMIFS('05'!$H$3:$H$300,'05'!$D$3:$D$300,C933)+SUMIFS('06'!$H$3:$H$300,'06'!$C$3:$C$300,C933)+SUMIFS('06'!$H$3:$H$300,'06'!$D$3:$D$300,C933)+SUMIFS('07'!$H$3:$H$300,'07'!$C$3:$C$300,C933)+SUMIFS('07'!$H$3:$H$300,'07'!$D$3:$D$300,C933)+SUMIFS('08'!$H$3:$H$300,'08'!$C$3:$C$300,C933)+SUMIFS('08'!$H$3:$H$300,'08'!$D$3:$D$300,C933)+SUMIFS('09'!$H$3:$H$300,'09'!$C$3:$C$300,C933)+SUMIFS('09'!$H$3:$H$300,'09'!$D$3:$D$300,C933)+SUMIFS('10'!$I$3:$I$260,'10'!$C$3:$C$260,C933)+SUMIFS('10'!$I$3:$I$260,'10'!$D$3:$D$260,C933)+SUMIFS('11'!$H$3:$H$300,'11'!$C$3:$C$300,C933)+SUMIFS('11'!$H$3:$H$300,'11'!$D$3:$D$300,C933)+SUMIFS('12'!$H$3:$H$300,'12'!$C$3:$C$300,C933)+SUMIFS('12'!$H$3:$H$300,'12'!$D$3:$D$300,C933)</f>
        <v>0</v>
      </c>
      <c r="I933" s="212"/>
      <c r="J933" s="231"/>
      <c r="K933" s="212"/>
      <c r="L933" s="212"/>
    </row>
    <row r="934" spans="1:12" ht="24.75" customHeight="1">
      <c r="A934" s="16">
        <f>Equipes!$H934+(ROW(Equipes!$H934)/100000)</f>
        <v>9.3399999999999993E-3</v>
      </c>
      <c r="B934" s="13">
        <f>RANK(Equipes!$A934,A:A)</f>
        <v>67</v>
      </c>
      <c r="C934" s="28"/>
      <c r="D934" s="18">
        <f>COUNTIF('01'!$C$3:$C$300,C934)+COUNTIF('02'!$C$3:$C$300,C934)+COUNTIF('03'!$C$3:$C$300,C934)+COUNTIF('04'!$C$3:$C$300,C934)+COUNTIF('05'!$C$3:$C$300,C934)+COUNTIF('06'!$C$3:$C$300,C934)+COUNTIF('07'!$C$3:$C$300,C934)+COUNTIF('08'!$C$3:$C$300,C934)+COUNTIF('09'!$C$3:$C$300,C934)+COUNTIF('10'!$C$3:$C$260,C934)+COUNTIF('11'!$C$3:$C$300,C934)+COUNTIF('12'!$C$3:$C$300,C934)</f>
        <v>0</v>
      </c>
      <c r="E934" s="18">
        <f>COUNTIF('01'!$D$3:$D$300,C934)+COUNTIF('02'!$D$3:$D$300,C934)+COUNTIF('03'!$D$3:$D$300,C934)+COUNTIF('04'!$D$3:$D$300,C934)+COUNTIF('05'!$D$3:$D$300,C934)+COUNTIF('06'!$D$3:$D$300,C934)+COUNTIF('07'!$D$3:$D$300,C934)+COUNTIF('08'!$D$3:$D$300,C934)+COUNTIF('09'!$D$3:$D$300,C934)+COUNTIF('10'!$D$3:$D$260,C934)+COUNTIF('11'!$D$3:$D$300,C934)+COUNTIF('12'!$D$3:$D$300,C934)</f>
        <v>0</v>
      </c>
      <c r="F934" s="18">
        <f>COUNTIFS('01'!$C$3:$C$300,C934,'01'!$H$3:$H$300,"&gt;0")+COUNTIFS('01'!$D$3:$D$300,C934,'01'!$H$3:$H$300,"&gt;0")+COUNTIFS('02'!$C$3:$C$300,C934,'02'!$H$3:$H$300,"&gt;0")+COUNTIFS('02'!$D$3:$D$300,C934,'02'!$H$3:$H$300,"&gt;0")+COUNTIFS('03'!$C$3:$C$300,C934,'03'!$H$3:$H$300,"&gt;0")+COUNTIFS('03'!$D$3:$D$300,C934,'03'!$H$3:$H$300,"&gt;0")+COUNTIFS('04'!$C$3:$C$300,C934,'04'!$H$3:$H$300,"&gt;0")+COUNTIFS('04'!$D$3:$D$300,C934,'04'!$H$3:$H$300,"&gt;0")+COUNTIFS('05'!$C$3:$C$300,C934,'05'!$H$3:$H$300,"&gt;0")+COUNTIFS('05'!$D$3:$D$300,C934,'05'!$H$3:$H$300,"&gt;0")+COUNTIFS('06'!$C$3:$C$300,C934,'06'!$H$3:$H$300,"&gt;0")+COUNTIFS('06'!$D$3:$D$300,C934,'06'!$H$3:$H$300,"&gt;0")+COUNTIFS('07'!$C$3:$C$300,C934,'07'!$H$3:$H$300,"&gt;0")+COUNTIFS('07'!$D$3:$D$300,C934,'07'!$H$3:$H$300,"&gt;0")+COUNTIFS('08'!$C$3:$C$300,C934,'08'!$H$3:$H$300,"&gt;0")+COUNTIFS('08'!$D$3:$D$300,C934,'08'!$H$3:$H$300,"&gt;0")+COUNTIFS('09'!$C$3:$C$300,C934,'09'!$H$3:$H$300,"&gt;0")+COUNTIFS('09'!$D$3:$D$300,C934,'09'!$H$3:$H$300,"&gt;0")+COUNTIFS('10'!$C$3:$C$260,C934,'10'!$I$3:$I$260,"&gt;0")+COUNTIFS('10'!$D$3:$D$260,C934,'10'!$I$3:$I$260,"&gt;0")+COUNTIFS('11'!$C$3:$C$300,C934,'11'!$H$3:$H$300,"&gt;0")+COUNTIFS('11'!$D$3:$D$300,C934,'11'!$H$3:$H$300,"&gt;0")+COUNTIFS('12'!$C$3:$C$300,C934,'12'!$H$3:$H$300,"&gt;0")+COUNTIFS('12'!$D$3:$D$300,C934,'12'!$H$3:$H$300,"&gt;0")</f>
        <v>0</v>
      </c>
      <c r="G934" s="18">
        <f>COUNTIFS('01'!$C$3:$C$300,C934,'01'!$H$3:$H$300,"&lt;0")+COUNTIFS('01'!$D$3:$D$300,C934,'01'!$H$3:$H$300,"&lt;0")+COUNTIFS('02'!$C$3:$C$300,C934,'02'!$H$3:$H$300,"&lt;0")+COUNTIFS('02'!$D$3:$D$300,C934,'02'!$H$3:$H$300,"&lt;0")+COUNTIFS('03'!$C$3:$C$300,C934,'03'!$H$3:$H$300,"&lt;0")+COUNTIFS('03'!$D$3:$D$300,C934,'03'!$H$3:$H$300,"&lt;0")+COUNTIFS('04'!$C$3:$C$300,C934,'04'!$H$3:$H$300,"&lt;0")+COUNTIFS('04'!$D$3:$D$300,C934,'04'!$H$3:$H$300,"&lt;0")+COUNTIFS('05'!$C$3:$C$300,C934,'05'!$H$3:$H$300,"&lt;0")+COUNTIFS('05'!$D$3:$D$300,C934,'05'!$H$3:$H$300,"&lt;0")+COUNTIFS('06'!$C$3:$C$300,C934,'06'!$H$3:$H$300,"&lt;0")+COUNTIFS('06'!$D$3:$D$300,C934,'06'!$H$3:$H$300,"&lt;0")+COUNTIFS('07'!$C$3:$C$300,C934,'07'!$H$3:$H$300,"&lt;0")+COUNTIFS('07'!$D$3:$D$300,C934,'07'!$H$3:$H$300,"&lt;0")+COUNTIFS('08'!$C$3:$C$300,C934,'08'!$H$3:$H$300,"&lt;0")+COUNTIFS('08'!$D$3:$D$300,C934,'08'!$H$3:$H$300,"&lt;0")+COUNTIFS('09'!$C$3:$C$300,C934,'09'!$H$3:$H$300,"&lt;0")+COUNTIFS('09'!$D$3:$D$300,C934,'09'!$H$3:$H$300,"&lt;0")+COUNTIFS('10'!$C$3:$C$260,C934,'10'!$I$3:$I$260,"&lt;0")+COUNTIFS('10'!$D$3:$D$260,C934,'10'!$I$3:$I$260,"&lt;0")+COUNTIFS('11'!$C$3:$C$300,C934,'11'!$H$3:$H$300,"&lt;0")+COUNTIFS('11'!$D$3:$D$300,C934,'11'!$H$3:$H$300,"&lt;0")+COUNTIFS('12'!$C$3:$C$300,C934,'12'!$H$3:$H$300,"&lt;0")+COUNTIFS('12'!$D$3:$D$300,C934,'12'!$H$3:$H$300,"&lt;0")</f>
        <v>0</v>
      </c>
      <c r="H934" s="19">
        <f>SUMIFS('01'!$H$3:$H$300,'01'!$C$3:$C$300,C934)+SUMIFS('01'!$H$3:$H$300,'01'!$D$3:$D$300,C934)+SUMIFS('02'!$H$3:$H$300,'02'!$C$3:$C$300,C934)+SUMIFS('02'!$H$3:$H$300,'02'!$D$3:$D$300,C934)+SUMIFS('03'!$H$3:$H$300,'03'!$C$3:$C$300,C934)+SUMIFS('03'!$H$3:$H$300,'03'!$D$3:$D$300,C934)+SUMIFS('04'!$H$3:$H$300,'04'!$C$3:$C$300,C934)+SUMIFS('04'!$H$3:$H$300,'04'!$D$3:$D$300,C934)+SUMIFS('05'!$H$3:$H$300,'05'!$C$3:$C$300,C934)+SUMIFS('05'!$H$3:$H$300,'05'!$D$3:$D$300,C934)+SUMIFS('06'!$H$3:$H$300,'06'!$C$3:$C$300,C934)+SUMIFS('06'!$H$3:$H$300,'06'!$D$3:$D$300,C934)+SUMIFS('07'!$H$3:$H$300,'07'!$C$3:$C$300,C934)+SUMIFS('07'!$H$3:$H$300,'07'!$D$3:$D$300,C934)+SUMIFS('08'!$H$3:$H$300,'08'!$C$3:$C$300,C934)+SUMIFS('08'!$H$3:$H$300,'08'!$D$3:$D$300,C934)+SUMIFS('09'!$H$3:$H$300,'09'!$C$3:$C$300,C934)+SUMIFS('09'!$H$3:$H$300,'09'!$D$3:$D$300,C934)+SUMIFS('10'!$I$3:$I$260,'10'!$C$3:$C$260,C934)+SUMIFS('10'!$I$3:$I$260,'10'!$D$3:$D$260,C934)+SUMIFS('11'!$H$3:$H$300,'11'!$C$3:$C$300,C934)+SUMIFS('11'!$H$3:$H$300,'11'!$D$3:$D$300,C934)+SUMIFS('12'!$H$3:$H$300,'12'!$C$3:$C$300,C934)+SUMIFS('12'!$H$3:$H$300,'12'!$D$3:$D$300,C934)</f>
        <v>0</v>
      </c>
      <c r="I934" s="212"/>
      <c r="J934" s="231"/>
      <c r="K934" s="212"/>
      <c r="L934" s="212"/>
    </row>
    <row r="935" spans="1:12" ht="24.75" customHeight="1">
      <c r="A935" s="16">
        <f>Equipes!$H935+(ROW(Equipes!$H935)/100000)</f>
        <v>9.3500000000000007E-3</v>
      </c>
      <c r="B935" s="13">
        <f>RANK(Equipes!$A935,A:A)</f>
        <v>66</v>
      </c>
      <c r="C935" s="28"/>
      <c r="D935" s="18">
        <f>COUNTIF('01'!$C$3:$C$300,C935)+COUNTIF('02'!$C$3:$C$300,C935)+COUNTIF('03'!$C$3:$C$300,C935)+COUNTIF('04'!$C$3:$C$300,C935)+COUNTIF('05'!$C$3:$C$300,C935)+COUNTIF('06'!$C$3:$C$300,C935)+COUNTIF('07'!$C$3:$C$300,C935)+COUNTIF('08'!$C$3:$C$300,C935)+COUNTIF('09'!$C$3:$C$300,C935)+COUNTIF('10'!$C$3:$C$260,C935)+COUNTIF('11'!$C$3:$C$300,C935)+COUNTIF('12'!$C$3:$C$300,C935)</f>
        <v>0</v>
      </c>
      <c r="E935" s="18">
        <f>COUNTIF('01'!$D$3:$D$300,C935)+COUNTIF('02'!$D$3:$D$300,C935)+COUNTIF('03'!$D$3:$D$300,C935)+COUNTIF('04'!$D$3:$D$300,C935)+COUNTIF('05'!$D$3:$D$300,C935)+COUNTIF('06'!$D$3:$D$300,C935)+COUNTIF('07'!$D$3:$D$300,C935)+COUNTIF('08'!$D$3:$D$300,C935)+COUNTIF('09'!$D$3:$D$300,C935)+COUNTIF('10'!$D$3:$D$260,C935)+COUNTIF('11'!$D$3:$D$300,C935)+COUNTIF('12'!$D$3:$D$300,C935)</f>
        <v>0</v>
      </c>
      <c r="F935" s="18">
        <f>COUNTIFS('01'!$C$3:$C$300,C935,'01'!$H$3:$H$300,"&gt;0")+COUNTIFS('01'!$D$3:$D$300,C935,'01'!$H$3:$H$300,"&gt;0")+COUNTIFS('02'!$C$3:$C$300,C935,'02'!$H$3:$H$300,"&gt;0")+COUNTIFS('02'!$D$3:$D$300,C935,'02'!$H$3:$H$300,"&gt;0")+COUNTIFS('03'!$C$3:$C$300,C935,'03'!$H$3:$H$300,"&gt;0")+COUNTIFS('03'!$D$3:$D$300,C935,'03'!$H$3:$H$300,"&gt;0")+COUNTIFS('04'!$C$3:$C$300,C935,'04'!$H$3:$H$300,"&gt;0")+COUNTIFS('04'!$D$3:$D$300,C935,'04'!$H$3:$H$300,"&gt;0")+COUNTIFS('05'!$C$3:$C$300,C935,'05'!$H$3:$H$300,"&gt;0")+COUNTIFS('05'!$D$3:$D$300,C935,'05'!$H$3:$H$300,"&gt;0")+COUNTIFS('06'!$C$3:$C$300,C935,'06'!$H$3:$H$300,"&gt;0")+COUNTIFS('06'!$D$3:$D$300,C935,'06'!$H$3:$H$300,"&gt;0")+COUNTIFS('07'!$C$3:$C$300,C935,'07'!$H$3:$H$300,"&gt;0")+COUNTIFS('07'!$D$3:$D$300,C935,'07'!$H$3:$H$300,"&gt;0")+COUNTIFS('08'!$C$3:$C$300,C935,'08'!$H$3:$H$300,"&gt;0")+COUNTIFS('08'!$D$3:$D$300,C935,'08'!$H$3:$H$300,"&gt;0")+COUNTIFS('09'!$C$3:$C$300,C935,'09'!$H$3:$H$300,"&gt;0")+COUNTIFS('09'!$D$3:$D$300,C935,'09'!$H$3:$H$300,"&gt;0")+COUNTIFS('10'!$C$3:$C$260,C935,'10'!$I$3:$I$260,"&gt;0")+COUNTIFS('10'!$D$3:$D$260,C935,'10'!$I$3:$I$260,"&gt;0")+COUNTIFS('11'!$C$3:$C$300,C935,'11'!$H$3:$H$300,"&gt;0")+COUNTIFS('11'!$D$3:$D$300,C935,'11'!$H$3:$H$300,"&gt;0")+COUNTIFS('12'!$C$3:$C$300,C935,'12'!$H$3:$H$300,"&gt;0")+COUNTIFS('12'!$D$3:$D$300,C935,'12'!$H$3:$H$300,"&gt;0")</f>
        <v>0</v>
      </c>
      <c r="G935" s="18">
        <f>COUNTIFS('01'!$C$3:$C$300,C935,'01'!$H$3:$H$300,"&lt;0")+COUNTIFS('01'!$D$3:$D$300,C935,'01'!$H$3:$H$300,"&lt;0")+COUNTIFS('02'!$C$3:$C$300,C935,'02'!$H$3:$H$300,"&lt;0")+COUNTIFS('02'!$D$3:$D$300,C935,'02'!$H$3:$H$300,"&lt;0")+COUNTIFS('03'!$C$3:$C$300,C935,'03'!$H$3:$H$300,"&lt;0")+COUNTIFS('03'!$D$3:$D$300,C935,'03'!$H$3:$H$300,"&lt;0")+COUNTIFS('04'!$C$3:$C$300,C935,'04'!$H$3:$H$300,"&lt;0")+COUNTIFS('04'!$D$3:$D$300,C935,'04'!$H$3:$H$300,"&lt;0")+COUNTIFS('05'!$C$3:$C$300,C935,'05'!$H$3:$H$300,"&lt;0")+COUNTIFS('05'!$D$3:$D$300,C935,'05'!$H$3:$H$300,"&lt;0")+COUNTIFS('06'!$C$3:$C$300,C935,'06'!$H$3:$H$300,"&lt;0")+COUNTIFS('06'!$D$3:$D$300,C935,'06'!$H$3:$H$300,"&lt;0")+COUNTIFS('07'!$C$3:$C$300,C935,'07'!$H$3:$H$300,"&lt;0")+COUNTIFS('07'!$D$3:$D$300,C935,'07'!$H$3:$H$300,"&lt;0")+COUNTIFS('08'!$C$3:$C$300,C935,'08'!$H$3:$H$300,"&lt;0")+COUNTIFS('08'!$D$3:$D$300,C935,'08'!$H$3:$H$300,"&lt;0")+COUNTIFS('09'!$C$3:$C$300,C935,'09'!$H$3:$H$300,"&lt;0")+COUNTIFS('09'!$D$3:$D$300,C935,'09'!$H$3:$H$300,"&lt;0")+COUNTIFS('10'!$C$3:$C$260,C935,'10'!$I$3:$I$260,"&lt;0")+COUNTIFS('10'!$D$3:$D$260,C935,'10'!$I$3:$I$260,"&lt;0")+COUNTIFS('11'!$C$3:$C$300,C935,'11'!$H$3:$H$300,"&lt;0")+COUNTIFS('11'!$D$3:$D$300,C935,'11'!$H$3:$H$300,"&lt;0")+COUNTIFS('12'!$C$3:$C$300,C935,'12'!$H$3:$H$300,"&lt;0")+COUNTIFS('12'!$D$3:$D$300,C935,'12'!$H$3:$H$300,"&lt;0")</f>
        <v>0</v>
      </c>
      <c r="H935" s="19">
        <f>SUMIFS('01'!$H$3:$H$300,'01'!$C$3:$C$300,C935)+SUMIFS('01'!$H$3:$H$300,'01'!$D$3:$D$300,C935)+SUMIFS('02'!$H$3:$H$300,'02'!$C$3:$C$300,C935)+SUMIFS('02'!$H$3:$H$300,'02'!$D$3:$D$300,C935)+SUMIFS('03'!$H$3:$H$300,'03'!$C$3:$C$300,C935)+SUMIFS('03'!$H$3:$H$300,'03'!$D$3:$D$300,C935)+SUMIFS('04'!$H$3:$H$300,'04'!$C$3:$C$300,C935)+SUMIFS('04'!$H$3:$H$300,'04'!$D$3:$D$300,C935)+SUMIFS('05'!$H$3:$H$300,'05'!$C$3:$C$300,C935)+SUMIFS('05'!$H$3:$H$300,'05'!$D$3:$D$300,C935)+SUMIFS('06'!$H$3:$H$300,'06'!$C$3:$C$300,C935)+SUMIFS('06'!$H$3:$H$300,'06'!$D$3:$D$300,C935)+SUMIFS('07'!$H$3:$H$300,'07'!$C$3:$C$300,C935)+SUMIFS('07'!$H$3:$H$300,'07'!$D$3:$D$300,C935)+SUMIFS('08'!$H$3:$H$300,'08'!$C$3:$C$300,C935)+SUMIFS('08'!$H$3:$H$300,'08'!$D$3:$D$300,C935)+SUMIFS('09'!$H$3:$H$300,'09'!$C$3:$C$300,C935)+SUMIFS('09'!$H$3:$H$300,'09'!$D$3:$D$300,C935)+SUMIFS('10'!$I$3:$I$260,'10'!$C$3:$C$260,C935)+SUMIFS('10'!$I$3:$I$260,'10'!$D$3:$D$260,C935)+SUMIFS('11'!$H$3:$H$300,'11'!$C$3:$C$300,C935)+SUMIFS('11'!$H$3:$H$300,'11'!$D$3:$D$300,C935)+SUMIFS('12'!$H$3:$H$300,'12'!$C$3:$C$300,C935)+SUMIFS('12'!$H$3:$H$300,'12'!$D$3:$D$300,C935)</f>
        <v>0</v>
      </c>
      <c r="I935" s="212"/>
      <c r="J935" s="231"/>
      <c r="K935" s="212"/>
      <c r="L935" s="212"/>
    </row>
    <row r="936" spans="1:12" ht="24.75" customHeight="1">
      <c r="A936" s="16">
        <f>Equipes!$H936+(ROW(Equipes!$H936)/100000)</f>
        <v>9.3600000000000003E-3</v>
      </c>
      <c r="B936" s="13">
        <f>RANK(Equipes!$A936,A:A)</f>
        <v>65</v>
      </c>
      <c r="C936" s="28"/>
      <c r="D936" s="18">
        <f>COUNTIF('01'!$C$3:$C$300,C936)+COUNTIF('02'!$C$3:$C$300,C936)+COUNTIF('03'!$C$3:$C$300,C936)+COUNTIF('04'!$C$3:$C$300,C936)+COUNTIF('05'!$C$3:$C$300,C936)+COUNTIF('06'!$C$3:$C$300,C936)+COUNTIF('07'!$C$3:$C$300,C936)+COUNTIF('08'!$C$3:$C$300,C936)+COUNTIF('09'!$C$3:$C$300,C936)+COUNTIF('10'!$C$3:$C$260,C936)+COUNTIF('11'!$C$3:$C$300,C936)+COUNTIF('12'!$C$3:$C$300,C936)</f>
        <v>0</v>
      </c>
      <c r="E936" s="18">
        <f>COUNTIF('01'!$D$3:$D$300,C936)+COUNTIF('02'!$D$3:$D$300,C936)+COUNTIF('03'!$D$3:$D$300,C936)+COUNTIF('04'!$D$3:$D$300,C936)+COUNTIF('05'!$D$3:$D$300,C936)+COUNTIF('06'!$D$3:$D$300,C936)+COUNTIF('07'!$D$3:$D$300,C936)+COUNTIF('08'!$D$3:$D$300,C936)+COUNTIF('09'!$D$3:$D$300,C936)+COUNTIF('10'!$D$3:$D$260,C936)+COUNTIF('11'!$D$3:$D$300,C936)+COUNTIF('12'!$D$3:$D$300,C936)</f>
        <v>0</v>
      </c>
      <c r="F936" s="18">
        <f>COUNTIFS('01'!$C$3:$C$300,C936,'01'!$H$3:$H$300,"&gt;0")+COUNTIFS('01'!$D$3:$D$300,C936,'01'!$H$3:$H$300,"&gt;0")+COUNTIFS('02'!$C$3:$C$300,C936,'02'!$H$3:$H$300,"&gt;0")+COUNTIFS('02'!$D$3:$D$300,C936,'02'!$H$3:$H$300,"&gt;0")+COUNTIFS('03'!$C$3:$C$300,C936,'03'!$H$3:$H$300,"&gt;0")+COUNTIFS('03'!$D$3:$D$300,C936,'03'!$H$3:$H$300,"&gt;0")+COUNTIFS('04'!$C$3:$C$300,C936,'04'!$H$3:$H$300,"&gt;0")+COUNTIFS('04'!$D$3:$D$300,C936,'04'!$H$3:$H$300,"&gt;0")+COUNTIFS('05'!$C$3:$C$300,C936,'05'!$H$3:$H$300,"&gt;0")+COUNTIFS('05'!$D$3:$D$300,C936,'05'!$H$3:$H$300,"&gt;0")+COUNTIFS('06'!$C$3:$C$300,C936,'06'!$H$3:$H$300,"&gt;0")+COUNTIFS('06'!$D$3:$D$300,C936,'06'!$H$3:$H$300,"&gt;0")+COUNTIFS('07'!$C$3:$C$300,C936,'07'!$H$3:$H$300,"&gt;0")+COUNTIFS('07'!$D$3:$D$300,C936,'07'!$H$3:$H$300,"&gt;0")+COUNTIFS('08'!$C$3:$C$300,C936,'08'!$H$3:$H$300,"&gt;0")+COUNTIFS('08'!$D$3:$D$300,C936,'08'!$H$3:$H$300,"&gt;0")+COUNTIFS('09'!$C$3:$C$300,C936,'09'!$H$3:$H$300,"&gt;0")+COUNTIFS('09'!$D$3:$D$300,C936,'09'!$H$3:$H$300,"&gt;0")+COUNTIFS('10'!$C$3:$C$260,C936,'10'!$I$3:$I$260,"&gt;0")+COUNTIFS('10'!$D$3:$D$260,C936,'10'!$I$3:$I$260,"&gt;0")+COUNTIFS('11'!$C$3:$C$300,C936,'11'!$H$3:$H$300,"&gt;0")+COUNTIFS('11'!$D$3:$D$300,C936,'11'!$H$3:$H$300,"&gt;0")+COUNTIFS('12'!$C$3:$C$300,C936,'12'!$H$3:$H$300,"&gt;0")+COUNTIFS('12'!$D$3:$D$300,C936,'12'!$H$3:$H$300,"&gt;0")</f>
        <v>0</v>
      </c>
      <c r="G936" s="18">
        <f>COUNTIFS('01'!$C$3:$C$300,C936,'01'!$H$3:$H$300,"&lt;0")+COUNTIFS('01'!$D$3:$D$300,C936,'01'!$H$3:$H$300,"&lt;0")+COUNTIFS('02'!$C$3:$C$300,C936,'02'!$H$3:$H$300,"&lt;0")+COUNTIFS('02'!$D$3:$D$300,C936,'02'!$H$3:$H$300,"&lt;0")+COUNTIFS('03'!$C$3:$C$300,C936,'03'!$H$3:$H$300,"&lt;0")+COUNTIFS('03'!$D$3:$D$300,C936,'03'!$H$3:$H$300,"&lt;0")+COUNTIFS('04'!$C$3:$C$300,C936,'04'!$H$3:$H$300,"&lt;0")+COUNTIFS('04'!$D$3:$D$300,C936,'04'!$H$3:$H$300,"&lt;0")+COUNTIFS('05'!$C$3:$C$300,C936,'05'!$H$3:$H$300,"&lt;0")+COUNTIFS('05'!$D$3:$D$300,C936,'05'!$H$3:$H$300,"&lt;0")+COUNTIFS('06'!$C$3:$C$300,C936,'06'!$H$3:$H$300,"&lt;0")+COUNTIFS('06'!$D$3:$D$300,C936,'06'!$H$3:$H$300,"&lt;0")+COUNTIFS('07'!$C$3:$C$300,C936,'07'!$H$3:$H$300,"&lt;0")+COUNTIFS('07'!$D$3:$D$300,C936,'07'!$H$3:$H$300,"&lt;0")+COUNTIFS('08'!$C$3:$C$300,C936,'08'!$H$3:$H$300,"&lt;0")+COUNTIFS('08'!$D$3:$D$300,C936,'08'!$H$3:$H$300,"&lt;0")+COUNTIFS('09'!$C$3:$C$300,C936,'09'!$H$3:$H$300,"&lt;0")+COUNTIFS('09'!$D$3:$D$300,C936,'09'!$H$3:$H$300,"&lt;0")+COUNTIFS('10'!$C$3:$C$260,C936,'10'!$I$3:$I$260,"&lt;0")+COUNTIFS('10'!$D$3:$D$260,C936,'10'!$I$3:$I$260,"&lt;0")+COUNTIFS('11'!$C$3:$C$300,C936,'11'!$H$3:$H$300,"&lt;0")+COUNTIFS('11'!$D$3:$D$300,C936,'11'!$H$3:$H$300,"&lt;0")+COUNTIFS('12'!$C$3:$C$300,C936,'12'!$H$3:$H$300,"&lt;0")+COUNTIFS('12'!$D$3:$D$300,C936,'12'!$H$3:$H$300,"&lt;0")</f>
        <v>0</v>
      </c>
      <c r="H936" s="19">
        <f>SUMIFS('01'!$H$3:$H$300,'01'!$C$3:$C$300,C936)+SUMIFS('01'!$H$3:$H$300,'01'!$D$3:$D$300,C936)+SUMIFS('02'!$H$3:$H$300,'02'!$C$3:$C$300,C936)+SUMIFS('02'!$H$3:$H$300,'02'!$D$3:$D$300,C936)+SUMIFS('03'!$H$3:$H$300,'03'!$C$3:$C$300,C936)+SUMIFS('03'!$H$3:$H$300,'03'!$D$3:$D$300,C936)+SUMIFS('04'!$H$3:$H$300,'04'!$C$3:$C$300,C936)+SUMIFS('04'!$H$3:$H$300,'04'!$D$3:$D$300,C936)+SUMIFS('05'!$H$3:$H$300,'05'!$C$3:$C$300,C936)+SUMIFS('05'!$H$3:$H$300,'05'!$D$3:$D$300,C936)+SUMIFS('06'!$H$3:$H$300,'06'!$C$3:$C$300,C936)+SUMIFS('06'!$H$3:$H$300,'06'!$D$3:$D$300,C936)+SUMIFS('07'!$H$3:$H$300,'07'!$C$3:$C$300,C936)+SUMIFS('07'!$H$3:$H$300,'07'!$D$3:$D$300,C936)+SUMIFS('08'!$H$3:$H$300,'08'!$C$3:$C$300,C936)+SUMIFS('08'!$H$3:$H$300,'08'!$D$3:$D$300,C936)+SUMIFS('09'!$H$3:$H$300,'09'!$C$3:$C$300,C936)+SUMIFS('09'!$H$3:$H$300,'09'!$D$3:$D$300,C936)+SUMIFS('10'!$I$3:$I$260,'10'!$C$3:$C$260,C936)+SUMIFS('10'!$I$3:$I$260,'10'!$D$3:$D$260,C936)+SUMIFS('11'!$H$3:$H$300,'11'!$C$3:$C$300,C936)+SUMIFS('11'!$H$3:$H$300,'11'!$D$3:$D$300,C936)+SUMIFS('12'!$H$3:$H$300,'12'!$C$3:$C$300,C936)+SUMIFS('12'!$H$3:$H$300,'12'!$D$3:$D$300,C936)</f>
        <v>0</v>
      </c>
      <c r="I936" s="212"/>
      <c r="J936" s="231"/>
      <c r="K936" s="212"/>
      <c r="L936" s="212"/>
    </row>
    <row r="937" spans="1:12" ht="24.75" customHeight="1">
      <c r="A937" s="16">
        <f>Equipes!$H937+(ROW(Equipes!$H937)/100000)</f>
        <v>9.3699999999999999E-3</v>
      </c>
      <c r="B937" s="13">
        <f>RANK(Equipes!$A937,A:A)</f>
        <v>64</v>
      </c>
      <c r="C937" s="28"/>
      <c r="D937" s="18">
        <f>COUNTIF('01'!$C$3:$C$300,C937)+COUNTIF('02'!$C$3:$C$300,C937)+COUNTIF('03'!$C$3:$C$300,C937)+COUNTIF('04'!$C$3:$C$300,C937)+COUNTIF('05'!$C$3:$C$300,C937)+COUNTIF('06'!$C$3:$C$300,C937)+COUNTIF('07'!$C$3:$C$300,C937)+COUNTIF('08'!$C$3:$C$300,C937)+COUNTIF('09'!$C$3:$C$300,C937)+COUNTIF('10'!$C$3:$C$260,C937)+COUNTIF('11'!$C$3:$C$300,C937)+COUNTIF('12'!$C$3:$C$300,C937)</f>
        <v>0</v>
      </c>
      <c r="E937" s="18">
        <f>COUNTIF('01'!$D$3:$D$300,C937)+COUNTIF('02'!$D$3:$D$300,C937)+COUNTIF('03'!$D$3:$D$300,C937)+COUNTIF('04'!$D$3:$D$300,C937)+COUNTIF('05'!$D$3:$D$300,C937)+COUNTIF('06'!$D$3:$D$300,C937)+COUNTIF('07'!$D$3:$D$300,C937)+COUNTIF('08'!$D$3:$D$300,C937)+COUNTIF('09'!$D$3:$D$300,C937)+COUNTIF('10'!$D$3:$D$260,C937)+COUNTIF('11'!$D$3:$D$300,C937)+COUNTIF('12'!$D$3:$D$300,C937)</f>
        <v>0</v>
      </c>
      <c r="F937" s="18">
        <f>COUNTIFS('01'!$C$3:$C$300,C937,'01'!$H$3:$H$300,"&gt;0")+COUNTIFS('01'!$D$3:$D$300,C937,'01'!$H$3:$H$300,"&gt;0")+COUNTIFS('02'!$C$3:$C$300,C937,'02'!$H$3:$H$300,"&gt;0")+COUNTIFS('02'!$D$3:$D$300,C937,'02'!$H$3:$H$300,"&gt;0")+COUNTIFS('03'!$C$3:$C$300,C937,'03'!$H$3:$H$300,"&gt;0")+COUNTIFS('03'!$D$3:$D$300,C937,'03'!$H$3:$H$300,"&gt;0")+COUNTIFS('04'!$C$3:$C$300,C937,'04'!$H$3:$H$300,"&gt;0")+COUNTIFS('04'!$D$3:$D$300,C937,'04'!$H$3:$H$300,"&gt;0")+COUNTIFS('05'!$C$3:$C$300,C937,'05'!$H$3:$H$300,"&gt;0")+COUNTIFS('05'!$D$3:$D$300,C937,'05'!$H$3:$H$300,"&gt;0")+COUNTIFS('06'!$C$3:$C$300,C937,'06'!$H$3:$H$300,"&gt;0")+COUNTIFS('06'!$D$3:$D$300,C937,'06'!$H$3:$H$300,"&gt;0")+COUNTIFS('07'!$C$3:$C$300,C937,'07'!$H$3:$H$300,"&gt;0")+COUNTIFS('07'!$D$3:$D$300,C937,'07'!$H$3:$H$300,"&gt;0")+COUNTIFS('08'!$C$3:$C$300,C937,'08'!$H$3:$H$300,"&gt;0")+COUNTIFS('08'!$D$3:$D$300,C937,'08'!$H$3:$H$300,"&gt;0")+COUNTIFS('09'!$C$3:$C$300,C937,'09'!$H$3:$H$300,"&gt;0")+COUNTIFS('09'!$D$3:$D$300,C937,'09'!$H$3:$H$300,"&gt;0")+COUNTIFS('10'!$C$3:$C$260,C937,'10'!$I$3:$I$260,"&gt;0")+COUNTIFS('10'!$D$3:$D$260,C937,'10'!$I$3:$I$260,"&gt;0")+COUNTIFS('11'!$C$3:$C$300,C937,'11'!$H$3:$H$300,"&gt;0")+COUNTIFS('11'!$D$3:$D$300,C937,'11'!$H$3:$H$300,"&gt;0")+COUNTIFS('12'!$C$3:$C$300,C937,'12'!$H$3:$H$300,"&gt;0")+COUNTIFS('12'!$D$3:$D$300,C937,'12'!$H$3:$H$300,"&gt;0")</f>
        <v>0</v>
      </c>
      <c r="G937" s="18">
        <f>COUNTIFS('01'!$C$3:$C$300,C937,'01'!$H$3:$H$300,"&lt;0")+COUNTIFS('01'!$D$3:$D$300,C937,'01'!$H$3:$H$300,"&lt;0")+COUNTIFS('02'!$C$3:$C$300,C937,'02'!$H$3:$H$300,"&lt;0")+COUNTIFS('02'!$D$3:$D$300,C937,'02'!$H$3:$H$300,"&lt;0")+COUNTIFS('03'!$C$3:$C$300,C937,'03'!$H$3:$H$300,"&lt;0")+COUNTIFS('03'!$D$3:$D$300,C937,'03'!$H$3:$H$300,"&lt;0")+COUNTIFS('04'!$C$3:$C$300,C937,'04'!$H$3:$H$300,"&lt;0")+COUNTIFS('04'!$D$3:$D$300,C937,'04'!$H$3:$H$300,"&lt;0")+COUNTIFS('05'!$C$3:$C$300,C937,'05'!$H$3:$H$300,"&lt;0")+COUNTIFS('05'!$D$3:$D$300,C937,'05'!$H$3:$H$300,"&lt;0")+COUNTIFS('06'!$C$3:$C$300,C937,'06'!$H$3:$H$300,"&lt;0")+COUNTIFS('06'!$D$3:$D$300,C937,'06'!$H$3:$H$300,"&lt;0")+COUNTIFS('07'!$C$3:$C$300,C937,'07'!$H$3:$H$300,"&lt;0")+COUNTIFS('07'!$D$3:$D$300,C937,'07'!$H$3:$H$300,"&lt;0")+COUNTIFS('08'!$C$3:$C$300,C937,'08'!$H$3:$H$300,"&lt;0")+COUNTIFS('08'!$D$3:$D$300,C937,'08'!$H$3:$H$300,"&lt;0")+COUNTIFS('09'!$C$3:$C$300,C937,'09'!$H$3:$H$300,"&lt;0")+COUNTIFS('09'!$D$3:$D$300,C937,'09'!$H$3:$H$300,"&lt;0")+COUNTIFS('10'!$C$3:$C$260,C937,'10'!$I$3:$I$260,"&lt;0")+COUNTIFS('10'!$D$3:$D$260,C937,'10'!$I$3:$I$260,"&lt;0")+COUNTIFS('11'!$C$3:$C$300,C937,'11'!$H$3:$H$300,"&lt;0")+COUNTIFS('11'!$D$3:$D$300,C937,'11'!$H$3:$H$300,"&lt;0")+COUNTIFS('12'!$C$3:$C$300,C937,'12'!$H$3:$H$300,"&lt;0")+COUNTIFS('12'!$D$3:$D$300,C937,'12'!$H$3:$H$300,"&lt;0")</f>
        <v>0</v>
      </c>
      <c r="H937" s="19">
        <f>SUMIFS('01'!$H$3:$H$300,'01'!$C$3:$C$300,C937)+SUMIFS('01'!$H$3:$H$300,'01'!$D$3:$D$300,C937)+SUMIFS('02'!$H$3:$H$300,'02'!$C$3:$C$300,C937)+SUMIFS('02'!$H$3:$H$300,'02'!$D$3:$D$300,C937)+SUMIFS('03'!$H$3:$H$300,'03'!$C$3:$C$300,C937)+SUMIFS('03'!$H$3:$H$300,'03'!$D$3:$D$300,C937)+SUMIFS('04'!$H$3:$H$300,'04'!$C$3:$C$300,C937)+SUMIFS('04'!$H$3:$H$300,'04'!$D$3:$D$300,C937)+SUMIFS('05'!$H$3:$H$300,'05'!$C$3:$C$300,C937)+SUMIFS('05'!$H$3:$H$300,'05'!$D$3:$D$300,C937)+SUMIFS('06'!$H$3:$H$300,'06'!$C$3:$C$300,C937)+SUMIFS('06'!$H$3:$H$300,'06'!$D$3:$D$300,C937)+SUMIFS('07'!$H$3:$H$300,'07'!$C$3:$C$300,C937)+SUMIFS('07'!$H$3:$H$300,'07'!$D$3:$D$300,C937)+SUMIFS('08'!$H$3:$H$300,'08'!$C$3:$C$300,C937)+SUMIFS('08'!$H$3:$H$300,'08'!$D$3:$D$300,C937)+SUMIFS('09'!$H$3:$H$300,'09'!$C$3:$C$300,C937)+SUMIFS('09'!$H$3:$H$300,'09'!$D$3:$D$300,C937)+SUMIFS('10'!$I$3:$I$260,'10'!$C$3:$C$260,C937)+SUMIFS('10'!$I$3:$I$260,'10'!$D$3:$D$260,C937)+SUMIFS('11'!$H$3:$H$300,'11'!$C$3:$C$300,C937)+SUMIFS('11'!$H$3:$H$300,'11'!$D$3:$D$300,C937)+SUMIFS('12'!$H$3:$H$300,'12'!$C$3:$C$300,C937)+SUMIFS('12'!$H$3:$H$300,'12'!$D$3:$D$300,C937)</f>
        <v>0</v>
      </c>
      <c r="I937" s="212"/>
      <c r="J937" s="231"/>
      <c r="K937" s="212"/>
      <c r="L937" s="212"/>
    </row>
    <row r="938" spans="1:12" ht="24.75" customHeight="1">
      <c r="A938" s="16">
        <f>Equipes!$H938+(ROW(Equipes!$H938)/100000)</f>
        <v>9.3799999999999994E-3</v>
      </c>
      <c r="B938" s="13">
        <f>RANK(Equipes!$A938,A:A)</f>
        <v>63</v>
      </c>
      <c r="C938" s="28"/>
      <c r="D938" s="18">
        <f>COUNTIF('01'!$C$3:$C$300,C938)+COUNTIF('02'!$C$3:$C$300,C938)+COUNTIF('03'!$C$3:$C$300,C938)+COUNTIF('04'!$C$3:$C$300,C938)+COUNTIF('05'!$C$3:$C$300,C938)+COUNTIF('06'!$C$3:$C$300,C938)+COUNTIF('07'!$C$3:$C$300,C938)+COUNTIF('08'!$C$3:$C$300,C938)+COUNTIF('09'!$C$3:$C$300,C938)+COUNTIF('10'!$C$3:$C$260,C938)+COUNTIF('11'!$C$3:$C$300,C938)+COUNTIF('12'!$C$3:$C$300,C938)</f>
        <v>0</v>
      </c>
      <c r="E938" s="18">
        <f>COUNTIF('01'!$D$3:$D$300,C938)+COUNTIF('02'!$D$3:$D$300,C938)+COUNTIF('03'!$D$3:$D$300,C938)+COUNTIF('04'!$D$3:$D$300,C938)+COUNTIF('05'!$D$3:$D$300,C938)+COUNTIF('06'!$D$3:$D$300,C938)+COUNTIF('07'!$D$3:$D$300,C938)+COUNTIF('08'!$D$3:$D$300,C938)+COUNTIF('09'!$D$3:$D$300,C938)+COUNTIF('10'!$D$3:$D$260,C938)+COUNTIF('11'!$D$3:$D$300,C938)+COUNTIF('12'!$D$3:$D$300,C938)</f>
        <v>0</v>
      </c>
      <c r="F938" s="18">
        <f>COUNTIFS('01'!$C$3:$C$300,C938,'01'!$H$3:$H$300,"&gt;0")+COUNTIFS('01'!$D$3:$D$300,C938,'01'!$H$3:$H$300,"&gt;0")+COUNTIFS('02'!$C$3:$C$300,C938,'02'!$H$3:$H$300,"&gt;0")+COUNTIFS('02'!$D$3:$D$300,C938,'02'!$H$3:$H$300,"&gt;0")+COUNTIFS('03'!$C$3:$C$300,C938,'03'!$H$3:$H$300,"&gt;0")+COUNTIFS('03'!$D$3:$D$300,C938,'03'!$H$3:$H$300,"&gt;0")+COUNTIFS('04'!$C$3:$C$300,C938,'04'!$H$3:$H$300,"&gt;0")+COUNTIFS('04'!$D$3:$D$300,C938,'04'!$H$3:$H$300,"&gt;0")+COUNTIFS('05'!$C$3:$C$300,C938,'05'!$H$3:$H$300,"&gt;0")+COUNTIFS('05'!$D$3:$D$300,C938,'05'!$H$3:$H$300,"&gt;0")+COUNTIFS('06'!$C$3:$C$300,C938,'06'!$H$3:$H$300,"&gt;0")+COUNTIFS('06'!$D$3:$D$300,C938,'06'!$H$3:$H$300,"&gt;0")+COUNTIFS('07'!$C$3:$C$300,C938,'07'!$H$3:$H$300,"&gt;0")+COUNTIFS('07'!$D$3:$D$300,C938,'07'!$H$3:$H$300,"&gt;0")+COUNTIFS('08'!$C$3:$C$300,C938,'08'!$H$3:$H$300,"&gt;0")+COUNTIFS('08'!$D$3:$D$300,C938,'08'!$H$3:$H$300,"&gt;0")+COUNTIFS('09'!$C$3:$C$300,C938,'09'!$H$3:$H$300,"&gt;0")+COUNTIFS('09'!$D$3:$D$300,C938,'09'!$H$3:$H$300,"&gt;0")+COUNTIFS('10'!$C$3:$C$260,C938,'10'!$I$3:$I$260,"&gt;0")+COUNTIFS('10'!$D$3:$D$260,C938,'10'!$I$3:$I$260,"&gt;0")+COUNTIFS('11'!$C$3:$C$300,C938,'11'!$H$3:$H$300,"&gt;0")+COUNTIFS('11'!$D$3:$D$300,C938,'11'!$H$3:$H$300,"&gt;0")+COUNTIFS('12'!$C$3:$C$300,C938,'12'!$H$3:$H$300,"&gt;0")+COUNTIFS('12'!$D$3:$D$300,C938,'12'!$H$3:$H$300,"&gt;0")</f>
        <v>0</v>
      </c>
      <c r="G938" s="18">
        <f>COUNTIFS('01'!$C$3:$C$300,C938,'01'!$H$3:$H$300,"&lt;0")+COUNTIFS('01'!$D$3:$D$300,C938,'01'!$H$3:$H$300,"&lt;0")+COUNTIFS('02'!$C$3:$C$300,C938,'02'!$H$3:$H$300,"&lt;0")+COUNTIFS('02'!$D$3:$D$300,C938,'02'!$H$3:$H$300,"&lt;0")+COUNTIFS('03'!$C$3:$C$300,C938,'03'!$H$3:$H$300,"&lt;0")+COUNTIFS('03'!$D$3:$D$300,C938,'03'!$H$3:$H$300,"&lt;0")+COUNTIFS('04'!$C$3:$C$300,C938,'04'!$H$3:$H$300,"&lt;0")+COUNTIFS('04'!$D$3:$D$300,C938,'04'!$H$3:$H$300,"&lt;0")+COUNTIFS('05'!$C$3:$C$300,C938,'05'!$H$3:$H$300,"&lt;0")+COUNTIFS('05'!$D$3:$D$300,C938,'05'!$H$3:$H$300,"&lt;0")+COUNTIFS('06'!$C$3:$C$300,C938,'06'!$H$3:$H$300,"&lt;0")+COUNTIFS('06'!$D$3:$D$300,C938,'06'!$H$3:$H$300,"&lt;0")+COUNTIFS('07'!$C$3:$C$300,C938,'07'!$H$3:$H$300,"&lt;0")+COUNTIFS('07'!$D$3:$D$300,C938,'07'!$H$3:$H$300,"&lt;0")+COUNTIFS('08'!$C$3:$C$300,C938,'08'!$H$3:$H$300,"&lt;0")+COUNTIFS('08'!$D$3:$D$300,C938,'08'!$H$3:$H$300,"&lt;0")+COUNTIFS('09'!$C$3:$C$300,C938,'09'!$H$3:$H$300,"&lt;0")+COUNTIFS('09'!$D$3:$D$300,C938,'09'!$H$3:$H$300,"&lt;0")+COUNTIFS('10'!$C$3:$C$260,C938,'10'!$I$3:$I$260,"&lt;0")+COUNTIFS('10'!$D$3:$D$260,C938,'10'!$I$3:$I$260,"&lt;0")+COUNTIFS('11'!$C$3:$C$300,C938,'11'!$H$3:$H$300,"&lt;0")+COUNTIFS('11'!$D$3:$D$300,C938,'11'!$H$3:$H$300,"&lt;0")+COUNTIFS('12'!$C$3:$C$300,C938,'12'!$H$3:$H$300,"&lt;0")+COUNTIFS('12'!$D$3:$D$300,C938,'12'!$H$3:$H$300,"&lt;0")</f>
        <v>0</v>
      </c>
      <c r="H938" s="19">
        <f>SUMIFS('01'!$H$3:$H$300,'01'!$C$3:$C$300,C938)+SUMIFS('01'!$H$3:$H$300,'01'!$D$3:$D$300,C938)+SUMIFS('02'!$H$3:$H$300,'02'!$C$3:$C$300,C938)+SUMIFS('02'!$H$3:$H$300,'02'!$D$3:$D$300,C938)+SUMIFS('03'!$H$3:$H$300,'03'!$C$3:$C$300,C938)+SUMIFS('03'!$H$3:$H$300,'03'!$D$3:$D$300,C938)+SUMIFS('04'!$H$3:$H$300,'04'!$C$3:$C$300,C938)+SUMIFS('04'!$H$3:$H$300,'04'!$D$3:$D$300,C938)+SUMIFS('05'!$H$3:$H$300,'05'!$C$3:$C$300,C938)+SUMIFS('05'!$H$3:$H$300,'05'!$D$3:$D$300,C938)+SUMIFS('06'!$H$3:$H$300,'06'!$C$3:$C$300,C938)+SUMIFS('06'!$H$3:$H$300,'06'!$D$3:$D$300,C938)+SUMIFS('07'!$H$3:$H$300,'07'!$C$3:$C$300,C938)+SUMIFS('07'!$H$3:$H$300,'07'!$D$3:$D$300,C938)+SUMIFS('08'!$H$3:$H$300,'08'!$C$3:$C$300,C938)+SUMIFS('08'!$H$3:$H$300,'08'!$D$3:$D$300,C938)+SUMIFS('09'!$H$3:$H$300,'09'!$C$3:$C$300,C938)+SUMIFS('09'!$H$3:$H$300,'09'!$D$3:$D$300,C938)+SUMIFS('10'!$I$3:$I$260,'10'!$C$3:$C$260,C938)+SUMIFS('10'!$I$3:$I$260,'10'!$D$3:$D$260,C938)+SUMIFS('11'!$H$3:$H$300,'11'!$C$3:$C$300,C938)+SUMIFS('11'!$H$3:$H$300,'11'!$D$3:$D$300,C938)+SUMIFS('12'!$H$3:$H$300,'12'!$C$3:$C$300,C938)+SUMIFS('12'!$H$3:$H$300,'12'!$D$3:$D$300,C938)</f>
        <v>0</v>
      </c>
      <c r="I938" s="212"/>
      <c r="J938" s="231"/>
      <c r="K938" s="212"/>
      <c r="L938" s="212"/>
    </row>
    <row r="939" spans="1:12" ht="24.75" customHeight="1">
      <c r="A939" s="16">
        <f>Equipes!$H939+(ROW(Equipes!$H939)/100000)</f>
        <v>9.3900000000000008E-3</v>
      </c>
      <c r="B939" s="13">
        <f>RANK(Equipes!$A939,A:A)</f>
        <v>62</v>
      </c>
      <c r="C939" s="28"/>
      <c r="D939" s="18">
        <f>COUNTIF('01'!$C$3:$C$300,C939)+COUNTIF('02'!$C$3:$C$300,C939)+COUNTIF('03'!$C$3:$C$300,C939)+COUNTIF('04'!$C$3:$C$300,C939)+COUNTIF('05'!$C$3:$C$300,C939)+COUNTIF('06'!$C$3:$C$300,C939)+COUNTIF('07'!$C$3:$C$300,C939)+COUNTIF('08'!$C$3:$C$300,C939)+COUNTIF('09'!$C$3:$C$300,C939)+COUNTIF('10'!$C$3:$C$260,C939)+COUNTIF('11'!$C$3:$C$300,C939)+COUNTIF('12'!$C$3:$C$300,C939)</f>
        <v>0</v>
      </c>
      <c r="E939" s="18">
        <f>COUNTIF('01'!$D$3:$D$300,C939)+COUNTIF('02'!$D$3:$D$300,C939)+COUNTIF('03'!$D$3:$D$300,C939)+COUNTIF('04'!$D$3:$D$300,C939)+COUNTIF('05'!$D$3:$D$300,C939)+COUNTIF('06'!$D$3:$D$300,C939)+COUNTIF('07'!$D$3:$D$300,C939)+COUNTIF('08'!$D$3:$D$300,C939)+COUNTIF('09'!$D$3:$D$300,C939)+COUNTIF('10'!$D$3:$D$260,C939)+COUNTIF('11'!$D$3:$D$300,C939)+COUNTIF('12'!$D$3:$D$300,C939)</f>
        <v>0</v>
      </c>
      <c r="F939" s="18">
        <f>COUNTIFS('01'!$C$3:$C$300,C939,'01'!$H$3:$H$300,"&gt;0")+COUNTIFS('01'!$D$3:$D$300,C939,'01'!$H$3:$H$300,"&gt;0")+COUNTIFS('02'!$C$3:$C$300,C939,'02'!$H$3:$H$300,"&gt;0")+COUNTIFS('02'!$D$3:$D$300,C939,'02'!$H$3:$H$300,"&gt;0")+COUNTIFS('03'!$C$3:$C$300,C939,'03'!$H$3:$H$300,"&gt;0")+COUNTIFS('03'!$D$3:$D$300,C939,'03'!$H$3:$H$300,"&gt;0")+COUNTIFS('04'!$C$3:$C$300,C939,'04'!$H$3:$H$300,"&gt;0")+COUNTIFS('04'!$D$3:$D$300,C939,'04'!$H$3:$H$300,"&gt;0")+COUNTIFS('05'!$C$3:$C$300,C939,'05'!$H$3:$H$300,"&gt;0")+COUNTIFS('05'!$D$3:$D$300,C939,'05'!$H$3:$H$300,"&gt;0")+COUNTIFS('06'!$C$3:$C$300,C939,'06'!$H$3:$H$300,"&gt;0")+COUNTIFS('06'!$D$3:$D$300,C939,'06'!$H$3:$H$300,"&gt;0")+COUNTIFS('07'!$C$3:$C$300,C939,'07'!$H$3:$H$300,"&gt;0")+COUNTIFS('07'!$D$3:$D$300,C939,'07'!$H$3:$H$300,"&gt;0")+COUNTIFS('08'!$C$3:$C$300,C939,'08'!$H$3:$H$300,"&gt;0")+COUNTIFS('08'!$D$3:$D$300,C939,'08'!$H$3:$H$300,"&gt;0")+COUNTIFS('09'!$C$3:$C$300,C939,'09'!$H$3:$H$300,"&gt;0")+COUNTIFS('09'!$D$3:$D$300,C939,'09'!$H$3:$H$300,"&gt;0")+COUNTIFS('10'!$C$3:$C$260,C939,'10'!$I$3:$I$260,"&gt;0")+COUNTIFS('10'!$D$3:$D$260,C939,'10'!$I$3:$I$260,"&gt;0")+COUNTIFS('11'!$C$3:$C$300,C939,'11'!$H$3:$H$300,"&gt;0")+COUNTIFS('11'!$D$3:$D$300,C939,'11'!$H$3:$H$300,"&gt;0")+COUNTIFS('12'!$C$3:$C$300,C939,'12'!$H$3:$H$300,"&gt;0")+COUNTIFS('12'!$D$3:$D$300,C939,'12'!$H$3:$H$300,"&gt;0")</f>
        <v>0</v>
      </c>
      <c r="G939" s="18">
        <f>COUNTIFS('01'!$C$3:$C$300,C939,'01'!$H$3:$H$300,"&lt;0")+COUNTIFS('01'!$D$3:$D$300,C939,'01'!$H$3:$H$300,"&lt;0")+COUNTIFS('02'!$C$3:$C$300,C939,'02'!$H$3:$H$300,"&lt;0")+COUNTIFS('02'!$D$3:$D$300,C939,'02'!$H$3:$H$300,"&lt;0")+COUNTIFS('03'!$C$3:$C$300,C939,'03'!$H$3:$H$300,"&lt;0")+COUNTIFS('03'!$D$3:$D$300,C939,'03'!$H$3:$H$300,"&lt;0")+COUNTIFS('04'!$C$3:$C$300,C939,'04'!$H$3:$H$300,"&lt;0")+COUNTIFS('04'!$D$3:$D$300,C939,'04'!$H$3:$H$300,"&lt;0")+COUNTIFS('05'!$C$3:$C$300,C939,'05'!$H$3:$H$300,"&lt;0")+COUNTIFS('05'!$D$3:$D$300,C939,'05'!$H$3:$H$300,"&lt;0")+COUNTIFS('06'!$C$3:$C$300,C939,'06'!$H$3:$H$300,"&lt;0")+COUNTIFS('06'!$D$3:$D$300,C939,'06'!$H$3:$H$300,"&lt;0")+COUNTIFS('07'!$C$3:$C$300,C939,'07'!$H$3:$H$300,"&lt;0")+COUNTIFS('07'!$D$3:$D$300,C939,'07'!$H$3:$H$300,"&lt;0")+COUNTIFS('08'!$C$3:$C$300,C939,'08'!$H$3:$H$300,"&lt;0")+COUNTIFS('08'!$D$3:$D$300,C939,'08'!$H$3:$H$300,"&lt;0")+COUNTIFS('09'!$C$3:$C$300,C939,'09'!$H$3:$H$300,"&lt;0")+COUNTIFS('09'!$D$3:$D$300,C939,'09'!$H$3:$H$300,"&lt;0")+COUNTIFS('10'!$C$3:$C$260,C939,'10'!$I$3:$I$260,"&lt;0")+COUNTIFS('10'!$D$3:$D$260,C939,'10'!$I$3:$I$260,"&lt;0")+COUNTIFS('11'!$C$3:$C$300,C939,'11'!$H$3:$H$300,"&lt;0")+COUNTIFS('11'!$D$3:$D$300,C939,'11'!$H$3:$H$300,"&lt;0")+COUNTIFS('12'!$C$3:$C$300,C939,'12'!$H$3:$H$300,"&lt;0")+COUNTIFS('12'!$D$3:$D$300,C939,'12'!$H$3:$H$300,"&lt;0")</f>
        <v>0</v>
      </c>
      <c r="H939" s="19">
        <f>SUMIFS('01'!$H$3:$H$300,'01'!$C$3:$C$300,C939)+SUMIFS('01'!$H$3:$H$300,'01'!$D$3:$D$300,C939)+SUMIFS('02'!$H$3:$H$300,'02'!$C$3:$C$300,C939)+SUMIFS('02'!$H$3:$H$300,'02'!$D$3:$D$300,C939)+SUMIFS('03'!$H$3:$H$300,'03'!$C$3:$C$300,C939)+SUMIFS('03'!$H$3:$H$300,'03'!$D$3:$D$300,C939)+SUMIFS('04'!$H$3:$H$300,'04'!$C$3:$C$300,C939)+SUMIFS('04'!$H$3:$H$300,'04'!$D$3:$D$300,C939)+SUMIFS('05'!$H$3:$H$300,'05'!$C$3:$C$300,C939)+SUMIFS('05'!$H$3:$H$300,'05'!$D$3:$D$300,C939)+SUMIFS('06'!$H$3:$H$300,'06'!$C$3:$C$300,C939)+SUMIFS('06'!$H$3:$H$300,'06'!$D$3:$D$300,C939)+SUMIFS('07'!$H$3:$H$300,'07'!$C$3:$C$300,C939)+SUMIFS('07'!$H$3:$H$300,'07'!$D$3:$D$300,C939)+SUMIFS('08'!$H$3:$H$300,'08'!$C$3:$C$300,C939)+SUMIFS('08'!$H$3:$H$300,'08'!$D$3:$D$300,C939)+SUMIFS('09'!$H$3:$H$300,'09'!$C$3:$C$300,C939)+SUMIFS('09'!$H$3:$H$300,'09'!$D$3:$D$300,C939)+SUMIFS('10'!$I$3:$I$260,'10'!$C$3:$C$260,C939)+SUMIFS('10'!$I$3:$I$260,'10'!$D$3:$D$260,C939)+SUMIFS('11'!$H$3:$H$300,'11'!$C$3:$C$300,C939)+SUMIFS('11'!$H$3:$H$300,'11'!$D$3:$D$300,C939)+SUMIFS('12'!$H$3:$H$300,'12'!$C$3:$C$300,C939)+SUMIFS('12'!$H$3:$H$300,'12'!$D$3:$D$300,C939)</f>
        <v>0</v>
      </c>
      <c r="I939" s="212"/>
      <c r="J939" s="231"/>
      <c r="K939" s="212"/>
      <c r="L939" s="212"/>
    </row>
    <row r="940" spans="1:12" ht="24.75" customHeight="1">
      <c r="A940" s="16">
        <f>Equipes!$H940+(ROW(Equipes!$H940)/100000)</f>
        <v>9.4000000000000004E-3</v>
      </c>
      <c r="B940" s="13">
        <f>RANK(Equipes!$A940,A:A)</f>
        <v>61</v>
      </c>
      <c r="C940" s="28"/>
      <c r="D940" s="18">
        <f>COUNTIF('01'!$C$3:$C$300,C940)+COUNTIF('02'!$C$3:$C$300,C940)+COUNTIF('03'!$C$3:$C$300,C940)+COUNTIF('04'!$C$3:$C$300,C940)+COUNTIF('05'!$C$3:$C$300,C940)+COUNTIF('06'!$C$3:$C$300,C940)+COUNTIF('07'!$C$3:$C$300,C940)+COUNTIF('08'!$C$3:$C$300,C940)+COUNTIF('09'!$C$3:$C$300,C940)+COUNTIF('10'!$C$3:$C$260,C940)+COUNTIF('11'!$C$3:$C$300,C940)+COUNTIF('12'!$C$3:$C$300,C940)</f>
        <v>0</v>
      </c>
      <c r="E940" s="18">
        <f>COUNTIF('01'!$D$3:$D$300,C940)+COUNTIF('02'!$D$3:$D$300,C940)+COUNTIF('03'!$D$3:$D$300,C940)+COUNTIF('04'!$D$3:$D$300,C940)+COUNTIF('05'!$D$3:$D$300,C940)+COUNTIF('06'!$D$3:$D$300,C940)+COUNTIF('07'!$D$3:$D$300,C940)+COUNTIF('08'!$D$3:$D$300,C940)+COUNTIF('09'!$D$3:$D$300,C940)+COUNTIF('10'!$D$3:$D$260,C940)+COUNTIF('11'!$D$3:$D$300,C940)+COUNTIF('12'!$D$3:$D$300,C940)</f>
        <v>0</v>
      </c>
      <c r="F940" s="18">
        <f>COUNTIFS('01'!$C$3:$C$300,C940,'01'!$H$3:$H$300,"&gt;0")+COUNTIFS('01'!$D$3:$D$300,C940,'01'!$H$3:$H$300,"&gt;0")+COUNTIFS('02'!$C$3:$C$300,C940,'02'!$H$3:$H$300,"&gt;0")+COUNTIFS('02'!$D$3:$D$300,C940,'02'!$H$3:$H$300,"&gt;0")+COUNTIFS('03'!$C$3:$C$300,C940,'03'!$H$3:$H$300,"&gt;0")+COUNTIFS('03'!$D$3:$D$300,C940,'03'!$H$3:$H$300,"&gt;0")+COUNTIFS('04'!$C$3:$C$300,C940,'04'!$H$3:$H$300,"&gt;0")+COUNTIFS('04'!$D$3:$D$300,C940,'04'!$H$3:$H$300,"&gt;0")+COUNTIFS('05'!$C$3:$C$300,C940,'05'!$H$3:$H$300,"&gt;0")+COUNTIFS('05'!$D$3:$D$300,C940,'05'!$H$3:$H$300,"&gt;0")+COUNTIFS('06'!$C$3:$C$300,C940,'06'!$H$3:$H$300,"&gt;0")+COUNTIFS('06'!$D$3:$D$300,C940,'06'!$H$3:$H$300,"&gt;0")+COUNTIFS('07'!$C$3:$C$300,C940,'07'!$H$3:$H$300,"&gt;0")+COUNTIFS('07'!$D$3:$D$300,C940,'07'!$H$3:$H$300,"&gt;0")+COUNTIFS('08'!$C$3:$C$300,C940,'08'!$H$3:$H$300,"&gt;0")+COUNTIFS('08'!$D$3:$D$300,C940,'08'!$H$3:$H$300,"&gt;0")+COUNTIFS('09'!$C$3:$C$300,C940,'09'!$H$3:$H$300,"&gt;0")+COUNTIFS('09'!$D$3:$D$300,C940,'09'!$H$3:$H$300,"&gt;0")+COUNTIFS('10'!$C$3:$C$260,C940,'10'!$I$3:$I$260,"&gt;0")+COUNTIFS('10'!$D$3:$D$260,C940,'10'!$I$3:$I$260,"&gt;0")+COUNTIFS('11'!$C$3:$C$300,C940,'11'!$H$3:$H$300,"&gt;0")+COUNTIFS('11'!$D$3:$D$300,C940,'11'!$H$3:$H$300,"&gt;0")+COUNTIFS('12'!$C$3:$C$300,C940,'12'!$H$3:$H$300,"&gt;0")+COUNTIFS('12'!$D$3:$D$300,C940,'12'!$H$3:$H$300,"&gt;0")</f>
        <v>0</v>
      </c>
      <c r="G940" s="18">
        <f>COUNTIFS('01'!$C$3:$C$300,C940,'01'!$H$3:$H$300,"&lt;0")+COUNTIFS('01'!$D$3:$D$300,C940,'01'!$H$3:$H$300,"&lt;0")+COUNTIFS('02'!$C$3:$C$300,C940,'02'!$H$3:$H$300,"&lt;0")+COUNTIFS('02'!$D$3:$D$300,C940,'02'!$H$3:$H$300,"&lt;0")+COUNTIFS('03'!$C$3:$C$300,C940,'03'!$H$3:$H$300,"&lt;0")+COUNTIFS('03'!$D$3:$D$300,C940,'03'!$H$3:$H$300,"&lt;0")+COUNTIFS('04'!$C$3:$C$300,C940,'04'!$H$3:$H$300,"&lt;0")+COUNTIFS('04'!$D$3:$D$300,C940,'04'!$H$3:$H$300,"&lt;0")+COUNTIFS('05'!$C$3:$C$300,C940,'05'!$H$3:$H$300,"&lt;0")+COUNTIFS('05'!$D$3:$D$300,C940,'05'!$H$3:$H$300,"&lt;0")+COUNTIFS('06'!$C$3:$C$300,C940,'06'!$H$3:$H$300,"&lt;0")+COUNTIFS('06'!$D$3:$D$300,C940,'06'!$H$3:$H$300,"&lt;0")+COUNTIFS('07'!$C$3:$C$300,C940,'07'!$H$3:$H$300,"&lt;0")+COUNTIFS('07'!$D$3:$D$300,C940,'07'!$H$3:$H$300,"&lt;0")+COUNTIFS('08'!$C$3:$C$300,C940,'08'!$H$3:$H$300,"&lt;0")+COUNTIFS('08'!$D$3:$D$300,C940,'08'!$H$3:$H$300,"&lt;0")+COUNTIFS('09'!$C$3:$C$300,C940,'09'!$H$3:$H$300,"&lt;0")+COUNTIFS('09'!$D$3:$D$300,C940,'09'!$H$3:$H$300,"&lt;0")+COUNTIFS('10'!$C$3:$C$260,C940,'10'!$I$3:$I$260,"&lt;0")+COUNTIFS('10'!$D$3:$D$260,C940,'10'!$I$3:$I$260,"&lt;0")+COUNTIFS('11'!$C$3:$C$300,C940,'11'!$H$3:$H$300,"&lt;0")+COUNTIFS('11'!$D$3:$D$300,C940,'11'!$H$3:$H$300,"&lt;0")+COUNTIFS('12'!$C$3:$C$300,C940,'12'!$H$3:$H$300,"&lt;0")+COUNTIFS('12'!$D$3:$D$300,C940,'12'!$H$3:$H$300,"&lt;0")</f>
        <v>0</v>
      </c>
      <c r="H940" s="19">
        <f>SUMIFS('01'!$H$3:$H$300,'01'!$C$3:$C$300,C940)+SUMIFS('01'!$H$3:$H$300,'01'!$D$3:$D$300,C940)+SUMIFS('02'!$H$3:$H$300,'02'!$C$3:$C$300,C940)+SUMIFS('02'!$H$3:$H$300,'02'!$D$3:$D$300,C940)+SUMIFS('03'!$H$3:$H$300,'03'!$C$3:$C$300,C940)+SUMIFS('03'!$H$3:$H$300,'03'!$D$3:$D$300,C940)+SUMIFS('04'!$H$3:$H$300,'04'!$C$3:$C$300,C940)+SUMIFS('04'!$H$3:$H$300,'04'!$D$3:$D$300,C940)+SUMIFS('05'!$H$3:$H$300,'05'!$C$3:$C$300,C940)+SUMIFS('05'!$H$3:$H$300,'05'!$D$3:$D$300,C940)+SUMIFS('06'!$H$3:$H$300,'06'!$C$3:$C$300,C940)+SUMIFS('06'!$H$3:$H$300,'06'!$D$3:$D$300,C940)+SUMIFS('07'!$H$3:$H$300,'07'!$C$3:$C$300,C940)+SUMIFS('07'!$H$3:$H$300,'07'!$D$3:$D$300,C940)+SUMIFS('08'!$H$3:$H$300,'08'!$C$3:$C$300,C940)+SUMIFS('08'!$H$3:$H$300,'08'!$D$3:$D$300,C940)+SUMIFS('09'!$H$3:$H$300,'09'!$C$3:$C$300,C940)+SUMIFS('09'!$H$3:$H$300,'09'!$D$3:$D$300,C940)+SUMIFS('10'!$I$3:$I$260,'10'!$C$3:$C$260,C940)+SUMIFS('10'!$I$3:$I$260,'10'!$D$3:$D$260,C940)+SUMIFS('11'!$H$3:$H$300,'11'!$C$3:$C$300,C940)+SUMIFS('11'!$H$3:$H$300,'11'!$D$3:$D$300,C940)+SUMIFS('12'!$H$3:$H$300,'12'!$C$3:$C$300,C940)+SUMIFS('12'!$H$3:$H$300,'12'!$D$3:$D$300,C940)</f>
        <v>0</v>
      </c>
      <c r="I940" s="212"/>
      <c r="J940" s="231"/>
      <c r="K940" s="212"/>
      <c r="L940" s="212"/>
    </row>
    <row r="941" spans="1:12" ht="24.75" customHeight="1">
      <c r="A941" s="16">
        <f>Equipes!$H941+(ROW(Equipes!$H941)/100000)</f>
        <v>9.41E-3</v>
      </c>
      <c r="B941" s="13">
        <f>RANK(Equipes!$A941,A:A)</f>
        <v>60</v>
      </c>
      <c r="C941" s="28"/>
      <c r="D941" s="18">
        <f>COUNTIF('01'!$C$3:$C$300,C941)+COUNTIF('02'!$C$3:$C$300,C941)+COUNTIF('03'!$C$3:$C$300,C941)+COUNTIF('04'!$C$3:$C$300,C941)+COUNTIF('05'!$C$3:$C$300,C941)+COUNTIF('06'!$C$3:$C$300,C941)+COUNTIF('07'!$C$3:$C$300,C941)+COUNTIF('08'!$C$3:$C$300,C941)+COUNTIF('09'!$C$3:$C$300,C941)+COUNTIF('10'!$C$3:$C$260,C941)+COUNTIF('11'!$C$3:$C$300,C941)+COUNTIF('12'!$C$3:$C$300,C941)</f>
        <v>0</v>
      </c>
      <c r="E941" s="18">
        <f>COUNTIF('01'!$D$3:$D$300,C941)+COUNTIF('02'!$D$3:$D$300,C941)+COUNTIF('03'!$D$3:$D$300,C941)+COUNTIF('04'!$D$3:$D$300,C941)+COUNTIF('05'!$D$3:$D$300,C941)+COUNTIF('06'!$D$3:$D$300,C941)+COUNTIF('07'!$D$3:$D$300,C941)+COUNTIF('08'!$D$3:$D$300,C941)+COUNTIF('09'!$D$3:$D$300,C941)+COUNTIF('10'!$D$3:$D$260,C941)+COUNTIF('11'!$D$3:$D$300,C941)+COUNTIF('12'!$D$3:$D$300,C941)</f>
        <v>0</v>
      </c>
      <c r="F941" s="18">
        <f>COUNTIFS('01'!$C$3:$C$300,C941,'01'!$H$3:$H$300,"&gt;0")+COUNTIFS('01'!$D$3:$D$300,C941,'01'!$H$3:$H$300,"&gt;0")+COUNTIFS('02'!$C$3:$C$300,C941,'02'!$H$3:$H$300,"&gt;0")+COUNTIFS('02'!$D$3:$D$300,C941,'02'!$H$3:$H$300,"&gt;0")+COUNTIFS('03'!$C$3:$C$300,C941,'03'!$H$3:$H$300,"&gt;0")+COUNTIFS('03'!$D$3:$D$300,C941,'03'!$H$3:$H$300,"&gt;0")+COUNTIFS('04'!$C$3:$C$300,C941,'04'!$H$3:$H$300,"&gt;0")+COUNTIFS('04'!$D$3:$D$300,C941,'04'!$H$3:$H$300,"&gt;0")+COUNTIFS('05'!$C$3:$C$300,C941,'05'!$H$3:$H$300,"&gt;0")+COUNTIFS('05'!$D$3:$D$300,C941,'05'!$H$3:$H$300,"&gt;0")+COUNTIFS('06'!$C$3:$C$300,C941,'06'!$H$3:$H$300,"&gt;0")+COUNTIFS('06'!$D$3:$D$300,C941,'06'!$H$3:$H$300,"&gt;0")+COUNTIFS('07'!$C$3:$C$300,C941,'07'!$H$3:$H$300,"&gt;0")+COUNTIFS('07'!$D$3:$D$300,C941,'07'!$H$3:$H$300,"&gt;0")+COUNTIFS('08'!$C$3:$C$300,C941,'08'!$H$3:$H$300,"&gt;0")+COUNTIFS('08'!$D$3:$D$300,C941,'08'!$H$3:$H$300,"&gt;0")+COUNTIFS('09'!$C$3:$C$300,C941,'09'!$H$3:$H$300,"&gt;0")+COUNTIFS('09'!$D$3:$D$300,C941,'09'!$H$3:$H$300,"&gt;0")+COUNTIFS('10'!$C$3:$C$260,C941,'10'!$I$3:$I$260,"&gt;0")+COUNTIFS('10'!$D$3:$D$260,C941,'10'!$I$3:$I$260,"&gt;0")+COUNTIFS('11'!$C$3:$C$300,C941,'11'!$H$3:$H$300,"&gt;0")+COUNTIFS('11'!$D$3:$D$300,C941,'11'!$H$3:$H$300,"&gt;0")+COUNTIFS('12'!$C$3:$C$300,C941,'12'!$H$3:$H$300,"&gt;0")+COUNTIFS('12'!$D$3:$D$300,C941,'12'!$H$3:$H$300,"&gt;0")</f>
        <v>0</v>
      </c>
      <c r="G941" s="18">
        <f>COUNTIFS('01'!$C$3:$C$300,C941,'01'!$H$3:$H$300,"&lt;0")+COUNTIFS('01'!$D$3:$D$300,C941,'01'!$H$3:$H$300,"&lt;0")+COUNTIFS('02'!$C$3:$C$300,C941,'02'!$H$3:$H$300,"&lt;0")+COUNTIFS('02'!$D$3:$D$300,C941,'02'!$H$3:$H$300,"&lt;0")+COUNTIFS('03'!$C$3:$C$300,C941,'03'!$H$3:$H$300,"&lt;0")+COUNTIFS('03'!$D$3:$D$300,C941,'03'!$H$3:$H$300,"&lt;0")+COUNTIFS('04'!$C$3:$C$300,C941,'04'!$H$3:$H$300,"&lt;0")+COUNTIFS('04'!$D$3:$D$300,C941,'04'!$H$3:$H$300,"&lt;0")+COUNTIFS('05'!$C$3:$C$300,C941,'05'!$H$3:$H$300,"&lt;0")+COUNTIFS('05'!$D$3:$D$300,C941,'05'!$H$3:$H$300,"&lt;0")+COUNTIFS('06'!$C$3:$C$300,C941,'06'!$H$3:$H$300,"&lt;0")+COUNTIFS('06'!$D$3:$D$300,C941,'06'!$H$3:$H$300,"&lt;0")+COUNTIFS('07'!$C$3:$C$300,C941,'07'!$H$3:$H$300,"&lt;0")+COUNTIFS('07'!$D$3:$D$300,C941,'07'!$H$3:$H$300,"&lt;0")+COUNTIFS('08'!$C$3:$C$300,C941,'08'!$H$3:$H$300,"&lt;0")+COUNTIFS('08'!$D$3:$D$300,C941,'08'!$H$3:$H$300,"&lt;0")+COUNTIFS('09'!$C$3:$C$300,C941,'09'!$H$3:$H$300,"&lt;0")+COUNTIFS('09'!$D$3:$D$300,C941,'09'!$H$3:$H$300,"&lt;0")+COUNTIFS('10'!$C$3:$C$260,C941,'10'!$I$3:$I$260,"&lt;0")+COUNTIFS('10'!$D$3:$D$260,C941,'10'!$I$3:$I$260,"&lt;0")+COUNTIFS('11'!$C$3:$C$300,C941,'11'!$H$3:$H$300,"&lt;0")+COUNTIFS('11'!$D$3:$D$300,C941,'11'!$H$3:$H$300,"&lt;0")+COUNTIFS('12'!$C$3:$C$300,C941,'12'!$H$3:$H$300,"&lt;0")+COUNTIFS('12'!$D$3:$D$300,C941,'12'!$H$3:$H$300,"&lt;0")</f>
        <v>0</v>
      </c>
      <c r="H941" s="19">
        <f>SUMIFS('01'!$H$3:$H$300,'01'!$C$3:$C$300,C941)+SUMIFS('01'!$H$3:$H$300,'01'!$D$3:$D$300,C941)+SUMIFS('02'!$H$3:$H$300,'02'!$C$3:$C$300,C941)+SUMIFS('02'!$H$3:$H$300,'02'!$D$3:$D$300,C941)+SUMIFS('03'!$H$3:$H$300,'03'!$C$3:$C$300,C941)+SUMIFS('03'!$H$3:$H$300,'03'!$D$3:$D$300,C941)+SUMIFS('04'!$H$3:$H$300,'04'!$C$3:$C$300,C941)+SUMIFS('04'!$H$3:$H$300,'04'!$D$3:$D$300,C941)+SUMIFS('05'!$H$3:$H$300,'05'!$C$3:$C$300,C941)+SUMIFS('05'!$H$3:$H$300,'05'!$D$3:$D$300,C941)+SUMIFS('06'!$H$3:$H$300,'06'!$C$3:$C$300,C941)+SUMIFS('06'!$H$3:$H$300,'06'!$D$3:$D$300,C941)+SUMIFS('07'!$H$3:$H$300,'07'!$C$3:$C$300,C941)+SUMIFS('07'!$H$3:$H$300,'07'!$D$3:$D$300,C941)+SUMIFS('08'!$H$3:$H$300,'08'!$C$3:$C$300,C941)+SUMIFS('08'!$H$3:$H$300,'08'!$D$3:$D$300,C941)+SUMIFS('09'!$H$3:$H$300,'09'!$C$3:$C$300,C941)+SUMIFS('09'!$H$3:$H$300,'09'!$D$3:$D$300,C941)+SUMIFS('10'!$I$3:$I$260,'10'!$C$3:$C$260,C941)+SUMIFS('10'!$I$3:$I$260,'10'!$D$3:$D$260,C941)+SUMIFS('11'!$H$3:$H$300,'11'!$C$3:$C$300,C941)+SUMIFS('11'!$H$3:$H$300,'11'!$D$3:$D$300,C941)+SUMIFS('12'!$H$3:$H$300,'12'!$C$3:$C$300,C941)+SUMIFS('12'!$H$3:$H$300,'12'!$D$3:$D$300,C941)</f>
        <v>0</v>
      </c>
      <c r="I941" s="212"/>
      <c r="J941" s="231"/>
      <c r="K941" s="212"/>
      <c r="L941" s="212"/>
    </row>
    <row r="942" spans="1:12" ht="24.75" customHeight="1">
      <c r="A942" s="16">
        <f>Equipes!$H942+(ROW(Equipes!$H942)/100000)</f>
        <v>9.4199999999999996E-3</v>
      </c>
      <c r="B942" s="13">
        <f>RANK(Equipes!$A942,A:A)</f>
        <v>59</v>
      </c>
      <c r="C942" s="28"/>
      <c r="D942" s="18">
        <f>COUNTIF('01'!$C$3:$C$300,C942)+COUNTIF('02'!$C$3:$C$300,C942)+COUNTIF('03'!$C$3:$C$300,C942)+COUNTIF('04'!$C$3:$C$300,C942)+COUNTIF('05'!$C$3:$C$300,C942)+COUNTIF('06'!$C$3:$C$300,C942)+COUNTIF('07'!$C$3:$C$300,C942)+COUNTIF('08'!$C$3:$C$300,C942)+COUNTIF('09'!$C$3:$C$300,C942)+COUNTIF('10'!$C$3:$C$260,C942)+COUNTIF('11'!$C$3:$C$300,C942)+COUNTIF('12'!$C$3:$C$300,C942)</f>
        <v>0</v>
      </c>
      <c r="E942" s="18">
        <f>COUNTIF('01'!$D$3:$D$300,C942)+COUNTIF('02'!$D$3:$D$300,C942)+COUNTIF('03'!$D$3:$D$300,C942)+COUNTIF('04'!$D$3:$D$300,C942)+COUNTIF('05'!$D$3:$D$300,C942)+COUNTIF('06'!$D$3:$D$300,C942)+COUNTIF('07'!$D$3:$D$300,C942)+COUNTIF('08'!$D$3:$D$300,C942)+COUNTIF('09'!$D$3:$D$300,C942)+COUNTIF('10'!$D$3:$D$260,C942)+COUNTIF('11'!$D$3:$D$300,C942)+COUNTIF('12'!$D$3:$D$300,C942)</f>
        <v>0</v>
      </c>
      <c r="F942" s="18">
        <f>COUNTIFS('01'!$C$3:$C$300,C942,'01'!$H$3:$H$300,"&gt;0")+COUNTIFS('01'!$D$3:$D$300,C942,'01'!$H$3:$H$300,"&gt;0")+COUNTIFS('02'!$C$3:$C$300,C942,'02'!$H$3:$H$300,"&gt;0")+COUNTIFS('02'!$D$3:$D$300,C942,'02'!$H$3:$H$300,"&gt;0")+COUNTIFS('03'!$C$3:$C$300,C942,'03'!$H$3:$H$300,"&gt;0")+COUNTIFS('03'!$D$3:$D$300,C942,'03'!$H$3:$H$300,"&gt;0")+COUNTIFS('04'!$C$3:$C$300,C942,'04'!$H$3:$H$300,"&gt;0")+COUNTIFS('04'!$D$3:$D$300,C942,'04'!$H$3:$H$300,"&gt;0")+COUNTIFS('05'!$C$3:$C$300,C942,'05'!$H$3:$H$300,"&gt;0")+COUNTIFS('05'!$D$3:$D$300,C942,'05'!$H$3:$H$300,"&gt;0")+COUNTIFS('06'!$C$3:$C$300,C942,'06'!$H$3:$H$300,"&gt;0")+COUNTIFS('06'!$D$3:$D$300,C942,'06'!$H$3:$H$300,"&gt;0")+COUNTIFS('07'!$C$3:$C$300,C942,'07'!$H$3:$H$300,"&gt;0")+COUNTIFS('07'!$D$3:$D$300,C942,'07'!$H$3:$H$300,"&gt;0")+COUNTIFS('08'!$C$3:$C$300,C942,'08'!$H$3:$H$300,"&gt;0")+COUNTIFS('08'!$D$3:$D$300,C942,'08'!$H$3:$H$300,"&gt;0")+COUNTIFS('09'!$C$3:$C$300,C942,'09'!$H$3:$H$300,"&gt;0")+COUNTIFS('09'!$D$3:$D$300,C942,'09'!$H$3:$H$300,"&gt;0")+COUNTIFS('10'!$C$3:$C$260,C942,'10'!$I$3:$I$260,"&gt;0")+COUNTIFS('10'!$D$3:$D$260,C942,'10'!$I$3:$I$260,"&gt;0")+COUNTIFS('11'!$C$3:$C$300,C942,'11'!$H$3:$H$300,"&gt;0")+COUNTIFS('11'!$D$3:$D$300,C942,'11'!$H$3:$H$300,"&gt;0")+COUNTIFS('12'!$C$3:$C$300,C942,'12'!$H$3:$H$300,"&gt;0")+COUNTIFS('12'!$D$3:$D$300,C942,'12'!$H$3:$H$300,"&gt;0")</f>
        <v>0</v>
      </c>
      <c r="G942" s="18">
        <f>COUNTIFS('01'!$C$3:$C$300,C942,'01'!$H$3:$H$300,"&lt;0")+COUNTIFS('01'!$D$3:$D$300,C942,'01'!$H$3:$H$300,"&lt;0")+COUNTIFS('02'!$C$3:$C$300,C942,'02'!$H$3:$H$300,"&lt;0")+COUNTIFS('02'!$D$3:$D$300,C942,'02'!$H$3:$H$300,"&lt;0")+COUNTIFS('03'!$C$3:$C$300,C942,'03'!$H$3:$H$300,"&lt;0")+COUNTIFS('03'!$D$3:$D$300,C942,'03'!$H$3:$H$300,"&lt;0")+COUNTIFS('04'!$C$3:$C$300,C942,'04'!$H$3:$H$300,"&lt;0")+COUNTIFS('04'!$D$3:$D$300,C942,'04'!$H$3:$H$300,"&lt;0")+COUNTIFS('05'!$C$3:$C$300,C942,'05'!$H$3:$H$300,"&lt;0")+COUNTIFS('05'!$D$3:$D$300,C942,'05'!$H$3:$H$300,"&lt;0")+COUNTIFS('06'!$C$3:$C$300,C942,'06'!$H$3:$H$300,"&lt;0")+COUNTIFS('06'!$D$3:$D$300,C942,'06'!$H$3:$H$300,"&lt;0")+COUNTIFS('07'!$C$3:$C$300,C942,'07'!$H$3:$H$300,"&lt;0")+COUNTIFS('07'!$D$3:$D$300,C942,'07'!$H$3:$H$300,"&lt;0")+COUNTIFS('08'!$C$3:$C$300,C942,'08'!$H$3:$H$300,"&lt;0")+COUNTIFS('08'!$D$3:$D$300,C942,'08'!$H$3:$H$300,"&lt;0")+COUNTIFS('09'!$C$3:$C$300,C942,'09'!$H$3:$H$300,"&lt;0")+COUNTIFS('09'!$D$3:$D$300,C942,'09'!$H$3:$H$300,"&lt;0")+COUNTIFS('10'!$C$3:$C$260,C942,'10'!$I$3:$I$260,"&lt;0")+COUNTIFS('10'!$D$3:$D$260,C942,'10'!$I$3:$I$260,"&lt;0")+COUNTIFS('11'!$C$3:$C$300,C942,'11'!$H$3:$H$300,"&lt;0")+COUNTIFS('11'!$D$3:$D$300,C942,'11'!$H$3:$H$300,"&lt;0")+COUNTIFS('12'!$C$3:$C$300,C942,'12'!$H$3:$H$300,"&lt;0")+COUNTIFS('12'!$D$3:$D$300,C942,'12'!$H$3:$H$300,"&lt;0")</f>
        <v>0</v>
      </c>
      <c r="H942" s="19">
        <f>SUMIFS('01'!$H$3:$H$300,'01'!$C$3:$C$300,C942)+SUMIFS('01'!$H$3:$H$300,'01'!$D$3:$D$300,C942)+SUMIFS('02'!$H$3:$H$300,'02'!$C$3:$C$300,C942)+SUMIFS('02'!$H$3:$H$300,'02'!$D$3:$D$300,C942)+SUMIFS('03'!$H$3:$H$300,'03'!$C$3:$C$300,C942)+SUMIFS('03'!$H$3:$H$300,'03'!$D$3:$D$300,C942)+SUMIFS('04'!$H$3:$H$300,'04'!$C$3:$C$300,C942)+SUMIFS('04'!$H$3:$H$300,'04'!$D$3:$D$300,C942)+SUMIFS('05'!$H$3:$H$300,'05'!$C$3:$C$300,C942)+SUMIFS('05'!$H$3:$H$300,'05'!$D$3:$D$300,C942)+SUMIFS('06'!$H$3:$H$300,'06'!$C$3:$C$300,C942)+SUMIFS('06'!$H$3:$H$300,'06'!$D$3:$D$300,C942)+SUMIFS('07'!$H$3:$H$300,'07'!$C$3:$C$300,C942)+SUMIFS('07'!$H$3:$H$300,'07'!$D$3:$D$300,C942)+SUMIFS('08'!$H$3:$H$300,'08'!$C$3:$C$300,C942)+SUMIFS('08'!$H$3:$H$300,'08'!$D$3:$D$300,C942)+SUMIFS('09'!$H$3:$H$300,'09'!$C$3:$C$300,C942)+SUMIFS('09'!$H$3:$H$300,'09'!$D$3:$D$300,C942)+SUMIFS('10'!$I$3:$I$260,'10'!$C$3:$C$260,C942)+SUMIFS('10'!$I$3:$I$260,'10'!$D$3:$D$260,C942)+SUMIFS('11'!$H$3:$H$300,'11'!$C$3:$C$300,C942)+SUMIFS('11'!$H$3:$H$300,'11'!$D$3:$D$300,C942)+SUMIFS('12'!$H$3:$H$300,'12'!$C$3:$C$300,C942)+SUMIFS('12'!$H$3:$H$300,'12'!$D$3:$D$300,C942)</f>
        <v>0</v>
      </c>
      <c r="I942" s="212"/>
      <c r="J942" s="231"/>
      <c r="K942" s="212"/>
      <c r="L942" s="212"/>
    </row>
    <row r="943" spans="1:12" ht="24.75" customHeight="1">
      <c r="A943" s="16">
        <f>Equipes!$H943+(ROW(Equipes!$H943)/100000)</f>
        <v>9.4299999999999991E-3</v>
      </c>
      <c r="B943" s="13">
        <f>RANK(Equipes!$A943,A:A)</f>
        <v>58</v>
      </c>
      <c r="C943" s="28"/>
      <c r="D943" s="18">
        <f>COUNTIF('01'!$C$3:$C$300,C943)+COUNTIF('02'!$C$3:$C$300,C943)+COUNTIF('03'!$C$3:$C$300,C943)+COUNTIF('04'!$C$3:$C$300,C943)+COUNTIF('05'!$C$3:$C$300,C943)+COUNTIF('06'!$C$3:$C$300,C943)+COUNTIF('07'!$C$3:$C$300,C943)+COUNTIF('08'!$C$3:$C$300,C943)+COUNTIF('09'!$C$3:$C$300,C943)+COUNTIF('10'!$C$3:$C$260,C943)+COUNTIF('11'!$C$3:$C$300,C943)+COUNTIF('12'!$C$3:$C$300,C943)</f>
        <v>0</v>
      </c>
      <c r="E943" s="18">
        <f>COUNTIF('01'!$D$3:$D$300,C943)+COUNTIF('02'!$D$3:$D$300,C943)+COUNTIF('03'!$D$3:$D$300,C943)+COUNTIF('04'!$D$3:$D$300,C943)+COUNTIF('05'!$D$3:$D$300,C943)+COUNTIF('06'!$D$3:$D$300,C943)+COUNTIF('07'!$D$3:$D$300,C943)+COUNTIF('08'!$D$3:$D$300,C943)+COUNTIF('09'!$D$3:$D$300,C943)+COUNTIF('10'!$D$3:$D$260,C943)+COUNTIF('11'!$D$3:$D$300,C943)+COUNTIF('12'!$D$3:$D$300,C943)</f>
        <v>0</v>
      </c>
      <c r="F943" s="18">
        <f>COUNTIFS('01'!$C$3:$C$300,C943,'01'!$H$3:$H$300,"&gt;0")+COUNTIFS('01'!$D$3:$D$300,C943,'01'!$H$3:$H$300,"&gt;0")+COUNTIFS('02'!$C$3:$C$300,C943,'02'!$H$3:$H$300,"&gt;0")+COUNTIFS('02'!$D$3:$D$300,C943,'02'!$H$3:$H$300,"&gt;0")+COUNTIFS('03'!$C$3:$C$300,C943,'03'!$H$3:$H$300,"&gt;0")+COUNTIFS('03'!$D$3:$D$300,C943,'03'!$H$3:$H$300,"&gt;0")+COUNTIFS('04'!$C$3:$C$300,C943,'04'!$H$3:$H$300,"&gt;0")+COUNTIFS('04'!$D$3:$D$300,C943,'04'!$H$3:$H$300,"&gt;0")+COUNTIFS('05'!$C$3:$C$300,C943,'05'!$H$3:$H$300,"&gt;0")+COUNTIFS('05'!$D$3:$D$300,C943,'05'!$H$3:$H$300,"&gt;0")+COUNTIFS('06'!$C$3:$C$300,C943,'06'!$H$3:$H$300,"&gt;0")+COUNTIFS('06'!$D$3:$D$300,C943,'06'!$H$3:$H$300,"&gt;0")+COUNTIFS('07'!$C$3:$C$300,C943,'07'!$H$3:$H$300,"&gt;0")+COUNTIFS('07'!$D$3:$D$300,C943,'07'!$H$3:$H$300,"&gt;0")+COUNTIFS('08'!$C$3:$C$300,C943,'08'!$H$3:$H$300,"&gt;0")+COUNTIFS('08'!$D$3:$D$300,C943,'08'!$H$3:$H$300,"&gt;0")+COUNTIFS('09'!$C$3:$C$300,C943,'09'!$H$3:$H$300,"&gt;0")+COUNTIFS('09'!$D$3:$D$300,C943,'09'!$H$3:$H$300,"&gt;0")+COUNTIFS('10'!$C$3:$C$260,C943,'10'!$I$3:$I$260,"&gt;0")+COUNTIFS('10'!$D$3:$D$260,C943,'10'!$I$3:$I$260,"&gt;0")+COUNTIFS('11'!$C$3:$C$300,C943,'11'!$H$3:$H$300,"&gt;0")+COUNTIFS('11'!$D$3:$D$300,C943,'11'!$H$3:$H$300,"&gt;0")+COUNTIFS('12'!$C$3:$C$300,C943,'12'!$H$3:$H$300,"&gt;0")+COUNTIFS('12'!$D$3:$D$300,C943,'12'!$H$3:$H$300,"&gt;0")</f>
        <v>0</v>
      </c>
      <c r="G943" s="18">
        <f>COUNTIFS('01'!$C$3:$C$300,C943,'01'!$H$3:$H$300,"&lt;0")+COUNTIFS('01'!$D$3:$D$300,C943,'01'!$H$3:$H$300,"&lt;0")+COUNTIFS('02'!$C$3:$C$300,C943,'02'!$H$3:$H$300,"&lt;0")+COUNTIFS('02'!$D$3:$D$300,C943,'02'!$H$3:$H$300,"&lt;0")+COUNTIFS('03'!$C$3:$C$300,C943,'03'!$H$3:$H$300,"&lt;0")+COUNTIFS('03'!$D$3:$D$300,C943,'03'!$H$3:$H$300,"&lt;0")+COUNTIFS('04'!$C$3:$C$300,C943,'04'!$H$3:$H$300,"&lt;0")+COUNTIFS('04'!$D$3:$D$300,C943,'04'!$H$3:$H$300,"&lt;0")+COUNTIFS('05'!$C$3:$C$300,C943,'05'!$H$3:$H$300,"&lt;0")+COUNTIFS('05'!$D$3:$D$300,C943,'05'!$H$3:$H$300,"&lt;0")+COUNTIFS('06'!$C$3:$C$300,C943,'06'!$H$3:$H$300,"&lt;0")+COUNTIFS('06'!$D$3:$D$300,C943,'06'!$H$3:$H$300,"&lt;0")+COUNTIFS('07'!$C$3:$C$300,C943,'07'!$H$3:$H$300,"&lt;0")+COUNTIFS('07'!$D$3:$D$300,C943,'07'!$H$3:$H$300,"&lt;0")+COUNTIFS('08'!$C$3:$C$300,C943,'08'!$H$3:$H$300,"&lt;0")+COUNTIFS('08'!$D$3:$D$300,C943,'08'!$H$3:$H$300,"&lt;0")+COUNTIFS('09'!$C$3:$C$300,C943,'09'!$H$3:$H$300,"&lt;0")+COUNTIFS('09'!$D$3:$D$300,C943,'09'!$H$3:$H$300,"&lt;0")+COUNTIFS('10'!$C$3:$C$260,C943,'10'!$I$3:$I$260,"&lt;0")+COUNTIFS('10'!$D$3:$D$260,C943,'10'!$I$3:$I$260,"&lt;0")+COUNTIFS('11'!$C$3:$C$300,C943,'11'!$H$3:$H$300,"&lt;0")+COUNTIFS('11'!$D$3:$D$300,C943,'11'!$H$3:$H$300,"&lt;0")+COUNTIFS('12'!$C$3:$C$300,C943,'12'!$H$3:$H$300,"&lt;0")+COUNTIFS('12'!$D$3:$D$300,C943,'12'!$H$3:$H$300,"&lt;0")</f>
        <v>0</v>
      </c>
      <c r="H943" s="19">
        <f>SUMIFS('01'!$H$3:$H$300,'01'!$C$3:$C$300,C943)+SUMIFS('01'!$H$3:$H$300,'01'!$D$3:$D$300,C943)+SUMIFS('02'!$H$3:$H$300,'02'!$C$3:$C$300,C943)+SUMIFS('02'!$H$3:$H$300,'02'!$D$3:$D$300,C943)+SUMIFS('03'!$H$3:$H$300,'03'!$C$3:$C$300,C943)+SUMIFS('03'!$H$3:$H$300,'03'!$D$3:$D$300,C943)+SUMIFS('04'!$H$3:$H$300,'04'!$C$3:$C$300,C943)+SUMIFS('04'!$H$3:$H$300,'04'!$D$3:$D$300,C943)+SUMIFS('05'!$H$3:$H$300,'05'!$C$3:$C$300,C943)+SUMIFS('05'!$H$3:$H$300,'05'!$D$3:$D$300,C943)+SUMIFS('06'!$H$3:$H$300,'06'!$C$3:$C$300,C943)+SUMIFS('06'!$H$3:$H$300,'06'!$D$3:$D$300,C943)+SUMIFS('07'!$H$3:$H$300,'07'!$C$3:$C$300,C943)+SUMIFS('07'!$H$3:$H$300,'07'!$D$3:$D$300,C943)+SUMIFS('08'!$H$3:$H$300,'08'!$C$3:$C$300,C943)+SUMIFS('08'!$H$3:$H$300,'08'!$D$3:$D$300,C943)+SUMIFS('09'!$H$3:$H$300,'09'!$C$3:$C$300,C943)+SUMIFS('09'!$H$3:$H$300,'09'!$D$3:$D$300,C943)+SUMIFS('10'!$I$3:$I$260,'10'!$C$3:$C$260,C943)+SUMIFS('10'!$I$3:$I$260,'10'!$D$3:$D$260,C943)+SUMIFS('11'!$H$3:$H$300,'11'!$C$3:$C$300,C943)+SUMIFS('11'!$H$3:$H$300,'11'!$D$3:$D$300,C943)+SUMIFS('12'!$H$3:$H$300,'12'!$C$3:$C$300,C943)+SUMIFS('12'!$H$3:$H$300,'12'!$D$3:$D$300,C943)</f>
        <v>0</v>
      </c>
      <c r="I943" s="212"/>
      <c r="J943" s="231"/>
      <c r="K943" s="212"/>
      <c r="L943" s="212"/>
    </row>
    <row r="944" spans="1:12" ht="24.75" customHeight="1">
      <c r="A944" s="16">
        <f>Equipes!$H944+(ROW(Equipes!$H944)/100000)</f>
        <v>9.4400000000000005E-3</v>
      </c>
      <c r="B944" s="13">
        <f>RANK(Equipes!$A944,A:A)</f>
        <v>57</v>
      </c>
      <c r="C944" s="28"/>
      <c r="D944" s="18">
        <f>COUNTIF('01'!$C$3:$C$300,C944)+COUNTIF('02'!$C$3:$C$300,C944)+COUNTIF('03'!$C$3:$C$300,C944)+COUNTIF('04'!$C$3:$C$300,C944)+COUNTIF('05'!$C$3:$C$300,C944)+COUNTIF('06'!$C$3:$C$300,C944)+COUNTIF('07'!$C$3:$C$300,C944)+COUNTIF('08'!$C$3:$C$300,C944)+COUNTIF('09'!$C$3:$C$300,C944)+COUNTIF('10'!$C$3:$C$260,C944)+COUNTIF('11'!$C$3:$C$300,C944)+COUNTIF('12'!$C$3:$C$300,C944)</f>
        <v>0</v>
      </c>
      <c r="E944" s="18">
        <f>COUNTIF('01'!$D$3:$D$300,C944)+COUNTIF('02'!$D$3:$D$300,C944)+COUNTIF('03'!$D$3:$D$300,C944)+COUNTIF('04'!$D$3:$D$300,C944)+COUNTIF('05'!$D$3:$D$300,C944)+COUNTIF('06'!$D$3:$D$300,C944)+COUNTIF('07'!$D$3:$D$300,C944)+COUNTIF('08'!$D$3:$D$300,C944)+COUNTIF('09'!$D$3:$D$300,C944)+COUNTIF('10'!$D$3:$D$260,C944)+COUNTIF('11'!$D$3:$D$300,C944)+COUNTIF('12'!$D$3:$D$300,C944)</f>
        <v>0</v>
      </c>
      <c r="F944" s="18">
        <f>COUNTIFS('01'!$C$3:$C$300,C944,'01'!$H$3:$H$300,"&gt;0")+COUNTIFS('01'!$D$3:$D$300,C944,'01'!$H$3:$H$300,"&gt;0")+COUNTIFS('02'!$C$3:$C$300,C944,'02'!$H$3:$H$300,"&gt;0")+COUNTIFS('02'!$D$3:$D$300,C944,'02'!$H$3:$H$300,"&gt;0")+COUNTIFS('03'!$C$3:$C$300,C944,'03'!$H$3:$H$300,"&gt;0")+COUNTIFS('03'!$D$3:$D$300,C944,'03'!$H$3:$H$300,"&gt;0")+COUNTIFS('04'!$C$3:$C$300,C944,'04'!$H$3:$H$300,"&gt;0")+COUNTIFS('04'!$D$3:$D$300,C944,'04'!$H$3:$H$300,"&gt;0")+COUNTIFS('05'!$C$3:$C$300,C944,'05'!$H$3:$H$300,"&gt;0")+COUNTIFS('05'!$D$3:$D$300,C944,'05'!$H$3:$H$300,"&gt;0")+COUNTIFS('06'!$C$3:$C$300,C944,'06'!$H$3:$H$300,"&gt;0")+COUNTIFS('06'!$D$3:$D$300,C944,'06'!$H$3:$H$300,"&gt;0")+COUNTIFS('07'!$C$3:$C$300,C944,'07'!$H$3:$H$300,"&gt;0")+COUNTIFS('07'!$D$3:$D$300,C944,'07'!$H$3:$H$300,"&gt;0")+COUNTIFS('08'!$C$3:$C$300,C944,'08'!$H$3:$H$300,"&gt;0")+COUNTIFS('08'!$D$3:$D$300,C944,'08'!$H$3:$H$300,"&gt;0")+COUNTIFS('09'!$C$3:$C$300,C944,'09'!$H$3:$H$300,"&gt;0")+COUNTIFS('09'!$D$3:$D$300,C944,'09'!$H$3:$H$300,"&gt;0")+COUNTIFS('10'!$C$3:$C$260,C944,'10'!$I$3:$I$260,"&gt;0")+COUNTIFS('10'!$D$3:$D$260,C944,'10'!$I$3:$I$260,"&gt;0")+COUNTIFS('11'!$C$3:$C$300,C944,'11'!$H$3:$H$300,"&gt;0")+COUNTIFS('11'!$D$3:$D$300,C944,'11'!$H$3:$H$300,"&gt;0")+COUNTIFS('12'!$C$3:$C$300,C944,'12'!$H$3:$H$300,"&gt;0")+COUNTIFS('12'!$D$3:$D$300,C944,'12'!$H$3:$H$300,"&gt;0")</f>
        <v>0</v>
      </c>
      <c r="G944" s="18">
        <f>COUNTIFS('01'!$C$3:$C$300,C944,'01'!$H$3:$H$300,"&lt;0")+COUNTIFS('01'!$D$3:$D$300,C944,'01'!$H$3:$H$300,"&lt;0")+COUNTIFS('02'!$C$3:$C$300,C944,'02'!$H$3:$H$300,"&lt;0")+COUNTIFS('02'!$D$3:$D$300,C944,'02'!$H$3:$H$300,"&lt;0")+COUNTIFS('03'!$C$3:$C$300,C944,'03'!$H$3:$H$300,"&lt;0")+COUNTIFS('03'!$D$3:$D$300,C944,'03'!$H$3:$H$300,"&lt;0")+COUNTIFS('04'!$C$3:$C$300,C944,'04'!$H$3:$H$300,"&lt;0")+COUNTIFS('04'!$D$3:$D$300,C944,'04'!$H$3:$H$300,"&lt;0")+COUNTIFS('05'!$C$3:$C$300,C944,'05'!$H$3:$H$300,"&lt;0")+COUNTIFS('05'!$D$3:$D$300,C944,'05'!$H$3:$H$300,"&lt;0")+COUNTIFS('06'!$C$3:$C$300,C944,'06'!$H$3:$H$300,"&lt;0")+COUNTIFS('06'!$D$3:$D$300,C944,'06'!$H$3:$H$300,"&lt;0")+COUNTIFS('07'!$C$3:$C$300,C944,'07'!$H$3:$H$300,"&lt;0")+COUNTIFS('07'!$D$3:$D$300,C944,'07'!$H$3:$H$300,"&lt;0")+COUNTIFS('08'!$C$3:$C$300,C944,'08'!$H$3:$H$300,"&lt;0")+COUNTIFS('08'!$D$3:$D$300,C944,'08'!$H$3:$H$300,"&lt;0")+COUNTIFS('09'!$C$3:$C$300,C944,'09'!$H$3:$H$300,"&lt;0")+COUNTIFS('09'!$D$3:$D$300,C944,'09'!$H$3:$H$300,"&lt;0")+COUNTIFS('10'!$C$3:$C$260,C944,'10'!$I$3:$I$260,"&lt;0")+COUNTIFS('10'!$D$3:$D$260,C944,'10'!$I$3:$I$260,"&lt;0")+COUNTIFS('11'!$C$3:$C$300,C944,'11'!$H$3:$H$300,"&lt;0")+COUNTIFS('11'!$D$3:$D$300,C944,'11'!$H$3:$H$300,"&lt;0")+COUNTIFS('12'!$C$3:$C$300,C944,'12'!$H$3:$H$300,"&lt;0")+COUNTIFS('12'!$D$3:$D$300,C944,'12'!$H$3:$H$300,"&lt;0")</f>
        <v>0</v>
      </c>
      <c r="H944" s="19">
        <f>SUMIFS('01'!$H$3:$H$300,'01'!$C$3:$C$300,C944)+SUMIFS('01'!$H$3:$H$300,'01'!$D$3:$D$300,C944)+SUMIFS('02'!$H$3:$H$300,'02'!$C$3:$C$300,C944)+SUMIFS('02'!$H$3:$H$300,'02'!$D$3:$D$300,C944)+SUMIFS('03'!$H$3:$H$300,'03'!$C$3:$C$300,C944)+SUMIFS('03'!$H$3:$H$300,'03'!$D$3:$D$300,C944)+SUMIFS('04'!$H$3:$H$300,'04'!$C$3:$C$300,C944)+SUMIFS('04'!$H$3:$H$300,'04'!$D$3:$D$300,C944)+SUMIFS('05'!$H$3:$H$300,'05'!$C$3:$C$300,C944)+SUMIFS('05'!$H$3:$H$300,'05'!$D$3:$D$300,C944)+SUMIFS('06'!$H$3:$H$300,'06'!$C$3:$C$300,C944)+SUMIFS('06'!$H$3:$H$300,'06'!$D$3:$D$300,C944)+SUMIFS('07'!$H$3:$H$300,'07'!$C$3:$C$300,C944)+SUMIFS('07'!$H$3:$H$300,'07'!$D$3:$D$300,C944)+SUMIFS('08'!$H$3:$H$300,'08'!$C$3:$C$300,C944)+SUMIFS('08'!$H$3:$H$300,'08'!$D$3:$D$300,C944)+SUMIFS('09'!$H$3:$H$300,'09'!$C$3:$C$300,C944)+SUMIFS('09'!$H$3:$H$300,'09'!$D$3:$D$300,C944)+SUMIFS('10'!$I$3:$I$260,'10'!$C$3:$C$260,C944)+SUMIFS('10'!$I$3:$I$260,'10'!$D$3:$D$260,C944)+SUMIFS('11'!$H$3:$H$300,'11'!$C$3:$C$300,C944)+SUMIFS('11'!$H$3:$H$300,'11'!$D$3:$D$300,C944)+SUMIFS('12'!$H$3:$H$300,'12'!$C$3:$C$300,C944)+SUMIFS('12'!$H$3:$H$300,'12'!$D$3:$D$300,C944)</f>
        <v>0</v>
      </c>
      <c r="I944" s="212"/>
      <c r="J944" s="231"/>
      <c r="K944" s="212"/>
      <c r="L944" s="212"/>
    </row>
    <row r="945" spans="1:12" ht="24.75" customHeight="1">
      <c r="A945" s="16">
        <f>Equipes!$H945+(ROW(Equipes!$H945)/100000)</f>
        <v>9.4500000000000001E-3</v>
      </c>
      <c r="B945" s="13">
        <f>RANK(Equipes!$A945,A:A)</f>
        <v>56</v>
      </c>
      <c r="C945" s="28"/>
      <c r="D945" s="18">
        <f>COUNTIF('01'!$C$3:$C$300,C945)+COUNTIF('02'!$C$3:$C$300,C945)+COUNTIF('03'!$C$3:$C$300,C945)+COUNTIF('04'!$C$3:$C$300,C945)+COUNTIF('05'!$C$3:$C$300,C945)+COUNTIF('06'!$C$3:$C$300,C945)+COUNTIF('07'!$C$3:$C$300,C945)+COUNTIF('08'!$C$3:$C$300,C945)+COUNTIF('09'!$C$3:$C$300,C945)+COUNTIF('10'!$C$3:$C$260,C945)+COUNTIF('11'!$C$3:$C$300,C945)+COUNTIF('12'!$C$3:$C$300,C945)</f>
        <v>0</v>
      </c>
      <c r="E945" s="18">
        <f>COUNTIF('01'!$D$3:$D$300,C945)+COUNTIF('02'!$D$3:$D$300,C945)+COUNTIF('03'!$D$3:$D$300,C945)+COUNTIF('04'!$D$3:$D$300,C945)+COUNTIF('05'!$D$3:$D$300,C945)+COUNTIF('06'!$D$3:$D$300,C945)+COUNTIF('07'!$D$3:$D$300,C945)+COUNTIF('08'!$D$3:$D$300,C945)+COUNTIF('09'!$D$3:$D$300,C945)+COUNTIF('10'!$D$3:$D$260,C945)+COUNTIF('11'!$D$3:$D$300,C945)+COUNTIF('12'!$D$3:$D$300,C945)</f>
        <v>0</v>
      </c>
      <c r="F945" s="18">
        <f>COUNTIFS('01'!$C$3:$C$300,C945,'01'!$H$3:$H$300,"&gt;0")+COUNTIFS('01'!$D$3:$D$300,C945,'01'!$H$3:$H$300,"&gt;0")+COUNTIFS('02'!$C$3:$C$300,C945,'02'!$H$3:$H$300,"&gt;0")+COUNTIFS('02'!$D$3:$D$300,C945,'02'!$H$3:$H$300,"&gt;0")+COUNTIFS('03'!$C$3:$C$300,C945,'03'!$H$3:$H$300,"&gt;0")+COUNTIFS('03'!$D$3:$D$300,C945,'03'!$H$3:$H$300,"&gt;0")+COUNTIFS('04'!$C$3:$C$300,C945,'04'!$H$3:$H$300,"&gt;0")+COUNTIFS('04'!$D$3:$D$300,C945,'04'!$H$3:$H$300,"&gt;0")+COUNTIFS('05'!$C$3:$C$300,C945,'05'!$H$3:$H$300,"&gt;0")+COUNTIFS('05'!$D$3:$D$300,C945,'05'!$H$3:$H$300,"&gt;0")+COUNTIFS('06'!$C$3:$C$300,C945,'06'!$H$3:$H$300,"&gt;0")+COUNTIFS('06'!$D$3:$D$300,C945,'06'!$H$3:$H$300,"&gt;0")+COUNTIFS('07'!$C$3:$C$300,C945,'07'!$H$3:$H$300,"&gt;0")+COUNTIFS('07'!$D$3:$D$300,C945,'07'!$H$3:$H$300,"&gt;0")+COUNTIFS('08'!$C$3:$C$300,C945,'08'!$H$3:$H$300,"&gt;0")+COUNTIFS('08'!$D$3:$D$300,C945,'08'!$H$3:$H$300,"&gt;0")+COUNTIFS('09'!$C$3:$C$300,C945,'09'!$H$3:$H$300,"&gt;0")+COUNTIFS('09'!$D$3:$D$300,C945,'09'!$H$3:$H$300,"&gt;0")+COUNTIFS('10'!$C$3:$C$260,C945,'10'!$I$3:$I$260,"&gt;0")+COUNTIFS('10'!$D$3:$D$260,C945,'10'!$I$3:$I$260,"&gt;0")+COUNTIFS('11'!$C$3:$C$300,C945,'11'!$H$3:$H$300,"&gt;0")+COUNTIFS('11'!$D$3:$D$300,C945,'11'!$H$3:$H$300,"&gt;0")+COUNTIFS('12'!$C$3:$C$300,C945,'12'!$H$3:$H$300,"&gt;0")+COUNTIFS('12'!$D$3:$D$300,C945,'12'!$H$3:$H$300,"&gt;0")</f>
        <v>0</v>
      </c>
      <c r="G945" s="18">
        <f>COUNTIFS('01'!$C$3:$C$300,C945,'01'!$H$3:$H$300,"&lt;0")+COUNTIFS('01'!$D$3:$D$300,C945,'01'!$H$3:$H$300,"&lt;0")+COUNTIFS('02'!$C$3:$C$300,C945,'02'!$H$3:$H$300,"&lt;0")+COUNTIFS('02'!$D$3:$D$300,C945,'02'!$H$3:$H$300,"&lt;0")+COUNTIFS('03'!$C$3:$C$300,C945,'03'!$H$3:$H$300,"&lt;0")+COUNTIFS('03'!$D$3:$D$300,C945,'03'!$H$3:$H$300,"&lt;0")+COUNTIFS('04'!$C$3:$C$300,C945,'04'!$H$3:$H$300,"&lt;0")+COUNTIFS('04'!$D$3:$D$300,C945,'04'!$H$3:$H$300,"&lt;0")+COUNTIFS('05'!$C$3:$C$300,C945,'05'!$H$3:$H$300,"&lt;0")+COUNTIFS('05'!$D$3:$D$300,C945,'05'!$H$3:$H$300,"&lt;0")+COUNTIFS('06'!$C$3:$C$300,C945,'06'!$H$3:$H$300,"&lt;0")+COUNTIFS('06'!$D$3:$D$300,C945,'06'!$H$3:$H$300,"&lt;0")+COUNTIFS('07'!$C$3:$C$300,C945,'07'!$H$3:$H$300,"&lt;0")+COUNTIFS('07'!$D$3:$D$300,C945,'07'!$H$3:$H$300,"&lt;0")+COUNTIFS('08'!$C$3:$C$300,C945,'08'!$H$3:$H$300,"&lt;0")+COUNTIFS('08'!$D$3:$D$300,C945,'08'!$H$3:$H$300,"&lt;0")+COUNTIFS('09'!$C$3:$C$300,C945,'09'!$H$3:$H$300,"&lt;0")+COUNTIFS('09'!$D$3:$D$300,C945,'09'!$H$3:$H$300,"&lt;0")+COUNTIFS('10'!$C$3:$C$260,C945,'10'!$I$3:$I$260,"&lt;0")+COUNTIFS('10'!$D$3:$D$260,C945,'10'!$I$3:$I$260,"&lt;0")+COUNTIFS('11'!$C$3:$C$300,C945,'11'!$H$3:$H$300,"&lt;0")+COUNTIFS('11'!$D$3:$D$300,C945,'11'!$H$3:$H$300,"&lt;0")+COUNTIFS('12'!$C$3:$C$300,C945,'12'!$H$3:$H$300,"&lt;0")+COUNTIFS('12'!$D$3:$D$300,C945,'12'!$H$3:$H$300,"&lt;0")</f>
        <v>0</v>
      </c>
      <c r="H945" s="19">
        <f>SUMIFS('01'!$H$3:$H$300,'01'!$C$3:$C$300,C945)+SUMIFS('01'!$H$3:$H$300,'01'!$D$3:$D$300,C945)+SUMIFS('02'!$H$3:$H$300,'02'!$C$3:$C$300,C945)+SUMIFS('02'!$H$3:$H$300,'02'!$D$3:$D$300,C945)+SUMIFS('03'!$H$3:$H$300,'03'!$C$3:$C$300,C945)+SUMIFS('03'!$H$3:$H$300,'03'!$D$3:$D$300,C945)+SUMIFS('04'!$H$3:$H$300,'04'!$C$3:$C$300,C945)+SUMIFS('04'!$H$3:$H$300,'04'!$D$3:$D$300,C945)+SUMIFS('05'!$H$3:$H$300,'05'!$C$3:$C$300,C945)+SUMIFS('05'!$H$3:$H$300,'05'!$D$3:$D$300,C945)+SUMIFS('06'!$H$3:$H$300,'06'!$C$3:$C$300,C945)+SUMIFS('06'!$H$3:$H$300,'06'!$D$3:$D$300,C945)+SUMIFS('07'!$H$3:$H$300,'07'!$C$3:$C$300,C945)+SUMIFS('07'!$H$3:$H$300,'07'!$D$3:$D$300,C945)+SUMIFS('08'!$H$3:$H$300,'08'!$C$3:$C$300,C945)+SUMIFS('08'!$H$3:$H$300,'08'!$D$3:$D$300,C945)+SUMIFS('09'!$H$3:$H$300,'09'!$C$3:$C$300,C945)+SUMIFS('09'!$H$3:$H$300,'09'!$D$3:$D$300,C945)+SUMIFS('10'!$I$3:$I$260,'10'!$C$3:$C$260,C945)+SUMIFS('10'!$I$3:$I$260,'10'!$D$3:$D$260,C945)+SUMIFS('11'!$H$3:$H$300,'11'!$C$3:$C$300,C945)+SUMIFS('11'!$H$3:$H$300,'11'!$D$3:$D$300,C945)+SUMIFS('12'!$H$3:$H$300,'12'!$C$3:$C$300,C945)+SUMIFS('12'!$H$3:$H$300,'12'!$D$3:$D$300,C945)</f>
        <v>0</v>
      </c>
      <c r="I945" s="212"/>
      <c r="J945" s="231"/>
      <c r="K945" s="212"/>
      <c r="L945" s="212"/>
    </row>
    <row r="946" spans="1:12" ht="24.75" customHeight="1">
      <c r="A946" s="16">
        <f>Equipes!$H946+(ROW(Equipes!$H946)/100000)</f>
        <v>9.4599999999999997E-3</v>
      </c>
      <c r="B946" s="13">
        <f>RANK(Equipes!$A946,A:A)</f>
        <v>55</v>
      </c>
      <c r="C946" s="28"/>
      <c r="D946" s="18">
        <f>COUNTIF('01'!$C$3:$C$300,C946)+COUNTIF('02'!$C$3:$C$300,C946)+COUNTIF('03'!$C$3:$C$300,C946)+COUNTIF('04'!$C$3:$C$300,C946)+COUNTIF('05'!$C$3:$C$300,C946)+COUNTIF('06'!$C$3:$C$300,C946)+COUNTIF('07'!$C$3:$C$300,C946)+COUNTIF('08'!$C$3:$C$300,C946)+COUNTIF('09'!$C$3:$C$300,C946)+COUNTIF('10'!$C$3:$C$260,C946)+COUNTIF('11'!$C$3:$C$300,C946)+COUNTIF('12'!$C$3:$C$300,C946)</f>
        <v>0</v>
      </c>
      <c r="E946" s="18">
        <f>COUNTIF('01'!$D$3:$D$300,C946)+COUNTIF('02'!$D$3:$D$300,C946)+COUNTIF('03'!$D$3:$D$300,C946)+COUNTIF('04'!$D$3:$D$300,C946)+COUNTIF('05'!$D$3:$D$300,C946)+COUNTIF('06'!$D$3:$D$300,C946)+COUNTIF('07'!$D$3:$D$300,C946)+COUNTIF('08'!$D$3:$D$300,C946)+COUNTIF('09'!$D$3:$D$300,C946)+COUNTIF('10'!$D$3:$D$260,C946)+COUNTIF('11'!$D$3:$D$300,C946)+COUNTIF('12'!$D$3:$D$300,C946)</f>
        <v>0</v>
      </c>
      <c r="F946" s="18">
        <f>COUNTIFS('01'!$C$3:$C$300,C946,'01'!$H$3:$H$300,"&gt;0")+COUNTIFS('01'!$D$3:$D$300,C946,'01'!$H$3:$H$300,"&gt;0")+COUNTIFS('02'!$C$3:$C$300,C946,'02'!$H$3:$H$300,"&gt;0")+COUNTIFS('02'!$D$3:$D$300,C946,'02'!$H$3:$H$300,"&gt;0")+COUNTIFS('03'!$C$3:$C$300,C946,'03'!$H$3:$H$300,"&gt;0")+COUNTIFS('03'!$D$3:$D$300,C946,'03'!$H$3:$H$300,"&gt;0")+COUNTIFS('04'!$C$3:$C$300,C946,'04'!$H$3:$H$300,"&gt;0")+COUNTIFS('04'!$D$3:$D$300,C946,'04'!$H$3:$H$300,"&gt;0")+COUNTIFS('05'!$C$3:$C$300,C946,'05'!$H$3:$H$300,"&gt;0")+COUNTIFS('05'!$D$3:$D$300,C946,'05'!$H$3:$H$300,"&gt;0")+COUNTIFS('06'!$C$3:$C$300,C946,'06'!$H$3:$H$300,"&gt;0")+COUNTIFS('06'!$D$3:$D$300,C946,'06'!$H$3:$H$300,"&gt;0")+COUNTIFS('07'!$C$3:$C$300,C946,'07'!$H$3:$H$300,"&gt;0")+COUNTIFS('07'!$D$3:$D$300,C946,'07'!$H$3:$H$300,"&gt;0")+COUNTIFS('08'!$C$3:$C$300,C946,'08'!$H$3:$H$300,"&gt;0")+COUNTIFS('08'!$D$3:$D$300,C946,'08'!$H$3:$H$300,"&gt;0")+COUNTIFS('09'!$C$3:$C$300,C946,'09'!$H$3:$H$300,"&gt;0")+COUNTIFS('09'!$D$3:$D$300,C946,'09'!$H$3:$H$300,"&gt;0")+COUNTIFS('10'!$C$3:$C$260,C946,'10'!$I$3:$I$260,"&gt;0")+COUNTIFS('10'!$D$3:$D$260,C946,'10'!$I$3:$I$260,"&gt;0")+COUNTIFS('11'!$C$3:$C$300,C946,'11'!$H$3:$H$300,"&gt;0")+COUNTIFS('11'!$D$3:$D$300,C946,'11'!$H$3:$H$300,"&gt;0")+COUNTIFS('12'!$C$3:$C$300,C946,'12'!$H$3:$H$300,"&gt;0")+COUNTIFS('12'!$D$3:$D$300,C946,'12'!$H$3:$H$300,"&gt;0")</f>
        <v>0</v>
      </c>
      <c r="G946" s="18">
        <f>COUNTIFS('01'!$C$3:$C$300,C946,'01'!$H$3:$H$300,"&lt;0")+COUNTIFS('01'!$D$3:$D$300,C946,'01'!$H$3:$H$300,"&lt;0")+COUNTIFS('02'!$C$3:$C$300,C946,'02'!$H$3:$H$300,"&lt;0")+COUNTIFS('02'!$D$3:$D$300,C946,'02'!$H$3:$H$300,"&lt;0")+COUNTIFS('03'!$C$3:$C$300,C946,'03'!$H$3:$H$300,"&lt;0")+COUNTIFS('03'!$D$3:$D$300,C946,'03'!$H$3:$H$300,"&lt;0")+COUNTIFS('04'!$C$3:$C$300,C946,'04'!$H$3:$H$300,"&lt;0")+COUNTIFS('04'!$D$3:$D$300,C946,'04'!$H$3:$H$300,"&lt;0")+COUNTIFS('05'!$C$3:$C$300,C946,'05'!$H$3:$H$300,"&lt;0")+COUNTIFS('05'!$D$3:$D$300,C946,'05'!$H$3:$H$300,"&lt;0")+COUNTIFS('06'!$C$3:$C$300,C946,'06'!$H$3:$H$300,"&lt;0")+COUNTIFS('06'!$D$3:$D$300,C946,'06'!$H$3:$H$300,"&lt;0")+COUNTIFS('07'!$C$3:$C$300,C946,'07'!$H$3:$H$300,"&lt;0")+COUNTIFS('07'!$D$3:$D$300,C946,'07'!$H$3:$H$300,"&lt;0")+COUNTIFS('08'!$C$3:$C$300,C946,'08'!$H$3:$H$300,"&lt;0")+COUNTIFS('08'!$D$3:$D$300,C946,'08'!$H$3:$H$300,"&lt;0")+COUNTIFS('09'!$C$3:$C$300,C946,'09'!$H$3:$H$300,"&lt;0")+COUNTIFS('09'!$D$3:$D$300,C946,'09'!$H$3:$H$300,"&lt;0")+COUNTIFS('10'!$C$3:$C$260,C946,'10'!$I$3:$I$260,"&lt;0")+COUNTIFS('10'!$D$3:$D$260,C946,'10'!$I$3:$I$260,"&lt;0")+COUNTIFS('11'!$C$3:$C$300,C946,'11'!$H$3:$H$300,"&lt;0")+COUNTIFS('11'!$D$3:$D$300,C946,'11'!$H$3:$H$300,"&lt;0")+COUNTIFS('12'!$C$3:$C$300,C946,'12'!$H$3:$H$300,"&lt;0")+COUNTIFS('12'!$D$3:$D$300,C946,'12'!$H$3:$H$300,"&lt;0")</f>
        <v>0</v>
      </c>
      <c r="H946" s="19">
        <f>SUMIFS('01'!$H$3:$H$300,'01'!$C$3:$C$300,C946)+SUMIFS('01'!$H$3:$H$300,'01'!$D$3:$D$300,C946)+SUMIFS('02'!$H$3:$H$300,'02'!$C$3:$C$300,C946)+SUMIFS('02'!$H$3:$H$300,'02'!$D$3:$D$300,C946)+SUMIFS('03'!$H$3:$H$300,'03'!$C$3:$C$300,C946)+SUMIFS('03'!$H$3:$H$300,'03'!$D$3:$D$300,C946)+SUMIFS('04'!$H$3:$H$300,'04'!$C$3:$C$300,C946)+SUMIFS('04'!$H$3:$H$300,'04'!$D$3:$D$300,C946)+SUMIFS('05'!$H$3:$H$300,'05'!$C$3:$C$300,C946)+SUMIFS('05'!$H$3:$H$300,'05'!$D$3:$D$300,C946)+SUMIFS('06'!$H$3:$H$300,'06'!$C$3:$C$300,C946)+SUMIFS('06'!$H$3:$H$300,'06'!$D$3:$D$300,C946)+SUMIFS('07'!$H$3:$H$300,'07'!$C$3:$C$300,C946)+SUMIFS('07'!$H$3:$H$300,'07'!$D$3:$D$300,C946)+SUMIFS('08'!$H$3:$H$300,'08'!$C$3:$C$300,C946)+SUMIFS('08'!$H$3:$H$300,'08'!$D$3:$D$300,C946)+SUMIFS('09'!$H$3:$H$300,'09'!$C$3:$C$300,C946)+SUMIFS('09'!$H$3:$H$300,'09'!$D$3:$D$300,C946)+SUMIFS('10'!$I$3:$I$260,'10'!$C$3:$C$260,C946)+SUMIFS('10'!$I$3:$I$260,'10'!$D$3:$D$260,C946)+SUMIFS('11'!$H$3:$H$300,'11'!$C$3:$C$300,C946)+SUMIFS('11'!$H$3:$H$300,'11'!$D$3:$D$300,C946)+SUMIFS('12'!$H$3:$H$300,'12'!$C$3:$C$300,C946)+SUMIFS('12'!$H$3:$H$300,'12'!$D$3:$D$300,C946)</f>
        <v>0</v>
      </c>
      <c r="I946" s="212"/>
      <c r="J946" s="231"/>
      <c r="K946" s="212"/>
      <c r="L946" s="212"/>
    </row>
    <row r="947" spans="1:12" ht="24.75" customHeight="1">
      <c r="A947" s="16">
        <f>Equipes!$H947+(ROW(Equipes!$H947)/100000)</f>
        <v>9.4699999999999993E-3</v>
      </c>
      <c r="B947" s="13">
        <f>RANK(Equipes!$A947,A:A)</f>
        <v>54</v>
      </c>
      <c r="C947" s="28"/>
      <c r="D947" s="18">
        <f>COUNTIF('01'!$C$3:$C$300,C947)+COUNTIF('02'!$C$3:$C$300,C947)+COUNTIF('03'!$C$3:$C$300,C947)+COUNTIF('04'!$C$3:$C$300,C947)+COUNTIF('05'!$C$3:$C$300,C947)+COUNTIF('06'!$C$3:$C$300,C947)+COUNTIF('07'!$C$3:$C$300,C947)+COUNTIF('08'!$C$3:$C$300,C947)+COUNTIF('09'!$C$3:$C$300,C947)+COUNTIF('10'!$C$3:$C$260,C947)+COUNTIF('11'!$C$3:$C$300,C947)+COUNTIF('12'!$C$3:$C$300,C947)</f>
        <v>0</v>
      </c>
      <c r="E947" s="18">
        <f>COUNTIF('01'!$D$3:$D$300,C947)+COUNTIF('02'!$D$3:$D$300,C947)+COUNTIF('03'!$D$3:$D$300,C947)+COUNTIF('04'!$D$3:$D$300,C947)+COUNTIF('05'!$D$3:$D$300,C947)+COUNTIF('06'!$D$3:$D$300,C947)+COUNTIF('07'!$D$3:$D$300,C947)+COUNTIF('08'!$D$3:$D$300,C947)+COUNTIF('09'!$D$3:$D$300,C947)+COUNTIF('10'!$D$3:$D$260,C947)+COUNTIF('11'!$D$3:$D$300,C947)+COUNTIF('12'!$D$3:$D$300,C947)</f>
        <v>0</v>
      </c>
      <c r="F947" s="18">
        <f>COUNTIFS('01'!$C$3:$C$300,C947,'01'!$H$3:$H$300,"&gt;0")+COUNTIFS('01'!$D$3:$D$300,C947,'01'!$H$3:$H$300,"&gt;0")+COUNTIFS('02'!$C$3:$C$300,C947,'02'!$H$3:$H$300,"&gt;0")+COUNTIFS('02'!$D$3:$D$300,C947,'02'!$H$3:$H$300,"&gt;0")+COUNTIFS('03'!$C$3:$C$300,C947,'03'!$H$3:$H$300,"&gt;0")+COUNTIFS('03'!$D$3:$D$300,C947,'03'!$H$3:$H$300,"&gt;0")+COUNTIFS('04'!$C$3:$C$300,C947,'04'!$H$3:$H$300,"&gt;0")+COUNTIFS('04'!$D$3:$D$300,C947,'04'!$H$3:$H$300,"&gt;0")+COUNTIFS('05'!$C$3:$C$300,C947,'05'!$H$3:$H$300,"&gt;0")+COUNTIFS('05'!$D$3:$D$300,C947,'05'!$H$3:$H$300,"&gt;0")+COUNTIFS('06'!$C$3:$C$300,C947,'06'!$H$3:$H$300,"&gt;0")+COUNTIFS('06'!$D$3:$D$300,C947,'06'!$H$3:$H$300,"&gt;0")+COUNTIFS('07'!$C$3:$C$300,C947,'07'!$H$3:$H$300,"&gt;0")+COUNTIFS('07'!$D$3:$D$300,C947,'07'!$H$3:$H$300,"&gt;0")+COUNTIFS('08'!$C$3:$C$300,C947,'08'!$H$3:$H$300,"&gt;0")+COUNTIFS('08'!$D$3:$D$300,C947,'08'!$H$3:$H$300,"&gt;0")+COUNTIFS('09'!$C$3:$C$300,C947,'09'!$H$3:$H$300,"&gt;0")+COUNTIFS('09'!$D$3:$D$300,C947,'09'!$H$3:$H$300,"&gt;0")+COUNTIFS('10'!$C$3:$C$260,C947,'10'!$I$3:$I$260,"&gt;0")+COUNTIFS('10'!$D$3:$D$260,C947,'10'!$I$3:$I$260,"&gt;0")+COUNTIFS('11'!$C$3:$C$300,C947,'11'!$H$3:$H$300,"&gt;0")+COUNTIFS('11'!$D$3:$D$300,C947,'11'!$H$3:$H$300,"&gt;0")+COUNTIFS('12'!$C$3:$C$300,C947,'12'!$H$3:$H$300,"&gt;0")+COUNTIFS('12'!$D$3:$D$300,C947,'12'!$H$3:$H$300,"&gt;0")</f>
        <v>0</v>
      </c>
      <c r="G947" s="18">
        <f>COUNTIFS('01'!$C$3:$C$300,C947,'01'!$H$3:$H$300,"&lt;0")+COUNTIFS('01'!$D$3:$D$300,C947,'01'!$H$3:$H$300,"&lt;0")+COUNTIFS('02'!$C$3:$C$300,C947,'02'!$H$3:$H$300,"&lt;0")+COUNTIFS('02'!$D$3:$D$300,C947,'02'!$H$3:$H$300,"&lt;0")+COUNTIFS('03'!$C$3:$C$300,C947,'03'!$H$3:$H$300,"&lt;0")+COUNTIFS('03'!$D$3:$D$300,C947,'03'!$H$3:$H$300,"&lt;0")+COUNTIFS('04'!$C$3:$C$300,C947,'04'!$H$3:$H$300,"&lt;0")+COUNTIFS('04'!$D$3:$D$300,C947,'04'!$H$3:$H$300,"&lt;0")+COUNTIFS('05'!$C$3:$C$300,C947,'05'!$H$3:$H$300,"&lt;0")+COUNTIFS('05'!$D$3:$D$300,C947,'05'!$H$3:$H$300,"&lt;0")+COUNTIFS('06'!$C$3:$C$300,C947,'06'!$H$3:$H$300,"&lt;0")+COUNTIFS('06'!$D$3:$D$300,C947,'06'!$H$3:$H$300,"&lt;0")+COUNTIFS('07'!$C$3:$C$300,C947,'07'!$H$3:$H$300,"&lt;0")+COUNTIFS('07'!$D$3:$D$300,C947,'07'!$H$3:$H$300,"&lt;0")+COUNTIFS('08'!$C$3:$C$300,C947,'08'!$H$3:$H$300,"&lt;0")+COUNTIFS('08'!$D$3:$D$300,C947,'08'!$H$3:$H$300,"&lt;0")+COUNTIFS('09'!$C$3:$C$300,C947,'09'!$H$3:$H$300,"&lt;0")+COUNTIFS('09'!$D$3:$D$300,C947,'09'!$H$3:$H$300,"&lt;0")+COUNTIFS('10'!$C$3:$C$260,C947,'10'!$I$3:$I$260,"&lt;0")+COUNTIFS('10'!$D$3:$D$260,C947,'10'!$I$3:$I$260,"&lt;0")+COUNTIFS('11'!$C$3:$C$300,C947,'11'!$H$3:$H$300,"&lt;0")+COUNTIFS('11'!$D$3:$D$300,C947,'11'!$H$3:$H$300,"&lt;0")+COUNTIFS('12'!$C$3:$C$300,C947,'12'!$H$3:$H$300,"&lt;0")+COUNTIFS('12'!$D$3:$D$300,C947,'12'!$H$3:$H$300,"&lt;0")</f>
        <v>0</v>
      </c>
      <c r="H947" s="19">
        <f>SUMIFS('01'!$H$3:$H$300,'01'!$C$3:$C$300,C947)+SUMIFS('01'!$H$3:$H$300,'01'!$D$3:$D$300,C947)+SUMIFS('02'!$H$3:$H$300,'02'!$C$3:$C$300,C947)+SUMIFS('02'!$H$3:$H$300,'02'!$D$3:$D$300,C947)+SUMIFS('03'!$H$3:$H$300,'03'!$C$3:$C$300,C947)+SUMIFS('03'!$H$3:$H$300,'03'!$D$3:$D$300,C947)+SUMIFS('04'!$H$3:$H$300,'04'!$C$3:$C$300,C947)+SUMIFS('04'!$H$3:$H$300,'04'!$D$3:$D$300,C947)+SUMIFS('05'!$H$3:$H$300,'05'!$C$3:$C$300,C947)+SUMIFS('05'!$H$3:$H$300,'05'!$D$3:$D$300,C947)+SUMIFS('06'!$H$3:$H$300,'06'!$C$3:$C$300,C947)+SUMIFS('06'!$H$3:$H$300,'06'!$D$3:$D$300,C947)+SUMIFS('07'!$H$3:$H$300,'07'!$C$3:$C$300,C947)+SUMIFS('07'!$H$3:$H$300,'07'!$D$3:$D$300,C947)+SUMIFS('08'!$H$3:$H$300,'08'!$C$3:$C$300,C947)+SUMIFS('08'!$H$3:$H$300,'08'!$D$3:$D$300,C947)+SUMIFS('09'!$H$3:$H$300,'09'!$C$3:$C$300,C947)+SUMIFS('09'!$H$3:$H$300,'09'!$D$3:$D$300,C947)+SUMIFS('10'!$I$3:$I$260,'10'!$C$3:$C$260,C947)+SUMIFS('10'!$I$3:$I$260,'10'!$D$3:$D$260,C947)+SUMIFS('11'!$H$3:$H$300,'11'!$C$3:$C$300,C947)+SUMIFS('11'!$H$3:$H$300,'11'!$D$3:$D$300,C947)+SUMIFS('12'!$H$3:$H$300,'12'!$C$3:$C$300,C947)+SUMIFS('12'!$H$3:$H$300,'12'!$D$3:$D$300,C947)</f>
        <v>0</v>
      </c>
      <c r="I947" s="212"/>
      <c r="J947" s="231"/>
      <c r="K947" s="212"/>
      <c r="L947" s="212"/>
    </row>
    <row r="948" spans="1:12" ht="24.75" customHeight="1">
      <c r="A948" s="16">
        <f>Equipes!$H948+(ROW(Equipes!$H948)/100000)</f>
        <v>9.4800000000000006E-3</v>
      </c>
      <c r="B948" s="13">
        <f>RANK(Equipes!$A948,A:A)</f>
        <v>53</v>
      </c>
      <c r="C948" s="28"/>
      <c r="D948" s="18">
        <f>COUNTIF('01'!$C$3:$C$300,C948)+COUNTIF('02'!$C$3:$C$300,C948)+COUNTIF('03'!$C$3:$C$300,C948)+COUNTIF('04'!$C$3:$C$300,C948)+COUNTIF('05'!$C$3:$C$300,C948)+COUNTIF('06'!$C$3:$C$300,C948)+COUNTIF('07'!$C$3:$C$300,C948)+COUNTIF('08'!$C$3:$C$300,C948)+COUNTIF('09'!$C$3:$C$300,C948)+COUNTIF('10'!$C$3:$C$260,C948)+COUNTIF('11'!$C$3:$C$300,C948)+COUNTIF('12'!$C$3:$C$300,C948)</f>
        <v>0</v>
      </c>
      <c r="E948" s="18">
        <f>COUNTIF('01'!$D$3:$D$300,C948)+COUNTIF('02'!$D$3:$D$300,C948)+COUNTIF('03'!$D$3:$D$300,C948)+COUNTIF('04'!$D$3:$D$300,C948)+COUNTIF('05'!$D$3:$D$300,C948)+COUNTIF('06'!$D$3:$D$300,C948)+COUNTIF('07'!$D$3:$D$300,C948)+COUNTIF('08'!$D$3:$D$300,C948)+COUNTIF('09'!$D$3:$D$300,C948)+COUNTIF('10'!$D$3:$D$260,C948)+COUNTIF('11'!$D$3:$D$300,C948)+COUNTIF('12'!$D$3:$D$300,C948)</f>
        <v>0</v>
      </c>
      <c r="F948" s="18">
        <f>COUNTIFS('01'!$C$3:$C$300,C948,'01'!$H$3:$H$300,"&gt;0")+COUNTIFS('01'!$D$3:$D$300,C948,'01'!$H$3:$H$300,"&gt;0")+COUNTIFS('02'!$C$3:$C$300,C948,'02'!$H$3:$H$300,"&gt;0")+COUNTIFS('02'!$D$3:$D$300,C948,'02'!$H$3:$H$300,"&gt;0")+COUNTIFS('03'!$C$3:$C$300,C948,'03'!$H$3:$H$300,"&gt;0")+COUNTIFS('03'!$D$3:$D$300,C948,'03'!$H$3:$H$300,"&gt;0")+COUNTIFS('04'!$C$3:$C$300,C948,'04'!$H$3:$H$300,"&gt;0")+COUNTIFS('04'!$D$3:$D$300,C948,'04'!$H$3:$H$300,"&gt;0")+COUNTIFS('05'!$C$3:$C$300,C948,'05'!$H$3:$H$300,"&gt;0")+COUNTIFS('05'!$D$3:$D$300,C948,'05'!$H$3:$H$300,"&gt;0")+COUNTIFS('06'!$C$3:$C$300,C948,'06'!$H$3:$H$300,"&gt;0")+COUNTIFS('06'!$D$3:$D$300,C948,'06'!$H$3:$H$300,"&gt;0")+COUNTIFS('07'!$C$3:$C$300,C948,'07'!$H$3:$H$300,"&gt;0")+COUNTIFS('07'!$D$3:$D$300,C948,'07'!$H$3:$H$300,"&gt;0")+COUNTIFS('08'!$C$3:$C$300,C948,'08'!$H$3:$H$300,"&gt;0")+COUNTIFS('08'!$D$3:$D$300,C948,'08'!$H$3:$H$300,"&gt;0")+COUNTIFS('09'!$C$3:$C$300,C948,'09'!$H$3:$H$300,"&gt;0")+COUNTIFS('09'!$D$3:$D$300,C948,'09'!$H$3:$H$300,"&gt;0")+COUNTIFS('10'!$C$3:$C$260,C948,'10'!$I$3:$I$260,"&gt;0")+COUNTIFS('10'!$D$3:$D$260,C948,'10'!$I$3:$I$260,"&gt;0")+COUNTIFS('11'!$C$3:$C$300,C948,'11'!$H$3:$H$300,"&gt;0")+COUNTIFS('11'!$D$3:$D$300,C948,'11'!$H$3:$H$300,"&gt;0")+COUNTIFS('12'!$C$3:$C$300,C948,'12'!$H$3:$H$300,"&gt;0")+COUNTIFS('12'!$D$3:$D$300,C948,'12'!$H$3:$H$300,"&gt;0")</f>
        <v>0</v>
      </c>
      <c r="G948" s="18">
        <f>COUNTIFS('01'!$C$3:$C$300,C948,'01'!$H$3:$H$300,"&lt;0")+COUNTIFS('01'!$D$3:$D$300,C948,'01'!$H$3:$H$300,"&lt;0")+COUNTIFS('02'!$C$3:$C$300,C948,'02'!$H$3:$H$300,"&lt;0")+COUNTIFS('02'!$D$3:$D$300,C948,'02'!$H$3:$H$300,"&lt;0")+COUNTIFS('03'!$C$3:$C$300,C948,'03'!$H$3:$H$300,"&lt;0")+COUNTIFS('03'!$D$3:$D$300,C948,'03'!$H$3:$H$300,"&lt;0")+COUNTIFS('04'!$C$3:$C$300,C948,'04'!$H$3:$H$300,"&lt;0")+COUNTIFS('04'!$D$3:$D$300,C948,'04'!$H$3:$H$300,"&lt;0")+COUNTIFS('05'!$C$3:$C$300,C948,'05'!$H$3:$H$300,"&lt;0")+COUNTIFS('05'!$D$3:$D$300,C948,'05'!$H$3:$H$300,"&lt;0")+COUNTIFS('06'!$C$3:$C$300,C948,'06'!$H$3:$H$300,"&lt;0")+COUNTIFS('06'!$D$3:$D$300,C948,'06'!$H$3:$H$300,"&lt;0")+COUNTIFS('07'!$C$3:$C$300,C948,'07'!$H$3:$H$300,"&lt;0")+COUNTIFS('07'!$D$3:$D$300,C948,'07'!$H$3:$H$300,"&lt;0")+COUNTIFS('08'!$C$3:$C$300,C948,'08'!$H$3:$H$300,"&lt;0")+COUNTIFS('08'!$D$3:$D$300,C948,'08'!$H$3:$H$300,"&lt;0")+COUNTIFS('09'!$C$3:$C$300,C948,'09'!$H$3:$H$300,"&lt;0")+COUNTIFS('09'!$D$3:$D$300,C948,'09'!$H$3:$H$300,"&lt;0")+COUNTIFS('10'!$C$3:$C$260,C948,'10'!$I$3:$I$260,"&lt;0")+COUNTIFS('10'!$D$3:$D$260,C948,'10'!$I$3:$I$260,"&lt;0")+COUNTIFS('11'!$C$3:$C$300,C948,'11'!$H$3:$H$300,"&lt;0")+COUNTIFS('11'!$D$3:$D$300,C948,'11'!$H$3:$H$300,"&lt;0")+COUNTIFS('12'!$C$3:$C$300,C948,'12'!$H$3:$H$300,"&lt;0")+COUNTIFS('12'!$D$3:$D$300,C948,'12'!$H$3:$H$300,"&lt;0")</f>
        <v>0</v>
      </c>
      <c r="H948" s="19">
        <f>SUMIFS('01'!$H$3:$H$300,'01'!$C$3:$C$300,C948)+SUMIFS('01'!$H$3:$H$300,'01'!$D$3:$D$300,C948)+SUMIFS('02'!$H$3:$H$300,'02'!$C$3:$C$300,C948)+SUMIFS('02'!$H$3:$H$300,'02'!$D$3:$D$300,C948)+SUMIFS('03'!$H$3:$H$300,'03'!$C$3:$C$300,C948)+SUMIFS('03'!$H$3:$H$300,'03'!$D$3:$D$300,C948)+SUMIFS('04'!$H$3:$H$300,'04'!$C$3:$C$300,C948)+SUMIFS('04'!$H$3:$H$300,'04'!$D$3:$D$300,C948)+SUMIFS('05'!$H$3:$H$300,'05'!$C$3:$C$300,C948)+SUMIFS('05'!$H$3:$H$300,'05'!$D$3:$D$300,C948)+SUMIFS('06'!$H$3:$H$300,'06'!$C$3:$C$300,C948)+SUMIFS('06'!$H$3:$H$300,'06'!$D$3:$D$300,C948)+SUMIFS('07'!$H$3:$H$300,'07'!$C$3:$C$300,C948)+SUMIFS('07'!$H$3:$H$300,'07'!$D$3:$D$300,C948)+SUMIFS('08'!$H$3:$H$300,'08'!$C$3:$C$300,C948)+SUMIFS('08'!$H$3:$H$300,'08'!$D$3:$D$300,C948)+SUMIFS('09'!$H$3:$H$300,'09'!$C$3:$C$300,C948)+SUMIFS('09'!$H$3:$H$300,'09'!$D$3:$D$300,C948)+SUMIFS('10'!$I$3:$I$260,'10'!$C$3:$C$260,C948)+SUMIFS('10'!$I$3:$I$260,'10'!$D$3:$D$260,C948)+SUMIFS('11'!$H$3:$H$300,'11'!$C$3:$C$300,C948)+SUMIFS('11'!$H$3:$H$300,'11'!$D$3:$D$300,C948)+SUMIFS('12'!$H$3:$H$300,'12'!$C$3:$C$300,C948)+SUMIFS('12'!$H$3:$H$300,'12'!$D$3:$D$300,C948)</f>
        <v>0</v>
      </c>
      <c r="I948" s="212"/>
      <c r="J948" s="231"/>
      <c r="K948" s="212"/>
      <c r="L948" s="212"/>
    </row>
    <row r="949" spans="1:12" ht="24.75" customHeight="1">
      <c r="A949" s="16">
        <f>Equipes!$H949+(ROW(Equipes!$H949)/100000)</f>
        <v>9.4900000000000002E-3</v>
      </c>
      <c r="B949" s="13">
        <f>RANK(Equipes!$A949,A:A)</f>
        <v>52</v>
      </c>
      <c r="C949" s="28"/>
      <c r="D949" s="18">
        <f>COUNTIF('01'!$C$3:$C$300,C949)+COUNTIF('02'!$C$3:$C$300,C949)+COUNTIF('03'!$C$3:$C$300,C949)+COUNTIF('04'!$C$3:$C$300,C949)+COUNTIF('05'!$C$3:$C$300,C949)+COUNTIF('06'!$C$3:$C$300,C949)+COUNTIF('07'!$C$3:$C$300,C949)+COUNTIF('08'!$C$3:$C$300,C949)+COUNTIF('09'!$C$3:$C$300,C949)+COUNTIF('10'!$C$3:$C$260,C949)+COUNTIF('11'!$C$3:$C$300,C949)+COUNTIF('12'!$C$3:$C$300,C949)</f>
        <v>0</v>
      </c>
      <c r="E949" s="18">
        <f>COUNTIF('01'!$D$3:$D$300,C949)+COUNTIF('02'!$D$3:$D$300,C949)+COUNTIF('03'!$D$3:$D$300,C949)+COUNTIF('04'!$D$3:$D$300,C949)+COUNTIF('05'!$D$3:$D$300,C949)+COUNTIF('06'!$D$3:$D$300,C949)+COUNTIF('07'!$D$3:$D$300,C949)+COUNTIF('08'!$D$3:$D$300,C949)+COUNTIF('09'!$D$3:$D$300,C949)+COUNTIF('10'!$D$3:$D$260,C949)+COUNTIF('11'!$D$3:$D$300,C949)+COUNTIF('12'!$D$3:$D$300,C949)</f>
        <v>0</v>
      </c>
      <c r="F949" s="18">
        <f>COUNTIFS('01'!$C$3:$C$300,C949,'01'!$H$3:$H$300,"&gt;0")+COUNTIFS('01'!$D$3:$D$300,C949,'01'!$H$3:$H$300,"&gt;0")+COUNTIFS('02'!$C$3:$C$300,C949,'02'!$H$3:$H$300,"&gt;0")+COUNTIFS('02'!$D$3:$D$300,C949,'02'!$H$3:$H$300,"&gt;0")+COUNTIFS('03'!$C$3:$C$300,C949,'03'!$H$3:$H$300,"&gt;0")+COUNTIFS('03'!$D$3:$D$300,C949,'03'!$H$3:$H$300,"&gt;0")+COUNTIFS('04'!$C$3:$C$300,C949,'04'!$H$3:$H$300,"&gt;0")+COUNTIFS('04'!$D$3:$D$300,C949,'04'!$H$3:$H$300,"&gt;0")+COUNTIFS('05'!$C$3:$C$300,C949,'05'!$H$3:$H$300,"&gt;0")+COUNTIFS('05'!$D$3:$D$300,C949,'05'!$H$3:$H$300,"&gt;0")+COUNTIFS('06'!$C$3:$C$300,C949,'06'!$H$3:$H$300,"&gt;0")+COUNTIFS('06'!$D$3:$D$300,C949,'06'!$H$3:$H$300,"&gt;0")+COUNTIFS('07'!$C$3:$C$300,C949,'07'!$H$3:$H$300,"&gt;0")+COUNTIFS('07'!$D$3:$D$300,C949,'07'!$H$3:$H$300,"&gt;0")+COUNTIFS('08'!$C$3:$C$300,C949,'08'!$H$3:$H$300,"&gt;0")+COUNTIFS('08'!$D$3:$D$300,C949,'08'!$H$3:$H$300,"&gt;0")+COUNTIFS('09'!$C$3:$C$300,C949,'09'!$H$3:$H$300,"&gt;0")+COUNTIFS('09'!$D$3:$D$300,C949,'09'!$H$3:$H$300,"&gt;0")+COUNTIFS('10'!$C$3:$C$260,C949,'10'!$I$3:$I$260,"&gt;0")+COUNTIFS('10'!$D$3:$D$260,C949,'10'!$I$3:$I$260,"&gt;0")+COUNTIFS('11'!$C$3:$C$300,C949,'11'!$H$3:$H$300,"&gt;0")+COUNTIFS('11'!$D$3:$D$300,C949,'11'!$H$3:$H$300,"&gt;0")+COUNTIFS('12'!$C$3:$C$300,C949,'12'!$H$3:$H$300,"&gt;0")+COUNTIFS('12'!$D$3:$D$300,C949,'12'!$H$3:$H$300,"&gt;0")</f>
        <v>0</v>
      </c>
      <c r="G949" s="18">
        <f>COUNTIFS('01'!$C$3:$C$300,C949,'01'!$H$3:$H$300,"&lt;0")+COUNTIFS('01'!$D$3:$D$300,C949,'01'!$H$3:$H$300,"&lt;0")+COUNTIFS('02'!$C$3:$C$300,C949,'02'!$H$3:$H$300,"&lt;0")+COUNTIFS('02'!$D$3:$D$300,C949,'02'!$H$3:$H$300,"&lt;0")+COUNTIFS('03'!$C$3:$C$300,C949,'03'!$H$3:$H$300,"&lt;0")+COUNTIFS('03'!$D$3:$D$300,C949,'03'!$H$3:$H$300,"&lt;0")+COUNTIFS('04'!$C$3:$C$300,C949,'04'!$H$3:$H$300,"&lt;0")+COUNTIFS('04'!$D$3:$D$300,C949,'04'!$H$3:$H$300,"&lt;0")+COUNTIFS('05'!$C$3:$C$300,C949,'05'!$H$3:$H$300,"&lt;0")+COUNTIFS('05'!$D$3:$D$300,C949,'05'!$H$3:$H$300,"&lt;0")+COUNTIFS('06'!$C$3:$C$300,C949,'06'!$H$3:$H$300,"&lt;0")+COUNTIFS('06'!$D$3:$D$300,C949,'06'!$H$3:$H$300,"&lt;0")+COUNTIFS('07'!$C$3:$C$300,C949,'07'!$H$3:$H$300,"&lt;0")+COUNTIFS('07'!$D$3:$D$300,C949,'07'!$H$3:$H$300,"&lt;0")+COUNTIFS('08'!$C$3:$C$300,C949,'08'!$H$3:$H$300,"&lt;0")+COUNTIFS('08'!$D$3:$D$300,C949,'08'!$H$3:$H$300,"&lt;0")+COUNTIFS('09'!$C$3:$C$300,C949,'09'!$H$3:$H$300,"&lt;0")+COUNTIFS('09'!$D$3:$D$300,C949,'09'!$H$3:$H$300,"&lt;0")+COUNTIFS('10'!$C$3:$C$260,C949,'10'!$I$3:$I$260,"&lt;0")+COUNTIFS('10'!$D$3:$D$260,C949,'10'!$I$3:$I$260,"&lt;0")+COUNTIFS('11'!$C$3:$C$300,C949,'11'!$H$3:$H$300,"&lt;0")+COUNTIFS('11'!$D$3:$D$300,C949,'11'!$H$3:$H$300,"&lt;0")+COUNTIFS('12'!$C$3:$C$300,C949,'12'!$H$3:$H$300,"&lt;0")+COUNTIFS('12'!$D$3:$D$300,C949,'12'!$H$3:$H$300,"&lt;0")</f>
        <v>0</v>
      </c>
      <c r="H949" s="19">
        <f>SUMIFS('01'!$H$3:$H$300,'01'!$C$3:$C$300,C949)+SUMIFS('01'!$H$3:$H$300,'01'!$D$3:$D$300,C949)+SUMIFS('02'!$H$3:$H$300,'02'!$C$3:$C$300,C949)+SUMIFS('02'!$H$3:$H$300,'02'!$D$3:$D$300,C949)+SUMIFS('03'!$H$3:$H$300,'03'!$C$3:$C$300,C949)+SUMIFS('03'!$H$3:$H$300,'03'!$D$3:$D$300,C949)+SUMIFS('04'!$H$3:$H$300,'04'!$C$3:$C$300,C949)+SUMIFS('04'!$H$3:$H$300,'04'!$D$3:$D$300,C949)+SUMIFS('05'!$H$3:$H$300,'05'!$C$3:$C$300,C949)+SUMIFS('05'!$H$3:$H$300,'05'!$D$3:$D$300,C949)+SUMIFS('06'!$H$3:$H$300,'06'!$C$3:$C$300,C949)+SUMIFS('06'!$H$3:$H$300,'06'!$D$3:$D$300,C949)+SUMIFS('07'!$H$3:$H$300,'07'!$C$3:$C$300,C949)+SUMIFS('07'!$H$3:$H$300,'07'!$D$3:$D$300,C949)+SUMIFS('08'!$H$3:$H$300,'08'!$C$3:$C$300,C949)+SUMIFS('08'!$H$3:$H$300,'08'!$D$3:$D$300,C949)+SUMIFS('09'!$H$3:$H$300,'09'!$C$3:$C$300,C949)+SUMIFS('09'!$H$3:$H$300,'09'!$D$3:$D$300,C949)+SUMIFS('10'!$I$3:$I$260,'10'!$C$3:$C$260,C949)+SUMIFS('10'!$I$3:$I$260,'10'!$D$3:$D$260,C949)+SUMIFS('11'!$H$3:$H$300,'11'!$C$3:$C$300,C949)+SUMIFS('11'!$H$3:$H$300,'11'!$D$3:$D$300,C949)+SUMIFS('12'!$H$3:$H$300,'12'!$C$3:$C$300,C949)+SUMIFS('12'!$H$3:$H$300,'12'!$D$3:$D$300,C949)</f>
        <v>0</v>
      </c>
      <c r="I949" s="212"/>
      <c r="J949" s="231"/>
      <c r="K949" s="212"/>
      <c r="L949" s="212"/>
    </row>
    <row r="950" spans="1:12" ht="24.75" customHeight="1">
      <c r="A950" s="16">
        <f>Equipes!$H950+(ROW(Equipes!$H950)/100000)</f>
        <v>9.4999999999999998E-3</v>
      </c>
      <c r="B950" s="13">
        <f>RANK(Equipes!$A950,A:A)</f>
        <v>51</v>
      </c>
      <c r="C950" s="28"/>
      <c r="D950" s="18">
        <f>COUNTIF('01'!$C$3:$C$300,C950)+COUNTIF('02'!$C$3:$C$300,C950)+COUNTIF('03'!$C$3:$C$300,C950)+COUNTIF('04'!$C$3:$C$300,C950)+COUNTIF('05'!$C$3:$C$300,C950)+COUNTIF('06'!$C$3:$C$300,C950)+COUNTIF('07'!$C$3:$C$300,C950)+COUNTIF('08'!$C$3:$C$300,C950)+COUNTIF('09'!$C$3:$C$300,C950)+COUNTIF('10'!$C$3:$C$260,C950)+COUNTIF('11'!$C$3:$C$300,C950)+COUNTIF('12'!$C$3:$C$300,C950)</f>
        <v>0</v>
      </c>
      <c r="E950" s="18">
        <f>COUNTIF('01'!$D$3:$D$300,C950)+COUNTIF('02'!$D$3:$D$300,C950)+COUNTIF('03'!$D$3:$D$300,C950)+COUNTIF('04'!$D$3:$D$300,C950)+COUNTIF('05'!$D$3:$D$300,C950)+COUNTIF('06'!$D$3:$D$300,C950)+COUNTIF('07'!$D$3:$D$300,C950)+COUNTIF('08'!$D$3:$D$300,C950)+COUNTIF('09'!$D$3:$D$300,C950)+COUNTIF('10'!$D$3:$D$260,C950)+COUNTIF('11'!$D$3:$D$300,C950)+COUNTIF('12'!$D$3:$D$300,C950)</f>
        <v>0</v>
      </c>
      <c r="F950" s="18">
        <f>COUNTIFS('01'!$C$3:$C$300,C950,'01'!$H$3:$H$300,"&gt;0")+COUNTIFS('01'!$D$3:$D$300,C950,'01'!$H$3:$H$300,"&gt;0")+COUNTIFS('02'!$C$3:$C$300,C950,'02'!$H$3:$H$300,"&gt;0")+COUNTIFS('02'!$D$3:$D$300,C950,'02'!$H$3:$H$300,"&gt;0")+COUNTIFS('03'!$C$3:$C$300,C950,'03'!$H$3:$H$300,"&gt;0")+COUNTIFS('03'!$D$3:$D$300,C950,'03'!$H$3:$H$300,"&gt;0")+COUNTIFS('04'!$C$3:$C$300,C950,'04'!$H$3:$H$300,"&gt;0")+COUNTIFS('04'!$D$3:$D$300,C950,'04'!$H$3:$H$300,"&gt;0")+COUNTIFS('05'!$C$3:$C$300,C950,'05'!$H$3:$H$300,"&gt;0")+COUNTIFS('05'!$D$3:$D$300,C950,'05'!$H$3:$H$300,"&gt;0")+COUNTIFS('06'!$C$3:$C$300,C950,'06'!$H$3:$H$300,"&gt;0")+COUNTIFS('06'!$D$3:$D$300,C950,'06'!$H$3:$H$300,"&gt;0")+COUNTIFS('07'!$C$3:$C$300,C950,'07'!$H$3:$H$300,"&gt;0")+COUNTIFS('07'!$D$3:$D$300,C950,'07'!$H$3:$H$300,"&gt;0")+COUNTIFS('08'!$C$3:$C$300,C950,'08'!$H$3:$H$300,"&gt;0")+COUNTIFS('08'!$D$3:$D$300,C950,'08'!$H$3:$H$300,"&gt;0")+COUNTIFS('09'!$C$3:$C$300,C950,'09'!$H$3:$H$300,"&gt;0")+COUNTIFS('09'!$D$3:$D$300,C950,'09'!$H$3:$H$300,"&gt;0")+COUNTIFS('10'!$C$3:$C$260,C950,'10'!$I$3:$I$260,"&gt;0")+COUNTIFS('10'!$D$3:$D$260,C950,'10'!$I$3:$I$260,"&gt;0")+COUNTIFS('11'!$C$3:$C$300,C950,'11'!$H$3:$H$300,"&gt;0")+COUNTIFS('11'!$D$3:$D$300,C950,'11'!$H$3:$H$300,"&gt;0")+COUNTIFS('12'!$C$3:$C$300,C950,'12'!$H$3:$H$300,"&gt;0")+COUNTIFS('12'!$D$3:$D$300,C950,'12'!$H$3:$H$300,"&gt;0")</f>
        <v>0</v>
      </c>
      <c r="G950" s="18">
        <f>COUNTIFS('01'!$C$3:$C$300,C950,'01'!$H$3:$H$300,"&lt;0")+COUNTIFS('01'!$D$3:$D$300,C950,'01'!$H$3:$H$300,"&lt;0")+COUNTIFS('02'!$C$3:$C$300,C950,'02'!$H$3:$H$300,"&lt;0")+COUNTIFS('02'!$D$3:$D$300,C950,'02'!$H$3:$H$300,"&lt;0")+COUNTIFS('03'!$C$3:$C$300,C950,'03'!$H$3:$H$300,"&lt;0")+COUNTIFS('03'!$D$3:$D$300,C950,'03'!$H$3:$H$300,"&lt;0")+COUNTIFS('04'!$C$3:$C$300,C950,'04'!$H$3:$H$300,"&lt;0")+COUNTIFS('04'!$D$3:$D$300,C950,'04'!$H$3:$H$300,"&lt;0")+COUNTIFS('05'!$C$3:$C$300,C950,'05'!$H$3:$H$300,"&lt;0")+COUNTIFS('05'!$D$3:$D$300,C950,'05'!$H$3:$H$300,"&lt;0")+COUNTIFS('06'!$C$3:$C$300,C950,'06'!$H$3:$H$300,"&lt;0")+COUNTIFS('06'!$D$3:$D$300,C950,'06'!$H$3:$H$300,"&lt;0")+COUNTIFS('07'!$C$3:$C$300,C950,'07'!$H$3:$H$300,"&lt;0")+COUNTIFS('07'!$D$3:$D$300,C950,'07'!$H$3:$H$300,"&lt;0")+COUNTIFS('08'!$C$3:$C$300,C950,'08'!$H$3:$H$300,"&lt;0")+COUNTIFS('08'!$D$3:$D$300,C950,'08'!$H$3:$H$300,"&lt;0")+COUNTIFS('09'!$C$3:$C$300,C950,'09'!$H$3:$H$300,"&lt;0")+COUNTIFS('09'!$D$3:$D$300,C950,'09'!$H$3:$H$300,"&lt;0")+COUNTIFS('10'!$C$3:$C$260,C950,'10'!$I$3:$I$260,"&lt;0")+COUNTIFS('10'!$D$3:$D$260,C950,'10'!$I$3:$I$260,"&lt;0")+COUNTIFS('11'!$C$3:$C$300,C950,'11'!$H$3:$H$300,"&lt;0")+COUNTIFS('11'!$D$3:$D$300,C950,'11'!$H$3:$H$300,"&lt;0")+COUNTIFS('12'!$C$3:$C$300,C950,'12'!$H$3:$H$300,"&lt;0")+COUNTIFS('12'!$D$3:$D$300,C950,'12'!$H$3:$H$300,"&lt;0")</f>
        <v>0</v>
      </c>
      <c r="H950" s="19">
        <f>SUMIFS('01'!$H$3:$H$300,'01'!$C$3:$C$300,C950)+SUMIFS('01'!$H$3:$H$300,'01'!$D$3:$D$300,C950)+SUMIFS('02'!$H$3:$H$300,'02'!$C$3:$C$300,C950)+SUMIFS('02'!$H$3:$H$300,'02'!$D$3:$D$300,C950)+SUMIFS('03'!$H$3:$H$300,'03'!$C$3:$C$300,C950)+SUMIFS('03'!$H$3:$H$300,'03'!$D$3:$D$300,C950)+SUMIFS('04'!$H$3:$H$300,'04'!$C$3:$C$300,C950)+SUMIFS('04'!$H$3:$H$300,'04'!$D$3:$D$300,C950)+SUMIFS('05'!$H$3:$H$300,'05'!$C$3:$C$300,C950)+SUMIFS('05'!$H$3:$H$300,'05'!$D$3:$D$300,C950)+SUMIFS('06'!$H$3:$H$300,'06'!$C$3:$C$300,C950)+SUMIFS('06'!$H$3:$H$300,'06'!$D$3:$D$300,C950)+SUMIFS('07'!$H$3:$H$300,'07'!$C$3:$C$300,C950)+SUMIFS('07'!$H$3:$H$300,'07'!$D$3:$D$300,C950)+SUMIFS('08'!$H$3:$H$300,'08'!$C$3:$C$300,C950)+SUMIFS('08'!$H$3:$H$300,'08'!$D$3:$D$300,C950)+SUMIFS('09'!$H$3:$H$300,'09'!$C$3:$C$300,C950)+SUMIFS('09'!$H$3:$H$300,'09'!$D$3:$D$300,C950)+SUMIFS('10'!$I$3:$I$260,'10'!$C$3:$C$260,C950)+SUMIFS('10'!$I$3:$I$260,'10'!$D$3:$D$260,C950)+SUMIFS('11'!$H$3:$H$300,'11'!$C$3:$C$300,C950)+SUMIFS('11'!$H$3:$H$300,'11'!$D$3:$D$300,C950)+SUMIFS('12'!$H$3:$H$300,'12'!$C$3:$C$300,C950)+SUMIFS('12'!$H$3:$H$300,'12'!$D$3:$D$300,C950)</f>
        <v>0</v>
      </c>
      <c r="I950" s="212"/>
      <c r="J950" s="231"/>
      <c r="K950" s="212"/>
      <c r="L950" s="212"/>
    </row>
    <row r="951" spans="1:12" ht="24.75" customHeight="1">
      <c r="A951" s="16">
        <f>Equipes!$H951+(ROW(Equipes!$H951)/100000)</f>
        <v>9.5099999999999994E-3</v>
      </c>
      <c r="B951" s="13">
        <f>RANK(Equipes!$A951,A:A)</f>
        <v>50</v>
      </c>
      <c r="C951" s="28"/>
      <c r="D951" s="18">
        <f>COUNTIF('01'!$C$3:$C$300,C951)+COUNTIF('02'!$C$3:$C$300,C951)+COUNTIF('03'!$C$3:$C$300,C951)+COUNTIF('04'!$C$3:$C$300,C951)+COUNTIF('05'!$C$3:$C$300,C951)+COUNTIF('06'!$C$3:$C$300,C951)+COUNTIF('07'!$C$3:$C$300,C951)+COUNTIF('08'!$C$3:$C$300,C951)+COUNTIF('09'!$C$3:$C$300,C951)+COUNTIF('10'!$C$3:$C$260,C951)+COUNTIF('11'!$C$3:$C$300,C951)+COUNTIF('12'!$C$3:$C$300,C951)</f>
        <v>0</v>
      </c>
      <c r="E951" s="18">
        <f>COUNTIF('01'!$D$3:$D$300,C951)+COUNTIF('02'!$D$3:$D$300,C951)+COUNTIF('03'!$D$3:$D$300,C951)+COUNTIF('04'!$D$3:$D$300,C951)+COUNTIF('05'!$D$3:$D$300,C951)+COUNTIF('06'!$D$3:$D$300,C951)+COUNTIF('07'!$D$3:$D$300,C951)+COUNTIF('08'!$D$3:$D$300,C951)+COUNTIF('09'!$D$3:$D$300,C951)+COUNTIF('10'!$D$3:$D$260,C951)+COUNTIF('11'!$D$3:$D$300,C951)+COUNTIF('12'!$D$3:$D$300,C951)</f>
        <v>0</v>
      </c>
      <c r="F951" s="18">
        <f>COUNTIFS('01'!$C$3:$C$300,C951,'01'!$H$3:$H$300,"&gt;0")+COUNTIFS('01'!$D$3:$D$300,C951,'01'!$H$3:$H$300,"&gt;0")+COUNTIFS('02'!$C$3:$C$300,C951,'02'!$H$3:$H$300,"&gt;0")+COUNTIFS('02'!$D$3:$D$300,C951,'02'!$H$3:$H$300,"&gt;0")+COUNTIFS('03'!$C$3:$C$300,C951,'03'!$H$3:$H$300,"&gt;0")+COUNTIFS('03'!$D$3:$D$300,C951,'03'!$H$3:$H$300,"&gt;0")+COUNTIFS('04'!$C$3:$C$300,C951,'04'!$H$3:$H$300,"&gt;0")+COUNTIFS('04'!$D$3:$D$300,C951,'04'!$H$3:$H$300,"&gt;0")+COUNTIFS('05'!$C$3:$C$300,C951,'05'!$H$3:$H$300,"&gt;0")+COUNTIFS('05'!$D$3:$D$300,C951,'05'!$H$3:$H$300,"&gt;0")+COUNTIFS('06'!$C$3:$C$300,C951,'06'!$H$3:$H$300,"&gt;0")+COUNTIFS('06'!$D$3:$D$300,C951,'06'!$H$3:$H$300,"&gt;0")+COUNTIFS('07'!$C$3:$C$300,C951,'07'!$H$3:$H$300,"&gt;0")+COUNTIFS('07'!$D$3:$D$300,C951,'07'!$H$3:$H$300,"&gt;0")+COUNTIFS('08'!$C$3:$C$300,C951,'08'!$H$3:$H$300,"&gt;0")+COUNTIFS('08'!$D$3:$D$300,C951,'08'!$H$3:$H$300,"&gt;0")+COUNTIFS('09'!$C$3:$C$300,C951,'09'!$H$3:$H$300,"&gt;0")+COUNTIFS('09'!$D$3:$D$300,C951,'09'!$H$3:$H$300,"&gt;0")+COUNTIFS('10'!$C$3:$C$260,C951,'10'!$I$3:$I$260,"&gt;0")+COUNTIFS('10'!$D$3:$D$260,C951,'10'!$I$3:$I$260,"&gt;0")+COUNTIFS('11'!$C$3:$C$300,C951,'11'!$H$3:$H$300,"&gt;0")+COUNTIFS('11'!$D$3:$D$300,C951,'11'!$H$3:$H$300,"&gt;0")+COUNTIFS('12'!$C$3:$C$300,C951,'12'!$H$3:$H$300,"&gt;0")+COUNTIFS('12'!$D$3:$D$300,C951,'12'!$H$3:$H$300,"&gt;0")</f>
        <v>0</v>
      </c>
      <c r="G951" s="18">
        <f>COUNTIFS('01'!$C$3:$C$300,C951,'01'!$H$3:$H$300,"&lt;0")+COUNTIFS('01'!$D$3:$D$300,C951,'01'!$H$3:$H$300,"&lt;0")+COUNTIFS('02'!$C$3:$C$300,C951,'02'!$H$3:$H$300,"&lt;0")+COUNTIFS('02'!$D$3:$D$300,C951,'02'!$H$3:$H$300,"&lt;0")+COUNTIFS('03'!$C$3:$C$300,C951,'03'!$H$3:$H$300,"&lt;0")+COUNTIFS('03'!$D$3:$D$300,C951,'03'!$H$3:$H$300,"&lt;0")+COUNTIFS('04'!$C$3:$C$300,C951,'04'!$H$3:$H$300,"&lt;0")+COUNTIFS('04'!$D$3:$D$300,C951,'04'!$H$3:$H$300,"&lt;0")+COUNTIFS('05'!$C$3:$C$300,C951,'05'!$H$3:$H$300,"&lt;0")+COUNTIFS('05'!$D$3:$D$300,C951,'05'!$H$3:$H$300,"&lt;0")+COUNTIFS('06'!$C$3:$C$300,C951,'06'!$H$3:$H$300,"&lt;0")+COUNTIFS('06'!$D$3:$D$300,C951,'06'!$H$3:$H$300,"&lt;0")+COUNTIFS('07'!$C$3:$C$300,C951,'07'!$H$3:$H$300,"&lt;0")+COUNTIFS('07'!$D$3:$D$300,C951,'07'!$H$3:$H$300,"&lt;0")+COUNTIFS('08'!$C$3:$C$300,C951,'08'!$H$3:$H$300,"&lt;0")+COUNTIFS('08'!$D$3:$D$300,C951,'08'!$H$3:$H$300,"&lt;0")+COUNTIFS('09'!$C$3:$C$300,C951,'09'!$H$3:$H$300,"&lt;0")+COUNTIFS('09'!$D$3:$D$300,C951,'09'!$H$3:$H$300,"&lt;0")+COUNTIFS('10'!$C$3:$C$260,C951,'10'!$I$3:$I$260,"&lt;0")+COUNTIFS('10'!$D$3:$D$260,C951,'10'!$I$3:$I$260,"&lt;0")+COUNTIFS('11'!$C$3:$C$300,C951,'11'!$H$3:$H$300,"&lt;0")+COUNTIFS('11'!$D$3:$D$300,C951,'11'!$H$3:$H$300,"&lt;0")+COUNTIFS('12'!$C$3:$C$300,C951,'12'!$H$3:$H$300,"&lt;0")+COUNTIFS('12'!$D$3:$D$300,C951,'12'!$H$3:$H$300,"&lt;0")</f>
        <v>0</v>
      </c>
      <c r="H951" s="19">
        <f>SUMIFS('01'!$H$3:$H$300,'01'!$C$3:$C$300,C951)+SUMIFS('01'!$H$3:$H$300,'01'!$D$3:$D$300,C951)+SUMIFS('02'!$H$3:$H$300,'02'!$C$3:$C$300,C951)+SUMIFS('02'!$H$3:$H$300,'02'!$D$3:$D$300,C951)+SUMIFS('03'!$H$3:$H$300,'03'!$C$3:$C$300,C951)+SUMIFS('03'!$H$3:$H$300,'03'!$D$3:$D$300,C951)+SUMIFS('04'!$H$3:$H$300,'04'!$C$3:$C$300,C951)+SUMIFS('04'!$H$3:$H$300,'04'!$D$3:$D$300,C951)+SUMIFS('05'!$H$3:$H$300,'05'!$C$3:$C$300,C951)+SUMIFS('05'!$H$3:$H$300,'05'!$D$3:$D$300,C951)+SUMIFS('06'!$H$3:$H$300,'06'!$C$3:$C$300,C951)+SUMIFS('06'!$H$3:$H$300,'06'!$D$3:$D$300,C951)+SUMIFS('07'!$H$3:$H$300,'07'!$C$3:$C$300,C951)+SUMIFS('07'!$H$3:$H$300,'07'!$D$3:$D$300,C951)+SUMIFS('08'!$H$3:$H$300,'08'!$C$3:$C$300,C951)+SUMIFS('08'!$H$3:$H$300,'08'!$D$3:$D$300,C951)+SUMIFS('09'!$H$3:$H$300,'09'!$C$3:$C$300,C951)+SUMIFS('09'!$H$3:$H$300,'09'!$D$3:$D$300,C951)+SUMIFS('10'!$I$3:$I$260,'10'!$C$3:$C$260,C951)+SUMIFS('10'!$I$3:$I$260,'10'!$D$3:$D$260,C951)+SUMIFS('11'!$H$3:$H$300,'11'!$C$3:$C$300,C951)+SUMIFS('11'!$H$3:$H$300,'11'!$D$3:$D$300,C951)+SUMIFS('12'!$H$3:$H$300,'12'!$C$3:$C$300,C951)+SUMIFS('12'!$H$3:$H$300,'12'!$D$3:$D$300,C951)</f>
        <v>0</v>
      </c>
      <c r="I951" s="212"/>
      <c r="J951" s="231"/>
      <c r="K951" s="212"/>
      <c r="L951" s="212"/>
    </row>
    <row r="952" spans="1:12" ht="24.75" customHeight="1">
      <c r="A952" s="16">
        <f>Equipes!$H952+(ROW(Equipes!$H952)/100000)</f>
        <v>9.5200000000000007E-3</v>
      </c>
      <c r="B952" s="13">
        <f>RANK(Equipes!$A952,A:A)</f>
        <v>49</v>
      </c>
      <c r="C952" s="28"/>
      <c r="D952" s="18">
        <f>COUNTIF('01'!$C$3:$C$300,C952)+COUNTIF('02'!$C$3:$C$300,C952)+COUNTIF('03'!$C$3:$C$300,C952)+COUNTIF('04'!$C$3:$C$300,C952)+COUNTIF('05'!$C$3:$C$300,C952)+COUNTIF('06'!$C$3:$C$300,C952)+COUNTIF('07'!$C$3:$C$300,C952)+COUNTIF('08'!$C$3:$C$300,C952)+COUNTIF('09'!$C$3:$C$300,C952)+COUNTIF('10'!$C$3:$C$260,C952)+COUNTIF('11'!$C$3:$C$300,C952)+COUNTIF('12'!$C$3:$C$300,C952)</f>
        <v>0</v>
      </c>
      <c r="E952" s="18">
        <f>COUNTIF('01'!$D$3:$D$300,C952)+COUNTIF('02'!$D$3:$D$300,C952)+COUNTIF('03'!$D$3:$D$300,C952)+COUNTIF('04'!$D$3:$D$300,C952)+COUNTIF('05'!$D$3:$D$300,C952)+COUNTIF('06'!$D$3:$D$300,C952)+COUNTIF('07'!$D$3:$D$300,C952)+COUNTIF('08'!$D$3:$D$300,C952)+COUNTIF('09'!$D$3:$D$300,C952)+COUNTIF('10'!$D$3:$D$260,C952)+COUNTIF('11'!$D$3:$D$300,C952)+COUNTIF('12'!$D$3:$D$300,C952)</f>
        <v>0</v>
      </c>
      <c r="F952" s="18">
        <f>COUNTIFS('01'!$C$3:$C$300,C952,'01'!$H$3:$H$300,"&gt;0")+COUNTIFS('01'!$D$3:$D$300,C952,'01'!$H$3:$H$300,"&gt;0")+COUNTIFS('02'!$C$3:$C$300,C952,'02'!$H$3:$H$300,"&gt;0")+COUNTIFS('02'!$D$3:$D$300,C952,'02'!$H$3:$H$300,"&gt;0")+COUNTIFS('03'!$C$3:$C$300,C952,'03'!$H$3:$H$300,"&gt;0")+COUNTIFS('03'!$D$3:$D$300,C952,'03'!$H$3:$H$300,"&gt;0")+COUNTIFS('04'!$C$3:$C$300,C952,'04'!$H$3:$H$300,"&gt;0")+COUNTIFS('04'!$D$3:$D$300,C952,'04'!$H$3:$H$300,"&gt;0")+COUNTIFS('05'!$C$3:$C$300,C952,'05'!$H$3:$H$300,"&gt;0")+COUNTIFS('05'!$D$3:$D$300,C952,'05'!$H$3:$H$300,"&gt;0")+COUNTIFS('06'!$C$3:$C$300,C952,'06'!$H$3:$H$300,"&gt;0")+COUNTIFS('06'!$D$3:$D$300,C952,'06'!$H$3:$H$300,"&gt;0")+COUNTIFS('07'!$C$3:$C$300,C952,'07'!$H$3:$H$300,"&gt;0")+COUNTIFS('07'!$D$3:$D$300,C952,'07'!$H$3:$H$300,"&gt;0")+COUNTIFS('08'!$C$3:$C$300,C952,'08'!$H$3:$H$300,"&gt;0")+COUNTIFS('08'!$D$3:$D$300,C952,'08'!$H$3:$H$300,"&gt;0")+COUNTIFS('09'!$C$3:$C$300,C952,'09'!$H$3:$H$300,"&gt;0")+COUNTIFS('09'!$D$3:$D$300,C952,'09'!$H$3:$H$300,"&gt;0")+COUNTIFS('10'!$C$3:$C$260,C952,'10'!$I$3:$I$260,"&gt;0")+COUNTIFS('10'!$D$3:$D$260,C952,'10'!$I$3:$I$260,"&gt;0")+COUNTIFS('11'!$C$3:$C$300,C952,'11'!$H$3:$H$300,"&gt;0")+COUNTIFS('11'!$D$3:$D$300,C952,'11'!$H$3:$H$300,"&gt;0")+COUNTIFS('12'!$C$3:$C$300,C952,'12'!$H$3:$H$300,"&gt;0")+COUNTIFS('12'!$D$3:$D$300,C952,'12'!$H$3:$H$300,"&gt;0")</f>
        <v>0</v>
      </c>
      <c r="G952" s="18">
        <f>COUNTIFS('01'!$C$3:$C$300,C952,'01'!$H$3:$H$300,"&lt;0")+COUNTIFS('01'!$D$3:$D$300,C952,'01'!$H$3:$H$300,"&lt;0")+COUNTIFS('02'!$C$3:$C$300,C952,'02'!$H$3:$H$300,"&lt;0")+COUNTIFS('02'!$D$3:$D$300,C952,'02'!$H$3:$H$300,"&lt;0")+COUNTIFS('03'!$C$3:$C$300,C952,'03'!$H$3:$H$300,"&lt;0")+COUNTIFS('03'!$D$3:$D$300,C952,'03'!$H$3:$H$300,"&lt;0")+COUNTIFS('04'!$C$3:$C$300,C952,'04'!$H$3:$H$300,"&lt;0")+COUNTIFS('04'!$D$3:$D$300,C952,'04'!$H$3:$H$300,"&lt;0")+COUNTIFS('05'!$C$3:$C$300,C952,'05'!$H$3:$H$300,"&lt;0")+COUNTIFS('05'!$D$3:$D$300,C952,'05'!$H$3:$H$300,"&lt;0")+COUNTIFS('06'!$C$3:$C$300,C952,'06'!$H$3:$H$300,"&lt;0")+COUNTIFS('06'!$D$3:$D$300,C952,'06'!$H$3:$H$300,"&lt;0")+COUNTIFS('07'!$C$3:$C$300,C952,'07'!$H$3:$H$300,"&lt;0")+COUNTIFS('07'!$D$3:$D$300,C952,'07'!$H$3:$H$300,"&lt;0")+COUNTIFS('08'!$C$3:$C$300,C952,'08'!$H$3:$H$300,"&lt;0")+COUNTIFS('08'!$D$3:$D$300,C952,'08'!$H$3:$H$300,"&lt;0")+COUNTIFS('09'!$C$3:$C$300,C952,'09'!$H$3:$H$300,"&lt;0")+COUNTIFS('09'!$D$3:$D$300,C952,'09'!$H$3:$H$300,"&lt;0")+COUNTIFS('10'!$C$3:$C$260,C952,'10'!$I$3:$I$260,"&lt;0")+COUNTIFS('10'!$D$3:$D$260,C952,'10'!$I$3:$I$260,"&lt;0")+COUNTIFS('11'!$C$3:$C$300,C952,'11'!$H$3:$H$300,"&lt;0")+COUNTIFS('11'!$D$3:$D$300,C952,'11'!$H$3:$H$300,"&lt;0")+COUNTIFS('12'!$C$3:$C$300,C952,'12'!$H$3:$H$300,"&lt;0")+COUNTIFS('12'!$D$3:$D$300,C952,'12'!$H$3:$H$300,"&lt;0")</f>
        <v>0</v>
      </c>
      <c r="H952" s="19">
        <f>SUMIFS('01'!$H$3:$H$300,'01'!$C$3:$C$300,C952)+SUMIFS('01'!$H$3:$H$300,'01'!$D$3:$D$300,C952)+SUMIFS('02'!$H$3:$H$300,'02'!$C$3:$C$300,C952)+SUMIFS('02'!$H$3:$H$300,'02'!$D$3:$D$300,C952)+SUMIFS('03'!$H$3:$H$300,'03'!$C$3:$C$300,C952)+SUMIFS('03'!$H$3:$H$300,'03'!$D$3:$D$300,C952)+SUMIFS('04'!$H$3:$H$300,'04'!$C$3:$C$300,C952)+SUMIFS('04'!$H$3:$H$300,'04'!$D$3:$D$300,C952)+SUMIFS('05'!$H$3:$H$300,'05'!$C$3:$C$300,C952)+SUMIFS('05'!$H$3:$H$300,'05'!$D$3:$D$300,C952)+SUMIFS('06'!$H$3:$H$300,'06'!$C$3:$C$300,C952)+SUMIFS('06'!$H$3:$H$300,'06'!$D$3:$D$300,C952)+SUMIFS('07'!$H$3:$H$300,'07'!$C$3:$C$300,C952)+SUMIFS('07'!$H$3:$H$300,'07'!$D$3:$D$300,C952)+SUMIFS('08'!$H$3:$H$300,'08'!$C$3:$C$300,C952)+SUMIFS('08'!$H$3:$H$300,'08'!$D$3:$D$300,C952)+SUMIFS('09'!$H$3:$H$300,'09'!$C$3:$C$300,C952)+SUMIFS('09'!$H$3:$H$300,'09'!$D$3:$D$300,C952)+SUMIFS('10'!$I$3:$I$260,'10'!$C$3:$C$260,C952)+SUMIFS('10'!$I$3:$I$260,'10'!$D$3:$D$260,C952)+SUMIFS('11'!$H$3:$H$300,'11'!$C$3:$C$300,C952)+SUMIFS('11'!$H$3:$H$300,'11'!$D$3:$D$300,C952)+SUMIFS('12'!$H$3:$H$300,'12'!$C$3:$C$300,C952)+SUMIFS('12'!$H$3:$H$300,'12'!$D$3:$D$300,C952)</f>
        <v>0</v>
      </c>
      <c r="I952" s="212"/>
      <c r="J952" s="231"/>
      <c r="K952" s="212"/>
      <c r="L952" s="212"/>
    </row>
    <row r="953" spans="1:12" ht="24.75" customHeight="1">
      <c r="A953" s="16">
        <f>Equipes!$H953+(ROW(Equipes!$H953)/100000)</f>
        <v>9.5300000000000003E-3</v>
      </c>
      <c r="B953" s="13">
        <f>RANK(Equipes!$A953,A:A)</f>
        <v>48</v>
      </c>
      <c r="C953" s="28"/>
      <c r="D953" s="18">
        <f>COUNTIF('01'!$C$3:$C$300,C953)+COUNTIF('02'!$C$3:$C$300,C953)+COUNTIF('03'!$C$3:$C$300,C953)+COUNTIF('04'!$C$3:$C$300,C953)+COUNTIF('05'!$C$3:$C$300,C953)+COUNTIF('06'!$C$3:$C$300,C953)+COUNTIF('07'!$C$3:$C$300,C953)+COUNTIF('08'!$C$3:$C$300,C953)+COUNTIF('09'!$C$3:$C$300,C953)+COUNTIF('10'!$C$3:$C$260,C953)+COUNTIF('11'!$C$3:$C$300,C953)+COUNTIF('12'!$C$3:$C$300,C953)</f>
        <v>0</v>
      </c>
      <c r="E953" s="18">
        <f>COUNTIF('01'!$D$3:$D$300,C953)+COUNTIF('02'!$D$3:$D$300,C953)+COUNTIF('03'!$D$3:$D$300,C953)+COUNTIF('04'!$D$3:$D$300,C953)+COUNTIF('05'!$D$3:$D$300,C953)+COUNTIF('06'!$D$3:$D$300,C953)+COUNTIF('07'!$D$3:$D$300,C953)+COUNTIF('08'!$D$3:$D$300,C953)+COUNTIF('09'!$D$3:$D$300,C953)+COUNTIF('10'!$D$3:$D$260,C953)+COUNTIF('11'!$D$3:$D$300,C953)+COUNTIF('12'!$D$3:$D$300,C953)</f>
        <v>0</v>
      </c>
      <c r="F953" s="18">
        <f>COUNTIFS('01'!$C$3:$C$300,C953,'01'!$H$3:$H$300,"&gt;0")+COUNTIFS('01'!$D$3:$D$300,C953,'01'!$H$3:$H$300,"&gt;0")+COUNTIFS('02'!$C$3:$C$300,C953,'02'!$H$3:$H$300,"&gt;0")+COUNTIFS('02'!$D$3:$D$300,C953,'02'!$H$3:$H$300,"&gt;0")+COUNTIFS('03'!$C$3:$C$300,C953,'03'!$H$3:$H$300,"&gt;0")+COUNTIFS('03'!$D$3:$D$300,C953,'03'!$H$3:$H$300,"&gt;0")+COUNTIFS('04'!$C$3:$C$300,C953,'04'!$H$3:$H$300,"&gt;0")+COUNTIFS('04'!$D$3:$D$300,C953,'04'!$H$3:$H$300,"&gt;0")+COUNTIFS('05'!$C$3:$C$300,C953,'05'!$H$3:$H$300,"&gt;0")+COUNTIFS('05'!$D$3:$D$300,C953,'05'!$H$3:$H$300,"&gt;0")+COUNTIFS('06'!$C$3:$C$300,C953,'06'!$H$3:$H$300,"&gt;0")+COUNTIFS('06'!$D$3:$D$300,C953,'06'!$H$3:$H$300,"&gt;0")+COUNTIFS('07'!$C$3:$C$300,C953,'07'!$H$3:$H$300,"&gt;0")+COUNTIFS('07'!$D$3:$D$300,C953,'07'!$H$3:$H$300,"&gt;0")+COUNTIFS('08'!$C$3:$C$300,C953,'08'!$H$3:$H$300,"&gt;0")+COUNTIFS('08'!$D$3:$D$300,C953,'08'!$H$3:$H$300,"&gt;0")+COUNTIFS('09'!$C$3:$C$300,C953,'09'!$H$3:$H$300,"&gt;0")+COUNTIFS('09'!$D$3:$D$300,C953,'09'!$H$3:$H$300,"&gt;0")+COUNTIFS('10'!$C$3:$C$260,C953,'10'!$I$3:$I$260,"&gt;0")+COUNTIFS('10'!$D$3:$D$260,C953,'10'!$I$3:$I$260,"&gt;0")+COUNTIFS('11'!$C$3:$C$300,C953,'11'!$H$3:$H$300,"&gt;0")+COUNTIFS('11'!$D$3:$D$300,C953,'11'!$H$3:$H$300,"&gt;0")+COUNTIFS('12'!$C$3:$C$300,C953,'12'!$H$3:$H$300,"&gt;0")+COUNTIFS('12'!$D$3:$D$300,C953,'12'!$H$3:$H$300,"&gt;0")</f>
        <v>0</v>
      </c>
      <c r="G953" s="18">
        <f>COUNTIFS('01'!$C$3:$C$300,C953,'01'!$H$3:$H$300,"&lt;0")+COUNTIFS('01'!$D$3:$D$300,C953,'01'!$H$3:$H$300,"&lt;0")+COUNTIFS('02'!$C$3:$C$300,C953,'02'!$H$3:$H$300,"&lt;0")+COUNTIFS('02'!$D$3:$D$300,C953,'02'!$H$3:$H$300,"&lt;0")+COUNTIFS('03'!$C$3:$C$300,C953,'03'!$H$3:$H$300,"&lt;0")+COUNTIFS('03'!$D$3:$D$300,C953,'03'!$H$3:$H$300,"&lt;0")+COUNTIFS('04'!$C$3:$C$300,C953,'04'!$H$3:$H$300,"&lt;0")+COUNTIFS('04'!$D$3:$D$300,C953,'04'!$H$3:$H$300,"&lt;0")+COUNTIFS('05'!$C$3:$C$300,C953,'05'!$H$3:$H$300,"&lt;0")+COUNTIFS('05'!$D$3:$D$300,C953,'05'!$H$3:$H$300,"&lt;0")+COUNTIFS('06'!$C$3:$C$300,C953,'06'!$H$3:$H$300,"&lt;0")+COUNTIFS('06'!$D$3:$D$300,C953,'06'!$H$3:$H$300,"&lt;0")+COUNTIFS('07'!$C$3:$C$300,C953,'07'!$H$3:$H$300,"&lt;0")+COUNTIFS('07'!$D$3:$D$300,C953,'07'!$H$3:$H$300,"&lt;0")+COUNTIFS('08'!$C$3:$C$300,C953,'08'!$H$3:$H$300,"&lt;0")+COUNTIFS('08'!$D$3:$D$300,C953,'08'!$H$3:$H$300,"&lt;0")+COUNTIFS('09'!$C$3:$C$300,C953,'09'!$H$3:$H$300,"&lt;0")+COUNTIFS('09'!$D$3:$D$300,C953,'09'!$H$3:$H$300,"&lt;0")+COUNTIFS('10'!$C$3:$C$260,C953,'10'!$I$3:$I$260,"&lt;0")+COUNTIFS('10'!$D$3:$D$260,C953,'10'!$I$3:$I$260,"&lt;0")+COUNTIFS('11'!$C$3:$C$300,C953,'11'!$H$3:$H$300,"&lt;0")+COUNTIFS('11'!$D$3:$D$300,C953,'11'!$H$3:$H$300,"&lt;0")+COUNTIFS('12'!$C$3:$C$300,C953,'12'!$H$3:$H$300,"&lt;0")+COUNTIFS('12'!$D$3:$D$300,C953,'12'!$H$3:$H$300,"&lt;0")</f>
        <v>0</v>
      </c>
      <c r="H953" s="19">
        <f>SUMIFS('01'!$H$3:$H$300,'01'!$C$3:$C$300,C953)+SUMIFS('01'!$H$3:$H$300,'01'!$D$3:$D$300,C953)+SUMIFS('02'!$H$3:$H$300,'02'!$C$3:$C$300,C953)+SUMIFS('02'!$H$3:$H$300,'02'!$D$3:$D$300,C953)+SUMIFS('03'!$H$3:$H$300,'03'!$C$3:$C$300,C953)+SUMIFS('03'!$H$3:$H$300,'03'!$D$3:$D$300,C953)+SUMIFS('04'!$H$3:$H$300,'04'!$C$3:$C$300,C953)+SUMIFS('04'!$H$3:$H$300,'04'!$D$3:$D$300,C953)+SUMIFS('05'!$H$3:$H$300,'05'!$C$3:$C$300,C953)+SUMIFS('05'!$H$3:$H$300,'05'!$D$3:$D$300,C953)+SUMIFS('06'!$H$3:$H$300,'06'!$C$3:$C$300,C953)+SUMIFS('06'!$H$3:$H$300,'06'!$D$3:$D$300,C953)+SUMIFS('07'!$H$3:$H$300,'07'!$C$3:$C$300,C953)+SUMIFS('07'!$H$3:$H$300,'07'!$D$3:$D$300,C953)+SUMIFS('08'!$H$3:$H$300,'08'!$C$3:$C$300,C953)+SUMIFS('08'!$H$3:$H$300,'08'!$D$3:$D$300,C953)+SUMIFS('09'!$H$3:$H$300,'09'!$C$3:$C$300,C953)+SUMIFS('09'!$H$3:$H$300,'09'!$D$3:$D$300,C953)+SUMIFS('10'!$I$3:$I$260,'10'!$C$3:$C$260,C953)+SUMIFS('10'!$I$3:$I$260,'10'!$D$3:$D$260,C953)+SUMIFS('11'!$H$3:$H$300,'11'!$C$3:$C$300,C953)+SUMIFS('11'!$H$3:$H$300,'11'!$D$3:$D$300,C953)+SUMIFS('12'!$H$3:$H$300,'12'!$C$3:$C$300,C953)+SUMIFS('12'!$H$3:$H$300,'12'!$D$3:$D$300,C953)</f>
        <v>0</v>
      </c>
      <c r="I953" s="212"/>
      <c r="J953" s="231"/>
      <c r="K953" s="212"/>
      <c r="L953" s="212"/>
    </row>
    <row r="954" spans="1:12" ht="24.75" customHeight="1">
      <c r="A954" s="16">
        <f>Equipes!$H954+(ROW(Equipes!$H954)/100000)</f>
        <v>9.5399999999999999E-3</v>
      </c>
      <c r="B954" s="13">
        <f>RANK(Equipes!$A954,A:A)</f>
        <v>47</v>
      </c>
      <c r="C954" s="28"/>
      <c r="D954" s="18">
        <f>COUNTIF('01'!$C$3:$C$300,C954)+COUNTIF('02'!$C$3:$C$300,C954)+COUNTIF('03'!$C$3:$C$300,C954)+COUNTIF('04'!$C$3:$C$300,C954)+COUNTIF('05'!$C$3:$C$300,C954)+COUNTIF('06'!$C$3:$C$300,C954)+COUNTIF('07'!$C$3:$C$300,C954)+COUNTIF('08'!$C$3:$C$300,C954)+COUNTIF('09'!$C$3:$C$300,C954)+COUNTIF('10'!$C$3:$C$260,C954)+COUNTIF('11'!$C$3:$C$300,C954)+COUNTIF('12'!$C$3:$C$300,C954)</f>
        <v>0</v>
      </c>
      <c r="E954" s="18">
        <f>COUNTIF('01'!$D$3:$D$300,C954)+COUNTIF('02'!$D$3:$D$300,C954)+COUNTIF('03'!$D$3:$D$300,C954)+COUNTIF('04'!$D$3:$D$300,C954)+COUNTIF('05'!$D$3:$D$300,C954)+COUNTIF('06'!$D$3:$D$300,C954)+COUNTIF('07'!$D$3:$D$300,C954)+COUNTIF('08'!$D$3:$D$300,C954)+COUNTIF('09'!$D$3:$D$300,C954)+COUNTIF('10'!$D$3:$D$260,C954)+COUNTIF('11'!$D$3:$D$300,C954)+COUNTIF('12'!$D$3:$D$300,C954)</f>
        <v>0</v>
      </c>
      <c r="F954" s="18">
        <f>COUNTIFS('01'!$C$3:$C$300,C954,'01'!$H$3:$H$300,"&gt;0")+COUNTIFS('01'!$D$3:$D$300,C954,'01'!$H$3:$H$300,"&gt;0")+COUNTIFS('02'!$C$3:$C$300,C954,'02'!$H$3:$H$300,"&gt;0")+COUNTIFS('02'!$D$3:$D$300,C954,'02'!$H$3:$H$300,"&gt;0")+COUNTIFS('03'!$C$3:$C$300,C954,'03'!$H$3:$H$300,"&gt;0")+COUNTIFS('03'!$D$3:$D$300,C954,'03'!$H$3:$H$300,"&gt;0")+COUNTIFS('04'!$C$3:$C$300,C954,'04'!$H$3:$H$300,"&gt;0")+COUNTIFS('04'!$D$3:$D$300,C954,'04'!$H$3:$H$300,"&gt;0")+COUNTIFS('05'!$C$3:$C$300,C954,'05'!$H$3:$H$300,"&gt;0")+COUNTIFS('05'!$D$3:$D$300,C954,'05'!$H$3:$H$300,"&gt;0")+COUNTIFS('06'!$C$3:$C$300,C954,'06'!$H$3:$H$300,"&gt;0")+COUNTIFS('06'!$D$3:$D$300,C954,'06'!$H$3:$H$300,"&gt;0")+COUNTIFS('07'!$C$3:$C$300,C954,'07'!$H$3:$H$300,"&gt;0")+COUNTIFS('07'!$D$3:$D$300,C954,'07'!$H$3:$H$300,"&gt;0")+COUNTIFS('08'!$C$3:$C$300,C954,'08'!$H$3:$H$300,"&gt;0")+COUNTIFS('08'!$D$3:$D$300,C954,'08'!$H$3:$H$300,"&gt;0")+COUNTIFS('09'!$C$3:$C$300,C954,'09'!$H$3:$H$300,"&gt;0")+COUNTIFS('09'!$D$3:$D$300,C954,'09'!$H$3:$H$300,"&gt;0")+COUNTIFS('10'!$C$3:$C$260,C954,'10'!$I$3:$I$260,"&gt;0")+COUNTIFS('10'!$D$3:$D$260,C954,'10'!$I$3:$I$260,"&gt;0")+COUNTIFS('11'!$C$3:$C$300,C954,'11'!$H$3:$H$300,"&gt;0")+COUNTIFS('11'!$D$3:$D$300,C954,'11'!$H$3:$H$300,"&gt;0")+COUNTIFS('12'!$C$3:$C$300,C954,'12'!$H$3:$H$300,"&gt;0")+COUNTIFS('12'!$D$3:$D$300,C954,'12'!$H$3:$H$300,"&gt;0")</f>
        <v>0</v>
      </c>
      <c r="G954" s="18">
        <f>COUNTIFS('01'!$C$3:$C$300,C954,'01'!$H$3:$H$300,"&lt;0")+COUNTIFS('01'!$D$3:$D$300,C954,'01'!$H$3:$H$300,"&lt;0")+COUNTIFS('02'!$C$3:$C$300,C954,'02'!$H$3:$H$300,"&lt;0")+COUNTIFS('02'!$D$3:$D$300,C954,'02'!$H$3:$H$300,"&lt;0")+COUNTIFS('03'!$C$3:$C$300,C954,'03'!$H$3:$H$300,"&lt;0")+COUNTIFS('03'!$D$3:$D$300,C954,'03'!$H$3:$H$300,"&lt;0")+COUNTIFS('04'!$C$3:$C$300,C954,'04'!$H$3:$H$300,"&lt;0")+COUNTIFS('04'!$D$3:$D$300,C954,'04'!$H$3:$H$300,"&lt;0")+COUNTIFS('05'!$C$3:$C$300,C954,'05'!$H$3:$H$300,"&lt;0")+COUNTIFS('05'!$D$3:$D$300,C954,'05'!$H$3:$H$300,"&lt;0")+COUNTIFS('06'!$C$3:$C$300,C954,'06'!$H$3:$H$300,"&lt;0")+COUNTIFS('06'!$D$3:$D$300,C954,'06'!$H$3:$H$300,"&lt;0")+COUNTIFS('07'!$C$3:$C$300,C954,'07'!$H$3:$H$300,"&lt;0")+COUNTIFS('07'!$D$3:$D$300,C954,'07'!$H$3:$H$300,"&lt;0")+COUNTIFS('08'!$C$3:$C$300,C954,'08'!$H$3:$H$300,"&lt;0")+COUNTIFS('08'!$D$3:$D$300,C954,'08'!$H$3:$H$300,"&lt;0")+COUNTIFS('09'!$C$3:$C$300,C954,'09'!$H$3:$H$300,"&lt;0")+COUNTIFS('09'!$D$3:$D$300,C954,'09'!$H$3:$H$300,"&lt;0")+COUNTIFS('10'!$C$3:$C$260,C954,'10'!$I$3:$I$260,"&lt;0")+COUNTIFS('10'!$D$3:$D$260,C954,'10'!$I$3:$I$260,"&lt;0")+COUNTIFS('11'!$C$3:$C$300,C954,'11'!$H$3:$H$300,"&lt;0")+COUNTIFS('11'!$D$3:$D$300,C954,'11'!$H$3:$H$300,"&lt;0")+COUNTIFS('12'!$C$3:$C$300,C954,'12'!$H$3:$H$300,"&lt;0")+COUNTIFS('12'!$D$3:$D$300,C954,'12'!$H$3:$H$300,"&lt;0")</f>
        <v>0</v>
      </c>
      <c r="H954" s="19">
        <f>SUMIFS('01'!$H$3:$H$300,'01'!$C$3:$C$300,C954)+SUMIFS('01'!$H$3:$H$300,'01'!$D$3:$D$300,C954)+SUMIFS('02'!$H$3:$H$300,'02'!$C$3:$C$300,C954)+SUMIFS('02'!$H$3:$H$300,'02'!$D$3:$D$300,C954)+SUMIFS('03'!$H$3:$H$300,'03'!$C$3:$C$300,C954)+SUMIFS('03'!$H$3:$H$300,'03'!$D$3:$D$300,C954)+SUMIFS('04'!$H$3:$H$300,'04'!$C$3:$C$300,C954)+SUMIFS('04'!$H$3:$H$300,'04'!$D$3:$D$300,C954)+SUMIFS('05'!$H$3:$H$300,'05'!$C$3:$C$300,C954)+SUMIFS('05'!$H$3:$H$300,'05'!$D$3:$D$300,C954)+SUMIFS('06'!$H$3:$H$300,'06'!$C$3:$C$300,C954)+SUMIFS('06'!$H$3:$H$300,'06'!$D$3:$D$300,C954)+SUMIFS('07'!$H$3:$H$300,'07'!$C$3:$C$300,C954)+SUMIFS('07'!$H$3:$H$300,'07'!$D$3:$D$300,C954)+SUMIFS('08'!$H$3:$H$300,'08'!$C$3:$C$300,C954)+SUMIFS('08'!$H$3:$H$300,'08'!$D$3:$D$300,C954)+SUMIFS('09'!$H$3:$H$300,'09'!$C$3:$C$300,C954)+SUMIFS('09'!$H$3:$H$300,'09'!$D$3:$D$300,C954)+SUMIFS('10'!$I$3:$I$260,'10'!$C$3:$C$260,C954)+SUMIFS('10'!$I$3:$I$260,'10'!$D$3:$D$260,C954)+SUMIFS('11'!$H$3:$H$300,'11'!$C$3:$C$300,C954)+SUMIFS('11'!$H$3:$H$300,'11'!$D$3:$D$300,C954)+SUMIFS('12'!$H$3:$H$300,'12'!$C$3:$C$300,C954)+SUMIFS('12'!$H$3:$H$300,'12'!$D$3:$D$300,C954)</f>
        <v>0</v>
      </c>
      <c r="I954" s="212"/>
      <c r="J954" s="231"/>
      <c r="K954" s="212"/>
      <c r="L954" s="212"/>
    </row>
    <row r="955" spans="1:12" ht="24.75" customHeight="1">
      <c r="A955" s="16">
        <f>Equipes!$H955+(ROW(Equipes!$H955)/100000)</f>
        <v>9.5499999999999995E-3</v>
      </c>
      <c r="B955" s="13">
        <f>RANK(Equipes!$A955,A:A)</f>
        <v>46</v>
      </c>
      <c r="C955" s="28"/>
      <c r="D955" s="18">
        <f>COUNTIF('01'!$C$3:$C$300,C955)+COUNTIF('02'!$C$3:$C$300,C955)+COUNTIF('03'!$C$3:$C$300,C955)+COUNTIF('04'!$C$3:$C$300,C955)+COUNTIF('05'!$C$3:$C$300,C955)+COUNTIF('06'!$C$3:$C$300,C955)+COUNTIF('07'!$C$3:$C$300,C955)+COUNTIF('08'!$C$3:$C$300,C955)+COUNTIF('09'!$C$3:$C$300,C955)+COUNTIF('10'!$C$3:$C$260,C955)+COUNTIF('11'!$C$3:$C$300,C955)+COUNTIF('12'!$C$3:$C$300,C955)</f>
        <v>0</v>
      </c>
      <c r="E955" s="18">
        <f>COUNTIF('01'!$D$3:$D$300,C955)+COUNTIF('02'!$D$3:$D$300,C955)+COUNTIF('03'!$D$3:$D$300,C955)+COUNTIF('04'!$D$3:$D$300,C955)+COUNTIF('05'!$D$3:$D$300,C955)+COUNTIF('06'!$D$3:$D$300,C955)+COUNTIF('07'!$D$3:$D$300,C955)+COUNTIF('08'!$D$3:$D$300,C955)+COUNTIF('09'!$D$3:$D$300,C955)+COUNTIF('10'!$D$3:$D$260,C955)+COUNTIF('11'!$D$3:$D$300,C955)+COUNTIF('12'!$D$3:$D$300,C955)</f>
        <v>0</v>
      </c>
      <c r="F955" s="18">
        <f>COUNTIFS('01'!$C$3:$C$300,C955,'01'!$H$3:$H$300,"&gt;0")+COUNTIFS('01'!$D$3:$D$300,C955,'01'!$H$3:$H$300,"&gt;0")+COUNTIFS('02'!$C$3:$C$300,C955,'02'!$H$3:$H$300,"&gt;0")+COUNTIFS('02'!$D$3:$D$300,C955,'02'!$H$3:$H$300,"&gt;0")+COUNTIFS('03'!$C$3:$C$300,C955,'03'!$H$3:$H$300,"&gt;0")+COUNTIFS('03'!$D$3:$D$300,C955,'03'!$H$3:$H$300,"&gt;0")+COUNTIFS('04'!$C$3:$C$300,C955,'04'!$H$3:$H$300,"&gt;0")+COUNTIFS('04'!$D$3:$D$300,C955,'04'!$H$3:$H$300,"&gt;0")+COUNTIFS('05'!$C$3:$C$300,C955,'05'!$H$3:$H$300,"&gt;0")+COUNTIFS('05'!$D$3:$D$300,C955,'05'!$H$3:$H$300,"&gt;0")+COUNTIFS('06'!$C$3:$C$300,C955,'06'!$H$3:$H$300,"&gt;0")+COUNTIFS('06'!$D$3:$D$300,C955,'06'!$H$3:$H$300,"&gt;0")+COUNTIFS('07'!$C$3:$C$300,C955,'07'!$H$3:$H$300,"&gt;0")+COUNTIFS('07'!$D$3:$D$300,C955,'07'!$H$3:$H$300,"&gt;0")+COUNTIFS('08'!$C$3:$C$300,C955,'08'!$H$3:$H$300,"&gt;0")+COUNTIFS('08'!$D$3:$D$300,C955,'08'!$H$3:$H$300,"&gt;0")+COUNTIFS('09'!$C$3:$C$300,C955,'09'!$H$3:$H$300,"&gt;0")+COUNTIFS('09'!$D$3:$D$300,C955,'09'!$H$3:$H$300,"&gt;0")+COUNTIFS('10'!$C$3:$C$260,C955,'10'!$I$3:$I$260,"&gt;0")+COUNTIFS('10'!$D$3:$D$260,C955,'10'!$I$3:$I$260,"&gt;0")+COUNTIFS('11'!$C$3:$C$300,C955,'11'!$H$3:$H$300,"&gt;0")+COUNTIFS('11'!$D$3:$D$300,C955,'11'!$H$3:$H$300,"&gt;0")+COUNTIFS('12'!$C$3:$C$300,C955,'12'!$H$3:$H$300,"&gt;0")+COUNTIFS('12'!$D$3:$D$300,C955,'12'!$H$3:$H$300,"&gt;0")</f>
        <v>0</v>
      </c>
      <c r="G955" s="18">
        <f>COUNTIFS('01'!$C$3:$C$300,C955,'01'!$H$3:$H$300,"&lt;0")+COUNTIFS('01'!$D$3:$D$300,C955,'01'!$H$3:$H$300,"&lt;0")+COUNTIFS('02'!$C$3:$C$300,C955,'02'!$H$3:$H$300,"&lt;0")+COUNTIFS('02'!$D$3:$D$300,C955,'02'!$H$3:$H$300,"&lt;0")+COUNTIFS('03'!$C$3:$C$300,C955,'03'!$H$3:$H$300,"&lt;0")+COUNTIFS('03'!$D$3:$D$300,C955,'03'!$H$3:$H$300,"&lt;0")+COUNTIFS('04'!$C$3:$C$300,C955,'04'!$H$3:$H$300,"&lt;0")+COUNTIFS('04'!$D$3:$D$300,C955,'04'!$H$3:$H$300,"&lt;0")+COUNTIFS('05'!$C$3:$C$300,C955,'05'!$H$3:$H$300,"&lt;0")+COUNTIFS('05'!$D$3:$D$300,C955,'05'!$H$3:$H$300,"&lt;0")+COUNTIFS('06'!$C$3:$C$300,C955,'06'!$H$3:$H$300,"&lt;0")+COUNTIFS('06'!$D$3:$D$300,C955,'06'!$H$3:$H$300,"&lt;0")+COUNTIFS('07'!$C$3:$C$300,C955,'07'!$H$3:$H$300,"&lt;0")+COUNTIFS('07'!$D$3:$D$300,C955,'07'!$H$3:$H$300,"&lt;0")+COUNTIFS('08'!$C$3:$C$300,C955,'08'!$H$3:$H$300,"&lt;0")+COUNTIFS('08'!$D$3:$D$300,C955,'08'!$H$3:$H$300,"&lt;0")+COUNTIFS('09'!$C$3:$C$300,C955,'09'!$H$3:$H$300,"&lt;0")+COUNTIFS('09'!$D$3:$D$300,C955,'09'!$H$3:$H$300,"&lt;0")+COUNTIFS('10'!$C$3:$C$260,C955,'10'!$I$3:$I$260,"&lt;0")+COUNTIFS('10'!$D$3:$D$260,C955,'10'!$I$3:$I$260,"&lt;0")+COUNTIFS('11'!$C$3:$C$300,C955,'11'!$H$3:$H$300,"&lt;0")+COUNTIFS('11'!$D$3:$D$300,C955,'11'!$H$3:$H$300,"&lt;0")+COUNTIFS('12'!$C$3:$C$300,C955,'12'!$H$3:$H$300,"&lt;0")+COUNTIFS('12'!$D$3:$D$300,C955,'12'!$H$3:$H$300,"&lt;0")</f>
        <v>0</v>
      </c>
      <c r="H955" s="19">
        <f>SUMIFS('01'!$H$3:$H$300,'01'!$C$3:$C$300,C955)+SUMIFS('01'!$H$3:$H$300,'01'!$D$3:$D$300,C955)+SUMIFS('02'!$H$3:$H$300,'02'!$C$3:$C$300,C955)+SUMIFS('02'!$H$3:$H$300,'02'!$D$3:$D$300,C955)+SUMIFS('03'!$H$3:$H$300,'03'!$C$3:$C$300,C955)+SUMIFS('03'!$H$3:$H$300,'03'!$D$3:$D$300,C955)+SUMIFS('04'!$H$3:$H$300,'04'!$C$3:$C$300,C955)+SUMIFS('04'!$H$3:$H$300,'04'!$D$3:$D$300,C955)+SUMIFS('05'!$H$3:$H$300,'05'!$C$3:$C$300,C955)+SUMIFS('05'!$H$3:$H$300,'05'!$D$3:$D$300,C955)+SUMIFS('06'!$H$3:$H$300,'06'!$C$3:$C$300,C955)+SUMIFS('06'!$H$3:$H$300,'06'!$D$3:$D$300,C955)+SUMIFS('07'!$H$3:$H$300,'07'!$C$3:$C$300,C955)+SUMIFS('07'!$H$3:$H$300,'07'!$D$3:$D$300,C955)+SUMIFS('08'!$H$3:$H$300,'08'!$C$3:$C$300,C955)+SUMIFS('08'!$H$3:$H$300,'08'!$D$3:$D$300,C955)+SUMIFS('09'!$H$3:$H$300,'09'!$C$3:$C$300,C955)+SUMIFS('09'!$H$3:$H$300,'09'!$D$3:$D$300,C955)+SUMIFS('10'!$I$3:$I$260,'10'!$C$3:$C$260,C955)+SUMIFS('10'!$I$3:$I$260,'10'!$D$3:$D$260,C955)+SUMIFS('11'!$H$3:$H$300,'11'!$C$3:$C$300,C955)+SUMIFS('11'!$H$3:$H$300,'11'!$D$3:$D$300,C955)+SUMIFS('12'!$H$3:$H$300,'12'!$C$3:$C$300,C955)+SUMIFS('12'!$H$3:$H$300,'12'!$D$3:$D$300,C955)</f>
        <v>0</v>
      </c>
      <c r="I955" s="212"/>
      <c r="J955" s="231"/>
      <c r="K955" s="212"/>
      <c r="L955" s="212"/>
    </row>
    <row r="956" spans="1:12" ht="24.75" customHeight="1">
      <c r="A956" s="16">
        <f>Equipes!$H956+(ROW(Equipes!$H956)/100000)</f>
        <v>9.5600000000000008E-3</v>
      </c>
      <c r="B956" s="13">
        <f>RANK(Equipes!$A956,A:A)</f>
        <v>45</v>
      </c>
      <c r="C956" s="28"/>
      <c r="D956" s="18">
        <f>COUNTIF('01'!$C$3:$C$300,C956)+COUNTIF('02'!$C$3:$C$300,C956)+COUNTIF('03'!$C$3:$C$300,C956)+COUNTIF('04'!$C$3:$C$300,C956)+COUNTIF('05'!$C$3:$C$300,C956)+COUNTIF('06'!$C$3:$C$300,C956)+COUNTIF('07'!$C$3:$C$300,C956)+COUNTIF('08'!$C$3:$C$300,C956)+COUNTIF('09'!$C$3:$C$300,C956)+COUNTIF('10'!$C$3:$C$260,C956)+COUNTIF('11'!$C$3:$C$300,C956)+COUNTIF('12'!$C$3:$C$300,C956)</f>
        <v>0</v>
      </c>
      <c r="E956" s="18">
        <f>COUNTIF('01'!$D$3:$D$300,C956)+COUNTIF('02'!$D$3:$D$300,C956)+COUNTIF('03'!$D$3:$D$300,C956)+COUNTIF('04'!$D$3:$D$300,C956)+COUNTIF('05'!$D$3:$D$300,C956)+COUNTIF('06'!$D$3:$D$300,C956)+COUNTIF('07'!$D$3:$D$300,C956)+COUNTIF('08'!$D$3:$D$300,C956)+COUNTIF('09'!$D$3:$D$300,C956)+COUNTIF('10'!$D$3:$D$260,C956)+COUNTIF('11'!$D$3:$D$300,C956)+COUNTIF('12'!$D$3:$D$300,C956)</f>
        <v>0</v>
      </c>
      <c r="F956" s="18">
        <f>COUNTIFS('01'!$C$3:$C$300,C956,'01'!$H$3:$H$300,"&gt;0")+COUNTIFS('01'!$D$3:$D$300,C956,'01'!$H$3:$H$300,"&gt;0")+COUNTIFS('02'!$C$3:$C$300,C956,'02'!$H$3:$H$300,"&gt;0")+COUNTIFS('02'!$D$3:$D$300,C956,'02'!$H$3:$H$300,"&gt;0")+COUNTIFS('03'!$C$3:$C$300,C956,'03'!$H$3:$H$300,"&gt;0")+COUNTIFS('03'!$D$3:$D$300,C956,'03'!$H$3:$H$300,"&gt;0")+COUNTIFS('04'!$C$3:$C$300,C956,'04'!$H$3:$H$300,"&gt;0")+COUNTIFS('04'!$D$3:$D$300,C956,'04'!$H$3:$H$300,"&gt;0")+COUNTIFS('05'!$C$3:$C$300,C956,'05'!$H$3:$H$300,"&gt;0")+COUNTIFS('05'!$D$3:$D$300,C956,'05'!$H$3:$H$300,"&gt;0")+COUNTIFS('06'!$C$3:$C$300,C956,'06'!$H$3:$H$300,"&gt;0")+COUNTIFS('06'!$D$3:$D$300,C956,'06'!$H$3:$H$300,"&gt;0")+COUNTIFS('07'!$C$3:$C$300,C956,'07'!$H$3:$H$300,"&gt;0")+COUNTIFS('07'!$D$3:$D$300,C956,'07'!$H$3:$H$300,"&gt;0")+COUNTIFS('08'!$C$3:$C$300,C956,'08'!$H$3:$H$300,"&gt;0")+COUNTIFS('08'!$D$3:$D$300,C956,'08'!$H$3:$H$300,"&gt;0")+COUNTIFS('09'!$C$3:$C$300,C956,'09'!$H$3:$H$300,"&gt;0")+COUNTIFS('09'!$D$3:$D$300,C956,'09'!$H$3:$H$300,"&gt;0")+COUNTIFS('10'!$C$3:$C$260,C956,'10'!$I$3:$I$260,"&gt;0")+COUNTIFS('10'!$D$3:$D$260,C956,'10'!$I$3:$I$260,"&gt;0")+COUNTIFS('11'!$C$3:$C$300,C956,'11'!$H$3:$H$300,"&gt;0")+COUNTIFS('11'!$D$3:$D$300,C956,'11'!$H$3:$H$300,"&gt;0")+COUNTIFS('12'!$C$3:$C$300,C956,'12'!$H$3:$H$300,"&gt;0")+COUNTIFS('12'!$D$3:$D$300,C956,'12'!$H$3:$H$300,"&gt;0")</f>
        <v>0</v>
      </c>
      <c r="G956" s="18">
        <f>COUNTIFS('01'!$C$3:$C$300,C956,'01'!$H$3:$H$300,"&lt;0")+COUNTIFS('01'!$D$3:$D$300,C956,'01'!$H$3:$H$300,"&lt;0")+COUNTIFS('02'!$C$3:$C$300,C956,'02'!$H$3:$H$300,"&lt;0")+COUNTIFS('02'!$D$3:$D$300,C956,'02'!$H$3:$H$300,"&lt;0")+COUNTIFS('03'!$C$3:$C$300,C956,'03'!$H$3:$H$300,"&lt;0")+COUNTIFS('03'!$D$3:$D$300,C956,'03'!$H$3:$H$300,"&lt;0")+COUNTIFS('04'!$C$3:$C$300,C956,'04'!$H$3:$H$300,"&lt;0")+COUNTIFS('04'!$D$3:$D$300,C956,'04'!$H$3:$H$300,"&lt;0")+COUNTIFS('05'!$C$3:$C$300,C956,'05'!$H$3:$H$300,"&lt;0")+COUNTIFS('05'!$D$3:$D$300,C956,'05'!$H$3:$H$300,"&lt;0")+COUNTIFS('06'!$C$3:$C$300,C956,'06'!$H$3:$H$300,"&lt;0")+COUNTIFS('06'!$D$3:$D$300,C956,'06'!$H$3:$H$300,"&lt;0")+COUNTIFS('07'!$C$3:$C$300,C956,'07'!$H$3:$H$300,"&lt;0")+COUNTIFS('07'!$D$3:$D$300,C956,'07'!$H$3:$H$300,"&lt;0")+COUNTIFS('08'!$C$3:$C$300,C956,'08'!$H$3:$H$300,"&lt;0")+COUNTIFS('08'!$D$3:$D$300,C956,'08'!$H$3:$H$300,"&lt;0")+COUNTIFS('09'!$C$3:$C$300,C956,'09'!$H$3:$H$300,"&lt;0")+COUNTIFS('09'!$D$3:$D$300,C956,'09'!$H$3:$H$300,"&lt;0")+COUNTIFS('10'!$C$3:$C$260,C956,'10'!$I$3:$I$260,"&lt;0")+COUNTIFS('10'!$D$3:$D$260,C956,'10'!$I$3:$I$260,"&lt;0")+COUNTIFS('11'!$C$3:$C$300,C956,'11'!$H$3:$H$300,"&lt;0")+COUNTIFS('11'!$D$3:$D$300,C956,'11'!$H$3:$H$300,"&lt;0")+COUNTIFS('12'!$C$3:$C$300,C956,'12'!$H$3:$H$300,"&lt;0")+COUNTIFS('12'!$D$3:$D$300,C956,'12'!$H$3:$H$300,"&lt;0")</f>
        <v>0</v>
      </c>
      <c r="H956" s="19">
        <f>SUMIFS('01'!$H$3:$H$300,'01'!$C$3:$C$300,C956)+SUMIFS('01'!$H$3:$H$300,'01'!$D$3:$D$300,C956)+SUMIFS('02'!$H$3:$H$300,'02'!$C$3:$C$300,C956)+SUMIFS('02'!$H$3:$H$300,'02'!$D$3:$D$300,C956)+SUMIFS('03'!$H$3:$H$300,'03'!$C$3:$C$300,C956)+SUMIFS('03'!$H$3:$H$300,'03'!$D$3:$D$300,C956)+SUMIFS('04'!$H$3:$H$300,'04'!$C$3:$C$300,C956)+SUMIFS('04'!$H$3:$H$300,'04'!$D$3:$D$300,C956)+SUMIFS('05'!$H$3:$H$300,'05'!$C$3:$C$300,C956)+SUMIFS('05'!$H$3:$H$300,'05'!$D$3:$D$300,C956)+SUMIFS('06'!$H$3:$H$300,'06'!$C$3:$C$300,C956)+SUMIFS('06'!$H$3:$H$300,'06'!$D$3:$D$300,C956)+SUMIFS('07'!$H$3:$H$300,'07'!$C$3:$C$300,C956)+SUMIFS('07'!$H$3:$H$300,'07'!$D$3:$D$300,C956)+SUMIFS('08'!$H$3:$H$300,'08'!$C$3:$C$300,C956)+SUMIFS('08'!$H$3:$H$300,'08'!$D$3:$D$300,C956)+SUMIFS('09'!$H$3:$H$300,'09'!$C$3:$C$300,C956)+SUMIFS('09'!$H$3:$H$300,'09'!$D$3:$D$300,C956)+SUMIFS('10'!$I$3:$I$260,'10'!$C$3:$C$260,C956)+SUMIFS('10'!$I$3:$I$260,'10'!$D$3:$D$260,C956)+SUMIFS('11'!$H$3:$H$300,'11'!$C$3:$C$300,C956)+SUMIFS('11'!$H$3:$H$300,'11'!$D$3:$D$300,C956)+SUMIFS('12'!$H$3:$H$300,'12'!$C$3:$C$300,C956)+SUMIFS('12'!$H$3:$H$300,'12'!$D$3:$D$300,C956)</f>
        <v>0</v>
      </c>
      <c r="I956" s="212"/>
      <c r="J956" s="231"/>
      <c r="K956" s="212"/>
      <c r="L956" s="212"/>
    </row>
    <row r="957" spans="1:12" ht="24.75" customHeight="1">
      <c r="A957" s="16">
        <f>Equipes!$H957+(ROW(Equipes!$H957)/100000)</f>
        <v>9.5700000000000004E-3</v>
      </c>
      <c r="B957" s="13">
        <f>RANK(Equipes!$A957,A:A)</f>
        <v>44</v>
      </c>
      <c r="C957" s="28"/>
      <c r="D957" s="18">
        <f>COUNTIF('01'!$C$3:$C$300,C957)+COUNTIF('02'!$C$3:$C$300,C957)+COUNTIF('03'!$C$3:$C$300,C957)+COUNTIF('04'!$C$3:$C$300,C957)+COUNTIF('05'!$C$3:$C$300,C957)+COUNTIF('06'!$C$3:$C$300,C957)+COUNTIF('07'!$C$3:$C$300,C957)+COUNTIF('08'!$C$3:$C$300,C957)+COUNTIF('09'!$C$3:$C$300,C957)+COUNTIF('10'!$C$3:$C$260,C957)+COUNTIF('11'!$C$3:$C$300,C957)+COUNTIF('12'!$C$3:$C$300,C957)</f>
        <v>0</v>
      </c>
      <c r="E957" s="18">
        <f>COUNTIF('01'!$D$3:$D$300,C957)+COUNTIF('02'!$D$3:$D$300,C957)+COUNTIF('03'!$D$3:$D$300,C957)+COUNTIF('04'!$D$3:$D$300,C957)+COUNTIF('05'!$D$3:$D$300,C957)+COUNTIF('06'!$D$3:$D$300,C957)+COUNTIF('07'!$D$3:$D$300,C957)+COUNTIF('08'!$D$3:$D$300,C957)+COUNTIF('09'!$D$3:$D$300,C957)+COUNTIF('10'!$D$3:$D$260,C957)+COUNTIF('11'!$D$3:$D$300,C957)+COUNTIF('12'!$D$3:$D$300,C957)</f>
        <v>0</v>
      </c>
      <c r="F957" s="18">
        <f>COUNTIFS('01'!$C$3:$C$300,C957,'01'!$H$3:$H$300,"&gt;0")+COUNTIFS('01'!$D$3:$D$300,C957,'01'!$H$3:$H$300,"&gt;0")+COUNTIFS('02'!$C$3:$C$300,C957,'02'!$H$3:$H$300,"&gt;0")+COUNTIFS('02'!$D$3:$D$300,C957,'02'!$H$3:$H$300,"&gt;0")+COUNTIFS('03'!$C$3:$C$300,C957,'03'!$H$3:$H$300,"&gt;0")+COUNTIFS('03'!$D$3:$D$300,C957,'03'!$H$3:$H$300,"&gt;0")+COUNTIFS('04'!$C$3:$C$300,C957,'04'!$H$3:$H$300,"&gt;0")+COUNTIFS('04'!$D$3:$D$300,C957,'04'!$H$3:$H$300,"&gt;0")+COUNTIFS('05'!$C$3:$C$300,C957,'05'!$H$3:$H$300,"&gt;0")+COUNTIFS('05'!$D$3:$D$300,C957,'05'!$H$3:$H$300,"&gt;0")+COUNTIFS('06'!$C$3:$C$300,C957,'06'!$H$3:$H$300,"&gt;0")+COUNTIFS('06'!$D$3:$D$300,C957,'06'!$H$3:$H$300,"&gt;0")+COUNTIFS('07'!$C$3:$C$300,C957,'07'!$H$3:$H$300,"&gt;0")+COUNTIFS('07'!$D$3:$D$300,C957,'07'!$H$3:$H$300,"&gt;0")+COUNTIFS('08'!$C$3:$C$300,C957,'08'!$H$3:$H$300,"&gt;0")+COUNTIFS('08'!$D$3:$D$300,C957,'08'!$H$3:$H$300,"&gt;0")+COUNTIFS('09'!$C$3:$C$300,C957,'09'!$H$3:$H$300,"&gt;0")+COUNTIFS('09'!$D$3:$D$300,C957,'09'!$H$3:$H$300,"&gt;0")+COUNTIFS('10'!$C$3:$C$260,C957,'10'!$I$3:$I$260,"&gt;0")+COUNTIFS('10'!$D$3:$D$260,C957,'10'!$I$3:$I$260,"&gt;0")+COUNTIFS('11'!$C$3:$C$300,C957,'11'!$H$3:$H$300,"&gt;0")+COUNTIFS('11'!$D$3:$D$300,C957,'11'!$H$3:$H$300,"&gt;0")+COUNTIFS('12'!$C$3:$C$300,C957,'12'!$H$3:$H$300,"&gt;0")+COUNTIFS('12'!$D$3:$D$300,C957,'12'!$H$3:$H$300,"&gt;0")</f>
        <v>0</v>
      </c>
      <c r="G957" s="18">
        <f>COUNTIFS('01'!$C$3:$C$300,C957,'01'!$H$3:$H$300,"&lt;0")+COUNTIFS('01'!$D$3:$D$300,C957,'01'!$H$3:$H$300,"&lt;0")+COUNTIFS('02'!$C$3:$C$300,C957,'02'!$H$3:$H$300,"&lt;0")+COUNTIFS('02'!$D$3:$D$300,C957,'02'!$H$3:$H$300,"&lt;0")+COUNTIFS('03'!$C$3:$C$300,C957,'03'!$H$3:$H$300,"&lt;0")+COUNTIFS('03'!$D$3:$D$300,C957,'03'!$H$3:$H$300,"&lt;0")+COUNTIFS('04'!$C$3:$C$300,C957,'04'!$H$3:$H$300,"&lt;0")+COUNTIFS('04'!$D$3:$D$300,C957,'04'!$H$3:$H$300,"&lt;0")+COUNTIFS('05'!$C$3:$C$300,C957,'05'!$H$3:$H$300,"&lt;0")+COUNTIFS('05'!$D$3:$D$300,C957,'05'!$H$3:$H$300,"&lt;0")+COUNTIFS('06'!$C$3:$C$300,C957,'06'!$H$3:$H$300,"&lt;0")+COUNTIFS('06'!$D$3:$D$300,C957,'06'!$H$3:$H$300,"&lt;0")+COUNTIFS('07'!$C$3:$C$300,C957,'07'!$H$3:$H$300,"&lt;0")+COUNTIFS('07'!$D$3:$D$300,C957,'07'!$H$3:$H$300,"&lt;0")+COUNTIFS('08'!$C$3:$C$300,C957,'08'!$H$3:$H$300,"&lt;0")+COUNTIFS('08'!$D$3:$D$300,C957,'08'!$H$3:$H$300,"&lt;0")+COUNTIFS('09'!$C$3:$C$300,C957,'09'!$H$3:$H$300,"&lt;0")+COUNTIFS('09'!$D$3:$D$300,C957,'09'!$H$3:$H$300,"&lt;0")+COUNTIFS('10'!$C$3:$C$260,C957,'10'!$I$3:$I$260,"&lt;0")+COUNTIFS('10'!$D$3:$D$260,C957,'10'!$I$3:$I$260,"&lt;0")+COUNTIFS('11'!$C$3:$C$300,C957,'11'!$H$3:$H$300,"&lt;0")+COUNTIFS('11'!$D$3:$D$300,C957,'11'!$H$3:$H$300,"&lt;0")+COUNTIFS('12'!$C$3:$C$300,C957,'12'!$H$3:$H$300,"&lt;0")+COUNTIFS('12'!$D$3:$D$300,C957,'12'!$H$3:$H$300,"&lt;0")</f>
        <v>0</v>
      </c>
      <c r="H957" s="19">
        <f>SUMIFS('01'!$H$3:$H$300,'01'!$C$3:$C$300,C957)+SUMIFS('01'!$H$3:$H$300,'01'!$D$3:$D$300,C957)+SUMIFS('02'!$H$3:$H$300,'02'!$C$3:$C$300,C957)+SUMIFS('02'!$H$3:$H$300,'02'!$D$3:$D$300,C957)+SUMIFS('03'!$H$3:$H$300,'03'!$C$3:$C$300,C957)+SUMIFS('03'!$H$3:$H$300,'03'!$D$3:$D$300,C957)+SUMIFS('04'!$H$3:$H$300,'04'!$C$3:$C$300,C957)+SUMIFS('04'!$H$3:$H$300,'04'!$D$3:$D$300,C957)+SUMIFS('05'!$H$3:$H$300,'05'!$C$3:$C$300,C957)+SUMIFS('05'!$H$3:$H$300,'05'!$D$3:$D$300,C957)+SUMIFS('06'!$H$3:$H$300,'06'!$C$3:$C$300,C957)+SUMIFS('06'!$H$3:$H$300,'06'!$D$3:$D$300,C957)+SUMIFS('07'!$H$3:$H$300,'07'!$C$3:$C$300,C957)+SUMIFS('07'!$H$3:$H$300,'07'!$D$3:$D$300,C957)+SUMIFS('08'!$H$3:$H$300,'08'!$C$3:$C$300,C957)+SUMIFS('08'!$H$3:$H$300,'08'!$D$3:$D$300,C957)+SUMIFS('09'!$H$3:$H$300,'09'!$C$3:$C$300,C957)+SUMIFS('09'!$H$3:$H$300,'09'!$D$3:$D$300,C957)+SUMIFS('10'!$I$3:$I$260,'10'!$C$3:$C$260,C957)+SUMIFS('10'!$I$3:$I$260,'10'!$D$3:$D$260,C957)+SUMIFS('11'!$H$3:$H$300,'11'!$C$3:$C$300,C957)+SUMIFS('11'!$H$3:$H$300,'11'!$D$3:$D$300,C957)+SUMIFS('12'!$H$3:$H$300,'12'!$C$3:$C$300,C957)+SUMIFS('12'!$H$3:$H$300,'12'!$D$3:$D$300,C957)</f>
        <v>0</v>
      </c>
      <c r="I957" s="212"/>
      <c r="J957" s="231"/>
      <c r="K957" s="212"/>
      <c r="L957" s="212"/>
    </row>
    <row r="958" spans="1:12" ht="24.75" customHeight="1">
      <c r="A958" s="16">
        <f>Equipes!$H958+(ROW(Equipes!$H958)/100000)</f>
        <v>9.58E-3</v>
      </c>
      <c r="B958" s="13">
        <f>RANK(Equipes!$A958,A:A)</f>
        <v>43</v>
      </c>
      <c r="C958" s="28"/>
      <c r="D958" s="18">
        <f>COUNTIF('01'!$C$3:$C$300,C958)+COUNTIF('02'!$C$3:$C$300,C958)+COUNTIF('03'!$C$3:$C$300,C958)+COUNTIF('04'!$C$3:$C$300,C958)+COUNTIF('05'!$C$3:$C$300,C958)+COUNTIF('06'!$C$3:$C$300,C958)+COUNTIF('07'!$C$3:$C$300,C958)+COUNTIF('08'!$C$3:$C$300,C958)+COUNTIF('09'!$C$3:$C$300,C958)+COUNTIF('10'!$C$3:$C$260,C958)+COUNTIF('11'!$C$3:$C$300,C958)+COUNTIF('12'!$C$3:$C$300,C958)</f>
        <v>0</v>
      </c>
      <c r="E958" s="18">
        <f>COUNTIF('01'!$D$3:$D$300,C958)+COUNTIF('02'!$D$3:$D$300,C958)+COUNTIF('03'!$D$3:$D$300,C958)+COUNTIF('04'!$D$3:$D$300,C958)+COUNTIF('05'!$D$3:$D$300,C958)+COUNTIF('06'!$D$3:$D$300,C958)+COUNTIF('07'!$D$3:$D$300,C958)+COUNTIF('08'!$D$3:$D$300,C958)+COUNTIF('09'!$D$3:$D$300,C958)+COUNTIF('10'!$D$3:$D$260,C958)+COUNTIF('11'!$D$3:$D$300,C958)+COUNTIF('12'!$D$3:$D$300,C958)</f>
        <v>0</v>
      </c>
      <c r="F958" s="18">
        <f>COUNTIFS('01'!$C$3:$C$300,C958,'01'!$H$3:$H$300,"&gt;0")+COUNTIFS('01'!$D$3:$D$300,C958,'01'!$H$3:$H$300,"&gt;0")+COUNTIFS('02'!$C$3:$C$300,C958,'02'!$H$3:$H$300,"&gt;0")+COUNTIFS('02'!$D$3:$D$300,C958,'02'!$H$3:$H$300,"&gt;0")+COUNTIFS('03'!$C$3:$C$300,C958,'03'!$H$3:$H$300,"&gt;0")+COUNTIFS('03'!$D$3:$D$300,C958,'03'!$H$3:$H$300,"&gt;0")+COUNTIFS('04'!$C$3:$C$300,C958,'04'!$H$3:$H$300,"&gt;0")+COUNTIFS('04'!$D$3:$D$300,C958,'04'!$H$3:$H$300,"&gt;0")+COUNTIFS('05'!$C$3:$C$300,C958,'05'!$H$3:$H$300,"&gt;0")+COUNTIFS('05'!$D$3:$D$300,C958,'05'!$H$3:$H$300,"&gt;0")+COUNTIFS('06'!$C$3:$C$300,C958,'06'!$H$3:$H$300,"&gt;0")+COUNTIFS('06'!$D$3:$D$300,C958,'06'!$H$3:$H$300,"&gt;0")+COUNTIFS('07'!$C$3:$C$300,C958,'07'!$H$3:$H$300,"&gt;0")+COUNTIFS('07'!$D$3:$D$300,C958,'07'!$H$3:$H$300,"&gt;0")+COUNTIFS('08'!$C$3:$C$300,C958,'08'!$H$3:$H$300,"&gt;0")+COUNTIFS('08'!$D$3:$D$300,C958,'08'!$H$3:$H$300,"&gt;0")+COUNTIFS('09'!$C$3:$C$300,C958,'09'!$H$3:$H$300,"&gt;0")+COUNTIFS('09'!$D$3:$D$300,C958,'09'!$H$3:$H$300,"&gt;0")+COUNTIFS('10'!$C$3:$C$260,C958,'10'!$I$3:$I$260,"&gt;0")+COUNTIFS('10'!$D$3:$D$260,C958,'10'!$I$3:$I$260,"&gt;0")+COUNTIFS('11'!$C$3:$C$300,C958,'11'!$H$3:$H$300,"&gt;0")+COUNTIFS('11'!$D$3:$D$300,C958,'11'!$H$3:$H$300,"&gt;0")+COUNTIFS('12'!$C$3:$C$300,C958,'12'!$H$3:$H$300,"&gt;0")+COUNTIFS('12'!$D$3:$D$300,C958,'12'!$H$3:$H$300,"&gt;0")</f>
        <v>0</v>
      </c>
      <c r="G958" s="18">
        <f>COUNTIFS('01'!$C$3:$C$300,C958,'01'!$H$3:$H$300,"&lt;0")+COUNTIFS('01'!$D$3:$D$300,C958,'01'!$H$3:$H$300,"&lt;0")+COUNTIFS('02'!$C$3:$C$300,C958,'02'!$H$3:$H$300,"&lt;0")+COUNTIFS('02'!$D$3:$D$300,C958,'02'!$H$3:$H$300,"&lt;0")+COUNTIFS('03'!$C$3:$C$300,C958,'03'!$H$3:$H$300,"&lt;0")+COUNTIFS('03'!$D$3:$D$300,C958,'03'!$H$3:$H$300,"&lt;0")+COUNTIFS('04'!$C$3:$C$300,C958,'04'!$H$3:$H$300,"&lt;0")+COUNTIFS('04'!$D$3:$D$300,C958,'04'!$H$3:$H$300,"&lt;0")+COUNTIFS('05'!$C$3:$C$300,C958,'05'!$H$3:$H$300,"&lt;0")+COUNTIFS('05'!$D$3:$D$300,C958,'05'!$H$3:$H$300,"&lt;0")+COUNTIFS('06'!$C$3:$C$300,C958,'06'!$H$3:$H$300,"&lt;0")+COUNTIFS('06'!$D$3:$D$300,C958,'06'!$H$3:$H$300,"&lt;0")+COUNTIFS('07'!$C$3:$C$300,C958,'07'!$H$3:$H$300,"&lt;0")+COUNTIFS('07'!$D$3:$D$300,C958,'07'!$H$3:$H$300,"&lt;0")+COUNTIFS('08'!$C$3:$C$300,C958,'08'!$H$3:$H$300,"&lt;0")+COUNTIFS('08'!$D$3:$D$300,C958,'08'!$H$3:$H$300,"&lt;0")+COUNTIFS('09'!$C$3:$C$300,C958,'09'!$H$3:$H$300,"&lt;0")+COUNTIFS('09'!$D$3:$D$300,C958,'09'!$H$3:$H$300,"&lt;0")+COUNTIFS('10'!$C$3:$C$260,C958,'10'!$I$3:$I$260,"&lt;0")+COUNTIFS('10'!$D$3:$D$260,C958,'10'!$I$3:$I$260,"&lt;0")+COUNTIFS('11'!$C$3:$C$300,C958,'11'!$H$3:$H$300,"&lt;0")+COUNTIFS('11'!$D$3:$D$300,C958,'11'!$H$3:$H$300,"&lt;0")+COUNTIFS('12'!$C$3:$C$300,C958,'12'!$H$3:$H$300,"&lt;0")+COUNTIFS('12'!$D$3:$D$300,C958,'12'!$H$3:$H$300,"&lt;0")</f>
        <v>0</v>
      </c>
      <c r="H958" s="19">
        <f>SUMIFS('01'!$H$3:$H$300,'01'!$C$3:$C$300,C958)+SUMIFS('01'!$H$3:$H$300,'01'!$D$3:$D$300,C958)+SUMIFS('02'!$H$3:$H$300,'02'!$C$3:$C$300,C958)+SUMIFS('02'!$H$3:$H$300,'02'!$D$3:$D$300,C958)+SUMIFS('03'!$H$3:$H$300,'03'!$C$3:$C$300,C958)+SUMIFS('03'!$H$3:$H$300,'03'!$D$3:$D$300,C958)+SUMIFS('04'!$H$3:$H$300,'04'!$C$3:$C$300,C958)+SUMIFS('04'!$H$3:$H$300,'04'!$D$3:$D$300,C958)+SUMIFS('05'!$H$3:$H$300,'05'!$C$3:$C$300,C958)+SUMIFS('05'!$H$3:$H$300,'05'!$D$3:$D$300,C958)+SUMIFS('06'!$H$3:$H$300,'06'!$C$3:$C$300,C958)+SUMIFS('06'!$H$3:$H$300,'06'!$D$3:$D$300,C958)+SUMIFS('07'!$H$3:$H$300,'07'!$C$3:$C$300,C958)+SUMIFS('07'!$H$3:$H$300,'07'!$D$3:$D$300,C958)+SUMIFS('08'!$H$3:$H$300,'08'!$C$3:$C$300,C958)+SUMIFS('08'!$H$3:$H$300,'08'!$D$3:$D$300,C958)+SUMIFS('09'!$H$3:$H$300,'09'!$C$3:$C$300,C958)+SUMIFS('09'!$H$3:$H$300,'09'!$D$3:$D$300,C958)+SUMIFS('10'!$I$3:$I$260,'10'!$C$3:$C$260,C958)+SUMIFS('10'!$I$3:$I$260,'10'!$D$3:$D$260,C958)+SUMIFS('11'!$H$3:$H$300,'11'!$C$3:$C$300,C958)+SUMIFS('11'!$H$3:$H$300,'11'!$D$3:$D$300,C958)+SUMIFS('12'!$H$3:$H$300,'12'!$C$3:$C$300,C958)+SUMIFS('12'!$H$3:$H$300,'12'!$D$3:$D$300,C958)</f>
        <v>0</v>
      </c>
      <c r="I958" s="212"/>
      <c r="J958" s="231"/>
      <c r="K958" s="212"/>
      <c r="L958" s="212"/>
    </row>
    <row r="959" spans="1:12" ht="24.75" customHeight="1">
      <c r="A959" s="16">
        <f>Equipes!$H959+(ROW(Equipes!$H959)/100000)</f>
        <v>9.5899999999999996E-3</v>
      </c>
      <c r="B959" s="13">
        <f>RANK(Equipes!$A959,A:A)</f>
        <v>42</v>
      </c>
      <c r="C959" s="28"/>
      <c r="D959" s="18">
        <f>COUNTIF('01'!$C$3:$C$300,C959)+COUNTIF('02'!$C$3:$C$300,C959)+COUNTIF('03'!$C$3:$C$300,C959)+COUNTIF('04'!$C$3:$C$300,C959)+COUNTIF('05'!$C$3:$C$300,C959)+COUNTIF('06'!$C$3:$C$300,C959)+COUNTIF('07'!$C$3:$C$300,C959)+COUNTIF('08'!$C$3:$C$300,C959)+COUNTIF('09'!$C$3:$C$300,C959)+COUNTIF('10'!$C$3:$C$260,C959)+COUNTIF('11'!$C$3:$C$300,C959)+COUNTIF('12'!$C$3:$C$300,C959)</f>
        <v>0</v>
      </c>
      <c r="E959" s="18">
        <f>COUNTIF('01'!$D$3:$D$300,C959)+COUNTIF('02'!$D$3:$D$300,C959)+COUNTIF('03'!$D$3:$D$300,C959)+COUNTIF('04'!$D$3:$D$300,C959)+COUNTIF('05'!$D$3:$D$300,C959)+COUNTIF('06'!$D$3:$D$300,C959)+COUNTIF('07'!$D$3:$D$300,C959)+COUNTIF('08'!$D$3:$D$300,C959)+COUNTIF('09'!$D$3:$D$300,C959)+COUNTIF('10'!$D$3:$D$260,C959)+COUNTIF('11'!$D$3:$D$300,C959)+COUNTIF('12'!$D$3:$D$300,C959)</f>
        <v>0</v>
      </c>
      <c r="F959" s="18">
        <f>COUNTIFS('01'!$C$3:$C$300,C959,'01'!$H$3:$H$300,"&gt;0")+COUNTIFS('01'!$D$3:$D$300,C959,'01'!$H$3:$H$300,"&gt;0")+COUNTIFS('02'!$C$3:$C$300,C959,'02'!$H$3:$H$300,"&gt;0")+COUNTIFS('02'!$D$3:$D$300,C959,'02'!$H$3:$H$300,"&gt;0")+COUNTIFS('03'!$C$3:$C$300,C959,'03'!$H$3:$H$300,"&gt;0")+COUNTIFS('03'!$D$3:$D$300,C959,'03'!$H$3:$H$300,"&gt;0")+COUNTIFS('04'!$C$3:$C$300,C959,'04'!$H$3:$H$300,"&gt;0")+COUNTIFS('04'!$D$3:$D$300,C959,'04'!$H$3:$H$300,"&gt;0")+COUNTIFS('05'!$C$3:$C$300,C959,'05'!$H$3:$H$300,"&gt;0")+COUNTIFS('05'!$D$3:$D$300,C959,'05'!$H$3:$H$300,"&gt;0")+COUNTIFS('06'!$C$3:$C$300,C959,'06'!$H$3:$H$300,"&gt;0")+COUNTIFS('06'!$D$3:$D$300,C959,'06'!$H$3:$H$300,"&gt;0")+COUNTIFS('07'!$C$3:$C$300,C959,'07'!$H$3:$H$300,"&gt;0")+COUNTIFS('07'!$D$3:$D$300,C959,'07'!$H$3:$H$300,"&gt;0")+COUNTIFS('08'!$C$3:$C$300,C959,'08'!$H$3:$H$300,"&gt;0")+COUNTIFS('08'!$D$3:$D$300,C959,'08'!$H$3:$H$300,"&gt;0")+COUNTIFS('09'!$C$3:$C$300,C959,'09'!$H$3:$H$300,"&gt;0")+COUNTIFS('09'!$D$3:$D$300,C959,'09'!$H$3:$H$300,"&gt;0")+COUNTIFS('10'!$C$3:$C$260,C959,'10'!$I$3:$I$260,"&gt;0")+COUNTIFS('10'!$D$3:$D$260,C959,'10'!$I$3:$I$260,"&gt;0")+COUNTIFS('11'!$C$3:$C$300,C959,'11'!$H$3:$H$300,"&gt;0")+COUNTIFS('11'!$D$3:$D$300,C959,'11'!$H$3:$H$300,"&gt;0")+COUNTIFS('12'!$C$3:$C$300,C959,'12'!$H$3:$H$300,"&gt;0")+COUNTIFS('12'!$D$3:$D$300,C959,'12'!$H$3:$H$300,"&gt;0")</f>
        <v>0</v>
      </c>
      <c r="G959" s="18">
        <f>COUNTIFS('01'!$C$3:$C$300,C959,'01'!$H$3:$H$300,"&lt;0")+COUNTIFS('01'!$D$3:$D$300,C959,'01'!$H$3:$H$300,"&lt;0")+COUNTIFS('02'!$C$3:$C$300,C959,'02'!$H$3:$H$300,"&lt;0")+COUNTIFS('02'!$D$3:$D$300,C959,'02'!$H$3:$H$300,"&lt;0")+COUNTIFS('03'!$C$3:$C$300,C959,'03'!$H$3:$H$300,"&lt;0")+COUNTIFS('03'!$D$3:$D$300,C959,'03'!$H$3:$H$300,"&lt;0")+COUNTIFS('04'!$C$3:$C$300,C959,'04'!$H$3:$H$300,"&lt;0")+COUNTIFS('04'!$D$3:$D$300,C959,'04'!$H$3:$H$300,"&lt;0")+COUNTIFS('05'!$C$3:$C$300,C959,'05'!$H$3:$H$300,"&lt;0")+COUNTIFS('05'!$D$3:$D$300,C959,'05'!$H$3:$H$300,"&lt;0")+COUNTIFS('06'!$C$3:$C$300,C959,'06'!$H$3:$H$300,"&lt;0")+COUNTIFS('06'!$D$3:$D$300,C959,'06'!$H$3:$H$300,"&lt;0")+COUNTIFS('07'!$C$3:$C$300,C959,'07'!$H$3:$H$300,"&lt;0")+COUNTIFS('07'!$D$3:$D$300,C959,'07'!$H$3:$H$300,"&lt;0")+COUNTIFS('08'!$C$3:$C$300,C959,'08'!$H$3:$H$300,"&lt;0")+COUNTIFS('08'!$D$3:$D$300,C959,'08'!$H$3:$H$300,"&lt;0")+COUNTIFS('09'!$C$3:$C$300,C959,'09'!$H$3:$H$300,"&lt;0")+COUNTIFS('09'!$D$3:$D$300,C959,'09'!$H$3:$H$300,"&lt;0")+COUNTIFS('10'!$C$3:$C$260,C959,'10'!$I$3:$I$260,"&lt;0")+COUNTIFS('10'!$D$3:$D$260,C959,'10'!$I$3:$I$260,"&lt;0")+COUNTIFS('11'!$C$3:$C$300,C959,'11'!$H$3:$H$300,"&lt;0")+COUNTIFS('11'!$D$3:$D$300,C959,'11'!$H$3:$H$300,"&lt;0")+COUNTIFS('12'!$C$3:$C$300,C959,'12'!$H$3:$H$300,"&lt;0")+COUNTIFS('12'!$D$3:$D$300,C959,'12'!$H$3:$H$300,"&lt;0")</f>
        <v>0</v>
      </c>
      <c r="H959" s="19">
        <f>SUMIFS('01'!$H$3:$H$300,'01'!$C$3:$C$300,C959)+SUMIFS('01'!$H$3:$H$300,'01'!$D$3:$D$300,C959)+SUMIFS('02'!$H$3:$H$300,'02'!$C$3:$C$300,C959)+SUMIFS('02'!$H$3:$H$300,'02'!$D$3:$D$300,C959)+SUMIFS('03'!$H$3:$H$300,'03'!$C$3:$C$300,C959)+SUMIFS('03'!$H$3:$H$300,'03'!$D$3:$D$300,C959)+SUMIFS('04'!$H$3:$H$300,'04'!$C$3:$C$300,C959)+SUMIFS('04'!$H$3:$H$300,'04'!$D$3:$D$300,C959)+SUMIFS('05'!$H$3:$H$300,'05'!$C$3:$C$300,C959)+SUMIFS('05'!$H$3:$H$300,'05'!$D$3:$D$300,C959)+SUMIFS('06'!$H$3:$H$300,'06'!$C$3:$C$300,C959)+SUMIFS('06'!$H$3:$H$300,'06'!$D$3:$D$300,C959)+SUMIFS('07'!$H$3:$H$300,'07'!$C$3:$C$300,C959)+SUMIFS('07'!$H$3:$H$300,'07'!$D$3:$D$300,C959)+SUMIFS('08'!$H$3:$H$300,'08'!$C$3:$C$300,C959)+SUMIFS('08'!$H$3:$H$300,'08'!$D$3:$D$300,C959)+SUMIFS('09'!$H$3:$H$300,'09'!$C$3:$C$300,C959)+SUMIFS('09'!$H$3:$H$300,'09'!$D$3:$D$300,C959)+SUMIFS('10'!$I$3:$I$260,'10'!$C$3:$C$260,C959)+SUMIFS('10'!$I$3:$I$260,'10'!$D$3:$D$260,C959)+SUMIFS('11'!$H$3:$H$300,'11'!$C$3:$C$300,C959)+SUMIFS('11'!$H$3:$H$300,'11'!$D$3:$D$300,C959)+SUMIFS('12'!$H$3:$H$300,'12'!$C$3:$C$300,C959)+SUMIFS('12'!$H$3:$H$300,'12'!$D$3:$D$300,C959)</f>
        <v>0</v>
      </c>
      <c r="I959" s="212"/>
      <c r="J959" s="231"/>
      <c r="K959" s="212"/>
      <c r="L959" s="212"/>
    </row>
    <row r="960" spans="1:12" ht="24.75" customHeight="1">
      <c r="A960" s="16">
        <f>Equipes!$H960+(ROW(Equipes!$H960)/100000)</f>
        <v>9.5999999999999992E-3</v>
      </c>
      <c r="B960" s="13">
        <f>RANK(Equipes!$A960,A:A)</f>
        <v>41</v>
      </c>
      <c r="C960" s="28"/>
      <c r="D960" s="18">
        <f>COUNTIF('01'!$C$3:$C$300,C960)+COUNTIF('02'!$C$3:$C$300,C960)+COUNTIF('03'!$C$3:$C$300,C960)+COUNTIF('04'!$C$3:$C$300,C960)+COUNTIF('05'!$C$3:$C$300,C960)+COUNTIF('06'!$C$3:$C$300,C960)+COUNTIF('07'!$C$3:$C$300,C960)+COUNTIF('08'!$C$3:$C$300,C960)+COUNTIF('09'!$C$3:$C$300,C960)+COUNTIF('10'!$C$3:$C$260,C960)+COUNTIF('11'!$C$3:$C$300,C960)+COUNTIF('12'!$C$3:$C$300,C960)</f>
        <v>0</v>
      </c>
      <c r="E960" s="18">
        <f>COUNTIF('01'!$D$3:$D$300,C960)+COUNTIF('02'!$D$3:$D$300,C960)+COUNTIF('03'!$D$3:$D$300,C960)+COUNTIF('04'!$D$3:$D$300,C960)+COUNTIF('05'!$D$3:$D$300,C960)+COUNTIF('06'!$D$3:$D$300,C960)+COUNTIF('07'!$D$3:$D$300,C960)+COUNTIF('08'!$D$3:$D$300,C960)+COUNTIF('09'!$D$3:$D$300,C960)+COUNTIF('10'!$D$3:$D$260,C960)+COUNTIF('11'!$D$3:$D$300,C960)+COUNTIF('12'!$D$3:$D$300,C960)</f>
        <v>0</v>
      </c>
      <c r="F960" s="18">
        <f>COUNTIFS('01'!$C$3:$C$300,C960,'01'!$H$3:$H$300,"&gt;0")+COUNTIFS('01'!$D$3:$D$300,C960,'01'!$H$3:$H$300,"&gt;0")+COUNTIFS('02'!$C$3:$C$300,C960,'02'!$H$3:$H$300,"&gt;0")+COUNTIFS('02'!$D$3:$D$300,C960,'02'!$H$3:$H$300,"&gt;0")+COUNTIFS('03'!$C$3:$C$300,C960,'03'!$H$3:$H$300,"&gt;0")+COUNTIFS('03'!$D$3:$D$300,C960,'03'!$H$3:$H$300,"&gt;0")+COUNTIFS('04'!$C$3:$C$300,C960,'04'!$H$3:$H$300,"&gt;0")+COUNTIFS('04'!$D$3:$D$300,C960,'04'!$H$3:$H$300,"&gt;0")+COUNTIFS('05'!$C$3:$C$300,C960,'05'!$H$3:$H$300,"&gt;0")+COUNTIFS('05'!$D$3:$D$300,C960,'05'!$H$3:$H$300,"&gt;0")+COUNTIFS('06'!$C$3:$C$300,C960,'06'!$H$3:$H$300,"&gt;0")+COUNTIFS('06'!$D$3:$D$300,C960,'06'!$H$3:$H$300,"&gt;0")+COUNTIFS('07'!$C$3:$C$300,C960,'07'!$H$3:$H$300,"&gt;0")+COUNTIFS('07'!$D$3:$D$300,C960,'07'!$H$3:$H$300,"&gt;0")+COUNTIFS('08'!$C$3:$C$300,C960,'08'!$H$3:$H$300,"&gt;0")+COUNTIFS('08'!$D$3:$D$300,C960,'08'!$H$3:$H$300,"&gt;0")+COUNTIFS('09'!$C$3:$C$300,C960,'09'!$H$3:$H$300,"&gt;0")+COUNTIFS('09'!$D$3:$D$300,C960,'09'!$H$3:$H$300,"&gt;0")+COUNTIFS('10'!$C$3:$C$260,C960,'10'!$I$3:$I$260,"&gt;0")+COUNTIFS('10'!$D$3:$D$260,C960,'10'!$I$3:$I$260,"&gt;0")+COUNTIFS('11'!$C$3:$C$300,C960,'11'!$H$3:$H$300,"&gt;0")+COUNTIFS('11'!$D$3:$D$300,C960,'11'!$H$3:$H$300,"&gt;0")+COUNTIFS('12'!$C$3:$C$300,C960,'12'!$H$3:$H$300,"&gt;0")+COUNTIFS('12'!$D$3:$D$300,C960,'12'!$H$3:$H$300,"&gt;0")</f>
        <v>0</v>
      </c>
      <c r="G960" s="18">
        <f>COUNTIFS('01'!$C$3:$C$300,C960,'01'!$H$3:$H$300,"&lt;0")+COUNTIFS('01'!$D$3:$D$300,C960,'01'!$H$3:$H$300,"&lt;0")+COUNTIFS('02'!$C$3:$C$300,C960,'02'!$H$3:$H$300,"&lt;0")+COUNTIFS('02'!$D$3:$D$300,C960,'02'!$H$3:$H$300,"&lt;0")+COUNTIFS('03'!$C$3:$C$300,C960,'03'!$H$3:$H$300,"&lt;0")+COUNTIFS('03'!$D$3:$D$300,C960,'03'!$H$3:$H$300,"&lt;0")+COUNTIFS('04'!$C$3:$C$300,C960,'04'!$H$3:$H$300,"&lt;0")+COUNTIFS('04'!$D$3:$D$300,C960,'04'!$H$3:$H$300,"&lt;0")+COUNTIFS('05'!$C$3:$C$300,C960,'05'!$H$3:$H$300,"&lt;0")+COUNTIFS('05'!$D$3:$D$300,C960,'05'!$H$3:$H$300,"&lt;0")+COUNTIFS('06'!$C$3:$C$300,C960,'06'!$H$3:$H$300,"&lt;0")+COUNTIFS('06'!$D$3:$D$300,C960,'06'!$H$3:$H$300,"&lt;0")+COUNTIFS('07'!$C$3:$C$300,C960,'07'!$H$3:$H$300,"&lt;0")+COUNTIFS('07'!$D$3:$D$300,C960,'07'!$H$3:$H$300,"&lt;0")+COUNTIFS('08'!$C$3:$C$300,C960,'08'!$H$3:$H$300,"&lt;0")+COUNTIFS('08'!$D$3:$D$300,C960,'08'!$H$3:$H$300,"&lt;0")+COUNTIFS('09'!$C$3:$C$300,C960,'09'!$H$3:$H$300,"&lt;0")+COUNTIFS('09'!$D$3:$D$300,C960,'09'!$H$3:$H$300,"&lt;0")+COUNTIFS('10'!$C$3:$C$260,C960,'10'!$I$3:$I$260,"&lt;0")+COUNTIFS('10'!$D$3:$D$260,C960,'10'!$I$3:$I$260,"&lt;0")+COUNTIFS('11'!$C$3:$C$300,C960,'11'!$H$3:$H$300,"&lt;0")+COUNTIFS('11'!$D$3:$D$300,C960,'11'!$H$3:$H$300,"&lt;0")+COUNTIFS('12'!$C$3:$C$300,C960,'12'!$H$3:$H$300,"&lt;0")+COUNTIFS('12'!$D$3:$D$300,C960,'12'!$H$3:$H$300,"&lt;0")</f>
        <v>0</v>
      </c>
      <c r="H960" s="19">
        <f>SUMIFS('01'!$H$3:$H$300,'01'!$C$3:$C$300,C960)+SUMIFS('01'!$H$3:$H$300,'01'!$D$3:$D$300,C960)+SUMIFS('02'!$H$3:$H$300,'02'!$C$3:$C$300,C960)+SUMIFS('02'!$H$3:$H$300,'02'!$D$3:$D$300,C960)+SUMIFS('03'!$H$3:$H$300,'03'!$C$3:$C$300,C960)+SUMIFS('03'!$H$3:$H$300,'03'!$D$3:$D$300,C960)+SUMIFS('04'!$H$3:$H$300,'04'!$C$3:$C$300,C960)+SUMIFS('04'!$H$3:$H$300,'04'!$D$3:$D$300,C960)+SUMIFS('05'!$H$3:$H$300,'05'!$C$3:$C$300,C960)+SUMIFS('05'!$H$3:$H$300,'05'!$D$3:$D$300,C960)+SUMIFS('06'!$H$3:$H$300,'06'!$C$3:$C$300,C960)+SUMIFS('06'!$H$3:$H$300,'06'!$D$3:$D$300,C960)+SUMIFS('07'!$H$3:$H$300,'07'!$C$3:$C$300,C960)+SUMIFS('07'!$H$3:$H$300,'07'!$D$3:$D$300,C960)+SUMIFS('08'!$H$3:$H$300,'08'!$C$3:$C$300,C960)+SUMIFS('08'!$H$3:$H$300,'08'!$D$3:$D$300,C960)+SUMIFS('09'!$H$3:$H$300,'09'!$C$3:$C$300,C960)+SUMIFS('09'!$H$3:$H$300,'09'!$D$3:$D$300,C960)+SUMIFS('10'!$I$3:$I$260,'10'!$C$3:$C$260,C960)+SUMIFS('10'!$I$3:$I$260,'10'!$D$3:$D$260,C960)+SUMIFS('11'!$H$3:$H$300,'11'!$C$3:$C$300,C960)+SUMIFS('11'!$H$3:$H$300,'11'!$D$3:$D$300,C960)+SUMIFS('12'!$H$3:$H$300,'12'!$C$3:$C$300,C960)+SUMIFS('12'!$H$3:$H$300,'12'!$D$3:$D$300,C960)</f>
        <v>0</v>
      </c>
      <c r="I960" s="212"/>
      <c r="J960" s="231"/>
      <c r="K960" s="212"/>
      <c r="L960" s="212"/>
    </row>
    <row r="961" spans="1:12" ht="24.75" customHeight="1">
      <c r="A961" s="16">
        <f>Equipes!$H961+(ROW(Equipes!$H961)/100000)</f>
        <v>9.6100000000000005E-3</v>
      </c>
      <c r="B961" s="13">
        <f>RANK(Equipes!$A961,A:A)</f>
        <v>40</v>
      </c>
      <c r="C961" s="28"/>
      <c r="D961" s="18">
        <f>COUNTIF('01'!$C$3:$C$300,C961)+COUNTIF('02'!$C$3:$C$300,C961)+COUNTIF('03'!$C$3:$C$300,C961)+COUNTIF('04'!$C$3:$C$300,C961)+COUNTIF('05'!$C$3:$C$300,C961)+COUNTIF('06'!$C$3:$C$300,C961)+COUNTIF('07'!$C$3:$C$300,C961)+COUNTIF('08'!$C$3:$C$300,C961)+COUNTIF('09'!$C$3:$C$300,C961)+COUNTIF('10'!$C$3:$C$260,C961)+COUNTIF('11'!$C$3:$C$300,C961)+COUNTIF('12'!$C$3:$C$300,C961)</f>
        <v>0</v>
      </c>
      <c r="E961" s="18">
        <f>COUNTIF('01'!$D$3:$D$300,C961)+COUNTIF('02'!$D$3:$D$300,C961)+COUNTIF('03'!$D$3:$D$300,C961)+COUNTIF('04'!$D$3:$D$300,C961)+COUNTIF('05'!$D$3:$D$300,C961)+COUNTIF('06'!$D$3:$D$300,C961)+COUNTIF('07'!$D$3:$D$300,C961)+COUNTIF('08'!$D$3:$D$300,C961)+COUNTIF('09'!$D$3:$D$300,C961)+COUNTIF('10'!$D$3:$D$260,C961)+COUNTIF('11'!$D$3:$D$300,C961)+COUNTIF('12'!$D$3:$D$300,C961)</f>
        <v>0</v>
      </c>
      <c r="F961" s="18">
        <f>COUNTIFS('01'!$C$3:$C$300,C961,'01'!$H$3:$H$300,"&gt;0")+COUNTIFS('01'!$D$3:$D$300,C961,'01'!$H$3:$H$300,"&gt;0")+COUNTIFS('02'!$C$3:$C$300,C961,'02'!$H$3:$H$300,"&gt;0")+COUNTIFS('02'!$D$3:$D$300,C961,'02'!$H$3:$H$300,"&gt;0")+COUNTIFS('03'!$C$3:$C$300,C961,'03'!$H$3:$H$300,"&gt;0")+COUNTIFS('03'!$D$3:$D$300,C961,'03'!$H$3:$H$300,"&gt;0")+COUNTIFS('04'!$C$3:$C$300,C961,'04'!$H$3:$H$300,"&gt;0")+COUNTIFS('04'!$D$3:$D$300,C961,'04'!$H$3:$H$300,"&gt;0")+COUNTIFS('05'!$C$3:$C$300,C961,'05'!$H$3:$H$300,"&gt;0")+COUNTIFS('05'!$D$3:$D$300,C961,'05'!$H$3:$H$300,"&gt;0")+COUNTIFS('06'!$C$3:$C$300,C961,'06'!$H$3:$H$300,"&gt;0")+COUNTIFS('06'!$D$3:$D$300,C961,'06'!$H$3:$H$300,"&gt;0")+COUNTIFS('07'!$C$3:$C$300,C961,'07'!$H$3:$H$300,"&gt;0")+COUNTIFS('07'!$D$3:$D$300,C961,'07'!$H$3:$H$300,"&gt;0")+COUNTIFS('08'!$C$3:$C$300,C961,'08'!$H$3:$H$300,"&gt;0")+COUNTIFS('08'!$D$3:$D$300,C961,'08'!$H$3:$H$300,"&gt;0")+COUNTIFS('09'!$C$3:$C$300,C961,'09'!$H$3:$H$300,"&gt;0")+COUNTIFS('09'!$D$3:$D$300,C961,'09'!$H$3:$H$300,"&gt;0")+COUNTIFS('10'!$C$3:$C$260,C961,'10'!$I$3:$I$260,"&gt;0")+COUNTIFS('10'!$D$3:$D$260,C961,'10'!$I$3:$I$260,"&gt;0")+COUNTIFS('11'!$C$3:$C$300,C961,'11'!$H$3:$H$300,"&gt;0")+COUNTIFS('11'!$D$3:$D$300,C961,'11'!$H$3:$H$300,"&gt;0")+COUNTIFS('12'!$C$3:$C$300,C961,'12'!$H$3:$H$300,"&gt;0")+COUNTIFS('12'!$D$3:$D$300,C961,'12'!$H$3:$H$300,"&gt;0")</f>
        <v>0</v>
      </c>
      <c r="G961" s="18">
        <f>COUNTIFS('01'!$C$3:$C$300,C961,'01'!$H$3:$H$300,"&lt;0")+COUNTIFS('01'!$D$3:$D$300,C961,'01'!$H$3:$H$300,"&lt;0")+COUNTIFS('02'!$C$3:$C$300,C961,'02'!$H$3:$H$300,"&lt;0")+COUNTIFS('02'!$D$3:$D$300,C961,'02'!$H$3:$H$300,"&lt;0")+COUNTIFS('03'!$C$3:$C$300,C961,'03'!$H$3:$H$300,"&lt;0")+COUNTIFS('03'!$D$3:$D$300,C961,'03'!$H$3:$H$300,"&lt;0")+COUNTIFS('04'!$C$3:$C$300,C961,'04'!$H$3:$H$300,"&lt;0")+COUNTIFS('04'!$D$3:$D$300,C961,'04'!$H$3:$H$300,"&lt;0")+COUNTIFS('05'!$C$3:$C$300,C961,'05'!$H$3:$H$300,"&lt;0")+COUNTIFS('05'!$D$3:$D$300,C961,'05'!$H$3:$H$300,"&lt;0")+COUNTIFS('06'!$C$3:$C$300,C961,'06'!$H$3:$H$300,"&lt;0")+COUNTIFS('06'!$D$3:$D$300,C961,'06'!$H$3:$H$300,"&lt;0")+COUNTIFS('07'!$C$3:$C$300,C961,'07'!$H$3:$H$300,"&lt;0")+COUNTIFS('07'!$D$3:$D$300,C961,'07'!$H$3:$H$300,"&lt;0")+COUNTIFS('08'!$C$3:$C$300,C961,'08'!$H$3:$H$300,"&lt;0")+COUNTIFS('08'!$D$3:$D$300,C961,'08'!$H$3:$H$300,"&lt;0")+COUNTIFS('09'!$C$3:$C$300,C961,'09'!$H$3:$H$300,"&lt;0")+COUNTIFS('09'!$D$3:$D$300,C961,'09'!$H$3:$H$300,"&lt;0")+COUNTIFS('10'!$C$3:$C$260,C961,'10'!$I$3:$I$260,"&lt;0")+COUNTIFS('10'!$D$3:$D$260,C961,'10'!$I$3:$I$260,"&lt;0")+COUNTIFS('11'!$C$3:$C$300,C961,'11'!$H$3:$H$300,"&lt;0")+COUNTIFS('11'!$D$3:$D$300,C961,'11'!$H$3:$H$300,"&lt;0")+COUNTIFS('12'!$C$3:$C$300,C961,'12'!$H$3:$H$300,"&lt;0")+COUNTIFS('12'!$D$3:$D$300,C961,'12'!$H$3:$H$300,"&lt;0")</f>
        <v>0</v>
      </c>
      <c r="H961" s="19">
        <f>SUMIFS('01'!$H$3:$H$300,'01'!$C$3:$C$300,C961)+SUMIFS('01'!$H$3:$H$300,'01'!$D$3:$D$300,C961)+SUMIFS('02'!$H$3:$H$300,'02'!$C$3:$C$300,C961)+SUMIFS('02'!$H$3:$H$300,'02'!$D$3:$D$300,C961)+SUMIFS('03'!$H$3:$H$300,'03'!$C$3:$C$300,C961)+SUMIFS('03'!$H$3:$H$300,'03'!$D$3:$D$300,C961)+SUMIFS('04'!$H$3:$H$300,'04'!$C$3:$C$300,C961)+SUMIFS('04'!$H$3:$H$300,'04'!$D$3:$D$300,C961)+SUMIFS('05'!$H$3:$H$300,'05'!$C$3:$C$300,C961)+SUMIFS('05'!$H$3:$H$300,'05'!$D$3:$D$300,C961)+SUMIFS('06'!$H$3:$H$300,'06'!$C$3:$C$300,C961)+SUMIFS('06'!$H$3:$H$300,'06'!$D$3:$D$300,C961)+SUMIFS('07'!$H$3:$H$300,'07'!$C$3:$C$300,C961)+SUMIFS('07'!$H$3:$H$300,'07'!$D$3:$D$300,C961)+SUMIFS('08'!$H$3:$H$300,'08'!$C$3:$C$300,C961)+SUMIFS('08'!$H$3:$H$300,'08'!$D$3:$D$300,C961)+SUMIFS('09'!$H$3:$H$300,'09'!$C$3:$C$300,C961)+SUMIFS('09'!$H$3:$H$300,'09'!$D$3:$D$300,C961)+SUMIFS('10'!$I$3:$I$260,'10'!$C$3:$C$260,C961)+SUMIFS('10'!$I$3:$I$260,'10'!$D$3:$D$260,C961)+SUMIFS('11'!$H$3:$H$300,'11'!$C$3:$C$300,C961)+SUMIFS('11'!$H$3:$H$300,'11'!$D$3:$D$300,C961)+SUMIFS('12'!$H$3:$H$300,'12'!$C$3:$C$300,C961)+SUMIFS('12'!$H$3:$H$300,'12'!$D$3:$D$300,C961)</f>
        <v>0</v>
      </c>
      <c r="I961" s="212"/>
      <c r="J961" s="231"/>
      <c r="K961" s="212"/>
      <c r="L961" s="212"/>
    </row>
    <row r="962" spans="1:12" ht="24.75" customHeight="1">
      <c r="A962" s="16">
        <f>Equipes!$H962+(ROW(Equipes!$H962)/100000)</f>
        <v>9.6200000000000001E-3</v>
      </c>
      <c r="B962" s="13">
        <f>RANK(Equipes!$A962,A:A)</f>
        <v>39</v>
      </c>
      <c r="C962" s="28"/>
      <c r="D962" s="18">
        <f>COUNTIF('01'!$C$3:$C$300,C962)+COUNTIF('02'!$C$3:$C$300,C962)+COUNTIF('03'!$C$3:$C$300,C962)+COUNTIF('04'!$C$3:$C$300,C962)+COUNTIF('05'!$C$3:$C$300,C962)+COUNTIF('06'!$C$3:$C$300,C962)+COUNTIF('07'!$C$3:$C$300,C962)+COUNTIF('08'!$C$3:$C$300,C962)+COUNTIF('09'!$C$3:$C$300,C962)+COUNTIF('10'!$C$3:$C$260,C962)+COUNTIF('11'!$C$3:$C$300,C962)+COUNTIF('12'!$C$3:$C$300,C962)</f>
        <v>0</v>
      </c>
      <c r="E962" s="18">
        <f>COUNTIF('01'!$D$3:$D$300,C962)+COUNTIF('02'!$D$3:$D$300,C962)+COUNTIF('03'!$D$3:$D$300,C962)+COUNTIF('04'!$D$3:$D$300,C962)+COUNTIF('05'!$D$3:$D$300,C962)+COUNTIF('06'!$D$3:$D$300,C962)+COUNTIF('07'!$D$3:$D$300,C962)+COUNTIF('08'!$D$3:$D$300,C962)+COUNTIF('09'!$D$3:$D$300,C962)+COUNTIF('10'!$D$3:$D$260,C962)+COUNTIF('11'!$D$3:$D$300,C962)+COUNTIF('12'!$D$3:$D$300,C962)</f>
        <v>0</v>
      </c>
      <c r="F962" s="18">
        <f>COUNTIFS('01'!$C$3:$C$300,C962,'01'!$H$3:$H$300,"&gt;0")+COUNTIFS('01'!$D$3:$D$300,C962,'01'!$H$3:$H$300,"&gt;0")+COUNTIFS('02'!$C$3:$C$300,C962,'02'!$H$3:$H$300,"&gt;0")+COUNTIFS('02'!$D$3:$D$300,C962,'02'!$H$3:$H$300,"&gt;0")+COUNTIFS('03'!$C$3:$C$300,C962,'03'!$H$3:$H$300,"&gt;0")+COUNTIFS('03'!$D$3:$D$300,C962,'03'!$H$3:$H$300,"&gt;0")+COUNTIFS('04'!$C$3:$C$300,C962,'04'!$H$3:$H$300,"&gt;0")+COUNTIFS('04'!$D$3:$D$300,C962,'04'!$H$3:$H$300,"&gt;0")+COUNTIFS('05'!$C$3:$C$300,C962,'05'!$H$3:$H$300,"&gt;0")+COUNTIFS('05'!$D$3:$D$300,C962,'05'!$H$3:$H$300,"&gt;0")+COUNTIFS('06'!$C$3:$C$300,C962,'06'!$H$3:$H$300,"&gt;0")+COUNTIFS('06'!$D$3:$D$300,C962,'06'!$H$3:$H$300,"&gt;0")+COUNTIFS('07'!$C$3:$C$300,C962,'07'!$H$3:$H$300,"&gt;0")+COUNTIFS('07'!$D$3:$D$300,C962,'07'!$H$3:$H$300,"&gt;0")+COUNTIFS('08'!$C$3:$C$300,C962,'08'!$H$3:$H$300,"&gt;0")+COUNTIFS('08'!$D$3:$D$300,C962,'08'!$H$3:$H$300,"&gt;0")+COUNTIFS('09'!$C$3:$C$300,C962,'09'!$H$3:$H$300,"&gt;0")+COUNTIFS('09'!$D$3:$D$300,C962,'09'!$H$3:$H$300,"&gt;0")+COUNTIFS('10'!$C$3:$C$260,C962,'10'!$I$3:$I$260,"&gt;0")+COUNTIFS('10'!$D$3:$D$260,C962,'10'!$I$3:$I$260,"&gt;0")+COUNTIFS('11'!$C$3:$C$300,C962,'11'!$H$3:$H$300,"&gt;0")+COUNTIFS('11'!$D$3:$D$300,C962,'11'!$H$3:$H$300,"&gt;0")+COUNTIFS('12'!$C$3:$C$300,C962,'12'!$H$3:$H$300,"&gt;0")+COUNTIFS('12'!$D$3:$D$300,C962,'12'!$H$3:$H$300,"&gt;0")</f>
        <v>0</v>
      </c>
      <c r="G962" s="18">
        <f>COUNTIFS('01'!$C$3:$C$300,C962,'01'!$H$3:$H$300,"&lt;0")+COUNTIFS('01'!$D$3:$D$300,C962,'01'!$H$3:$H$300,"&lt;0")+COUNTIFS('02'!$C$3:$C$300,C962,'02'!$H$3:$H$300,"&lt;0")+COUNTIFS('02'!$D$3:$D$300,C962,'02'!$H$3:$H$300,"&lt;0")+COUNTIFS('03'!$C$3:$C$300,C962,'03'!$H$3:$H$300,"&lt;0")+COUNTIFS('03'!$D$3:$D$300,C962,'03'!$H$3:$H$300,"&lt;0")+COUNTIFS('04'!$C$3:$C$300,C962,'04'!$H$3:$H$300,"&lt;0")+COUNTIFS('04'!$D$3:$D$300,C962,'04'!$H$3:$H$300,"&lt;0")+COUNTIFS('05'!$C$3:$C$300,C962,'05'!$H$3:$H$300,"&lt;0")+COUNTIFS('05'!$D$3:$D$300,C962,'05'!$H$3:$H$300,"&lt;0")+COUNTIFS('06'!$C$3:$C$300,C962,'06'!$H$3:$H$300,"&lt;0")+COUNTIFS('06'!$D$3:$D$300,C962,'06'!$H$3:$H$300,"&lt;0")+COUNTIFS('07'!$C$3:$C$300,C962,'07'!$H$3:$H$300,"&lt;0")+COUNTIFS('07'!$D$3:$D$300,C962,'07'!$H$3:$H$300,"&lt;0")+COUNTIFS('08'!$C$3:$C$300,C962,'08'!$H$3:$H$300,"&lt;0")+COUNTIFS('08'!$D$3:$D$300,C962,'08'!$H$3:$H$300,"&lt;0")+COUNTIFS('09'!$C$3:$C$300,C962,'09'!$H$3:$H$300,"&lt;0")+COUNTIFS('09'!$D$3:$D$300,C962,'09'!$H$3:$H$300,"&lt;0")+COUNTIFS('10'!$C$3:$C$260,C962,'10'!$I$3:$I$260,"&lt;0")+COUNTIFS('10'!$D$3:$D$260,C962,'10'!$I$3:$I$260,"&lt;0")+COUNTIFS('11'!$C$3:$C$300,C962,'11'!$H$3:$H$300,"&lt;0")+COUNTIFS('11'!$D$3:$D$300,C962,'11'!$H$3:$H$300,"&lt;0")+COUNTIFS('12'!$C$3:$C$300,C962,'12'!$H$3:$H$300,"&lt;0")+COUNTIFS('12'!$D$3:$D$300,C962,'12'!$H$3:$H$300,"&lt;0")</f>
        <v>0</v>
      </c>
      <c r="H962" s="19">
        <f>SUMIFS('01'!$H$3:$H$300,'01'!$C$3:$C$300,C962)+SUMIFS('01'!$H$3:$H$300,'01'!$D$3:$D$300,C962)+SUMIFS('02'!$H$3:$H$300,'02'!$C$3:$C$300,C962)+SUMIFS('02'!$H$3:$H$300,'02'!$D$3:$D$300,C962)+SUMIFS('03'!$H$3:$H$300,'03'!$C$3:$C$300,C962)+SUMIFS('03'!$H$3:$H$300,'03'!$D$3:$D$300,C962)+SUMIFS('04'!$H$3:$H$300,'04'!$C$3:$C$300,C962)+SUMIFS('04'!$H$3:$H$300,'04'!$D$3:$D$300,C962)+SUMIFS('05'!$H$3:$H$300,'05'!$C$3:$C$300,C962)+SUMIFS('05'!$H$3:$H$300,'05'!$D$3:$D$300,C962)+SUMIFS('06'!$H$3:$H$300,'06'!$C$3:$C$300,C962)+SUMIFS('06'!$H$3:$H$300,'06'!$D$3:$D$300,C962)+SUMIFS('07'!$H$3:$H$300,'07'!$C$3:$C$300,C962)+SUMIFS('07'!$H$3:$H$300,'07'!$D$3:$D$300,C962)+SUMIFS('08'!$H$3:$H$300,'08'!$C$3:$C$300,C962)+SUMIFS('08'!$H$3:$H$300,'08'!$D$3:$D$300,C962)+SUMIFS('09'!$H$3:$H$300,'09'!$C$3:$C$300,C962)+SUMIFS('09'!$H$3:$H$300,'09'!$D$3:$D$300,C962)+SUMIFS('10'!$I$3:$I$260,'10'!$C$3:$C$260,C962)+SUMIFS('10'!$I$3:$I$260,'10'!$D$3:$D$260,C962)+SUMIFS('11'!$H$3:$H$300,'11'!$C$3:$C$300,C962)+SUMIFS('11'!$H$3:$H$300,'11'!$D$3:$D$300,C962)+SUMIFS('12'!$H$3:$H$300,'12'!$C$3:$C$300,C962)+SUMIFS('12'!$H$3:$H$300,'12'!$D$3:$D$300,C962)</f>
        <v>0</v>
      </c>
      <c r="I962" s="212"/>
      <c r="J962" s="231"/>
      <c r="K962" s="212"/>
      <c r="L962" s="212"/>
    </row>
    <row r="963" spans="1:12" ht="24.75" customHeight="1">
      <c r="A963" s="16">
        <f>Equipes!$H963+(ROW(Equipes!$H963)/100000)</f>
        <v>9.6299999999999997E-3</v>
      </c>
      <c r="B963" s="13">
        <f>RANK(Equipes!$A963,A:A)</f>
        <v>38</v>
      </c>
      <c r="C963" s="28"/>
      <c r="D963" s="18">
        <f>COUNTIF('01'!$C$3:$C$300,C963)+COUNTIF('02'!$C$3:$C$300,C963)+COUNTIF('03'!$C$3:$C$300,C963)+COUNTIF('04'!$C$3:$C$300,C963)+COUNTIF('05'!$C$3:$C$300,C963)+COUNTIF('06'!$C$3:$C$300,C963)+COUNTIF('07'!$C$3:$C$300,C963)+COUNTIF('08'!$C$3:$C$300,C963)+COUNTIF('09'!$C$3:$C$300,C963)+COUNTIF('10'!$C$3:$C$260,C963)+COUNTIF('11'!$C$3:$C$300,C963)+COUNTIF('12'!$C$3:$C$300,C963)</f>
        <v>0</v>
      </c>
      <c r="E963" s="18">
        <f>COUNTIF('01'!$D$3:$D$300,C963)+COUNTIF('02'!$D$3:$D$300,C963)+COUNTIF('03'!$D$3:$D$300,C963)+COUNTIF('04'!$D$3:$D$300,C963)+COUNTIF('05'!$D$3:$D$300,C963)+COUNTIF('06'!$D$3:$D$300,C963)+COUNTIF('07'!$D$3:$D$300,C963)+COUNTIF('08'!$D$3:$D$300,C963)+COUNTIF('09'!$D$3:$D$300,C963)+COUNTIF('10'!$D$3:$D$260,C963)+COUNTIF('11'!$D$3:$D$300,C963)+COUNTIF('12'!$D$3:$D$300,C963)</f>
        <v>0</v>
      </c>
      <c r="F963" s="18">
        <f>COUNTIFS('01'!$C$3:$C$300,C963,'01'!$H$3:$H$300,"&gt;0")+COUNTIFS('01'!$D$3:$D$300,C963,'01'!$H$3:$H$300,"&gt;0")+COUNTIFS('02'!$C$3:$C$300,C963,'02'!$H$3:$H$300,"&gt;0")+COUNTIFS('02'!$D$3:$D$300,C963,'02'!$H$3:$H$300,"&gt;0")+COUNTIFS('03'!$C$3:$C$300,C963,'03'!$H$3:$H$300,"&gt;0")+COUNTIFS('03'!$D$3:$D$300,C963,'03'!$H$3:$H$300,"&gt;0")+COUNTIFS('04'!$C$3:$C$300,C963,'04'!$H$3:$H$300,"&gt;0")+COUNTIFS('04'!$D$3:$D$300,C963,'04'!$H$3:$H$300,"&gt;0")+COUNTIFS('05'!$C$3:$C$300,C963,'05'!$H$3:$H$300,"&gt;0")+COUNTIFS('05'!$D$3:$D$300,C963,'05'!$H$3:$H$300,"&gt;0")+COUNTIFS('06'!$C$3:$C$300,C963,'06'!$H$3:$H$300,"&gt;0")+COUNTIFS('06'!$D$3:$D$300,C963,'06'!$H$3:$H$300,"&gt;0")+COUNTIFS('07'!$C$3:$C$300,C963,'07'!$H$3:$H$300,"&gt;0")+COUNTIFS('07'!$D$3:$D$300,C963,'07'!$H$3:$H$300,"&gt;0")+COUNTIFS('08'!$C$3:$C$300,C963,'08'!$H$3:$H$300,"&gt;0")+COUNTIFS('08'!$D$3:$D$300,C963,'08'!$H$3:$H$300,"&gt;0")+COUNTIFS('09'!$C$3:$C$300,C963,'09'!$H$3:$H$300,"&gt;0")+COUNTIFS('09'!$D$3:$D$300,C963,'09'!$H$3:$H$300,"&gt;0")+COUNTIFS('10'!$C$3:$C$260,C963,'10'!$I$3:$I$260,"&gt;0")+COUNTIFS('10'!$D$3:$D$260,C963,'10'!$I$3:$I$260,"&gt;0")+COUNTIFS('11'!$C$3:$C$300,C963,'11'!$H$3:$H$300,"&gt;0")+COUNTIFS('11'!$D$3:$D$300,C963,'11'!$H$3:$H$300,"&gt;0")+COUNTIFS('12'!$C$3:$C$300,C963,'12'!$H$3:$H$300,"&gt;0")+COUNTIFS('12'!$D$3:$D$300,C963,'12'!$H$3:$H$300,"&gt;0")</f>
        <v>0</v>
      </c>
      <c r="G963" s="18">
        <f>COUNTIFS('01'!$C$3:$C$300,C963,'01'!$H$3:$H$300,"&lt;0")+COUNTIFS('01'!$D$3:$D$300,C963,'01'!$H$3:$H$300,"&lt;0")+COUNTIFS('02'!$C$3:$C$300,C963,'02'!$H$3:$H$300,"&lt;0")+COUNTIFS('02'!$D$3:$D$300,C963,'02'!$H$3:$H$300,"&lt;0")+COUNTIFS('03'!$C$3:$C$300,C963,'03'!$H$3:$H$300,"&lt;0")+COUNTIFS('03'!$D$3:$D$300,C963,'03'!$H$3:$H$300,"&lt;0")+COUNTIFS('04'!$C$3:$C$300,C963,'04'!$H$3:$H$300,"&lt;0")+COUNTIFS('04'!$D$3:$D$300,C963,'04'!$H$3:$H$300,"&lt;0")+COUNTIFS('05'!$C$3:$C$300,C963,'05'!$H$3:$H$300,"&lt;0")+COUNTIFS('05'!$D$3:$D$300,C963,'05'!$H$3:$H$300,"&lt;0")+COUNTIFS('06'!$C$3:$C$300,C963,'06'!$H$3:$H$300,"&lt;0")+COUNTIFS('06'!$D$3:$D$300,C963,'06'!$H$3:$H$300,"&lt;0")+COUNTIFS('07'!$C$3:$C$300,C963,'07'!$H$3:$H$300,"&lt;0")+COUNTIFS('07'!$D$3:$D$300,C963,'07'!$H$3:$H$300,"&lt;0")+COUNTIFS('08'!$C$3:$C$300,C963,'08'!$H$3:$H$300,"&lt;0")+COUNTIFS('08'!$D$3:$D$300,C963,'08'!$H$3:$H$300,"&lt;0")+COUNTIFS('09'!$C$3:$C$300,C963,'09'!$H$3:$H$300,"&lt;0")+COUNTIFS('09'!$D$3:$D$300,C963,'09'!$H$3:$H$300,"&lt;0")+COUNTIFS('10'!$C$3:$C$260,C963,'10'!$I$3:$I$260,"&lt;0")+COUNTIFS('10'!$D$3:$D$260,C963,'10'!$I$3:$I$260,"&lt;0")+COUNTIFS('11'!$C$3:$C$300,C963,'11'!$H$3:$H$300,"&lt;0")+COUNTIFS('11'!$D$3:$D$300,C963,'11'!$H$3:$H$300,"&lt;0")+COUNTIFS('12'!$C$3:$C$300,C963,'12'!$H$3:$H$300,"&lt;0")+COUNTIFS('12'!$D$3:$D$300,C963,'12'!$H$3:$H$300,"&lt;0")</f>
        <v>0</v>
      </c>
      <c r="H963" s="19">
        <f>SUMIFS('01'!$H$3:$H$300,'01'!$C$3:$C$300,C963)+SUMIFS('01'!$H$3:$H$300,'01'!$D$3:$D$300,C963)+SUMIFS('02'!$H$3:$H$300,'02'!$C$3:$C$300,C963)+SUMIFS('02'!$H$3:$H$300,'02'!$D$3:$D$300,C963)+SUMIFS('03'!$H$3:$H$300,'03'!$C$3:$C$300,C963)+SUMIFS('03'!$H$3:$H$300,'03'!$D$3:$D$300,C963)+SUMIFS('04'!$H$3:$H$300,'04'!$C$3:$C$300,C963)+SUMIFS('04'!$H$3:$H$300,'04'!$D$3:$D$300,C963)+SUMIFS('05'!$H$3:$H$300,'05'!$C$3:$C$300,C963)+SUMIFS('05'!$H$3:$H$300,'05'!$D$3:$D$300,C963)+SUMIFS('06'!$H$3:$H$300,'06'!$C$3:$C$300,C963)+SUMIFS('06'!$H$3:$H$300,'06'!$D$3:$D$300,C963)+SUMIFS('07'!$H$3:$H$300,'07'!$C$3:$C$300,C963)+SUMIFS('07'!$H$3:$H$300,'07'!$D$3:$D$300,C963)+SUMIFS('08'!$H$3:$H$300,'08'!$C$3:$C$300,C963)+SUMIFS('08'!$H$3:$H$300,'08'!$D$3:$D$300,C963)+SUMIFS('09'!$H$3:$H$300,'09'!$C$3:$C$300,C963)+SUMIFS('09'!$H$3:$H$300,'09'!$D$3:$D$300,C963)+SUMIFS('10'!$I$3:$I$260,'10'!$C$3:$C$260,C963)+SUMIFS('10'!$I$3:$I$260,'10'!$D$3:$D$260,C963)+SUMIFS('11'!$H$3:$H$300,'11'!$C$3:$C$300,C963)+SUMIFS('11'!$H$3:$H$300,'11'!$D$3:$D$300,C963)+SUMIFS('12'!$H$3:$H$300,'12'!$C$3:$C$300,C963)+SUMIFS('12'!$H$3:$H$300,'12'!$D$3:$D$300,C963)</f>
        <v>0</v>
      </c>
      <c r="I963" s="212"/>
      <c r="J963" s="231"/>
      <c r="K963" s="212"/>
      <c r="L963" s="212"/>
    </row>
    <row r="964" spans="1:12" ht="24.75" customHeight="1">
      <c r="A964" s="16">
        <f>Equipes!$H964+(ROW(Equipes!$H964)/100000)</f>
        <v>9.6399999999999993E-3</v>
      </c>
      <c r="B964" s="13">
        <f>RANK(Equipes!$A964,A:A)</f>
        <v>37</v>
      </c>
      <c r="C964" s="28"/>
      <c r="D964" s="18">
        <f>COUNTIF('01'!$C$3:$C$300,C964)+COUNTIF('02'!$C$3:$C$300,C964)+COUNTIF('03'!$C$3:$C$300,C964)+COUNTIF('04'!$C$3:$C$300,C964)+COUNTIF('05'!$C$3:$C$300,C964)+COUNTIF('06'!$C$3:$C$300,C964)+COUNTIF('07'!$C$3:$C$300,C964)+COUNTIF('08'!$C$3:$C$300,C964)+COUNTIF('09'!$C$3:$C$300,C964)+COUNTIF('10'!$C$3:$C$260,C964)+COUNTIF('11'!$C$3:$C$300,C964)+COUNTIF('12'!$C$3:$C$300,C964)</f>
        <v>0</v>
      </c>
      <c r="E964" s="18">
        <f>COUNTIF('01'!$D$3:$D$300,C964)+COUNTIF('02'!$D$3:$D$300,C964)+COUNTIF('03'!$D$3:$D$300,C964)+COUNTIF('04'!$D$3:$D$300,C964)+COUNTIF('05'!$D$3:$D$300,C964)+COUNTIF('06'!$D$3:$D$300,C964)+COUNTIF('07'!$D$3:$D$300,C964)+COUNTIF('08'!$D$3:$D$300,C964)+COUNTIF('09'!$D$3:$D$300,C964)+COUNTIF('10'!$D$3:$D$260,C964)+COUNTIF('11'!$D$3:$D$300,C964)+COUNTIF('12'!$D$3:$D$300,C964)</f>
        <v>0</v>
      </c>
      <c r="F964" s="18">
        <f>COUNTIFS('01'!$C$3:$C$300,C964,'01'!$H$3:$H$300,"&gt;0")+COUNTIFS('01'!$D$3:$D$300,C964,'01'!$H$3:$H$300,"&gt;0")+COUNTIFS('02'!$C$3:$C$300,C964,'02'!$H$3:$H$300,"&gt;0")+COUNTIFS('02'!$D$3:$D$300,C964,'02'!$H$3:$H$300,"&gt;0")+COUNTIFS('03'!$C$3:$C$300,C964,'03'!$H$3:$H$300,"&gt;0")+COUNTIFS('03'!$D$3:$D$300,C964,'03'!$H$3:$H$300,"&gt;0")+COUNTIFS('04'!$C$3:$C$300,C964,'04'!$H$3:$H$300,"&gt;0")+COUNTIFS('04'!$D$3:$D$300,C964,'04'!$H$3:$H$300,"&gt;0")+COUNTIFS('05'!$C$3:$C$300,C964,'05'!$H$3:$H$300,"&gt;0")+COUNTIFS('05'!$D$3:$D$300,C964,'05'!$H$3:$H$300,"&gt;0")+COUNTIFS('06'!$C$3:$C$300,C964,'06'!$H$3:$H$300,"&gt;0")+COUNTIFS('06'!$D$3:$D$300,C964,'06'!$H$3:$H$300,"&gt;0")+COUNTIFS('07'!$C$3:$C$300,C964,'07'!$H$3:$H$300,"&gt;0")+COUNTIFS('07'!$D$3:$D$300,C964,'07'!$H$3:$H$300,"&gt;0")+COUNTIFS('08'!$C$3:$C$300,C964,'08'!$H$3:$H$300,"&gt;0")+COUNTIFS('08'!$D$3:$D$300,C964,'08'!$H$3:$H$300,"&gt;0")+COUNTIFS('09'!$C$3:$C$300,C964,'09'!$H$3:$H$300,"&gt;0")+COUNTIFS('09'!$D$3:$D$300,C964,'09'!$H$3:$H$300,"&gt;0")+COUNTIFS('10'!$C$3:$C$260,C964,'10'!$I$3:$I$260,"&gt;0")+COUNTIFS('10'!$D$3:$D$260,C964,'10'!$I$3:$I$260,"&gt;0")+COUNTIFS('11'!$C$3:$C$300,C964,'11'!$H$3:$H$300,"&gt;0")+COUNTIFS('11'!$D$3:$D$300,C964,'11'!$H$3:$H$300,"&gt;0")+COUNTIFS('12'!$C$3:$C$300,C964,'12'!$H$3:$H$300,"&gt;0")+COUNTIFS('12'!$D$3:$D$300,C964,'12'!$H$3:$H$300,"&gt;0")</f>
        <v>0</v>
      </c>
      <c r="G964" s="18">
        <f>COUNTIFS('01'!$C$3:$C$300,C964,'01'!$H$3:$H$300,"&lt;0")+COUNTIFS('01'!$D$3:$D$300,C964,'01'!$H$3:$H$300,"&lt;0")+COUNTIFS('02'!$C$3:$C$300,C964,'02'!$H$3:$H$300,"&lt;0")+COUNTIFS('02'!$D$3:$D$300,C964,'02'!$H$3:$H$300,"&lt;0")+COUNTIFS('03'!$C$3:$C$300,C964,'03'!$H$3:$H$300,"&lt;0")+COUNTIFS('03'!$D$3:$D$300,C964,'03'!$H$3:$H$300,"&lt;0")+COUNTIFS('04'!$C$3:$C$300,C964,'04'!$H$3:$H$300,"&lt;0")+COUNTIFS('04'!$D$3:$D$300,C964,'04'!$H$3:$H$300,"&lt;0")+COUNTIFS('05'!$C$3:$C$300,C964,'05'!$H$3:$H$300,"&lt;0")+COUNTIFS('05'!$D$3:$D$300,C964,'05'!$H$3:$H$300,"&lt;0")+COUNTIFS('06'!$C$3:$C$300,C964,'06'!$H$3:$H$300,"&lt;0")+COUNTIFS('06'!$D$3:$D$300,C964,'06'!$H$3:$H$300,"&lt;0")+COUNTIFS('07'!$C$3:$C$300,C964,'07'!$H$3:$H$300,"&lt;0")+COUNTIFS('07'!$D$3:$D$300,C964,'07'!$H$3:$H$300,"&lt;0")+COUNTIFS('08'!$C$3:$C$300,C964,'08'!$H$3:$H$300,"&lt;0")+COUNTIFS('08'!$D$3:$D$300,C964,'08'!$H$3:$H$300,"&lt;0")+COUNTIFS('09'!$C$3:$C$300,C964,'09'!$H$3:$H$300,"&lt;0")+COUNTIFS('09'!$D$3:$D$300,C964,'09'!$H$3:$H$300,"&lt;0")+COUNTIFS('10'!$C$3:$C$260,C964,'10'!$I$3:$I$260,"&lt;0")+COUNTIFS('10'!$D$3:$D$260,C964,'10'!$I$3:$I$260,"&lt;0")+COUNTIFS('11'!$C$3:$C$300,C964,'11'!$H$3:$H$300,"&lt;0")+COUNTIFS('11'!$D$3:$D$300,C964,'11'!$H$3:$H$300,"&lt;0")+COUNTIFS('12'!$C$3:$C$300,C964,'12'!$H$3:$H$300,"&lt;0")+COUNTIFS('12'!$D$3:$D$300,C964,'12'!$H$3:$H$300,"&lt;0")</f>
        <v>0</v>
      </c>
      <c r="H964" s="19">
        <f>SUMIFS('01'!$H$3:$H$300,'01'!$C$3:$C$300,C964)+SUMIFS('01'!$H$3:$H$300,'01'!$D$3:$D$300,C964)+SUMIFS('02'!$H$3:$H$300,'02'!$C$3:$C$300,C964)+SUMIFS('02'!$H$3:$H$300,'02'!$D$3:$D$300,C964)+SUMIFS('03'!$H$3:$H$300,'03'!$C$3:$C$300,C964)+SUMIFS('03'!$H$3:$H$300,'03'!$D$3:$D$300,C964)+SUMIFS('04'!$H$3:$H$300,'04'!$C$3:$C$300,C964)+SUMIFS('04'!$H$3:$H$300,'04'!$D$3:$D$300,C964)+SUMIFS('05'!$H$3:$H$300,'05'!$C$3:$C$300,C964)+SUMIFS('05'!$H$3:$H$300,'05'!$D$3:$D$300,C964)+SUMIFS('06'!$H$3:$H$300,'06'!$C$3:$C$300,C964)+SUMIFS('06'!$H$3:$H$300,'06'!$D$3:$D$300,C964)+SUMIFS('07'!$H$3:$H$300,'07'!$C$3:$C$300,C964)+SUMIFS('07'!$H$3:$H$300,'07'!$D$3:$D$300,C964)+SUMIFS('08'!$H$3:$H$300,'08'!$C$3:$C$300,C964)+SUMIFS('08'!$H$3:$H$300,'08'!$D$3:$D$300,C964)+SUMIFS('09'!$H$3:$H$300,'09'!$C$3:$C$300,C964)+SUMIFS('09'!$H$3:$H$300,'09'!$D$3:$D$300,C964)+SUMIFS('10'!$I$3:$I$260,'10'!$C$3:$C$260,C964)+SUMIFS('10'!$I$3:$I$260,'10'!$D$3:$D$260,C964)+SUMIFS('11'!$H$3:$H$300,'11'!$C$3:$C$300,C964)+SUMIFS('11'!$H$3:$H$300,'11'!$D$3:$D$300,C964)+SUMIFS('12'!$H$3:$H$300,'12'!$C$3:$C$300,C964)+SUMIFS('12'!$H$3:$H$300,'12'!$D$3:$D$300,C964)</f>
        <v>0</v>
      </c>
      <c r="I964" s="212"/>
      <c r="J964" s="231"/>
      <c r="K964" s="212"/>
      <c r="L964" s="212"/>
    </row>
    <row r="965" spans="1:12" ht="24.75" customHeight="1">
      <c r="A965" s="16">
        <f>Equipes!$H965+(ROW(Equipes!$H965)/100000)</f>
        <v>9.6500000000000006E-3</v>
      </c>
      <c r="B965" s="13">
        <f>RANK(Equipes!$A965,A:A)</f>
        <v>36</v>
      </c>
      <c r="C965" s="28"/>
      <c r="D965" s="18">
        <f>COUNTIF('01'!$C$3:$C$300,C965)+COUNTIF('02'!$C$3:$C$300,C965)+COUNTIF('03'!$C$3:$C$300,C965)+COUNTIF('04'!$C$3:$C$300,C965)+COUNTIF('05'!$C$3:$C$300,C965)+COUNTIF('06'!$C$3:$C$300,C965)+COUNTIF('07'!$C$3:$C$300,C965)+COUNTIF('08'!$C$3:$C$300,C965)+COUNTIF('09'!$C$3:$C$300,C965)+COUNTIF('10'!$C$3:$C$260,C965)+COUNTIF('11'!$C$3:$C$300,C965)+COUNTIF('12'!$C$3:$C$300,C965)</f>
        <v>0</v>
      </c>
      <c r="E965" s="18">
        <f>COUNTIF('01'!$D$3:$D$300,C965)+COUNTIF('02'!$D$3:$D$300,C965)+COUNTIF('03'!$D$3:$D$300,C965)+COUNTIF('04'!$D$3:$D$300,C965)+COUNTIF('05'!$D$3:$D$300,C965)+COUNTIF('06'!$D$3:$D$300,C965)+COUNTIF('07'!$D$3:$D$300,C965)+COUNTIF('08'!$D$3:$D$300,C965)+COUNTIF('09'!$D$3:$D$300,C965)+COUNTIF('10'!$D$3:$D$260,C965)+COUNTIF('11'!$D$3:$D$300,C965)+COUNTIF('12'!$D$3:$D$300,C965)</f>
        <v>0</v>
      </c>
      <c r="F965" s="18">
        <f>COUNTIFS('01'!$C$3:$C$300,C965,'01'!$H$3:$H$300,"&gt;0")+COUNTIFS('01'!$D$3:$D$300,C965,'01'!$H$3:$H$300,"&gt;0")+COUNTIFS('02'!$C$3:$C$300,C965,'02'!$H$3:$H$300,"&gt;0")+COUNTIFS('02'!$D$3:$D$300,C965,'02'!$H$3:$H$300,"&gt;0")+COUNTIFS('03'!$C$3:$C$300,C965,'03'!$H$3:$H$300,"&gt;0")+COUNTIFS('03'!$D$3:$D$300,C965,'03'!$H$3:$H$300,"&gt;0")+COUNTIFS('04'!$C$3:$C$300,C965,'04'!$H$3:$H$300,"&gt;0")+COUNTIFS('04'!$D$3:$D$300,C965,'04'!$H$3:$H$300,"&gt;0")+COUNTIFS('05'!$C$3:$C$300,C965,'05'!$H$3:$H$300,"&gt;0")+COUNTIFS('05'!$D$3:$D$300,C965,'05'!$H$3:$H$300,"&gt;0")+COUNTIFS('06'!$C$3:$C$300,C965,'06'!$H$3:$H$300,"&gt;0")+COUNTIFS('06'!$D$3:$D$300,C965,'06'!$H$3:$H$300,"&gt;0")+COUNTIFS('07'!$C$3:$C$300,C965,'07'!$H$3:$H$300,"&gt;0")+COUNTIFS('07'!$D$3:$D$300,C965,'07'!$H$3:$H$300,"&gt;0")+COUNTIFS('08'!$C$3:$C$300,C965,'08'!$H$3:$H$300,"&gt;0")+COUNTIFS('08'!$D$3:$D$300,C965,'08'!$H$3:$H$300,"&gt;0")+COUNTIFS('09'!$C$3:$C$300,C965,'09'!$H$3:$H$300,"&gt;0")+COUNTIFS('09'!$D$3:$D$300,C965,'09'!$H$3:$H$300,"&gt;0")+COUNTIFS('10'!$C$3:$C$260,C965,'10'!$I$3:$I$260,"&gt;0")+COUNTIFS('10'!$D$3:$D$260,C965,'10'!$I$3:$I$260,"&gt;0")+COUNTIFS('11'!$C$3:$C$300,C965,'11'!$H$3:$H$300,"&gt;0")+COUNTIFS('11'!$D$3:$D$300,C965,'11'!$H$3:$H$300,"&gt;0")+COUNTIFS('12'!$C$3:$C$300,C965,'12'!$H$3:$H$300,"&gt;0")+COUNTIFS('12'!$D$3:$D$300,C965,'12'!$H$3:$H$300,"&gt;0")</f>
        <v>0</v>
      </c>
      <c r="G965" s="18">
        <f>COUNTIFS('01'!$C$3:$C$300,C965,'01'!$H$3:$H$300,"&lt;0")+COUNTIFS('01'!$D$3:$D$300,C965,'01'!$H$3:$H$300,"&lt;0")+COUNTIFS('02'!$C$3:$C$300,C965,'02'!$H$3:$H$300,"&lt;0")+COUNTIFS('02'!$D$3:$D$300,C965,'02'!$H$3:$H$300,"&lt;0")+COUNTIFS('03'!$C$3:$C$300,C965,'03'!$H$3:$H$300,"&lt;0")+COUNTIFS('03'!$D$3:$D$300,C965,'03'!$H$3:$H$300,"&lt;0")+COUNTIFS('04'!$C$3:$C$300,C965,'04'!$H$3:$H$300,"&lt;0")+COUNTIFS('04'!$D$3:$D$300,C965,'04'!$H$3:$H$300,"&lt;0")+COUNTIFS('05'!$C$3:$C$300,C965,'05'!$H$3:$H$300,"&lt;0")+COUNTIFS('05'!$D$3:$D$300,C965,'05'!$H$3:$H$300,"&lt;0")+COUNTIFS('06'!$C$3:$C$300,C965,'06'!$H$3:$H$300,"&lt;0")+COUNTIFS('06'!$D$3:$D$300,C965,'06'!$H$3:$H$300,"&lt;0")+COUNTIFS('07'!$C$3:$C$300,C965,'07'!$H$3:$H$300,"&lt;0")+COUNTIFS('07'!$D$3:$D$300,C965,'07'!$H$3:$H$300,"&lt;0")+COUNTIFS('08'!$C$3:$C$300,C965,'08'!$H$3:$H$300,"&lt;0")+COUNTIFS('08'!$D$3:$D$300,C965,'08'!$H$3:$H$300,"&lt;0")+COUNTIFS('09'!$C$3:$C$300,C965,'09'!$H$3:$H$300,"&lt;0")+COUNTIFS('09'!$D$3:$D$300,C965,'09'!$H$3:$H$300,"&lt;0")+COUNTIFS('10'!$C$3:$C$260,C965,'10'!$I$3:$I$260,"&lt;0")+COUNTIFS('10'!$D$3:$D$260,C965,'10'!$I$3:$I$260,"&lt;0")+COUNTIFS('11'!$C$3:$C$300,C965,'11'!$H$3:$H$300,"&lt;0")+COUNTIFS('11'!$D$3:$D$300,C965,'11'!$H$3:$H$300,"&lt;0")+COUNTIFS('12'!$C$3:$C$300,C965,'12'!$H$3:$H$300,"&lt;0")+COUNTIFS('12'!$D$3:$D$300,C965,'12'!$H$3:$H$300,"&lt;0")</f>
        <v>0</v>
      </c>
      <c r="H965" s="19">
        <f>SUMIFS('01'!$H$3:$H$300,'01'!$C$3:$C$300,C965)+SUMIFS('01'!$H$3:$H$300,'01'!$D$3:$D$300,C965)+SUMIFS('02'!$H$3:$H$300,'02'!$C$3:$C$300,C965)+SUMIFS('02'!$H$3:$H$300,'02'!$D$3:$D$300,C965)+SUMIFS('03'!$H$3:$H$300,'03'!$C$3:$C$300,C965)+SUMIFS('03'!$H$3:$H$300,'03'!$D$3:$D$300,C965)+SUMIFS('04'!$H$3:$H$300,'04'!$C$3:$C$300,C965)+SUMIFS('04'!$H$3:$H$300,'04'!$D$3:$D$300,C965)+SUMIFS('05'!$H$3:$H$300,'05'!$C$3:$C$300,C965)+SUMIFS('05'!$H$3:$H$300,'05'!$D$3:$D$300,C965)+SUMIFS('06'!$H$3:$H$300,'06'!$C$3:$C$300,C965)+SUMIFS('06'!$H$3:$H$300,'06'!$D$3:$D$300,C965)+SUMIFS('07'!$H$3:$H$300,'07'!$C$3:$C$300,C965)+SUMIFS('07'!$H$3:$H$300,'07'!$D$3:$D$300,C965)+SUMIFS('08'!$H$3:$H$300,'08'!$C$3:$C$300,C965)+SUMIFS('08'!$H$3:$H$300,'08'!$D$3:$D$300,C965)+SUMIFS('09'!$H$3:$H$300,'09'!$C$3:$C$300,C965)+SUMIFS('09'!$H$3:$H$300,'09'!$D$3:$D$300,C965)+SUMIFS('10'!$I$3:$I$260,'10'!$C$3:$C$260,C965)+SUMIFS('10'!$I$3:$I$260,'10'!$D$3:$D$260,C965)+SUMIFS('11'!$H$3:$H$300,'11'!$C$3:$C$300,C965)+SUMIFS('11'!$H$3:$H$300,'11'!$D$3:$D$300,C965)+SUMIFS('12'!$H$3:$H$300,'12'!$C$3:$C$300,C965)+SUMIFS('12'!$H$3:$H$300,'12'!$D$3:$D$300,C965)</f>
        <v>0</v>
      </c>
      <c r="I965" s="212"/>
      <c r="J965" s="231"/>
      <c r="K965" s="212"/>
      <c r="L965" s="212"/>
    </row>
    <row r="966" spans="1:12" ht="24.75" customHeight="1">
      <c r="A966" s="16">
        <f>Equipes!$H966+(ROW(Equipes!$H966)/100000)</f>
        <v>9.6600000000000002E-3</v>
      </c>
      <c r="B966" s="13">
        <f>RANK(Equipes!$A966,A:A)</f>
        <v>35</v>
      </c>
      <c r="C966" s="28"/>
      <c r="D966" s="18">
        <f>COUNTIF('01'!$C$3:$C$300,C966)+COUNTIF('02'!$C$3:$C$300,C966)+COUNTIF('03'!$C$3:$C$300,C966)+COUNTIF('04'!$C$3:$C$300,C966)+COUNTIF('05'!$C$3:$C$300,C966)+COUNTIF('06'!$C$3:$C$300,C966)+COUNTIF('07'!$C$3:$C$300,C966)+COUNTIF('08'!$C$3:$C$300,C966)+COUNTIF('09'!$C$3:$C$300,C966)+COUNTIF('10'!$C$3:$C$260,C966)+COUNTIF('11'!$C$3:$C$300,C966)+COUNTIF('12'!$C$3:$C$300,C966)</f>
        <v>0</v>
      </c>
      <c r="E966" s="18">
        <f>COUNTIF('01'!$D$3:$D$300,C966)+COUNTIF('02'!$D$3:$D$300,C966)+COUNTIF('03'!$D$3:$D$300,C966)+COUNTIF('04'!$D$3:$D$300,C966)+COUNTIF('05'!$D$3:$D$300,C966)+COUNTIF('06'!$D$3:$D$300,C966)+COUNTIF('07'!$D$3:$D$300,C966)+COUNTIF('08'!$D$3:$D$300,C966)+COUNTIF('09'!$D$3:$D$300,C966)+COUNTIF('10'!$D$3:$D$260,C966)+COUNTIF('11'!$D$3:$D$300,C966)+COUNTIF('12'!$D$3:$D$300,C966)</f>
        <v>0</v>
      </c>
      <c r="F966" s="18">
        <f>COUNTIFS('01'!$C$3:$C$300,C966,'01'!$H$3:$H$300,"&gt;0")+COUNTIFS('01'!$D$3:$D$300,C966,'01'!$H$3:$H$300,"&gt;0")+COUNTIFS('02'!$C$3:$C$300,C966,'02'!$H$3:$H$300,"&gt;0")+COUNTIFS('02'!$D$3:$D$300,C966,'02'!$H$3:$H$300,"&gt;0")+COUNTIFS('03'!$C$3:$C$300,C966,'03'!$H$3:$H$300,"&gt;0")+COUNTIFS('03'!$D$3:$D$300,C966,'03'!$H$3:$H$300,"&gt;0")+COUNTIFS('04'!$C$3:$C$300,C966,'04'!$H$3:$H$300,"&gt;0")+COUNTIFS('04'!$D$3:$D$300,C966,'04'!$H$3:$H$300,"&gt;0")+COUNTIFS('05'!$C$3:$C$300,C966,'05'!$H$3:$H$300,"&gt;0")+COUNTIFS('05'!$D$3:$D$300,C966,'05'!$H$3:$H$300,"&gt;0")+COUNTIFS('06'!$C$3:$C$300,C966,'06'!$H$3:$H$300,"&gt;0")+COUNTIFS('06'!$D$3:$D$300,C966,'06'!$H$3:$H$300,"&gt;0")+COUNTIFS('07'!$C$3:$C$300,C966,'07'!$H$3:$H$300,"&gt;0")+COUNTIFS('07'!$D$3:$D$300,C966,'07'!$H$3:$H$300,"&gt;0")+COUNTIFS('08'!$C$3:$C$300,C966,'08'!$H$3:$H$300,"&gt;0")+COUNTIFS('08'!$D$3:$D$300,C966,'08'!$H$3:$H$300,"&gt;0")+COUNTIFS('09'!$C$3:$C$300,C966,'09'!$H$3:$H$300,"&gt;0")+COUNTIFS('09'!$D$3:$D$300,C966,'09'!$H$3:$H$300,"&gt;0")+COUNTIFS('10'!$C$3:$C$260,C966,'10'!$I$3:$I$260,"&gt;0")+COUNTIFS('10'!$D$3:$D$260,C966,'10'!$I$3:$I$260,"&gt;0")+COUNTIFS('11'!$C$3:$C$300,C966,'11'!$H$3:$H$300,"&gt;0")+COUNTIFS('11'!$D$3:$D$300,C966,'11'!$H$3:$H$300,"&gt;0")+COUNTIFS('12'!$C$3:$C$300,C966,'12'!$H$3:$H$300,"&gt;0")+COUNTIFS('12'!$D$3:$D$300,C966,'12'!$H$3:$H$300,"&gt;0")</f>
        <v>0</v>
      </c>
      <c r="G966" s="18">
        <f>COUNTIFS('01'!$C$3:$C$300,C966,'01'!$H$3:$H$300,"&lt;0")+COUNTIFS('01'!$D$3:$D$300,C966,'01'!$H$3:$H$300,"&lt;0")+COUNTIFS('02'!$C$3:$C$300,C966,'02'!$H$3:$H$300,"&lt;0")+COUNTIFS('02'!$D$3:$D$300,C966,'02'!$H$3:$H$300,"&lt;0")+COUNTIFS('03'!$C$3:$C$300,C966,'03'!$H$3:$H$300,"&lt;0")+COUNTIFS('03'!$D$3:$D$300,C966,'03'!$H$3:$H$300,"&lt;0")+COUNTIFS('04'!$C$3:$C$300,C966,'04'!$H$3:$H$300,"&lt;0")+COUNTIFS('04'!$D$3:$D$300,C966,'04'!$H$3:$H$300,"&lt;0")+COUNTIFS('05'!$C$3:$C$300,C966,'05'!$H$3:$H$300,"&lt;0")+COUNTIFS('05'!$D$3:$D$300,C966,'05'!$H$3:$H$300,"&lt;0")+COUNTIFS('06'!$C$3:$C$300,C966,'06'!$H$3:$H$300,"&lt;0")+COUNTIFS('06'!$D$3:$D$300,C966,'06'!$H$3:$H$300,"&lt;0")+COUNTIFS('07'!$C$3:$C$300,C966,'07'!$H$3:$H$300,"&lt;0")+COUNTIFS('07'!$D$3:$D$300,C966,'07'!$H$3:$H$300,"&lt;0")+COUNTIFS('08'!$C$3:$C$300,C966,'08'!$H$3:$H$300,"&lt;0")+COUNTIFS('08'!$D$3:$D$300,C966,'08'!$H$3:$H$300,"&lt;0")+COUNTIFS('09'!$C$3:$C$300,C966,'09'!$H$3:$H$300,"&lt;0")+COUNTIFS('09'!$D$3:$D$300,C966,'09'!$H$3:$H$300,"&lt;0")+COUNTIFS('10'!$C$3:$C$260,C966,'10'!$I$3:$I$260,"&lt;0")+COUNTIFS('10'!$D$3:$D$260,C966,'10'!$I$3:$I$260,"&lt;0")+COUNTIFS('11'!$C$3:$C$300,C966,'11'!$H$3:$H$300,"&lt;0")+COUNTIFS('11'!$D$3:$D$300,C966,'11'!$H$3:$H$300,"&lt;0")+COUNTIFS('12'!$C$3:$C$300,C966,'12'!$H$3:$H$300,"&lt;0")+COUNTIFS('12'!$D$3:$D$300,C966,'12'!$H$3:$H$300,"&lt;0")</f>
        <v>0</v>
      </c>
      <c r="H966" s="19">
        <f>SUMIFS('01'!$H$3:$H$300,'01'!$C$3:$C$300,C966)+SUMIFS('01'!$H$3:$H$300,'01'!$D$3:$D$300,C966)+SUMIFS('02'!$H$3:$H$300,'02'!$C$3:$C$300,C966)+SUMIFS('02'!$H$3:$H$300,'02'!$D$3:$D$300,C966)+SUMIFS('03'!$H$3:$H$300,'03'!$C$3:$C$300,C966)+SUMIFS('03'!$H$3:$H$300,'03'!$D$3:$D$300,C966)+SUMIFS('04'!$H$3:$H$300,'04'!$C$3:$C$300,C966)+SUMIFS('04'!$H$3:$H$300,'04'!$D$3:$D$300,C966)+SUMIFS('05'!$H$3:$H$300,'05'!$C$3:$C$300,C966)+SUMIFS('05'!$H$3:$H$300,'05'!$D$3:$D$300,C966)+SUMIFS('06'!$H$3:$H$300,'06'!$C$3:$C$300,C966)+SUMIFS('06'!$H$3:$H$300,'06'!$D$3:$D$300,C966)+SUMIFS('07'!$H$3:$H$300,'07'!$C$3:$C$300,C966)+SUMIFS('07'!$H$3:$H$300,'07'!$D$3:$D$300,C966)+SUMIFS('08'!$H$3:$H$300,'08'!$C$3:$C$300,C966)+SUMIFS('08'!$H$3:$H$300,'08'!$D$3:$D$300,C966)+SUMIFS('09'!$H$3:$H$300,'09'!$C$3:$C$300,C966)+SUMIFS('09'!$H$3:$H$300,'09'!$D$3:$D$300,C966)+SUMIFS('10'!$I$3:$I$260,'10'!$C$3:$C$260,C966)+SUMIFS('10'!$I$3:$I$260,'10'!$D$3:$D$260,C966)+SUMIFS('11'!$H$3:$H$300,'11'!$C$3:$C$300,C966)+SUMIFS('11'!$H$3:$H$300,'11'!$D$3:$D$300,C966)+SUMIFS('12'!$H$3:$H$300,'12'!$C$3:$C$300,C966)+SUMIFS('12'!$H$3:$H$300,'12'!$D$3:$D$300,C966)</f>
        <v>0</v>
      </c>
      <c r="I966" s="212"/>
      <c r="J966" s="231"/>
      <c r="K966" s="212"/>
      <c r="L966" s="212"/>
    </row>
    <row r="967" spans="1:12" ht="24.75" customHeight="1">
      <c r="A967" s="16">
        <f>Equipes!$H967+(ROW(Equipes!$H967)/100000)</f>
        <v>9.6699999999999998E-3</v>
      </c>
      <c r="B967" s="13">
        <f>RANK(Equipes!$A967,A:A)</f>
        <v>34</v>
      </c>
      <c r="C967" s="28"/>
      <c r="D967" s="18">
        <f>COUNTIF('01'!$C$3:$C$300,C967)+COUNTIF('02'!$C$3:$C$300,C967)+COUNTIF('03'!$C$3:$C$300,C967)+COUNTIF('04'!$C$3:$C$300,C967)+COUNTIF('05'!$C$3:$C$300,C967)+COUNTIF('06'!$C$3:$C$300,C967)+COUNTIF('07'!$C$3:$C$300,C967)+COUNTIF('08'!$C$3:$C$300,C967)+COUNTIF('09'!$C$3:$C$300,C967)+COUNTIF('10'!$C$3:$C$260,C967)+COUNTIF('11'!$C$3:$C$300,C967)+COUNTIF('12'!$C$3:$C$300,C967)</f>
        <v>0</v>
      </c>
      <c r="E967" s="18">
        <f>COUNTIF('01'!$D$3:$D$300,C967)+COUNTIF('02'!$D$3:$D$300,C967)+COUNTIF('03'!$D$3:$D$300,C967)+COUNTIF('04'!$D$3:$D$300,C967)+COUNTIF('05'!$D$3:$D$300,C967)+COUNTIF('06'!$D$3:$D$300,C967)+COUNTIF('07'!$D$3:$D$300,C967)+COUNTIF('08'!$D$3:$D$300,C967)+COUNTIF('09'!$D$3:$D$300,C967)+COUNTIF('10'!$D$3:$D$260,C967)+COUNTIF('11'!$D$3:$D$300,C967)+COUNTIF('12'!$D$3:$D$300,C967)</f>
        <v>0</v>
      </c>
      <c r="F967" s="18">
        <f>COUNTIFS('01'!$C$3:$C$300,C967,'01'!$H$3:$H$300,"&gt;0")+COUNTIFS('01'!$D$3:$D$300,C967,'01'!$H$3:$H$300,"&gt;0")+COUNTIFS('02'!$C$3:$C$300,C967,'02'!$H$3:$H$300,"&gt;0")+COUNTIFS('02'!$D$3:$D$300,C967,'02'!$H$3:$H$300,"&gt;0")+COUNTIFS('03'!$C$3:$C$300,C967,'03'!$H$3:$H$300,"&gt;0")+COUNTIFS('03'!$D$3:$D$300,C967,'03'!$H$3:$H$300,"&gt;0")+COUNTIFS('04'!$C$3:$C$300,C967,'04'!$H$3:$H$300,"&gt;0")+COUNTIFS('04'!$D$3:$D$300,C967,'04'!$H$3:$H$300,"&gt;0")+COUNTIFS('05'!$C$3:$C$300,C967,'05'!$H$3:$H$300,"&gt;0")+COUNTIFS('05'!$D$3:$D$300,C967,'05'!$H$3:$H$300,"&gt;0")+COUNTIFS('06'!$C$3:$C$300,C967,'06'!$H$3:$H$300,"&gt;0")+COUNTIFS('06'!$D$3:$D$300,C967,'06'!$H$3:$H$300,"&gt;0")+COUNTIFS('07'!$C$3:$C$300,C967,'07'!$H$3:$H$300,"&gt;0")+COUNTIFS('07'!$D$3:$D$300,C967,'07'!$H$3:$H$300,"&gt;0")+COUNTIFS('08'!$C$3:$C$300,C967,'08'!$H$3:$H$300,"&gt;0")+COUNTIFS('08'!$D$3:$D$300,C967,'08'!$H$3:$H$300,"&gt;0")+COUNTIFS('09'!$C$3:$C$300,C967,'09'!$H$3:$H$300,"&gt;0")+COUNTIFS('09'!$D$3:$D$300,C967,'09'!$H$3:$H$300,"&gt;0")+COUNTIFS('10'!$C$3:$C$260,C967,'10'!$I$3:$I$260,"&gt;0")+COUNTIFS('10'!$D$3:$D$260,C967,'10'!$I$3:$I$260,"&gt;0")+COUNTIFS('11'!$C$3:$C$300,C967,'11'!$H$3:$H$300,"&gt;0")+COUNTIFS('11'!$D$3:$D$300,C967,'11'!$H$3:$H$300,"&gt;0")+COUNTIFS('12'!$C$3:$C$300,C967,'12'!$H$3:$H$300,"&gt;0")+COUNTIFS('12'!$D$3:$D$300,C967,'12'!$H$3:$H$300,"&gt;0")</f>
        <v>0</v>
      </c>
      <c r="G967" s="18">
        <f>COUNTIFS('01'!$C$3:$C$300,C967,'01'!$H$3:$H$300,"&lt;0")+COUNTIFS('01'!$D$3:$D$300,C967,'01'!$H$3:$H$300,"&lt;0")+COUNTIFS('02'!$C$3:$C$300,C967,'02'!$H$3:$H$300,"&lt;0")+COUNTIFS('02'!$D$3:$D$300,C967,'02'!$H$3:$H$300,"&lt;0")+COUNTIFS('03'!$C$3:$C$300,C967,'03'!$H$3:$H$300,"&lt;0")+COUNTIFS('03'!$D$3:$D$300,C967,'03'!$H$3:$H$300,"&lt;0")+COUNTIFS('04'!$C$3:$C$300,C967,'04'!$H$3:$H$300,"&lt;0")+COUNTIFS('04'!$D$3:$D$300,C967,'04'!$H$3:$H$300,"&lt;0")+COUNTIFS('05'!$C$3:$C$300,C967,'05'!$H$3:$H$300,"&lt;0")+COUNTIFS('05'!$D$3:$D$300,C967,'05'!$H$3:$H$300,"&lt;0")+COUNTIFS('06'!$C$3:$C$300,C967,'06'!$H$3:$H$300,"&lt;0")+COUNTIFS('06'!$D$3:$D$300,C967,'06'!$H$3:$H$300,"&lt;0")+COUNTIFS('07'!$C$3:$C$300,C967,'07'!$H$3:$H$300,"&lt;0")+COUNTIFS('07'!$D$3:$D$300,C967,'07'!$H$3:$H$300,"&lt;0")+COUNTIFS('08'!$C$3:$C$300,C967,'08'!$H$3:$H$300,"&lt;0")+COUNTIFS('08'!$D$3:$D$300,C967,'08'!$H$3:$H$300,"&lt;0")+COUNTIFS('09'!$C$3:$C$300,C967,'09'!$H$3:$H$300,"&lt;0")+COUNTIFS('09'!$D$3:$D$300,C967,'09'!$H$3:$H$300,"&lt;0")+COUNTIFS('10'!$C$3:$C$260,C967,'10'!$I$3:$I$260,"&lt;0")+COUNTIFS('10'!$D$3:$D$260,C967,'10'!$I$3:$I$260,"&lt;0")+COUNTIFS('11'!$C$3:$C$300,C967,'11'!$H$3:$H$300,"&lt;0")+COUNTIFS('11'!$D$3:$D$300,C967,'11'!$H$3:$H$300,"&lt;0")+COUNTIFS('12'!$C$3:$C$300,C967,'12'!$H$3:$H$300,"&lt;0")+COUNTIFS('12'!$D$3:$D$300,C967,'12'!$H$3:$H$300,"&lt;0")</f>
        <v>0</v>
      </c>
      <c r="H967" s="19">
        <f>SUMIFS('01'!$H$3:$H$300,'01'!$C$3:$C$300,C967)+SUMIFS('01'!$H$3:$H$300,'01'!$D$3:$D$300,C967)+SUMIFS('02'!$H$3:$H$300,'02'!$C$3:$C$300,C967)+SUMIFS('02'!$H$3:$H$300,'02'!$D$3:$D$300,C967)+SUMIFS('03'!$H$3:$H$300,'03'!$C$3:$C$300,C967)+SUMIFS('03'!$H$3:$H$300,'03'!$D$3:$D$300,C967)+SUMIFS('04'!$H$3:$H$300,'04'!$C$3:$C$300,C967)+SUMIFS('04'!$H$3:$H$300,'04'!$D$3:$D$300,C967)+SUMIFS('05'!$H$3:$H$300,'05'!$C$3:$C$300,C967)+SUMIFS('05'!$H$3:$H$300,'05'!$D$3:$D$300,C967)+SUMIFS('06'!$H$3:$H$300,'06'!$C$3:$C$300,C967)+SUMIFS('06'!$H$3:$H$300,'06'!$D$3:$D$300,C967)+SUMIFS('07'!$H$3:$H$300,'07'!$C$3:$C$300,C967)+SUMIFS('07'!$H$3:$H$300,'07'!$D$3:$D$300,C967)+SUMIFS('08'!$H$3:$H$300,'08'!$C$3:$C$300,C967)+SUMIFS('08'!$H$3:$H$300,'08'!$D$3:$D$300,C967)+SUMIFS('09'!$H$3:$H$300,'09'!$C$3:$C$300,C967)+SUMIFS('09'!$H$3:$H$300,'09'!$D$3:$D$300,C967)+SUMIFS('10'!$I$3:$I$260,'10'!$C$3:$C$260,C967)+SUMIFS('10'!$I$3:$I$260,'10'!$D$3:$D$260,C967)+SUMIFS('11'!$H$3:$H$300,'11'!$C$3:$C$300,C967)+SUMIFS('11'!$H$3:$H$300,'11'!$D$3:$D$300,C967)+SUMIFS('12'!$H$3:$H$300,'12'!$C$3:$C$300,C967)+SUMIFS('12'!$H$3:$H$300,'12'!$D$3:$D$300,C967)</f>
        <v>0</v>
      </c>
      <c r="I967" s="212"/>
      <c r="J967" s="231"/>
      <c r="K967" s="212"/>
      <c r="L967" s="212"/>
    </row>
    <row r="968" spans="1:12" ht="24.75" customHeight="1">
      <c r="A968" s="16">
        <f>Equipes!$H968+(ROW(Equipes!$H968)/100000)</f>
        <v>9.6799999999999994E-3</v>
      </c>
      <c r="B968" s="13">
        <f>RANK(Equipes!$A968,A:A)</f>
        <v>33</v>
      </c>
      <c r="C968" s="28"/>
      <c r="D968" s="18">
        <f>COUNTIF('01'!$C$3:$C$300,C968)+COUNTIF('02'!$C$3:$C$300,C968)+COUNTIF('03'!$C$3:$C$300,C968)+COUNTIF('04'!$C$3:$C$300,C968)+COUNTIF('05'!$C$3:$C$300,C968)+COUNTIF('06'!$C$3:$C$300,C968)+COUNTIF('07'!$C$3:$C$300,C968)+COUNTIF('08'!$C$3:$C$300,C968)+COUNTIF('09'!$C$3:$C$300,C968)+COUNTIF('10'!$C$3:$C$260,C968)+COUNTIF('11'!$C$3:$C$300,C968)+COUNTIF('12'!$C$3:$C$300,C968)</f>
        <v>0</v>
      </c>
      <c r="E968" s="18">
        <f>COUNTIF('01'!$D$3:$D$300,C968)+COUNTIF('02'!$D$3:$D$300,C968)+COUNTIF('03'!$D$3:$D$300,C968)+COUNTIF('04'!$D$3:$D$300,C968)+COUNTIF('05'!$D$3:$D$300,C968)+COUNTIF('06'!$D$3:$D$300,C968)+COUNTIF('07'!$D$3:$D$300,C968)+COUNTIF('08'!$D$3:$D$300,C968)+COUNTIF('09'!$D$3:$D$300,C968)+COUNTIF('10'!$D$3:$D$260,C968)+COUNTIF('11'!$D$3:$D$300,C968)+COUNTIF('12'!$D$3:$D$300,C968)</f>
        <v>0</v>
      </c>
      <c r="F968" s="18">
        <f>COUNTIFS('01'!$C$3:$C$300,C968,'01'!$H$3:$H$300,"&gt;0")+COUNTIFS('01'!$D$3:$D$300,C968,'01'!$H$3:$H$300,"&gt;0")+COUNTIFS('02'!$C$3:$C$300,C968,'02'!$H$3:$H$300,"&gt;0")+COUNTIFS('02'!$D$3:$D$300,C968,'02'!$H$3:$H$300,"&gt;0")+COUNTIFS('03'!$C$3:$C$300,C968,'03'!$H$3:$H$300,"&gt;0")+COUNTIFS('03'!$D$3:$D$300,C968,'03'!$H$3:$H$300,"&gt;0")+COUNTIFS('04'!$C$3:$C$300,C968,'04'!$H$3:$H$300,"&gt;0")+COUNTIFS('04'!$D$3:$D$300,C968,'04'!$H$3:$H$300,"&gt;0")+COUNTIFS('05'!$C$3:$C$300,C968,'05'!$H$3:$H$300,"&gt;0")+COUNTIFS('05'!$D$3:$D$300,C968,'05'!$H$3:$H$300,"&gt;0")+COUNTIFS('06'!$C$3:$C$300,C968,'06'!$H$3:$H$300,"&gt;0")+COUNTIFS('06'!$D$3:$D$300,C968,'06'!$H$3:$H$300,"&gt;0")+COUNTIFS('07'!$C$3:$C$300,C968,'07'!$H$3:$H$300,"&gt;0")+COUNTIFS('07'!$D$3:$D$300,C968,'07'!$H$3:$H$300,"&gt;0")+COUNTIFS('08'!$C$3:$C$300,C968,'08'!$H$3:$H$300,"&gt;0")+COUNTIFS('08'!$D$3:$D$300,C968,'08'!$H$3:$H$300,"&gt;0")+COUNTIFS('09'!$C$3:$C$300,C968,'09'!$H$3:$H$300,"&gt;0")+COUNTIFS('09'!$D$3:$D$300,C968,'09'!$H$3:$H$300,"&gt;0")+COUNTIFS('10'!$C$3:$C$260,C968,'10'!$I$3:$I$260,"&gt;0")+COUNTIFS('10'!$D$3:$D$260,C968,'10'!$I$3:$I$260,"&gt;0")+COUNTIFS('11'!$C$3:$C$300,C968,'11'!$H$3:$H$300,"&gt;0")+COUNTIFS('11'!$D$3:$D$300,C968,'11'!$H$3:$H$300,"&gt;0")+COUNTIFS('12'!$C$3:$C$300,C968,'12'!$H$3:$H$300,"&gt;0")+COUNTIFS('12'!$D$3:$D$300,C968,'12'!$H$3:$H$300,"&gt;0")</f>
        <v>0</v>
      </c>
      <c r="G968" s="18">
        <f>COUNTIFS('01'!$C$3:$C$300,C968,'01'!$H$3:$H$300,"&lt;0")+COUNTIFS('01'!$D$3:$D$300,C968,'01'!$H$3:$H$300,"&lt;0")+COUNTIFS('02'!$C$3:$C$300,C968,'02'!$H$3:$H$300,"&lt;0")+COUNTIFS('02'!$D$3:$D$300,C968,'02'!$H$3:$H$300,"&lt;0")+COUNTIFS('03'!$C$3:$C$300,C968,'03'!$H$3:$H$300,"&lt;0")+COUNTIFS('03'!$D$3:$D$300,C968,'03'!$H$3:$H$300,"&lt;0")+COUNTIFS('04'!$C$3:$C$300,C968,'04'!$H$3:$H$300,"&lt;0")+COUNTIFS('04'!$D$3:$D$300,C968,'04'!$H$3:$H$300,"&lt;0")+COUNTIFS('05'!$C$3:$C$300,C968,'05'!$H$3:$H$300,"&lt;0")+COUNTIFS('05'!$D$3:$D$300,C968,'05'!$H$3:$H$300,"&lt;0")+COUNTIFS('06'!$C$3:$C$300,C968,'06'!$H$3:$H$300,"&lt;0")+COUNTIFS('06'!$D$3:$D$300,C968,'06'!$H$3:$H$300,"&lt;0")+COUNTIFS('07'!$C$3:$C$300,C968,'07'!$H$3:$H$300,"&lt;0")+COUNTIFS('07'!$D$3:$D$300,C968,'07'!$H$3:$H$300,"&lt;0")+COUNTIFS('08'!$C$3:$C$300,C968,'08'!$H$3:$H$300,"&lt;0")+COUNTIFS('08'!$D$3:$D$300,C968,'08'!$H$3:$H$300,"&lt;0")+COUNTIFS('09'!$C$3:$C$300,C968,'09'!$H$3:$H$300,"&lt;0")+COUNTIFS('09'!$D$3:$D$300,C968,'09'!$H$3:$H$300,"&lt;0")+COUNTIFS('10'!$C$3:$C$260,C968,'10'!$I$3:$I$260,"&lt;0")+COUNTIFS('10'!$D$3:$D$260,C968,'10'!$I$3:$I$260,"&lt;0")+COUNTIFS('11'!$C$3:$C$300,C968,'11'!$H$3:$H$300,"&lt;0")+COUNTIFS('11'!$D$3:$D$300,C968,'11'!$H$3:$H$300,"&lt;0")+COUNTIFS('12'!$C$3:$C$300,C968,'12'!$H$3:$H$300,"&lt;0")+COUNTIFS('12'!$D$3:$D$300,C968,'12'!$H$3:$H$300,"&lt;0")</f>
        <v>0</v>
      </c>
      <c r="H968" s="19">
        <f>SUMIFS('01'!$H$3:$H$300,'01'!$C$3:$C$300,C968)+SUMIFS('01'!$H$3:$H$300,'01'!$D$3:$D$300,C968)+SUMIFS('02'!$H$3:$H$300,'02'!$C$3:$C$300,C968)+SUMIFS('02'!$H$3:$H$300,'02'!$D$3:$D$300,C968)+SUMIFS('03'!$H$3:$H$300,'03'!$C$3:$C$300,C968)+SUMIFS('03'!$H$3:$H$300,'03'!$D$3:$D$300,C968)+SUMIFS('04'!$H$3:$H$300,'04'!$C$3:$C$300,C968)+SUMIFS('04'!$H$3:$H$300,'04'!$D$3:$D$300,C968)+SUMIFS('05'!$H$3:$H$300,'05'!$C$3:$C$300,C968)+SUMIFS('05'!$H$3:$H$300,'05'!$D$3:$D$300,C968)+SUMIFS('06'!$H$3:$H$300,'06'!$C$3:$C$300,C968)+SUMIFS('06'!$H$3:$H$300,'06'!$D$3:$D$300,C968)+SUMIFS('07'!$H$3:$H$300,'07'!$C$3:$C$300,C968)+SUMIFS('07'!$H$3:$H$300,'07'!$D$3:$D$300,C968)+SUMIFS('08'!$H$3:$H$300,'08'!$C$3:$C$300,C968)+SUMIFS('08'!$H$3:$H$300,'08'!$D$3:$D$300,C968)+SUMIFS('09'!$H$3:$H$300,'09'!$C$3:$C$300,C968)+SUMIFS('09'!$H$3:$H$300,'09'!$D$3:$D$300,C968)+SUMIFS('10'!$I$3:$I$260,'10'!$C$3:$C$260,C968)+SUMIFS('10'!$I$3:$I$260,'10'!$D$3:$D$260,C968)+SUMIFS('11'!$H$3:$H$300,'11'!$C$3:$C$300,C968)+SUMIFS('11'!$H$3:$H$300,'11'!$D$3:$D$300,C968)+SUMIFS('12'!$H$3:$H$300,'12'!$C$3:$C$300,C968)+SUMIFS('12'!$H$3:$H$300,'12'!$D$3:$D$300,C968)</f>
        <v>0</v>
      </c>
      <c r="I968" s="212"/>
      <c r="J968" s="231"/>
      <c r="K968" s="212"/>
      <c r="L968" s="212"/>
    </row>
    <row r="969" spans="1:12" ht="24.75" customHeight="1">
      <c r="A969" s="16">
        <f>Equipes!$H969+(ROW(Equipes!$H969)/100000)</f>
        <v>9.6900000000000007E-3</v>
      </c>
      <c r="B969" s="13">
        <f>RANK(Equipes!$A969,A:A)</f>
        <v>32</v>
      </c>
      <c r="C969" s="28"/>
      <c r="D969" s="18">
        <f>COUNTIF('01'!$C$3:$C$300,C969)+COUNTIF('02'!$C$3:$C$300,C969)+COUNTIF('03'!$C$3:$C$300,C969)+COUNTIF('04'!$C$3:$C$300,C969)+COUNTIF('05'!$C$3:$C$300,C969)+COUNTIF('06'!$C$3:$C$300,C969)+COUNTIF('07'!$C$3:$C$300,C969)+COUNTIF('08'!$C$3:$C$300,C969)+COUNTIF('09'!$C$3:$C$300,C969)+COUNTIF('10'!$C$3:$C$260,C969)+COUNTIF('11'!$C$3:$C$300,C969)+COUNTIF('12'!$C$3:$C$300,C969)</f>
        <v>0</v>
      </c>
      <c r="E969" s="18">
        <f>COUNTIF('01'!$D$3:$D$300,C969)+COUNTIF('02'!$D$3:$D$300,C969)+COUNTIF('03'!$D$3:$D$300,C969)+COUNTIF('04'!$D$3:$D$300,C969)+COUNTIF('05'!$D$3:$D$300,C969)+COUNTIF('06'!$D$3:$D$300,C969)+COUNTIF('07'!$D$3:$D$300,C969)+COUNTIF('08'!$D$3:$D$300,C969)+COUNTIF('09'!$D$3:$D$300,C969)+COUNTIF('10'!$D$3:$D$260,C969)+COUNTIF('11'!$D$3:$D$300,C969)+COUNTIF('12'!$D$3:$D$300,C969)</f>
        <v>0</v>
      </c>
      <c r="F969" s="18">
        <f>COUNTIFS('01'!$C$3:$C$300,C969,'01'!$H$3:$H$300,"&gt;0")+COUNTIFS('01'!$D$3:$D$300,C969,'01'!$H$3:$H$300,"&gt;0")+COUNTIFS('02'!$C$3:$C$300,C969,'02'!$H$3:$H$300,"&gt;0")+COUNTIFS('02'!$D$3:$D$300,C969,'02'!$H$3:$H$300,"&gt;0")+COUNTIFS('03'!$C$3:$C$300,C969,'03'!$H$3:$H$300,"&gt;0")+COUNTIFS('03'!$D$3:$D$300,C969,'03'!$H$3:$H$300,"&gt;0")+COUNTIFS('04'!$C$3:$C$300,C969,'04'!$H$3:$H$300,"&gt;0")+COUNTIFS('04'!$D$3:$D$300,C969,'04'!$H$3:$H$300,"&gt;0")+COUNTIFS('05'!$C$3:$C$300,C969,'05'!$H$3:$H$300,"&gt;0")+COUNTIFS('05'!$D$3:$D$300,C969,'05'!$H$3:$H$300,"&gt;0")+COUNTIFS('06'!$C$3:$C$300,C969,'06'!$H$3:$H$300,"&gt;0")+COUNTIFS('06'!$D$3:$D$300,C969,'06'!$H$3:$H$300,"&gt;0")+COUNTIFS('07'!$C$3:$C$300,C969,'07'!$H$3:$H$300,"&gt;0")+COUNTIFS('07'!$D$3:$D$300,C969,'07'!$H$3:$H$300,"&gt;0")+COUNTIFS('08'!$C$3:$C$300,C969,'08'!$H$3:$H$300,"&gt;0")+COUNTIFS('08'!$D$3:$D$300,C969,'08'!$H$3:$H$300,"&gt;0")+COUNTIFS('09'!$C$3:$C$300,C969,'09'!$H$3:$H$300,"&gt;0")+COUNTIFS('09'!$D$3:$D$300,C969,'09'!$H$3:$H$300,"&gt;0")+COUNTIFS('10'!$C$3:$C$260,C969,'10'!$I$3:$I$260,"&gt;0")+COUNTIFS('10'!$D$3:$D$260,C969,'10'!$I$3:$I$260,"&gt;0")+COUNTIFS('11'!$C$3:$C$300,C969,'11'!$H$3:$H$300,"&gt;0")+COUNTIFS('11'!$D$3:$D$300,C969,'11'!$H$3:$H$300,"&gt;0")+COUNTIFS('12'!$C$3:$C$300,C969,'12'!$H$3:$H$300,"&gt;0")+COUNTIFS('12'!$D$3:$D$300,C969,'12'!$H$3:$H$300,"&gt;0")</f>
        <v>0</v>
      </c>
      <c r="G969" s="18">
        <f>COUNTIFS('01'!$C$3:$C$300,C969,'01'!$H$3:$H$300,"&lt;0")+COUNTIFS('01'!$D$3:$D$300,C969,'01'!$H$3:$H$300,"&lt;0")+COUNTIFS('02'!$C$3:$C$300,C969,'02'!$H$3:$H$300,"&lt;0")+COUNTIFS('02'!$D$3:$D$300,C969,'02'!$H$3:$H$300,"&lt;0")+COUNTIFS('03'!$C$3:$C$300,C969,'03'!$H$3:$H$300,"&lt;0")+COUNTIFS('03'!$D$3:$D$300,C969,'03'!$H$3:$H$300,"&lt;0")+COUNTIFS('04'!$C$3:$C$300,C969,'04'!$H$3:$H$300,"&lt;0")+COUNTIFS('04'!$D$3:$D$300,C969,'04'!$H$3:$H$300,"&lt;0")+COUNTIFS('05'!$C$3:$C$300,C969,'05'!$H$3:$H$300,"&lt;0")+COUNTIFS('05'!$D$3:$D$300,C969,'05'!$H$3:$H$300,"&lt;0")+COUNTIFS('06'!$C$3:$C$300,C969,'06'!$H$3:$H$300,"&lt;0")+COUNTIFS('06'!$D$3:$D$300,C969,'06'!$H$3:$H$300,"&lt;0")+COUNTIFS('07'!$C$3:$C$300,C969,'07'!$H$3:$H$300,"&lt;0")+COUNTIFS('07'!$D$3:$D$300,C969,'07'!$H$3:$H$300,"&lt;0")+COUNTIFS('08'!$C$3:$C$300,C969,'08'!$H$3:$H$300,"&lt;0")+COUNTIFS('08'!$D$3:$D$300,C969,'08'!$H$3:$H$300,"&lt;0")+COUNTIFS('09'!$C$3:$C$300,C969,'09'!$H$3:$H$300,"&lt;0")+COUNTIFS('09'!$D$3:$D$300,C969,'09'!$H$3:$H$300,"&lt;0")+COUNTIFS('10'!$C$3:$C$260,C969,'10'!$I$3:$I$260,"&lt;0")+COUNTIFS('10'!$D$3:$D$260,C969,'10'!$I$3:$I$260,"&lt;0")+COUNTIFS('11'!$C$3:$C$300,C969,'11'!$H$3:$H$300,"&lt;0")+COUNTIFS('11'!$D$3:$D$300,C969,'11'!$H$3:$H$300,"&lt;0")+COUNTIFS('12'!$C$3:$C$300,C969,'12'!$H$3:$H$300,"&lt;0")+COUNTIFS('12'!$D$3:$D$300,C969,'12'!$H$3:$H$300,"&lt;0")</f>
        <v>0</v>
      </c>
      <c r="H969" s="19">
        <f>SUMIFS('01'!$H$3:$H$300,'01'!$C$3:$C$300,C969)+SUMIFS('01'!$H$3:$H$300,'01'!$D$3:$D$300,C969)+SUMIFS('02'!$H$3:$H$300,'02'!$C$3:$C$300,C969)+SUMIFS('02'!$H$3:$H$300,'02'!$D$3:$D$300,C969)+SUMIFS('03'!$H$3:$H$300,'03'!$C$3:$C$300,C969)+SUMIFS('03'!$H$3:$H$300,'03'!$D$3:$D$300,C969)+SUMIFS('04'!$H$3:$H$300,'04'!$C$3:$C$300,C969)+SUMIFS('04'!$H$3:$H$300,'04'!$D$3:$D$300,C969)+SUMIFS('05'!$H$3:$H$300,'05'!$C$3:$C$300,C969)+SUMIFS('05'!$H$3:$H$300,'05'!$D$3:$D$300,C969)+SUMIFS('06'!$H$3:$H$300,'06'!$C$3:$C$300,C969)+SUMIFS('06'!$H$3:$H$300,'06'!$D$3:$D$300,C969)+SUMIFS('07'!$H$3:$H$300,'07'!$C$3:$C$300,C969)+SUMIFS('07'!$H$3:$H$300,'07'!$D$3:$D$300,C969)+SUMIFS('08'!$H$3:$H$300,'08'!$C$3:$C$300,C969)+SUMIFS('08'!$H$3:$H$300,'08'!$D$3:$D$300,C969)+SUMIFS('09'!$H$3:$H$300,'09'!$C$3:$C$300,C969)+SUMIFS('09'!$H$3:$H$300,'09'!$D$3:$D$300,C969)+SUMIFS('10'!$I$3:$I$260,'10'!$C$3:$C$260,C969)+SUMIFS('10'!$I$3:$I$260,'10'!$D$3:$D$260,C969)+SUMIFS('11'!$H$3:$H$300,'11'!$C$3:$C$300,C969)+SUMIFS('11'!$H$3:$H$300,'11'!$D$3:$D$300,C969)+SUMIFS('12'!$H$3:$H$300,'12'!$C$3:$C$300,C969)+SUMIFS('12'!$H$3:$H$300,'12'!$D$3:$D$300,C969)</f>
        <v>0</v>
      </c>
      <c r="I969" s="212"/>
      <c r="J969" s="231"/>
      <c r="K969" s="212"/>
      <c r="L969" s="212"/>
    </row>
    <row r="970" spans="1:12" ht="24.75" customHeight="1">
      <c r="A970" s="16">
        <f>Equipes!$H970+(ROW(Equipes!$H970)/100000)</f>
        <v>9.7000000000000003E-3</v>
      </c>
      <c r="B970" s="13">
        <f>RANK(Equipes!$A970,A:A)</f>
        <v>31</v>
      </c>
      <c r="C970" s="28"/>
      <c r="D970" s="18">
        <f>COUNTIF('01'!$C$3:$C$300,C970)+COUNTIF('02'!$C$3:$C$300,C970)+COUNTIF('03'!$C$3:$C$300,C970)+COUNTIF('04'!$C$3:$C$300,C970)+COUNTIF('05'!$C$3:$C$300,C970)+COUNTIF('06'!$C$3:$C$300,C970)+COUNTIF('07'!$C$3:$C$300,C970)+COUNTIF('08'!$C$3:$C$300,C970)+COUNTIF('09'!$C$3:$C$300,C970)+COUNTIF('10'!$C$3:$C$260,C970)+COUNTIF('11'!$C$3:$C$300,C970)+COUNTIF('12'!$C$3:$C$300,C970)</f>
        <v>0</v>
      </c>
      <c r="E970" s="18">
        <f>COUNTIF('01'!$D$3:$D$300,C970)+COUNTIF('02'!$D$3:$D$300,C970)+COUNTIF('03'!$D$3:$D$300,C970)+COUNTIF('04'!$D$3:$D$300,C970)+COUNTIF('05'!$D$3:$D$300,C970)+COUNTIF('06'!$D$3:$D$300,C970)+COUNTIF('07'!$D$3:$D$300,C970)+COUNTIF('08'!$D$3:$D$300,C970)+COUNTIF('09'!$D$3:$D$300,C970)+COUNTIF('10'!$D$3:$D$260,C970)+COUNTIF('11'!$D$3:$D$300,C970)+COUNTIF('12'!$D$3:$D$300,C970)</f>
        <v>0</v>
      </c>
      <c r="F970" s="18">
        <f>COUNTIFS('01'!$C$3:$C$300,C970,'01'!$H$3:$H$300,"&gt;0")+COUNTIFS('01'!$D$3:$D$300,C970,'01'!$H$3:$H$300,"&gt;0")+COUNTIFS('02'!$C$3:$C$300,C970,'02'!$H$3:$H$300,"&gt;0")+COUNTIFS('02'!$D$3:$D$300,C970,'02'!$H$3:$H$300,"&gt;0")+COUNTIFS('03'!$C$3:$C$300,C970,'03'!$H$3:$H$300,"&gt;0")+COUNTIFS('03'!$D$3:$D$300,C970,'03'!$H$3:$H$300,"&gt;0")+COUNTIFS('04'!$C$3:$C$300,C970,'04'!$H$3:$H$300,"&gt;0")+COUNTIFS('04'!$D$3:$D$300,C970,'04'!$H$3:$H$300,"&gt;0")+COUNTIFS('05'!$C$3:$C$300,C970,'05'!$H$3:$H$300,"&gt;0")+COUNTIFS('05'!$D$3:$D$300,C970,'05'!$H$3:$H$300,"&gt;0")+COUNTIFS('06'!$C$3:$C$300,C970,'06'!$H$3:$H$300,"&gt;0")+COUNTIFS('06'!$D$3:$D$300,C970,'06'!$H$3:$H$300,"&gt;0")+COUNTIFS('07'!$C$3:$C$300,C970,'07'!$H$3:$H$300,"&gt;0")+COUNTIFS('07'!$D$3:$D$300,C970,'07'!$H$3:$H$300,"&gt;0")+COUNTIFS('08'!$C$3:$C$300,C970,'08'!$H$3:$H$300,"&gt;0")+COUNTIFS('08'!$D$3:$D$300,C970,'08'!$H$3:$H$300,"&gt;0")+COUNTIFS('09'!$C$3:$C$300,C970,'09'!$H$3:$H$300,"&gt;0")+COUNTIFS('09'!$D$3:$D$300,C970,'09'!$H$3:$H$300,"&gt;0")+COUNTIFS('10'!$C$3:$C$260,C970,'10'!$I$3:$I$260,"&gt;0")+COUNTIFS('10'!$D$3:$D$260,C970,'10'!$I$3:$I$260,"&gt;0")+COUNTIFS('11'!$C$3:$C$300,C970,'11'!$H$3:$H$300,"&gt;0")+COUNTIFS('11'!$D$3:$D$300,C970,'11'!$H$3:$H$300,"&gt;0")+COUNTIFS('12'!$C$3:$C$300,C970,'12'!$H$3:$H$300,"&gt;0")+COUNTIFS('12'!$D$3:$D$300,C970,'12'!$H$3:$H$300,"&gt;0")</f>
        <v>0</v>
      </c>
      <c r="G970" s="18">
        <f>COUNTIFS('01'!$C$3:$C$300,C970,'01'!$H$3:$H$300,"&lt;0")+COUNTIFS('01'!$D$3:$D$300,C970,'01'!$H$3:$H$300,"&lt;0")+COUNTIFS('02'!$C$3:$C$300,C970,'02'!$H$3:$H$300,"&lt;0")+COUNTIFS('02'!$D$3:$D$300,C970,'02'!$H$3:$H$300,"&lt;0")+COUNTIFS('03'!$C$3:$C$300,C970,'03'!$H$3:$H$300,"&lt;0")+COUNTIFS('03'!$D$3:$D$300,C970,'03'!$H$3:$H$300,"&lt;0")+COUNTIFS('04'!$C$3:$C$300,C970,'04'!$H$3:$H$300,"&lt;0")+COUNTIFS('04'!$D$3:$D$300,C970,'04'!$H$3:$H$300,"&lt;0")+COUNTIFS('05'!$C$3:$C$300,C970,'05'!$H$3:$H$300,"&lt;0")+COUNTIFS('05'!$D$3:$D$300,C970,'05'!$H$3:$H$300,"&lt;0")+COUNTIFS('06'!$C$3:$C$300,C970,'06'!$H$3:$H$300,"&lt;0")+COUNTIFS('06'!$D$3:$D$300,C970,'06'!$H$3:$H$300,"&lt;0")+COUNTIFS('07'!$C$3:$C$300,C970,'07'!$H$3:$H$300,"&lt;0")+COUNTIFS('07'!$D$3:$D$300,C970,'07'!$H$3:$H$300,"&lt;0")+COUNTIFS('08'!$C$3:$C$300,C970,'08'!$H$3:$H$300,"&lt;0")+COUNTIFS('08'!$D$3:$D$300,C970,'08'!$H$3:$H$300,"&lt;0")+COUNTIFS('09'!$C$3:$C$300,C970,'09'!$H$3:$H$300,"&lt;0")+COUNTIFS('09'!$D$3:$D$300,C970,'09'!$H$3:$H$300,"&lt;0")+COUNTIFS('10'!$C$3:$C$260,C970,'10'!$I$3:$I$260,"&lt;0")+COUNTIFS('10'!$D$3:$D$260,C970,'10'!$I$3:$I$260,"&lt;0")+COUNTIFS('11'!$C$3:$C$300,C970,'11'!$H$3:$H$300,"&lt;0")+COUNTIFS('11'!$D$3:$D$300,C970,'11'!$H$3:$H$300,"&lt;0")+COUNTIFS('12'!$C$3:$C$300,C970,'12'!$H$3:$H$300,"&lt;0")+COUNTIFS('12'!$D$3:$D$300,C970,'12'!$H$3:$H$300,"&lt;0")</f>
        <v>0</v>
      </c>
      <c r="H970" s="19">
        <f>SUMIFS('01'!$H$3:$H$300,'01'!$C$3:$C$300,C970)+SUMIFS('01'!$H$3:$H$300,'01'!$D$3:$D$300,C970)+SUMIFS('02'!$H$3:$H$300,'02'!$C$3:$C$300,C970)+SUMIFS('02'!$H$3:$H$300,'02'!$D$3:$D$300,C970)+SUMIFS('03'!$H$3:$H$300,'03'!$C$3:$C$300,C970)+SUMIFS('03'!$H$3:$H$300,'03'!$D$3:$D$300,C970)+SUMIFS('04'!$H$3:$H$300,'04'!$C$3:$C$300,C970)+SUMIFS('04'!$H$3:$H$300,'04'!$D$3:$D$300,C970)+SUMIFS('05'!$H$3:$H$300,'05'!$C$3:$C$300,C970)+SUMIFS('05'!$H$3:$H$300,'05'!$D$3:$D$300,C970)+SUMIFS('06'!$H$3:$H$300,'06'!$C$3:$C$300,C970)+SUMIFS('06'!$H$3:$H$300,'06'!$D$3:$D$300,C970)+SUMIFS('07'!$H$3:$H$300,'07'!$C$3:$C$300,C970)+SUMIFS('07'!$H$3:$H$300,'07'!$D$3:$D$300,C970)+SUMIFS('08'!$H$3:$H$300,'08'!$C$3:$C$300,C970)+SUMIFS('08'!$H$3:$H$300,'08'!$D$3:$D$300,C970)+SUMIFS('09'!$H$3:$H$300,'09'!$C$3:$C$300,C970)+SUMIFS('09'!$H$3:$H$300,'09'!$D$3:$D$300,C970)+SUMIFS('10'!$I$3:$I$260,'10'!$C$3:$C$260,C970)+SUMIFS('10'!$I$3:$I$260,'10'!$D$3:$D$260,C970)+SUMIFS('11'!$H$3:$H$300,'11'!$C$3:$C$300,C970)+SUMIFS('11'!$H$3:$H$300,'11'!$D$3:$D$300,C970)+SUMIFS('12'!$H$3:$H$300,'12'!$C$3:$C$300,C970)+SUMIFS('12'!$H$3:$H$300,'12'!$D$3:$D$300,C970)</f>
        <v>0</v>
      </c>
      <c r="I970" s="212"/>
      <c r="J970" s="231"/>
      <c r="K970" s="212"/>
      <c r="L970" s="212"/>
    </row>
    <row r="971" spans="1:12" ht="24.75" customHeight="1">
      <c r="A971" s="16">
        <f>Equipes!$H971+(ROW(Equipes!$H971)/100000)</f>
        <v>9.7099999999999999E-3</v>
      </c>
      <c r="B971" s="13">
        <f>RANK(Equipes!$A971,A:A)</f>
        <v>30</v>
      </c>
      <c r="C971" s="28"/>
      <c r="D971" s="18">
        <f>COUNTIF('01'!$C$3:$C$300,C971)+COUNTIF('02'!$C$3:$C$300,C971)+COUNTIF('03'!$C$3:$C$300,C971)+COUNTIF('04'!$C$3:$C$300,C971)+COUNTIF('05'!$C$3:$C$300,C971)+COUNTIF('06'!$C$3:$C$300,C971)+COUNTIF('07'!$C$3:$C$300,C971)+COUNTIF('08'!$C$3:$C$300,C971)+COUNTIF('09'!$C$3:$C$300,C971)+COUNTIF('10'!$C$3:$C$260,C971)+COUNTIF('11'!$C$3:$C$300,C971)+COUNTIF('12'!$C$3:$C$300,C971)</f>
        <v>0</v>
      </c>
      <c r="E971" s="18">
        <f>COUNTIF('01'!$D$3:$D$300,C971)+COUNTIF('02'!$D$3:$D$300,C971)+COUNTIF('03'!$D$3:$D$300,C971)+COUNTIF('04'!$D$3:$D$300,C971)+COUNTIF('05'!$D$3:$D$300,C971)+COUNTIF('06'!$D$3:$D$300,C971)+COUNTIF('07'!$D$3:$D$300,C971)+COUNTIF('08'!$D$3:$D$300,C971)+COUNTIF('09'!$D$3:$D$300,C971)+COUNTIF('10'!$D$3:$D$260,C971)+COUNTIF('11'!$D$3:$D$300,C971)+COUNTIF('12'!$D$3:$D$300,C971)</f>
        <v>0</v>
      </c>
      <c r="F971" s="18">
        <f>COUNTIFS('01'!$C$3:$C$300,C971,'01'!$H$3:$H$300,"&gt;0")+COUNTIFS('01'!$D$3:$D$300,C971,'01'!$H$3:$H$300,"&gt;0")+COUNTIFS('02'!$C$3:$C$300,C971,'02'!$H$3:$H$300,"&gt;0")+COUNTIFS('02'!$D$3:$D$300,C971,'02'!$H$3:$H$300,"&gt;0")+COUNTIFS('03'!$C$3:$C$300,C971,'03'!$H$3:$H$300,"&gt;0")+COUNTIFS('03'!$D$3:$D$300,C971,'03'!$H$3:$H$300,"&gt;0")+COUNTIFS('04'!$C$3:$C$300,C971,'04'!$H$3:$H$300,"&gt;0")+COUNTIFS('04'!$D$3:$D$300,C971,'04'!$H$3:$H$300,"&gt;0")+COUNTIFS('05'!$C$3:$C$300,C971,'05'!$H$3:$H$300,"&gt;0")+COUNTIFS('05'!$D$3:$D$300,C971,'05'!$H$3:$H$300,"&gt;0")+COUNTIFS('06'!$C$3:$C$300,C971,'06'!$H$3:$H$300,"&gt;0")+COUNTIFS('06'!$D$3:$D$300,C971,'06'!$H$3:$H$300,"&gt;0")+COUNTIFS('07'!$C$3:$C$300,C971,'07'!$H$3:$H$300,"&gt;0")+COUNTIFS('07'!$D$3:$D$300,C971,'07'!$H$3:$H$300,"&gt;0")+COUNTIFS('08'!$C$3:$C$300,C971,'08'!$H$3:$H$300,"&gt;0")+COUNTIFS('08'!$D$3:$D$300,C971,'08'!$H$3:$H$300,"&gt;0")+COUNTIFS('09'!$C$3:$C$300,C971,'09'!$H$3:$H$300,"&gt;0")+COUNTIFS('09'!$D$3:$D$300,C971,'09'!$H$3:$H$300,"&gt;0")+COUNTIFS('10'!$C$3:$C$260,C971,'10'!$I$3:$I$260,"&gt;0")+COUNTIFS('10'!$D$3:$D$260,C971,'10'!$I$3:$I$260,"&gt;0")+COUNTIFS('11'!$C$3:$C$300,C971,'11'!$H$3:$H$300,"&gt;0")+COUNTIFS('11'!$D$3:$D$300,C971,'11'!$H$3:$H$300,"&gt;0")+COUNTIFS('12'!$C$3:$C$300,C971,'12'!$H$3:$H$300,"&gt;0")+COUNTIFS('12'!$D$3:$D$300,C971,'12'!$H$3:$H$300,"&gt;0")</f>
        <v>0</v>
      </c>
      <c r="G971" s="18">
        <f>COUNTIFS('01'!$C$3:$C$300,C971,'01'!$H$3:$H$300,"&lt;0")+COUNTIFS('01'!$D$3:$D$300,C971,'01'!$H$3:$H$300,"&lt;0")+COUNTIFS('02'!$C$3:$C$300,C971,'02'!$H$3:$H$300,"&lt;0")+COUNTIFS('02'!$D$3:$D$300,C971,'02'!$H$3:$H$300,"&lt;0")+COUNTIFS('03'!$C$3:$C$300,C971,'03'!$H$3:$H$300,"&lt;0")+COUNTIFS('03'!$D$3:$D$300,C971,'03'!$H$3:$H$300,"&lt;0")+COUNTIFS('04'!$C$3:$C$300,C971,'04'!$H$3:$H$300,"&lt;0")+COUNTIFS('04'!$D$3:$D$300,C971,'04'!$H$3:$H$300,"&lt;0")+COUNTIFS('05'!$C$3:$C$300,C971,'05'!$H$3:$H$300,"&lt;0")+COUNTIFS('05'!$D$3:$D$300,C971,'05'!$H$3:$H$300,"&lt;0")+COUNTIFS('06'!$C$3:$C$300,C971,'06'!$H$3:$H$300,"&lt;0")+COUNTIFS('06'!$D$3:$D$300,C971,'06'!$H$3:$H$300,"&lt;0")+COUNTIFS('07'!$C$3:$C$300,C971,'07'!$H$3:$H$300,"&lt;0")+COUNTIFS('07'!$D$3:$D$300,C971,'07'!$H$3:$H$300,"&lt;0")+COUNTIFS('08'!$C$3:$C$300,C971,'08'!$H$3:$H$300,"&lt;0")+COUNTIFS('08'!$D$3:$D$300,C971,'08'!$H$3:$H$300,"&lt;0")+COUNTIFS('09'!$C$3:$C$300,C971,'09'!$H$3:$H$300,"&lt;0")+COUNTIFS('09'!$D$3:$D$300,C971,'09'!$H$3:$H$300,"&lt;0")+COUNTIFS('10'!$C$3:$C$260,C971,'10'!$I$3:$I$260,"&lt;0")+COUNTIFS('10'!$D$3:$D$260,C971,'10'!$I$3:$I$260,"&lt;0")+COUNTIFS('11'!$C$3:$C$300,C971,'11'!$H$3:$H$300,"&lt;0")+COUNTIFS('11'!$D$3:$D$300,C971,'11'!$H$3:$H$300,"&lt;0")+COUNTIFS('12'!$C$3:$C$300,C971,'12'!$H$3:$H$300,"&lt;0")+COUNTIFS('12'!$D$3:$D$300,C971,'12'!$H$3:$H$300,"&lt;0")</f>
        <v>0</v>
      </c>
      <c r="H971" s="19">
        <f>SUMIFS('01'!$H$3:$H$300,'01'!$C$3:$C$300,C971)+SUMIFS('01'!$H$3:$H$300,'01'!$D$3:$D$300,C971)+SUMIFS('02'!$H$3:$H$300,'02'!$C$3:$C$300,C971)+SUMIFS('02'!$H$3:$H$300,'02'!$D$3:$D$300,C971)+SUMIFS('03'!$H$3:$H$300,'03'!$C$3:$C$300,C971)+SUMIFS('03'!$H$3:$H$300,'03'!$D$3:$D$300,C971)+SUMIFS('04'!$H$3:$H$300,'04'!$C$3:$C$300,C971)+SUMIFS('04'!$H$3:$H$300,'04'!$D$3:$D$300,C971)+SUMIFS('05'!$H$3:$H$300,'05'!$C$3:$C$300,C971)+SUMIFS('05'!$H$3:$H$300,'05'!$D$3:$D$300,C971)+SUMIFS('06'!$H$3:$H$300,'06'!$C$3:$C$300,C971)+SUMIFS('06'!$H$3:$H$300,'06'!$D$3:$D$300,C971)+SUMIFS('07'!$H$3:$H$300,'07'!$C$3:$C$300,C971)+SUMIFS('07'!$H$3:$H$300,'07'!$D$3:$D$300,C971)+SUMIFS('08'!$H$3:$H$300,'08'!$C$3:$C$300,C971)+SUMIFS('08'!$H$3:$H$300,'08'!$D$3:$D$300,C971)+SUMIFS('09'!$H$3:$H$300,'09'!$C$3:$C$300,C971)+SUMIFS('09'!$H$3:$H$300,'09'!$D$3:$D$300,C971)+SUMIFS('10'!$I$3:$I$260,'10'!$C$3:$C$260,C971)+SUMIFS('10'!$I$3:$I$260,'10'!$D$3:$D$260,C971)+SUMIFS('11'!$H$3:$H$300,'11'!$C$3:$C$300,C971)+SUMIFS('11'!$H$3:$H$300,'11'!$D$3:$D$300,C971)+SUMIFS('12'!$H$3:$H$300,'12'!$C$3:$C$300,C971)+SUMIFS('12'!$H$3:$H$300,'12'!$D$3:$D$300,C971)</f>
        <v>0</v>
      </c>
      <c r="I971" s="212"/>
      <c r="J971" s="231"/>
      <c r="K971" s="212"/>
      <c r="L971" s="212"/>
    </row>
    <row r="972" spans="1:12" ht="24.75" customHeight="1">
      <c r="A972" s="16">
        <f>Equipes!$H972+(ROW(Equipes!$H972)/100000)</f>
        <v>9.7199999999999995E-3</v>
      </c>
      <c r="B972" s="13">
        <f>RANK(Equipes!$A972,A:A)</f>
        <v>29</v>
      </c>
      <c r="C972" s="28"/>
      <c r="D972" s="18">
        <f>COUNTIF('01'!$C$3:$C$300,C972)+COUNTIF('02'!$C$3:$C$300,C972)+COUNTIF('03'!$C$3:$C$300,C972)+COUNTIF('04'!$C$3:$C$300,C972)+COUNTIF('05'!$C$3:$C$300,C972)+COUNTIF('06'!$C$3:$C$300,C972)+COUNTIF('07'!$C$3:$C$300,C972)+COUNTIF('08'!$C$3:$C$300,C972)+COUNTIF('09'!$C$3:$C$300,C972)+COUNTIF('10'!$C$3:$C$260,C972)+COUNTIF('11'!$C$3:$C$300,C972)+COUNTIF('12'!$C$3:$C$300,C972)</f>
        <v>0</v>
      </c>
      <c r="E972" s="18">
        <f>COUNTIF('01'!$D$3:$D$300,C972)+COUNTIF('02'!$D$3:$D$300,C972)+COUNTIF('03'!$D$3:$D$300,C972)+COUNTIF('04'!$D$3:$D$300,C972)+COUNTIF('05'!$D$3:$D$300,C972)+COUNTIF('06'!$D$3:$D$300,C972)+COUNTIF('07'!$D$3:$D$300,C972)+COUNTIF('08'!$D$3:$D$300,C972)+COUNTIF('09'!$D$3:$D$300,C972)+COUNTIF('10'!$D$3:$D$260,C972)+COUNTIF('11'!$D$3:$D$300,C972)+COUNTIF('12'!$D$3:$D$300,C972)</f>
        <v>0</v>
      </c>
      <c r="F972" s="18">
        <f>COUNTIFS('01'!$C$3:$C$300,C972,'01'!$H$3:$H$300,"&gt;0")+COUNTIFS('01'!$D$3:$D$300,C972,'01'!$H$3:$H$300,"&gt;0")+COUNTIFS('02'!$C$3:$C$300,C972,'02'!$H$3:$H$300,"&gt;0")+COUNTIFS('02'!$D$3:$D$300,C972,'02'!$H$3:$H$300,"&gt;0")+COUNTIFS('03'!$C$3:$C$300,C972,'03'!$H$3:$H$300,"&gt;0")+COUNTIFS('03'!$D$3:$D$300,C972,'03'!$H$3:$H$300,"&gt;0")+COUNTIFS('04'!$C$3:$C$300,C972,'04'!$H$3:$H$300,"&gt;0")+COUNTIFS('04'!$D$3:$D$300,C972,'04'!$H$3:$H$300,"&gt;0")+COUNTIFS('05'!$C$3:$C$300,C972,'05'!$H$3:$H$300,"&gt;0")+COUNTIFS('05'!$D$3:$D$300,C972,'05'!$H$3:$H$300,"&gt;0")+COUNTIFS('06'!$C$3:$C$300,C972,'06'!$H$3:$H$300,"&gt;0")+COUNTIFS('06'!$D$3:$D$300,C972,'06'!$H$3:$H$300,"&gt;0")+COUNTIFS('07'!$C$3:$C$300,C972,'07'!$H$3:$H$300,"&gt;0")+COUNTIFS('07'!$D$3:$D$300,C972,'07'!$H$3:$H$300,"&gt;0")+COUNTIFS('08'!$C$3:$C$300,C972,'08'!$H$3:$H$300,"&gt;0")+COUNTIFS('08'!$D$3:$D$300,C972,'08'!$H$3:$H$300,"&gt;0")+COUNTIFS('09'!$C$3:$C$300,C972,'09'!$H$3:$H$300,"&gt;0")+COUNTIFS('09'!$D$3:$D$300,C972,'09'!$H$3:$H$300,"&gt;0")+COUNTIFS('10'!$C$3:$C$260,C972,'10'!$I$3:$I$260,"&gt;0")+COUNTIFS('10'!$D$3:$D$260,C972,'10'!$I$3:$I$260,"&gt;0")+COUNTIFS('11'!$C$3:$C$300,C972,'11'!$H$3:$H$300,"&gt;0")+COUNTIFS('11'!$D$3:$D$300,C972,'11'!$H$3:$H$300,"&gt;0")+COUNTIFS('12'!$C$3:$C$300,C972,'12'!$H$3:$H$300,"&gt;0")+COUNTIFS('12'!$D$3:$D$300,C972,'12'!$H$3:$H$300,"&gt;0")</f>
        <v>0</v>
      </c>
      <c r="G972" s="18">
        <f>COUNTIFS('01'!$C$3:$C$300,C972,'01'!$H$3:$H$300,"&lt;0")+COUNTIFS('01'!$D$3:$D$300,C972,'01'!$H$3:$H$300,"&lt;0")+COUNTIFS('02'!$C$3:$C$300,C972,'02'!$H$3:$H$300,"&lt;0")+COUNTIFS('02'!$D$3:$D$300,C972,'02'!$H$3:$H$300,"&lt;0")+COUNTIFS('03'!$C$3:$C$300,C972,'03'!$H$3:$H$300,"&lt;0")+COUNTIFS('03'!$D$3:$D$300,C972,'03'!$H$3:$H$300,"&lt;0")+COUNTIFS('04'!$C$3:$C$300,C972,'04'!$H$3:$H$300,"&lt;0")+COUNTIFS('04'!$D$3:$D$300,C972,'04'!$H$3:$H$300,"&lt;0")+COUNTIFS('05'!$C$3:$C$300,C972,'05'!$H$3:$H$300,"&lt;0")+COUNTIFS('05'!$D$3:$D$300,C972,'05'!$H$3:$H$300,"&lt;0")+COUNTIFS('06'!$C$3:$C$300,C972,'06'!$H$3:$H$300,"&lt;0")+COUNTIFS('06'!$D$3:$D$300,C972,'06'!$H$3:$H$300,"&lt;0")+COUNTIFS('07'!$C$3:$C$300,C972,'07'!$H$3:$H$300,"&lt;0")+COUNTIFS('07'!$D$3:$D$300,C972,'07'!$H$3:$H$300,"&lt;0")+COUNTIFS('08'!$C$3:$C$300,C972,'08'!$H$3:$H$300,"&lt;0")+COUNTIFS('08'!$D$3:$D$300,C972,'08'!$H$3:$H$300,"&lt;0")+COUNTIFS('09'!$C$3:$C$300,C972,'09'!$H$3:$H$300,"&lt;0")+COUNTIFS('09'!$D$3:$D$300,C972,'09'!$H$3:$H$300,"&lt;0")+COUNTIFS('10'!$C$3:$C$260,C972,'10'!$I$3:$I$260,"&lt;0")+COUNTIFS('10'!$D$3:$D$260,C972,'10'!$I$3:$I$260,"&lt;0")+COUNTIFS('11'!$C$3:$C$300,C972,'11'!$H$3:$H$300,"&lt;0")+COUNTIFS('11'!$D$3:$D$300,C972,'11'!$H$3:$H$300,"&lt;0")+COUNTIFS('12'!$C$3:$C$300,C972,'12'!$H$3:$H$300,"&lt;0")+COUNTIFS('12'!$D$3:$D$300,C972,'12'!$H$3:$H$300,"&lt;0")</f>
        <v>0</v>
      </c>
      <c r="H972" s="19">
        <f>SUMIFS('01'!$H$3:$H$300,'01'!$C$3:$C$300,C972)+SUMIFS('01'!$H$3:$H$300,'01'!$D$3:$D$300,C972)+SUMIFS('02'!$H$3:$H$300,'02'!$C$3:$C$300,C972)+SUMIFS('02'!$H$3:$H$300,'02'!$D$3:$D$300,C972)+SUMIFS('03'!$H$3:$H$300,'03'!$C$3:$C$300,C972)+SUMIFS('03'!$H$3:$H$300,'03'!$D$3:$D$300,C972)+SUMIFS('04'!$H$3:$H$300,'04'!$C$3:$C$300,C972)+SUMIFS('04'!$H$3:$H$300,'04'!$D$3:$D$300,C972)+SUMIFS('05'!$H$3:$H$300,'05'!$C$3:$C$300,C972)+SUMIFS('05'!$H$3:$H$300,'05'!$D$3:$D$300,C972)+SUMIFS('06'!$H$3:$H$300,'06'!$C$3:$C$300,C972)+SUMIFS('06'!$H$3:$H$300,'06'!$D$3:$D$300,C972)+SUMIFS('07'!$H$3:$H$300,'07'!$C$3:$C$300,C972)+SUMIFS('07'!$H$3:$H$300,'07'!$D$3:$D$300,C972)+SUMIFS('08'!$H$3:$H$300,'08'!$C$3:$C$300,C972)+SUMIFS('08'!$H$3:$H$300,'08'!$D$3:$D$300,C972)+SUMIFS('09'!$H$3:$H$300,'09'!$C$3:$C$300,C972)+SUMIFS('09'!$H$3:$H$300,'09'!$D$3:$D$300,C972)+SUMIFS('10'!$I$3:$I$260,'10'!$C$3:$C$260,C972)+SUMIFS('10'!$I$3:$I$260,'10'!$D$3:$D$260,C972)+SUMIFS('11'!$H$3:$H$300,'11'!$C$3:$C$300,C972)+SUMIFS('11'!$H$3:$H$300,'11'!$D$3:$D$300,C972)+SUMIFS('12'!$H$3:$H$300,'12'!$C$3:$C$300,C972)+SUMIFS('12'!$H$3:$H$300,'12'!$D$3:$D$300,C972)</f>
        <v>0</v>
      </c>
      <c r="I972" s="212"/>
      <c r="J972" s="231"/>
      <c r="K972" s="212"/>
      <c r="L972" s="212"/>
    </row>
    <row r="973" spans="1:12" ht="24.75" customHeight="1">
      <c r="A973" s="16">
        <f>Equipes!$H973+(ROW(Equipes!$H973)/100000)</f>
        <v>9.7300000000000008E-3</v>
      </c>
      <c r="B973" s="13">
        <f>RANK(Equipes!$A973,A:A)</f>
        <v>28</v>
      </c>
      <c r="C973" s="28"/>
      <c r="D973" s="18">
        <f>COUNTIF('01'!$C$3:$C$300,C973)+COUNTIF('02'!$C$3:$C$300,C973)+COUNTIF('03'!$C$3:$C$300,C973)+COUNTIF('04'!$C$3:$C$300,C973)+COUNTIF('05'!$C$3:$C$300,C973)+COUNTIF('06'!$C$3:$C$300,C973)+COUNTIF('07'!$C$3:$C$300,C973)+COUNTIF('08'!$C$3:$C$300,C973)+COUNTIF('09'!$C$3:$C$300,C973)+COUNTIF('10'!$C$3:$C$260,C973)+COUNTIF('11'!$C$3:$C$300,C973)+COUNTIF('12'!$C$3:$C$300,C973)</f>
        <v>0</v>
      </c>
      <c r="E973" s="18">
        <f>COUNTIF('01'!$D$3:$D$300,C973)+COUNTIF('02'!$D$3:$D$300,C973)+COUNTIF('03'!$D$3:$D$300,C973)+COUNTIF('04'!$D$3:$D$300,C973)+COUNTIF('05'!$D$3:$D$300,C973)+COUNTIF('06'!$D$3:$D$300,C973)+COUNTIF('07'!$D$3:$D$300,C973)+COUNTIF('08'!$D$3:$D$300,C973)+COUNTIF('09'!$D$3:$D$300,C973)+COUNTIF('10'!$D$3:$D$260,C973)+COUNTIF('11'!$D$3:$D$300,C973)+COUNTIF('12'!$D$3:$D$300,C973)</f>
        <v>0</v>
      </c>
      <c r="F973" s="18">
        <f>COUNTIFS('01'!$C$3:$C$300,C973,'01'!$H$3:$H$300,"&gt;0")+COUNTIFS('01'!$D$3:$D$300,C973,'01'!$H$3:$H$300,"&gt;0")+COUNTIFS('02'!$C$3:$C$300,C973,'02'!$H$3:$H$300,"&gt;0")+COUNTIFS('02'!$D$3:$D$300,C973,'02'!$H$3:$H$300,"&gt;0")+COUNTIFS('03'!$C$3:$C$300,C973,'03'!$H$3:$H$300,"&gt;0")+COUNTIFS('03'!$D$3:$D$300,C973,'03'!$H$3:$H$300,"&gt;0")+COUNTIFS('04'!$C$3:$C$300,C973,'04'!$H$3:$H$300,"&gt;0")+COUNTIFS('04'!$D$3:$D$300,C973,'04'!$H$3:$H$300,"&gt;0")+COUNTIFS('05'!$C$3:$C$300,C973,'05'!$H$3:$H$300,"&gt;0")+COUNTIFS('05'!$D$3:$D$300,C973,'05'!$H$3:$H$300,"&gt;0")+COUNTIFS('06'!$C$3:$C$300,C973,'06'!$H$3:$H$300,"&gt;0")+COUNTIFS('06'!$D$3:$D$300,C973,'06'!$H$3:$H$300,"&gt;0")+COUNTIFS('07'!$C$3:$C$300,C973,'07'!$H$3:$H$300,"&gt;0")+COUNTIFS('07'!$D$3:$D$300,C973,'07'!$H$3:$H$300,"&gt;0")+COUNTIFS('08'!$C$3:$C$300,C973,'08'!$H$3:$H$300,"&gt;0")+COUNTIFS('08'!$D$3:$D$300,C973,'08'!$H$3:$H$300,"&gt;0")+COUNTIFS('09'!$C$3:$C$300,C973,'09'!$H$3:$H$300,"&gt;0")+COUNTIFS('09'!$D$3:$D$300,C973,'09'!$H$3:$H$300,"&gt;0")+COUNTIFS('10'!$C$3:$C$260,C973,'10'!$I$3:$I$260,"&gt;0")+COUNTIFS('10'!$D$3:$D$260,C973,'10'!$I$3:$I$260,"&gt;0")+COUNTIFS('11'!$C$3:$C$300,C973,'11'!$H$3:$H$300,"&gt;0")+COUNTIFS('11'!$D$3:$D$300,C973,'11'!$H$3:$H$300,"&gt;0")+COUNTIFS('12'!$C$3:$C$300,C973,'12'!$H$3:$H$300,"&gt;0")+COUNTIFS('12'!$D$3:$D$300,C973,'12'!$H$3:$H$300,"&gt;0")</f>
        <v>0</v>
      </c>
      <c r="G973" s="18">
        <f>COUNTIFS('01'!$C$3:$C$300,C973,'01'!$H$3:$H$300,"&lt;0")+COUNTIFS('01'!$D$3:$D$300,C973,'01'!$H$3:$H$300,"&lt;0")+COUNTIFS('02'!$C$3:$C$300,C973,'02'!$H$3:$H$300,"&lt;0")+COUNTIFS('02'!$D$3:$D$300,C973,'02'!$H$3:$H$300,"&lt;0")+COUNTIFS('03'!$C$3:$C$300,C973,'03'!$H$3:$H$300,"&lt;0")+COUNTIFS('03'!$D$3:$D$300,C973,'03'!$H$3:$H$300,"&lt;0")+COUNTIFS('04'!$C$3:$C$300,C973,'04'!$H$3:$H$300,"&lt;0")+COUNTIFS('04'!$D$3:$D$300,C973,'04'!$H$3:$H$300,"&lt;0")+COUNTIFS('05'!$C$3:$C$300,C973,'05'!$H$3:$H$300,"&lt;0")+COUNTIFS('05'!$D$3:$D$300,C973,'05'!$H$3:$H$300,"&lt;0")+COUNTIFS('06'!$C$3:$C$300,C973,'06'!$H$3:$H$300,"&lt;0")+COUNTIFS('06'!$D$3:$D$300,C973,'06'!$H$3:$H$300,"&lt;0")+COUNTIFS('07'!$C$3:$C$300,C973,'07'!$H$3:$H$300,"&lt;0")+COUNTIFS('07'!$D$3:$D$300,C973,'07'!$H$3:$H$300,"&lt;0")+COUNTIFS('08'!$C$3:$C$300,C973,'08'!$H$3:$H$300,"&lt;0")+COUNTIFS('08'!$D$3:$D$300,C973,'08'!$H$3:$H$300,"&lt;0")+COUNTIFS('09'!$C$3:$C$300,C973,'09'!$H$3:$H$300,"&lt;0")+COUNTIFS('09'!$D$3:$D$300,C973,'09'!$H$3:$H$300,"&lt;0")+COUNTIFS('10'!$C$3:$C$260,C973,'10'!$I$3:$I$260,"&lt;0")+COUNTIFS('10'!$D$3:$D$260,C973,'10'!$I$3:$I$260,"&lt;0")+COUNTIFS('11'!$C$3:$C$300,C973,'11'!$H$3:$H$300,"&lt;0")+COUNTIFS('11'!$D$3:$D$300,C973,'11'!$H$3:$H$300,"&lt;0")+COUNTIFS('12'!$C$3:$C$300,C973,'12'!$H$3:$H$300,"&lt;0")+COUNTIFS('12'!$D$3:$D$300,C973,'12'!$H$3:$H$300,"&lt;0")</f>
        <v>0</v>
      </c>
      <c r="H973" s="19">
        <f>SUMIFS('01'!$H$3:$H$300,'01'!$C$3:$C$300,C973)+SUMIFS('01'!$H$3:$H$300,'01'!$D$3:$D$300,C973)+SUMIFS('02'!$H$3:$H$300,'02'!$C$3:$C$300,C973)+SUMIFS('02'!$H$3:$H$300,'02'!$D$3:$D$300,C973)+SUMIFS('03'!$H$3:$H$300,'03'!$C$3:$C$300,C973)+SUMIFS('03'!$H$3:$H$300,'03'!$D$3:$D$300,C973)+SUMIFS('04'!$H$3:$H$300,'04'!$C$3:$C$300,C973)+SUMIFS('04'!$H$3:$H$300,'04'!$D$3:$D$300,C973)+SUMIFS('05'!$H$3:$H$300,'05'!$C$3:$C$300,C973)+SUMIFS('05'!$H$3:$H$300,'05'!$D$3:$D$300,C973)+SUMIFS('06'!$H$3:$H$300,'06'!$C$3:$C$300,C973)+SUMIFS('06'!$H$3:$H$300,'06'!$D$3:$D$300,C973)+SUMIFS('07'!$H$3:$H$300,'07'!$C$3:$C$300,C973)+SUMIFS('07'!$H$3:$H$300,'07'!$D$3:$D$300,C973)+SUMIFS('08'!$H$3:$H$300,'08'!$C$3:$C$300,C973)+SUMIFS('08'!$H$3:$H$300,'08'!$D$3:$D$300,C973)+SUMIFS('09'!$H$3:$H$300,'09'!$C$3:$C$300,C973)+SUMIFS('09'!$H$3:$H$300,'09'!$D$3:$D$300,C973)+SUMIFS('10'!$I$3:$I$260,'10'!$C$3:$C$260,C973)+SUMIFS('10'!$I$3:$I$260,'10'!$D$3:$D$260,C973)+SUMIFS('11'!$H$3:$H$300,'11'!$C$3:$C$300,C973)+SUMIFS('11'!$H$3:$H$300,'11'!$D$3:$D$300,C973)+SUMIFS('12'!$H$3:$H$300,'12'!$C$3:$C$300,C973)+SUMIFS('12'!$H$3:$H$300,'12'!$D$3:$D$300,C973)</f>
        <v>0</v>
      </c>
      <c r="I973" s="212"/>
      <c r="J973" s="231"/>
      <c r="K973" s="212"/>
      <c r="L973" s="212"/>
    </row>
    <row r="974" spans="1:12" ht="24.75" customHeight="1">
      <c r="A974" s="16">
        <f>Equipes!$H974+(ROW(Equipes!$H974)/100000)</f>
        <v>9.7400000000000004E-3</v>
      </c>
      <c r="B974" s="13">
        <f>RANK(Equipes!$A974,A:A)</f>
        <v>27</v>
      </c>
      <c r="C974" s="28"/>
      <c r="D974" s="18">
        <f>COUNTIF('01'!$C$3:$C$300,C974)+COUNTIF('02'!$C$3:$C$300,C974)+COUNTIF('03'!$C$3:$C$300,C974)+COUNTIF('04'!$C$3:$C$300,C974)+COUNTIF('05'!$C$3:$C$300,C974)+COUNTIF('06'!$C$3:$C$300,C974)+COUNTIF('07'!$C$3:$C$300,C974)+COUNTIF('08'!$C$3:$C$300,C974)+COUNTIF('09'!$C$3:$C$300,C974)+COUNTIF('10'!$C$3:$C$260,C974)+COUNTIF('11'!$C$3:$C$300,C974)+COUNTIF('12'!$C$3:$C$300,C974)</f>
        <v>0</v>
      </c>
      <c r="E974" s="18">
        <f>COUNTIF('01'!$D$3:$D$300,C974)+COUNTIF('02'!$D$3:$D$300,C974)+COUNTIF('03'!$D$3:$D$300,C974)+COUNTIF('04'!$D$3:$D$300,C974)+COUNTIF('05'!$D$3:$D$300,C974)+COUNTIF('06'!$D$3:$D$300,C974)+COUNTIF('07'!$D$3:$D$300,C974)+COUNTIF('08'!$D$3:$D$300,C974)+COUNTIF('09'!$D$3:$D$300,C974)+COUNTIF('10'!$D$3:$D$260,C974)+COUNTIF('11'!$D$3:$D$300,C974)+COUNTIF('12'!$D$3:$D$300,C974)</f>
        <v>0</v>
      </c>
      <c r="F974" s="18">
        <f>COUNTIFS('01'!$C$3:$C$300,C974,'01'!$H$3:$H$300,"&gt;0")+COUNTIFS('01'!$D$3:$D$300,C974,'01'!$H$3:$H$300,"&gt;0")+COUNTIFS('02'!$C$3:$C$300,C974,'02'!$H$3:$H$300,"&gt;0")+COUNTIFS('02'!$D$3:$D$300,C974,'02'!$H$3:$H$300,"&gt;0")+COUNTIFS('03'!$C$3:$C$300,C974,'03'!$H$3:$H$300,"&gt;0")+COUNTIFS('03'!$D$3:$D$300,C974,'03'!$H$3:$H$300,"&gt;0")+COUNTIFS('04'!$C$3:$C$300,C974,'04'!$H$3:$H$300,"&gt;0")+COUNTIFS('04'!$D$3:$D$300,C974,'04'!$H$3:$H$300,"&gt;0")+COUNTIFS('05'!$C$3:$C$300,C974,'05'!$H$3:$H$300,"&gt;0")+COUNTIFS('05'!$D$3:$D$300,C974,'05'!$H$3:$H$300,"&gt;0")+COUNTIFS('06'!$C$3:$C$300,C974,'06'!$H$3:$H$300,"&gt;0")+COUNTIFS('06'!$D$3:$D$300,C974,'06'!$H$3:$H$300,"&gt;0")+COUNTIFS('07'!$C$3:$C$300,C974,'07'!$H$3:$H$300,"&gt;0")+COUNTIFS('07'!$D$3:$D$300,C974,'07'!$H$3:$H$300,"&gt;0")+COUNTIFS('08'!$C$3:$C$300,C974,'08'!$H$3:$H$300,"&gt;0")+COUNTIFS('08'!$D$3:$D$300,C974,'08'!$H$3:$H$300,"&gt;0")+COUNTIFS('09'!$C$3:$C$300,C974,'09'!$H$3:$H$300,"&gt;0")+COUNTIFS('09'!$D$3:$D$300,C974,'09'!$H$3:$H$300,"&gt;0")+COUNTIFS('10'!$C$3:$C$260,C974,'10'!$I$3:$I$260,"&gt;0")+COUNTIFS('10'!$D$3:$D$260,C974,'10'!$I$3:$I$260,"&gt;0")+COUNTIFS('11'!$C$3:$C$300,C974,'11'!$H$3:$H$300,"&gt;0")+COUNTIFS('11'!$D$3:$D$300,C974,'11'!$H$3:$H$300,"&gt;0")+COUNTIFS('12'!$C$3:$C$300,C974,'12'!$H$3:$H$300,"&gt;0")+COUNTIFS('12'!$D$3:$D$300,C974,'12'!$H$3:$H$300,"&gt;0")</f>
        <v>0</v>
      </c>
      <c r="G974" s="18">
        <f>COUNTIFS('01'!$C$3:$C$300,C974,'01'!$H$3:$H$300,"&lt;0")+COUNTIFS('01'!$D$3:$D$300,C974,'01'!$H$3:$H$300,"&lt;0")+COUNTIFS('02'!$C$3:$C$300,C974,'02'!$H$3:$H$300,"&lt;0")+COUNTIFS('02'!$D$3:$D$300,C974,'02'!$H$3:$H$300,"&lt;0")+COUNTIFS('03'!$C$3:$C$300,C974,'03'!$H$3:$H$300,"&lt;0")+COUNTIFS('03'!$D$3:$D$300,C974,'03'!$H$3:$H$300,"&lt;0")+COUNTIFS('04'!$C$3:$C$300,C974,'04'!$H$3:$H$300,"&lt;0")+COUNTIFS('04'!$D$3:$D$300,C974,'04'!$H$3:$H$300,"&lt;0")+COUNTIFS('05'!$C$3:$C$300,C974,'05'!$H$3:$H$300,"&lt;0")+COUNTIFS('05'!$D$3:$D$300,C974,'05'!$H$3:$H$300,"&lt;0")+COUNTIFS('06'!$C$3:$C$300,C974,'06'!$H$3:$H$300,"&lt;0")+COUNTIFS('06'!$D$3:$D$300,C974,'06'!$H$3:$H$300,"&lt;0")+COUNTIFS('07'!$C$3:$C$300,C974,'07'!$H$3:$H$300,"&lt;0")+COUNTIFS('07'!$D$3:$D$300,C974,'07'!$H$3:$H$300,"&lt;0")+COUNTIFS('08'!$C$3:$C$300,C974,'08'!$H$3:$H$300,"&lt;0")+COUNTIFS('08'!$D$3:$D$300,C974,'08'!$H$3:$H$300,"&lt;0")+COUNTIFS('09'!$C$3:$C$300,C974,'09'!$H$3:$H$300,"&lt;0")+COUNTIFS('09'!$D$3:$D$300,C974,'09'!$H$3:$H$300,"&lt;0")+COUNTIFS('10'!$C$3:$C$260,C974,'10'!$I$3:$I$260,"&lt;0")+COUNTIFS('10'!$D$3:$D$260,C974,'10'!$I$3:$I$260,"&lt;0")+COUNTIFS('11'!$C$3:$C$300,C974,'11'!$H$3:$H$300,"&lt;0")+COUNTIFS('11'!$D$3:$D$300,C974,'11'!$H$3:$H$300,"&lt;0")+COUNTIFS('12'!$C$3:$C$300,C974,'12'!$H$3:$H$300,"&lt;0")+COUNTIFS('12'!$D$3:$D$300,C974,'12'!$H$3:$H$300,"&lt;0")</f>
        <v>0</v>
      </c>
      <c r="H974" s="19">
        <f>SUMIFS('01'!$H$3:$H$300,'01'!$C$3:$C$300,C974)+SUMIFS('01'!$H$3:$H$300,'01'!$D$3:$D$300,C974)+SUMIFS('02'!$H$3:$H$300,'02'!$C$3:$C$300,C974)+SUMIFS('02'!$H$3:$H$300,'02'!$D$3:$D$300,C974)+SUMIFS('03'!$H$3:$H$300,'03'!$C$3:$C$300,C974)+SUMIFS('03'!$H$3:$H$300,'03'!$D$3:$D$300,C974)+SUMIFS('04'!$H$3:$H$300,'04'!$C$3:$C$300,C974)+SUMIFS('04'!$H$3:$H$300,'04'!$D$3:$D$300,C974)+SUMIFS('05'!$H$3:$H$300,'05'!$C$3:$C$300,C974)+SUMIFS('05'!$H$3:$H$300,'05'!$D$3:$D$300,C974)+SUMIFS('06'!$H$3:$H$300,'06'!$C$3:$C$300,C974)+SUMIFS('06'!$H$3:$H$300,'06'!$D$3:$D$300,C974)+SUMIFS('07'!$H$3:$H$300,'07'!$C$3:$C$300,C974)+SUMIFS('07'!$H$3:$H$300,'07'!$D$3:$D$300,C974)+SUMIFS('08'!$H$3:$H$300,'08'!$C$3:$C$300,C974)+SUMIFS('08'!$H$3:$H$300,'08'!$D$3:$D$300,C974)+SUMIFS('09'!$H$3:$H$300,'09'!$C$3:$C$300,C974)+SUMIFS('09'!$H$3:$H$300,'09'!$D$3:$D$300,C974)+SUMIFS('10'!$I$3:$I$260,'10'!$C$3:$C$260,C974)+SUMIFS('10'!$I$3:$I$260,'10'!$D$3:$D$260,C974)+SUMIFS('11'!$H$3:$H$300,'11'!$C$3:$C$300,C974)+SUMIFS('11'!$H$3:$H$300,'11'!$D$3:$D$300,C974)+SUMIFS('12'!$H$3:$H$300,'12'!$C$3:$C$300,C974)+SUMIFS('12'!$H$3:$H$300,'12'!$D$3:$D$300,C974)</f>
        <v>0</v>
      </c>
      <c r="I974" s="212"/>
      <c r="J974" s="231"/>
      <c r="K974" s="212"/>
      <c r="L974" s="212"/>
    </row>
    <row r="975" spans="1:12" ht="24.75" customHeight="1">
      <c r="A975" s="16">
        <f>Equipes!$H975+(ROW(Equipes!$H975)/100000)</f>
        <v>9.75E-3</v>
      </c>
      <c r="B975" s="13">
        <f>RANK(Equipes!$A975,A:A)</f>
        <v>26</v>
      </c>
      <c r="C975" s="28"/>
      <c r="D975" s="18">
        <f>COUNTIF('01'!$C$3:$C$300,C975)+COUNTIF('02'!$C$3:$C$300,C975)+COUNTIF('03'!$C$3:$C$300,C975)+COUNTIF('04'!$C$3:$C$300,C975)+COUNTIF('05'!$C$3:$C$300,C975)+COUNTIF('06'!$C$3:$C$300,C975)+COUNTIF('07'!$C$3:$C$300,C975)+COUNTIF('08'!$C$3:$C$300,C975)+COUNTIF('09'!$C$3:$C$300,C975)+COUNTIF('10'!$C$3:$C$260,C975)+COUNTIF('11'!$C$3:$C$300,C975)+COUNTIF('12'!$C$3:$C$300,C975)</f>
        <v>0</v>
      </c>
      <c r="E975" s="18">
        <f>COUNTIF('01'!$D$3:$D$300,C975)+COUNTIF('02'!$D$3:$D$300,C975)+COUNTIF('03'!$D$3:$D$300,C975)+COUNTIF('04'!$D$3:$D$300,C975)+COUNTIF('05'!$D$3:$D$300,C975)+COUNTIF('06'!$D$3:$D$300,C975)+COUNTIF('07'!$D$3:$D$300,C975)+COUNTIF('08'!$D$3:$D$300,C975)+COUNTIF('09'!$D$3:$D$300,C975)+COUNTIF('10'!$D$3:$D$260,C975)+COUNTIF('11'!$D$3:$D$300,C975)+COUNTIF('12'!$D$3:$D$300,C975)</f>
        <v>0</v>
      </c>
      <c r="F975" s="18">
        <f>COUNTIFS('01'!$C$3:$C$300,C975,'01'!$H$3:$H$300,"&gt;0")+COUNTIFS('01'!$D$3:$D$300,C975,'01'!$H$3:$H$300,"&gt;0")+COUNTIFS('02'!$C$3:$C$300,C975,'02'!$H$3:$H$300,"&gt;0")+COUNTIFS('02'!$D$3:$D$300,C975,'02'!$H$3:$H$300,"&gt;0")+COUNTIFS('03'!$C$3:$C$300,C975,'03'!$H$3:$H$300,"&gt;0")+COUNTIFS('03'!$D$3:$D$300,C975,'03'!$H$3:$H$300,"&gt;0")+COUNTIFS('04'!$C$3:$C$300,C975,'04'!$H$3:$H$300,"&gt;0")+COUNTIFS('04'!$D$3:$D$300,C975,'04'!$H$3:$H$300,"&gt;0")+COUNTIFS('05'!$C$3:$C$300,C975,'05'!$H$3:$H$300,"&gt;0")+COUNTIFS('05'!$D$3:$D$300,C975,'05'!$H$3:$H$300,"&gt;0")+COUNTIFS('06'!$C$3:$C$300,C975,'06'!$H$3:$H$300,"&gt;0")+COUNTIFS('06'!$D$3:$D$300,C975,'06'!$H$3:$H$300,"&gt;0")+COUNTIFS('07'!$C$3:$C$300,C975,'07'!$H$3:$H$300,"&gt;0")+COUNTIFS('07'!$D$3:$D$300,C975,'07'!$H$3:$H$300,"&gt;0")+COUNTIFS('08'!$C$3:$C$300,C975,'08'!$H$3:$H$300,"&gt;0")+COUNTIFS('08'!$D$3:$D$300,C975,'08'!$H$3:$H$300,"&gt;0")+COUNTIFS('09'!$C$3:$C$300,C975,'09'!$H$3:$H$300,"&gt;0")+COUNTIFS('09'!$D$3:$D$300,C975,'09'!$H$3:$H$300,"&gt;0")+COUNTIFS('10'!$C$3:$C$260,C975,'10'!$I$3:$I$260,"&gt;0")+COUNTIFS('10'!$D$3:$D$260,C975,'10'!$I$3:$I$260,"&gt;0")+COUNTIFS('11'!$C$3:$C$300,C975,'11'!$H$3:$H$300,"&gt;0")+COUNTIFS('11'!$D$3:$D$300,C975,'11'!$H$3:$H$300,"&gt;0")+COUNTIFS('12'!$C$3:$C$300,C975,'12'!$H$3:$H$300,"&gt;0")+COUNTIFS('12'!$D$3:$D$300,C975,'12'!$H$3:$H$300,"&gt;0")</f>
        <v>0</v>
      </c>
      <c r="G975" s="18">
        <f>COUNTIFS('01'!$C$3:$C$300,C975,'01'!$H$3:$H$300,"&lt;0")+COUNTIFS('01'!$D$3:$D$300,C975,'01'!$H$3:$H$300,"&lt;0")+COUNTIFS('02'!$C$3:$C$300,C975,'02'!$H$3:$H$300,"&lt;0")+COUNTIFS('02'!$D$3:$D$300,C975,'02'!$H$3:$H$300,"&lt;0")+COUNTIFS('03'!$C$3:$C$300,C975,'03'!$H$3:$H$300,"&lt;0")+COUNTIFS('03'!$D$3:$D$300,C975,'03'!$H$3:$H$300,"&lt;0")+COUNTIFS('04'!$C$3:$C$300,C975,'04'!$H$3:$H$300,"&lt;0")+COUNTIFS('04'!$D$3:$D$300,C975,'04'!$H$3:$H$300,"&lt;0")+COUNTIFS('05'!$C$3:$C$300,C975,'05'!$H$3:$H$300,"&lt;0")+COUNTIFS('05'!$D$3:$D$300,C975,'05'!$H$3:$H$300,"&lt;0")+COUNTIFS('06'!$C$3:$C$300,C975,'06'!$H$3:$H$300,"&lt;0")+COUNTIFS('06'!$D$3:$D$300,C975,'06'!$H$3:$H$300,"&lt;0")+COUNTIFS('07'!$C$3:$C$300,C975,'07'!$H$3:$H$300,"&lt;0")+COUNTIFS('07'!$D$3:$D$300,C975,'07'!$H$3:$H$300,"&lt;0")+COUNTIFS('08'!$C$3:$C$300,C975,'08'!$H$3:$H$300,"&lt;0")+COUNTIFS('08'!$D$3:$D$300,C975,'08'!$H$3:$H$300,"&lt;0")+COUNTIFS('09'!$C$3:$C$300,C975,'09'!$H$3:$H$300,"&lt;0")+COUNTIFS('09'!$D$3:$D$300,C975,'09'!$H$3:$H$300,"&lt;0")+COUNTIFS('10'!$C$3:$C$260,C975,'10'!$I$3:$I$260,"&lt;0")+COUNTIFS('10'!$D$3:$D$260,C975,'10'!$I$3:$I$260,"&lt;0")+COUNTIFS('11'!$C$3:$C$300,C975,'11'!$H$3:$H$300,"&lt;0")+COUNTIFS('11'!$D$3:$D$300,C975,'11'!$H$3:$H$300,"&lt;0")+COUNTIFS('12'!$C$3:$C$300,C975,'12'!$H$3:$H$300,"&lt;0")+COUNTIFS('12'!$D$3:$D$300,C975,'12'!$H$3:$H$300,"&lt;0")</f>
        <v>0</v>
      </c>
      <c r="H975" s="19">
        <f>SUMIFS('01'!$H$3:$H$300,'01'!$C$3:$C$300,C975)+SUMIFS('01'!$H$3:$H$300,'01'!$D$3:$D$300,C975)+SUMIFS('02'!$H$3:$H$300,'02'!$C$3:$C$300,C975)+SUMIFS('02'!$H$3:$H$300,'02'!$D$3:$D$300,C975)+SUMIFS('03'!$H$3:$H$300,'03'!$C$3:$C$300,C975)+SUMIFS('03'!$H$3:$H$300,'03'!$D$3:$D$300,C975)+SUMIFS('04'!$H$3:$H$300,'04'!$C$3:$C$300,C975)+SUMIFS('04'!$H$3:$H$300,'04'!$D$3:$D$300,C975)+SUMIFS('05'!$H$3:$H$300,'05'!$C$3:$C$300,C975)+SUMIFS('05'!$H$3:$H$300,'05'!$D$3:$D$300,C975)+SUMIFS('06'!$H$3:$H$300,'06'!$C$3:$C$300,C975)+SUMIFS('06'!$H$3:$H$300,'06'!$D$3:$D$300,C975)+SUMIFS('07'!$H$3:$H$300,'07'!$C$3:$C$300,C975)+SUMIFS('07'!$H$3:$H$300,'07'!$D$3:$D$300,C975)+SUMIFS('08'!$H$3:$H$300,'08'!$C$3:$C$300,C975)+SUMIFS('08'!$H$3:$H$300,'08'!$D$3:$D$300,C975)+SUMIFS('09'!$H$3:$H$300,'09'!$C$3:$C$300,C975)+SUMIFS('09'!$H$3:$H$300,'09'!$D$3:$D$300,C975)+SUMIFS('10'!$I$3:$I$260,'10'!$C$3:$C$260,C975)+SUMIFS('10'!$I$3:$I$260,'10'!$D$3:$D$260,C975)+SUMIFS('11'!$H$3:$H$300,'11'!$C$3:$C$300,C975)+SUMIFS('11'!$H$3:$H$300,'11'!$D$3:$D$300,C975)+SUMIFS('12'!$H$3:$H$300,'12'!$C$3:$C$300,C975)+SUMIFS('12'!$H$3:$H$300,'12'!$D$3:$D$300,C975)</f>
        <v>0</v>
      </c>
      <c r="I975" s="212"/>
      <c r="J975" s="231"/>
      <c r="K975" s="212"/>
      <c r="L975" s="212"/>
    </row>
    <row r="976" spans="1:12" ht="24.75" customHeight="1">
      <c r="A976" s="16">
        <f>Equipes!$H976+(ROW(Equipes!$H976)/100000)</f>
        <v>9.7599999999999996E-3</v>
      </c>
      <c r="B976" s="13">
        <f>RANK(Equipes!$A976,A:A)</f>
        <v>25</v>
      </c>
      <c r="C976" s="28"/>
      <c r="D976" s="18">
        <f>COUNTIF('01'!$C$3:$C$300,C976)+COUNTIF('02'!$C$3:$C$300,C976)+COUNTIF('03'!$C$3:$C$300,C976)+COUNTIF('04'!$C$3:$C$300,C976)+COUNTIF('05'!$C$3:$C$300,C976)+COUNTIF('06'!$C$3:$C$300,C976)+COUNTIF('07'!$C$3:$C$300,C976)+COUNTIF('08'!$C$3:$C$300,C976)+COUNTIF('09'!$C$3:$C$300,C976)+COUNTIF('10'!$C$3:$C$260,C976)+COUNTIF('11'!$C$3:$C$300,C976)+COUNTIF('12'!$C$3:$C$300,C976)</f>
        <v>0</v>
      </c>
      <c r="E976" s="18">
        <f>COUNTIF('01'!$D$3:$D$300,C976)+COUNTIF('02'!$D$3:$D$300,C976)+COUNTIF('03'!$D$3:$D$300,C976)+COUNTIF('04'!$D$3:$D$300,C976)+COUNTIF('05'!$D$3:$D$300,C976)+COUNTIF('06'!$D$3:$D$300,C976)+COUNTIF('07'!$D$3:$D$300,C976)+COUNTIF('08'!$D$3:$D$300,C976)+COUNTIF('09'!$D$3:$D$300,C976)+COUNTIF('10'!$D$3:$D$260,C976)+COUNTIF('11'!$D$3:$D$300,C976)+COUNTIF('12'!$D$3:$D$300,C976)</f>
        <v>0</v>
      </c>
      <c r="F976" s="18">
        <f>COUNTIFS('01'!$C$3:$C$300,C976,'01'!$H$3:$H$300,"&gt;0")+COUNTIFS('01'!$D$3:$D$300,C976,'01'!$H$3:$H$300,"&gt;0")+COUNTIFS('02'!$C$3:$C$300,C976,'02'!$H$3:$H$300,"&gt;0")+COUNTIFS('02'!$D$3:$D$300,C976,'02'!$H$3:$H$300,"&gt;0")+COUNTIFS('03'!$C$3:$C$300,C976,'03'!$H$3:$H$300,"&gt;0")+COUNTIFS('03'!$D$3:$D$300,C976,'03'!$H$3:$H$300,"&gt;0")+COUNTIFS('04'!$C$3:$C$300,C976,'04'!$H$3:$H$300,"&gt;0")+COUNTIFS('04'!$D$3:$D$300,C976,'04'!$H$3:$H$300,"&gt;0")+COUNTIFS('05'!$C$3:$C$300,C976,'05'!$H$3:$H$300,"&gt;0")+COUNTIFS('05'!$D$3:$D$300,C976,'05'!$H$3:$H$300,"&gt;0")+COUNTIFS('06'!$C$3:$C$300,C976,'06'!$H$3:$H$300,"&gt;0")+COUNTIFS('06'!$D$3:$D$300,C976,'06'!$H$3:$H$300,"&gt;0")+COUNTIFS('07'!$C$3:$C$300,C976,'07'!$H$3:$H$300,"&gt;0")+COUNTIFS('07'!$D$3:$D$300,C976,'07'!$H$3:$H$300,"&gt;0")+COUNTIFS('08'!$C$3:$C$300,C976,'08'!$H$3:$H$300,"&gt;0")+COUNTIFS('08'!$D$3:$D$300,C976,'08'!$H$3:$H$300,"&gt;0")+COUNTIFS('09'!$C$3:$C$300,C976,'09'!$H$3:$H$300,"&gt;0")+COUNTIFS('09'!$D$3:$D$300,C976,'09'!$H$3:$H$300,"&gt;0")+COUNTIFS('10'!$C$3:$C$260,C976,'10'!$I$3:$I$260,"&gt;0")+COUNTIFS('10'!$D$3:$D$260,C976,'10'!$I$3:$I$260,"&gt;0")+COUNTIFS('11'!$C$3:$C$300,C976,'11'!$H$3:$H$300,"&gt;0")+COUNTIFS('11'!$D$3:$D$300,C976,'11'!$H$3:$H$300,"&gt;0")+COUNTIFS('12'!$C$3:$C$300,C976,'12'!$H$3:$H$300,"&gt;0")+COUNTIFS('12'!$D$3:$D$300,C976,'12'!$H$3:$H$300,"&gt;0")</f>
        <v>0</v>
      </c>
      <c r="G976" s="18">
        <f>COUNTIFS('01'!$C$3:$C$300,C976,'01'!$H$3:$H$300,"&lt;0")+COUNTIFS('01'!$D$3:$D$300,C976,'01'!$H$3:$H$300,"&lt;0")+COUNTIFS('02'!$C$3:$C$300,C976,'02'!$H$3:$H$300,"&lt;0")+COUNTIFS('02'!$D$3:$D$300,C976,'02'!$H$3:$H$300,"&lt;0")+COUNTIFS('03'!$C$3:$C$300,C976,'03'!$H$3:$H$300,"&lt;0")+COUNTIFS('03'!$D$3:$D$300,C976,'03'!$H$3:$H$300,"&lt;0")+COUNTIFS('04'!$C$3:$C$300,C976,'04'!$H$3:$H$300,"&lt;0")+COUNTIFS('04'!$D$3:$D$300,C976,'04'!$H$3:$H$300,"&lt;0")+COUNTIFS('05'!$C$3:$C$300,C976,'05'!$H$3:$H$300,"&lt;0")+COUNTIFS('05'!$D$3:$D$300,C976,'05'!$H$3:$H$300,"&lt;0")+COUNTIFS('06'!$C$3:$C$300,C976,'06'!$H$3:$H$300,"&lt;0")+COUNTIFS('06'!$D$3:$D$300,C976,'06'!$H$3:$H$300,"&lt;0")+COUNTIFS('07'!$C$3:$C$300,C976,'07'!$H$3:$H$300,"&lt;0")+COUNTIFS('07'!$D$3:$D$300,C976,'07'!$H$3:$H$300,"&lt;0")+COUNTIFS('08'!$C$3:$C$300,C976,'08'!$H$3:$H$300,"&lt;0")+COUNTIFS('08'!$D$3:$D$300,C976,'08'!$H$3:$H$300,"&lt;0")+COUNTIFS('09'!$C$3:$C$300,C976,'09'!$H$3:$H$300,"&lt;0")+COUNTIFS('09'!$D$3:$D$300,C976,'09'!$H$3:$H$300,"&lt;0")+COUNTIFS('10'!$C$3:$C$260,C976,'10'!$I$3:$I$260,"&lt;0")+COUNTIFS('10'!$D$3:$D$260,C976,'10'!$I$3:$I$260,"&lt;0")+COUNTIFS('11'!$C$3:$C$300,C976,'11'!$H$3:$H$300,"&lt;0")+COUNTIFS('11'!$D$3:$D$300,C976,'11'!$H$3:$H$300,"&lt;0")+COUNTIFS('12'!$C$3:$C$300,C976,'12'!$H$3:$H$300,"&lt;0")+COUNTIFS('12'!$D$3:$D$300,C976,'12'!$H$3:$H$300,"&lt;0")</f>
        <v>0</v>
      </c>
      <c r="H976" s="19">
        <f>SUMIFS('01'!$H$3:$H$300,'01'!$C$3:$C$300,C976)+SUMIFS('01'!$H$3:$H$300,'01'!$D$3:$D$300,C976)+SUMIFS('02'!$H$3:$H$300,'02'!$C$3:$C$300,C976)+SUMIFS('02'!$H$3:$H$300,'02'!$D$3:$D$300,C976)+SUMIFS('03'!$H$3:$H$300,'03'!$C$3:$C$300,C976)+SUMIFS('03'!$H$3:$H$300,'03'!$D$3:$D$300,C976)+SUMIFS('04'!$H$3:$H$300,'04'!$C$3:$C$300,C976)+SUMIFS('04'!$H$3:$H$300,'04'!$D$3:$D$300,C976)+SUMIFS('05'!$H$3:$H$300,'05'!$C$3:$C$300,C976)+SUMIFS('05'!$H$3:$H$300,'05'!$D$3:$D$300,C976)+SUMIFS('06'!$H$3:$H$300,'06'!$C$3:$C$300,C976)+SUMIFS('06'!$H$3:$H$300,'06'!$D$3:$D$300,C976)+SUMIFS('07'!$H$3:$H$300,'07'!$C$3:$C$300,C976)+SUMIFS('07'!$H$3:$H$300,'07'!$D$3:$D$300,C976)+SUMIFS('08'!$H$3:$H$300,'08'!$C$3:$C$300,C976)+SUMIFS('08'!$H$3:$H$300,'08'!$D$3:$D$300,C976)+SUMIFS('09'!$H$3:$H$300,'09'!$C$3:$C$300,C976)+SUMIFS('09'!$H$3:$H$300,'09'!$D$3:$D$300,C976)+SUMIFS('10'!$I$3:$I$260,'10'!$C$3:$C$260,C976)+SUMIFS('10'!$I$3:$I$260,'10'!$D$3:$D$260,C976)+SUMIFS('11'!$H$3:$H$300,'11'!$C$3:$C$300,C976)+SUMIFS('11'!$H$3:$H$300,'11'!$D$3:$D$300,C976)+SUMIFS('12'!$H$3:$H$300,'12'!$C$3:$C$300,C976)+SUMIFS('12'!$H$3:$H$300,'12'!$D$3:$D$300,C976)</f>
        <v>0</v>
      </c>
      <c r="I976" s="212"/>
      <c r="J976" s="231"/>
      <c r="K976" s="212"/>
      <c r="L976" s="212"/>
    </row>
    <row r="977" spans="1:12" ht="24.75" customHeight="1">
      <c r="A977" s="16">
        <f>Equipes!$H977+(ROW(Equipes!$H977)/100000)</f>
        <v>9.7699999999999992E-3</v>
      </c>
      <c r="B977" s="13">
        <f>RANK(Equipes!$A977,A:A)</f>
        <v>24</v>
      </c>
      <c r="C977" s="28"/>
      <c r="D977" s="18">
        <f>COUNTIF('01'!$C$3:$C$300,C977)+COUNTIF('02'!$C$3:$C$300,C977)+COUNTIF('03'!$C$3:$C$300,C977)+COUNTIF('04'!$C$3:$C$300,C977)+COUNTIF('05'!$C$3:$C$300,C977)+COUNTIF('06'!$C$3:$C$300,C977)+COUNTIF('07'!$C$3:$C$300,C977)+COUNTIF('08'!$C$3:$C$300,C977)+COUNTIF('09'!$C$3:$C$300,C977)+COUNTIF('10'!$C$3:$C$260,C977)+COUNTIF('11'!$C$3:$C$300,C977)+COUNTIF('12'!$C$3:$C$300,C977)</f>
        <v>0</v>
      </c>
      <c r="E977" s="18">
        <f>COUNTIF('01'!$D$3:$D$300,C977)+COUNTIF('02'!$D$3:$D$300,C977)+COUNTIF('03'!$D$3:$D$300,C977)+COUNTIF('04'!$D$3:$D$300,C977)+COUNTIF('05'!$D$3:$D$300,C977)+COUNTIF('06'!$D$3:$D$300,C977)+COUNTIF('07'!$D$3:$D$300,C977)+COUNTIF('08'!$D$3:$D$300,C977)+COUNTIF('09'!$D$3:$D$300,C977)+COUNTIF('10'!$D$3:$D$260,C977)+COUNTIF('11'!$D$3:$D$300,C977)+COUNTIF('12'!$D$3:$D$300,C977)</f>
        <v>0</v>
      </c>
      <c r="F977" s="18">
        <f>COUNTIFS('01'!$C$3:$C$300,C977,'01'!$H$3:$H$300,"&gt;0")+COUNTIFS('01'!$D$3:$D$300,C977,'01'!$H$3:$H$300,"&gt;0")+COUNTIFS('02'!$C$3:$C$300,C977,'02'!$H$3:$H$300,"&gt;0")+COUNTIFS('02'!$D$3:$D$300,C977,'02'!$H$3:$H$300,"&gt;0")+COUNTIFS('03'!$C$3:$C$300,C977,'03'!$H$3:$H$300,"&gt;0")+COUNTIFS('03'!$D$3:$D$300,C977,'03'!$H$3:$H$300,"&gt;0")+COUNTIFS('04'!$C$3:$C$300,C977,'04'!$H$3:$H$300,"&gt;0")+COUNTIFS('04'!$D$3:$D$300,C977,'04'!$H$3:$H$300,"&gt;0")+COUNTIFS('05'!$C$3:$C$300,C977,'05'!$H$3:$H$300,"&gt;0")+COUNTIFS('05'!$D$3:$D$300,C977,'05'!$H$3:$H$300,"&gt;0")+COUNTIFS('06'!$C$3:$C$300,C977,'06'!$H$3:$H$300,"&gt;0")+COUNTIFS('06'!$D$3:$D$300,C977,'06'!$H$3:$H$300,"&gt;0")+COUNTIFS('07'!$C$3:$C$300,C977,'07'!$H$3:$H$300,"&gt;0")+COUNTIFS('07'!$D$3:$D$300,C977,'07'!$H$3:$H$300,"&gt;0")+COUNTIFS('08'!$C$3:$C$300,C977,'08'!$H$3:$H$300,"&gt;0")+COUNTIFS('08'!$D$3:$D$300,C977,'08'!$H$3:$H$300,"&gt;0")+COUNTIFS('09'!$C$3:$C$300,C977,'09'!$H$3:$H$300,"&gt;0")+COUNTIFS('09'!$D$3:$D$300,C977,'09'!$H$3:$H$300,"&gt;0")+COUNTIFS('10'!$C$3:$C$260,C977,'10'!$I$3:$I$260,"&gt;0")+COUNTIFS('10'!$D$3:$D$260,C977,'10'!$I$3:$I$260,"&gt;0")+COUNTIFS('11'!$C$3:$C$300,C977,'11'!$H$3:$H$300,"&gt;0")+COUNTIFS('11'!$D$3:$D$300,C977,'11'!$H$3:$H$300,"&gt;0")+COUNTIFS('12'!$C$3:$C$300,C977,'12'!$H$3:$H$300,"&gt;0")+COUNTIFS('12'!$D$3:$D$300,C977,'12'!$H$3:$H$300,"&gt;0")</f>
        <v>0</v>
      </c>
      <c r="G977" s="18">
        <f>COUNTIFS('01'!$C$3:$C$300,C977,'01'!$H$3:$H$300,"&lt;0")+COUNTIFS('01'!$D$3:$D$300,C977,'01'!$H$3:$H$300,"&lt;0")+COUNTIFS('02'!$C$3:$C$300,C977,'02'!$H$3:$H$300,"&lt;0")+COUNTIFS('02'!$D$3:$D$300,C977,'02'!$H$3:$H$300,"&lt;0")+COUNTIFS('03'!$C$3:$C$300,C977,'03'!$H$3:$H$300,"&lt;0")+COUNTIFS('03'!$D$3:$D$300,C977,'03'!$H$3:$H$300,"&lt;0")+COUNTIFS('04'!$C$3:$C$300,C977,'04'!$H$3:$H$300,"&lt;0")+COUNTIFS('04'!$D$3:$D$300,C977,'04'!$H$3:$H$300,"&lt;0")+COUNTIFS('05'!$C$3:$C$300,C977,'05'!$H$3:$H$300,"&lt;0")+COUNTIFS('05'!$D$3:$D$300,C977,'05'!$H$3:$H$300,"&lt;0")+COUNTIFS('06'!$C$3:$C$300,C977,'06'!$H$3:$H$300,"&lt;0")+COUNTIFS('06'!$D$3:$D$300,C977,'06'!$H$3:$H$300,"&lt;0")+COUNTIFS('07'!$C$3:$C$300,C977,'07'!$H$3:$H$300,"&lt;0")+COUNTIFS('07'!$D$3:$D$300,C977,'07'!$H$3:$H$300,"&lt;0")+COUNTIFS('08'!$C$3:$C$300,C977,'08'!$H$3:$H$300,"&lt;0")+COUNTIFS('08'!$D$3:$D$300,C977,'08'!$H$3:$H$300,"&lt;0")+COUNTIFS('09'!$C$3:$C$300,C977,'09'!$H$3:$H$300,"&lt;0")+COUNTIFS('09'!$D$3:$D$300,C977,'09'!$H$3:$H$300,"&lt;0")+COUNTIFS('10'!$C$3:$C$260,C977,'10'!$I$3:$I$260,"&lt;0")+COUNTIFS('10'!$D$3:$D$260,C977,'10'!$I$3:$I$260,"&lt;0")+COUNTIFS('11'!$C$3:$C$300,C977,'11'!$H$3:$H$300,"&lt;0")+COUNTIFS('11'!$D$3:$D$300,C977,'11'!$H$3:$H$300,"&lt;0")+COUNTIFS('12'!$C$3:$C$300,C977,'12'!$H$3:$H$300,"&lt;0")+COUNTIFS('12'!$D$3:$D$300,C977,'12'!$H$3:$H$300,"&lt;0")</f>
        <v>0</v>
      </c>
      <c r="H977" s="19">
        <f>SUMIFS('01'!$H$3:$H$300,'01'!$C$3:$C$300,C977)+SUMIFS('01'!$H$3:$H$300,'01'!$D$3:$D$300,C977)+SUMIFS('02'!$H$3:$H$300,'02'!$C$3:$C$300,C977)+SUMIFS('02'!$H$3:$H$300,'02'!$D$3:$D$300,C977)+SUMIFS('03'!$H$3:$H$300,'03'!$C$3:$C$300,C977)+SUMIFS('03'!$H$3:$H$300,'03'!$D$3:$D$300,C977)+SUMIFS('04'!$H$3:$H$300,'04'!$C$3:$C$300,C977)+SUMIFS('04'!$H$3:$H$300,'04'!$D$3:$D$300,C977)+SUMIFS('05'!$H$3:$H$300,'05'!$C$3:$C$300,C977)+SUMIFS('05'!$H$3:$H$300,'05'!$D$3:$D$300,C977)+SUMIFS('06'!$H$3:$H$300,'06'!$C$3:$C$300,C977)+SUMIFS('06'!$H$3:$H$300,'06'!$D$3:$D$300,C977)+SUMIFS('07'!$H$3:$H$300,'07'!$C$3:$C$300,C977)+SUMIFS('07'!$H$3:$H$300,'07'!$D$3:$D$300,C977)+SUMIFS('08'!$H$3:$H$300,'08'!$C$3:$C$300,C977)+SUMIFS('08'!$H$3:$H$300,'08'!$D$3:$D$300,C977)+SUMIFS('09'!$H$3:$H$300,'09'!$C$3:$C$300,C977)+SUMIFS('09'!$H$3:$H$300,'09'!$D$3:$D$300,C977)+SUMIFS('10'!$I$3:$I$260,'10'!$C$3:$C$260,C977)+SUMIFS('10'!$I$3:$I$260,'10'!$D$3:$D$260,C977)+SUMIFS('11'!$H$3:$H$300,'11'!$C$3:$C$300,C977)+SUMIFS('11'!$H$3:$H$300,'11'!$D$3:$D$300,C977)+SUMIFS('12'!$H$3:$H$300,'12'!$C$3:$C$300,C977)+SUMIFS('12'!$H$3:$H$300,'12'!$D$3:$D$300,C977)</f>
        <v>0</v>
      </c>
      <c r="I977" s="212"/>
      <c r="J977" s="231"/>
      <c r="K977" s="212"/>
      <c r="L977" s="212"/>
    </row>
    <row r="978" spans="1:12" ht="24.75" customHeight="1">
      <c r="A978" s="16">
        <f>Equipes!$H978+(ROW(Equipes!$H978)/100000)</f>
        <v>9.7800000000000005E-3</v>
      </c>
      <c r="B978" s="13">
        <f>RANK(Equipes!$A978,A:A)</f>
        <v>23</v>
      </c>
      <c r="C978" s="28"/>
      <c r="D978" s="18">
        <f>COUNTIF('01'!$C$3:$C$300,C978)+COUNTIF('02'!$C$3:$C$300,C978)+COUNTIF('03'!$C$3:$C$300,C978)+COUNTIF('04'!$C$3:$C$300,C978)+COUNTIF('05'!$C$3:$C$300,C978)+COUNTIF('06'!$C$3:$C$300,C978)+COUNTIF('07'!$C$3:$C$300,C978)+COUNTIF('08'!$C$3:$C$300,C978)+COUNTIF('09'!$C$3:$C$300,C978)+COUNTIF('10'!$C$3:$C$260,C978)+COUNTIF('11'!$C$3:$C$300,C978)+COUNTIF('12'!$C$3:$C$300,C978)</f>
        <v>0</v>
      </c>
      <c r="E978" s="18">
        <f>COUNTIF('01'!$D$3:$D$300,C978)+COUNTIF('02'!$D$3:$D$300,C978)+COUNTIF('03'!$D$3:$D$300,C978)+COUNTIF('04'!$D$3:$D$300,C978)+COUNTIF('05'!$D$3:$D$300,C978)+COUNTIF('06'!$D$3:$D$300,C978)+COUNTIF('07'!$D$3:$D$300,C978)+COUNTIF('08'!$D$3:$D$300,C978)+COUNTIF('09'!$D$3:$D$300,C978)+COUNTIF('10'!$D$3:$D$260,C978)+COUNTIF('11'!$D$3:$D$300,C978)+COUNTIF('12'!$D$3:$D$300,C978)</f>
        <v>0</v>
      </c>
      <c r="F978" s="18">
        <f>COUNTIFS('01'!$C$3:$C$300,C978,'01'!$H$3:$H$300,"&gt;0")+COUNTIFS('01'!$D$3:$D$300,C978,'01'!$H$3:$H$300,"&gt;0")+COUNTIFS('02'!$C$3:$C$300,C978,'02'!$H$3:$H$300,"&gt;0")+COUNTIFS('02'!$D$3:$D$300,C978,'02'!$H$3:$H$300,"&gt;0")+COUNTIFS('03'!$C$3:$C$300,C978,'03'!$H$3:$H$300,"&gt;0")+COUNTIFS('03'!$D$3:$D$300,C978,'03'!$H$3:$H$300,"&gt;0")+COUNTIFS('04'!$C$3:$C$300,C978,'04'!$H$3:$H$300,"&gt;0")+COUNTIFS('04'!$D$3:$D$300,C978,'04'!$H$3:$H$300,"&gt;0")+COUNTIFS('05'!$C$3:$C$300,C978,'05'!$H$3:$H$300,"&gt;0")+COUNTIFS('05'!$D$3:$D$300,C978,'05'!$H$3:$H$300,"&gt;0")+COUNTIFS('06'!$C$3:$C$300,C978,'06'!$H$3:$H$300,"&gt;0")+COUNTIFS('06'!$D$3:$D$300,C978,'06'!$H$3:$H$300,"&gt;0")+COUNTIFS('07'!$C$3:$C$300,C978,'07'!$H$3:$H$300,"&gt;0")+COUNTIFS('07'!$D$3:$D$300,C978,'07'!$H$3:$H$300,"&gt;0")+COUNTIFS('08'!$C$3:$C$300,C978,'08'!$H$3:$H$300,"&gt;0")+COUNTIFS('08'!$D$3:$D$300,C978,'08'!$H$3:$H$300,"&gt;0")+COUNTIFS('09'!$C$3:$C$300,C978,'09'!$H$3:$H$300,"&gt;0")+COUNTIFS('09'!$D$3:$D$300,C978,'09'!$H$3:$H$300,"&gt;0")+COUNTIFS('10'!$C$3:$C$260,C978,'10'!$I$3:$I$260,"&gt;0")+COUNTIFS('10'!$D$3:$D$260,C978,'10'!$I$3:$I$260,"&gt;0")+COUNTIFS('11'!$C$3:$C$300,C978,'11'!$H$3:$H$300,"&gt;0")+COUNTIFS('11'!$D$3:$D$300,C978,'11'!$H$3:$H$300,"&gt;0")+COUNTIFS('12'!$C$3:$C$300,C978,'12'!$H$3:$H$300,"&gt;0")+COUNTIFS('12'!$D$3:$D$300,C978,'12'!$H$3:$H$300,"&gt;0")</f>
        <v>0</v>
      </c>
      <c r="G978" s="18">
        <f>COUNTIFS('01'!$C$3:$C$300,C978,'01'!$H$3:$H$300,"&lt;0")+COUNTIFS('01'!$D$3:$D$300,C978,'01'!$H$3:$H$300,"&lt;0")+COUNTIFS('02'!$C$3:$C$300,C978,'02'!$H$3:$H$300,"&lt;0")+COUNTIFS('02'!$D$3:$D$300,C978,'02'!$H$3:$H$300,"&lt;0")+COUNTIFS('03'!$C$3:$C$300,C978,'03'!$H$3:$H$300,"&lt;0")+COUNTIFS('03'!$D$3:$D$300,C978,'03'!$H$3:$H$300,"&lt;0")+COUNTIFS('04'!$C$3:$C$300,C978,'04'!$H$3:$H$300,"&lt;0")+COUNTIFS('04'!$D$3:$D$300,C978,'04'!$H$3:$H$300,"&lt;0")+COUNTIFS('05'!$C$3:$C$300,C978,'05'!$H$3:$H$300,"&lt;0")+COUNTIFS('05'!$D$3:$D$300,C978,'05'!$H$3:$H$300,"&lt;0")+COUNTIFS('06'!$C$3:$C$300,C978,'06'!$H$3:$H$300,"&lt;0")+COUNTIFS('06'!$D$3:$D$300,C978,'06'!$H$3:$H$300,"&lt;0")+COUNTIFS('07'!$C$3:$C$300,C978,'07'!$H$3:$H$300,"&lt;0")+COUNTIFS('07'!$D$3:$D$300,C978,'07'!$H$3:$H$300,"&lt;0")+COUNTIFS('08'!$C$3:$C$300,C978,'08'!$H$3:$H$300,"&lt;0")+COUNTIFS('08'!$D$3:$D$300,C978,'08'!$H$3:$H$300,"&lt;0")+COUNTIFS('09'!$C$3:$C$300,C978,'09'!$H$3:$H$300,"&lt;0")+COUNTIFS('09'!$D$3:$D$300,C978,'09'!$H$3:$H$300,"&lt;0")+COUNTIFS('10'!$C$3:$C$260,C978,'10'!$I$3:$I$260,"&lt;0")+COUNTIFS('10'!$D$3:$D$260,C978,'10'!$I$3:$I$260,"&lt;0")+COUNTIFS('11'!$C$3:$C$300,C978,'11'!$H$3:$H$300,"&lt;0")+COUNTIFS('11'!$D$3:$D$300,C978,'11'!$H$3:$H$300,"&lt;0")+COUNTIFS('12'!$C$3:$C$300,C978,'12'!$H$3:$H$300,"&lt;0")+COUNTIFS('12'!$D$3:$D$300,C978,'12'!$H$3:$H$300,"&lt;0")</f>
        <v>0</v>
      </c>
      <c r="H978" s="19">
        <f>SUMIFS('01'!$H$3:$H$300,'01'!$C$3:$C$300,C978)+SUMIFS('01'!$H$3:$H$300,'01'!$D$3:$D$300,C978)+SUMIFS('02'!$H$3:$H$300,'02'!$C$3:$C$300,C978)+SUMIFS('02'!$H$3:$H$300,'02'!$D$3:$D$300,C978)+SUMIFS('03'!$H$3:$H$300,'03'!$C$3:$C$300,C978)+SUMIFS('03'!$H$3:$H$300,'03'!$D$3:$D$300,C978)+SUMIFS('04'!$H$3:$H$300,'04'!$C$3:$C$300,C978)+SUMIFS('04'!$H$3:$H$300,'04'!$D$3:$D$300,C978)+SUMIFS('05'!$H$3:$H$300,'05'!$C$3:$C$300,C978)+SUMIFS('05'!$H$3:$H$300,'05'!$D$3:$D$300,C978)+SUMIFS('06'!$H$3:$H$300,'06'!$C$3:$C$300,C978)+SUMIFS('06'!$H$3:$H$300,'06'!$D$3:$D$300,C978)+SUMIFS('07'!$H$3:$H$300,'07'!$C$3:$C$300,C978)+SUMIFS('07'!$H$3:$H$300,'07'!$D$3:$D$300,C978)+SUMIFS('08'!$H$3:$H$300,'08'!$C$3:$C$300,C978)+SUMIFS('08'!$H$3:$H$300,'08'!$D$3:$D$300,C978)+SUMIFS('09'!$H$3:$H$300,'09'!$C$3:$C$300,C978)+SUMIFS('09'!$H$3:$H$300,'09'!$D$3:$D$300,C978)+SUMIFS('10'!$I$3:$I$260,'10'!$C$3:$C$260,C978)+SUMIFS('10'!$I$3:$I$260,'10'!$D$3:$D$260,C978)+SUMIFS('11'!$H$3:$H$300,'11'!$C$3:$C$300,C978)+SUMIFS('11'!$H$3:$H$300,'11'!$D$3:$D$300,C978)+SUMIFS('12'!$H$3:$H$300,'12'!$C$3:$C$300,C978)+SUMIFS('12'!$H$3:$H$300,'12'!$D$3:$D$300,C978)</f>
        <v>0</v>
      </c>
      <c r="I978" s="212"/>
      <c r="J978" s="231"/>
      <c r="K978" s="212"/>
      <c r="L978" s="212"/>
    </row>
    <row r="979" spans="1:12" ht="24.75" customHeight="1">
      <c r="A979" s="16">
        <f>Equipes!$H979+(ROW(Equipes!$H979)/100000)</f>
        <v>9.7900000000000001E-3</v>
      </c>
      <c r="B979" s="13">
        <f>RANK(Equipes!$A979,A:A)</f>
        <v>22</v>
      </c>
      <c r="C979" s="28"/>
      <c r="D979" s="18">
        <f>COUNTIF('01'!$C$3:$C$300,C979)+COUNTIF('02'!$C$3:$C$300,C979)+COUNTIF('03'!$C$3:$C$300,C979)+COUNTIF('04'!$C$3:$C$300,C979)+COUNTIF('05'!$C$3:$C$300,C979)+COUNTIF('06'!$C$3:$C$300,C979)+COUNTIF('07'!$C$3:$C$300,C979)+COUNTIF('08'!$C$3:$C$300,C979)+COUNTIF('09'!$C$3:$C$300,C979)+COUNTIF('10'!$C$3:$C$260,C979)+COUNTIF('11'!$C$3:$C$300,C979)+COUNTIF('12'!$C$3:$C$300,C979)</f>
        <v>0</v>
      </c>
      <c r="E979" s="18">
        <f>COUNTIF('01'!$D$3:$D$300,C979)+COUNTIF('02'!$D$3:$D$300,C979)+COUNTIF('03'!$D$3:$D$300,C979)+COUNTIF('04'!$D$3:$D$300,C979)+COUNTIF('05'!$D$3:$D$300,C979)+COUNTIF('06'!$D$3:$D$300,C979)+COUNTIF('07'!$D$3:$D$300,C979)+COUNTIF('08'!$D$3:$D$300,C979)+COUNTIF('09'!$D$3:$D$300,C979)+COUNTIF('10'!$D$3:$D$260,C979)+COUNTIF('11'!$D$3:$D$300,C979)+COUNTIF('12'!$D$3:$D$300,C979)</f>
        <v>0</v>
      </c>
      <c r="F979" s="18">
        <f>COUNTIFS('01'!$C$3:$C$300,C979,'01'!$H$3:$H$300,"&gt;0")+COUNTIFS('01'!$D$3:$D$300,C979,'01'!$H$3:$H$300,"&gt;0")+COUNTIFS('02'!$C$3:$C$300,C979,'02'!$H$3:$H$300,"&gt;0")+COUNTIFS('02'!$D$3:$D$300,C979,'02'!$H$3:$H$300,"&gt;0")+COUNTIFS('03'!$C$3:$C$300,C979,'03'!$H$3:$H$300,"&gt;0")+COUNTIFS('03'!$D$3:$D$300,C979,'03'!$H$3:$H$300,"&gt;0")+COUNTIFS('04'!$C$3:$C$300,C979,'04'!$H$3:$H$300,"&gt;0")+COUNTIFS('04'!$D$3:$D$300,C979,'04'!$H$3:$H$300,"&gt;0")+COUNTIFS('05'!$C$3:$C$300,C979,'05'!$H$3:$H$300,"&gt;0")+COUNTIFS('05'!$D$3:$D$300,C979,'05'!$H$3:$H$300,"&gt;0")+COUNTIFS('06'!$C$3:$C$300,C979,'06'!$H$3:$H$300,"&gt;0")+COUNTIFS('06'!$D$3:$D$300,C979,'06'!$H$3:$H$300,"&gt;0")+COUNTIFS('07'!$C$3:$C$300,C979,'07'!$H$3:$H$300,"&gt;0")+COUNTIFS('07'!$D$3:$D$300,C979,'07'!$H$3:$H$300,"&gt;0")+COUNTIFS('08'!$C$3:$C$300,C979,'08'!$H$3:$H$300,"&gt;0")+COUNTIFS('08'!$D$3:$D$300,C979,'08'!$H$3:$H$300,"&gt;0")+COUNTIFS('09'!$C$3:$C$300,C979,'09'!$H$3:$H$300,"&gt;0")+COUNTIFS('09'!$D$3:$D$300,C979,'09'!$H$3:$H$300,"&gt;0")+COUNTIFS('10'!$C$3:$C$260,C979,'10'!$I$3:$I$260,"&gt;0")+COUNTIFS('10'!$D$3:$D$260,C979,'10'!$I$3:$I$260,"&gt;0")+COUNTIFS('11'!$C$3:$C$300,C979,'11'!$H$3:$H$300,"&gt;0")+COUNTIFS('11'!$D$3:$D$300,C979,'11'!$H$3:$H$300,"&gt;0")+COUNTIFS('12'!$C$3:$C$300,C979,'12'!$H$3:$H$300,"&gt;0")+COUNTIFS('12'!$D$3:$D$300,C979,'12'!$H$3:$H$300,"&gt;0")</f>
        <v>0</v>
      </c>
      <c r="G979" s="18">
        <f>COUNTIFS('01'!$C$3:$C$300,C979,'01'!$H$3:$H$300,"&lt;0")+COUNTIFS('01'!$D$3:$D$300,C979,'01'!$H$3:$H$300,"&lt;0")+COUNTIFS('02'!$C$3:$C$300,C979,'02'!$H$3:$H$300,"&lt;0")+COUNTIFS('02'!$D$3:$D$300,C979,'02'!$H$3:$H$300,"&lt;0")+COUNTIFS('03'!$C$3:$C$300,C979,'03'!$H$3:$H$300,"&lt;0")+COUNTIFS('03'!$D$3:$D$300,C979,'03'!$H$3:$H$300,"&lt;0")+COUNTIFS('04'!$C$3:$C$300,C979,'04'!$H$3:$H$300,"&lt;0")+COUNTIFS('04'!$D$3:$D$300,C979,'04'!$H$3:$H$300,"&lt;0")+COUNTIFS('05'!$C$3:$C$300,C979,'05'!$H$3:$H$300,"&lt;0")+COUNTIFS('05'!$D$3:$D$300,C979,'05'!$H$3:$H$300,"&lt;0")+COUNTIFS('06'!$C$3:$C$300,C979,'06'!$H$3:$H$300,"&lt;0")+COUNTIFS('06'!$D$3:$D$300,C979,'06'!$H$3:$H$300,"&lt;0")+COUNTIFS('07'!$C$3:$C$300,C979,'07'!$H$3:$H$300,"&lt;0")+COUNTIFS('07'!$D$3:$D$300,C979,'07'!$H$3:$H$300,"&lt;0")+COUNTIFS('08'!$C$3:$C$300,C979,'08'!$H$3:$H$300,"&lt;0")+COUNTIFS('08'!$D$3:$D$300,C979,'08'!$H$3:$H$300,"&lt;0")+COUNTIFS('09'!$C$3:$C$300,C979,'09'!$H$3:$H$300,"&lt;0")+COUNTIFS('09'!$D$3:$D$300,C979,'09'!$H$3:$H$300,"&lt;0")+COUNTIFS('10'!$C$3:$C$260,C979,'10'!$I$3:$I$260,"&lt;0")+COUNTIFS('10'!$D$3:$D$260,C979,'10'!$I$3:$I$260,"&lt;0")+COUNTIFS('11'!$C$3:$C$300,C979,'11'!$H$3:$H$300,"&lt;0")+COUNTIFS('11'!$D$3:$D$300,C979,'11'!$H$3:$H$300,"&lt;0")+COUNTIFS('12'!$C$3:$C$300,C979,'12'!$H$3:$H$300,"&lt;0")+COUNTIFS('12'!$D$3:$D$300,C979,'12'!$H$3:$H$300,"&lt;0")</f>
        <v>0</v>
      </c>
      <c r="H979" s="19">
        <f>SUMIFS('01'!$H$3:$H$300,'01'!$C$3:$C$300,C979)+SUMIFS('01'!$H$3:$H$300,'01'!$D$3:$D$300,C979)+SUMIFS('02'!$H$3:$H$300,'02'!$C$3:$C$300,C979)+SUMIFS('02'!$H$3:$H$300,'02'!$D$3:$D$300,C979)+SUMIFS('03'!$H$3:$H$300,'03'!$C$3:$C$300,C979)+SUMIFS('03'!$H$3:$H$300,'03'!$D$3:$D$300,C979)+SUMIFS('04'!$H$3:$H$300,'04'!$C$3:$C$300,C979)+SUMIFS('04'!$H$3:$H$300,'04'!$D$3:$D$300,C979)+SUMIFS('05'!$H$3:$H$300,'05'!$C$3:$C$300,C979)+SUMIFS('05'!$H$3:$H$300,'05'!$D$3:$D$300,C979)+SUMIFS('06'!$H$3:$H$300,'06'!$C$3:$C$300,C979)+SUMIFS('06'!$H$3:$H$300,'06'!$D$3:$D$300,C979)+SUMIFS('07'!$H$3:$H$300,'07'!$C$3:$C$300,C979)+SUMIFS('07'!$H$3:$H$300,'07'!$D$3:$D$300,C979)+SUMIFS('08'!$H$3:$H$300,'08'!$C$3:$C$300,C979)+SUMIFS('08'!$H$3:$H$300,'08'!$D$3:$D$300,C979)+SUMIFS('09'!$H$3:$H$300,'09'!$C$3:$C$300,C979)+SUMIFS('09'!$H$3:$H$300,'09'!$D$3:$D$300,C979)+SUMIFS('10'!$I$3:$I$260,'10'!$C$3:$C$260,C979)+SUMIFS('10'!$I$3:$I$260,'10'!$D$3:$D$260,C979)+SUMIFS('11'!$H$3:$H$300,'11'!$C$3:$C$300,C979)+SUMIFS('11'!$H$3:$H$300,'11'!$D$3:$D$300,C979)+SUMIFS('12'!$H$3:$H$300,'12'!$C$3:$C$300,C979)+SUMIFS('12'!$H$3:$H$300,'12'!$D$3:$D$300,C979)</f>
        <v>0</v>
      </c>
      <c r="I979" s="212"/>
      <c r="J979" s="231"/>
      <c r="K979" s="212"/>
      <c r="L979" s="212"/>
    </row>
    <row r="980" spans="1:12" ht="24.75" customHeight="1">
      <c r="A980" s="16">
        <f>Equipes!$H980+(ROW(Equipes!$H980)/100000)</f>
        <v>9.7999999999999997E-3</v>
      </c>
      <c r="B980" s="13">
        <f>RANK(Equipes!$A980,A:A)</f>
        <v>21</v>
      </c>
      <c r="C980" s="28"/>
      <c r="D980" s="18">
        <f>COUNTIF('01'!$C$3:$C$300,C980)+COUNTIF('02'!$C$3:$C$300,C980)+COUNTIF('03'!$C$3:$C$300,C980)+COUNTIF('04'!$C$3:$C$300,C980)+COUNTIF('05'!$C$3:$C$300,C980)+COUNTIF('06'!$C$3:$C$300,C980)+COUNTIF('07'!$C$3:$C$300,C980)+COUNTIF('08'!$C$3:$C$300,C980)+COUNTIF('09'!$C$3:$C$300,C980)+COUNTIF('10'!$C$3:$C$260,C980)+COUNTIF('11'!$C$3:$C$300,C980)+COUNTIF('12'!$C$3:$C$300,C980)</f>
        <v>0</v>
      </c>
      <c r="E980" s="18">
        <f>COUNTIF('01'!$D$3:$D$300,C980)+COUNTIF('02'!$D$3:$D$300,C980)+COUNTIF('03'!$D$3:$D$300,C980)+COUNTIF('04'!$D$3:$D$300,C980)+COUNTIF('05'!$D$3:$D$300,C980)+COUNTIF('06'!$D$3:$D$300,C980)+COUNTIF('07'!$D$3:$D$300,C980)+COUNTIF('08'!$D$3:$D$300,C980)+COUNTIF('09'!$D$3:$D$300,C980)+COUNTIF('10'!$D$3:$D$260,C980)+COUNTIF('11'!$D$3:$D$300,C980)+COUNTIF('12'!$D$3:$D$300,C980)</f>
        <v>0</v>
      </c>
      <c r="F980" s="18">
        <f>COUNTIFS('01'!$C$3:$C$300,C980,'01'!$H$3:$H$300,"&gt;0")+COUNTIFS('01'!$D$3:$D$300,C980,'01'!$H$3:$H$300,"&gt;0")+COUNTIFS('02'!$C$3:$C$300,C980,'02'!$H$3:$H$300,"&gt;0")+COUNTIFS('02'!$D$3:$D$300,C980,'02'!$H$3:$H$300,"&gt;0")+COUNTIFS('03'!$C$3:$C$300,C980,'03'!$H$3:$H$300,"&gt;0")+COUNTIFS('03'!$D$3:$D$300,C980,'03'!$H$3:$H$300,"&gt;0")+COUNTIFS('04'!$C$3:$C$300,C980,'04'!$H$3:$H$300,"&gt;0")+COUNTIFS('04'!$D$3:$D$300,C980,'04'!$H$3:$H$300,"&gt;0")+COUNTIFS('05'!$C$3:$C$300,C980,'05'!$H$3:$H$300,"&gt;0")+COUNTIFS('05'!$D$3:$D$300,C980,'05'!$H$3:$H$300,"&gt;0")+COUNTIFS('06'!$C$3:$C$300,C980,'06'!$H$3:$H$300,"&gt;0")+COUNTIFS('06'!$D$3:$D$300,C980,'06'!$H$3:$H$300,"&gt;0")+COUNTIFS('07'!$C$3:$C$300,C980,'07'!$H$3:$H$300,"&gt;0")+COUNTIFS('07'!$D$3:$D$300,C980,'07'!$H$3:$H$300,"&gt;0")+COUNTIFS('08'!$C$3:$C$300,C980,'08'!$H$3:$H$300,"&gt;0")+COUNTIFS('08'!$D$3:$D$300,C980,'08'!$H$3:$H$300,"&gt;0")+COUNTIFS('09'!$C$3:$C$300,C980,'09'!$H$3:$H$300,"&gt;0")+COUNTIFS('09'!$D$3:$D$300,C980,'09'!$H$3:$H$300,"&gt;0")+COUNTIFS('10'!$C$3:$C$260,C980,'10'!$I$3:$I$260,"&gt;0")+COUNTIFS('10'!$D$3:$D$260,C980,'10'!$I$3:$I$260,"&gt;0")+COUNTIFS('11'!$C$3:$C$300,C980,'11'!$H$3:$H$300,"&gt;0")+COUNTIFS('11'!$D$3:$D$300,C980,'11'!$H$3:$H$300,"&gt;0")+COUNTIFS('12'!$C$3:$C$300,C980,'12'!$H$3:$H$300,"&gt;0")+COUNTIFS('12'!$D$3:$D$300,C980,'12'!$H$3:$H$300,"&gt;0")</f>
        <v>0</v>
      </c>
      <c r="G980" s="18">
        <f>COUNTIFS('01'!$C$3:$C$300,C980,'01'!$H$3:$H$300,"&lt;0")+COUNTIFS('01'!$D$3:$D$300,C980,'01'!$H$3:$H$300,"&lt;0")+COUNTIFS('02'!$C$3:$C$300,C980,'02'!$H$3:$H$300,"&lt;0")+COUNTIFS('02'!$D$3:$D$300,C980,'02'!$H$3:$H$300,"&lt;0")+COUNTIFS('03'!$C$3:$C$300,C980,'03'!$H$3:$H$300,"&lt;0")+COUNTIFS('03'!$D$3:$D$300,C980,'03'!$H$3:$H$300,"&lt;0")+COUNTIFS('04'!$C$3:$C$300,C980,'04'!$H$3:$H$300,"&lt;0")+COUNTIFS('04'!$D$3:$D$300,C980,'04'!$H$3:$H$300,"&lt;0")+COUNTIFS('05'!$C$3:$C$300,C980,'05'!$H$3:$H$300,"&lt;0")+COUNTIFS('05'!$D$3:$D$300,C980,'05'!$H$3:$H$300,"&lt;0")+COUNTIFS('06'!$C$3:$C$300,C980,'06'!$H$3:$H$300,"&lt;0")+COUNTIFS('06'!$D$3:$D$300,C980,'06'!$H$3:$H$300,"&lt;0")+COUNTIFS('07'!$C$3:$C$300,C980,'07'!$H$3:$H$300,"&lt;0")+COUNTIFS('07'!$D$3:$D$300,C980,'07'!$H$3:$H$300,"&lt;0")+COUNTIFS('08'!$C$3:$C$300,C980,'08'!$H$3:$H$300,"&lt;0")+COUNTIFS('08'!$D$3:$D$300,C980,'08'!$H$3:$H$300,"&lt;0")+COUNTIFS('09'!$C$3:$C$300,C980,'09'!$H$3:$H$300,"&lt;0")+COUNTIFS('09'!$D$3:$D$300,C980,'09'!$H$3:$H$300,"&lt;0")+COUNTIFS('10'!$C$3:$C$260,C980,'10'!$I$3:$I$260,"&lt;0")+COUNTIFS('10'!$D$3:$D$260,C980,'10'!$I$3:$I$260,"&lt;0")+COUNTIFS('11'!$C$3:$C$300,C980,'11'!$H$3:$H$300,"&lt;0")+COUNTIFS('11'!$D$3:$D$300,C980,'11'!$H$3:$H$300,"&lt;0")+COUNTIFS('12'!$C$3:$C$300,C980,'12'!$H$3:$H$300,"&lt;0")+COUNTIFS('12'!$D$3:$D$300,C980,'12'!$H$3:$H$300,"&lt;0")</f>
        <v>0</v>
      </c>
      <c r="H980" s="19">
        <f>SUMIFS('01'!$H$3:$H$300,'01'!$C$3:$C$300,C980)+SUMIFS('01'!$H$3:$H$300,'01'!$D$3:$D$300,C980)+SUMIFS('02'!$H$3:$H$300,'02'!$C$3:$C$300,C980)+SUMIFS('02'!$H$3:$H$300,'02'!$D$3:$D$300,C980)+SUMIFS('03'!$H$3:$H$300,'03'!$C$3:$C$300,C980)+SUMIFS('03'!$H$3:$H$300,'03'!$D$3:$D$300,C980)+SUMIFS('04'!$H$3:$H$300,'04'!$C$3:$C$300,C980)+SUMIFS('04'!$H$3:$H$300,'04'!$D$3:$D$300,C980)+SUMIFS('05'!$H$3:$H$300,'05'!$C$3:$C$300,C980)+SUMIFS('05'!$H$3:$H$300,'05'!$D$3:$D$300,C980)+SUMIFS('06'!$H$3:$H$300,'06'!$C$3:$C$300,C980)+SUMIFS('06'!$H$3:$H$300,'06'!$D$3:$D$300,C980)+SUMIFS('07'!$H$3:$H$300,'07'!$C$3:$C$300,C980)+SUMIFS('07'!$H$3:$H$300,'07'!$D$3:$D$300,C980)+SUMIFS('08'!$H$3:$H$300,'08'!$C$3:$C$300,C980)+SUMIFS('08'!$H$3:$H$300,'08'!$D$3:$D$300,C980)+SUMIFS('09'!$H$3:$H$300,'09'!$C$3:$C$300,C980)+SUMIFS('09'!$H$3:$H$300,'09'!$D$3:$D$300,C980)+SUMIFS('10'!$I$3:$I$260,'10'!$C$3:$C$260,C980)+SUMIFS('10'!$I$3:$I$260,'10'!$D$3:$D$260,C980)+SUMIFS('11'!$H$3:$H$300,'11'!$C$3:$C$300,C980)+SUMIFS('11'!$H$3:$H$300,'11'!$D$3:$D$300,C980)+SUMIFS('12'!$H$3:$H$300,'12'!$C$3:$C$300,C980)+SUMIFS('12'!$H$3:$H$300,'12'!$D$3:$D$300,C980)</f>
        <v>0</v>
      </c>
      <c r="I980" s="212"/>
      <c r="J980" s="231"/>
      <c r="K980" s="212"/>
      <c r="L980" s="212"/>
    </row>
    <row r="981" spans="1:12" ht="24.75" customHeight="1">
      <c r="A981" s="16">
        <f>Equipes!$H981+(ROW(Equipes!$H981)/100000)</f>
        <v>9.8099999999999993E-3</v>
      </c>
      <c r="B981" s="13">
        <f>RANK(Equipes!$A981,A:A)</f>
        <v>20</v>
      </c>
      <c r="C981" s="28"/>
      <c r="D981" s="18">
        <f>COUNTIF('01'!$C$3:$C$300,C981)+COUNTIF('02'!$C$3:$C$300,C981)+COUNTIF('03'!$C$3:$C$300,C981)+COUNTIF('04'!$C$3:$C$300,C981)+COUNTIF('05'!$C$3:$C$300,C981)+COUNTIF('06'!$C$3:$C$300,C981)+COUNTIF('07'!$C$3:$C$300,C981)+COUNTIF('08'!$C$3:$C$300,C981)+COUNTIF('09'!$C$3:$C$300,C981)+COUNTIF('10'!$C$3:$C$260,C981)+COUNTIF('11'!$C$3:$C$300,C981)+COUNTIF('12'!$C$3:$C$300,C981)</f>
        <v>0</v>
      </c>
      <c r="E981" s="18">
        <f>COUNTIF('01'!$D$3:$D$300,C981)+COUNTIF('02'!$D$3:$D$300,C981)+COUNTIF('03'!$D$3:$D$300,C981)+COUNTIF('04'!$D$3:$D$300,C981)+COUNTIF('05'!$D$3:$D$300,C981)+COUNTIF('06'!$D$3:$D$300,C981)+COUNTIF('07'!$D$3:$D$300,C981)+COUNTIF('08'!$D$3:$D$300,C981)+COUNTIF('09'!$D$3:$D$300,C981)+COUNTIF('10'!$D$3:$D$260,C981)+COUNTIF('11'!$D$3:$D$300,C981)+COUNTIF('12'!$D$3:$D$300,C981)</f>
        <v>0</v>
      </c>
      <c r="F981" s="18">
        <f>COUNTIFS('01'!$C$3:$C$300,C981,'01'!$H$3:$H$300,"&gt;0")+COUNTIFS('01'!$D$3:$D$300,C981,'01'!$H$3:$H$300,"&gt;0")+COUNTIFS('02'!$C$3:$C$300,C981,'02'!$H$3:$H$300,"&gt;0")+COUNTIFS('02'!$D$3:$D$300,C981,'02'!$H$3:$H$300,"&gt;0")+COUNTIFS('03'!$C$3:$C$300,C981,'03'!$H$3:$H$300,"&gt;0")+COUNTIFS('03'!$D$3:$D$300,C981,'03'!$H$3:$H$300,"&gt;0")+COUNTIFS('04'!$C$3:$C$300,C981,'04'!$H$3:$H$300,"&gt;0")+COUNTIFS('04'!$D$3:$D$300,C981,'04'!$H$3:$H$300,"&gt;0")+COUNTIFS('05'!$C$3:$C$300,C981,'05'!$H$3:$H$300,"&gt;0")+COUNTIFS('05'!$D$3:$D$300,C981,'05'!$H$3:$H$300,"&gt;0")+COUNTIFS('06'!$C$3:$C$300,C981,'06'!$H$3:$H$300,"&gt;0")+COUNTIFS('06'!$D$3:$D$300,C981,'06'!$H$3:$H$300,"&gt;0")+COUNTIFS('07'!$C$3:$C$300,C981,'07'!$H$3:$H$300,"&gt;0")+COUNTIFS('07'!$D$3:$D$300,C981,'07'!$H$3:$H$300,"&gt;0")+COUNTIFS('08'!$C$3:$C$300,C981,'08'!$H$3:$H$300,"&gt;0")+COUNTIFS('08'!$D$3:$D$300,C981,'08'!$H$3:$H$300,"&gt;0")+COUNTIFS('09'!$C$3:$C$300,C981,'09'!$H$3:$H$300,"&gt;0")+COUNTIFS('09'!$D$3:$D$300,C981,'09'!$H$3:$H$300,"&gt;0")+COUNTIFS('10'!$C$3:$C$260,C981,'10'!$I$3:$I$260,"&gt;0")+COUNTIFS('10'!$D$3:$D$260,C981,'10'!$I$3:$I$260,"&gt;0")+COUNTIFS('11'!$C$3:$C$300,C981,'11'!$H$3:$H$300,"&gt;0")+COUNTIFS('11'!$D$3:$D$300,C981,'11'!$H$3:$H$300,"&gt;0")+COUNTIFS('12'!$C$3:$C$300,C981,'12'!$H$3:$H$300,"&gt;0")+COUNTIFS('12'!$D$3:$D$300,C981,'12'!$H$3:$H$300,"&gt;0")</f>
        <v>0</v>
      </c>
      <c r="G981" s="18">
        <f>COUNTIFS('01'!$C$3:$C$300,C981,'01'!$H$3:$H$300,"&lt;0")+COUNTIFS('01'!$D$3:$D$300,C981,'01'!$H$3:$H$300,"&lt;0")+COUNTIFS('02'!$C$3:$C$300,C981,'02'!$H$3:$H$300,"&lt;0")+COUNTIFS('02'!$D$3:$D$300,C981,'02'!$H$3:$H$300,"&lt;0")+COUNTIFS('03'!$C$3:$C$300,C981,'03'!$H$3:$H$300,"&lt;0")+COUNTIFS('03'!$D$3:$D$300,C981,'03'!$H$3:$H$300,"&lt;0")+COUNTIFS('04'!$C$3:$C$300,C981,'04'!$H$3:$H$300,"&lt;0")+COUNTIFS('04'!$D$3:$D$300,C981,'04'!$H$3:$H$300,"&lt;0")+COUNTIFS('05'!$C$3:$C$300,C981,'05'!$H$3:$H$300,"&lt;0")+COUNTIFS('05'!$D$3:$D$300,C981,'05'!$H$3:$H$300,"&lt;0")+COUNTIFS('06'!$C$3:$C$300,C981,'06'!$H$3:$H$300,"&lt;0")+COUNTIFS('06'!$D$3:$D$300,C981,'06'!$H$3:$H$300,"&lt;0")+COUNTIFS('07'!$C$3:$C$300,C981,'07'!$H$3:$H$300,"&lt;0")+COUNTIFS('07'!$D$3:$D$300,C981,'07'!$H$3:$H$300,"&lt;0")+COUNTIFS('08'!$C$3:$C$300,C981,'08'!$H$3:$H$300,"&lt;0")+COUNTIFS('08'!$D$3:$D$300,C981,'08'!$H$3:$H$300,"&lt;0")+COUNTIFS('09'!$C$3:$C$300,C981,'09'!$H$3:$H$300,"&lt;0")+COUNTIFS('09'!$D$3:$D$300,C981,'09'!$H$3:$H$300,"&lt;0")+COUNTIFS('10'!$C$3:$C$260,C981,'10'!$I$3:$I$260,"&lt;0")+COUNTIFS('10'!$D$3:$D$260,C981,'10'!$I$3:$I$260,"&lt;0")+COUNTIFS('11'!$C$3:$C$300,C981,'11'!$H$3:$H$300,"&lt;0")+COUNTIFS('11'!$D$3:$D$300,C981,'11'!$H$3:$H$300,"&lt;0")+COUNTIFS('12'!$C$3:$C$300,C981,'12'!$H$3:$H$300,"&lt;0")+COUNTIFS('12'!$D$3:$D$300,C981,'12'!$H$3:$H$300,"&lt;0")</f>
        <v>0</v>
      </c>
      <c r="H981" s="19">
        <f>SUMIFS('01'!$H$3:$H$300,'01'!$C$3:$C$300,C981)+SUMIFS('01'!$H$3:$H$300,'01'!$D$3:$D$300,C981)+SUMIFS('02'!$H$3:$H$300,'02'!$C$3:$C$300,C981)+SUMIFS('02'!$H$3:$H$300,'02'!$D$3:$D$300,C981)+SUMIFS('03'!$H$3:$H$300,'03'!$C$3:$C$300,C981)+SUMIFS('03'!$H$3:$H$300,'03'!$D$3:$D$300,C981)+SUMIFS('04'!$H$3:$H$300,'04'!$C$3:$C$300,C981)+SUMIFS('04'!$H$3:$H$300,'04'!$D$3:$D$300,C981)+SUMIFS('05'!$H$3:$H$300,'05'!$C$3:$C$300,C981)+SUMIFS('05'!$H$3:$H$300,'05'!$D$3:$D$300,C981)+SUMIFS('06'!$H$3:$H$300,'06'!$C$3:$C$300,C981)+SUMIFS('06'!$H$3:$H$300,'06'!$D$3:$D$300,C981)+SUMIFS('07'!$H$3:$H$300,'07'!$C$3:$C$300,C981)+SUMIFS('07'!$H$3:$H$300,'07'!$D$3:$D$300,C981)+SUMIFS('08'!$H$3:$H$300,'08'!$C$3:$C$300,C981)+SUMIFS('08'!$H$3:$H$300,'08'!$D$3:$D$300,C981)+SUMIFS('09'!$H$3:$H$300,'09'!$C$3:$C$300,C981)+SUMIFS('09'!$H$3:$H$300,'09'!$D$3:$D$300,C981)+SUMIFS('10'!$I$3:$I$260,'10'!$C$3:$C$260,C981)+SUMIFS('10'!$I$3:$I$260,'10'!$D$3:$D$260,C981)+SUMIFS('11'!$H$3:$H$300,'11'!$C$3:$C$300,C981)+SUMIFS('11'!$H$3:$H$300,'11'!$D$3:$D$300,C981)+SUMIFS('12'!$H$3:$H$300,'12'!$C$3:$C$300,C981)+SUMIFS('12'!$H$3:$H$300,'12'!$D$3:$D$300,C981)</f>
        <v>0</v>
      </c>
      <c r="I981" s="212"/>
      <c r="J981" s="231"/>
      <c r="K981" s="212"/>
      <c r="L981" s="212"/>
    </row>
    <row r="982" spans="1:12" ht="24.75" customHeight="1">
      <c r="A982" s="16">
        <f>Equipes!$H982+(ROW(Equipes!$H982)/100000)</f>
        <v>9.8200000000000006E-3</v>
      </c>
      <c r="B982" s="13">
        <f>RANK(Equipes!$A982,A:A)</f>
        <v>19</v>
      </c>
      <c r="C982" s="28"/>
      <c r="D982" s="18">
        <f>COUNTIF('01'!$C$3:$C$300,C982)+COUNTIF('02'!$C$3:$C$300,C982)+COUNTIF('03'!$C$3:$C$300,C982)+COUNTIF('04'!$C$3:$C$300,C982)+COUNTIF('05'!$C$3:$C$300,C982)+COUNTIF('06'!$C$3:$C$300,C982)+COUNTIF('07'!$C$3:$C$300,C982)+COUNTIF('08'!$C$3:$C$300,C982)+COUNTIF('09'!$C$3:$C$300,C982)+COUNTIF('10'!$C$3:$C$260,C982)+COUNTIF('11'!$C$3:$C$300,C982)+COUNTIF('12'!$C$3:$C$300,C982)</f>
        <v>0</v>
      </c>
      <c r="E982" s="18">
        <f>COUNTIF('01'!$D$3:$D$300,C982)+COUNTIF('02'!$D$3:$D$300,C982)+COUNTIF('03'!$D$3:$D$300,C982)+COUNTIF('04'!$D$3:$D$300,C982)+COUNTIF('05'!$D$3:$D$300,C982)+COUNTIF('06'!$D$3:$D$300,C982)+COUNTIF('07'!$D$3:$D$300,C982)+COUNTIF('08'!$D$3:$D$300,C982)+COUNTIF('09'!$D$3:$D$300,C982)+COUNTIF('10'!$D$3:$D$260,C982)+COUNTIF('11'!$D$3:$D$300,C982)+COUNTIF('12'!$D$3:$D$300,C982)</f>
        <v>0</v>
      </c>
      <c r="F982" s="18">
        <f>COUNTIFS('01'!$C$3:$C$300,C982,'01'!$H$3:$H$300,"&gt;0")+COUNTIFS('01'!$D$3:$D$300,C982,'01'!$H$3:$H$300,"&gt;0")+COUNTIFS('02'!$C$3:$C$300,C982,'02'!$H$3:$H$300,"&gt;0")+COUNTIFS('02'!$D$3:$D$300,C982,'02'!$H$3:$H$300,"&gt;0")+COUNTIFS('03'!$C$3:$C$300,C982,'03'!$H$3:$H$300,"&gt;0")+COUNTIFS('03'!$D$3:$D$300,C982,'03'!$H$3:$H$300,"&gt;0")+COUNTIFS('04'!$C$3:$C$300,C982,'04'!$H$3:$H$300,"&gt;0")+COUNTIFS('04'!$D$3:$D$300,C982,'04'!$H$3:$H$300,"&gt;0")+COUNTIFS('05'!$C$3:$C$300,C982,'05'!$H$3:$H$300,"&gt;0")+COUNTIFS('05'!$D$3:$D$300,C982,'05'!$H$3:$H$300,"&gt;0")+COUNTIFS('06'!$C$3:$C$300,C982,'06'!$H$3:$H$300,"&gt;0")+COUNTIFS('06'!$D$3:$D$300,C982,'06'!$H$3:$H$300,"&gt;0")+COUNTIFS('07'!$C$3:$C$300,C982,'07'!$H$3:$H$300,"&gt;0")+COUNTIFS('07'!$D$3:$D$300,C982,'07'!$H$3:$H$300,"&gt;0")+COUNTIFS('08'!$C$3:$C$300,C982,'08'!$H$3:$H$300,"&gt;0")+COUNTIFS('08'!$D$3:$D$300,C982,'08'!$H$3:$H$300,"&gt;0")+COUNTIFS('09'!$C$3:$C$300,C982,'09'!$H$3:$H$300,"&gt;0")+COUNTIFS('09'!$D$3:$D$300,C982,'09'!$H$3:$H$300,"&gt;0")+COUNTIFS('10'!$C$3:$C$260,C982,'10'!$I$3:$I$260,"&gt;0")+COUNTIFS('10'!$D$3:$D$260,C982,'10'!$I$3:$I$260,"&gt;0")+COUNTIFS('11'!$C$3:$C$300,C982,'11'!$H$3:$H$300,"&gt;0")+COUNTIFS('11'!$D$3:$D$300,C982,'11'!$H$3:$H$300,"&gt;0")+COUNTIFS('12'!$C$3:$C$300,C982,'12'!$H$3:$H$300,"&gt;0")+COUNTIFS('12'!$D$3:$D$300,C982,'12'!$H$3:$H$300,"&gt;0")</f>
        <v>0</v>
      </c>
      <c r="G982" s="18">
        <f>COUNTIFS('01'!$C$3:$C$300,C982,'01'!$H$3:$H$300,"&lt;0")+COUNTIFS('01'!$D$3:$D$300,C982,'01'!$H$3:$H$300,"&lt;0")+COUNTIFS('02'!$C$3:$C$300,C982,'02'!$H$3:$H$300,"&lt;0")+COUNTIFS('02'!$D$3:$D$300,C982,'02'!$H$3:$H$300,"&lt;0")+COUNTIFS('03'!$C$3:$C$300,C982,'03'!$H$3:$H$300,"&lt;0")+COUNTIFS('03'!$D$3:$D$300,C982,'03'!$H$3:$H$300,"&lt;0")+COUNTIFS('04'!$C$3:$C$300,C982,'04'!$H$3:$H$300,"&lt;0")+COUNTIFS('04'!$D$3:$D$300,C982,'04'!$H$3:$H$300,"&lt;0")+COUNTIFS('05'!$C$3:$C$300,C982,'05'!$H$3:$H$300,"&lt;0")+COUNTIFS('05'!$D$3:$D$300,C982,'05'!$H$3:$H$300,"&lt;0")+COUNTIFS('06'!$C$3:$C$300,C982,'06'!$H$3:$H$300,"&lt;0")+COUNTIFS('06'!$D$3:$D$300,C982,'06'!$H$3:$H$300,"&lt;0")+COUNTIFS('07'!$C$3:$C$300,C982,'07'!$H$3:$H$300,"&lt;0")+COUNTIFS('07'!$D$3:$D$300,C982,'07'!$H$3:$H$300,"&lt;0")+COUNTIFS('08'!$C$3:$C$300,C982,'08'!$H$3:$H$300,"&lt;0")+COUNTIFS('08'!$D$3:$D$300,C982,'08'!$H$3:$H$300,"&lt;0")+COUNTIFS('09'!$C$3:$C$300,C982,'09'!$H$3:$H$300,"&lt;0")+COUNTIFS('09'!$D$3:$D$300,C982,'09'!$H$3:$H$300,"&lt;0")+COUNTIFS('10'!$C$3:$C$260,C982,'10'!$I$3:$I$260,"&lt;0")+COUNTIFS('10'!$D$3:$D$260,C982,'10'!$I$3:$I$260,"&lt;0")+COUNTIFS('11'!$C$3:$C$300,C982,'11'!$H$3:$H$300,"&lt;0")+COUNTIFS('11'!$D$3:$D$300,C982,'11'!$H$3:$H$300,"&lt;0")+COUNTIFS('12'!$C$3:$C$300,C982,'12'!$H$3:$H$300,"&lt;0")+COUNTIFS('12'!$D$3:$D$300,C982,'12'!$H$3:$H$300,"&lt;0")</f>
        <v>0</v>
      </c>
      <c r="H982" s="19">
        <f>SUMIFS('01'!$H$3:$H$300,'01'!$C$3:$C$300,C982)+SUMIFS('01'!$H$3:$H$300,'01'!$D$3:$D$300,C982)+SUMIFS('02'!$H$3:$H$300,'02'!$C$3:$C$300,C982)+SUMIFS('02'!$H$3:$H$300,'02'!$D$3:$D$300,C982)+SUMIFS('03'!$H$3:$H$300,'03'!$C$3:$C$300,C982)+SUMIFS('03'!$H$3:$H$300,'03'!$D$3:$D$300,C982)+SUMIFS('04'!$H$3:$H$300,'04'!$C$3:$C$300,C982)+SUMIFS('04'!$H$3:$H$300,'04'!$D$3:$D$300,C982)+SUMIFS('05'!$H$3:$H$300,'05'!$C$3:$C$300,C982)+SUMIFS('05'!$H$3:$H$300,'05'!$D$3:$D$300,C982)+SUMIFS('06'!$H$3:$H$300,'06'!$C$3:$C$300,C982)+SUMIFS('06'!$H$3:$H$300,'06'!$D$3:$D$300,C982)+SUMIFS('07'!$H$3:$H$300,'07'!$C$3:$C$300,C982)+SUMIFS('07'!$H$3:$H$300,'07'!$D$3:$D$300,C982)+SUMIFS('08'!$H$3:$H$300,'08'!$C$3:$C$300,C982)+SUMIFS('08'!$H$3:$H$300,'08'!$D$3:$D$300,C982)+SUMIFS('09'!$H$3:$H$300,'09'!$C$3:$C$300,C982)+SUMIFS('09'!$H$3:$H$300,'09'!$D$3:$D$300,C982)+SUMIFS('10'!$I$3:$I$260,'10'!$C$3:$C$260,C982)+SUMIFS('10'!$I$3:$I$260,'10'!$D$3:$D$260,C982)+SUMIFS('11'!$H$3:$H$300,'11'!$C$3:$C$300,C982)+SUMIFS('11'!$H$3:$H$300,'11'!$D$3:$D$300,C982)+SUMIFS('12'!$H$3:$H$300,'12'!$C$3:$C$300,C982)+SUMIFS('12'!$H$3:$H$300,'12'!$D$3:$D$300,C982)</f>
        <v>0</v>
      </c>
      <c r="I982" s="212"/>
      <c r="J982" s="231"/>
      <c r="K982" s="212"/>
      <c r="L982" s="212"/>
    </row>
    <row r="983" spans="1:12" ht="24.75" customHeight="1">
      <c r="A983" s="16">
        <f>Equipes!$H983+(ROW(Equipes!$H983)/100000)</f>
        <v>9.8300000000000002E-3</v>
      </c>
      <c r="B983" s="13">
        <f>RANK(Equipes!$A983,A:A)</f>
        <v>18</v>
      </c>
      <c r="C983" s="28"/>
      <c r="D983" s="18">
        <f>COUNTIF('01'!$C$3:$C$300,C983)+COUNTIF('02'!$C$3:$C$300,C983)+COUNTIF('03'!$C$3:$C$300,C983)+COUNTIF('04'!$C$3:$C$300,C983)+COUNTIF('05'!$C$3:$C$300,C983)+COUNTIF('06'!$C$3:$C$300,C983)+COUNTIF('07'!$C$3:$C$300,C983)+COUNTIF('08'!$C$3:$C$300,C983)+COUNTIF('09'!$C$3:$C$300,C983)+COUNTIF('10'!$C$3:$C$260,C983)+COUNTIF('11'!$C$3:$C$300,C983)+COUNTIF('12'!$C$3:$C$300,C983)</f>
        <v>0</v>
      </c>
      <c r="E983" s="18">
        <f>COUNTIF('01'!$D$3:$D$300,C983)+COUNTIF('02'!$D$3:$D$300,C983)+COUNTIF('03'!$D$3:$D$300,C983)+COUNTIF('04'!$D$3:$D$300,C983)+COUNTIF('05'!$D$3:$D$300,C983)+COUNTIF('06'!$D$3:$D$300,C983)+COUNTIF('07'!$D$3:$D$300,C983)+COUNTIF('08'!$D$3:$D$300,C983)+COUNTIF('09'!$D$3:$D$300,C983)+COUNTIF('10'!$D$3:$D$260,C983)+COUNTIF('11'!$D$3:$D$300,C983)+COUNTIF('12'!$D$3:$D$300,C983)</f>
        <v>0</v>
      </c>
      <c r="F983" s="18">
        <f>COUNTIFS('01'!$C$3:$C$300,C983,'01'!$H$3:$H$300,"&gt;0")+COUNTIFS('01'!$D$3:$D$300,C983,'01'!$H$3:$H$300,"&gt;0")+COUNTIFS('02'!$C$3:$C$300,C983,'02'!$H$3:$H$300,"&gt;0")+COUNTIFS('02'!$D$3:$D$300,C983,'02'!$H$3:$H$300,"&gt;0")+COUNTIFS('03'!$C$3:$C$300,C983,'03'!$H$3:$H$300,"&gt;0")+COUNTIFS('03'!$D$3:$D$300,C983,'03'!$H$3:$H$300,"&gt;0")+COUNTIFS('04'!$C$3:$C$300,C983,'04'!$H$3:$H$300,"&gt;0")+COUNTIFS('04'!$D$3:$D$300,C983,'04'!$H$3:$H$300,"&gt;0")+COUNTIFS('05'!$C$3:$C$300,C983,'05'!$H$3:$H$300,"&gt;0")+COUNTIFS('05'!$D$3:$D$300,C983,'05'!$H$3:$H$300,"&gt;0")+COUNTIFS('06'!$C$3:$C$300,C983,'06'!$H$3:$H$300,"&gt;0")+COUNTIFS('06'!$D$3:$D$300,C983,'06'!$H$3:$H$300,"&gt;0")+COUNTIFS('07'!$C$3:$C$300,C983,'07'!$H$3:$H$300,"&gt;0")+COUNTIFS('07'!$D$3:$D$300,C983,'07'!$H$3:$H$300,"&gt;0")+COUNTIFS('08'!$C$3:$C$300,C983,'08'!$H$3:$H$300,"&gt;0")+COUNTIFS('08'!$D$3:$D$300,C983,'08'!$H$3:$H$300,"&gt;0")+COUNTIFS('09'!$C$3:$C$300,C983,'09'!$H$3:$H$300,"&gt;0")+COUNTIFS('09'!$D$3:$D$300,C983,'09'!$H$3:$H$300,"&gt;0")+COUNTIFS('10'!$C$3:$C$260,C983,'10'!$I$3:$I$260,"&gt;0")+COUNTIFS('10'!$D$3:$D$260,C983,'10'!$I$3:$I$260,"&gt;0")+COUNTIFS('11'!$C$3:$C$300,C983,'11'!$H$3:$H$300,"&gt;0")+COUNTIFS('11'!$D$3:$D$300,C983,'11'!$H$3:$H$300,"&gt;0")+COUNTIFS('12'!$C$3:$C$300,C983,'12'!$H$3:$H$300,"&gt;0")+COUNTIFS('12'!$D$3:$D$300,C983,'12'!$H$3:$H$300,"&gt;0")</f>
        <v>0</v>
      </c>
      <c r="G983" s="18">
        <f>COUNTIFS('01'!$C$3:$C$300,C983,'01'!$H$3:$H$300,"&lt;0")+COUNTIFS('01'!$D$3:$D$300,C983,'01'!$H$3:$H$300,"&lt;0")+COUNTIFS('02'!$C$3:$C$300,C983,'02'!$H$3:$H$300,"&lt;0")+COUNTIFS('02'!$D$3:$D$300,C983,'02'!$H$3:$H$300,"&lt;0")+COUNTIFS('03'!$C$3:$C$300,C983,'03'!$H$3:$H$300,"&lt;0")+COUNTIFS('03'!$D$3:$D$300,C983,'03'!$H$3:$H$300,"&lt;0")+COUNTIFS('04'!$C$3:$C$300,C983,'04'!$H$3:$H$300,"&lt;0")+COUNTIFS('04'!$D$3:$D$300,C983,'04'!$H$3:$H$300,"&lt;0")+COUNTIFS('05'!$C$3:$C$300,C983,'05'!$H$3:$H$300,"&lt;0")+COUNTIFS('05'!$D$3:$D$300,C983,'05'!$H$3:$H$300,"&lt;0")+COUNTIFS('06'!$C$3:$C$300,C983,'06'!$H$3:$H$300,"&lt;0")+COUNTIFS('06'!$D$3:$D$300,C983,'06'!$H$3:$H$300,"&lt;0")+COUNTIFS('07'!$C$3:$C$300,C983,'07'!$H$3:$H$300,"&lt;0")+COUNTIFS('07'!$D$3:$D$300,C983,'07'!$H$3:$H$300,"&lt;0")+COUNTIFS('08'!$C$3:$C$300,C983,'08'!$H$3:$H$300,"&lt;0")+COUNTIFS('08'!$D$3:$D$300,C983,'08'!$H$3:$H$300,"&lt;0")+COUNTIFS('09'!$C$3:$C$300,C983,'09'!$H$3:$H$300,"&lt;0")+COUNTIFS('09'!$D$3:$D$300,C983,'09'!$H$3:$H$300,"&lt;0")+COUNTIFS('10'!$C$3:$C$260,C983,'10'!$I$3:$I$260,"&lt;0")+COUNTIFS('10'!$D$3:$D$260,C983,'10'!$I$3:$I$260,"&lt;0")+COUNTIFS('11'!$C$3:$C$300,C983,'11'!$H$3:$H$300,"&lt;0")+COUNTIFS('11'!$D$3:$D$300,C983,'11'!$H$3:$H$300,"&lt;0")+COUNTIFS('12'!$C$3:$C$300,C983,'12'!$H$3:$H$300,"&lt;0")+COUNTIFS('12'!$D$3:$D$300,C983,'12'!$H$3:$H$300,"&lt;0")</f>
        <v>0</v>
      </c>
      <c r="H983" s="19">
        <f>SUMIFS('01'!$H$3:$H$300,'01'!$C$3:$C$300,C983)+SUMIFS('01'!$H$3:$H$300,'01'!$D$3:$D$300,C983)+SUMIFS('02'!$H$3:$H$300,'02'!$C$3:$C$300,C983)+SUMIFS('02'!$H$3:$H$300,'02'!$D$3:$D$300,C983)+SUMIFS('03'!$H$3:$H$300,'03'!$C$3:$C$300,C983)+SUMIFS('03'!$H$3:$H$300,'03'!$D$3:$D$300,C983)+SUMIFS('04'!$H$3:$H$300,'04'!$C$3:$C$300,C983)+SUMIFS('04'!$H$3:$H$300,'04'!$D$3:$D$300,C983)+SUMIFS('05'!$H$3:$H$300,'05'!$C$3:$C$300,C983)+SUMIFS('05'!$H$3:$H$300,'05'!$D$3:$D$300,C983)+SUMIFS('06'!$H$3:$H$300,'06'!$C$3:$C$300,C983)+SUMIFS('06'!$H$3:$H$300,'06'!$D$3:$D$300,C983)+SUMIFS('07'!$H$3:$H$300,'07'!$C$3:$C$300,C983)+SUMIFS('07'!$H$3:$H$300,'07'!$D$3:$D$300,C983)+SUMIFS('08'!$H$3:$H$300,'08'!$C$3:$C$300,C983)+SUMIFS('08'!$H$3:$H$300,'08'!$D$3:$D$300,C983)+SUMIFS('09'!$H$3:$H$300,'09'!$C$3:$C$300,C983)+SUMIFS('09'!$H$3:$H$300,'09'!$D$3:$D$300,C983)+SUMIFS('10'!$I$3:$I$260,'10'!$C$3:$C$260,C983)+SUMIFS('10'!$I$3:$I$260,'10'!$D$3:$D$260,C983)+SUMIFS('11'!$H$3:$H$300,'11'!$C$3:$C$300,C983)+SUMIFS('11'!$H$3:$H$300,'11'!$D$3:$D$300,C983)+SUMIFS('12'!$H$3:$H$300,'12'!$C$3:$C$300,C983)+SUMIFS('12'!$H$3:$H$300,'12'!$D$3:$D$300,C983)</f>
        <v>0</v>
      </c>
      <c r="I983" s="212"/>
      <c r="J983" s="231"/>
      <c r="K983" s="212"/>
      <c r="L983" s="212"/>
    </row>
    <row r="984" spans="1:12" ht="24.75" customHeight="1">
      <c r="A984" s="16">
        <f>Equipes!$H984+(ROW(Equipes!$H984)/100000)</f>
        <v>9.8399999999999998E-3</v>
      </c>
      <c r="B984" s="13">
        <f>RANK(Equipes!$A984,A:A)</f>
        <v>17</v>
      </c>
      <c r="C984" s="28"/>
      <c r="D984" s="18">
        <f>COUNTIF('01'!$C$3:$C$300,C984)+COUNTIF('02'!$C$3:$C$300,C984)+COUNTIF('03'!$C$3:$C$300,C984)+COUNTIF('04'!$C$3:$C$300,C984)+COUNTIF('05'!$C$3:$C$300,C984)+COUNTIF('06'!$C$3:$C$300,C984)+COUNTIF('07'!$C$3:$C$300,C984)+COUNTIF('08'!$C$3:$C$300,C984)+COUNTIF('09'!$C$3:$C$300,C984)+COUNTIF('10'!$C$3:$C$260,C984)+COUNTIF('11'!$C$3:$C$300,C984)+COUNTIF('12'!$C$3:$C$300,C984)</f>
        <v>0</v>
      </c>
      <c r="E984" s="18">
        <f>COUNTIF('01'!$D$3:$D$300,C984)+COUNTIF('02'!$D$3:$D$300,C984)+COUNTIF('03'!$D$3:$D$300,C984)+COUNTIF('04'!$D$3:$D$300,C984)+COUNTIF('05'!$D$3:$D$300,C984)+COUNTIF('06'!$D$3:$D$300,C984)+COUNTIF('07'!$D$3:$D$300,C984)+COUNTIF('08'!$D$3:$D$300,C984)+COUNTIF('09'!$D$3:$D$300,C984)+COUNTIF('10'!$D$3:$D$260,C984)+COUNTIF('11'!$D$3:$D$300,C984)+COUNTIF('12'!$D$3:$D$300,C984)</f>
        <v>0</v>
      </c>
      <c r="F984" s="18">
        <f>COUNTIFS('01'!$C$3:$C$300,C984,'01'!$H$3:$H$300,"&gt;0")+COUNTIFS('01'!$D$3:$D$300,C984,'01'!$H$3:$H$300,"&gt;0")+COUNTIFS('02'!$C$3:$C$300,C984,'02'!$H$3:$H$300,"&gt;0")+COUNTIFS('02'!$D$3:$D$300,C984,'02'!$H$3:$H$300,"&gt;0")+COUNTIFS('03'!$C$3:$C$300,C984,'03'!$H$3:$H$300,"&gt;0")+COUNTIFS('03'!$D$3:$D$300,C984,'03'!$H$3:$H$300,"&gt;0")+COUNTIFS('04'!$C$3:$C$300,C984,'04'!$H$3:$H$300,"&gt;0")+COUNTIFS('04'!$D$3:$D$300,C984,'04'!$H$3:$H$300,"&gt;0")+COUNTIFS('05'!$C$3:$C$300,C984,'05'!$H$3:$H$300,"&gt;0")+COUNTIFS('05'!$D$3:$D$300,C984,'05'!$H$3:$H$300,"&gt;0")+COUNTIFS('06'!$C$3:$C$300,C984,'06'!$H$3:$H$300,"&gt;0")+COUNTIFS('06'!$D$3:$D$300,C984,'06'!$H$3:$H$300,"&gt;0")+COUNTIFS('07'!$C$3:$C$300,C984,'07'!$H$3:$H$300,"&gt;0")+COUNTIFS('07'!$D$3:$D$300,C984,'07'!$H$3:$H$300,"&gt;0")+COUNTIFS('08'!$C$3:$C$300,C984,'08'!$H$3:$H$300,"&gt;0")+COUNTIFS('08'!$D$3:$D$300,C984,'08'!$H$3:$H$300,"&gt;0")+COUNTIFS('09'!$C$3:$C$300,C984,'09'!$H$3:$H$300,"&gt;0")+COUNTIFS('09'!$D$3:$D$300,C984,'09'!$H$3:$H$300,"&gt;0")+COUNTIFS('10'!$C$3:$C$260,C984,'10'!$I$3:$I$260,"&gt;0")+COUNTIFS('10'!$D$3:$D$260,C984,'10'!$I$3:$I$260,"&gt;0")+COUNTIFS('11'!$C$3:$C$300,C984,'11'!$H$3:$H$300,"&gt;0")+COUNTIFS('11'!$D$3:$D$300,C984,'11'!$H$3:$H$300,"&gt;0")+COUNTIFS('12'!$C$3:$C$300,C984,'12'!$H$3:$H$300,"&gt;0")+COUNTIFS('12'!$D$3:$D$300,C984,'12'!$H$3:$H$300,"&gt;0")</f>
        <v>0</v>
      </c>
      <c r="G984" s="18">
        <f>COUNTIFS('01'!$C$3:$C$300,C984,'01'!$H$3:$H$300,"&lt;0")+COUNTIFS('01'!$D$3:$D$300,C984,'01'!$H$3:$H$300,"&lt;0")+COUNTIFS('02'!$C$3:$C$300,C984,'02'!$H$3:$H$300,"&lt;0")+COUNTIFS('02'!$D$3:$D$300,C984,'02'!$H$3:$H$300,"&lt;0")+COUNTIFS('03'!$C$3:$C$300,C984,'03'!$H$3:$H$300,"&lt;0")+COUNTIFS('03'!$D$3:$D$300,C984,'03'!$H$3:$H$300,"&lt;0")+COUNTIFS('04'!$C$3:$C$300,C984,'04'!$H$3:$H$300,"&lt;0")+COUNTIFS('04'!$D$3:$D$300,C984,'04'!$H$3:$H$300,"&lt;0")+COUNTIFS('05'!$C$3:$C$300,C984,'05'!$H$3:$H$300,"&lt;0")+COUNTIFS('05'!$D$3:$D$300,C984,'05'!$H$3:$H$300,"&lt;0")+COUNTIFS('06'!$C$3:$C$300,C984,'06'!$H$3:$H$300,"&lt;0")+COUNTIFS('06'!$D$3:$D$300,C984,'06'!$H$3:$H$300,"&lt;0")+COUNTIFS('07'!$C$3:$C$300,C984,'07'!$H$3:$H$300,"&lt;0")+COUNTIFS('07'!$D$3:$D$300,C984,'07'!$H$3:$H$300,"&lt;0")+COUNTIFS('08'!$C$3:$C$300,C984,'08'!$H$3:$H$300,"&lt;0")+COUNTIFS('08'!$D$3:$D$300,C984,'08'!$H$3:$H$300,"&lt;0")+COUNTIFS('09'!$C$3:$C$300,C984,'09'!$H$3:$H$300,"&lt;0")+COUNTIFS('09'!$D$3:$D$300,C984,'09'!$H$3:$H$300,"&lt;0")+COUNTIFS('10'!$C$3:$C$260,C984,'10'!$I$3:$I$260,"&lt;0")+COUNTIFS('10'!$D$3:$D$260,C984,'10'!$I$3:$I$260,"&lt;0")+COUNTIFS('11'!$C$3:$C$300,C984,'11'!$H$3:$H$300,"&lt;0")+COUNTIFS('11'!$D$3:$D$300,C984,'11'!$H$3:$H$300,"&lt;0")+COUNTIFS('12'!$C$3:$C$300,C984,'12'!$H$3:$H$300,"&lt;0")+COUNTIFS('12'!$D$3:$D$300,C984,'12'!$H$3:$H$300,"&lt;0")</f>
        <v>0</v>
      </c>
      <c r="H984" s="19">
        <f>SUMIFS('01'!$H$3:$H$300,'01'!$C$3:$C$300,C984)+SUMIFS('01'!$H$3:$H$300,'01'!$D$3:$D$300,C984)+SUMIFS('02'!$H$3:$H$300,'02'!$C$3:$C$300,C984)+SUMIFS('02'!$H$3:$H$300,'02'!$D$3:$D$300,C984)+SUMIFS('03'!$H$3:$H$300,'03'!$C$3:$C$300,C984)+SUMIFS('03'!$H$3:$H$300,'03'!$D$3:$D$300,C984)+SUMIFS('04'!$H$3:$H$300,'04'!$C$3:$C$300,C984)+SUMIFS('04'!$H$3:$H$300,'04'!$D$3:$D$300,C984)+SUMIFS('05'!$H$3:$H$300,'05'!$C$3:$C$300,C984)+SUMIFS('05'!$H$3:$H$300,'05'!$D$3:$D$300,C984)+SUMIFS('06'!$H$3:$H$300,'06'!$C$3:$C$300,C984)+SUMIFS('06'!$H$3:$H$300,'06'!$D$3:$D$300,C984)+SUMIFS('07'!$H$3:$H$300,'07'!$C$3:$C$300,C984)+SUMIFS('07'!$H$3:$H$300,'07'!$D$3:$D$300,C984)+SUMIFS('08'!$H$3:$H$300,'08'!$C$3:$C$300,C984)+SUMIFS('08'!$H$3:$H$300,'08'!$D$3:$D$300,C984)+SUMIFS('09'!$H$3:$H$300,'09'!$C$3:$C$300,C984)+SUMIFS('09'!$H$3:$H$300,'09'!$D$3:$D$300,C984)+SUMIFS('10'!$I$3:$I$260,'10'!$C$3:$C$260,C984)+SUMIFS('10'!$I$3:$I$260,'10'!$D$3:$D$260,C984)+SUMIFS('11'!$H$3:$H$300,'11'!$C$3:$C$300,C984)+SUMIFS('11'!$H$3:$H$300,'11'!$D$3:$D$300,C984)+SUMIFS('12'!$H$3:$H$300,'12'!$C$3:$C$300,C984)+SUMIFS('12'!$H$3:$H$300,'12'!$D$3:$D$300,C984)</f>
        <v>0</v>
      </c>
      <c r="I984" s="212"/>
      <c r="J984" s="231"/>
      <c r="K984" s="212"/>
      <c r="L984" s="212"/>
    </row>
    <row r="985" spans="1:12" ht="24.75" customHeight="1">
      <c r="A985" s="16">
        <f>Equipes!$H985+(ROW(Equipes!$H985)/100000)</f>
        <v>9.8499999999999994E-3</v>
      </c>
      <c r="B985" s="13">
        <f>RANK(Equipes!$A985,A:A)</f>
        <v>16</v>
      </c>
      <c r="C985" s="28"/>
      <c r="D985" s="18">
        <f>COUNTIF('01'!$C$3:$C$300,C985)+COUNTIF('02'!$C$3:$C$300,C985)+COUNTIF('03'!$C$3:$C$300,C985)+COUNTIF('04'!$C$3:$C$300,C985)+COUNTIF('05'!$C$3:$C$300,C985)+COUNTIF('06'!$C$3:$C$300,C985)+COUNTIF('07'!$C$3:$C$300,C985)+COUNTIF('08'!$C$3:$C$300,C985)+COUNTIF('09'!$C$3:$C$300,C985)+COUNTIF('10'!$C$3:$C$260,C985)+COUNTIF('11'!$C$3:$C$300,C985)+COUNTIF('12'!$C$3:$C$300,C985)</f>
        <v>0</v>
      </c>
      <c r="E985" s="18">
        <f>COUNTIF('01'!$D$3:$D$300,C985)+COUNTIF('02'!$D$3:$D$300,C985)+COUNTIF('03'!$D$3:$D$300,C985)+COUNTIF('04'!$D$3:$D$300,C985)+COUNTIF('05'!$D$3:$D$300,C985)+COUNTIF('06'!$D$3:$D$300,C985)+COUNTIF('07'!$D$3:$D$300,C985)+COUNTIF('08'!$D$3:$D$300,C985)+COUNTIF('09'!$D$3:$D$300,C985)+COUNTIF('10'!$D$3:$D$260,C985)+COUNTIF('11'!$D$3:$D$300,C985)+COUNTIF('12'!$D$3:$D$300,C985)</f>
        <v>0</v>
      </c>
      <c r="F985" s="18">
        <f>COUNTIFS('01'!$C$3:$C$300,C985,'01'!$H$3:$H$300,"&gt;0")+COUNTIFS('01'!$D$3:$D$300,C985,'01'!$H$3:$H$300,"&gt;0")+COUNTIFS('02'!$C$3:$C$300,C985,'02'!$H$3:$H$300,"&gt;0")+COUNTIFS('02'!$D$3:$D$300,C985,'02'!$H$3:$H$300,"&gt;0")+COUNTIFS('03'!$C$3:$C$300,C985,'03'!$H$3:$H$300,"&gt;0")+COUNTIFS('03'!$D$3:$D$300,C985,'03'!$H$3:$H$300,"&gt;0")+COUNTIFS('04'!$C$3:$C$300,C985,'04'!$H$3:$H$300,"&gt;0")+COUNTIFS('04'!$D$3:$D$300,C985,'04'!$H$3:$H$300,"&gt;0")+COUNTIFS('05'!$C$3:$C$300,C985,'05'!$H$3:$H$300,"&gt;0")+COUNTIFS('05'!$D$3:$D$300,C985,'05'!$H$3:$H$300,"&gt;0")+COUNTIFS('06'!$C$3:$C$300,C985,'06'!$H$3:$H$300,"&gt;0")+COUNTIFS('06'!$D$3:$D$300,C985,'06'!$H$3:$H$300,"&gt;0")+COUNTIFS('07'!$C$3:$C$300,C985,'07'!$H$3:$H$300,"&gt;0")+COUNTIFS('07'!$D$3:$D$300,C985,'07'!$H$3:$H$300,"&gt;0")+COUNTIFS('08'!$C$3:$C$300,C985,'08'!$H$3:$H$300,"&gt;0")+COUNTIFS('08'!$D$3:$D$300,C985,'08'!$H$3:$H$300,"&gt;0")+COUNTIFS('09'!$C$3:$C$300,C985,'09'!$H$3:$H$300,"&gt;0")+COUNTIFS('09'!$D$3:$D$300,C985,'09'!$H$3:$H$300,"&gt;0")+COUNTIFS('10'!$C$3:$C$260,C985,'10'!$I$3:$I$260,"&gt;0")+COUNTIFS('10'!$D$3:$D$260,C985,'10'!$I$3:$I$260,"&gt;0")+COUNTIFS('11'!$C$3:$C$300,C985,'11'!$H$3:$H$300,"&gt;0")+COUNTIFS('11'!$D$3:$D$300,C985,'11'!$H$3:$H$300,"&gt;0")+COUNTIFS('12'!$C$3:$C$300,C985,'12'!$H$3:$H$300,"&gt;0")+COUNTIFS('12'!$D$3:$D$300,C985,'12'!$H$3:$H$300,"&gt;0")</f>
        <v>0</v>
      </c>
      <c r="G985" s="18">
        <f>COUNTIFS('01'!$C$3:$C$300,C985,'01'!$H$3:$H$300,"&lt;0")+COUNTIFS('01'!$D$3:$D$300,C985,'01'!$H$3:$H$300,"&lt;0")+COUNTIFS('02'!$C$3:$C$300,C985,'02'!$H$3:$H$300,"&lt;0")+COUNTIFS('02'!$D$3:$D$300,C985,'02'!$H$3:$H$300,"&lt;0")+COUNTIFS('03'!$C$3:$C$300,C985,'03'!$H$3:$H$300,"&lt;0")+COUNTIFS('03'!$D$3:$D$300,C985,'03'!$H$3:$H$300,"&lt;0")+COUNTIFS('04'!$C$3:$C$300,C985,'04'!$H$3:$H$300,"&lt;0")+COUNTIFS('04'!$D$3:$D$300,C985,'04'!$H$3:$H$300,"&lt;0")+COUNTIFS('05'!$C$3:$C$300,C985,'05'!$H$3:$H$300,"&lt;0")+COUNTIFS('05'!$D$3:$D$300,C985,'05'!$H$3:$H$300,"&lt;0")+COUNTIFS('06'!$C$3:$C$300,C985,'06'!$H$3:$H$300,"&lt;0")+COUNTIFS('06'!$D$3:$D$300,C985,'06'!$H$3:$H$300,"&lt;0")+COUNTIFS('07'!$C$3:$C$300,C985,'07'!$H$3:$H$300,"&lt;0")+COUNTIFS('07'!$D$3:$D$300,C985,'07'!$H$3:$H$300,"&lt;0")+COUNTIFS('08'!$C$3:$C$300,C985,'08'!$H$3:$H$300,"&lt;0")+COUNTIFS('08'!$D$3:$D$300,C985,'08'!$H$3:$H$300,"&lt;0")+COUNTIFS('09'!$C$3:$C$300,C985,'09'!$H$3:$H$300,"&lt;0")+COUNTIFS('09'!$D$3:$D$300,C985,'09'!$H$3:$H$300,"&lt;0")+COUNTIFS('10'!$C$3:$C$260,C985,'10'!$I$3:$I$260,"&lt;0")+COUNTIFS('10'!$D$3:$D$260,C985,'10'!$I$3:$I$260,"&lt;0")+COUNTIFS('11'!$C$3:$C$300,C985,'11'!$H$3:$H$300,"&lt;0")+COUNTIFS('11'!$D$3:$D$300,C985,'11'!$H$3:$H$300,"&lt;0")+COUNTIFS('12'!$C$3:$C$300,C985,'12'!$H$3:$H$300,"&lt;0")+COUNTIFS('12'!$D$3:$D$300,C985,'12'!$H$3:$H$300,"&lt;0")</f>
        <v>0</v>
      </c>
      <c r="H985" s="19">
        <f>SUMIFS('01'!$H$3:$H$300,'01'!$C$3:$C$300,C985)+SUMIFS('01'!$H$3:$H$300,'01'!$D$3:$D$300,C985)+SUMIFS('02'!$H$3:$H$300,'02'!$C$3:$C$300,C985)+SUMIFS('02'!$H$3:$H$300,'02'!$D$3:$D$300,C985)+SUMIFS('03'!$H$3:$H$300,'03'!$C$3:$C$300,C985)+SUMIFS('03'!$H$3:$H$300,'03'!$D$3:$D$300,C985)+SUMIFS('04'!$H$3:$H$300,'04'!$C$3:$C$300,C985)+SUMIFS('04'!$H$3:$H$300,'04'!$D$3:$D$300,C985)+SUMIFS('05'!$H$3:$H$300,'05'!$C$3:$C$300,C985)+SUMIFS('05'!$H$3:$H$300,'05'!$D$3:$D$300,C985)+SUMIFS('06'!$H$3:$H$300,'06'!$C$3:$C$300,C985)+SUMIFS('06'!$H$3:$H$300,'06'!$D$3:$D$300,C985)+SUMIFS('07'!$H$3:$H$300,'07'!$C$3:$C$300,C985)+SUMIFS('07'!$H$3:$H$300,'07'!$D$3:$D$300,C985)+SUMIFS('08'!$H$3:$H$300,'08'!$C$3:$C$300,C985)+SUMIFS('08'!$H$3:$H$300,'08'!$D$3:$D$300,C985)+SUMIFS('09'!$H$3:$H$300,'09'!$C$3:$C$300,C985)+SUMIFS('09'!$H$3:$H$300,'09'!$D$3:$D$300,C985)+SUMIFS('10'!$I$3:$I$260,'10'!$C$3:$C$260,C985)+SUMIFS('10'!$I$3:$I$260,'10'!$D$3:$D$260,C985)+SUMIFS('11'!$H$3:$H$300,'11'!$C$3:$C$300,C985)+SUMIFS('11'!$H$3:$H$300,'11'!$D$3:$D$300,C985)+SUMIFS('12'!$H$3:$H$300,'12'!$C$3:$C$300,C985)+SUMIFS('12'!$H$3:$H$300,'12'!$D$3:$D$300,C985)</f>
        <v>0</v>
      </c>
      <c r="I985" s="212"/>
      <c r="J985" s="231"/>
      <c r="K985" s="212"/>
      <c r="L985" s="212"/>
    </row>
    <row r="986" spans="1:12" ht="24.75" customHeight="1">
      <c r="A986" s="16">
        <f>Equipes!$H986+(ROW(Equipes!$H986)/100000)</f>
        <v>9.8600000000000007E-3</v>
      </c>
      <c r="B986" s="13">
        <f>RANK(Equipes!$A986,A:A)</f>
        <v>15</v>
      </c>
      <c r="C986" s="28"/>
      <c r="D986" s="18">
        <f>COUNTIF('01'!$C$3:$C$300,C986)+COUNTIF('02'!$C$3:$C$300,C986)+COUNTIF('03'!$C$3:$C$300,C986)+COUNTIF('04'!$C$3:$C$300,C986)+COUNTIF('05'!$C$3:$C$300,C986)+COUNTIF('06'!$C$3:$C$300,C986)+COUNTIF('07'!$C$3:$C$300,C986)+COUNTIF('08'!$C$3:$C$300,C986)+COUNTIF('09'!$C$3:$C$300,C986)+COUNTIF('10'!$C$3:$C$260,C986)+COUNTIF('11'!$C$3:$C$300,C986)+COUNTIF('12'!$C$3:$C$300,C986)</f>
        <v>0</v>
      </c>
      <c r="E986" s="18">
        <f>COUNTIF('01'!$D$3:$D$300,C986)+COUNTIF('02'!$D$3:$D$300,C986)+COUNTIF('03'!$D$3:$D$300,C986)+COUNTIF('04'!$D$3:$D$300,C986)+COUNTIF('05'!$D$3:$D$300,C986)+COUNTIF('06'!$D$3:$D$300,C986)+COUNTIF('07'!$D$3:$D$300,C986)+COUNTIF('08'!$D$3:$D$300,C986)+COUNTIF('09'!$D$3:$D$300,C986)+COUNTIF('10'!$D$3:$D$260,C986)+COUNTIF('11'!$D$3:$D$300,C986)+COUNTIF('12'!$D$3:$D$300,C986)</f>
        <v>0</v>
      </c>
      <c r="F986" s="18">
        <f>COUNTIFS('01'!$C$3:$C$300,C986,'01'!$H$3:$H$300,"&gt;0")+COUNTIFS('01'!$D$3:$D$300,C986,'01'!$H$3:$H$300,"&gt;0")+COUNTIFS('02'!$C$3:$C$300,C986,'02'!$H$3:$H$300,"&gt;0")+COUNTIFS('02'!$D$3:$D$300,C986,'02'!$H$3:$H$300,"&gt;0")+COUNTIFS('03'!$C$3:$C$300,C986,'03'!$H$3:$H$300,"&gt;0")+COUNTIFS('03'!$D$3:$D$300,C986,'03'!$H$3:$H$300,"&gt;0")+COUNTIFS('04'!$C$3:$C$300,C986,'04'!$H$3:$H$300,"&gt;0")+COUNTIFS('04'!$D$3:$D$300,C986,'04'!$H$3:$H$300,"&gt;0")+COUNTIFS('05'!$C$3:$C$300,C986,'05'!$H$3:$H$300,"&gt;0")+COUNTIFS('05'!$D$3:$D$300,C986,'05'!$H$3:$H$300,"&gt;0")+COUNTIFS('06'!$C$3:$C$300,C986,'06'!$H$3:$H$300,"&gt;0")+COUNTIFS('06'!$D$3:$D$300,C986,'06'!$H$3:$H$300,"&gt;0")+COUNTIFS('07'!$C$3:$C$300,C986,'07'!$H$3:$H$300,"&gt;0")+COUNTIFS('07'!$D$3:$D$300,C986,'07'!$H$3:$H$300,"&gt;0")+COUNTIFS('08'!$C$3:$C$300,C986,'08'!$H$3:$H$300,"&gt;0")+COUNTIFS('08'!$D$3:$D$300,C986,'08'!$H$3:$H$300,"&gt;0")+COUNTIFS('09'!$C$3:$C$300,C986,'09'!$H$3:$H$300,"&gt;0")+COUNTIFS('09'!$D$3:$D$300,C986,'09'!$H$3:$H$300,"&gt;0")+COUNTIFS('10'!$C$3:$C$260,C986,'10'!$I$3:$I$260,"&gt;0")+COUNTIFS('10'!$D$3:$D$260,C986,'10'!$I$3:$I$260,"&gt;0")+COUNTIFS('11'!$C$3:$C$300,C986,'11'!$H$3:$H$300,"&gt;0")+COUNTIFS('11'!$D$3:$D$300,C986,'11'!$H$3:$H$300,"&gt;0")+COUNTIFS('12'!$C$3:$C$300,C986,'12'!$H$3:$H$300,"&gt;0")+COUNTIFS('12'!$D$3:$D$300,C986,'12'!$H$3:$H$300,"&gt;0")</f>
        <v>0</v>
      </c>
      <c r="G986" s="18">
        <f>COUNTIFS('01'!$C$3:$C$300,C986,'01'!$H$3:$H$300,"&lt;0")+COUNTIFS('01'!$D$3:$D$300,C986,'01'!$H$3:$H$300,"&lt;0")+COUNTIFS('02'!$C$3:$C$300,C986,'02'!$H$3:$H$300,"&lt;0")+COUNTIFS('02'!$D$3:$D$300,C986,'02'!$H$3:$H$300,"&lt;0")+COUNTIFS('03'!$C$3:$C$300,C986,'03'!$H$3:$H$300,"&lt;0")+COUNTIFS('03'!$D$3:$D$300,C986,'03'!$H$3:$H$300,"&lt;0")+COUNTIFS('04'!$C$3:$C$300,C986,'04'!$H$3:$H$300,"&lt;0")+COUNTIFS('04'!$D$3:$D$300,C986,'04'!$H$3:$H$300,"&lt;0")+COUNTIFS('05'!$C$3:$C$300,C986,'05'!$H$3:$H$300,"&lt;0")+COUNTIFS('05'!$D$3:$D$300,C986,'05'!$H$3:$H$300,"&lt;0")+COUNTIFS('06'!$C$3:$C$300,C986,'06'!$H$3:$H$300,"&lt;0")+COUNTIFS('06'!$D$3:$D$300,C986,'06'!$H$3:$H$300,"&lt;0")+COUNTIFS('07'!$C$3:$C$300,C986,'07'!$H$3:$H$300,"&lt;0")+COUNTIFS('07'!$D$3:$D$300,C986,'07'!$H$3:$H$300,"&lt;0")+COUNTIFS('08'!$C$3:$C$300,C986,'08'!$H$3:$H$300,"&lt;0")+COUNTIFS('08'!$D$3:$D$300,C986,'08'!$H$3:$H$300,"&lt;0")+COUNTIFS('09'!$C$3:$C$300,C986,'09'!$H$3:$H$300,"&lt;0")+COUNTIFS('09'!$D$3:$D$300,C986,'09'!$H$3:$H$300,"&lt;0")+COUNTIFS('10'!$C$3:$C$260,C986,'10'!$I$3:$I$260,"&lt;0")+COUNTIFS('10'!$D$3:$D$260,C986,'10'!$I$3:$I$260,"&lt;0")+COUNTIFS('11'!$C$3:$C$300,C986,'11'!$H$3:$H$300,"&lt;0")+COUNTIFS('11'!$D$3:$D$300,C986,'11'!$H$3:$H$300,"&lt;0")+COUNTIFS('12'!$C$3:$C$300,C986,'12'!$H$3:$H$300,"&lt;0")+COUNTIFS('12'!$D$3:$D$300,C986,'12'!$H$3:$H$300,"&lt;0")</f>
        <v>0</v>
      </c>
      <c r="H986" s="19">
        <f>SUMIFS('01'!$H$3:$H$300,'01'!$C$3:$C$300,C986)+SUMIFS('01'!$H$3:$H$300,'01'!$D$3:$D$300,C986)+SUMIFS('02'!$H$3:$H$300,'02'!$C$3:$C$300,C986)+SUMIFS('02'!$H$3:$H$300,'02'!$D$3:$D$300,C986)+SUMIFS('03'!$H$3:$H$300,'03'!$C$3:$C$300,C986)+SUMIFS('03'!$H$3:$H$300,'03'!$D$3:$D$300,C986)+SUMIFS('04'!$H$3:$H$300,'04'!$C$3:$C$300,C986)+SUMIFS('04'!$H$3:$H$300,'04'!$D$3:$D$300,C986)+SUMIFS('05'!$H$3:$H$300,'05'!$C$3:$C$300,C986)+SUMIFS('05'!$H$3:$H$300,'05'!$D$3:$D$300,C986)+SUMIFS('06'!$H$3:$H$300,'06'!$C$3:$C$300,C986)+SUMIFS('06'!$H$3:$H$300,'06'!$D$3:$D$300,C986)+SUMIFS('07'!$H$3:$H$300,'07'!$C$3:$C$300,C986)+SUMIFS('07'!$H$3:$H$300,'07'!$D$3:$D$300,C986)+SUMIFS('08'!$H$3:$H$300,'08'!$C$3:$C$300,C986)+SUMIFS('08'!$H$3:$H$300,'08'!$D$3:$D$300,C986)+SUMIFS('09'!$H$3:$H$300,'09'!$C$3:$C$300,C986)+SUMIFS('09'!$H$3:$H$300,'09'!$D$3:$D$300,C986)+SUMIFS('10'!$I$3:$I$260,'10'!$C$3:$C$260,C986)+SUMIFS('10'!$I$3:$I$260,'10'!$D$3:$D$260,C986)+SUMIFS('11'!$H$3:$H$300,'11'!$C$3:$C$300,C986)+SUMIFS('11'!$H$3:$H$300,'11'!$D$3:$D$300,C986)+SUMIFS('12'!$H$3:$H$300,'12'!$C$3:$C$300,C986)+SUMIFS('12'!$H$3:$H$300,'12'!$D$3:$D$300,C986)</f>
        <v>0</v>
      </c>
      <c r="I986" s="212"/>
      <c r="J986" s="231"/>
      <c r="K986" s="212"/>
      <c r="L986" s="212"/>
    </row>
    <row r="987" spans="1:12" ht="24.75" customHeight="1">
      <c r="A987" s="16">
        <f>Equipes!$H987+(ROW(Equipes!$H987)/100000)</f>
        <v>9.8700000000000003E-3</v>
      </c>
      <c r="B987" s="13">
        <f>RANK(Equipes!$A987,A:A)</f>
        <v>14</v>
      </c>
      <c r="C987" s="28"/>
      <c r="D987" s="18">
        <f>COUNTIF('01'!$C$3:$C$300,C987)+COUNTIF('02'!$C$3:$C$300,C987)+COUNTIF('03'!$C$3:$C$300,C987)+COUNTIF('04'!$C$3:$C$300,C987)+COUNTIF('05'!$C$3:$C$300,C987)+COUNTIF('06'!$C$3:$C$300,C987)+COUNTIF('07'!$C$3:$C$300,C987)+COUNTIF('08'!$C$3:$C$300,C987)+COUNTIF('09'!$C$3:$C$300,C987)+COUNTIF('10'!$C$3:$C$260,C987)+COUNTIF('11'!$C$3:$C$300,C987)+COUNTIF('12'!$C$3:$C$300,C987)</f>
        <v>0</v>
      </c>
      <c r="E987" s="18">
        <f>COUNTIF('01'!$D$3:$D$300,C987)+COUNTIF('02'!$D$3:$D$300,C987)+COUNTIF('03'!$D$3:$D$300,C987)+COUNTIF('04'!$D$3:$D$300,C987)+COUNTIF('05'!$D$3:$D$300,C987)+COUNTIF('06'!$D$3:$D$300,C987)+COUNTIF('07'!$D$3:$D$300,C987)+COUNTIF('08'!$D$3:$D$300,C987)+COUNTIF('09'!$D$3:$D$300,C987)+COUNTIF('10'!$D$3:$D$260,C987)+COUNTIF('11'!$D$3:$D$300,C987)+COUNTIF('12'!$D$3:$D$300,C987)</f>
        <v>0</v>
      </c>
      <c r="F987" s="18">
        <f>COUNTIFS('01'!$C$3:$C$300,C987,'01'!$H$3:$H$300,"&gt;0")+COUNTIFS('01'!$D$3:$D$300,C987,'01'!$H$3:$H$300,"&gt;0")+COUNTIFS('02'!$C$3:$C$300,C987,'02'!$H$3:$H$300,"&gt;0")+COUNTIFS('02'!$D$3:$D$300,C987,'02'!$H$3:$H$300,"&gt;0")+COUNTIFS('03'!$C$3:$C$300,C987,'03'!$H$3:$H$300,"&gt;0")+COUNTIFS('03'!$D$3:$D$300,C987,'03'!$H$3:$H$300,"&gt;0")+COUNTIFS('04'!$C$3:$C$300,C987,'04'!$H$3:$H$300,"&gt;0")+COUNTIFS('04'!$D$3:$D$300,C987,'04'!$H$3:$H$300,"&gt;0")+COUNTIFS('05'!$C$3:$C$300,C987,'05'!$H$3:$H$300,"&gt;0")+COUNTIFS('05'!$D$3:$D$300,C987,'05'!$H$3:$H$300,"&gt;0")+COUNTIFS('06'!$C$3:$C$300,C987,'06'!$H$3:$H$300,"&gt;0")+COUNTIFS('06'!$D$3:$D$300,C987,'06'!$H$3:$H$300,"&gt;0")+COUNTIFS('07'!$C$3:$C$300,C987,'07'!$H$3:$H$300,"&gt;0")+COUNTIFS('07'!$D$3:$D$300,C987,'07'!$H$3:$H$300,"&gt;0")+COUNTIFS('08'!$C$3:$C$300,C987,'08'!$H$3:$H$300,"&gt;0")+COUNTIFS('08'!$D$3:$D$300,C987,'08'!$H$3:$H$300,"&gt;0")+COUNTIFS('09'!$C$3:$C$300,C987,'09'!$H$3:$H$300,"&gt;0")+COUNTIFS('09'!$D$3:$D$300,C987,'09'!$H$3:$H$300,"&gt;0")+COUNTIFS('10'!$C$3:$C$260,C987,'10'!$I$3:$I$260,"&gt;0")+COUNTIFS('10'!$D$3:$D$260,C987,'10'!$I$3:$I$260,"&gt;0")+COUNTIFS('11'!$C$3:$C$300,C987,'11'!$H$3:$H$300,"&gt;0")+COUNTIFS('11'!$D$3:$D$300,C987,'11'!$H$3:$H$300,"&gt;0")+COUNTIFS('12'!$C$3:$C$300,C987,'12'!$H$3:$H$300,"&gt;0")+COUNTIFS('12'!$D$3:$D$300,C987,'12'!$H$3:$H$300,"&gt;0")</f>
        <v>0</v>
      </c>
      <c r="G987" s="18">
        <f>COUNTIFS('01'!$C$3:$C$300,C987,'01'!$H$3:$H$300,"&lt;0")+COUNTIFS('01'!$D$3:$D$300,C987,'01'!$H$3:$H$300,"&lt;0")+COUNTIFS('02'!$C$3:$C$300,C987,'02'!$H$3:$H$300,"&lt;0")+COUNTIFS('02'!$D$3:$D$300,C987,'02'!$H$3:$H$300,"&lt;0")+COUNTIFS('03'!$C$3:$C$300,C987,'03'!$H$3:$H$300,"&lt;0")+COUNTIFS('03'!$D$3:$D$300,C987,'03'!$H$3:$H$300,"&lt;0")+COUNTIFS('04'!$C$3:$C$300,C987,'04'!$H$3:$H$300,"&lt;0")+COUNTIFS('04'!$D$3:$D$300,C987,'04'!$H$3:$H$300,"&lt;0")+COUNTIFS('05'!$C$3:$C$300,C987,'05'!$H$3:$H$300,"&lt;0")+COUNTIFS('05'!$D$3:$D$300,C987,'05'!$H$3:$H$300,"&lt;0")+COUNTIFS('06'!$C$3:$C$300,C987,'06'!$H$3:$H$300,"&lt;0")+COUNTIFS('06'!$D$3:$D$300,C987,'06'!$H$3:$H$300,"&lt;0")+COUNTIFS('07'!$C$3:$C$300,C987,'07'!$H$3:$H$300,"&lt;0")+COUNTIFS('07'!$D$3:$D$300,C987,'07'!$H$3:$H$300,"&lt;0")+COUNTIFS('08'!$C$3:$C$300,C987,'08'!$H$3:$H$300,"&lt;0")+COUNTIFS('08'!$D$3:$D$300,C987,'08'!$H$3:$H$300,"&lt;0")+COUNTIFS('09'!$C$3:$C$300,C987,'09'!$H$3:$H$300,"&lt;0")+COUNTIFS('09'!$D$3:$D$300,C987,'09'!$H$3:$H$300,"&lt;0")+COUNTIFS('10'!$C$3:$C$260,C987,'10'!$I$3:$I$260,"&lt;0")+COUNTIFS('10'!$D$3:$D$260,C987,'10'!$I$3:$I$260,"&lt;0")+COUNTIFS('11'!$C$3:$C$300,C987,'11'!$H$3:$H$300,"&lt;0")+COUNTIFS('11'!$D$3:$D$300,C987,'11'!$H$3:$H$300,"&lt;0")+COUNTIFS('12'!$C$3:$C$300,C987,'12'!$H$3:$H$300,"&lt;0")+COUNTIFS('12'!$D$3:$D$300,C987,'12'!$H$3:$H$300,"&lt;0")</f>
        <v>0</v>
      </c>
      <c r="H987" s="19">
        <f>SUMIFS('01'!$H$3:$H$300,'01'!$C$3:$C$300,C987)+SUMIFS('01'!$H$3:$H$300,'01'!$D$3:$D$300,C987)+SUMIFS('02'!$H$3:$H$300,'02'!$C$3:$C$300,C987)+SUMIFS('02'!$H$3:$H$300,'02'!$D$3:$D$300,C987)+SUMIFS('03'!$H$3:$H$300,'03'!$C$3:$C$300,C987)+SUMIFS('03'!$H$3:$H$300,'03'!$D$3:$D$300,C987)+SUMIFS('04'!$H$3:$H$300,'04'!$C$3:$C$300,C987)+SUMIFS('04'!$H$3:$H$300,'04'!$D$3:$D$300,C987)+SUMIFS('05'!$H$3:$H$300,'05'!$C$3:$C$300,C987)+SUMIFS('05'!$H$3:$H$300,'05'!$D$3:$D$300,C987)+SUMIFS('06'!$H$3:$H$300,'06'!$C$3:$C$300,C987)+SUMIFS('06'!$H$3:$H$300,'06'!$D$3:$D$300,C987)+SUMIFS('07'!$H$3:$H$300,'07'!$C$3:$C$300,C987)+SUMIFS('07'!$H$3:$H$300,'07'!$D$3:$D$300,C987)+SUMIFS('08'!$H$3:$H$300,'08'!$C$3:$C$300,C987)+SUMIFS('08'!$H$3:$H$300,'08'!$D$3:$D$300,C987)+SUMIFS('09'!$H$3:$H$300,'09'!$C$3:$C$300,C987)+SUMIFS('09'!$H$3:$H$300,'09'!$D$3:$D$300,C987)+SUMIFS('10'!$I$3:$I$260,'10'!$C$3:$C$260,C987)+SUMIFS('10'!$I$3:$I$260,'10'!$D$3:$D$260,C987)+SUMIFS('11'!$H$3:$H$300,'11'!$C$3:$C$300,C987)+SUMIFS('11'!$H$3:$H$300,'11'!$D$3:$D$300,C987)+SUMIFS('12'!$H$3:$H$300,'12'!$C$3:$C$300,C987)+SUMIFS('12'!$H$3:$H$300,'12'!$D$3:$D$300,C987)</f>
        <v>0</v>
      </c>
      <c r="I987" s="212"/>
      <c r="J987" s="231"/>
      <c r="K987" s="212"/>
      <c r="L987" s="212"/>
    </row>
    <row r="988" spans="1:12" ht="24.75" customHeight="1">
      <c r="A988" s="16">
        <f>Equipes!$H988+(ROW(Equipes!$H988)/100000)</f>
        <v>9.8799999999999999E-3</v>
      </c>
      <c r="B988" s="13">
        <f>RANK(Equipes!$A988,A:A)</f>
        <v>13</v>
      </c>
      <c r="C988" s="28"/>
      <c r="D988" s="18">
        <f>COUNTIF('01'!$C$3:$C$300,C988)+COUNTIF('02'!$C$3:$C$300,C988)+COUNTIF('03'!$C$3:$C$300,C988)+COUNTIF('04'!$C$3:$C$300,C988)+COUNTIF('05'!$C$3:$C$300,C988)+COUNTIF('06'!$C$3:$C$300,C988)+COUNTIF('07'!$C$3:$C$300,C988)+COUNTIF('08'!$C$3:$C$300,C988)+COUNTIF('09'!$C$3:$C$300,C988)+COUNTIF('10'!$C$3:$C$260,C988)+COUNTIF('11'!$C$3:$C$300,C988)+COUNTIF('12'!$C$3:$C$300,C988)</f>
        <v>0</v>
      </c>
      <c r="E988" s="18">
        <f>COUNTIF('01'!$D$3:$D$300,C988)+COUNTIF('02'!$D$3:$D$300,C988)+COUNTIF('03'!$D$3:$D$300,C988)+COUNTIF('04'!$D$3:$D$300,C988)+COUNTIF('05'!$D$3:$D$300,C988)+COUNTIF('06'!$D$3:$D$300,C988)+COUNTIF('07'!$D$3:$D$300,C988)+COUNTIF('08'!$D$3:$D$300,C988)+COUNTIF('09'!$D$3:$D$300,C988)+COUNTIF('10'!$D$3:$D$260,C988)+COUNTIF('11'!$D$3:$D$300,C988)+COUNTIF('12'!$D$3:$D$300,C988)</f>
        <v>0</v>
      </c>
      <c r="F988" s="18">
        <f>COUNTIFS('01'!$C$3:$C$300,C988,'01'!$H$3:$H$300,"&gt;0")+COUNTIFS('01'!$D$3:$D$300,C988,'01'!$H$3:$H$300,"&gt;0")+COUNTIFS('02'!$C$3:$C$300,C988,'02'!$H$3:$H$300,"&gt;0")+COUNTIFS('02'!$D$3:$D$300,C988,'02'!$H$3:$H$300,"&gt;0")+COUNTIFS('03'!$C$3:$C$300,C988,'03'!$H$3:$H$300,"&gt;0")+COUNTIFS('03'!$D$3:$D$300,C988,'03'!$H$3:$H$300,"&gt;0")+COUNTIFS('04'!$C$3:$C$300,C988,'04'!$H$3:$H$300,"&gt;0")+COUNTIFS('04'!$D$3:$D$300,C988,'04'!$H$3:$H$300,"&gt;0")+COUNTIFS('05'!$C$3:$C$300,C988,'05'!$H$3:$H$300,"&gt;0")+COUNTIFS('05'!$D$3:$D$300,C988,'05'!$H$3:$H$300,"&gt;0")+COUNTIFS('06'!$C$3:$C$300,C988,'06'!$H$3:$H$300,"&gt;0")+COUNTIFS('06'!$D$3:$D$300,C988,'06'!$H$3:$H$300,"&gt;0")+COUNTIFS('07'!$C$3:$C$300,C988,'07'!$H$3:$H$300,"&gt;0")+COUNTIFS('07'!$D$3:$D$300,C988,'07'!$H$3:$H$300,"&gt;0")+COUNTIFS('08'!$C$3:$C$300,C988,'08'!$H$3:$H$300,"&gt;0")+COUNTIFS('08'!$D$3:$D$300,C988,'08'!$H$3:$H$300,"&gt;0")+COUNTIFS('09'!$C$3:$C$300,C988,'09'!$H$3:$H$300,"&gt;0")+COUNTIFS('09'!$D$3:$D$300,C988,'09'!$H$3:$H$300,"&gt;0")+COUNTIFS('10'!$C$3:$C$260,C988,'10'!$I$3:$I$260,"&gt;0")+COUNTIFS('10'!$D$3:$D$260,C988,'10'!$I$3:$I$260,"&gt;0")+COUNTIFS('11'!$C$3:$C$300,C988,'11'!$H$3:$H$300,"&gt;0")+COUNTIFS('11'!$D$3:$D$300,C988,'11'!$H$3:$H$300,"&gt;0")+COUNTIFS('12'!$C$3:$C$300,C988,'12'!$H$3:$H$300,"&gt;0")+COUNTIFS('12'!$D$3:$D$300,C988,'12'!$H$3:$H$300,"&gt;0")</f>
        <v>0</v>
      </c>
      <c r="G988" s="18">
        <f>COUNTIFS('01'!$C$3:$C$300,C988,'01'!$H$3:$H$300,"&lt;0")+COUNTIFS('01'!$D$3:$D$300,C988,'01'!$H$3:$H$300,"&lt;0")+COUNTIFS('02'!$C$3:$C$300,C988,'02'!$H$3:$H$300,"&lt;0")+COUNTIFS('02'!$D$3:$D$300,C988,'02'!$H$3:$H$300,"&lt;0")+COUNTIFS('03'!$C$3:$C$300,C988,'03'!$H$3:$H$300,"&lt;0")+COUNTIFS('03'!$D$3:$D$300,C988,'03'!$H$3:$H$300,"&lt;0")+COUNTIFS('04'!$C$3:$C$300,C988,'04'!$H$3:$H$300,"&lt;0")+COUNTIFS('04'!$D$3:$D$300,C988,'04'!$H$3:$H$300,"&lt;0")+COUNTIFS('05'!$C$3:$C$300,C988,'05'!$H$3:$H$300,"&lt;0")+COUNTIFS('05'!$D$3:$D$300,C988,'05'!$H$3:$H$300,"&lt;0")+COUNTIFS('06'!$C$3:$C$300,C988,'06'!$H$3:$H$300,"&lt;0")+COUNTIFS('06'!$D$3:$D$300,C988,'06'!$H$3:$H$300,"&lt;0")+COUNTIFS('07'!$C$3:$C$300,C988,'07'!$H$3:$H$300,"&lt;0")+COUNTIFS('07'!$D$3:$D$300,C988,'07'!$H$3:$H$300,"&lt;0")+COUNTIFS('08'!$C$3:$C$300,C988,'08'!$H$3:$H$300,"&lt;0")+COUNTIFS('08'!$D$3:$D$300,C988,'08'!$H$3:$H$300,"&lt;0")+COUNTIFS('09'!$C$3:$C$300,C988,'09'!$H$3:$H$300,"&lt;0")+COUNTIFS('09'!$D$3:$D$300,C988,'09'!$H$3:$H$300,"&lt;0")+COUNTIFS('10'!$C$3:$C$260,C988,'10'!$I$3:$I$260,"&lt;0")+COUNTIFS('10'!$D$3:$D$260,C988,'10'!$I$3:$I$260,"&lt;0")+COUNTIFS('11'!$C$3:$C$300,C988,'11'!$H$3:$H$300,"&lt;0")+COUNTIFS('11'!$D$3:$D$300,C988,'11'!$H$3:$H$300,"&lt;0")+COUNTIFS('12'!$C$3:$C$300,C988,'12'!$H$3:$H$300,"&lt;0")+COUNTIFS('12'!$D$3:$D$300,C988,'12'!$H$3:$H$300,"&lt;0")</f>
        <v>0</v>
      </c>
      <c r="H988" s="19">
        <f>SUMIFS('01'!$H$3:$H$300,'01'!$C$3:$C$300,C988)+SUMIFS('01'!$H$3:$H$300,'01'!$D$3:$D$300,C988)+SUMIFS('02'!$H$3:$H$300,'02'!$C$3:$C$300,C988)+SUMIFS('02'!$H$3:$H$300,'02'!$D$3:$D$300,C988)+SUMIFS('03'!$H$3:$H$300,'03'!$C$3:$C$300,C988)+SUMIFS('03'!$H$3:$H$300,'03'!$D$3:$D$300,C988)+SUMIFS('04'!$H$3:$H$300,'04'!$C$3:$C$300,C988)+SUMIFS('04'!$H$3:$H$300,'04'!$D$3:$D$300,C988)+SUMIFS('05'!$H$3:$H$300,'05'!$C$3:$C$300,C988)+SUMIFS('05'!$H$3:$H$300,'05'!$D$3:$D$300,C988)+SUMIFS('06'!$H$3:$H$300,'06'!$C$3:$C$300,C988)+SUMIFS('06'!$H$3:$H$300,'06'!$D$3:$D$300,C988)+SUMIFS('07'!$H$3:$H$300,'07'!$C$3:$C$300,C988)+SUMIFS('07'!$H$3:$H$300,'07'!$D$3:$D$300,C988)+SUMIFS('08'!$H$3:$H$300,'08'!$C$3:$C$300,C988)+SUMIFS('08'!$H$3:$H$300,'08'!$D$3:$D$300,C988)+SUMIFS('09'!$H$3:$H$300,'09'!$C$3:$C$300,C988)+SUMIFS('09'!$H$3:$H$300,'09'!$D$3:$D$300,C988)+SUMIFS('10'!$I$3:$I$260,'10'!$C$3:$C$260,C988)+SUMIFS('10'!$I$3:$I$260,'10'!$D$3:$D$260,C988)+SUMIFS('11'!$H$3:$H$300,'11'!$C$3:$C$300,C988)+SUMIFS('11'!$H$3:$H$300,'11'!$D$3:$D$300,C988)+SUMIFS('12'!$H$3:$H$300,'12'!$C$3:$C$300,C988)+SUMIFS('12'!$H$3:$H$300,'12'!$D$3:$D$300,C988)</f>
        <v>0</v>
      </c>
      <c r="I988" s="212"/>
      <c r="J988" s="231"/>
      <c r="K988" s="212"/>
      <c r="L988" s="212"/>
    </row>
    <row r="989" spans="1:12" ht="24.75" customHeight="1">
      <c r="A989" s="16">
        <f>Equipes!$H989+(ROW(Equipes!$H989)/100000)</f>
        <v>9.8899999999999995E-3</v>
      </c>
      <c r="B989" s="13">
        <f>RANK(Equipes!$A989,A:A)</f>
        <v>12</v>
      </c>
      <c r="C989" s="28"/>
      <c r="D989" s="18">
        <f>COUNTIF('01'!$C$3:$C$300,C989)+COUNTIF('02'!$C$3:$C$300,C989)+COUNTIF('03'!$C$3:$C$300,C989)+COUNTIF('04'!$C$3:$C$300,C989)+COUNTIF('05'!$C$3:$C$300,C989)+COUNTIF('06'!$C$3:$C$300,C989)+COUNTIF('07'!$C$3:$C$300,C989)+COUNTIF('08'!$C$3:$C$300,C989)+COUNTIF('09'!$C$3:$C$300,C989)+COUNTIF('10'!$C$3:$C$260,C989)+COUNTIF('11'!$C$3:$C$300,C989)+COUNTIF('12'!$C$3:$C$300,C989)</f>
        <v>0</v>
      </c>
      <c r="E989" s="18">
        <f>COUNTIF('01'!$D$3:$D$300,C989)+COUNTIF('02'!$D$3:$D$300,C989)+COUNTIF('03'!$D$3:$D$300,C989)+COUNTIF('04'!$D$3:$D$300,C989)+COUNTIF('05'!$D$3:$D$300,C989)+COUNTIF('06'!$D$3:$D$300,C989)+COUNTIF('07'!$D$3:$D$300,C989)+COUNTIF('08'!$D$3:$D$300,C989)+COUNTIF('09'!$D$3:$D$300,C989)+COUNTIF('10'!$D$3:$D$260,C989)+COUNTIF('11'!$D$3:$D$300,C989)+COUNTIF('12'!$D$3:$D$300,C989)</f>
        <v>0</v>
      </c>
      <c r="F989" s="18">
        <f>COUNTIFS('01'!$C$3:$C$300,C989,'01'!$H$3:$H$300,"&gt;0")+COUNTIFS('01'!$D$3:$D$300,C989,'01'!$H$3:$H$300,"&gt;0")+COUNTIFS('02'!$C$3:$C$300,C989,'02'!$H$3:$H$300,"&gt;0")+COUNTIFS('02'!$D$3:$D$300,C989,'02'!$H$3:$H$300,"&gt;0")+COUNTIFS('03'!$C$3:$C$300,C989,'03'!$H$3:$H$300,"&gt;0")+COUNTIFS('03'!$D$3:$D$300,C989,'03'!$H$3:$H$300,"&gt;0")+COUNTIFS('04'!$C$3:$C$300,C989,'04'!$H$3:$H$300,"&gt;0")+COUNTIFS('04'!$D$3:$D$300,C989,'04'!$H$3:$H$300,"&gt;0")+COUNTIFS('05'!$C$3:$C$300,C989,'05'!$H$3:$H$300,"&gt;0")+COUNTIFS('05'!$D$3:$D$300,C989,'05'!$H$3:$H$300,"&gt;0")+COUNTIFS('06'!$C$3:$C$300,C989,'06'!$H$3:$H$300,"&gt;0")+COUNTIFS('06'!$D$3:$D$300,C989,'06'!$H$3:$H$300,"&gt;0")+COUNTIFS('07'!$C$3:$C$300,C989,'07'!$H$3:$H$300,"&gt;0")+COUNTIFS('07'!$D$3:$D$300,C989,'07'!$H$3:$H$300,"&gt;0")+COUNTIFS('08'!$C$3:$C$300,C989,'08'!$H$3:$H$300,"&gt;0")+COUNTIFS('08'!$D$3:$D$300,C989,'08'!$H$3:$H$300,"&gt;0")+COUNTIFS('09'!$C$3:$C$300,C989,'09'!$H$3:$H$300,"&gt;0")+COUNTIFS('09'!$D$3:$D$300,C989,'09'!$H$3:$H$300,"&gt;0")+COUNTIFS('10'!$C$3:$C$260,C989,'10'!$I$3:$I$260,"&gt;0")+COUNTIFS('10'!$D$3:$D$260,C989,'10'!$I$3:$I$260,"&gt;0")+COUNTIFS('11'!$C$3:$C$300,C989,'11'!$H$3:$H$300,"&gt;0")+COUNTIFS('11'!$D$3:$D$300,C989,'11'!$H$3:$H$300,"&gt;0")+COUNTIFS('12'!$C$3:$C$300,C989,'12'!$H$3:$H$300,"&gt;0")+COUNTIFS('12'!$D$3:$D$300,C989,'12'!$H$3:$H$300,"&gt;0")</f>
        <v>0</v>
      </c>
      <c r="G989" s="18">
        <f>COUNTIFS('01'!$C$3:$C$300,C989,'01'!$H$3:$H$300,"&lt;0")+COUNTIFS('01'!$D$3:$D$300,C989,'01'!$H$3:$H$300,"&lt;0")+COUNTIFS('02'!$C$3:$C$300,C989,'02'!$H$3:$H$300,"&lt;0")+COUNTIFS('02'!$D$3:$D$300,C989,'02'!$H$3:$H$300,"&lt;0")+COUNTIFS('03'!$C$3:$C$300,C989,'03'!$H$3:$H$300,"&lt;0")+COUNTIFS('03'!$D$3:$D$300,C989,'03'!$H$3:$H$300,"&lt;0")+COUNTIFS('04'!$C$3:$C$300,C989,'04'!$H$3:$H$300,"&lt;0")+COUNTIFS('04'!$D$3:$D$300,C989,'04'!$H$3:$H$300,"&lt;0")+COUNTIFS('05'!$C$3:$C$300,C989,'05'!$H$3:$H$300,"&lt;0")+COUNTIFS('05'!$D$3:$D$300,C989,'05'!$H$3:$H$300,"&lt;0")+COUNTIFS('06'!$C$3:$C$300,C989,'06'!$H$3:$H$300,"&lt;0")+COUNTIFS('06'!$D$3:$D$300,C989,'06'!$H$3:$H$300,"&lt;0")+COUNTIFS('07'!$C$3:$C$300,C989,'07'!$H$3:$H$300,"&lt;0")+COUNTIFS('07'!$D$3:$D$300,C989,'07'!$H$3:$H$300,"&lt;0")+COUNTIFS('08'!$C$3:$C$300,C989,'08'!$H$3:$H$300,"&lt;0")+COUNTIFS('08'!$D$3:$D$300,C989,'08'!$H$3:$H$300,"&lt;0")+COUNTIFS('09'!$C$3:$C$300,C989,'09'!$H$3:$H$300,"&lt;0")+COUNTIFS('09'!$D$3:$D$300,C989,'09'!$H$3:$H$300,"&lt;0")+COUNTIFS('10'!$C$3:$C$260,C989,'10'!$I$3:$I$260,"&lt;0")+COUNTIFS('10'!$D$3:$D$260,C989,'10'!$I$3:$I$260,"&lt;0")+COUNTIFS('11'!$C$3:$C$300,C989,'11'!$H$3:$H$300,"&lt;0")+COUNTIFS('11'!$D$3:$D$300,C989,'11'!$H$3:$H$300,"&lt;0")+COUNTIFS('12'!$C$3:$C$300,C989,'12'!$H$3:$H$300,"&lt;0")+COUNTIFS('12'!$D$3:$D$300,C989,'12'!$H$3:$H$300,"&lt;0")</f>
        <v>0</v>
      </c>
      <c r="H989" s="19">
        <f>SUMIFS('01'!$H$3:$H$300,'01'!$C$3:$C$300,C989)+SUMIFS('01'!$H$3:$H$300,'01'!$D$3:$D$300,C989)+SUMIFS('02'!$H$3:$H$300,'02'!$C$3:$C$300,C989)+SUMIFS('02'!$H$3:$H$300,'02'!$D$3:$D$300,C989)+SUMIFS('03'!$H$3:$H$300,'03'!$C$3:$C$300,C989)+SUMIFS('03'!$H$3:$H$300,'03'!$D$3:$D$300,C989)+SUMIFS('04'!$H$3:$H$300,'04'!$C$3:$C$300,C989)+SUMIFS('04'!$H$3:$H$300,'04'!$D$3:$D$300,C989)+SUMIFS('05'!$H$3:$H$300,'05'!$C$3:$C$300,C989)+SUMIFS('05'!$H$3:$H$300,'05'!$D$3:$D$300,C989)+SUMIFS('06'!$H$3:$H$300,'06'!$C$3:$C$300,C989)+SUMIFS('06'!$H$3:$H$300,'06'!$D$3:$D$300,C989)+SUMIFS('07'!$H$3:$H$300,'07'!$C$3:$C$300,C989)+SUMIFS('07'!$H$3:$H$300,'07'!$D$3:$D$300,C989)+SUMIFS('08'!$H$3:$H$300,'08'!$C$3:$C$300,C989)+SUMIFS('08'!$H$3:$H$300,'08'!$D$3:$D$300,C989)+SUMIFS('09'!$H$3:$H$300,'09'!$C$3:$C$300,C989)+SUMIFS('09'!$H$3:$H$300,'09'!$D$3:$D$300,C989)+SUMIFS('10'!$I$3:$I$260,'10'!$C$3:$C$260,C989)+SUMIFS('10'!$I$3:$I$260,'10'!$D$3:$D$260,C989)+SUMIFS('11'!$H$3:$H$300,'11'!$C$3:$C$300,C989)+SUMIFS('11'!$H$3:$H$300,'11'!$D$3:$D$300,C989)+SUMIFS('12'!$H$3:$H$300,'12'!$C$3:$C$300,C989)+SUMIFS('12'!$H$3:$H$300,'12'!$D$3:$D$300,C989)</f>
        <v>0</v>
      </c>
      <c r="I989" s="212"/>
      <c r="J989" s="231"/>
      <c r="K989" s="212"/>
      <c r="L989" s="212"/>
    </row>
    <row r="990" spans="1:12" ht="24.75" customHeight="1">
      <c r="A990" s="16">
        <f>Equipes!$H990+(ROW(Equipes!$H990)/100000)</f>
        <v>9.9000000000000008E-3</v>
      </c>
      <c r="B990" s="13">
        <f>RANK(Equipes!$A990,A:A)</f>
        <v>11</v>
      </c>
      <c r="C990" s="28"/>
      <c r="D990" s="18">
        <f>COUNTIF('01'!$C$3:$C$300,C990)+COUNTIF('02'!$C$3:$C$300,C990)+COUNTIF('03'!$C$3:$C$300,C990)+COUNTIF('04'!$C$3:$C$300,C990)+COUNTIF('05'!$C$3:$C$300,C990)+COUNTIF('06'!$C$3:$C$300,C990)+COUNTIF('07'!$C$3:$C$300,C990)+COUNTIF('08'!$C$3:$C$300,C990)+COUNTIF('09'!$C$3:$C$300,C990)+COUNTIF('10'!$C$3:$C$260,C990)+COUNTIF('11'!$C$3:$C$300,C990)+COUNTIF('12'!$C$3:$C$300,C990)</f>
        <v>0</v>
      </c>
      <c r="E990" s="18">
        <f>COUNTIF('01'!$D$3:$D$300,C990)+COUNTIF('02'!$D$3:$D$300,C990)+COUNTIF('03'!$D$3:$D$300,C990)+COUNTIF('04'!$D$3:$D$300,C990)+COUNTIF('05'!$D$3:$D$300,C990)+COUNTIF('06'!$D$3:$D$300,C990)+COUNTIF('07'!$D$3:$D$300,C990)+COUNTIF('08'!$D$3:$D$300,C990)+COUNTIF('09'!$D$3:$D$300,C990)+COUNTIF('10'!$D$3:$D$260,C990)+COUNTIF('11'!$D$3:$D$300,C990)+COUNTIF('12'!$D$3:$D$300,C990)</f>
        <v>0</v>
      </c>
      <c r="F990" s="18">
        <f>COUNTIFS('01'!$C$3:$C$300,C990,'01'!$H$3:$H$300,"&gt;0")+COUNTIFS('01'!$D$3:$D$300,C990,'01'!$H$3:$H$300,"&gt;0")+COUNTIFS('02'!$C$3:$C$300,C990,'02'!$H$3:$H$300,"&gt;0")+COUNTIFS('02'!$D$3:$D$300,C990,'02'!$H$3:$H$300,"&gt;0")+COUNTIFS('03'!$C$3:$C$300,C990,'03'!$H$3:$H$300,"&gt;0")+COUNTIFS('03'!$D$3:$D$300,C990,'03'!$H$3:$H$300,"&gt;0")+COUNTIFS('04'!$C$3:$C$300,C990,'04'!$H$3:$H$300,"&gt;0")+COUNTIFS('04'!$D$3:$D$300,C990,'04'!$H$3:$H$300,"&gt;0")+COUNTIFS('05'!$C$3:$C$300,C990,'05'!$H$3:$H$300,"&gt;0")+COUNTIFS('05'!$D$3:$D$300,C990,'05'!$H$3:$H$300,"&gt;0")+COUNTIFS('06'!$C$3:$C$300,C990,'06'!$H$3:$H$300,"&gt;0")+COUNTIFS('06'!$D$3:$D$300,C990,'06'!$H$3:$H$300,"&gt;0")+COUNTIFS('07'!$C$3:$C$300,C990,'07'!$H$3:$H$300,"&gt;0")+COUNTIFS('07'!$D$3:$D$300,C990,'07'!$H$3:$H$300,"&gt;0")+COUNTIFS('08'!$C$3:$C$300,C990,'08'!$H$3:$H$300,"&gt;0")+COUNTIFS('08'!$D$3:$D$300,C990,'08'!$H$3:$H$300,"&gt;0")+COUNTIFS('09'!$C$3:$C$300,C990,'09'!$H$3:$H$300,"&gt;0")+COUNTIFS('09'!$D$3:$D$300,C990,'09'!$H$3:$H$300,"&gt;0")+COUNTIFS('10'!$C$3:$C$260,C990,'10'!$I$3:$I$260,"&gt;0")+COUNTIFS('10'!$D$3:$D$260,C990,'10'!$I$3:$I$260,"&gt;0")+COUNTIFS('11'!$C$3:$C$300,C990,'11'!$H$3:$H$300,"&gt;0")+COUNTIFS('11'!$D$3:$D$300,C990,'11'!$H$3:$H$300,"&gt;0")+COUNTIFS('12'!$C$3:$C$300,C990,'12'!$H$3:$H$300,"&gt;0")+COUNTIFS('12'!$D$3:$D$300,C990,'12'!$H$3:$H$300,"&gt;0")</f>
        <v>0</v>
      </c>
      <c r="G990" s="18">
        <f>COUNTIFS('01'!$C$3:$C$300,C990,'01'!$H$3:$H$300,"&lt;0")+COUNTIFS('01'!$D$3:$D$300,C990,'01'!$H$3:$H$300,"&lt;0")+COUNTIFS('02'!$C$3:$C$300,C990,'02'!$H$3:$H$300,"&lt;0")+COUNTIFS('02'!$D$3:$D$300,C990,'02'!$H$3:$H$300,"&lt;0")+COUNTIFS('03'!$C$3:$C$300,C990,'03'!$H$3:$H$300,"&lt;0")+COUNTIFS('03'!$D$3:$D$300,C990,'03'!$H$3:$H$300,"&lt;0")+COUNTIFS('04'!$C$3:$C$300,C990,'04'!$H$3:$H$300,"&lt;0")+COUNTIFS('04'!$D$3:$D$300,C990,'04'!$H$3:$H$300,"&lt;0")+COUNTIFS('05'!$C$3:$C$300,C990,'05'!$H$3:$H$300,"&lt;0")+COUNTIFS('05'!$D$3:$D$300,C990,'05'!$H$3:$H$300,"&lt;0")+COUNTIFS('06'!$C$3:$C$300,C990,'06'!$H$3:$H$300,"&lt;0")+COUNTIFS('06'!$D$3:$D$300,C990,'06'!$H$3:$H$300,"&lt;0")+COUNTIFS('07'!$C$3:$C$300,C990,'07'!$H$3:$H$300,"&lt;0")+COUNTIFS('07'!$D$3:$D$300,C990,'07'!$H$3:$H$300,"&lt;0")+COUNTIFS('08'!$C$3:$C$300,C990,'08'!$H$3:$H$300,"&lt;0")+COUNTIFS('08'!$D$3:$D$300,C990,'08'!$H$3:$H$300,"&lt;0")+COUNTIFS('09'!$C$3:$C$300,C990,'09'!$H$3:$H$300,"&lt;0")+COUNTIFS('09'!$D$3:$D$300,C990,'09'!$H$3:$H$300,"&lt;0")+COUNTIFS('10'!$C$3:$C$260,C990,'10'!$I$3:$I$260,"&lt;0")+COUNTIFS('10'!$D$3:$D$260,C990,'10'!$I$3:$I$260,"&lt;0")+COUNTIFS('11'!$C$3:$C$300,C990,'11'!$H$3:$H$300,"&lt;0")+COUNTIFS('11'!$D$3:$D$300,C990,'11'!$H$3:$H$300,"&lt;0")+COUNTIFS('12'!$C$3:$C$300,C990,'12'!$H$3:$H$300,"&lt;0")+COUNTIFS('12'!$D$3:$D$300,C990,'12'!$H$3:$H$300,"&lt;0")</f>
        <v>0</v>
      </c>
      <c r="H990" s="19">
        <f>SUMIFS('01'!$H$3:$H$300,'01'!$C$3:$C$300,C990)+SUMIFS('01'!$H$3:$H$300,'01'!$D$3:$D$300,C990)+SUMIFS('02'!$H$3:$H$300,'02'!$C$3:$C$300,C990)+SUMIFS('02'!$H$3:$H$300,'02'!$D$3:$D$300,C990)+SUMIFS('03'!$H$3:$H$300,'03'!$C$3:$C$300,C990)+SUMIFS('03'!$H$3:$H$300,'03'!$D$3:$D$300,C990)+SUMIFS('04'!$H$3:$H$300,'04'!$C$3:$C$300,C990)+SUMIFS('04'!$H$3:$H$300,'04'!$D$3:$D$300,C990)+SUMIFS('05'!$H$3:$H$300,'05'!$C$3:$C$300,C990)+SUMIFS('05'!$H$3:$H$300,'05'!$D$3:$D$300,C990)+SUMIFS('06'!$H$3:$H$300,'06'!$C$3:$C$300,C990)+SUMIFS('06'!$H$3:$H$300,'06'!$D$3:$D$300,C990)+SUMIFS('07'!$H$3:$H$300,'07'!$C$3:$C$300,C990)+SUMIFS('07'!$H$3:$H$300,'07'!$D$3:$D$300,C990)+SUMIFS('08'!$H$3:$H$300,'08'!$C$3:$C$300,C990)+SUMIFS('08'!$H$3:$H$300,'08'!$D$3:$D$300,C990)+SUMIFS('09'!$H$3:$H$300,'09'!$C$3:$C$300,C990)+SUMIFS('09'!$H$3:$H$300,'09'!$D$3:$D$300,C990)+SUMIFS('10'!$I$3:$I$260,'10'!$C$3:$C$260,C990)+SUMIFS('10'!$I$3:$I$260,'10'!$D$3:$D$260,C990)+SUMIFS('11'!$H$3:$H$300,'11'!$C$3:$C$300,C990)+SUMIFS('11'!$H$3:$H$300,'11'!$D$3:$D$300,C990)+SUMIFS('12'!$H$3:$H$300,'12'!$C$3:$C$300,C990)+SUMIFS('12'!$H$3:$H$300,'12'!$D$3:$D$300,C990)</f>
        <v>0</v>
      </c>
      <c r="I990" s="212"/>
      <c r="J990" s="231"/>
      <c r="K990" s="212"/>
      <c r="L990" s="212"/>
    </row>
    <row r="991" spans="1:12" ht="24.75" customHeight="1">
      <c r="A991" s="16">
        <f>Equipes!$H991+(ROW(Equipes!$H991)/100000)</f>
        <v>9.9100000000000004E-3</v>
      </c>
      <c r="B991" s="13">
        <f>RANK(Equipes!$A991,A:A)</f>
        <v>10</v>
      </c>
      <c r="C991" s="28"/>
      <c r="D991" s="18">
        <f>COUNTIF('01'!$C$3:$C$300,C991)+COUNTIF('02'!$C$3:$C$300,C991)+COUNTIF('03'!$C$3:$C$300,C991)+COUNTIF('04'!$C$3:$C$300,C991)+COUNTIF('05'!$C$3:$C$300,C991)+COUNTIF('06'!$C$3:$C$300,C991)+COUNTIF('07'!$C$3:$C$300,C991)+COUNTIF('08'!$C$3:$C$300,C991)+COUNTIF('09'!$C$3:$C$300,C991)+COUNTIF('10'!$C$3:$C$260,C991)+COUNTIF('11'!$C$3:$C$300,C991)+COUNTIF('12'!$C$3:$C$300,C991)</f>
        <v>0</v>
      </c>
      <c r="E991" s="18">
        <f>COUNTIF('01'!$D$3:$D$300,C991)+COUNTIF('02'!$D$3:$D$300,C991)+COUNTIF('03'!$D$3:$D$300,C991)+COUNTIF('04'!$D$3:$D$300,C991)+COUNTIF('05'!$D$3:$D$300,C991)+COUNTIF('06'!$D$3:$D$300,C991)+COUNTIF('07'!$D$3:$D$300,C991)+COUNTIF('08'!$D$3:$D$300,C991)+COUNTIF('09'!$D$3:$D$300,C991)+COUNTIF('10'!$D$3:$D$260,C991)+COUNTIF('11'!$D$3:$D$300,C991)+COUNTIF('12'!$D$3:$D$300,C991)</f>
        <v>0</v>
      </c>
      <c r="F991" s="18">
        <f>COUNTIFS('01'!$C$3:$C$300,C991,'01'!$H$3:$H$300,"&gt;0")+COUNTIFS('01'!$D$3:$D$300,C991,'01'!$H$3:$H$300,"&gt;0")+COUNTIFS('02'!$C$3:$C$300,C991,'02'!$H$3:$H$300,"&gt;0")+COUNTIFS('02'!$D$3:$D$300,C991,'02'!$H$3:$H$300,"&gt;0")+COUNTIFS('03'!$C$3:$C$300,C991,'03'!$H$3:$H$300,"&gt;0")+COUNTIFS('03'!$D$3:$D$300,C991,'03'!$H$3:$H$300,"&gt;0")+COUNTIFS('04'!$C$3:$C$300,C991,'04'!$H$3:$H$300,"&gt;0")+COUNTIFS('04'!$D$3:$D$300,C991,'04'!$H$3:$H$300,"&gt;0")+COUNTIFS('05'!$C$3:$C$300,C991,'05'!$H$3:$H$300,"&gt;0")+COUNTIFS('05'!$D$3:$D$300,C991,'05'!$H$3:$H$300,"&gt;0")+COUNTIFS('06'!$C$3:$C$300,C991,'06'!$H$3:$H$300,"&gt;0")+COUNTIFS('06'!$D$3:$D$300,C991,'06'!$H$3:$H$300,"&gt;0")+COUNTIFS('07'!$C$3:$C$300,C991,'07'!$H$3:$H$300,"&gt;0")+COUNTIFS('07'!$D$3:$D$300,C991,'07'!$H$3:$H$300,"&gt;0")+COUNTIFS('08'!$C$3:$C$300,C991,'08'!$H$3:$H$300,"&gt;0")+COUNTIFS('08'!$D$3:$D$300,C991,'08'!$H$3:$H$300,"&gt;0")+COUNTIFS('09'!$C$3:$C$300,C991,'09'!$H$3:$H$300,"&gt;0")+COUNTIFS('09'!$D$3:$D$300,C991,'09'!$H$3:$H$300,"&gt;0")+COUNTIFS('10'!$C$3:$C$260,C991,'10'!$I$3:$I$260,"&gt;0")+COUNTIFS('10'!$D$3:$D$260,C991,'10'!$I$3:$I$260,"&gt;0")+COUNTIFS('11'!$C$3:$C$300,C991,'11'!$H$3:$H$300,"&gt;0")+COUNTIFS('11'!$D$3:$D$300,C991,'11'!$H$3:$H$300,"&gt;0")+COUNTIFS('12'!$C$3:$C$300,C991,'12'!$H$3:$H$300,"&gt;0")+COUNTIFS('12'!$D$3:$D$300,C991,'12'!$H$3:$H$300,"&gt;0")</f>
        <v>0</v>
      </c>
      <c r="G991" s="18">
        <f>COUNTIFS('01'!$C$3:$C$300,C991,'01'!$H$3:$H$300,"&lt;0")+COUNTIFS('01'!$D$3:$D$300,C991,'01'!$H$3:$H$300,"&lt;0")+COUNTIFS('02'!$C$3:$C$300,C991,'02'!$H$3:$H$300,"&lt;0")+COUNTIFS('02'!$D$3:$D$300,C991,'02'!$H$3:$H$300,"&lt;0")+COUNTIFS('03'!$C$3:$C$300,C991,'03'!$H$3:$H$300,"&lt;0")+COUNTIFS('03'!$D$3:$D$300,C991,'03'!$H$3:$H$300,"&lt;0")+COUNTIFS('04'!$C$3:$C$300,C991,'04'!$H$3:$H$300,"&lt;0")+COUNTIFS('04'!$D$3:$D$300,C991,'04'!$H$3:$H$300,"&lt;0")+COUNTIFS('05'!$C$3:$C$300,C991,'05'!$H$3:$H$300,"&lt;0")+COUNTIFS('05'!$D$3:$D$300,C991,'05'!$H$3:$H$300,"&lt;0")+COUNTIFS('06'!$C$3:$C$300,C991,'06'!$H$3:$H$300,"&lt;0")+COUNTIFS('06'!$D$3:$D$300,C991,'06'!$H$3:$H$300,"&lt;0")+COUNTIFS('07'!$C$3:$C$300,C991,'07'!$H$3:$H$300,"&lt;0")+COUNTIFS('07'!$D$3:$D$300,C991,'07'!$H$3:$H$300,"&lt;0")+COUNTIFS('08'!$C$3:$C$300,C991,'08'!$H$3:$H$300,"&lt;0")+COUNTIFS('08'!$D$3:$D$300,C991,'08'!$H$3:$H$300,"&lt;0")+COUNTIFS('09'!$C$3:$C$300,C991,'09'!$H$3:$H$300,"&lt;0")+COUNTIFS('09'!$D$3:$D$300,C991,'09'!$H$3:$H$300,"&lt;0")+COUNTIFS('10'!$C$3:$C$260,C991,'10'!$I$3:$I$260,"&lt;0")+COUNTIFS('10'!$D$3:$D$260,C991,'10'!$I$3:$I$260,"&lt;0")+COUNTIFS('11'!$C$3:$C$300,C991,'11'!$H$3:$H$300,"&lt;0")+COUNTIFS('11'!$D$3:$D$300,C991,'11'!$H$3:$H$300,"&lt;0")+COUNTIFS('12'!$C$3:$C$300,C991,'12'!$H$3:$H$300,"&lt;0")+COUNTIFS('12'!$D$3:$D$300,C991,'12'!$H$3:$H$300,"&lt;0")</f>
        <v>0</v>
      </c>
      <c r="H991" s="19">
        <f>SUMIFS('01'!$H$3:$H$300,'01'!$C$3:$C$300,C991)+SUMIFS('01'!$H$3:$H$300,'01'!$D$3:$D$300,C991)+SUMIFS('02'!$H$3:$H$300,'02'!$C$3:$C$300,C991)+SUMIFS('02'!$H$3:$H$300,'02'!$D$3:$D$300,C991)+SUMIFS('03'!$H$3:$H$300,'03'!$C$3:$C$300,C991)+SUMIFS('03'!$H$3:$H$300,'03'!$D$3:$D$300,C991)+SUMIFS('04'!$H$3:$H$300,'04'!$C$3:$C$300,C991)+SUMIFS('04'!$H$3:$H$300,'04'!$D$3:$D$300,C991)+SUMIFS('05'!$H$3:$H$300,'05'!$C$3:$C$300,C991)+SUMIFS('05'!$H$3:$H$300,'05'!$D$3:$D$300,C991)+SUMIFS('06'!$H$3:$H$300,'06'!$C$3:$C$300,C991)+SUMIFS('06'!$H$3:$H$300,'06'!$D$3:$D$300,C991)+SUMIFS('07'!$H$3:$H$300,'07'!$C$3:$C$300,C991)+SUMIFS('07'!$H$3:$H$300,'07'!$D$3:$D$300,C991)+SUMIFS('08'!$H$3:$H$300,'08'!$C$3:$C$300,C991)+SUMIFS('08'!$H$3:$H$300,'08'!$D$3:$D$300,C991)+SUMIFS('09'!$H$3:$H$300,'09'!$C$3:$C$300,C991)+SUMIFS('09'!$H$3:$H$300,'09'!$D$3:$D$300,C991)+SUMIFS('10'!$I$3:$I$260,'10'!$C$3:$C$260,C991)+SUMIFS('10'!$I$3:$I$260,'10'!$D$3:$D$260,C991)+SUMIFS('11'!$H$3:$H$300,'11'!$C$3:$C$300,C991)+SUMIFS('11'!$H$3:$H$300,'11'!$D$3:$D$300,C991)+SUMIFS('12'!$H$3:$H$300,'12'!$C$3:$C$300,C991)+SUMIFS('12'!$H$3:$H$300,'12'!$D$3:$D$300,C991)</f>
        <v>0</v>
      </c>
      <c r="I991" s="212"/>
      <c r="J991" s="231"/>
      <c r="K991" s="212"/>
      <c r="L991" s="212"/>
    </row>
    <row r="992" spans="1:12" ht="24.75" customHeight="1">
      <c r="A992" s="16">
        <f>Equipes!$H992+(ROW(Equipes!$H992)/100000)</f>
        <v>9.92E-3</v>
      </c>
      <c r="B992" s="13">
        <f>RANK(Equipes!$A992,A:A)</f>
        <v>9</v>
      </c>
      <c r="C992" s="28"/>
      <c r="D992" s="18">
        <f>COUNTIF('01'!$C$3:$C$300,C992)+COUNTIF('02'!$C$3:$C$300,C992)+COUNTIF('03'!$C$3:$C$300,C992)+COUNTIF('04'!$C$3:$C$300,C992)+COUNTIF('05'!$C$3:$C$300,C992)+COUNTIF('06'!$C$3:$C$300,C992)+COUNTIF('07'!$C$3:$C$300,C992)+COUNTIF('08'!$C$3:$C$300,C992)+COUNTIF('09'!$C$3:$C$300,C992)+COUNTIF('10'!$C$3:$C$260,C992)+COUNTIF('11'!$C$3:$C$300,C992)+COUNTIF('12'!$C$3:$C$300,C992)</f>
        <v>0</v>
      </c>
      <c r="E992" s="18">
        <f>COUNTIF('01'!$D$3:$D$300,C992)+COUNTIF('02'!$D$3:$D$300,C992)+COUNTIF('03'!$D$3:$D$300,C992)+COUNTIF('04'!$D$3:$D$300,C992)+COUNTIF('05'!$D$3:$D$300,C992)+COUNTIF('06'!$D$3:$D$300,C992)+COUNTIF('07'!$D$3:$D$300,C992)+COUNTIF('08'!$D$3:$D$300,C992)+COUNTIF('09'!$D$3:$D$300,C992)+COUNTIF('10'!$D$3:$D$260,C992)+COUNTIF('11'!$D$3:$D$300,C992)+COUNTIF('12'!$D$3:$D$300,C992)</f>
        <v>0</v>
      </c>
      <c r="F992" s="18">
        <f>COUNTIFS('01'!$C$3:$C$300,C992,'01'!$H$3:$H$300,"&gt;0")+COUNTIFS('01'!$D$3:$D$300,C992,'01'!$H$3:$H$300,"&gt;0")+COUNTIFS('02'!$C$3:$C$300,C992,'02'!$H$3:$H$300,"&gt;0")+COUNTIFS('02'!$D$3:$D$300,C992,'02'!$H$3:$H$300,"&gt;0")+COUNTIFS('03'!$C$3:$C$300,C992,'03'!$H$3:$H$300,"&gt;0")+COUNTIFS('03'!$D$3:$D$300,C992,'03'!$H$3:$H$300,"&gt;0")+COUNTIFS('04'!$C$3:$C$300,C992,'04'!$H$3:$H$300,"&gt;0")+COUNTIFS('04'!$D$3:$D$300,C992,'04'!$H$3:$H$300,"&gt;0")+COUNTIFS('05'!$C$3:$C$300,C992,'05'!$H$3:$H$300,"&gt;0")+COUNTIFS('05'!$D$3:$D$300,C992,'05'!$H$3:$H$300,"&gt;0")+COUNTIFS('06'!$C$3:$C$300,C992,'06'!$H$3:$H$300,"&gt;0")+COUNTIFS('06'!$D$3:$D$300,C992,'06'!$H$3:$H$300,"&gt;0")+COUNTIFS('07'!$C$3:$C$300,C992,'07'!$H$3:$H$300,"&gt;0")+COUNTIFS('07'!$D$3:$D$300,C992,'07'!$H$3:$H$300,"&gt;0")+COUNTIFS('08'!$C$3:$C$300,C992,'08'!$H$3:$H$300,"&gt;0")+COUNTIFS('08'!$D$3:$D$300,C992,'08'!$H$3:$H$300,"&gt;0")+COUNTIFS('09'!$C$3:$C$300,C992,'09'!$H$3:$H$300,"&gt;0")+COUNTIFS('09'!$D$3:$D$300,C992,'09'!$H$3:$H$300,"&gt;0")+COUNTIFS('10'!$C$3:$C$260,C992,'10'!$I$3:$I$260,"&gt;0")+COUNTIFS('10'!$D$3:$D$260,C992,'10'!$I$3:$I$260,"&gt;0")+COUNTIFS('11'!$C$3:$C$300,C992,'11'!$H$3:$H$300,"&gt;0")+COUNTIFS('11'!$D$3:$D$300,C992,'11'!$H$3:$H$300,"&gt;0")+COUNTIFS('12'!$C$3:$C$300,C992,'12'!$H$3:$H$300,"&gt;0")+COUNTIFS('12'!$D$3:$D$300,C992,'12'!$H$3:$H$300,"&gt;0")</f>
        <v>0</v>
      </c>
      <c r="G992" s="18">
        <f>COUNTIFS('01'!$C$3:$C$300,C992,'01'!$H$3:$H$300,"&lt;0")+COUNTIFS('01'!$D$3:$D$300,C992,'01'!$H$3:$H$300,"&lt;0")+COUNTIFS('02'!$C$3:$C$300,C992,'02'!$H$3:$H$300,"&lt;0")+COUNTIFS('02'!$D$3:$D$300,C992,'02'!$H$3:$H$300,"&lt;0")+COUNTIFS('03'!$C$3:$C$300,C992,'03'!$H$3:$H$300,"&lt;0")+COUNTIFS('03'!$D$3:$D$300,C992,'03'!$H$3:$H$300,"&lt;0")+COUNTIFS('04'!$C$3:$C$300,C992,'04'!$H$3:$H$300,"&lt;0")+COUNTIFS('04'!$D$3:$D$300,C992,'04'!$H$3:$H$300,"&lt;0")+COUNTIFS('05'!$C$3:$C$300,C992,'05'!$H$3:$H$300,"&lt;0")+COUNTIFS('05'!$D$3:$D$300,C992,'05'!$H$3:$H$300,"&lt;0")+COUNTIFS('06'!$C$3:$C$300,C992,'06'!$H$3:$H$300,"&lt;0")+COUNTIFS('06'!$D$3:$D$300,C992,'06'!$H$3:$H$300,"&lt;0")+COUNTIFS('07'!$C$3:$C$300,C992,'07'!$H$3:$H$300,"&lt;0")+COUNTIFS('07'!$D$3:$D$300,C992,'07'!$H$3:$H$300,"&lt;0")+COUNTIFS('08'!$C$3:$C$300,C992,'08'!$H$3:$H$300,"&lt;0")+COUNTIFS('08'!$D$3:$D$300,C992,'08'!$H$3:$H$300,"&lt;0")+COUNTIFS('09'!$C$3:$C$300,C992,'09'!$H$3:$H$300,"&lt;0")+COUNTIFS('09'!$D$3:$D$300,C992,'09'!$H$3:$H$300,"&lt;0")+COUNTIFS('10'!$C$3:$C$260,C992,'10'!$I$3:$I$260,"&lt;0")+COUNTIFS('10'!$D$3:$D$260,C992,'10'!$I$3:$I$260,"&lt;0")+COUNTIFS('11'!$C$3:$C$300,C992,'11'!$H$3:$H$300,"&lt;0")+COUNTIFS('11'!$D$3:$D$300,C992,'11'!$H$3:$H$300,"&lt;0")+COUNTIFS('12'!$C$3:$C$300,C992,'12'!$H$3:$H$300,"&lt;0")+COUNTIFS('12'!$D$3:$D$300,C992,'12'!$H$3:$H$300,"&lt;0")</f>
        <v>0</v>
      </c>
      <c r="H992" s="19">
        <f>SUMIFS('01'!$H$3:$H$300,'01'!$C$3:$C$300,C992)+SUMIFS('01'!$H$3:$H$300,'01'!$D$3:$D$300,C992)+SUMIFS('02'!$H$3:$H$300,'02'!$C$3:$C$300,C992)+SUMIFS('02'!$H$3:$H$300,'02'!$D$3:$D$300,C992)+SUMIFS('03'!$H$3:$H$300,'03'!$C$3:$C$300,C992)+SUMIFS('03'!$H$3:$H$300,'03'!$D$3:$D$300,C992)+SUMIFS('04'!$H$3:$H$300,'04'!$C$3:$C$300,C992)+SUMIFS('04'!$H$3:$H$300,'04'!$D$3:$D$300,C992)+SUMIFS('05'!$H$3:$H$300,'05'!$C$3:$C$300,C992)+SUMIFS('05'!$H$3:$H$300,'05'!$D$3:$D$300,C992)+SUMIFS('06'!$H$3:$H$300,'06'!$C$3:$C$300,C992)+SUMIFS('06'!$H$3:$H$300,'06'!$D$3:$D$300,C992)+SUMIFS('07'!$H$3:$H$300,'07'!$C$3:$C$300,C992)+SUMIFS('07'!$H$3:$H$300,'07'!$D$3:$D$300,C992)+SUMIFS('08'!$H$3:$H$300,'08'!$C$3:$C$300,C992)+SUMIFS('08'!$H$3:$H$300,'08'!$D$3:$D$300,C992)+SUMIFS('09'!$H$3:$H$300,'09'!$C$3:$C$300,C992)+SUMIFS('09'!$H$3:$H$300,'09'!$D$3:$D$300,C992)+SUMIFS('10'!$I$3:$I$260,'10'!$C$3:$C$260,C992)+SUMIFS('10'!$I$3:$I$260,'10'!$D$3:$D$260,C992)+SUMIFS('11'!$H$3:$H$300,'11'!$C$3:$C$300,C992)+SUMIFS('11'!$H$3:$H$300,'11'!$D$3:$D$300,C992)+SUMIFS('12'!$H$3:$H$300,'12'!$C$3:$C$300,C992)+SUMIFS('12'!$H$3:$H$300,'12'!$D$3:$D$300,C992)</f>
        <v>0</v>
      </c>
      <c r="I992" s="212"/>
      <c r="J992" s="231"/>
      <c r="K992" s="212"/>
      <c r="L992" s="212"/>
    </row>
    <row r="993" spans="1:12" ht="24.75" customHeight="1">
      <c r="A993" s="16">
        <f>Equipes!$H993+(ROW(Equipes!$H993)/100000)</f>
        <v>9.9299999999999996E-3</v>
      </c>
      <c r="B993" s="13">
        <f>RANK(Equipes!$A993,A:A)</f>
        <v>8</v>
      </c>
      <c r="C993" s="28"/>
      <c r="D993" s="18">
        <f>COUNTIF('01'!$C$3:$C$300,C993)+COUNTIF('02'!$C$3:$C$300,C993)+COUNTIF('03'!$C$3:$C$300,C993)+COUNTIF('04'!$C$3:$C$300,C993)+COUNTIF('05'!$C$3:$C$300,C993)+COUNTIF('06'!$C$3:$C$300,C993)+COUNTIF('07'!$C$3:$C$300,C993)+COUNTIF('08'!$C$3:$C$300,C993)+COUNTIF('09'!$C$3:$C$300,C993)+COUNTIF('10'!$C$3:$C$260,C993)+COUNTIF('11'!$C$3:$C$300,C993)+COUNTIF('12'!$C$3:$C$300,C993)</f>
        <v>0</v>
      </c>
      <c r="E993" s="18">
        <f>COUNTIF('01'!$D$3:$D$300,C993)+COUNTIF('02'!$D$3:$D$300,C993)+COUNTIF('03'!$D$3:$D$300,C993)+COUNTIF('04'!$D$3:$D$300,C993)+COUNTIF('05'!$D$3:$D$300,C993)+COUNTIF('06'!$D$3:$D$300,C993)+COUNTIF('07'!$D$3:$D$300,C993)+COUNTIF('08'!$D$3:$D$300,C993)+COUNTIF('09'!$D$3:$D$300,C993)+COUNTIF('10'!$D$3:$D$260,C993)+COUNTIF('11'!$D$3:$D$300,C993)+COUNTIF('12'!$D$3:$D$300,C993)</f>
        <v>0</v>
      </c>
      <c r="F993" s="18">
        <f>COUNTIFS('01'!$C$3:$C$300,C993,'01'!$H$3:$H$300,"&gt;0")+COUNTIFS('01'!$D$3:$D$300,C993,'01'!$H$3:$H$300,"&gt;0")+COUNTIFS('02'!$C$3:$C$300,C993,'02'!$H$3:$H$300,"&gt;0")+COUNTIFS('02'!$D$3:$D$300,C993,'02'!$H$3:$H$300,"&gt;0")+COUNTIFS('03'!$C$3:$C$300,C993,'03'!$H$3:$H$300,"&gt;0")+COUNTIFS('03'!$D$3:$D$300,C993,'03'!$H$3:$H$300,"&gt;0")+COUNTIFS('04'!$C$3:$C$300,C993,'04'!$H$3:$H$300,"&gt;0")+COUNTIFS('04'!$D$3:$D$300,C993,'04'!$H$3:$H$300,"&gt;0")+COUNTIFS('05'!$C$3:$C$300,C993,'05'!$H$3:$H$300,"&gt;0")+COUNTIFS('05'!$D$3:$D$300,C993,'05'!$H$3:$H$300,"&gt;0")+COUNTIFS('06'!$C$3:$C$300,C993,'06'!$H$3:$H$300,"&gt;0")+COUNTIFS('06'!$D$3:$D$300,C993,'06'!$H$3:$H$300,"&gt;0")+COUNTIFS('07'!$C$3:$C$300,C993,'07'!$H$3:$H$300,"&gt;0")+COUNTIFS('07'!$D$3:$D$300,C993,'07'!$H$3:$H$300,"&gt;0")+COUNTIFS('08'!$C$3:$C$300,C993,'08'!$H$3:$H$300,"&gt;0")+COUNTIFS('08'!$D$3:$D$300,C993,'08'!$H$3:$H$300,"&gt;0")+COUNTIFS('09'!$C$3:$C$300,C993,'09'!$H$3:$H$300,"&gt;0")+COUNTIFS('09'!$D$3:$D$300,C993,'09'!$H$3:$H$300,"&gt;0")+COUNTIFS('10'!$C$3:$C$260,C993,'10'!$I$3:$I$260,"&gt;0")+COUNTIFS('10'!$D$3:$D$260,C993,'10'!$I$3:$I$260,"&gt;0")+COUNTIFS('11'!$C$3:$C$300,C993,'11'!$H$3:$H$300,"&gt;0")+COUNTIFS('11'!$D$3:$D$300,C993,'11'!$H$3:$H$300,"&gt;0")+COUNTIFS('12'!$C$3:$C$300,C993,'12'!$H$3:$H$300,"&gt;0")+COUNTIFS('12'!$D$3:$D$300,C993,'12'!$H$3:$H$300,"&gt;0")</f>
        <v>0</v>
      </c>
      <c r="G993" s="18">
        <f>COUNTIFS('01'!$C$3:$C$300,C993,'01'!$H$3:$H$300,"&lt;0")+COUNTIFS('01'!$D$3:$D$300,C993,'01'!$H$3:$H$300,"&lt;0")+COUNTIFS('02'!$C$3:$C$300,C993,'02'!$H$3:$H$300,"&lt;0")+COUNTIFS('02'!$D$3:$D$300,C993,'02'!$H$3:$H$300,"&lt;0")+COUNTIFS('03'!$C$3:$C$300,C993,'03'!$H$3:$H$300,"&lt;0")+COUNTIFS('03'!$D$3:$D$300,C993,'03'!$H$3:$H$300,"&lt;0")+COUNTIFS('04'!$C$3:$C$300,C993,'04'!$H$3:$H$300,"&lt;0")+COUNTIFS('04'!$D$3:$D$300,C993,'04'!$H$3:$H$300,"&lt;0")+COUNTIFS('05'!$C$3:$C$300,C993,'05'!$H$3:$H$300,"&lt;0")+COUNTIFS('05'!$D$3:$D$300,C993,'05'!$H$3:$H$300,"&lt;0")+COUNTIFS('06'!$C$3:$C$300,C993,'06'!$H$3:$H$300,"&lt;0")+COUNTIFS('06'!$D$3:$D$300,C993,'06'!$H$3:$H$300,"&lt;0")+COUNTIFS('07'!$C$3:$C$300,C993,'07'!$H$3:$H$300,"&lt;0")+COUNTIFS('07'!$D$3:$D$300,C993,'07'!$H$3:$H$300,"&lt;0")+COUNTIFS('08'!$C$3:$C$300,C993,'08'!$H$3:$H$300,"&lt;0")+COUNTIFS('08'!$D$3:$D$300,C993,'08'!$H$3:$H$300,"&lt;0")+COUNTIFS('09'!$C$3:$C$300,C993,'09'!$H$3:$H$300,"&lt;0")+COUNTIFS('09'!$D$3:$D$300,C993,'09'!$H$3:$H$300,"&lt;0")+COUNTIFS('10'!$C$3:$C$260,C993,'10'!$I$3:$I$260,"&lt;0")+COUNTIFS('10'!$D$3:$D$260,C993,'10'!$I$3:$I$260,"&lt;0")+COUNTIFS('11'!$C$3:$C$300,C993,'11'!$H$3:$H$300,"&lt;0")+COUNTIFS('11'!$D$3:$D$300,C993,'11'!$H$3:$H$300,"&lt;0")+COUNTIFS('12'!$C$3:$C$300,C993,'12'!$H$3:$H$300,"&lt;0")+COUNTIFS('12'!$D$3:$D$300,C993,'12'!$H$3:$H$300,"&lt;0")</f>
        <v>0</v>
      </c>
      <c r="H993" s="19">
        <f>SUMIFS('01'!$H$3:$H$300,'01'!$C$3:$C$300,C993)+SUMIFS('01'!$H$3:$H$300,'01'!$D$3:$D$300,C993)+SUMIFS('02'!$H$3:$H$300,'02'!$C$3:$C$300,C993)+SUMIFS('02'!$H$3:$H$300,'02'!$D$3:$D$300,C993)+SUMIFS('03'!$H$3:$H$300,'03'!$C$3:$C$300,C993)+SUMIFS('03'!$H$3:$H$300,'03'!$D$3:$D$300,C993)+SUMIFS('04'!$H$3:$H$300,'04'!$C$3:$C$300,C993)+SUMIFS('04'!$H$3:$H$300,'04'!$D$3:$D$300,C993)+SUMIFS('05'!$H$3:$H$300,'05'!$C$3:$C$300,C993)+SUMIFS('05'!$H$3:$H$300,'05'!$D$3:$D$300,C993)+SUMIFS('06'!$H$3:$H$300,'06'!$C$3:$C$300,C993)+SUMIFS('06'!$H$3:$H$300,'06'!$D$3:$D$300,C993)+SUMIFS('07'!$H$3:$H$300,'07'!$C$3:$C$300,C993)+SUMIFS('07'!$H$3:$H$300,'07'!$D$3:$D$300,C993)+SUMIFS('08'!$H$3:$H$300,'08'!$C$3:$C$300,C993)+SUMIFS('08'!$H$3:$H$300,'08'!$D$3:$D$300,C993)+SUMIFS('09'!$H$3:$H$300,'09'!$C$3:$C$300,C993)+SUMIFS('09'!$H$3:$H$300,'09'!$D$3:$D$300,C993)+SUMIFS('10'!$I$3:$I$260,'10'!$C$3:$C$260,C993)+SUMIFS('10'!$I$3:$I$260,'10'!$D$3:$D$260,C993)+SUMIFS('11'!$H$3:$H$300,'11'!$C$3:$C$300,C993)+SUMIFS('11'!$H$3:$H$300,'11'!$D$3:$D$300,C993)+SUMIFS('12'!$H$3:$H$300,'12'!$C$3:$C$300,C993)+SUMIFS('12'!$H$3:$H$300,'12'!$D$3:$D$300,C993)</f>
        <v>0</v>
      </c>
      <c r="I993" s="212"/>
      <c r="J993" s="231"/>
      <c r="K993" s="212"/>
      <c r="L993" s="212"/>
    </row>
    <row r="994" spans="1:12" ht="24.75" customHeight="1">
      <c r="A994" s="16">
        <f>Equipes!$H994+(ROW(Equipes!$H994)/100000)</f>
        <v>9.9399999999999992E-3</v>
      </c>
      <c r="B994" s="13">
        <f>RANK(Equipes!$A994,A:A)</f>
        <v>7</v>
      </c>
      <c r="C994" s="28"/>
      <c r="D994" s="18">
        <f>COUNTIF('01'!$C$3:$C$300,C994)+COUNTIF('02'!$C$3:$C$300,C994)+COUNTIF('03'!$C$3:$C$300,C994)+COUNTIF('04'!$C$3:$C$300,C994)+COUNTIF('05'!$C$3:$C$300,C994)+COUNTIF('06'!$C$3:$C$300,C994)+COUNTIF('07'!$C$3:$C$300,C994)+COUNTIF('08'!$C$3:$C$300,C994)+COUNTIF('09'!$C$3:$C$300,C994)+COUNTIF('10'!$C$3:$C$260,C994)+COUNTIF('11'!$C$3:$C$300,C994)+COUNTIF('12'!$C$3:$C$300,C994)</f>
        <v>0</v>
      </c>
      <c r="E994" s="18">
        <f>COUNTIF('01'!$D$3:$D$300,C994)+COUNTIF('02'!$D$3:$D$300,C994)+COUNTIF('03'!$D$3:$D$300,C994)+COUNTIF('04'!$D$3:$D$300,C994)+COUNTIF('05'!$D$3:$D$300,C994)+COUNTIF('06'!$D$3:$D$300,C994)+COUNTIF('07'!$D$3:$D$300,C994)+COUNTIF('08'!$D$3:$D$300,C994)+COUNTIF('09'!$D$3:$D$300,C994)+COUNTIF('10'!$D$3:$D$260,C994)+COUNTIF('11'!$D$3:$D$300,C994)+COUNTIF('12'!$D$3:$D$300,C994)</f>
        <v>0</v>
      </c>
      <c r="F994" s="18">
        <f>COUNTIFS('01'!$C$3:$C$300,C994,'01'!$H$3:$H$300,"&gt;0")+COUNTIFS('01'!$D$3:$D$300,C994,'01'!$H$3:$H$300,"&gt;0")+COUNTIFS('02'!$C$3:$C$300,C994,'02'!$H$3:$H$300,"&gt;0")+COUNTIFS('02'!$D$3:$D$300,C994,'02'!$H$3:$H$300,"&gt;0")+COUNTIFS('03'!$C$3:$C$300,C994,'03'!$H$3:$H$300,"&gt;0")+COUNTIFS('03'!$D$3:$D$300,C994,'03'!$H$3:$H$300,"&gt;0")+COUNTIFS('04'!$C$3:$C$300,C994,'04'!$H$3:$H$300,"&gt;0")+COUNTIFS('04'!$D$3:$D$300,C994,'04'!$H$3:$H$300,"&gt;0")+COUNTIFS('05'!$C$3:$C$300,C994,'05'!$H$3:$H$300,"&gt;0")+COUNTIFS('05'!$D$3:$D$300,C994,'05'!$H$3:$H$300,"&gt;0")+COUNTIFS('06'!$C$3:$C$300,C994,'06'!$H$3:$H$300,"&gt;0")+COUNTIFS('06'!$D$3:$D$300,C994,'06'!$H$3:$H$300,"&gt;0")+COUNTIFS('07'!$C$3:$C$300,C994,'07'!$H$3:$H$300,"&gt;0")+COUNTIFS('07'!$D$3:$D$300,C994,'07'!$H$3:$H$300,"&gt;0")+COUNTIFS('08'!$C$3:$C$300,C994,'08'!$H$3:$H$300,"&gt;0")+COUNTIFS('08'!$D$3:$D$300,C994,'08'!$H$3:$H$300,"&gt;0")+COUNTIFS('09'!$C$3:$C$300,C994,'09'!$H$3:$H$300,"&gt;0")+COUNTIFS('09'!$D$3:$D$300,C994,'09'!$H$3:$H$300,"&gt;0")+COUNTIFS('10'!$C$3:$C$260,C994,'10'!$I$3:$I$260,"&gt;0")+COUNTIFS('10'!$D$3:$D$260,C994,'10'!$I$3:$I$260,"&gt;0")+COUNTIFS('11'!$C$3:$C$300,C994,'11'!$H$3:$H$300,"&gt;0")+COUNTIFS('11'!$D$3:$D$300,C994,'11'!$H$3:$H$300,"&gt;0")+COUNTIFS('12'!$C$3:$C$300,C994,'12'!$H$3:$H$300,"&gt;0")+COUNTIFS('12'!$D$3:$D$300,C994,'12'!$H$3:$H$300,"&gt;0")</f>
        <v>0</v>
      </c>
      <c r="G994" s="18">
        <f>COUNTIFS('01'!$C$3:$C$300,C994,'01'!$H$3:$H$300,"&lt;0")+COUNTIFS('01'!$D$3:$D$300,C994,'01'!$H$3:$H$300,"&lt;0")+COUNTIFS('02'!$C$3:$C$300,C994,'02'!$H$3:$H$300,"&lt;0")+COUNTIFS('02'!$D$3:$D$300,C994,'02'!$H$3:$H$300,"&lt;0")+COUNTIFS('03'!$C$3:$C$300,C994,'03'!$H$3:$H$300,"&lt;0")+COUNTIFS('03'!$D$3:$D$300,C994,'03'!$H$3:$H$300,"&lt;0")+COUNTIFS('04'!$C$3:$C$300,C994,'04'!$H$3:$H$300,"&lt;0")+COUNTIFS('04'!$D$3:$D$300,C994,'04'!$H$3:$H$300,"&lt;0")+COUNTIFS('05'!$C$3:$C$300,C994,'05'!$H$3:$H$300,"&lt;0")+COUNTIFS('05'!$D$3:$D$300,C994,'05'!$H$3:$H$300,"&lt;0")+COUNTIFS('06'!$C$3:$C$300,C994,'06'!$H$3:$H$300,"&lt;0")+COUNTIFS('06'!$D$3:$D$300,C994,'06'!$H$3:$H$300,"&lt;0")+COUNTIFS('07'!$C$3:$C$300,C994,'07'!$H$3:$H$300,"&lt;0")+COUNTIFS('07'!$D$3:$D$300,C994,'07'!$H$3:$H$300,"&lt;0")+COUNTIFS('08'!$C$3:$C$300,C994,'08'!$H$3:$H$300,"&lt;0")+COUNTIFS('08'!$D$3:$D$300,C994,'08'!$H$3:$H$300,"&lt;0")+COUNTIFS('09'!$C$3:$C$300,C994,'09'!$H$3:$H$300,"&lt;0")+COUNTIFS('09'!$D$3:$D$300,C994,'09'!$H$3:$H$300,"&lt;0")+COUNTIFS('10'!$C$3:$C$260,C994,'10'!$I$3:$I$260,"&lt;0")+COUNTIFS('10'!$D$3:$D$260,C994,'10'!$I$3:$I$260,"&lt;0")+COUNTIFS('11'!$C$3:$C$300,C994,'11'!$H$3:$H$300,"&lt;0")+COUNTIFS('11'!$D$3:$D$300,C994,'11'!$H$3:$H$300,"&lt;0")+COUNTIFS('12'!$C$3:$C$300,C994,'12'!$H$3:$H$300,"&lt;0")+COUNTIFS('12'!$D$3:$D$300,C994,'12'!$H$3:$H$300,"&lt;0")</f>
        <v>0</v>
      </c>
      <c r="H994" s="19">
        <f>SUMIFS('01'!$H$3:$H$300,'01'!$C$3:$C$300,C994)+SUMIFS('01'!$H$3:$H$300,'01'!$D$3:$D$300,C994)+SUMIFS('02'!$H$3:$H$300,'02'!$C$3:$C$300,C994)+SUMIFS('02'!$H$3:$H$300,'02'!$D$3:$D$300,C994)+SUMIFS('03'!$H$3:$H$300,'03'!$C$3:$C$300,C994)+SUMIFS('03'!$H$3:$H$300,'03'!$D$3:$D$300,C994)+SUMIFS('04'!$H$3:$H$300,'04'!$C$3:$C$300,C994)+SUMIFS('04'!$H$3:$H$300,'04'!$D$3:$D$300,C994)+SUMIFS('05'!$H$3:$H$300,'05'!$C$3:$C$300,C994)+SUMIFS('05'!$H$3:$H$300,'05'!$D$3:$D$300,C994)+SUMIFS('06'!$H$3:$H$300,'06'!$C$3:$C$300,C994)+SUMIFS('06'!$H$3:$H$300,'06'!$D$3:$D$300,C994)+SUMIFS('07'!$H$3:$H$300,'07'!$C$3:$C$300,C994)+SUMIFS('07'!$H$3:$H$300,'07'!$D$3:$D$300,C994)+SUMIFS('08'!$H$3:$H$300,'08'!$C$3:$C$300,C994)+SUMIFS('08'!$H$3:$H$300,'08'!$D$3:$D$300,C994)+SUMIFS('09'!$H$3:$H$300,'09'!$C$3:$C$300,C994)+SUMIFS('09'!$H$3:$H$300,'09'!$D$3:$D$300,C994)+SUMIFS('10'!$I$3:$I$260,'10'!$C$3:$C$260,C994)+SUMIFS('10'!$I$3:$I$260,'10'!$D$3:$D$260,C994)+SUMIFS('11'!$H$3:$H$300,'11'!$C$3:$C$300,C994)+SUMIFS('11'!$H$3:$H$300,'11'!$D$3:$D$300,C994)+SUMIFS('12'!$H$3:$H$300,'12'!$C$3:$C$300,C994)+SUMIFS('12'!$H$3:$H$300,'12'!$D$3:$D$300,C994)</f>
        <v>0</v>
      </c>
      <c r="I994" s="212"/>
      <c r="J994" s="231"/>
      <c r="K994" s="212"/>
      <c r="L994" s="212"/>
    </row>
    <row r="995" spans="1:12" ht="24.75" customHeight="1">
      <c r="A995" s="16">
        <f>Equipes!$H995+(ROW(Equipes!$H995)/100000)</f>
        <v>9.9500000000000005E-3</v>
      </c>
      <c r="B995" s="13">
        <f>RANK(Equipes!$A995,A:A)</f>
        <v>6</v>
      </c>
      <c r="C995" s="28"/>
      <c r="D995" s="18">
        <f>COUNTIF('01'!$C$3:$C$300,C995)+COUNTIF('02'!$C$3:$C$300,C995)+COUNTIF('03'!$C$3:$C$300,C995)+COUNTIF('04'!$C$3:$C$300,C995)+COUNTIF('05'!$C$3:$C$300,C995)+COUNTIF('06'!$C$3:$C$300,C995)+COUNTIF('07'!$C$3:$C$300,C995)+COUNTIF('08'!$C$3:$C$300,C995)+COUNTIF('09'!$C$3:$C$300,C995)+COUNTIF('10'!$C$3:$C$260,C995)+COUNTIF('11'!$C$3:$C$300,C995)+COUNTIF('12'!$C$3:$C$300,C995)</f>
        <v>0</v>
      </c>
      <c r="E995" s="18">
        <f>COUNTIF('01'!$D$3:$D$300,C995)+COUNTIF('02'!$D$3:$D$300,C995)+COUNTIF('03'!$D$3:$D$300,C995)+COUNTIF('04'!$D$3:$D$300,C995)+COUNTIF('05'!$D$3:$D$300,C995)+COUNTIF('06'!$D$3:$D$300,C995)+COUNTIF('07'!$D$3:$D$300,C995)+COUNTIF('08'!$D$3:$D$300,C995)+COUNTIF('09'!$D$3:$D$300,C995)+COUNTIF('10'!$D$3:$D$260,C995)+COUNTIF('11'!$D$3:$D$300,C995)+COUNTIF('12'!$D$3:$D$300,C995)</f>
        <v>0</v>
      </c>
      <c r="F995" s="18">
        <f>COUNTIFS('01'!$C$3:$C$300,C995,'01'!$H$3:$H$300,"&gt;0")+COUNTIFS('01'!$D$3:$D$300,C995,'01'!$H$3:$H$300,"&gt;0")+COUNTIFS('02'!$C$3:$C$300,C995,'02'!$H$3:$H$300,"&gt;0")+COUNTIFS('02'!$D$3:$D$300,C995,'02'!$H$3:$H$300,"&gt;0")+COUNTIFS('03'!$C$3:$C$300,C995,'03'!$H$3:$H$300,"&gt;0")+COUNTIFS('03'!$D$3:$D$300,C995,'03'!$H$3:$H$300,"&gt;0")+COUNTIFS('04'!$C$3:$C$300,C995,'04'!$H$3:$H$300,"&gt;0")+COUNTIFS('04'!$D$3:$D$300,C995,'04'!$H$3:$H$300,"&gt;0")+COUNTIFS('05'!$C$3:$C$300,C995,'05'!$H$3:$H$300,"&gt;0")+COUNTIFS('05'!$D$3:$D$300,C995,'05'!$H$3:$H$300,"&gt;0")+COUNTIFS('06'!$C$3:$C$300,C995,'06'!$H$3:$H$300,"&gt;0")+COUNTIFS('06'!$D$3:$D$300,C995,'06'!$H$3:$H$300,"&gt;0")+COUNTIFS('07'!$C$3:$C$300,C995,'07'!$H$3:$H$300,"&gt;0")+COUNTIFS('07'!$D$3:$D$300,C995,'07'!$H$3:$H$300,"&gt;0")+COUNTIFS('08'!$C$3:$C$300,C995,'08'!$H$3:$H$300,"&gt;0")+COUNTIFS('08'!$D$3:$D$300,C995,'08'!$H$3:$H$300,"&gt;0")+COUNTIFS('09'!$C$3:$C$300,C995,'09'!$H$3:$H$300,"&gt;0")+COUNTIFS('09'!$D$3:$D$300,C995,'09'!$H$3:$H$300,"&gt;0")+COUNTIFS('10'!$C$3:$C$260,C995,'10'!$I$3:$I$260,"&gt;0")+COUNTIFS('10'!$D$3:$D$260,C995,'10'!$I$3:$I$260,"&gt;0")+COUNTIFS('11'!$C$3:$C$300,C995,'11'!$H$3:$H$300,"&gt;0")+COUNTIFS('11'!$D$3:$D$300,C995,'11'!$H$3:$H$300,"&gt;0")+COUNTIFS('12'!$C$3:$C$300,C995,'12'!$H$3:$H$300,"&gt;0")+COUNTIFS('12'!$D$3:$D$300,C995,'12'!$H$3:$H$300,"&gt;0")</f>
        <v>0</v>
      </c>
      <c r="G995" s="18">
        <f>COUNTIFS('01'!$C$3:$C$300,C995,'01'!$H$3:$H$300,"&lt;0")+COUNTIFS('01'!$D$3:$D$300,C995,'01'!$H$3:$H$300,"&lt;0")+COUNTIFS('02'!$C$3:$C$300,C995,'02'!$H$3:$H$300,"&lt;0")+COUNTIFS('02'!$D$3:$D$300,C995,'02'!$H$3:$H$300,"&lt;0")+COUNTIFS('03'!$C$3:$C$300,C995,'03'!$H$3:$H$300,"&lt;0")+COUNTIFS('03'!$D$3:$D$300,C995,'03'!$H$3:$H$300,"&lt;0")+COUNTIFS('04'!$C$3:$C$300,C995,'04'!$H$3:$H$300,"&lt;0")+COUNTIFS('04'!$D$3:$D$300,C995,'04'!$H$3:$H$300,"&lt;0")+COUNTIFS('05'!$C$3:$C$300,C995,'05'!$H$3:$H$300,"&lt;0")+COUNTIFS('05'!$D$3:$D$300,C995,'05'!$H$3:$H$300,"&lt;0")+COUNTIFS('06'!$C$3:$C$300,C995,'06'!$H$3:$H$300,"&lt;0")+COUNTIFS('06'!$D$3:$D$300,C995,'06'!$H$3:$H$300,"&lt;0")+COUNTIFS('07'!$C$3:$C$300,C995,'07'!$H$3:$H$300,"&lt;0")+COUNTIFS('07'!$D$3:$D$300,C995,'07'!$H$3:$H$300,"&lt;0")+COUNTIFS('08'!$C$3:$C$300,C995,'08'!$H$3:$H$300,"&lt;0")+COUNTIFS('08'!$D$3:$D$300,C995,'08'!$H$3:$H$300,"&lt;0")+COUNTIFS('09'!$C$3:$C$300,C995,'09'!$H$3:$H$300,"&lt;0")+COUNTIFS('09'!$D$3:$D$300,C995,'09'!$H$3:$H$300,"&lt;0")+COUNTIFS('10'!$C$3:$C$260,C995,'10'!$I$3:$I$260,"&lt;0")+COUNTIFS('10'!$D$3:$D$260,C995,'10'!$I$3:$I$260,"&lt;0")+COUNTIFS('11'!$C$3:$C$300,C995,'11'!$H$3:$H$300,"&lt;0")+COUNTIFS('11'!$D$3:$D$300,C995,'11'!$H$3:$H$300,"&lt;0")+COUNTIFS('12'!$C$3:$C$300,C995,'12'!$H$3:$H$300,"&lt;0")+COUNTIFS('12'!$D$3:$D$300,C995,'12'!$H$3:$H$300,"&lt;0")</f>
        <v>0</v>
      </c>
      <c r="H995" s="19">
        <f>SUMIFS('01'!$H$3:$H$300,'01'!$C$3:$C$300,C995)+SUMIFS('01'!$H$3:$H$300,'01'!$D$3:$D$300,C995)+SUMIFS('02'!$H$3:$H$300,'02'!$C$3:$C$300,C995)+SUMIFS('02'!$H$3:$H$300,'02'!$D$3:$D$300,C995)+SUMIFS('03'!$H$3:$H$300,'03'!$C$3:$C$300,C995)+SUMIFS('03'!$H$3:$H$300,'03'!$D$3:$D$300,C995)+SUMIFS('04'!$H$3:$H$300,'04'!$C$3:$C$300,C995)+SUMIFS('04'!$H$3:$H$300,'04'!$D$3:$D$300,C995)+SUMIFS('05'!$H$3:$H$300,'05'!$C$3:$C$300,C995)+SUMIFS('05'!$H$3:$H$300,'05'!$D$3:$D$300,C995)+SUMIFS('06'!$H$3:$H$300,'06'!$C$3:$C$300,C995)+SUMIFS('06'!$H$3:$H$300,'06'!$D$3:$D$300,C995)+SUMIFS('07'!$H$3:$H$300,'07'!$C$3:$C$300,C995)+SUMIFS('07'!$H$3:$H$300,'07'!$D$3:$D$300,C995)+SUMIFS('08'!$H$3:$H$300,'08'!$C$3:$C$300,C995)+SUMIFS('08'!$H$3:$H$300,'08'!$D$3:$D$300,C995)+SUMIFS('09'!$H$3:$H$300,'09'!$C$3:$C$300,C995)+SUMIFS('09'!$H$3:$H$300,'09'!$D$3:$D$300,C995)+SUMIFS('10'!$I$3:$I$260,'10'!$C$3:$C$260,C995)+SUMIFS('10'!$I$3:$I$260,'10'!$D$3:$D$260,C995)+SUMIFS('11'!$H$3:$H$300,'11'!$C$3:$C$300,C995)+SUMIFS('11'!$H$3:$H$300,'11'!$D$3:$D$300,C995)+SUMIFS('12'!$H$3:$H$300,'12'!$C$3:$C$300,C995)+SUMIFS('12'!$H$3:$H$300,'12'!$D$3:$D$300,C995)</f>
        <v>0</v>
      </c>
      <c r="I995" s="212"/>
      <c r="J995" s="231"/>
      <c r="K995" s="212"/>
      <c r="L995" s="212"/>
    </row>
    <row r="996" spans="1:12" ht="24.75" customHeight="1">
      <c r="A996" s="16">
        <f>Equipes!$H996+(ROW(Equipes!$H996)/100000)</f>
        <v>9.9600000000000001E-3</v>
      </c>
      <c r="B996" s="13">
        <f>RANK(Equipes!$A996,A:A)</f>
        <v>5</v>
      </c>
      <c r="C996" s="28"/>
      <c r="D996" s="18">
        <f>COUNTIF('01'!$C$3:$C$300,C996)+COUNTIF('02'!$C$3:$C$300,C996)+COUNTIF('03'!$C$3:$C$300,C996)+COUNTIF('04'!$C$3:$C$300,C996)+COUNTIF('05'!$C$3:$C$300,C996)+COUNTIF('06'!$C$3:$C$300,C996)+COUNTIF('07'!$C$3:$C$300,C996)+COUNTIF('08'!$C$3:$C$300,C996)+COUNTIF('09'!$C$3:$C$300,C996)+COUNTIF('10'!$C$3:$C$260,C996)+COUNTIF('11'!$C$3:$C$300,C996)+COUNTIF('12'!$C$3:$C$300,C996)</f>
        <v>0</v>
      </c>
      <c r="E996" s="18">
        <f>COUNTIF('01'!$D$3:$D$300,C996)+COUNTIF('02'!$D$3:$D$300,C996)+COUNTIF('03'!$D$3:$D$300,C996)+COUNTIF('04'!$D$3:$D$300,C996)+COUNTIF('05'!$D$3:$D$300,C996)+COUNTIF('06'!$D$3:$D$300,C996)+COUNTIF('07'!$D$3:$D$300,C996)+COUNTIF('08'!$D$3:$D$300,C996)+COUNTIF('09'!$D$3:$D$300,C996)+COUNTIF('10'!$D$3:$D$260,C996)+COUNTIF('11'!$D$3:$D$300,C996)+COUNTIF('12'!$D$3:$D$300,C996)</f>
        <v>0</v>
      </c>
      <c r="F996" s="18">
        <f>COUNTIFS('01'!$C$3:$C$300,C996,'01'!$H$3:$H$300,"&gt;0")+COUNTIFS('01'!$D$3:$D$300,C996,'01'!$H$3:$H$300,"&gt;0")+COUNTIFS('02'!$C$3:$C$300,C996,'02'!$H$3:$H$300,"&gt;0")+COUNTIFS('02'!$D$3:$D$300,C996,'02'!$H$3:$H$300,"&gt;0")+COUNTIFS('03'!$C$3:$C$300,C996,'03'!$H$3:$H$300,"&gt;0")+COUNTIFS('03'!$D$3:$D$300,C996,'03'!$H$3:$H$300,"&gt;0")+COUNTIFS('04'!$C$3:$C$300,C996,'04'!$H$3:$H$300,"&gt;0")+COUNTIFS('04'!$D$3:$D$300,C996,'04'!$H$3:$H$300,"&gt;0")+COUNTIFS('05'!$C$3:$C$300,C996,'05'!$H$3:$H$300,"&gt;0")+COUNTIFS('05'!$D$3:$D$300,C996,'05'!$H$3:$H$300,"&gt;0")+COUNTIFS('06'!$C$3:$C$300,C996,'06'!$H$3:$H$300,"&gt;0")+COUNTIFS('06'!$D$3:$D$300,C996,'06'!$H$3:$H$300,"&gt;0")+COUNTIFS('07'!$C$3:$C$300,C996,'07'!$H$3:$H$300,"&gt;0")+COUNTIFS('07'!$D$3:$D$300,C996,'07'!$H$3:$H$300,"&gt;0")+COUNTIFS('08'!$C$3:$C$300,C996,'08'!$H$3:$H$300,"&gt;0")+COUNTIFS('08'!$D$3:$D$300,C996,'08'!$H$3:$H$300,"&gt;0")+COUNTIFS('09'!$C$3:$C$300,C996,'09'!$H$3:$H$300,"&gt;0")+COUNTIFS('09'!$D$3:$D$300,C996,'09'!$H$3:$H$300,"&gt;0")+COUNTIFS('10'!$C$3:$C$260,C996,'10'!$I$3:$I$260,"&gt;0")+COUNTIFS('10'!$D$3:$D$260,C996,'10'!$I$3:$I$260,"&gt;0")+COUNTIFS('11'!$C$3:$C$300,C996,'11'!$H$3:$H$300,"&gt;0")+COUNTIFS('11'!$D$3:$D$300,C996,'11'!$H$3:$H$300,"&gt;0")+COUNTIFS('12'!$C$3:$C$300,C996,'12'!$H$3:$H$300,"&gt;0")+COUNTIFS('12'!$D$3:$D$300,C996,'12'!$H$3:$H$300,"&gt;0")</f>
        <v>0</v>
      </c>
      <c r="G996" s="18">
        <f>COUNTIFS('01'!$C$3:$C$300,C996,'01'!$H$3:$H$300,"&lt;0")+COUNTIFS('01'!$D$3:$D$300,C996,'01'!$H$3:$H$300,"&lt;0")+COUNTIFS('02'!$C$3:$C$300,C996,'02'!$H$3:$H$300,"&lt;0")+COUNTIFS('02'!$D$3:$D$300,C996,'02'!$H$3:$H$300,"&lt;0")+COUNTIFS('03'!$C$3:$C$300,C996,'03'!$H$3:$H$300,"&lt;0")+COUNTIFS('03'!$D$3:$D$300,C996,'03'!$H$3:$H$300,"&lt;0")+COUNTIFS('04'!$C$3:$C$300,C996,'04'!$H$3:$H$300,"&lt;0")+COUNTIFS('04'!$D$3:$D$300,C996,'04'!$H$3:$H$300,"&lt;0")+COUNTIFS('05'!$C$3:$C$300,C996,'05'!$H$3:$H$300,"&lt;0")+COUNTIFS('05'!$D$3:$D$300,C996,'05'!$H$3:$H$300,"&lt;0")+COUNTIFS('06'!$C$3:$C$300,C996,'06'!$H$3:$H$300,"&lt;0")+COUNTIFS('06'!$D$3:$D$300,C996,'06'!$H$3:$H$300,"&lt;0")+COUNTIFS('07'!$C$3:$C$300,C996,'07'!$H$3:$H$300,"&lt;0")+COUNTIFS('07'!$D$3:$D$300,C996,'07'!$H$3:$H$300,"&lt;0")+COUNTIFS('08'!$C$3:$C$300,C996,'08'!$H$3:$H$300,"&lt;0")+COUNTIFS('08'!$D$3:$D$300,C996,'08'!$H$3:$H$300,"&lt;0")+COUNTIFS('09'!$C$3:$C$300,C996,'09'!$H$3:$H$300,"&lt;0")+COUNTIFS('09'!$D$3:$D$300,C996,'09'!$H$3:$H$300,"&lt;0")+COUNTIFS('10'!$C$3:$C$260,C996,'10'!$I$3:$I$260,"&lt;0")+COUNTIFS('10'!$D$3:$D$260,C996,'10'!$I$3:$I$260,"&lt;0")+COUNTIFS('11'!$C$3:$C$300,C996,'11'!$H$3:$H$300,"&lt;0")+COUNTIFS('11'!$D$3:$D$300,C996,'11'!$H$3:$H$300,"&lt;0")+COUNTIFS('12'!$C$3:$C$300,C996,'12'!$H$3:$H$300,"&lt;0")+COUNTIFS('12'!$D$3:$D$300,C996,'12'!$H$3:$H$300,"&lt;0")</f>
        <v>0</v>
      </c>
      <c r="H996" s="19">
        <f>SUMIFS('01'!$H$3:$H$300,'01'!$C$3:$C$300,C996)+SUMIFS('01'!$H$3:$H$300,'01'!$D$3:$D$300,C996)+SUMIFS('02'!$H$3:$H$300,'02'!$C$3:$C$300,C996)+SUMIFS('02'!$H$3:$H$300,'02'!$D$3:$D$300,C996)+SUMIFS('03'!$H$3:$H$300,'03'!$C$3:$C$300,C996)+SUMIFS('03'!$H$3:$H$300,'03'!$D$3:$D$300,C996)+SUMIFS('04'!$H$3:$H$300,'04'!$C$3:$C$300,C996)+SUMIFS('04'!$H$3:$H$300,'04'!$D$3:$D$300,C996)+SUMIFS('05'!$H$3:$H$300,'05'!$C$3:$C$300,C996)+SUMIFS('05'!$H$3:$H$300,'05'!$D$3:$D$300,C996)+SUMIFS('06'!$H$3:$H$300,'06'!$C$3:$C$300,C996)+SUMIFS('06'!$H$3:$H$300,'06'!$D$3:$D$300,C996)+SUMIFS('07'!$H$3:$H$300,'07'!$C$3:$C$300,C996)+SUMIFS('07'!$H$3:$H$300,'07'!$D$3:$D$300,C996)+SUMIFS('08'!$H$3:$H$300,'08'!$C$3:$C$300,C996)+SUMIFS('08'!$H$3:$H$300,'08'!$D$3:$D$300,C996)+SUMIFS('09'!$H$3:$H$300,'09'!$C$3:$C$300,C996)+SUMIFS('09'!$H$3:$H$300,'09'!$D$3:$D$300,C996)+SUMIFS('10'!$I$3:$I$260,'10'!$C$3:$C$260,C996)+SUMIFS('10'!$I$3:$I$260,'10'!$D$3:$D$260,C996)+SUMIFS('11'!$H$3:$H$300,'11'!$C$3:$C$300,C996)+SUMIFS('11'!$H$3:$H$300,'11'!$D$3:$D$300,C996)+SUMIFS('12'!$H$3:$H$300,'12'!$C$3:$C$300,C996)+SUMIFS('12'!$H$3:$H$300,'12'!$D$3:$D$300,C996)</f>
        <v>0</v>
      </c>
      <c r="I996" s="212"/>
      <c r="J996" s="231"/>
      <c r="K996" s="212"/>
      <c r="L996" s="212"/>
    </row>
    <row r="997" spans="1:12" ht="24.75" customHeight="1">
      <c r="A997" s="16">
        <f>Equipes!$H997+(ROW(Equipes!$H997)/100000)</f>
        <v>9.9699999999999997E-3</v>
      </c>
      <c r="B997" s="13">
        <f>RANK(Equipes!$A997,A:A)</f>
        <v>4</v>
      </c>
      <c r="C997" s="28"/>
      <c r="D997" s="18">
        <f>COUNTIF('01'!$C$3:$C$300,C997)+COUNTIF('02'!$C$3:$C$300,C997)+COUNTIF('03'!$C$3:$C$300,C997)+COUNTIF('04'!$C$3:$C$300,C997)+COUNTIF('05'!$C$3:$C$300,C997)+COUNTIF('06'!$C$3:$C$300,C997)+COUNTIF('07'!$C$3:$C$300,C997)+COUNTIF('08'!$C$3:$C$300,C997)+COUNTIF('09'!$C$3:$C$300,C997)+COUNTIF('10'!$C$3:$C$260,C997)+COUNTIF('11'!$C$3:$C$300,C997)+COUNTIF('12'!$C$3:$C$300,C997)</f>
        <v>0</v>
      </c>
      <c r="E997" s="18">
        <f>COUNTIF('01'!$D$3:$D$300,C997)+COUNTIF('02'!$D$3:$D$300,C997)+COUNTIF('03'!$D$3:$D$300,C997)+COUNTIF('04'!$D$3:$D$300,C997)+COUNTIF('05'!$D$3:$D$300,C997)+COUNTIF('06'!$D$3:$D$300,C997)+COUNTIF('07'!$D$3:$D$300,C997)+COUNTIF('08'!$D$3:$D$300,C997)+COUNTIF('09'!$D$3:$D$300,C997)+COUNTIF('10'!$D$3:$D$260,C997)+COUNTIF('11'!$D$3:$D$300,C997)+COUNTIF('12'!$D$3:$D$300,C997)</f>
        <v>0</v>
      </c>
      <c r="F997" s="18">
        <f>COUNTIFS('01'!$C$3:$C$300,C997,'01'!$H$3:$H$300,"&gt;0")+COUNTIFS('01'!$D$3:$D$300,C997,'01'!$H$3:$H$300,"&gt;0")+COUNTIFS('02'!$C$3:$C$300,C997,'02'!$H$3:$H$300,"&gt;0")+COUNTIFS('02'!$D$3:$D$300,C997,'02'!$H$3:$H$300,"&gt;0")+COUNTIFS('03'!$C$3:$C$300,C997,'03'!$H$3:$H$300,"&gt;0")+COUNTIFS('03'!$D$3:$D$300,C997,'03'!$H$3:$H$300,"&gt;0")+COUNTIFS('04'!$C$3:$C$300,C997,'04'!$H$3:$H$300,"&gt;0")+COUNTIFS('04'!$D$3:$D$300,C997,'04'!$H$3:$H$300,"&gt;0")+COUNTIFS('05'!$C$3:$C$300,C997,'05'!$H$3:$H$300,"&gt;0")+COUNTIFS('05'!$D$3:$D$300,C997,'05'!$H$3:$H$300,"&gt;0")+COUNTIFS('06'!$C$3:$C$300,C997,'06'!$H$3:$H$300,"&gt;0")+COUNTIFS('06'!$D$3:$D$300,C997,'06'!$H$3:$H$300,"&gt;0")+COUNTIFS('07'!$C$3:$C$300,C997,'07'!$H$3:$H$300,"&gt;0")+COUNTIFS('07'!$D$3:$D$300,C997,'07'!$H$3:$H$300,"&gt;0")+COUNTIFS('08'!$C$3:$C$300,C997,'08'!$H$3:$H$300,"&gt;0")+COUNTIFS('08'!$D$3:$D$300,C997,'08'!$H$3:$H$300,"&gt;0")+COUNTIFS('09'!$C$3:$C$300,C997,'09'!$H$3:$H$300,"&gt;0")+COUNTIFS('09'!$D$3:$D$300,C997,'09'!$H$3:$H$300,"&gt;0")+COUNTIFS('10'!$C$3:$C$260,C997,'10'!$I$3:$I$260,"&gt;0")+COUNTIFS('10'!$D$3:$D$260,C997,'10'!$I$3:$I$260,"&gt;0")+COUNTIFS('11'!$C$3:$C$300,C997,'11'!$H$3:$H$300,"&gt;0")+COUNTIFS('11'!$D$3:$D$300,C997,'11'!$H$3:$H$300,"&gt;0")+COUNTIFS('12'!$C$3:$C$300,C997,'12'!$H$3:$H$300,"&gt;0")+COUNTIFS('12'!$D$3:$D$300,C997,'12'!$H$3:$H$300,"&gt;0")</f>
        <v>0</v>
      </c>
      <c r="G997" s="18">
        <f>COUNTIFS('01'!$C$3:$C$300,C997,'01'!$H$3:$H$300,"&lt;0")+COUNTIFS('01'!$D$3:$D$300,C997,'01'!$H$3:$H$300,"&lt;0")+COUNTIFS('02'!$C$3:$C$300,C997,'02'!$H$3:$H$300,"&lt;0")+COUNTIFS('02'!$D$3:$D$300,C997,'02'!$H$3:$H$300,"&lt;0")+COUNTIFS('03'!$C$3:$C$300,C997,'03'!$H$3:$H$300,"&lt;0")+COUNTIFS('03'!$D$3:$D$300,C997,'03'!$H$3:$H$300,"&lt;0")+COUNTIFS('04'!$C$3:$C$300,C997,'04'!$H$3:$H$300,"&lt;0")+COUNTIFS('04'!$D$3:$D$300,C997,'04'!$H$3:$H$300,"&lt;0")+COUNTIFS('05'!$C$3:$C$300,C997,'05'!$H$3:$H$300,"&lt;0")+COUNTIFS('05'!$D$3:$D$300,C997,'05'!$H$3:$H$300,"&lt;0")+COUNTIFS('06'!$C$3:$C$300,C997,'06'!$H$3:$H$300,"&lt;0")+COUNTIFS('06'!$D$3:$D$300,C997,'06'!$H$3:$H$300,"&lt;0")+COUNTIFS('07'!$C$3:$C$300,C997,'07'!$H$3:$H$300,"&lt;0")+COUNTIFS('07'!$D$3:$D$300,C997,'07'!$H$3:$H$300,"&lt;0")+COUNTIFS('08'!$C$3:$C$300,C997,'08'!$H$3:$H$300,"&lt;0")+COUNTIFS('08'!$D$3:$D$300,C997,'08'!$H$3:$H$300,"&lt;0")+COUNTIFS('09'!$C$3:$C$300,C997,'09'!$H$3:$H$300,"&lt;0")+COUNTIFS('09'!$D$3:$D$300,C997,'09'!$H$3:$H$300,"&lt;0")+COUNTIFS('10'!$C$3:$C$260,C997,'10'!$I$3:$I$260,"&lt;0")+COUNTIFS('10'!$D$3:$D$260,C997,'10'!$I$3:$I$260,"&lt;0")+COUNTIFS('11'!$C$3:$C$300,C997,'11'!$H$3:$H$300,"&lt;0")+COUNTIFS('11'!$D$3:$D$300,C997,'11'!$H$3:$H$300,"&lt;0")+COUNTIFS('12'!$C$3:$C$300,C997,'12'!$H$3:$H$300,"&lt;0")+COUNTIFS('12'!$D$3:$D$300,C997,'12'!$H$3:$H$300,"&lt;0")</f>
        <v>0</v>
      </c>
      <c r="H997" s="19">
        <f>SUMIFS('01'!$H$3:$H$300,'01'!$C$3:$C$300,C997)+SUMIFS('01'!$H$3:$H$300,'01'!$D$3:$D$300,C997)+SUMIFS('02'!$H$3:$H$300,'02'!$C$3:$C$300,C997)+SUMIFS('02'!$H$3:$H$300,'02'!$D$3:$D$300,C997)+SUMIFS('03'!$H$3:$H$300,'03'!$C$3:$C$300,C997)+SUMIFS('03'!$H$3:$H$300,'03'!$D$3:$D$300,C997)+SUMIFS('04'!$H$3:$H$300,'04'!$C$3:$C$300,C997)+SUMIFS('04'!$H$3:$H$300,'04'!$D$3:$D$300,C997)+SUMIFS('05'!$H$3:$H$300,'05'!$C$3:$C$300,C997)+SUMIFS('05'!$H$3:$H$300,'05'!$D$3:$D$300,C997)+SUMIFS('06'!$H$3:$H$300,'06'!$C$3:$C$300,C997)+SUMIFS('06'!$H$3:$H$300,'06'!$D$3:$D$300,C997)+SUMIFS('07'!$H$3:$H$300,'07'!$C$3:$C$300,C997)+SUMIFS('07'!$H$3:$H$300,'07'!$D$3:$D$300,C997)+SUMIFS('08'!$H$3:$H$300,'08'!$C$3:$C$300,C997)+SUMIFS('08'!$H$3:$H$300,'08'!$D$3:$D$300,C997)+SUMIFS('09'!$H$3:$H$300,'09'!$C$3:$C$300,C997)+SUMIFS('09'!$H$3:$H$300,'09'!$D$3:$D$300,C997)+SUMIFS('10'!$I$3:$I$260,'10'!$C$3:$C$260,C997)+SUMIFS('10'!$I$3:$I$260,'10'!$D$3:$D$260,C997)+SUMIFS('11'!$H$3:$H$300,'11'!$C$3:$C$300,C997)+SUMIFS('11'!$H$3:$H$300,'11'!$D$3:$D$300,C997)+SUMIFS('12'!$H$3:$H$300,'12'!$C$3:$C$300,C997)+SUMIFS('12'!$H$3:$H$300,'12'!$D$3:$D$300,C997)</f>
        <v>0</v>
      </c>
      <c r="I997" s="212"/>
      <c r="J997" s="231"/>
      <c r="K997" s="212"/>
      <c r="L997" s="212"/>
    </row>
    <row r="998" spans="1:12" ht="24.75" customHeight="1">
      <c r="A998" s="16">
        <f>Equipes!$H998+(ROW(Equipes!$H998)/100000)</f>
        <v>9.9799999999999993E-3</v>
      </c>
      <c r="B998" s="13">
        <f>RANK(Equipes!$A998,A:A)</f>
        <v>3</v>
      </c>
      <c r="C998" s="28"/>
      <c r="D998" s="18">
        <f>COUNTIF('01'!$C$3:$C$300,C998)+COUNTIF('02'!$C$3:$C$300,C998)+COUNTIF('03'!$C$3:$C$300,C998)+COUNTIF('04'!$C$3:$C$300,C998)+COUNTIF('05'!$C$3:$C$300,C998)+COUNTIF('06'!$C$3:$C$300,C998)+COUNTIF('07'!$C$3:$C$300,C998)+COUNTIF('08'!$C$3:$C$300,C998)+COUNTIF('09'!$C$3:$C$300,C998)+COUNTIF('10'!$C$3:$C$260,C998)+COUNTIF('11'!$C$3:$C$300,C998)+COUNTIF('12'!$C$3:$C$300,C998)</f>
        <v>0</v>
      </c>
      <c r="E998" s="18">
        <f>COUNTIF('01'!$D$3:$D$300,C998)+COUNTIF('02'!$D$3:$D$300,C998)+COUNTIF('03'!$D$3:$D$300,C998)+COUNTIF('04'!$D$3:$D$300,C998)+COUNTIF('05'!$D$3:$D$300,C998)+COUNTIF('06'!$D$3:$D$300,C998)+COUNTIF('07'!$D$3:$D$300,C998)+COUNTIF('08'!$D$3:$D$300,C998)+COUNTIF('09'!$D$3:$D$300,C998)+COUNTIF('10'!$D$3:$D$260,C998)+COUNTIF('11'!$D$3:$D$300,C998)+COUNTIF('12'!$D$3:$D$300,C998)</f>
        <v>0</v>
      </c>
      <c r="F998" s="18">
        <f>COUNTIFS('01'!$C$3:$C$300,C998,'01'!$H$3:$H$300,"&gt;0")+COUNTIFS('01'!$D$3:$D$300,C998,'01'!$H$3:$H$300,"&gt;0")+COUNTIFS('02'!$C$3:$C$300,C998,'02'!$H$3:$H$300,"&gt;0")+COUNTIFS('02'!$D$3:$D$300,C998,'02'!$H$3:$H$300,"&gt;0")+COUNTIFS('03'!$C$3:$C$300,C998,'03'!$H$3:$H$300,"&gt;0")+COUNTIFS('03'!$D$3:$D$300,C998,'03'!$H$3:$H$300,"&gt;0")+COUNTIFS('04'!$C$3:$C$300,C998,'04'!$H$3:$H$300,"&gt;0")+COUNTIFS('04'!$D$3:$D$300,C998,'04'!$H$3:$H$300,"&gt;0")+COUNTIFS('05'!$C$3:$C$300,C998,'05'!$H$3:$H$300,"&gt;0")+COUNTIFS('05'!$D$3:$D$300,C998,'05'!$H$3:$H$300,"&gt;0")+COUNTIFS('06'!$C$3:$C$300,C998,'06'!$H$3:$H$300,"&gt;0")+COUNTIFS('06'!$D$3:$D$300,C998,'06'!$H$3:$H$300,"&gt;0")+COUNTIFS('07'!$C$3:$C$300,C998,'07'!$H$3:$H$300,"&gt;0")+COUNTIFS('07'!$D$3:$D$300,C998,'07'!$H$3:$H$300,"&gt;0")+COUNTIFS('08'!$C$3:$C$300,C998,'08'!$H$3:$H$300,"&gt;0")+COUNTIFS('08'!$D$3:$D$300,C998,'08'!$H$3:$H$300,"&gt;0")+COUNTIFS('09'!$C$3:$C$300,C998,'09'!$H$3:$H$300,"&gt;0")+COUNTIFS('09'!$D$3:$D$300,C998,'09'!$H$3:$H$300,"&gt;0")+COUNTIFS('10'!$C$3:$C$260,C998,'10'!$I$3:$I$260,"&gt;0")+COUNTIFS('10'!$D$3:$D$260,C998,'10'!$I$3:$I$260,"&gt;0")+COUNTIFS('11'!$C$3:$C$300,C998,'11'!$H$3:$H$300,"&gt;0")+COUNTIFS('11'!$D$3:$D$300,C998,'11'!$H$3:$H$300,"&gt;0")+COUNTIFS('12'!$C$3:$C$300,C998,'12'!$H$3:$H$300,"&gt;0")+COUNTIFS('12'!$D$3:$D$300,C998,'12'!$H$3:$H$300,"&gt;0")</f>
        <v>0</v>
      </c>
      <c r="G998" s="18">
        <f>COUNTIFS('01'!$C$3:$C$300,C998,'01'!$H$3:$H$300,"&lt;0")+COUNTIFS('01'!$D$3:$D$300,C998,'01'!$H$3:$H$300,"&lt;0")+COUNTIFS('02'!$C$3:$C$300,C998,'02'!$H$3:$H$300,"&lt;0")+COUNTIFS('02'!$D$3:$D$300,C998,'02'!$H$3:$H$300,"&lt;0")+COUNTIFS('03'!$C$3:$C$300,C998,'03'!$H$3:$H$300,"&lt;0")+COUNTIFS('03'!$D$3:$D$300,C998,'03'!$H$3:$H$300,"&lt;0")+COUNTIFS('04'!$C$3:$C$300,C998,'04'!$H$3:$H$300,"&lt;0")+COUNTIFS('04'!$D$3:$D$300,C998,'04'!$H$3:$H$300,"&lt;0")+COUNTIFS('05'!$C$3:$C$300,C998,'05'!$H$3:$H$300,"&lt;0")+COUNTIFS('05'!$D$3:$D$300,C998,'05'!$H$3:$H$300,"&lt;0")+COUNTIFS('06'!$C$3:$C$300,C998,'06'!$H$3:$H$300,"&lt;0")+COUNTIFS('06'!$D$3:$D$300,C998,'06'!$H$3:$H$300,"&lt;0")+COUNTIFS('07'!$C$3:$C$300,C998,'07'!$H$3:$H$300,"&lt;0")+COUNTIFS('07'!$D$3:$D$300,C998,'07'!$H$3:$H$300,"&lt;0")+COUNTIFS('08'!$C$3:$C$300,C998,'08'!$H$3:$H$300,"&lt;0")+COUNTIFS('08'!$D$3:$D$300,C998,'08'!$H$3:$H$300,"&lt;0")+COUNTIFS('09'!$C$3:$C$300,C998,'09'!$H$3:$H$300,"&lt;0")+COUNTIFS('09'!$D$3:$D$300,C998,'09'!$H$3:$H$300,"&lt;0")+COUNTIFS('10'!$C$3:$C$260,C998,'10'!$I$3:$I$260,"&lt;0")+COUNTIFS('10'!$D$3:$D$260,C998,'10'!$I$3:$I$260,"&lt;0")+COUNTIFS('11'!$C$3:$C$300,C998,'11'!$H$3:$H$300,"&lt;0")+COUNTIFS('11'!$D$3:$D$300,C998,'11'!$H$3:$H$300,"&lt;0")+COUNTIFS('12'!$C$3:$C$300,C998,'12'!$H$3:$H$300,"&lt;0")+COUNTIFS('12'!$D$3:$D$300,C998,'12'!$H$3:$H$300,"&lt;0")</f>
        <v>0</v>
      </c>
      <c r="H998" s="19">
        <f>SUMIFS('01'!$H$3:$H$300,'01'!$C$3:$C$300,C998)+SUMIFS('01'!$H$3:$H$300,'01'!$D$3:$D$300,C998)+SUMIFS('02'!$H$3:$H$300,'02'!$C$3:$C$300,C998)+SUMIFS('02'!$H$3:$H$300,'02'!$D$3:$D$300,C998)+SUMIFS('03'!$H$3:$H$300,'03'!$C$3:$C$300,C998)+SUMIFS('03'!$H$3:$H$300,'03'!$D$3:$D$300,C998)+SUMIFS('04'!$H$3:$H$300,'04'!$C$3:$C$300,C998)+SUMIFS('04'!$H$3:$H$300,'04'!$D$3:$D$300,C998)+SUMIFS('05'!$H$3:$H$300,'05'!$C$3:$C$300,C998)+SUMIFS('05'!$H$3:$H$300,'05'!$D$3:$D$300,C998)+SUMIFS('06'!$H$3:$H$300,'06'!$C$3:$C$300,C998)+SUMIFS('06'!$H$3:$H$300,'06'!$D$3:$D$300,C998)+SUMIFS('07'!$H$3:$H$300,'07'!$C$3:$C$300,C998)+SUMIFS('07'!$H$3:$H$300,'07'!$D$3:$D$300,C998)+SUMIFS('08'!$H$3:$H$300,'08'!$C$3:$C$300,C998)+SUMIFS('08'!$H$3:$H$300,'08'!$D$3:$D$300,C998)+SUMIFS('09'!$H$3:$H$300,'09'!$C$3:$C$300,C998)+SUMIFS('09'!$H$3:$H$300,'09'!$D$3:$D$300,C998)+SUMIFS('10'!$I$3:$I$260,'10'!$C$3:$C$260,C998)+SUMIFS('10'!$I$3:$I$260,'10'!$D$3:$D$260,C998)+SUMIFS('11'!$H$3:$H$300,'11'!$C$3:$C$300,C998)+SUMIFS('11'!$H$3:$H$300,'11'!$D$3:$D$300,C998)+SUMIFS('12'!$H$3:$H$300,'12'!$C$3:$C$300,C998)+SUMIFS('12'!$H$3:$H$300,'12'!$D$3:$D$300,C998)</f>
        <v>0</v>
      </c>
      <c r="I998" s="212"/>
      <c r="J998" s="231"/>
      <c r="K998" s="212"/>
      <c r="L998" s="212"/>
    </row>
    <row r="999" spans="1:12" ht="24.75" customHeight="1">
      <c r="A999" s="16">
        <f>Equipes!$H999+(ROW(Equipes!$H999)/100000)</f>
        <v>9.9900000000000006E-3</v>
      </c>
      <c r="B999" s="13">
        <f>RANK(Equipes!$A999,A:A)</f>
        <v>2</v>
      </c>
      <c r="C999" s="28"/>
      <c r="D999" s="18">
        <f>COUNTIF('01'!$C$3:$C$300,C999)+COUNTIF('02'!$C$3:$C$300,C999)+COUNTIF('03'!$C$3:$C$300,C999)+COUNTIF('04'!$C$3:$C$300,C999)+COUNTIF('05'!$C$3:$C$300,C999)+COUNTIF('06'!$C$3:$C$300,C999)+COUNTIF('07'!$C$3:$C$300,C999)+COUNTIF('08'!$C$3:$C$300,C999)+COUNTIF('09'!$C$3:$C$300,C999)+COUNTIF('10'!$C$3:$C$260,C999)+COUNTIF('11'!$C$3:$C$300,C999)+COUNTIF('12'!$C$3:$C$300,C999)</f>
        <v>0</v>
      </c>
      <c r="E999" s="18">
        <f>COUNTIF('01'!$D$3:$D$300,C999)+COUNTIF('02'!$D$3:$D$300,C999)+COUNTIF('03'!$D$3:$D$300,C999)+COUNTIF('04'!$D$3:$D$300,C999)+COUNTIF('05'!$D$3:$D$300,C999)+COUNTIF('06'!$D$3:$D$300,C999)+COUNTIF('07'!$D$3:$D$300,C999)+COUNTIF('08'!$D$3:$D$300,C999)+COUNTIF('09'!$D$3:$D$300,C999)+COUNTIF('10'!$D$3:$D$260,C999)+COUNTIF('11'!$D$3:$D$300,C999)+COUNTIF('12'!$D$3:$D$300,C999)</f>
        <v>0</v>
      </c>
      <c r="F999" s="18">
        <f>COUNTIFS('01'!$C$3:$C$300,C999,'01'!$H$3:$H$300,"&gt;0")+COUNTIFS('01'!$D$3:$D$300,C999,'01'!$H$3:$H$300,"&gt;0")+COUNTIFS('02'!$C$3:$C$300,C999,'02'!$H$3:$H$300,"&gt;0")+COUNTIFS('02'!$D$3:$D$300,C999,'02'!$H$3:$H$300,"&gt;0")+COUNTIFS('03'!$C$3:$C$300,C999,'03'!$H$3:$H$300,"&gt;0")+COUNTIFS('03'!$D$3:$D$300,C999,'03'!$H$3:$H$300,"&gt;0")+COUNTIFS('04'!$C$3:$C$300,C999,'04'!$H$3:$H$300,"&gt;0")+COUNTIFS('04'!$D$3:$D$300,C999,'04'!$H$3:$H$300,"&gt;0")+COUNTIFS('05'!$C$3:$C$300,C999,'05'!$H$3:$H$300,"&gt;0")+COUNTIFS('05'!$D$3:$D$300,C999,'05'!$H$3:$H$300,"&gt;0")+COUNTIFS('06'!$C$3:$C$300,C999,'06'!$H$3:$H$300,"&gt;0")+COUNTIFS('06'!$D$3:$D$300,C999,'06'!$H$3:$H$300,"&gt;0")+COUNTIFS('07'!$C$3:$C$300,C999,'07'!$H$3:$H$300,"&gt;0")+COUNTIFS('07'!$D$3:$D$300,C999,'07'!$H$3:$H$300,"&gt;0")+COUNTIFS('08'!$C$3:$C$300,C999,'08'!$H$3:$H$300,"&gt;0")+COUNTIFS('08'!$D$3:$D$300,C999,'08'!$H$3:$H$300,"&gt;0")+COUNTIFS('09'!$C$3:$C$300,C999,'09'!$H$3:$H$300,"&gt;0")+COUNTIFS('09'!$D$3:$D$300,C999,'09'!$H$3:$H$300,"&gt;0")+COUNTIFS('10'!$C$3:$C$260,C999,'10'!$I$3:$I$260,"&gt;0")+COUNTIFS('10'!$D$3:$D$260,C999,'10'!$I$3:$I$260,"&gt;0")+COUNTIFS('11'!$C$3:$C$300,C999,'11'!$H$3:$H$300,"&gt;0")+COUNTIFS('11'!$D$3:$D$300,C999,'11'!$H$3:$H$300,"&gt;0")+COUNTIFS('12'!$C$3:$C$300,C999,'12'!$H$3:$H$300,"&gt;0")+COUNTIFS('12'!$D$3:$D$300,C999,'12'!$H$3:$H$300,"&gt;0")</f>
        <v>0</v>
      </c>
      <c r="G999" s="18">
        <f>COUNTIFS('01'!$C$3:$C$300,C999,'01'!$H$3:$H$300,"&lt;0")+COUNTIFS('01'!$D$3:$D$300,C999,'01'!$H$3:$H$300,"&lt;0")+COUNTIFS('02'!$C$3:$C$300,C999,'02'!$H$3:$H$300,"&lt;0")+COUNTIFS('02'!$D$3:$D$300,C999,'02'!$H$3:$H$300,"&lt;0")+COUNTIFS('03'!$C$3:$C$300,C999,'03'!$H$3:$H$300,"&lt;0")+COUNTIFS('03'!$D$3:$D$300,C999,'03'!$H$3:$H$300,"&lt;0")+COUNTIFS('04'!$C$3:$C$300,C999,'04'!$H$3:$H$300,"&lt;0")+COUNTIFS('04'!$D$3:$D$300,C999,'04'!$H$3:$H$300,"&lt;0")+COUNTIFS('05'!$C$3:$C$300,C999,'05'!$H$3:$H$300,"&lt;0")+COUNTIFS('05'!$D$3:$D$300,C999,'05'!$H$3:$H$300,"&lt;0")+COUNTIFS('06'!$C$3:$C$300,C999,'06'!$H$3:$H$300,"&lt;0")+COUNTIFS('06'!$D$3:$D$300,C999,'06'!$H$3:$H$300,"&lt;0")+COUNTIFS('07'!$C$3:$C$300,C999,'07'!$H$3:$H$300,"&lt;0")+COUNTIFS('07'!$D$3:$D$300,C999,'07'!$H$3:$H$300,"&lt;0")+COUNTIFS('08'!$C$3:$C$300,C999,'08'!$H$3:$H$300,"&lt;0")+COUNTIFS('08'!$D$3:$D$300,C999,'08'!$H$3:$H$300,"&lt;0")+COUNTIFS('09'!$C$3:$C$300,C999,'09'!$H$3:$H$300,"&lt;0")+COUNTIFS('09'!$D$3:$D$300,C999,'09'!$H$3:$H$300,"&lt;0")+COUNTIFS('10'!$C$3:$C$260,C999,'10'!$I$3:$I$260,"&lt;0")+COUNTIFS('10'!$D$3:$D$260,C999,'10'!$I$3:$I$260,"&lt;0")+COUNTIFS('11'!$C$3:$C$300,C999,'11'!$H$3:$H$300,"&lt;0")+COUNTIFS('11'!$D$3:$D$300,C999,'11'!$H$3:$H$300,"&lt;0")+COUNTIFS('12'!$C$3:$C$300,C999,'12'!$H$3:$H$300,"&lt;0")+COUNTIFS('12'!$D$3:$D$300,C999,'12'!$H$3:$H$300,"&lt;0")</f>
        <v>0</v>
      </c>
      <c r="H999" s="19">
        <f>SUMIFS('01'!$H$3:$H$300,'01'!$C$3:$C$300,C999)+SUMIFS('01'!$H$3:$H$300,'01'!$D$3:$D$300,C999)+SUMIFS('02'!$H$3:$H$300,'02'!$C$3:$C$300,C999)+SUMIFS('02'!$H$3:$H$300,'02'!$D$3:$D$300,C999)+SUMIFS('03'!$H$3:$H$300,'03'!$C$3:$C$300,C999)+SUMIFS('03'!$H$3:$H$300,'03'!$D$3:$D$300,C999)+SUMIFS('04'!$H$3:$H$300,'04'!$C$3:$C$300,C999)+SUMIFS('04'!$H$3:$H$300,'04'!$D$3:$D$300,C999)+SUMIFS('05'!$H$3:$H$300,'05'!$C$3:$C$300,C999)+SUMIFS('05'!$H$3:$H$300,'05'!$D$3:$D$300,C999)+SUMIFS('06'!$H$3:$H$300,'06'!$C$3:$C$300,C999)+SUMIFS('06'!$H$3:$H$300,'06'!$D$3:$D$300,C999)+SUMIFS('07'!$H$3:$H$300,'07'!$C$3:$C$300,C999)+SUMIFS('07'!$H$3:$H$300,'07'!$D$3:$D$300,C999)+SUMIFS('08'!$H$3:$H$300,'08'!$C$3:$C$300,C999)+SUMIFS('08'!$H$3:$H$300,'08'!$D$3:$D$300,C999)+SUMIFS('09'!$H$3:$H$300,'09'!$C$3:$C$300,C999)+SUMIFS('09'!$H$3:$H$300,'09'!$D$3:$D$300,C999)+SUMIFS('10'!$I$3:$I$260,'10'!$C$3:$C$260,C999)+SUMIFS('10'!$I$3:$I$260,'10'!$D$3:$D$260,C999)+SUMIFS('11'!$H$3:$H$300,'11'!$C$3:$C$300,C999)+SUMIFS('11'!$H$3:$H$300,'11'!$D$3:$D$300,C999)+SUMIFS('12'!$H$3:$H$300,'12'!$C$3:$C$300,C999)+SUMIFS('12'!$H$3:$H$300,'12'!$D$3:$D$300,C999)</f>
        <v>0</v>
      </c>
      <c r="I999" s="212"/>
      <c r="J999" s="231"/>
      <c r="K999" s="212"/>
      <c r="L999" s="212"/>
    </row>
    <row r="1000" spans="1:12" ht="24.75" customHeight="1">
      <c r="A1000" s="16">
        <f>Equipes!$H1000+(ROW(Equipes!$H1000)/100000)</f>
        <v>0.01</v>
      </c>
      <c r="B1000" s="13">
        <f>RANK(Equipes!$A1000,A:A)</f>
        <v>1</v>
      </c>
      <c r="C1000" s="28"/>
      <c r="D1000" s="18">
        <f>COUNTIF('01'!$C$3:$C$300,C1000)+COUNTIF('02'!$C$3:$C$300,C1000)+COUNTIF('03'!$C$3:$C$300,C1000)+COUNTIF('04'!$C$3:$C$300,C1000)+COUNTIF('05'!$C$3:$C$300,C1000)+COUNTIF('06'!$C$3:$C$300,C1000)+COUNTIF('07'!$C$3:$C$300,C1000)+COUNTIF('08'!$C$3:$C$300,C1000)+COUNTIF('09'!$C$3:$C$300,C1000)+COUNTIF('10'!$C$3:$C$260,C1000)+COUNTIF('11'!$C$3:$C$300,C1000)+COUNTIF('12'!$C$3:$C$300,C1000)</f>
        <v>0</v>
      </c>
      <c r="E1000" s="18">
        <f>COUNTIF('01'!$D$3:$D$300,C1000)+COUNTIF('02'!$D$3:$D$300,C1000)+COUNTIF('03'!$D$3:$D$300,C1000)+COUNTIF('04'!$D$3:$D$300,C1000)+COUNTIF('05'!$D$3:$D$300,C1000)+COUNTIF('06'!$D$3:$D$300,C1000)+COUNTIF('07'!$D$3:$D$300,C1000)+COUNTIF('08'!$D$3:$D$300,C1000)+COUNTIF('09'!$D$3:$D$300,C1000)+COUNTIF('10'!$D$3:$D$260,C1000)+COUNTIF('11'!$D$3:$D$300,C1000)+COUNTIF('12'!$D$3:$D$300,C1000)</f>
        <v>0</v>
      </c>
      <c r="F1000" s="18">
        <f>COUNTIFS('01'!$C$3:$C$300,C1000,'01'!$H$3:$H$300,"&gt;0")+COUNTIFS('01'!$D$3:$D$300,C1000,'01'!$H$3:$H$300,"&gt;0")+COUNTIFS('02'!$C$3:$C$300,C1000,'02'!$H$3:$H$300,"&gt;0")+COUNTIFS('02'!$D$3:$D$300,C1000,'02'!$H$3:$H$300,"&gt;0")+COUNTIFS('03'!$C$3:$C$300,C1000,'03'!$H$3:$H$300,"&gt;0")+COUNTIFS('03'!$D$3:$D$300,C1000,'03'!$H$3:$H$300,"&gt;0")+COUNTIFS('04'!$C$3:$C$300,C1000,'04'!$H$3:$H$300,"&gt;0")+COUNTIFS('04'!$D$3:$D$300,C1000,'04'!$H$3:$H$300,"&gt;0")+COUNTIFS('05'!$C$3:$C$300,C1000,'05'!$H$3:$H$300,"&gt;0")+COUNTIFS('05'!$D$3:$D$300,C1000,'05'!$H$3:$H$300,"&gt;0")+COUNTIFS('06'!$C$3:$C$300,C1000,'06'!$H$3:$H$300,"&gt;0")+COUNTIFS('06'!$D$3:$D$300,C1000,'06'!$H$3:$H$300,"&gt;0")+COUNTIFS('07'!$C$3:$C$300,C1000,'07'!$H$3:$H$300,"&gt;0")+COUNTIFS('07'!$D$3:$D$300,C1000,'07'!$H$3:$H$300,"&gt;0")+COUNTIFS('08'!$C$3:$C$300,C1000,'08'!$H$3:$H$300,"&gt;0")+COUNTIFS('08'!$D$3:$D$300,C1000,'08'!$H$3:$H$300,"&gt;0")+COUNTIFS('09'!$C$3:$C$300,C1000,'09'!$H$3:$H$300,"&gt;0")+COUNTIFS('09'!$D$3:$D$300,C1000,'09'!$H$3:$H$300,"&gt;0")+COUNTIFS('10'!$C$3:$C$260,C1000,'10'!$I$3:$I$260,"&gt;0")+COUNTIFS('10'!$D$3:$D$260,C1000,'10'!$I$3:$I$260,"&gt;0")+COUNTIFS('11'!$C$3:$C$300,C1000,'11'!$H$3:$H$300,"&gt;0")+COUNTIFS('11'!$D$3:$D$300,C1000,'11'!$H$3:$H$300,"&gt;0")+COUNTIFS('12'!$C$3:$C$300,C1000,'12'!$H$3:$H$300,"&gt;0")+COUNTIFS('12'!$D$3:$D$300,C1000,'12'!$H$3:$H$300,"&gt;0")</f>
        <v>0</v>
      </c>
      <c r="G1000" s="18">
        <f>COUNTIFS('01'!$C$3:$C$300,C1000,'01'!$H$3:$H$300,"&lt;0")+COUNTIFS('01'!$D$3:$D$300,C1000,'01'!$H$3:$H$300,"&lt;0")+COUNTIFS('02'!$C$3:$C$300,C1000,'02'!$H$3:$H$300,"&lt;0")+COUNTIFS('02'!$D$3:$D$300,C1000,'02'!$H$3:$H$300,"&lt;0")+COUNTIFS('03'!$C$3:$C$300,C1000,'03'!$H$3:$H$300,"&lt;0")+COUNTIFS('03'!$D$3:$D$300,C1000,'03'!$H$3:$H$300,"&lt;0")+COUNTIFS('04'!$C$3:$C$300,C1000,'04'!$H$3:$H$300,"&lt;0")+COUNTIFS('04'!$D$3:$D$300,C1000,'04'!$H$3:$H$300,"&lt;0")+COUNTIFS('05'!$C$3:$C$300,C1000,'05'!$H$3:$H$300,"&lt;0")+COUNTIFS('05'!$D$3:$D$300,C1000,'05'!$H$3:$H$300,"&lt;0")+COUNTIFS('06'!$C$3:$C$300,C1000,'06'!$H$3:$H$300,"&lt;0")+COUNTIFS('06'!$D$3:$D$300,C1000,'06'!$H$3:$H$300,"&lt;0")+COUNTIFS('07'!$C$3:$C$300,C1000,'07'!$H$3:$H$300,"&lt;0")+COUNTIFS('07'!$D$3:$D$300,C1000,'07'!$H$3:$H$300,"&lt;0")+COUNTIFS('08'!$C$3:$C$300,C1000,'08'!$H$3:$H$300,"&lt;0")+COUNTIFS('08'!$D$3:$D$300,C1000,'08'!$H$3:$H$300,"&lt;0")+COUNTIFS('09'!$C$3:$C$300,C1000,'09'!$H$3:$H$300,"&lt;0")+COUNTIFS('09'!$D$3:$D$300,C1000,'09'!$H$3:$H$300,"&lt;0")+COUNTIFS('10'!$C$3:$C$260,C1000,'10'!$I$3:$I$260,"&lt;0")+COUNTIFS('10'!$D$3:$D$260,C1000,'10'!$I$3:$I$260,"&lt;0")+COUNTIFS('11'!$C$3:$C$300,C1000,'11'!$H$3:$H$300,"&lt;0")+COUNTIFS('11'!$D$3:$D$300,C1000,'11'!$H$3:$H$300,"&lt;0")+COUNTIFS('12'!$C$3:$C$300,C1000,'12'!$H$3:$H$300,"&lt;0")+COUNTIFS('12'!$D$3:$D$300,C1000,'12'!$H$3:$H$300,"&lt;0")</f>
        <v>0</v>
      </c>
      <c r="H1000" s="19">
        <f>SUMIFS('01'!$H$3:$H$300,'01'!$C$3:$C$300,C1000)+SUMIFS('01'!$H$3:$H$300,'01'!$D$3:$D$300,C1000)+SUMIFS('02'!$H$3:$H$300,'02'!$C$3:$C$300,C1000)+SUMIFS('02'!$H$3:$H$300,'02'!$D$3:$D$300,C1000)+SUMIFS('03'!$H$3:$H$300,'03'!$C$3:$C$300,C1000)+SUMIFS('03'!$H$3:$H$300,'03'!$D$3:$D$300,C1000)+SUMIFS('04'!$H$3:$H$300,'04'!$C$3:$C$300,C1000)+SUMIFS('04'!$H$3:$H$300,'04'!$D$3:$D$300,C1000)+SUMIFS('05'!$H$3:$H$300,'05'!$C$3:$C$300,C1000)+SUMIFS('05'!$H$3:$H$300,'05'!$D$3:$D$300,C1000)+SUMIFS('06'!$H$3:$H$300,'06'!$C$3:$C$300,C1000)+SUMIFS('06'!$H$3:$H$300,'06'!$D$3:$D$300,C1000)+SUMIFS('07'!$H$3:$H$300,'07'!$C$3:$C$300,C1000)+SUMIFS('07'!$H$3:$H$300,'07'!$D$3:$D$300,C1000)+SUMIFS('08'!$H$3:$H$300,'08'!$C$3:$C$300,C1000)+SUMIFS('08'!$H$3:$H$300,'08'!$D$3:$D$300,C1000)+SUMIFS('09'!$H$3:$H$300,'09'!$C$3:$C$300,C1000)+SUMIFS('09'!$H$3:$H$300,'09'!$D$3:$D$300,C1000)+SUMIFS('10'!$I$3:$I$260,'10'!$C$3:$C$260,C1000)+SUMIFS('10'!$I$3:$I$260,'10'!$D$3:$D$260,C1000)+SUMIFS('11'!$H$3:$H$300,'11'!$C$3:$C$300,C1000)+SUMIFS('11'!$H$3:$H$300,'11'!$D$3:$D$300,C1000)+SUMIFS('12'!$H$3:$H$300,'12'!$C$3:$C$300,C1000)+SUMIFS('12'!$H$3:$H$300,'12'!$D$3:$D$300,C1000)</f>
        <v>0</v>
      </c>
      <c r="I1000" s="236"/>
      <c r="J1000" s="231"/>
      <c r="K1000" s="212"/>
      <c r="L1000" s="212"/>
    </row>
  </sheetData>
  <mergeCells count="5">
    <mergeCell ref="J1:L1"/>
    <mergeCell ref="I2:I1000"/>
    <mergeCell ref="J13:L13"/>
    <mergeCell ref="J14:L14"/>
    <mergeCell ref="J26:L1000"/>
  </mergeCells>
  <conditionalFormatting sqref="H2:H1000">
    <cfRule type="cellIs" dxfId="163" priority="1" operator="greaterThan">
      <formula>0</formula>
    </cfRule>
  </conditionalFormatting>
  <conditionalFormatting sqref="H2:H1000">
    <cfRule type="cellIs" dxfId="162" priority="2" operator="lessThan">
      <formula>0</formula>
    </cfRule>
  </conditionalFormatting>
  <conditionalFormatting sqref="C1:C1000">
    <cfRule type="notContainsBlanks" dxfId="161" priority="3">
      <formula>LEN(TRIM(C1))&gt;0</formula>
    </cfRule>
  </conditionalFormatting>
  <dataValidations count="1">
    <dataValidation type="list" allowBlank="1" showDropDown="1" sqref="C2:C33 C134:C135 C137:C185" xr:uid="{00000000-0002-0000-0200-000000000000}">
      <formula1>$C$2:$C$999</formula1>
    </dataValidation>
  </dataValidations>
  <pageMargins left="0.511811024" right="0.511811024" top="0.78740157499999996" bottom="0.78740157499999996" header="0" footer="0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9138"/>
    <outlinePr summaryBelow="0" summaryRight="0"/>
  </sheetPr>
  <dimension ref="A1:V75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15.7109375" customWidth="1"/>
    <col min="2" max="2" width="24" customWidth="1"/>
    <col min="3" max="5" width="12" customWidth="1"/>
    <col min="6" max="6" width="11.85546875" customWidth="1"/>
    <col min="7" max="7" width="11.42578125" customWidth="1"/>
    <col min="8" max="8" width="6" customWidth="1"/>
    <col min="9" max="22" width="8" customWidth="1"/>
  </cols>
  <sheetData>
    <row r="1" spans="1:22" ht="24.75" customHeight="1">
      <c r="A1" s="35" t="s">
        <v>207</v>
      </c>
      <c r="B1" s="36" t="s">
        <v>208</v>
      </c>
      <c r="C1" s="36" t="s">
        <v>209</v>
      </c>
      <c r="D1" s="37" t="s">
        <v>210</v>
      </c>
      <c r="E1" s="37" t="s">
        <v>211</v>
      </c>
      <c r="F1" s="36" t="s">
        <v>212</v>
      </c>
      <c r="G1" s="37" t="s">
        <v>213</v>
      </c>
      <c r="H1" s="38"/>
      <c r="I1" s="185" t="s">
        <v>214</v>
      </c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30"/>
    </row>
    <row r="2" spans="1:22" ht="24.75" customHeight="1">
      <c r="A2" s="39" t="s">
        <v>215</v>
      </c>
      <c r="B2" s="40" t="s">
        <v>215</v>
      </c>
      <c r="C2" s="237">
        <f>COUNTIF('01'!B:B,B2)+COUNTIF('02'!B:B,B2)+COUNTIF('03'!B:B,B2)+COUNTIF('04'!B:B,B2)+COUNTIF('05'!B:B,B2)+COUNTIF('06'!B:B,B2)+COUNTIF('07'!B:B,B2)+COUNTIF('08'!B:B,B2)+COUNTIF('09'!B:B,B2)+COUNTIF('10'!B:B,B2)+COUNTIF('11'!B:B,B2)+COUNTIF('12'!B:B,B2)</f>
        <v>0</v>
      </c>
      <c r="D2" s="237">
        <f>COUNTIFS('01'!H:H,"&gt;0",'01'!B:B,B2)+COUNTIFS('02'!H:H,"&gt;0",'02'!B:B,B2)+COUNTIFS('03'!H:H,"&gt;0",'03'!B:B,B2)+COUNTIFS('04'!H:H,"&gt;0",'04'!B:B,B2)+COUNTIFS('05'!H:H,"&gt;0",'05'!B:B,B2)+COUNTIFS('06'!H:H,"&gt;0",'06'!B:B,B2)+COUNTIFS('07'!H:H,"&gt;0",'07'!B:B,B2)+COUNTIFS('08'!H:H,"&gt;0",'08'!B:B,B2)+COUNTIFS('09'!H:H,"&gt;0",'09'!B:B,B2)+COUNTIFS('10'!I:I,"&gt;0",'10'!B:B,B2)+COUNTIFS('11'!H:H,"&gt;0",'11'!B:B,B2)+COUNTIFS('12'!H:H,"&gt;0",'12'!B:B,B2)</f>
        <v>0</v>
      </c>
      <c r="E2" s="237">
        <f>COUNTIFS('01'!H:H,"&lt;0",'01'!B:B,B2)+COUNTIFS('02'!H:H,"&lt;0",'02'!B:B,B2)+COUNTIFS('03'!H:H,"&lt;0",'03'!B:B,B2)+COUNTIFS('04'!H:H,"&lt;0",'04'!B:B,B2)+COUNTIFS('05'!H:H,"&lt;0",'05'!B:B,B2)+COUNTIFS('06'!H:H,"&lt;0",'06'!B:B,B2)+COUNTIFS('07'!H:H,"&lt;0",'07'!B:B,B2)+COUNTIFS('08'!H:H,"&lt;0",'08'!B:B,B2)+COUNTIFS('09'!H:H,"&lt;0",'09'!B:B,B2)+COUNTIFS('10'!I:I,"&lt;0",'10'!B:B,B2)+COUNTIFS('11'!H:H,"&lt;0",'11'!B:B,B2)+COUNTIFS('12'!H:H,"&lt;0",'12'!B:B,B2)</f>
        <v>0</v>
      </c>
      <c r="F2" s="41">
        <f>SUMIF('01'!B:B,B2,'01'!H:H)+SUMIF('02'!B:B,B2,'02'!H:H)+SUMIF('03'!B:B,B2,'03'!H:H)+SUMIF('04'!B:B,B2,'04'!H:H)+SUMIF('05'!B:B,B2,'05'!H:H)+SUMIF('06'!B:B,B2,'06'!H:H)+SUMIF('07'!B:B,B2,'07'!H:H)+SUMIF('08'!B:B,B2,'08'!H:H)+SUMIF('09'!B:B,B2,'09'!H:H)+SUMIF('10'!B:B,B2,'10'!I:I)+SUMIF('11'!B:B,B2,'11'!H:H)+SUMIF('12'!B:B,B2,'12'!H:H)</f>
        <v>0</v>
      </c>
      <c r="G2" s="42">
        <f>SUM(F2:F3)</f>
        <v>0</v>
      </c>
      <c r="H2" s="186"/>
      <c r="I2" s="187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9"/>
    </row>
    <row r="3" spans="1:22" ht="24.75" customHeight="1">
      <c r="A3" s="240" t="s">
        <v>216</v>
      </c>
      <c r="B3" s="63" t="s">
        <v>216</v>
      </c>
      <c r="C3" s="43">
        <f>COUNTIF('01'!B:B,B3)+COUNTIF('02'!B:B,B3)+COUNTIF('03'!B:B,B3)+COUNTIF('04'!B:B,B3)+COUNTIF('05'!B:B,B3)+COUNTIF('06'!B:B,B3)+COUNTIF('07'!B:B,B3)+COUNTIF('08'!B:B,B3)+COUNTIF('09'!B:B,B3)+COUNTIF('10'!B:B,B3)+COUNTIF('11'!B:B,B3)+COUNTIF('12'!B:B,B3)</f>
        <v>0</v>
      </c>
      <c r="D3" s="43">
        <f>COUNTIFS('01'!H:H,"&gt;0",'01'!B:B,B3)+COUNTIFS('02'!H:H,"&gt;0",'02'!B:B,B3)+COUNTIFS('03'!H:H,"&gt;0",'03'!B:B,B3)+COUNTIFS('04'!H:H,"&gt;0",'04'!B:B,B3)+COUNTIFS('05'!H:H,"&gt;0",'05'!B:B,B3)+COUNTIFS('06'!H:H,"&gt;0",'06'!B:B,B3)+COUNTIFS('07'!H:H,"&gt;0",'07'!B:B,B3)+COUNTIFS('08'!H:H,"&gt;0",'08'!B:B,B3)+COUNTIFS('09'!H:H,"&gt;0",'09'!B:B,B3)+COUNTIFS('10'!I:I,"&gt;0",'10'!B:B,B3)+COUNTIFS('11'!H:H,"&gt;0",'11'!B:B,B3)+COUNTIFS('12'!H:H,"&gt;0",'12'!B:B,B3)</f>
        <v>0</v>
      </c>
      <c r="E3" s="43">
        <f>COUNTIFS('01'!H:H,"&lt;0",'01'!B:B,B3)+COUNTIFS('02'!H:H,"&lt;0",'02'!B:B,B3)+COUNTIFS('03'!H:H,"&lt;0",'03'!B:B,B3)+COUNTIFS('04'!H:H,"&lt;0",'04'!B:B,B3)+COUNTIFS('05'!H:H,"&lt;0",'05'!B:B,B3)+COUNTIFS('06'!H:H,"&lt;0",'06'!B:B,B3)+COUNTIFS('07'!H:H,"&lt;0",'07'!B:B,B3)+COUNTIFS('08'!H:H,"&lt;0",'08'!B:B,B3)+COUNTIFS('09'!H:H,"&lt;0",'09'!B:B,B3)+COUNTIFS('10'!I:I,"&lt;0",'10'!B:B,B3)+COUNTIFS('11'!H:H,"&lt;0",'11'!B:B,B3)+COUNTIFS('12'!H:H,"&lt;0",'12'!B:B,B3)</f>
        <v>0</v>
      </c>
      <c r="F3" s="241">
        <f>SUMIF('01'!B:B,B3,'01'!H:H)+SUMIF('02'!B:B,B3,'02'!H:H)+SUMIF('03'!B:B,B3,'03'!H:H)+SUMIF('04'!B:B,B3,'04'!H:H)+SUMIF('05'!B:B,B3,'05'!H:H)+SUMIF('06'!B:B,B3,'06'!H:H)+SUMIF('07'!B:B,B3,'07'!H:H)+SUMIF('08'!B:B,B3,'08'!H:H)+SUMIF('09'!B:B,B3,'09'!H:H)+SUMIF('10'!B:B,B3,'10'!I:I)+SUMIF('11'!B:B,B3,'11'!H:H)+SUMIF('12'!B:B,B3,'12'!H:H)</f>
        <v>0</v>
      </c>
      <c r="G3" s="44">
        <f t="shared" ref="G3:G33" si="0">F3</f>
        <v>0</v>
      </c>
      <c r="H3" s="212"/>
      <c r="I3" s="24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43"/>
    </row>
    <row r="4" spans="1:22" ht="24.75" customHeight="1">
      <c r="A4" s="45" t="s">
        <v>217</v>
      </c>
      <c r="B4" s="46" t="s">
        <v>218</v>
      </c>
      <c r="C4" s="47">
        <f>COUNTIF('01'!B:B,B4)+COUNTIF('02'!B:B,B4)+COUNTIF('03'!B:B,B4)+COUNTIF('04'!B:B,B4)+COUNTIF('05'!B:B,B4)+COUNTIF('06'!B:B,B4)+COUNTIF('07'!B:B,B4)+COUNTIF('08'!B:B,B4)+COUNTIF('09'!B:B,B4)+COUNTIF('10'!B:B,B4)+COUNTIF('11'!B:B,B4)+COUNTIF('12'!B:B,B4)</f>
        <v>0</v>
      </c>
      <c r="D4" s="47">
        <f>COUNTIFS('01'!H:H,"&gt;0",'01'!B:B,B4)+COUNTIFS('02'!H:H,"&gt;0",'02'!B:B,B4)+COUNTIFS('03'!H:H,"&gt;0",'03'!B:B,B4)+COUNTIFS('04'!H:H,"&gt;0",'04'!B:B,B4)+COUNTIFS('05'!H:H,"&gt;0",'05'!B:B,B4)+COUNTIFS('06'!H:H,"&gt;0",'06'!B:B,B4)+COUNTIFS('07'!H:H,"&gt;0",'07'!B:B,B4)+COUNTIFS('08'!H:H,"&gt;0",'08'!B:B,B4)+COUNTIFS('09'!H:H,"&gt;0",'09'!B:B,B4)+COUNTIFS('10'!I:I,"&gt;0",'10'!B:B,B4)+COUNTIFS('11'!H:H,"&gt;0",'11'!B:B,B4)+COUNTIFS('12'!H:H,"&gt;0",'12'!B:B,B4)</f>
        <v>0</v>
      </c>
      <c r="E4" s="47">
        <f>COUNTIFS('01'!H:H,"&lt;0",'01'!B:B,B4)+COUNTIFS('02'!H:H,"&lt;0",'02'!B:B,B4)+COUNTIFS('03'!H:H,"&lt;0",'03'!B:B,B4)+COUNTIFS('04'!H:H,"&lt;0",'04'!B:B,B4)+COUNTIFS('05'!H:H,"&lt;0",'05'!B:B,B4)+COUNTIFS('06'!H:H,"&lt;0",'06'!B:B,B4)+COUNTIFS('07'!H:H,"&lt;0",'07'!B:B,B4)+COUNTIFS('08'!H:H,"&lt;0",'08'!B:B,B4)+COUNTIFS('09'!H:H,"&lt;0",'09'!B:B,B4)+COUNTIFS('10'!I:I,"&lt;0",'10'!B:B,B4)+COUNTIFS('11'!H:H,"&lt;0",'11'!B:B,B4)+COUNTIFS('12'!H:H,"&lt;0",'12'!B:B,B4)</f>
        <v>0</v>
      </c>
      <c r="F4" s="48">
        <f>SUMIF('01'!B:B,B4,'01'!H:H)+SUMIF('02'!B:B,B4,'02'!H:H)+SUMIF('03'!B:B,B4,'03'!H:H)+SUMIF('04'!B:B,B4,'04'!H:H)+SUMIF('05'!B:B,B4,'05'!H:H)+SUMIF('06'!B:B,B4,'06'!H:H)+SUMIF('07'!B:B,B4,'07'!H:H)+SUMIF('08'!B:B,B4,'08'!H:H)+SUMIF('09'!B:B,B4,'09'!H:H)+SUMIF('10'!B:B,B4,'10'!I:I)+SUMIF('11'!B:B,B4,'11'!H:H)+SUMIF('12'!B:B,B4,'12'!H:H)</f>
        <v>0</v>
      </c>
      <c r="G4" s="44">
        <f t="shared" si="0"/>
        <v>0</v>
      </c>
      <c r="H4" s="212"/>
      <c r="I4" s="24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43"/>
    </row>
    <row r="5" spans="1:22" ht="24.75" customHeight="1">
      <c r="A5" s="49" t="s">
        <v>217</v>
      </c>
      <c r="B5" s="50" t="s">
        <v>219</v>
      </c>
      <c r="C5" s="47">
        <f>COUNTIF('01'!B:B,B5)+COUNTIF('02'!B:B,B5)+COUNTIF('03'!B:B,B5)+COUNTIF('04'!B:B,B5)+COUNTIF('05'!B:B,B5)+COUNTIF('06'!B:B,B5)+COUNTIF('07'!B:B,B5)+COUNTIF('08'!B:B,B5)+COUNTIF('09'!B:B,B5)+COUNTIF('10'!B:B,B5)+COUNTIF('11'!B:B,B5)+COUNTIF('12'!B:B,B5)</f>
        <v>0</v>
      </c>
      <c r="D5" s="47">
        <f>COUNTIFS('01'!H:H,"&gt;0",'01'!B:B,B5)+COUNTIFS('02'!H:H,"&gt;0",'02'!B:B,B5)+COUNTIFS('03'!H:H,"&gt;0",'03'!B:B,B5)+COUNTIFS('04'!H:H,"&gt;0",'04'!B:B,B5)+COUNTIFS('05'!H:H,"&gt;0",'05'!B:B,B5)+COUNTIFS('06'!H:H,"&gt;0",'06'!B:B,B5)+COUNTIFS('07'!H:H,"&gt;0",'07'!B:B,B5)+COUNTIFS('08'!H:H,"&gt;0",'08'!B:B,B5)+COUNTIFS('09'!H:H,"&gt;0",'09'!B:B,B5)+COUNTIFS('10'!I:I,"&gt;0",'10'!B:B,B5)+COUNTIFS('11'!H:H,"&gt;0",'11'!B:B,B5)+COUNTIFS('12'!H:H,"&gt;0",'12'!B:B,B5)</f>
        <v>0</v>
      </c>
      <c r="E5" s="47">
        <f>COUNTIFS('01'!H:H,"&lt;0",'01'!B:B,B5)+COUNTIFS('02'!H:H,"&lt;0",'02'!B:B,B5)+COUNTIFS('03'!H:H,"&lt;0",'03'!B:B,B5)+COUNTIFS('04'!H:H,"&lt;0",'04'!B:B,B5)+COUNTIFS('05'!H:H,"&lt;0",'05'!B:B,B5)+COUNTIFS('06'!H:H,"&lt;0",'06'!B:B,B5)+COUNTIFS('07'!H:H,"&lt;0",'07'!B:B,B5)+COUNTIFS('08'!H:H,"&lt;0",'08'!B:B,B5)+COUNTIFS('09'!H:H,"&lt;0",'09'!B:B,B5)+COUNTIFS('10'!I:I,"&lt;0",'10'!B:B,B5)+COUNTIFS('11'!H:H,"&lt;0",'11'!B:B,B5)+COUNTIFS('12'!H:H,"&lt;0",'12'!B:B,B5)</f>
        <v>0</v>
      </c>
      <c r="F5" s="48">
        <f>SUMIF('01'!B:B,B5,'01'!H:H)+SUMIF('02'!B:B,B5,'02'!H:H)+SUMIF('03'!B:B,B5,'03'!H:H)+SUMIF('04'!B:B,B5,'04'!H:H)+SUMIF('05'!B:B,B5,'05'!H:H)+SUMIF('06'!B:B,B5,'06'!H:H)+SUMIF('07'!B:B,B5,'07'!H:H)+SUMIF('08'!B:B,B5,'08'!H:H)+SUMIF('09'!B:B,B5,'09'!H:H)+SUMIF('10'!B:B,B5,'10'!I:I)+SUMIF('11'!B:B,B5,'11'!H:H)+SUMIF('12'!B:B,B5,'12'!H:H)</f>
        <v>0</v>
      </c>
      <c r="G5" s="44">
        <f t="shared" si="0"/>
        <v>0</v>
      </c>
      <c r="H5" s="212"/>
      <c r="I5" s="24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43"/>
    </row>
    <row r="6" spans="1:22" ht="24.75" customHeight="1">
      <c r="A6" s="49" t="s">
        <v>220</v>
      </c>
      <c r="B6" s="50" t="s">
        <v>221</v>
      </c>
      <c r="C6" s="47">
        <f>COUNTIF('01'!B:B,B6)+COUNTIF('02'!B:B,B6)+COUNTIF('03'!B:B,B6)+COUNTIF('04'!B:B,B6)+COUNTIF('05'!B:B,B6)+COUNTIF('06'!B:B,B6)+COUNTIF('07'!B:B,B6)+COUNTIF('08'!B:B,B6)+COUNTIF('09'!B:B,B6)+COUNTIF('10'!B:B,B6)+COUNTIF('11'!B:B,B6)+COUNTIF('12'!B:B,B6)</f>
        <v>0</v>
      </c>
      <c r="D6" s="47">
        <f>COUNTIFS('01'!H:H,"&gt;0",'01'!B:B,B6)+COUNTIFS('02'!H:H,"&gt;0",'02'!B:B,B6)+COUNTIFS('03'!H:H,"&gt;0",'03'!B:B,B6)+COUNTIFS('04'!H:H,"&gt;0",'04'!B:B,B6)+COUNTIFS('05'!H:H,"&gt;0",'05'!B:B,B6)+COUNTIFS('06'!H:H,"&gt;0",'06'!B:B,B6)+COUNTIFS('07'!H:H,"&gt;0",'07'!B:B,B6)+COUNTIFS('08'!H:H,"&gt;0",'08'!B:B,B6)+COUNTIFS('09'!H:H,"&gt;0",'09'!B:B,B6)+COUNTIFS('10'!I:I,"&gt;0",'10'!B:B,B6)+COUNTIFS('11'!H:H,"&gt;0",'11'!B:B,B6)+COUNTIFS('12'!H:H,"&gt;0",'12'!B:B,B6)</f>
        <v>0</v>
      </c>
      <c r="E6" s="47">
        <f>COUNTIFS('01'!H:H,"&lt;0",'01'!B:B,B6)+COUNTIFS('02'!H:H,"&lt;0",'02'!B:B,B6)+COUNTIFS('03'!H:H,"&lt;0",'03'!B:B,B6)+COUNTIFS('04'!H:H,"&lt;0",'04'!B:B,B6)+COUNTIFS('05'!H:H,"&lt;0",'05'!B:B,B6)+COUNTIFS('06'!H:H,"&lt;0",'06'!B:B,B6)+COUNTIFS('07'!H:H,"&lt;0",'07'!B:B,B6)+COUNTIFS('08'!H:H,"&lt;0",'08'!B:B,B6)+COUNTIFS('09'!H:H,"&lt;0",'09'!B:B,B6)+COUNTIFS('10'!I:I,"&lt;0",'10'!B:B,B6)+COUNTIFS('11'!H:H,"&lt;0",'11'!B:B,B6)+COUNTIFS('12'!H:H,"&lt;0",'12'!B:B,B6)</f>
        <v>0</v>
      </c>
      <c r="F6" s="48">
        <f>SUMIF('01'!B:B,B6,'01'!H:H)+SUMIF('02'!B:B,B6,'02'!H:H)+SUMIF('03'!B:B,B6,'03'!H:H)+SUMIF('04'!B:B,B6,'04'!H:H)+SUMIF('05'!B:B,B6,'05'!H:H)+SUMIF('06'!B:B,B6,'06'!H:H)+SUMIF('07'!B:B,B6,'07'!H:H)+SUMIF('08'!B:B,B6,'08'!H:H)+SUMIF('09'!B:B,B6,'09'!H:H)+SUMIF('10'!B:B,B6,'10'!I:I)+SUMIF('11'!B:B,B6,'11'!H:H)+SUMIF('12'!B:B,B6,'12'!H:H)</f>
        <v>0</v>
      </c>
      <c r="G6" s="44">
        <f t="shared" si="0"/>
        <v>0</v>
      </c>
      <c r="H6" s="212"/>
      <c r="I6" s="24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43"/>
    </row>
    <row r="7" spans="1:22" ht="24.75" customHeight="1">
      <c r="A7" s="49" t="s">
        <v>222</v>
      </c>
      <c r="B7" s="50" t="s">
        <v>223</v>
      </c>
      <c r="C7" s="47">
        <f>COUNTIF('01'!B:B,B7)+COUNTIF('02'!B:B,B7)+COUNTIF('03'!B:B,B7)+COUNTIF('04'!B:B,B7)+COUNTIF('05'!B:B,B7)+COUNTIF('06'!B:B,B7)+COUNTIF('07'!B:B,B7)+COUNTIF('08'!B:B,B7)+COUNTIF('09'!B:B,B7)+COUNTIF('10'!B:B,B7)+COUNTIF('11'!B:B,B7)+COUNTIF('12'!B:B,B7)</f>
        <v>2</v>
      </c>
      <c r="D7" s="47">
        <f>COUNTIFS('01'!H:H,"&gt;0",'01'!B:B,B7)+COUNTIFS('02'!H:H,"&gt;0",'02'!B:B,B7)+COUNTIFS('03'!H:H,"&gt;0",'03'!B:B,B7)+COUNTIFS('04'!H:H,"&gt;0",'04'!B:B,B7)+COUNTIFS('05'!H:H,"&gt;0",'05'!B:B,B7)+COUNTIFS('06'!H:H,"&gt;0",'06'!B:B,B7)+COUNTIFS('07'!H:H,"&gt;0",'07'!B:B,B7)+COUNTIFS('08'!H:H,"&gt;0",'08'!B:B,B7)+COUNTIFS('09'!H:H,"&gt;0",'09'!B:B,B7)+COUNTIFS('10'!I:I,"&gt;0",'10'!B:B,B7)+COUNTIFS('11'!H:H,"&gt;0",'11'!B:B,B7)+COUNTIFS('12'!H:H,"&gt;0",'12'!B:B,B7)</f>
        <v>1</v>
      </c>
      <c r="E7" s="47">
        <f>COUNTIFS('01'!H:H,"&lt;0",'01'!B:B,B7)+COUNTIFS('02'!H:H,"&lt;0",'02'!B:B,B7)+COUNTIFS('03'!H:H,"&lt;0",'03'!B:B,B7)+COUNTIFS('04'!H:H,"&lt;0",'04'!B:B,B7)+COUNTIFS('05'!H:H,"&lt;0",'05'!B:B,B7)+COUNTIFS('06'!H:H,"&lt;0",'06'!B:B,B7)+COUNTIFS('07'!H:H,"&lt;0",'07'!B:B,B7)+COUNTIFS('08'!H:H,"&lt;0",'08'!B:B,B7)+COUNTIFS('09'!H:H,"&lt;0",'09'!B:B,B7)+COUNTIFS('10'!I:I,"&lt;0",'10'!B:B,B7)+COUNTIFS('11'!H:H,"&lt;0",'11'!B:B,B7)+COUNTIFS('12'!H:H,"&lt;0",'12'!B:B,B7)</f>
        <v>1</v>
      </c>
      <c r="F7" s="48">
        <f>SUMIF('01'!B:B,B7,'01'!H:H)+SUMIF('02'!B:B,B7,'02'!H:H)+SUMIF('03'!B:B,B7,'03'!H:H)+SUMIF('04'!B:B,B7,'04'!H:H)+SUMIF('05'!B:B,B7,'05'!H:H)+SUMIF('06'!B:B,B7,'06'!H:H)+SUMIF('07'!B:B,B7,'07'!H:H)+SUMIF('08'!B:B,B7,'08'!H:H)+SUMIF('09'!B:B,B7,'09'!H:H)+SUMIF('10'!B:B,B7,'10'!I:I)+SUMIF('11'!B:B,B7,'11'!H:H)+SUMIF('12'!B:B,B7,'12'!H:H)</f>
        <v>477.66562500000003</v>
      </c>
      <c r="G7" s="44">
        <f t="shared" si="0"/>
        <v>477.66562500000003</v>
      </c>
      <c r="H7" s="212"/>
      <c r="I7" s="24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43"/>
    </row>
    <row r="8" spans="1:22" ht="24.75" customHeight="1">
      <c r="A8" s="49" t="s">
        <v>224</v>
      </c>
      <c r="B8" s="50" t="s">
        <v>225</v>
      </c>
      <c r="C8" s="47">
        <f>COUNTIF('01'!B:B,B8)+COUNTIF('02'!B:B,B8)+COUNTIF('03'!B:B,B8)+COUNTIF('04'!B:B,B8)+COUNTIF('05'!B:B,B8)+COUNTIF('06'!B:B,B8)+COUNTIF('07'!B:B,B8)+COUNTIF('08'!B:B,B8)+COUNTIF('09'!B:B,B8)+COUNTIF('10'!B:B,B8)+COUNTIF('11'!B:B,B8)+COUNTIF('12'!B:B,B8)</f>
        <v>0</v>
      </c>
      <c r="D8" s="47">
        <f>COUNTIFS('01'!H:H,"&gt;0",'01'!B:B,B8)+COUNTIFS('02'!H:H,"&gt;0",'02'!B:B,B8)+COUNTIFS('03'!H:H,"&gt;0",'03'!B:B,B8)+COUNTIFS('04'!H:H,"&gt;0",'04'!B:B,B8)+COUNTIFS('05'!H:H,"&gt;0",'05'!B:B,B8)+COUNTIFS('06'!H:H,"&gt;0",'06'!B:B,B8)+COUNTIFS('07'!H:H,"&gt;0",'07'!B:B,B8)+COUNTIFS('08'!H:H,"&gt;0",'08'!B:B,B8)+COUNTIFS('09'!H:H,"&gt;0",'09'!B:B,B8)+COUNTIFS('10'!I:I,"&gt;0",'10'!B:B,B8)+COUNTIFS('11'!H:H,"&gt;0",'11'!B:B,B8)+COUNTIFS('12'!H:H,"&gt;0",'12'!B:B,B8)</f>
        <v>0</v>
      </c>
      <c r="E8" s="47">
        <f>COUNTIFS('01'!H:H,"&lt;0",'01'!B:B,B8)+COUNTIFS('02'!H:H,"&lt;0",'02'!B:B,B8)+COUNTIFS('03'!H:H,"&lt;0",'03'!B:B,B8)+COUNTIFS('04'!H:H,"&lt;0",'04'!B:B,B8)+COUNTIFS('05'!H:H,"&lt;0",'05'!B:B,B8)+COUNTIFS('06'!H:H,"&lt;0",'06'!B:B,B8)+COUNTIFS('07'!H:H,"&lt;0",'07'!B:B,B8)+COUNTIFS('08'!H:H,"&lt;0",'08'!B:B,B8)+COUNTIFS('09'!H:H,"&lt;0",'09'!B:B,B8)+COUNTIFS('10'!I:I,"&lt;0",'10'!B:B,B8)+COUNTIFS('11'!H:H,"&lt;0",'11'!B:B,B8)+COUNTIFS('12'!H:H,"&lt;0",'12'!B:B,B8)</f>
        <v>0</v>
      </c>
      <c r="F8" s="48">
        <f>SUMIF('01'!B:B,B8,'01'!H:H)+SUMIF('02'!B:B,B8,'02'!H:H)+SUMIF('03'!B:B,B8,'03'!H:H)+SUMIF('04'!B:B,B8,'04'!H:H)+SUMIF('05'!B:B,B8,'05'!H:H)+SUMIF('06'!B:B,B8,'06'!H:H)+SUMIF('07'!B:B,B8,'07'!H:H)+SUMIF('08'!B:B,B8,'08'!H:H)+SUMIF('09'!B:B,B8,'09'!H:H)+SUMIF('10'!B:B,B8,'10'!I:I)+SUMIF('11'!B:B,B8,'11'!H:H)+SUMIF('12'!B:B,B8,'12'!H:H)</f>
        <v>0</v>
      </c>
      <c r="G8" s="44">
        <f t="shared" si="0"/>
        <v>0</v>
      </c>
      <c r="H8" s="212"/>
      <c r="I8" s="24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43"/>
    </row>
    <row r="9" spans="1:22" ht="24.75" customHeight="1">
      <c r="A9" s="49" t="s">
        <v>226</v>
      </c>
      <c r="B9" s="50" t="s">
        <v>227</v>
      </c>
      <c r="C9" s="47">
        <f>COUNTIF('01'!B:B,B9)+COUNTIF('02'!B:B,B9)+COUNTIF('03'!B:B,B9)+COUNTIF('04'!B:B,B9)+COUNTIF('05'!B:B,B9)+COUNTIF('06'!B:B,B9)+COUNTIF('07'!B:B,B9)+COUNTIF('08'!B:B,B9)+COUNTIF('09'!B:B,B9)+COUNTIF('10'!B:B,B9)+COUNTIF('11'!B:B,B9)+COUNTIF('12'!B:B,B9)</f>
        <v>0</v>
      </c>
      <c r="D9" s="47">
        <f>COUNTIFS('01'!H:H,"&gt;0",'01'!B:B,B9)+COUNTIFS('02'!H:H,"&gt;0",'02'!B:B,B9)+COUNTIFS('03'!H:H,"&gt;0",'03'!B:B,B9)+COUNTIFS('04'!H:H,"&gt;0",'04'!B:B,B9)+COUNTIFS('05'!H:H,"&gt;0",'05'!B:B,B9)+COUNTIFS('06'!H:H,"&gt;0",'06'!B:B,B9)+COUNTIFS('07'!H:H,"&gt;0",'07'!B:B,B9)+COUNTIFS('08'!H:H,"&gt;0",'08'!B:B,B9)+COUNTIFS('09'!H:H,"&gt;0",'09'!B:B,B9)+COUNTIFS('10'!I:I,"&gt;0",'10'!B:B,B9)+COUNTIFS('11'!H:H,"&gt;0",'11'!B:B,B9)+COUNTIFS('12'!H:H,"&gt;0",'12'!B:B,B9)</f>
        <v>0</v>
      </c>
      <c r="E9" s="47">
        <f>COUNTIFS('01'!H:H,"&lt;0",'01'!B:B,B9)+COUNTIFS('02'!H:H,"&lt;0",'02'!B:B,B9)+COUNTIFS('03'!H:H,"&lt;0",'03'!B:B,B9)+COUNTIFS('04'!H:H,"&lt;0",'04'!B:B,B9)+COUNTIFS('05'!H:H,"&lt;0",'05'!B:B,B9)+COUNTIFS('06'!H:H,"&lt;0",'06'!B:B,B9)+COUNTIFS('07'!H:H,"&lt;0",'07'!B:B,B9)+COUNTIFS('08'!H:H,"&lt;0",'08'!B:B,B9)+COUNTIFS('09'!H:H,"&lt;0",'09'!B:B,B9)+COUNTIFS('10'!I:I,"&lt;0",'10'!B:B,B9)+COUNTIFS('11'!H:H,"&lt;0",'11'!B:B,B9)+COUNTIFS('12'!H:H,"&lt;0",'12'!B:B,B9)</f>
        <v>0</v>
      </c>
      <c r="F9" s="48">
        <f>SUMIF('01'!B:B,B9,'01'!H:H)+SUMIF('02'!B:B,B9,'02'!H:H)+SUMIF('03'!B:B,B9,'03'!H:H)+SUMIF('04'!B:B,B9,'04'!H:H)+SUMIF('05'!B:B,B9,'05'!H:H)+SUMIF('06'!B:B,B9,'06'!H:H)+SUMIF('07'!B:B,B9,'07'!H:H)+SUMIF('08'!B:B,B9,'08'!H:H)+SUMIF('09'!B:B,B9,'09'!H:H)+SUMIF('10'!B:B,B9,'10'!I:I)+SUMIF('11'!B:B,B9,'11'!H:H)+SUMIF('12'!B:B,B9,'12'!H:H)</f>
        <v>0</v>
      </c>
      <c r="G9" s="44">
        <f t="shared" si="0"/>
        <v>0</v>
      </c>
      <c r="H9" s="212"/>
      <c r="I9" s="24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43"/>
    </row>
    <row r="10" spans="1:22" ht="24.75" customHeight="1">
      <c r="A10" s="49" t="s">
        <v>228</v>
      </c>
      <c r="B10" s="50" t="s">
        <v>229</v>
      </c>
      <c r="C10" s="47">
        <f>COUNTIF('01'!B:B,B10)+COUNTIF('02'!B:B,B10)+COUNTIF('03'!B:B,B10)+COUNTIF('04'!B:B,B10)+COUNTIF('05'!B:B,B10)+COUNTIF('06'!B:B,B10)+COUNTIF('07'!B:B,B10)+COUNTIF('08'!B:B,B10)+COUNTIF('09'!B:B,B10)+COUNTIF('10'!B:B,B10)+COUNTIF('11'!B:B,B10)+COUNTIF('12'!B:B,B10)</f>
        <v>0</v>
      </c>
      <c r="D10" s="47">
        <f>COUNTIFS('01'!H:H,"&gt;0",'01'!B:B,B10)+COUNTIFS('02'!H:H,"&gt;0",'02'!B:B,B10)+COUNTIFS('03'!H:H,"&gt;0",'03'!B:B,B10)+COUNTIFS('04'!H:H,"&gt;0",'04'!B:B,B10)+COUNTIFS('05'!H:H,"&gt;0",'05'!B:B,B10)+COUNTIFS('06'!H:H,"&gt;0",'06'!B:B,B10)+COUNTIFS('07'!H:H,"&gt;0",'07'!B:B,B10)+COUNTIFS('08'!H:H,"&gt;0",'08'!B:B,B10)+COUNTIFS('09'!H:H,"&gt;0",'09'!B:B,B10)+COUNTIFS('10'!I:I,"&gt;0",'10'!B:B,B10)+COUNTIFS('11'!H:H,"&gt;0",'11'!B:B,B10)+COUNTIFS('12'!H:H,"&gt;0",'12'!B:B,B10)</f>
        <v>0</v>
      </c>
      <c r="E10" s="47">
        <f>COUNTIFS('01'!H:H,"&lt;0",'01'!B:B,B10)+COUNTIFS('02'!H:H,"&lt;0",'02'!B:B,B10)+COUNTIFS('03'!H:H,"&lt;0",'03'!B:B,B10)+COUNTIFS('04'!H:H,"&lt;0",'04'!B:B,B10)+COUNTIFS('05'!H:H,"&lt;0",'05'!B:B,B10)+COUNTIFS('06'!H:H,"&lt;0",'06'!B:B,B10)+COUNTIFS('07'!H:H,"&lt;0",'07'!B:B,B10)+COUNTIFS('08'!H:H,"&lt;0",'08'!B:B,B10)+COUNTIFS('09'!H:H,"&lt;0",'09'!B:B,B10)+COUNTIFS('10'!I:I,"&lt;0",'10'!B:B,B10)+COUNTIFS('11'!H:H,"&lt;0",'11'!B:B,B10)+COUNTIFS('12'!H:H,"&lt;0",'12'!B:B,B10)</f>
        <v>0</v>
      </c>
      <c r="F10" s="48">
        <f>SUMIF('01'!B:B,B10,'01'!H:H)+SUMIF('02'!B:B,B10,'02'!H:H)+SUMIF('03'!B:B,B10,'03'!H:H)+SUMIF('04'!B:B,B10,'04'!H:H)+SUMIF('05'!B:B,B10,'05'!H:H)+SUMIF('06'!B:B,B10,'06'!H:H)+SUMIF('07'!B:B,B10,'07'!H:H)+SUMIF('08'!B:B,B10,'08'!H:H)+SUMIF('09'!B:B,B10,'09'!H:H)+SUMIF('10'!B:B,B10,'10'!I:I)+SUMIF('11'!B:B,B10,'11'!H:H)+SUMIF('12'!B:B,B10,'12'!H:H)</f>
        <v>0</v>
      </c>
      <c r="G10" s="44">
        <f t="shared" si="0"/>
        <v>0</v>
      </c>
      <c r="H10" s="212"/>
      <c r="I10" s="24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43"/>
    </row>
    <row r="11" spans="1:22" ht="24.75" customHeight="1">
      <c r="A11" s="49" t="s">
        <v>230</v>
      </c>
      <c r="B11" s="50" t="s">
        <v>231</v>
      </c>
      <c r="C11" s="47">
        <f>COUNTIF('01'!B:B,B11)+COUNTIF('02'!B:B,B11)+COUNTIF('03'!B:B,B11)+COUNTIF('04'!B:B,B11)+COUNTIF('05'!B:B,B11)+COUNTIF('06'!B:B,B11)+COUNTIF('07'!B:B,B11)+COUNTIF('08'!B:B,B11)+COUNTIF('09'!B:B,B11)+COUNTIF('10'!B:B,B11)+COUNTIF('11'!B:B,B11)+COUNTIF('12'!B:B,B11)</f>
        <v>0</v>
      </c>
      <c r="D11" s="47">
        <f>COUNTIFS('01'!H:H,"&gt;0",'01'!B:B,B11)+COUNTIFS('02'!H:H,"&gt;0",'02'!B:B,B11)+COUNTIFS('03'!H:H,"&gt;0",'03'!B:B,B11)+COUNTIFS('04'!H:H,"&gt;0",'04'!B:B,B11)+COUNTIFS('05'!H:H,"&gt;0",'05'!B:B,B11)+COUNTIFS('06'!H:H,"&gt;0",'06'!B:B,B11)+COUNTIFS('07'!H:H,"&gt;0",'07'!B:B,B11)+COUNTIFS('08'!H:H,"&gt;0",'08'!B:B,B11)+COUNTIFS('09'!H:H,"&gt;0",'09'!B:B,B11)+COUNTIFS('10'!I:I,"&gt;0",'10'!B:B,B11)+COUNTIFS('11'!H:H,"&gt;0",'11'!B:B,B11)+COUNTIFS('12'!H:H,"&gt;0",'12'!B:B,B11)</f>
        <v>0</v>
      </c>
      <c r="E11" s="47">
        <f>COUNTIFS('01'!H:H,"&lt;0",'01'!B:B,B11)+COUNTIFS('02'!H:H,"&lt;0",'02'!B:B,B11)+COUNTIFS('03'!H:H,"&lt;0",'03'!B:B,B11)+COUNTIFS('04'!H:H,"&lt;0",'04'!B:B,B11)+COUNTIFS('05'!H:H,"&lt;0",'05'!B:B,B11)+COUNTIFS('06'!H:H,"&lt;0",'06'!B:B,B11)+COUNTIFS('07'!H:H,"&lt;0",'07'!B:B,B11)+COUNTIFS('08'!H:H,"&lt;0",'08'!B:B,B11)+COUNTIFS('09'!H:H,"&lt;0",'09'!B:B,B11)+COUNTIFS('10'!I:I,"&lt;0",'10'!B:B,B11)+COUNTIFS('11'!H:H,"&lt;0",'11'!B:B,B11)+COUNTIFS('12'!H:H,"&lt;0",'12'!B:B,B11)</f>
        <v>0</v>
      </c>
      <c r="F11" s="48">
        <f>SUMIF('01'!B:B,B11,'01'!H:H)+SUMIF('02'!B:B,B11,'02'!H:H)+SUMIF('03'!B:B,B11,'03'!H:H)+SUMIF('04'!B:B,B11,'04'!H:H)+SUMIF('05'!B:B,B11,'05'!H:H)+SUMIF('06'!B:B,B11,'06'!H:H)+SUMIF('07'!B:B,B11,'07'!H:H)+SUMIF('08'!B:B,B11,'08'!H:H)+SUMIF('09'!B:B,B11,'09'!H:H)+SUMIF('10'!B:B,B11,'10'!I:I)+SUMIF('11'!B:B,B11,'11'!H:H)+SUMIF('12'!B:B,B11,'12'!H:H)</f>
        <v>0</v>
      </c>
      <c r="G11" s="44">
        <f t="shared" si="0"/>
        <v>0</v>
      </c>
      <c r="H11" s="212"/>
      <c r="I11" s="24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43"/>
    </row>
    <row r="12" spans="1:22" ht="24.75" customHeight="1">
      <c r="A12" s="49" t="s">
        <v>230</v>
      </c>
      <c r="B12" s="50" t="s">
        <v>232</v>
      </c>
      <c r="C12" s="47">
        <f>COUNTIF('01'!B:B,B12)+COUNTIF('02'!B:B,B12)+COUNTIF('03'!B:B,B12)+COUNTIF('04'!B:B,B12)+COUNTIF('05'!B:B,B12)+COUNTIF('06'!B:B,B12)+COUNTIF('07'!B:B,B12)+COUNTIF('08'!B:B,B12)+COUNTIF('09'!B:B,B12)+COUNTIF('10'!B:B,B12)+COUNTIF('11'!B:B,B12)+COUNTIF('12'!B:B,B12)</f>
        <v>0</v>
      </c>
      <c r="D12" s="47">
        <f>COUNTIFS('01'!H:H,"&gt;0",'01'!B:B,B12)+COUNTIFS('02'!H:H,"&gt;0",'02'!B:B,B12)+COUNTIFS('03'!H:H,"&gt;0",'03'!B:B,B12)+COUNTIFS('04'!H:H,"&gt;0",'04'!B:B,B12)+COUNTIFS('05'!H:H,"&gt;0",'05'!B:B,B12)+COUNTIFS('06'!H:H,"&gt;0",'06'!B:B,B12)+COUNTIFS('07'!H:H,"&gt;0",'07'!B:B,B12)+COUNTIFS('08'!H:H,"&gt;0",'08'!B:B,B12)+COUNTIFS('09'!H:H,"&gt;0",'09'!B:B,B12)+COUNTIFS('10'!I:I,"&gt;0",'10'!B:B,B12)+COUNTIFS('11'!H:H,"&gt;0",'11'!B:B,B12)+COUNTIFS('12'!H:H,"&gt;0",'12'!B:B,B12)</f>
        <v>0</v>
      </c>
      <c r="E12" s="47">
        <f>COUNTIFS('01'!H:H,"&lt;0",'01'!B:B,B12)+COUNTIFS('02'!H:H,"&lt;0",'02'!B:B,B12)+COUNTIFS('03'!H:H,"&lt;0",'03'!B:B,B12)+COUNTIFS('04'!H:H,"&lt;0",'04'!B:B,B12)+COUNTIFS('05'!H:H,"&lt;0",'05'!B:B,B12)+COUNTIFS('06'!H:H,"&lt;0",'06'!B:B,B12)+COUNTIFS('07'!H:H,"&lt;0",'07'!B:B,B12)+COUNTIFS('08'!H:H,"&lt;0",'08'!B:B,B12)+COUNTIFS('09'!H:H,"&lt;0",'09'!B:B,B12)+COUNTIFS('10'!I:I,"&lt;0",'10'!B:B,B12)+COUNTIFS('11'!H:H,"&lt;0",'11'!B:B,B12)+COUNTIFS('12'!H:H,"&lt;0",'12'!B:B,B12)</f>
        <v>0</v>
      </c>
      <c r="F12" s="48">
        <f>SUMIF('01'!B:B,B12,'01'!H:H)+SUMIF('02'!B:B,B12,'02'!H:H)+SUMIF('03'!B:B,B12,'03'!H:H)+SUMIF('04'!B:B,B12,'04'!H:H)+SUMIF('05'!B:B,B12,'05'!H:H)+SUMIF('06'!B:B,B12,'06'!H:H)+SUMIF('07'!B:B,B12,'07'!H:H)+SUMIF('08'!B:B,B12,'08'!H:H)+SUMIF('09'!B:B,B12,'09'!H:H)+SUMIF('10'!B:B,B12,'10'!I:I)+SUMIF('11'!B:B,B12,'11'!H:H)+SUMIF('12'!B:B,B12,'12'!H:H)</f>
        <v>0</v>
      </c>
      <c r="G12" s="44">
        <f t="shared" si="0"/>
        <v>0</v>
      </c>
      <c r="H12" s="212"/>
      <c r="I12" s="24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43"/>
    </row>
    <row r="13" spans="1:22" ht="24.75" customHeight="1">
      <c r="A13" s="49" t="s">
        <v>233</v>
      </c>
      <c r="B13" s="50" t="s">
        <v>234</v>
      </c>
      <c r="C13" s="47">
        <f>COUNTIF('01'!B:B,B13)+COUNTIF('02'!B:B,B13)+COUNTIF('03'!B:B,B13)+COUNTIF('04'!B:B,B13)+COUNTIF('05'!B:B,B13)+COUNTIF('06'!B:B,B13)+COUNTIF('07'!B:B,B13)+COUNTIF('08'!B:B,B13)+COUNTIF('09'!B:B,B13)+COUNTIF('10'!B:B,B13)+COUNTIF('11'!B:B,B13)+COUNTIF('12'!B:B,B13)</f>
        <v>0</v>
      </c>
      <c r="D13" s="47">
        <f>COUNTIFS('01'!H:H,"&gt;0",'01'!B:B,B13)+COUNTIFS('02'!H:H,"&gt;0",'02'!B:B,B13)+COUNTIFS('03'!H:H,"&gt;0",'03'!B:B,B13)+COUNTIFS('04'!H:H,"&gt;0",'04'!B:B,B13)+COUNTIFS('05'!H:H,"&gt;0",'05'!B:B,B13)+COUNTIFS('06'!H:H,"&gt;0",'06'!B:B,B13)+COUNTIFS('07'!H:H,"&gt;0",'07'!B:B,B13)+COUNTIFS('08'!H:H,"&gt;0",'08'!B:B,B13)+COUNTIFS('09'!H:H,"&gt;0",'09'!B:B,B13)+COUNTIFS('10'!I:I,"&gt;0",'10'!B:B,B13)+COUNTIFS('11'!H:H,"&gt;0",'11'!B:B,B13)+COUNTIFS('12'!H:H,"&gt;0",'12'!B:B,B13)</f>
        <v>0</v>
      </c>
      <c r="E13" s="47">
        <f>COUNTIFS('01'!H:H,"&lt;0",'01'!B:B,B13)+COUNTIFS('02'!H:H,"&lt;0",'02'!B:B,B13)+COUNTIFS('03'!H:H,"&lt;0",'03'!B:B,B13)+COUNTIFS('04'!H:H,"&lt;0",'04'!B:B,B13)+COUNTIFS('05'!H:H,"&lt;0",'05'!B:B,B13)+COUNTIFS('06'!H:H,"&lt;0",'06'!B:B,B13)+COUNTIFS('07'!H:H,"&lt;0",'07'!B:B,B13)+COUNTIFS('08'!H:H,"&lt;0",'08'!B:B,B13)+COUNTIFS('09'!H:H,"&lt;0",'09'!B:B,B13)+COUNTIFS('10'!I:I,"&lt;0",'10'!B:B,B13)+COUNTIFS('11'!H:H,"&lt;0",'11'!B:B,B13)+COUNTIFS('12'!H:H,"&lt;0",'12'!B:B,B13)</f>
        <v>0</v>
      </c>
      <c r="F13" s="48">
        <f>SUMIF('01'!B:B,B13,'01'!H:H)+SUMIF('02'!B:B,B13,'02'!H:H)+SUMIF('03'!B:B,B13,'03'!H:H)+SUMIF('04'!B:B,B13,'04'!H:H)+SUMIF('05'!B:B,B13,'05'!H:H)+SUMIF('06'!B:B,B13,'06'!H:H)+SUMIF('07'!B:B,B13,'07'!H:H)+SUMIF('08'!B:B,B13,'08'!H:H)+SUMIF('09'!B:B,B13,'09'!H:H)+SUMIF('10'!B:B,B13,'10'!I:I)+SUMIF('11'!B:B,B13,'11'!H:H)+SUMIF('12'!B:B,B13,'12'!H:H)</f>
        <v>0</v>
      </c>
      <c r="G13" s="44">
        <f t="shared" si="0"/>
        <v>0</v>
      </c>
      <c r="H13" s="212"/>
      <c r="I13" s="24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43"/>
    </row>
    <row r="14" spans="1:22" ht="24.75" customHeight="1">
      <c r="A14" s="49" t="s">
        <v>235</v>
      </c>
      <c r="B14" s="50" t="s">
        <v>236</v>
      </c>
      <c r="C14" s="47">
        <f>COUNTIF('01'!B:B,B14)+COUNTIF('02'!B:B,B14)+COUNTIF('03'!B:B,B14)+COUNTIF('04'!B:B,B14)+COUNTIF('05'!B:B,B14)+COUNTIF('06'!B:B,B14)+COUNTIF('07'!B:B,B14)+COUNTIF('08'!B:B,B14)+COUNTIF('09'!B:B,B14)+COUNTIF('10'!B:B,B14)+COUNTIF('11'!B:B,B14)+COUNTIF('12'!B:B,B14)</f>
        <v>2</v>
      </c>
      <c r="D14" s="47">
        <f>COUNTIFS('01'!H:H,"&gt;0",'01'!B:B,B14)+COUNTIFS('02'!H:H,"&gt;0",'02'!B:B,B14)+COUNTIFS('03'!H:H,"&gt;0",'03'!B:B,B14)+COUNTIFS('04'!H:H,"&gt;0",'04'!B:B,B14)+COUNTIFS('05'!H:H,"&gt;0",'05'!B:B,B14)+COUNTIFS('06'!H:H,"&gt;0",'06'!B:B,B14)+COUNTIFS('07'!H:H,"&gt;0",'07'!B:B,B14)+COUNTIFS('08'!H:H,"&gt;0",'08'!B:B,B14)+COUNTIFS('09'!H:H,"&gt;0",'09'!B:B,B14)+COUNTIFS('10'!I:I,"&gt;0",'10'!B:B,B14)+COUNTIFS('11'!H:H,"&gt;0",'11'!B:B,B14)+COUNTIFS('12'!H:H,"&gt;0",'12'!B:B,B14)</f>
        <v>2</v>
      </c>
      <c r="E14" s="47">
        <f>COUNTIFS('01'!H:H,"&lt;0",'01'!B:B,B14)+COUNTIFS('02'!H:H,"&lt;0",'02'!B:B,B14)+COUNTIFS('03'!H:H,"&lt;0",'03'!B:B,B14)+COUNTIFS('04'!H:H,"&lt;0",'04'!B:B,B14)+COUNTIFS('05'!H:H,"&lt;0",'05'!B:B,B14)+COUNTIFS('06'!H:H,"&lt;0",'06'!B:B,B14)+COUNTIFS('07'!H:H,"&lt;0",'07'!B:B,B14)+COUNTIFS('08'!H:H,"&lt;0",'08'!B:B,B14)+COUNTIFS('09'!H:H,"&lt;0",'09'!B:B,B14)+COUNTIFS('10'!I:I,"&lt;0",'10'!B:B,B14)+COUNTIFS('11'!H:H,"&lt;0",'11'!B:B,B14)+COUNTIFS('12'!H:H,"&lt;0",'12'!B:B,B14)</f>
        <v>0</v>
      </c>
      <c r="F14" s="48">
        <f>SUMIF('01'!B:B,B14,'01'!H:H)+SUMIF('02'!B:B,B14,'02'!H:H)+SUMIF('03'!B:B,B14,'03'!H:H)+SUMIF('04'!B:B,B14,'04'!H:H)+SUMIF('05'!B:B,B14,'05'!H:H)+SUMIF('06'!B:B,B14,'06'!H:H)+SUMIF('07'!B:B,B14,'07'!H:H)+SUMIF('08'!B:B,B14,'08'!H:H)+SUMIF('09'!B:B,B14,'09'!H:H)+SUMIF('10'!B:B,B14,'10'!I:I)+SUMIF('11'!B:B,B14,'11'!H:H)+SUMIF('12'!B:B,B14,'12'!H:H)</f>
        <v>266.80124999999998</v>
      </c>
      <c r="G14" s="44">
        <f t="shared" si="0"/>
        <v>266.80124999999998</v>
      </c>
      <c r="H14" s="212"/>
      <c r="I14" s="24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43"/>
    </row>
    <row r="15" spans="1:22" ht="24.75" customHeight="1">
      <c r="A15" s="49" t="s">
        <v>237</v>
      </c>
      <c r="B15" s="50" t="s">
        <v>238</v>
      </c>
      <c r="C15" s="47">
        <f>COUNTIF('01'!B:B,B15)+COUNTIF('02'!B:B,B15)+COUNTIF('03'!B:B,B15)+COUNTIF('04'!B:B,B15)+COUNTIF('05'!B:B,B15)+COUNTIF('06'!B:B,B15)+COUNTIF('07'!B:B,B15)+COUNTIF('08'!B:B,B15)+COUNTIF('09'!B:B,B15)+COUNTIF('10'!B:B,B15)+COUNTIF('11'!B:B,B15)+COUNTIF('12'!B:B,B15)</f>
        <v>0</v>
      </c>
      <c r="D15" s="47">
        <f>COUNTIFS('01'!H:H,"&gt;0",'01'!B:B,B15)+COUNTIFS('02'!H:H,"&gt;0",'02'!B:B,B15)+COUNTIFS('03'!H:H,"&gt;0",'03'!B:B,B15)+COUNTIFS('04'!H:H,"&gt;0",'04'!B:B,B15)+COUNTIFS('05'!H:H,"&gt;0",'05'!B:B,B15)+COUNTIFS('06'!H:H,"&gt;0",'06'!B:B,B15)+COUNTIFS('07'!H:H,"&gt;0",'07'!B:B,B15)+COUNTIFS('08'!H:H,"&gt;0",'08'!B:B,B15)+COUNTIFS('09'!H:H,"&gt;0",'09'!B:B,B15)+COUNTIFS('10'!I:I,"&gt;0",'10'!B:B,B15)+COUNTIFS('11'!H:H,"&gt;0",'11'!B:B,B15)+COUNTIFS('12'!H:H,"&gt;0",'12'!B:B,B15)</f>
        <v>0</v>
      </c>
      <c r="E15" s="47">
        <f>COUNTIFS('01'!H:H,"&lt;0",'01'!B:B,B15)+COUNTIFS('02'!H:H,"&lt;0",'02'!B:B,B15)+COUNTIFS('03'!H:H,"&lt;0",'03'!B:B,B15)+COUNTIFS('04'!H:H,"&lt;0",'04'!B:B,B15)+COUNTIFS('05'!H:H,"&lt;0",'05'!B:B,B15)+COUNTIFS('06'!H:H,"&lt;0",'06'!B:B,B15)+COUNTIFS('07'!H:H,"&lt;0",'07'!B:B,B15)+COUNTIFS('08'!H:H,"&lt;0",'08'!B:B,B15)+COUNTIFS('09'!H:H,"&lt;0",'09'!B:B,B15)+COUNTIFS('10'!I:I,"&lt;0",'10'!B:B,B15)+COUNTIFS('11'!H:H,"&lt;0",'11'!B:B,B15)+COUNTIFS('12'!H:H,"&lt;0",'12'!B:B,B15)</f>
        <v>0</v>
      </c>
      <c r="F15" s="48">
        <f>SUMIF('01'!B:B,B15,'01'!H:H)+SUMIF('02'!B:B,B15,'02'!H:H)+SUMIF('03'!B:B,B15,'03'!H:H)+SUMIF('04'!B:B,B15,'04'!H:H)+SUMIF('05'!B:B,B15,'05'!H:H)+SUMIF('06'!B:B,B15,'06'!H:H)+SUMIF('07'!B:B,B15,'07'!H:H)+SUMIF('08'!B:B,B15,'08'!H:H)+SUMIF('09'!B:B,B15,'09'!H:H)+SUMIF('10'!B:B,B15,'10'!I:I)+SUMIF('11'!B:B,B15,'11'!H:H)+SUMIF('12'!B:B,B15,'12'!H:H)</f>
        <v>0</v>
      </c>
      <c r="G15" s="44">
        <f t="shared" si="0"/>
        <v>0</v>
      </c>
      <c r="H15" s="212"/>
      <c r="I15" s="24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43"/>
    </row>
    <row r="16" spans="1:22" ht="24.75" customHeight="1">
      <c r="A16" s="49" t="s">
        <v>239</v>
      </c>
      <c r="B16" s="50" t="s">
        <v>240</v>
      </c>
      <c r="C16" s="47">
        <f>COUNTIF('01'!B:B,B16)+COUNTIF('02'!B:B,B16)+COUNTIF('03'!B:B,B16)+COUNTIF('04'!B:B,B16)+COUNTIF('05'!B:B,B16)+COUNTIF('06'!B:B,B16)+COUNTIF('07'!B:B,B16)+COUNTIF('08'!B:B,B16)+COUNTIF('09'!B:B,B16)+COUNTIF('10'!B:B,B16)+COUNTIF('11'!B:B,B16)+COUNTIF('12'!B:B,B16)</f>
        <v>0</v>
      </c>
      <c r="D16" s="47">
        <f>COUNTIFS('01'!H:H,"&gt;0",'01'!B:B,B16)+COUNTIFS('02'!H:H,"&gt;0",'02'!B:B,B16)+COUNTIFS('03'!H:H,"&gt;0",'03'!B:B,B16)+COUNTIFS('04'!H:H,"&gt;0",'04'!B:B,B16)+COUNTIFS('05'!H:H,"&gt;0",'05'!B:B,B16)+COUNTIFS('06'!H:H,"&gt;0",'06'!B:B,B16)+COUNTIFS('07'!H:H,"&gt;0",'07'!B:B,B16)+COUNTIFS('08'!H:H,"&gt;0",'08'!B:B,B16)+COUNTIFS('09'!H:H,"&gt;0",'09'!B:B,B16)+COUNTIFS('10'!I:I,"&gt;0",'10'!B:B,B16)+COUNTIFS('11'!H:H,"&gt;0",'11'!B:B,B16)+COUNTIFS('12'!H:H,"&gt;0",'12'!B:B,B16)</f>
        <v>0</v>
      </c>
      <c r="E16" s="47">
        <f>COUNTIFS('01'!H:H,"&lt;0",'01'!B:B,B16)+COUNTIFS('02'!H:H,"&lt;0",'02'!B:B,B16)+COUNTIFS('03'!H:H,"&lt;0",'03'!B:B,B16)+COUNTIFS('04'!H:H,"&lt;0",'04'!B:B,B16)+COUNTIFS('05'!H:H,"&lt;0",'05'!B:B,B16)+COUNTIFS('06'!H:H,"&lt;0",'06'!B:B,B16)+COUNTIFS('07'!H:H,"&lt;0",'07'!B:B,B16)+COUNTIFS('08'!H:H,"&lt;0",'08'!B:B,B16)+COUNTIFS('09'!H:H,"&lt;0",'09'!B:B,B16)+COUNTIFS('10'!I:I,"&lt;0",'10'!B:B,B16)+COUNTIFS('11'!H:H,"&lt;0",'11'!B:B,B16)+COUNTIFS('12'!H:H,"&lt;0",'12'!B:B,B16)</f>
        <v>0</v>
      </c>
      <c r="F16" s="48">
        <f>SUMIF('01'!B:B,B16,'01'!H:H)+SUMIF('02'!B:B,B16,'02'!H:H)+SUMIF('03'!B:B,B16,'03'!H:H)+SUMIF('04'!B:B,B16,'04'!H:H)+SUMIF('05'!B:B,B16,'05'!H:H)+SUMIF('06'!B:B,B16,'06'!H:H)+SUMIF('07'!B:B,B16,'07'!H:H)+SUMIF('08'!B:B,B16,'08'!H:H)+SUMIF('09'!B:B,B16,'09'!H:H)+SUMIF('10'!B:B,B16,'10'!I:I)+SUMIF('11'!B:B,B16,'11'!H:H)+SUMIF('12'!B:B,B16,'12'!H:H)</f>
        <v>0</v>
      </c>
      <c r="G16" s="44">
        <f t="shared" si="0"/>
        <v>0</v>
      </c>
      <c r="H16" s="212"/>
      <c r="I16" s="24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43"/>
    </row>
    <row r="17" spans="1:22" ht="24.75" customHeight="1">
      <c r="A17" s="49" t="s">
        <v>241</v>
      </c>
      <c r="B17" s="50" t="s">
        <v>242</v>
      </c>
      <c r="C17" s="47">
        <f>COUNTIF('01'!B:B,B17)+COUNTIF('02'!B:B,B17)+COUNTIF('03'!B:B,B17)+COUNTIF('04'!B:B,B17)+COUNTIF('05'!B:B,B17)+COUNTIF('06'!B:B,B17)+COUNTIF('07'!B:B,B17)+COUNTIF('08'!B:B,B17)+COUNTIF('09'!B:B,B17)+COUNTIF('10'!B:B,B17)+COUNTIF('11'!B:B,B17)+COUNTIF('12'!B:B,B17)</f>
        <v>0</v>
      </c>
      <c r="D17" s="47">
        <f>COUNTIFS('01'!H:H,"&gt;0",'01'!B:B,B17)+COUNTIFS('02'!H:H,"&gt;0",'02'!B:B,B17)+COUNTIFS('03'!H:H,"&gt;0",'03'!B:B,B17)+COUNTIFS('04'!H:H,"&gt;0",'04'!B:B,B17)+COUNTIFS('05'!H:H,"&gt;0",'05'!B:B,B17)+COUNTIFS('06'!H:H,"&gt;0",'06'!B:B,B17)+COUNTIFS('07'!H:H,"&gt;0",'07'!B:B,B17)+COUNTIFS('08'!H:H,"&gt;0",'08'!B:B,B17)+COUNTIFS('09'!H:H,"&gt;0",'09'!B:B,B17)+COUNTIFS('10'!I:I,"&gt;0",'10'!B:B,B17)+COUNTIFS('11'!H:H,"&gt;0",'11'!B:B,B17)+COUNTIFS('12'!H:H,"&gt;0",'12'!B:B,B17)</f>
        <v>0</v>
      </c>
      <c r="E17" s="47">
        <f>COUNTIFS('01'!H:H,"&lt;0",'01'!B:B,B17)+COUNTIFS('02'!H:H,"&lt;0",'02'!B:B,B17)+COUNTIFS('03'!H:H,"&lt;0",'03'!B:B,B17)+COUNTIFS('04'!H:H,"&lt;0",'04'!B:B,B17)+COUNTIFS('05'!H:H,"&lt;0",'05'!B:B,B17)+COUNTIFS('06'!H:H,"&lt;0",'06'!B:B,B17)+COUNTIFS('07'!H:H,"&lt;0",'07'!B:B,B17)+COUNTIFS('08'!H:H,"&lt;0",'08'!B:B,B17)+COUNTIFS('09'!H:H,"&lt;0",'09'!B:B,B17)+COUNTIFS('10'!I:I,"&lt;0",'10'!B:B,B17)+COUNTIFS('11'!H:H,"&lt;0",'11'!B:B,B17)+COUNTIFS('12'!H:H,"&lt;0",'12'!B:B,B17)</f>
        <v>0</v>
      </c>
      <c r="F17" s="48">
        <f>SUMIF('01'!B:B,B17,'01'!H:H)+SUMIF('02'!B:B,B17,'02'!H:H)+SUMIF('03'!B:B,B17,'03'!H:H)+SUMIF('04'!B:B,B17,'04'!H:H)+SUMIF('05'!B:B,B17,'05'!H:H)+SUMIF('06'!B:B,B17,'06'!H:H)+SUMIF('07'!B:B,B17,'07'!H:H)+SUMIF('08'!B:B,B17,'08'!H:H)+SUMIF('09'!B:B,B17,'09'!H:H)+SUMIF('10'!B:B,B17,'10'!I:I)+SUMIF('11'!B:B,B17,'11'!H:H)+SUMIF('12'!B:B,B17,'12'!H:H)</f>
        <v>0</v>
      </c>
      <c r="G17" s="44">
        <f t="shared" si="0"/>
        <v>0</v>
      </c>
      <c r="H17" s="212"/>
      <c r="I17" s="24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43"/>
    </row>
    <row r="18" spans="1:22" ht="24.75" customHeight="1">
      <c r="A18" s="49" t="s">
        <v>243</v>
      </c>
      <c r="B18" s="50" t="s">
        <v>244</v>
      </c>
      <c r="C18" s="47">
        <f>COUNTIF('01'!B:B,B18)+COUNTIF('02'!B:B,B18)+COUNTIF('03'!B:B,B18)+COUNTIF('04'!B:B,B18)+COUNTIF('05'!B:B,B18)+COUNTIF('06'!B:B,B18)+COUNTIF('07'!B:B,B18)+COUNTIF('08'!B:B,B18)+COUNTIF('09'!B:B,B18)+COUNTIF('10'!B:B,B18)+COUNTIF('11'!B:B,B18)+COUNTIF('12'!B:B,B18)</f>
        <v>0</v>
      </c>
      <c r="D18" s="47">
        <f>COUNTIFS('01'!H:H,"&gt;0",'01'!B:B,B18)+COUNTIFS('02'!H:H,"&gt;0",'02'!B:B,B18)+COUNTIFS('03'!H:H,"&gt;0",'03'!B:B,B18)+COUNTIFS('04'!H:H,"&gt;0",'04'!B:B,B18)+COUNTIFS('05'!H:H,"&gt;0",'05'!B:B,B18)+COUNTIFS('06'!H:H,"&gt;0",'06'!B:B,B18)+COUNTIFS('07'!H:H,"&gt;0",'07'!B:B,B18)+COUNTIFS('08'!H:H,"&gt;0",'08'!B:B,B18)+COUNTIFS('09'!H:H,"&gt;0",'09'!B:B,B18)+COUNTIFS('10'!I:I,"&gt;0",'10'!B:B,B18)+COUNTIFS('11'!H:H,"&gt;0",'11'!B:B,B18)+COUNTIFS('12'!H:H,"&gt;0",'12'!B:B,B18)</f>
        <v>0</v>
      </c>
      <c r="E18" s="47">
        <f>COUNTIFS('01'!H:H,"&lt;0",'01'!B:B,B18)+COUNTIFS('02'!H:H,"&lt;0",'02'!B:B,B18)+COUNTIFS('03'!H:H,"&lt;0",'03'!B:B,B18)+COUNTIFS('04'!H:H,"&lt;0",'04'!B:B,B18)+COUNTIFS('05'!H:H,"&lt;0",'05'!B:B,B18)+COUNTIFS('06'!H:H,"&lt;0",'06'!B:B,B18)+COUNTIFS('07'!H:H,"&lt;0",'07'!B:B,B18)+COUNTIFS('08'!H:H,"&lt;0",'08'!B:B,B18)+COUNTIFS('09'!H:H,"&lt;0",'09'!B:B,B18)+COUNTIFS('10'!I:I,"&lt;0",'10'!B:B,B18)+COUNTIFS('11'!H:H,"&lt;0",'11'!B:B,B18)+COUNTIFS('12'!H:H,"&lt;0",'12'!B:B,B18)</f>
        <v>0</v>
      </c>
      <c r="F18" s="48">
        <f>SUMIF('01'!B:B,B18,'01'!H:H)+SUMIF('02'!B:B,B18,'02'!H:H)+SUMIF('03'!B:B,B18,'03'!H:H)+SUMIF('04'!B:B,B18,'04'!H:H)+SUMIF('05'!B:B,B18,'05'!H:H)+SUMIF('06'!B:B,B18,'06'!H:H)+SUMIF('07'!B:B,B18,'07'!H:H)+SUMIF('08'!B:B,B18,'08'!H:H)+SUMIF('09'!B:B,B18,'09'!H:H)+SUMIF('10'!B:B,B18,'10'!I:I)+SUMIF('11'!B:B,B18,'11'!H:H)+SUMIF('12'!B:B,B18,'12'!H:H)</f>
        <v>0</v>
      </c>
      <c r="G18" s="44">
        <f t="shared" si="0"/>
        <v>0</v>
      </c>
      <c r="H18" s="212"/>
      <c r="I18" s="24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43"/>
    </row>
    <row r="19" spans="1:22" ht="24.75" customHeight="1">
      <c r="A19" s="49" t="s">
        <v>245</v>
      </c>
      <c r="B19" s="50" t="s">
        <v>246</v>
      </c>
      <c r="C19" s="47">
        <f>COUNTIF('01'!B:B,B19)+COUNTIF('02'!B:B,B19)+COUNTIF('03'!B:B,B19)+COUNTIF('04'!B:B,B19)+COUNTIF('05'!B:B,B19)+COUNTIF('06'!B:B,B19)+COUNTIF('07'!B:B,B19)+COUNTIF('08'!B:B,B19)+COUNTIF('09'!B:B,B19)+COUNTIF('10'!B:B,B19)+COUNTIF('11'!B:B,B19)+COUNTIF('12'!B:B,B19)</f>
        <v>0</v>
      </c>
      <c r="D19" s="47">
        <f>COUNTIFS('01'!H:H,"&gt;0",'01'!B:B,B19)+COUNTIFS('02'!H:H,"&gt;0",'02'!B:B,B19)+COUNTIFS('03'!H:H,"&gt;0",'03'!B:B,B19)+COUNTIFS('04'!H:H,"&gt;0",'04'!B:B,B19)+COUNTIFS('05'!H:H,"&gt;0",'05'!B:B,B19)+COUNTIFS('06'!H:H,"&gt;0",'06'!B:B,B19)+COUNTIFS('07'!H:H,"&gt;0",'07'!B:B,B19)+COUNTIFS('08'!H:H,"&gt;0",'08'!B:B,B19)+COUNTIFS('09'!H:H,"&gt;0",'09'!B:B,B19)+COUNTIFS('10'!I:I,"&gt;0",'10'!B:B,B19)+COUNTIFS('11'!H:H,"&gt;0",'11'!B:B,B19)+COUNTIFS('12'!H:H,"&gt;0",'12'!B:B,B19)</f>
        <v>0</v>
      </c>
      <c r="E19" s="47">
        <f>COUNTIFS('01'!H:H,"&lt;0",'01'!B:B,B19)+COUNTIFS('02'!H:H,"&lt;0",'02'!B:B,B19)+COUNTIFS('03'!H:H,"&lt;0",'03'!B:B,B19)+COUNTIFS('04'!H:H,"&lt;0",'04'!B:B,B19)+COUNTIFS('05'!H:H,"&lt;0",'05'!B:B,B19)+COUNTIFS('06'!H:H,"&lt;0",'06'!B:B,B19)+COUNTIFS('07'!H:H,"&lt;0",'07'!B:B,B19)+COUNTIFS('08'!H:H,"&lt;0",'08'!B:B,B19)+COUNTIFS('09'!H:H,"&lt;0",'09'!B:B,B19)+COUNTIFS('10'!I:I,"&lt;0",'10'!B:B,B19)+COUNTIFS('11'!H:H,"&lt;0",'11'!B:B,B19)+COUNTIFS('12'!H:H,"&lt;0",'12'!B:B,B19)</f>
        <v>0</v>
      </c>
      <c r="F19" s="48">
        <f>SUMIF('01'!B:B,B19,'01'!H:H)+SUMIF('02'!B:B,B19,'02'!H:H)+SUMIF('03'!B:B,B19,'03'!H:H)+SUMIF('04'!B:B,B19,'04'!H:H)+SUMIF('05'!B:B,B19,'05'!H:H)+SUMIF('06'!B:B,B19,'06'!H:H)+SUMIF('07'!B:B,B19,'07'!H:H)+SUMIF('08'!B:B,B19,'08'!H:H)+SUMIF('09'!B:B,B19,'09'!H:H)+SUMIF('10'!B:B,B19,'10'!I:I)+SUMIF('11'!B:B,B19,'11'!H:H)+SUMIF('12'!B:B,B19,'12'!H:H)</f>
        <v>0</v>
      </c>
      <c r="G19" s="44">
        <f t="shared" si="0"/>
        <v>0</v>
      </c>
      <c r="H19" s="212"/>
      <c r="I19" s="24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43"/>
    </row>
    <row r="20" spans="1:22" ht="24.75" customHeight="1">
      <c r="A20" s="49" t="s">
        <v>247</v>
      </c>
      <c r="B20" s="50" t="s">
        <v>247</v>
      </c>
      <c r="C20" s="47">
        <f>COUNTIF('01'!B:B,B20)+COUNTIF('02'!B:B,B20)+COUNTIF('03'!B:B,B20)+COUNTIF('04'!B:B,B20)+COUNTIF('05'!B:B,B20)+COUNTIF('06'!B:B,B20)+COUNTIF('07'!B:B,B20)+COUNTIF('08'!B:B,B20)+COUNTIF('09'!B:B,B20)+COUNTIF('10'!B:B,B20)+COUNTIF('11'!B:B,B20)+COUNTIF('12'!B:B,B20)</f>
        <v>0</v>
      </c>
      <c r="D20" s="47">
        <f>COUNTIFS('01'!H:H,"&gt;0",'01'!B:B,B20)+COUNTIFS('02'!H:H,"&gt;0",'02'!B:B,B20)+COUNTIFS('03'!H:H,"&gt;0",'03'!B:B,B20)+COUNTIFS('04'!H:H,"&gt;0",'04'!B:B,B20)+COUNTIFS('05'!H:H,"&gt;0",'05'!B:B,B20)+COUNTIFS('06'!H:H,"&gt;0",'06'!B:B,B20)+COUNTIFS('07'!H:H,"&gt;0",'07'!B:B,B20)+COUNTIFS('08'!H:H,"&gt;0",'08'!B:B,B20)+COUNTIFS('09'!H:H,"&gt;0",'09'!B:B,B20)+COUNTIFS('10'!I:I,"&gt;0",'10'!B:B,B20)+COUNTIFS('11'!H:H,"&gt;0",'11'!B:B,B20)+COUNTIFS('12'!H:H,"&gt;0",'12'!B:B,B20)</f>
        <v>0</v>
      </c>
      <c r="E20" s="47">
        <f>COUNTIFS('01'!H:H,"&lt;0",'01'!B:B,B20)+COUNTIFS('02'!H:H,"&lt;0",'02'!B:B,B20)+COUNTIFS('03'!H:H,"&lt;0",'03'!B:B,B20)+COUNTIFS('04'!H:H,"&lt;0",'04'!B:B,B20)+COUNTIFS('05'!H:H,"&lt;0",'05'!B:B,B20)+COUNTIFS('06'!H:H,"&lt;0",'06'!B:B,B20)+COUNTIFS('07'!H:H,"&lt;0",'07'!B:B,B20)+COUNTIFS('08'!H:H,"&lt;0",'08'!B:B,B20)+COUNTIFS('09'!H:H,"&lt;0",'09'!B:B,B20)+COUNTIFS('10'!I:I,"&lt;0",'10'!B:B,B20)+COUNTIFS('11'!H:H,"&lt;0",'11'!B:B,B20)+COUNTIFS('12'!H:H,"&lt;0",'12'!B:B,B20)</f>
        <v>0</v>
      </c>
      <c r="F20" s="48">
        <f>SUMIF('01'!B:B,B20,'01'!H:H)+SUMIF('02'!B:B,B20,'02'!H:H)+SUMIF('03'!B:B,B20,'03'!H:H)+SUMIF('04'!B:B,B20,'04'!H:H)+SUMIF('05'!B:B,B20,'05'!H:H)+SUMIF('06'!B:B,B20,'06'!H:H)+SUMIF('07'!B:B,B20,'07'!H:H)+SUMIF('08'!B:B,B20,'08'!H:H)+SUMIF('09'!B:B,B20,'09'!H:H)+SUMIF('10'!B:B,B20,'10'!I:I)+SUMIF('11'!B:B,B20,'11'!H:H)+SUMIF('12'!B:B,B20,'12'!H:H)</f>
        <v>0</v>
      </c>
      <c r="G20" s="44">
        <f t="shared" si="0"/>
        <v>0</v>
      </c>
      <c r="H20" s="212"/>
      <c r="I20" s="24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43"/>
    </row>
    <row r="21" spans="1:22" ht="24.75" customHeight="1">
      <c r="A21" s="49" t="s">
        <v>248</v>
      </c>
      <c r="B21" s="50" t="s">
        <v>248</v>
      </c>
      <c r="C21" s="47">
        <f>COUNTIF('01'!B:B,B21)+COUNTIF('02'!B:B,B21)+COUNTIF('03'!B:B,B21)+COUNTIF('04'!B:B,B21)+COUNTIF('05'!B:B,B21)+COUNTIF('06'!B:B,B21)+COUNTIF('07'!B:B,B21)+COUNTIF('08'!B:B,B21)+COUNTIF('09'!B:B,B21)+COUNTIF('10'!B:B,B21)+COUNTIF('11'!B:B,B21)+COUNTIF('12'!B:B,B21)</f>
        <v>0</v>
      </c>
      <c r="D21" s="47">
        <f>COUNTIFS('01'!H:H,"&gt;0",'01'!B:B,B21)+COUNTIFS('02'!H:H,"&gt;0",'02'!B:B,B21)+COUNTIFS('03'!H:H,"&gt;0",'03'!B:B,B21)+COUNTIFS('04'!H:H,"&gt;0",'04'!B:B,B21)+COUNTIFS('05'!H:H,"&gt;0",'05'!B:B,B21)+COUNTIFS('06'!H:H,"&gt;0",'06'!B:B,B21)+COUNTIFS('07'!H:H,"&gt;0",'07'!B:B,B21)+COUNTIFS('08'!H:H,"&gt;0",'08'!B:B,B21)+COUNTIFS('09'!H:H,"&gt;0",'09'!B:B,B21)+COUNTIFS('10'!I:I,"&gt;0",'10'!B:B,B21)+COUNTIFS('11'!H:H,"&gt;0",'11'!B:B,B21)+COUNTIFS('12'!H:H,"&gt;0",'12'!B:B,B21)</f>
        <v>0</v>
      </c>
      <c r="E21" s="47">
        <f>COUNTIFS('01'!H:H,"&lt;0",'01'!B:B,B21)+COUNTIFS('02'!H:H,"&lt;0",'02'!B:B,B21)+COUNTIFS('03'!H:H,"&lt;0",'03'!B:B,B21)+COUNTIFS('04'!H:H,"&lt;0",'04'!B:B,B21)+COUNTIFS('05'!H:H,"&lt;0",'05'!B:B,B21)+COUNTIFS('06'!H:H,"&lt;0",'06'!B:B,B21)+COUNTIFS('07'!H:H,"&lt;0",'07'!B:B,B21)+COUNTIFS('08'!H:H,"&lt;0",'08'!B:B,B21)+COUNTIFS('09'!H:H,"&lt;0",'09'!B:B,B21)+COUNTIFS('10'!I:I,"&lt;0",'10'!B:B,B21)+COUNTIFS('11'!H:H,"&lt;0",'11'!B:B,B21)+COUNTIFS('12'!H:H,"&lt;0",'12'!B:B,B21)</f>
        <v>0</v>
      </c>
      <c r="F21" s="48">
        <f>SUMIF('01'!B:B,B21,'01'!H:H)+SUMIF('02'!B:B,B21,'02'!H:H)+SUMIF('03'!B:B,B21,'03'!H:H)+SUMIF('04'!B:B,B21,'04'!H:H)+SUMIF('05'!B:B,B21,'05'!H:H)+SUMIF('06'!B:B,B21,'06'!H:H)+SUMIF('07'!B:B,B21,'07'!H:H)+SUMIF('08'!B:B,B21,'08'!H:H)+SUMIF('09'!B:B,B21,'09'!H:H)+SUMIF('10'!B:B,B21,'10'!I:I)+SUMIF('11'!B:B,B21,'11'!H:H)+SUMIF('12'!B:B,B21,'12'!H:H)</f>
        <v>0</v>
      </c>
      <c r="G21" s="44">
        <f t="shared" si="0"/>
        <v>0</v>
      </c>
      <c r="H21" s="212"/>
      <c r="I21" s="24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43"/>
    </row>
    <row r="22" spans="1:22" ht="24.75" customHeight="1">
      <c r="A22" s="49" t="s">
        <v>249</v>
      </c>
      <c r="B22" s="51" t="s">
        <v>249</v>
      </c>
      <c r="C22" s="47">
        <f>COUNTIF('01'!B:B,B22)+COUNTIF('02'!B:B,B22)+COUNTIF('03'!B:B,B22)+COUNTIF('04'!B:B,B22)+COUNTIF('05'!B:B,B22)+COUNTIF('06'!B:B,B22)+COUNTIF('07'!B:B,B22)+COUNTIF('08'!B:B,B22)+COUNTIF('09'!B:B,B22)+COUNTIF('10'!B:B,B22)+COUNTIF('11'!B:B,B22)+COUNTIF('12'!B:B,B22)</f>
        <v>0</v>
      </c>
      <c r="D22" s="47">
        <f>COUNTIFS('01'!H:H,"&gt;0",'01'!B:B,B22)+COUNTIFS('02'!H:H,"&gt;0",'02'!B:B,B22)+COUNTIFS('03'!H:H,"&gt;0",'03'!B:B,B22)+COUNTIFS('04'!H:H,"&gt;0",'04'!B:B,B22)+COUNTIFS('05'!H:H,"&gt;0",'05'!B:B,B22)+COUNTIFS('06'!H:H,"&gt;0",'06'!B:B,B22)+COUNTIFS('07'!H:H,"&gt;0",'07'!B:B,B22)+COUNTIFS('08'!H:H,"&gt;0",'08'!B:B,B22)+COUNTIFS('09'!H:H,"&gt;0",'09'!B:B,B22)+COUNTIFS('10'!I:I,"&gt;0",'10'!B:B,B22)+COUNTIFS('11'!H:H,"&gt;0",'11'!B:B,B22)+COUNTIFS('12'!H:H,"&gt;0",'12'!B:B,B22)</f>
        <v>0</v>
      </c>
      <c r="E22" s="47">
        <f>COUNTIFS('01'!H:H,"&lt;0",'01'!B:B,B22)+COUNTIFS('02'!H:H,"&lt;0",'02'!B:B,B22)+COUNTIFS('03'!H:H,"&lt;0",'03'!B:B,B22)+COUNTIFS('04'!H:H,"&lt;0",'04'!B:B,B22)+COUNTIFS('05'!H:H,"&lt;0",'05'!B:B,B22)+COUNTIFS('06'!H:H,"&lt;0",'06'!B:B,B22)+COUNTIFS('07'!H:H,"&lt;0",'07'!B:B,B22)+COUNTIFS('08'!H:H,"&lt;0",'08'!B:B,B22)+COUNTIFS('09'!H:H,"&lt;0",'09'!B:B,B22)+COUNTIFS('10'!I:I,"&lt;0",'10'!B:B,B22)+COUNTIFS('11'!H:H,"&lt;0",'11'!B:B,B22)+COUNTIFS('12'!H:H,"&lt;0",'12'!B:B,B22)</f>
        <v>0</v>
      </c>
      <c r="F22" s="48">
        <f>SUMIF('01'!B:B,B22,'01'!H:H)+SUMIF('02'!B:B,B22,'02'!H:H)+SUMIF('03'!B:B,B22,'03'!H:H)+SUMIF('04'!B:B,B22,'04'!H:H)+SUMIF('05'!B:B,B22,'05'!H:H)+SUMIF('06'!B:B,B22,'06'!H:H)+SUMIF('07'!B:B,B22,'07'!H:H)+SUMIF('08'!B:B,B22,'08'!H:H)+SUMIF('09'!B:B,B22,'09'!H:H)+SUMIF('10'!B:B,B22,'10'!I:I)+SUMIF('11'!B:B,B22,'11'!H:H)+SUMIF('12'!B:B,B22,'12'!H:H)</f>
        <v>0</v>
      </c>
      <c r="G22" s="44">
        <f t="shared" si="0"/>
        <v>0</v>
      </c>
      <c r="H22" s="212"/>
      <c r="I22" s="24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43"/>
    </row>
    <row r="23" spans="1:22" ht="24.75" customHeight="1">
      <c r="A23" s="49" t="s">
        <v>250</v>
      </c>
      <c r="B23" s="51" t="s">
        <v>250</v>
      </c>
      <c r="C23" s="47">
        <f>COUNTIF('01'!B:B,B23)+COUNTIF('02'!B:B,B23)+COUNTIF('03'!B:B,B23)+COUNTIF('04'!B:B,B23)+COUNTIF('05'!B:B,B23)+COUNTIF('06'!B:B,B23)+COUNTIF('07'!B:B,B23)+COUNTIF('08'!B:B,B23)+COUNTIF('09'!B:B,B23)+COUNTIF('10'!B:B,B23)+COUNTIF('11'!B:B,B23)+COUNTIF('12'!B:B,B23)</f>
        <v>0</v>
      </c>
      <c r="D23" s="47">
        <f>COUNTIFS('01'!H:H,"&gt;0",'01'!B:B,B23)+COUNTIFS('02'!H:H,"&gt;0",'02'!B:B,B23)+COUNTIFS('03'!H:H,"&gt;0",'03'!B:B,B23)+COUNTIFS('04'!H:H,"&gt;0",'04'!B:B,B23)+COUNTIFS('05'!H:H,"&gt;0",'05'!B:B,B23)+COUNTIFS('06'!H:H,"&gt;0",'06'!B:B,B23)+COUNTIFS('07'!H:H,"&gt;0",'07'!B:B,B23)+COUNTIFS('08'!H:H,"&gt;0",'08'!B:B,B23)+COUNTIFS('09'!H:H,"&gt;0",'09'!B:B,B23)+COUNTIFS('10'!I:I,"&gt;0",'10'!B:B,B23)+COUNTIFS('11'!H:H,"&gt;0",'11'!B:B,B23)+COUNTIFS('12'!H:H,"&gt;0",'12'!B:B,B23)</f>
        <v>0</v>
      </c>
      <c r="E23" s="47">
        <f>COUNTIFS('01'!H:H,"&lt;0",'01'!B:B,B23)+COUNTIFS('02'!H:H,"&lt;0",'02'!B:B,B23)+COUNTIFS('03'!H:H,"&lt;0",'03'!B:B,B23)+COUNTIFS('04'!H:H,"&lt;0",'04'!B:B,B23)+COUNTIFS('05'!H:H,"&lt;0",'05'!B:B,B23)+COUNTIFS('06'!H:H,"&lt;0",'06'!B:B,B23)+COUNTIFS('07'!H:H,"&lt;0",'07'!B:B,B23)+COUNTIFS('08'!H:H,"&lt;0",'08'!B:B,B23)+COUNTIFS('09'!H:H,"&lt;0",'09'!B:B,B23)+COUNTIFS('10'!I:I,"&lt;0",'10'!B:B,B23)+COUNTIFS('11'!H:H,"&lt;0",'11'!B:B,B23)+COUNTIFS('12'!H:H,"&lt;0",'12'!B:B,B23)</f>
        <v>0</v>
      </c>
      <c r="F23" s="48">
        <f>SUMIF('01'!B:B,B23,'01'!H:H)+SUMIF('02'!B:B,B23,'02'!H:H)+SUMIF('03'!B:B,B23,'03'!H:H)+SUMIF('04'!B:B,B23,'04'!H:H)+SUMIF('05'!B:B,B23,'05'!H:H)+SUMIF('06'!B:B,B23,'06'!H:H)+SUMIF('07'!B:B,B23,'07'!H:H)+SUMIF('08'!B:B,B23,'08'!H:H)+SUMIF('09'!B:B,B23,'09'!H:H)+SUMIF('10'!B:B,B23,'10'!I:I)+SUMIF('11'!B:B,B23,'11'!H:H)+SUMIF('12'!B:B,B23,'12'!H:H)</f>
        <v>0</v>
      </c>
      <c r="G23" s="44">
        <f t="shared" si="0"/>
        <v>0</v>
      </c>
      <c r="H23" s="212"/>
      <c r="I23" s="24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43"/>
    </row>
    <row r="24" spans="1:22" ht="24.75" customHeight="1">
      <c r="A24" s="49" t="s">
        <v>251</v>
      </c>
      <c r="B24" s="51" t="s">
        <v>251</v>
      </c>
      <c r="C24" s="47">
        <f>COUNTIF('01'!B:B,B24)+COUNTIF('02'!B:B,B24)+COUNTIF('03'!B:B,B24)+COUNTIF('04'!B:B,B24)+COUNTIF('05'!B:B,B24)+COUNTIF('06'!B:B,B24)+COUNTIF('07'!B:B,B24)+COUNTIF('08'!B:B,B24)+COUNTIF('09'!B:B,B24)+COUNTIF('10'!B:B,B24)+COUNTIF('11'!B:B,B24)+COUNTIF('12'!B:B,B24)</f>
        <v>0</v>
      </c>
      <c r="D24" s="47">
        <f>COUNTIFS('01'!H:H,"&gt;0",'01'!B:B,B24)+COUNTIFS('02'!H:H,"&gt;0",'02'!B:B,B24)+COUNTIFS('03'!H:H,"&gt;0",'03'!B:B,B24)+COUNTIFS('04'!H:H,"&gt;0",'04'!B:B,B24)+COUNTIFS('05'!H:H,"&gt;0",'05'!B:B,B24)+COUNTIFS('06'!H:H,"&gt;0",'06'!B:B,B24)+COUNTIFS('07'!H:H,"&gt;0",'07'!B:B,B24)+COUNTIFS('08'!H:H,"&gt;0",'08'!B:B,B24)+COUNTIFS('09'!H:H,"&gt;0",'09'!B:B,B24)+COUNTIFS('10'!I:I,"&gt;0",'10'!B:B,B24)+COUNTIFS('11'!H:H,"&gt;0",'11'!B:B,B24)+COUNTIFS('12'!H:H,"&gt;0",'12'!B:B,B24)</f>
        <v>0</v>
      </c>
      <c r="E24" s="47">
        <f>COUNTIFS('01'!H:H,"&lt;0",'01'!B:B,B24)+COUNTIFS('02'!H:H,"&lt;0",'02'!B:B,B24)+COUNTIFS('03'!H:H,"&lt;0",'03'!B:B,B24)+COUNTIFS('04'!H:H,"&lt;0",'04'!B:B,B24)+COUNTIFS('05'!H:H,"&lt;0",'05'!B:B,B24)+COUNTIFS('06'!H:H,"&lt;0",'06'!B:B,B24)+COUNTIFS('07'!H:H,"&lt;0",'07'!B:B,B24)+COUNTIFS('08'!H:H,"&lt;0",'08'!B:B,B24)+COUNTIFS('09'!H:H,"&lt;0",'09'!B:B,B24)+COUNTIFS('10'!I:I,"&lt;0",'10'!B:B,B24)+COUNTIFS('11'!H:H,"&lt;0",'11'!B:B,B24)+COUNTIFS('12'!H:H,"&lt;0",'12'!B:B,B24)</f>
        <v>0</v>
      </c>
      <c r="F24" s="48">
        <f>SUMIF('01'!B:B,B24,'01'!H:H)+SUMIF('02'!B:B,B24,'02'!H:H)+SUMIF('03'!B:B,B24,'03'!H:H)+SUMIF('04'!B:B,B24,'04'!H:H)+SUMIF('05'!B:B,B24,'05'!H:H)+SUMIF('06'!B:B,B24,'06'!H:H)+SUMIF('07'!B:B,B24,'07'!H:H)+SUMIF('08'!B:B,B24,'08'!H:H)+SUMIF('09'!B:B,B24,'09'!H:H)+SUMIF('10'!B:B,B24,'10'!I:I)+SUMIF('11'!B:B,B24,'11'!H:H)+SUMIF('12'!B:B,B24,'12'!H:H)</f>
        <v>0</v>
      </c>
      <c r="G24" s="44">
        <f t="shared" si="0"/>
        <v>0</v>
      </c>
      <c r="H24" s="212"/>
      <c r="I24" s="24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43"/>
    </row>
    <row r="25" spans="1:22" ht="24.75" customHeight="1">
      <c r="A25" s="49" t="s">
        <v>252</v>
      </c>
      <c r="B25" s="51" t="s">
        <v>252</v>
      </c>
      <c r="C25" s="47">
        <f>COUNTIF('01'!B:B,B25)+COUNTIF('02'!B:B,B25)+COUNTIF('03'!B:B,B25)+COUNTIF('04'!B:B,B25)+COUNTIF('05'!B:B,B25)+COUNTIF('06'!B:B,B25)+COUNTIF('07'!B:B,B25)+COUNTIF('08'!B:B,B25)+COUNTIF('09'!B:B,B25)+COUNTIF('10'!B:B,B25)+COUNTIF('11'!B:B,B25)+COUNTIF('12'!B:B,B25)</f>
        <v>0</v>
      </c>
      <c r="D25" s="47">
        <f>COUNTIFS('01'!H:H,"&gt;0",'01'!B:B,B25)+COUNTIFS('02'!H:H,"&gt;0",'02'!B:B,B25)+COUNTIFS('03'!H:H,"&gt;0",'03'!B:B,B25)+COUNTIFS('04'!H:H,"&gt;0",'04'!B:B,B25)+COUNTIFS('05'!H:H,"&gt;0",'05'!B:B,B25)+COUNTIFS('06'!H:H,"&gt;0",'06'!B:B,B25)+COUNTIFS('07'!H:H,"&gt;0",'07'!B:B,B25)+COUNTIFS('08'!H:H,"&gt;0",'08'!B:B,B25)+COUNTIFS('09'!H:H,"&gt;0",'09'!B:B,B25)+COUNTIFS('10'!I:I,"&gt;0",'10'!B:B,B25)+COUNTIFS('11'!H:H,"&gt;0",'11'!B:B,B25)+COUNTIFS('12'!H:H,"&gt;0",'12'!B:B,B25)</f>
        <v>0</v>
      </c>
      <c r="E25" s="47">
        <f>COUNTIFS('01'!H:H,"&lt;0",'01'!B:B,B25)+COUNTIFS('02'!H:H,"&lt;0",'02'!B:B,B25)+COUNTIFS('03'!H:H,"&lt;0",'03'!B:B,B25)+COUNTIFS('04'!H:H,"&lt;0",'04'!B:B,B25)+COUNTIFS('05'!H:H,"&lt;0",'05'!B:B,B25)+COUNTIFS('06'!H:H,"&lt;0",'06'!B:B,B25)+COUNTIFS('07'!H:H,"&lt;0",'07'!B:B,B25)+COUNTIFS('08'!H:H,"&lt;0",'08'!B:B,B25)+COUNTIFS('09'!H:H,"&lt;0",'09'!B:B,B25)+COUNTIFS('10'!I:I,"&lt;0",'10'!B:B,B25)+COUNTIFS('11'!H:H,"&lt;0",'11'!B:B,B25)+COUNTIFS('12'!H:H,"&lt;0",'12'!B:B,B25)</f>
        <v>0</v>
      </c>
      <c r="F25" s="48">
        <f>SUMIF('01'!B:B,B25,'01'!H:H)+SUMIF('02'!B:B,B25,'02'!H:H)+SUMIF('03'!B:B,B25,'03'!H:H)+SUMIF('04'!B:B,B25,'04'!H:H)+SUMIF('05'!B:B,B25,'05'!H:H)+SUMIF('06'!B:B,B25,'06'!H:H)+SUMIF('07'!B:B,B25,'07'!H:H)+SUMIF('08'!B:B,B25,'08'!H:H)+SUMIF('09'!B:B,B25,'09'!H:H)+SUMIF('10'!B:B,B25,'10'!I:I)+SUMIF('11'!B:B,B25,'11'!H:H)+SUMIF('12'!B:B,B25,'12'!H:H)</f>
        <v>0</v>
      </c>
      <c r="G25" s="44">
        <f t="shared" si="0"/>
        <v>0</v>
      </c>
      <c r="H25" s="212"/>
      <c r="I25" s="24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43"/>
    </row>
    <row r="26" spans="1:22" ht="24.75" customHeight="1">
      <c r="A26" s="49" t="s">
        <v>253</v>
      </c>
      <c r="B26" s="51" t="s">
        <v>253</v>
      </c>
      <c r="C26" s="47">
        <f>COUNTIF('01'!B:B,B26)+COUNTIF('02'!B:B,B26)+COUNTIF('03'!B:B,B26)+COUNTIF('04'!B:B,B26)+COUNTIF('05'!B:B,B26)+COUNTIF('06'!B:B,B26)+COUNTIF('07'!B:B,B26)+COUNTIF('08'!B:B,B26)+COUNTIF('09'!B:B,B26)+COUNTIF('10'!B:B,B26)+COUNTIF('11'!B:B,B26)+COUNTIF('12'!B:B,B26)</f>
        <v>0</v>
      </c>
      <c r="D26" s="47">
        <f>COUNTIFS('01'!H:H,"&gt;0",'01'!B:B,B26)+COUNTIFS('02'!H:H,"&gt;0",'02'!B:B,B26)+COUNTIFS('03'!H:H,"&gt;0",'03'!B:B,B26)+COUNTIFS('04'!H:H,"&gt;0",'04'!B:B,B26)+COUNTIFS('05'!H:H,"&gt;0",'05'!B:B,B26)+COUNTIFS('06'!H:H,"&gt;0",'06'!B:B,B26)+COUNTIFS('07'!H:H,"&gt;0",'07'!B:B,B26)+COUNTIFS('08'!H:H,"&gt;0",'08'!B:B,B26)+COUNTIFS('09'!H:H,"&gt;0",'09'!B:B,B26)+COUNTIFS('10'!I:I,"&gt;0",'10'!B:B,B26)+COUNTIFS('11'!H:H,"&gt;0",'11'!B:B,B26)+COUNTIFS('12'!H:H,"&gt;0",'12'!B:B,B26)</f>
        <v>0</v>
      </c>
      <c r="E26" s="47">
        <f>COUNTIFS('01'!H:H,"&lt;0",'01'!B:B,B26)+COUNTIFS('02'!H:H,"&lt;0",'02'!B:B,B26)+COUNTIFS('03'!H:H,"&lt;0",'03'!B:B,B26)+COUNTIFS('04'!H:H,"&lt;0",'04'!B:B,B26)+COUNTIFS('05'!H:H,"&lt;0",'05'!B:B,B26)+COUNTIFS('06'!H:H,"&lt;0",'06'!B:B,B26)+COUNTIFS('07'!H:H,"&lt;0",'07'!B:B,B26)+COUNTIFS('08'!H:H,"&lt;0",'08'!B:B,B26)+COUNTIFS('09'!H:H,"&lt;0",'09'!B:B,B26)+COUNTIFS('10'!I:I,"&lt;0",'10'!B:B,B26)+COUNTIFS('11'!H:H,"&lt;0",'11'!B:B,B26)+COUNTIFS('12'!H:H,"&lt;0",'12'!B:B,B26)</f>
        <v>0</v>
      </c>
      <c r="F26" s="48">
        <f>SUMIF('01'!B:B,B26,'01'!H:H)+SUMIF('02'!B:B,B26,'02'!H:H)+SUMIF('03'!B:B,B26,'03'!H:H)+SUMIF('04'!B:B,B26,'04'!H:H)+SUMIF('05'!B:B,B26,'05'!H:H)+SUMIF('06'!B:B,B26,'06'!H:H)+SUMIF('07'!B:B,B26,'07'!H:H)+SUMIF('08'!B:B,B26,'08'!H:H)+SUMIF('09'!B:B,B26,'09'!H:H)+SUMIF('10'!B:B,B26,'10'!I:I)+SUMIF('11'!B:B,B26,'11'!H:H)+SUMIF('12'!B:B,B26,'12'!H:H)</f>
        <v>0</v>
      </c>
      <c r="G26" s="44">
        <f t="shared" si="0"/>
        <v>0</v>
      </c>
      <c r="H26" s="212"/>
      <c r="I26" s="24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43"/>
    </row>
    <row r="27" spans="1:22" ht="24.75" customHeight="1">
      <c r="A27" s="49" t="s">
        <v>254</v>
      </c>
      <c r="B27" s="51" t="s">
        <v>254</v>
      </c>
      <c r="C27" s="47">
        <f>COUNTIF('01'!B:B,B27)+COUNTIF('02'!B:B,B27)+COUNTIF('03'!B:B,B27)+COUNTIF('04'!B:B,B27)+COUNTIF('05'!B:B,B27)+COUNTIF('06'!B:B,B27)+COUNTIF('07'!B:B,B27)+COUNTIF('08'!B:B,B27)+COUNTIF('09'!B:B,B27)+COUNTIF('10'!B:B,B27)+COUNTIF('11'!B:B,B27)+COUNTIF('12'!B:B,B27)</f>
        <v>0</v>
      </c>
      <c r="D27" s="47">
        <f>COUNTIFS('01'!H:H,"&gt;0",'01'!B:B,B27)+COUNTIFS('02'!H:H,"&gt;0",'02'!B:B,B27)+COUNTIFS('03'!H:H,"&gt;0",'03'!B:B,B27)+COUNTIFS('04'!H:H,"&gt;0",'04'!B:B,B27)+COUNTIFS('05'!H:H,"&gt;0",'05'!B:B,B27)+COUNTIFS('06'!H:H,"&gt;0",'06'!B:B,B27)+COUNTIFS('07'!H:H,"&gt;0",'07'!B:B,B27)+COUNTIFS('08'!H:H,"&gt;0",'08'!B:B,B27)+COUNTIFS('09'!H:H,"&gt;0",'09'!B:B,B27)+COUNTIFS('10'!I:I,"&gt;0",'10'!B:B,B27)+COUNTIFS('11'!H:H,"&gt;0",'11'!B:B,B27)+COUNTIFS('12'!H:H,"&gt;0",'12'!B:B,B27)</f>
        <v>0</v>
      </c>
      <c r="E27" s="47">
        <f>COUNTIFS('01'!H:H,"&lt;0",'01'!B:B,B27)+COUNTIFS('02'!H:H,"&lt;0",'02'!B:B,B27)+COUNTIFS('03'!H:H,"&lt;0",'03'!B:B,B27)+COUNTIFS('04'!H:H,"&lt;0",'04'!B:B,B27)+COUNTIFS('05'!H:H,"&lt;0",'05'!B:B,B27)+COUNTIFS('06'!H:H,"&lt;0",'06'!B:B,B27)+COUNTIFS('07'!H:H,"&lt;0",'07'!B:B,B27)+COUNTIFS('08'!H:H,"&lt;0",'08'!B:B,B27)+COUNTIFS('09'!H:H,"&lt;0",'09'!B:B,B27)+COUNTIFS('10'!I:I,"&lt;0",'10'!B:B,B27)+COUNTIFS('11'!H:H,"&lt;0",'11'!B:B,B27)+COUNTIFS('12'!H:H,"&lt;0",'12'!B:B,B27)</f>
        <v>0</v>
      </c>
      <c r="F27" s="48">
        <f>SUMIF('01'!B:B,B27,'01'!H:H)+SUMIF('02'!B:B,B27,'02'!H:H)+SUMIF('03'!B:B,B27,'03'!H:H)+SUMIF('04'!B:B,B27,'04'!H:H)+SUMIF('05'!B:B,B27,'05'!H:H)+SUMIF('06'!B:B,B27,'06'!H:H)+SUMIF('07'!B:B,B27,'07'!H:H)+SUMIF('08'!B:B,B27,'08'!H:H)+SUMIF('09'!B:B,B27,'09'!H:H)+SUMIF('10'!B:B,B27,'10'!I:I)+SUMIF('11'!B:B,B27,'11'!H:H)+SUMIF('12'!B:B,B27,'12'!H:H)</f>
        <v>0</v>
      </c>
      <c r="G27" s="44">
        <f t="shared" si="0"/>
        <v>0</v>
      </c>
      <c r="H27" s="212"/>
      <c r="I27" s="24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43"/>
    </row>
    <row r="28" spans="1:22" ht="24.75" customHeight="1">
      <c r="A28" s="49" t="s">
        <v>255</v>
      </c>
      <c r="B28" s="51" t="s">
        <v>255</v>
      </c>
      <c r="C28" s="47">
        <f>COUNTIF('01'!B:B,B28)+COUNTIF('02'!B:B,B28)+COUNTIF('03'!B:B,B28)+COUNTIF('04'!B:B,B28)+COUNTIF('05'!B:B,B28)+COUNTIF('06'!B:B,B28)+COUNTIF('07'!B:B,B28)+COUNTIF('08'!B:B,B28)+COUNTIF('09'!B:B,B28)+COUNTIF('10'!B:B,B28)+COUNTIF('11'!B:B,B28)+COUNTIF('12'!B:B,B28)</f>
        <v>0</v>
      </c>
      <c r="D28" s="47">
        <f>COUNTIFS('01'!H:H,"&gt;0",'01'!B:B,B28)+COUNTIFS('02'!H:H,"&gt;0",'02'!B:B,B28)+COUNTIFS('03'!H:H,"&gt;0",'03'!B:B,B28)+COUNTIFS('04'!H:H,"&gt;0",'04'!B:B,B28)+COUNTIFS('05'!H:H,"&gt;0",'05'!B:B,B28)+COUNTIFS('06'!H:H,"&gt;0",'06'!B:B,B28)+COUNTIFS('07'!H:H,"&gt;0",'07'!B:B,B28)+COUNTIFS('08'!H:H,"&gt;0",'08'!B:B,B28)+COUNTIFS('09'!H:H,"&gt;0",'09'!B:B,B28)+COUNTIFS('10'!I:I,"&gt;0",'10'!B:B,B28)+COUNTIFS('11'!H:H,"&gt;0",'11'!B:B,B28)+COUNTIFS('12'!H:H,"&gt;0",'12'!B:B,B28)</f>
        <v>0</v>
      </c>
      <c r="E28" s="47">
        <f>COUNTIFS('01'!H:H,"&lt;0",'01'!B:B,B28)+COUNTIFS('02'!H:H,"&lt;0",'02'!B:B,B28)+COUNTIFS('03'!H:H,"&lt;0",'03'!B:B,B28)+COUNTIFS('04'!H:H,"&lt;0",'04'!B:B,B28)+COUNTIFS('05'!H:H,"&lt;0",'05'!B:B,B28)+COUNTIFS('06'!H:H,"&lt;0",'06'!B:B,B28)+COUNTIFS('07'!H:H,"&lt;0",'07'!B:B,B28)+COUNTIFS('08'!H:H,"&lt;0",'08'!B:B,B28)+COUNTIFS('09'!H:H,"&lt;0",'09'!B:B,B28)+COUNTIFS('10'!I:I,"&lt;0",'10'!B:B,B28)+COUNTIFS('11'!H:H,"&lt;0",'11'!B:B,B28)+COUNTIFS('12'!H:H,"&lt;0",'12'!B:B,B28)</f>
        <v>0</v>
      </c>
      <c r="F28" s="48">
        <f>SUMIF('01'!B:B,B28,'01'!H:H)+SUMIF('02'!B:B,B28,'02'!H:H)+SUMIF('03'!B:B,B28,'03'!H:H)+SUMIF('04'!B:B,B28,'04'!H:H)+SUMIF('05'!B:B,B28,'05'!H:H)+SUMIF('06'!B:B,B28,'06'!H:H)+SUMIF('07'!B:B,B28,'07'!H:H)+SUMIF('08'!B:B,B28,'08'!H:H)+SUMIF('09'!B:B,B28,'09'!H:H)+SUMIF('10'!B:B,B28,'10'!I:I)+SUMIF('11'!B:B,B28,'11'!H:H)+SUMIF('12'!B:B,B28,'12'!H:H)</f>
        <v>0</v>
      </c>
      <c r="G28" s="44">
        <f t="shared" si="0"/>
        <v>0</v>
      </c>
      <c r="H28" s="212"/>
      <c r="I28" s="24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43"/>
    </row>
    <row r="29" spans="1:22" ht="24.75" customHeight="1">
      <c r="A29" s="49" t="s">
        <v>256</v>
      </c>
      <c r="B29" s="51" t="s">
        <v>256</v>
      </c>
      <c r="C29" s="47">
        <f>COUNTIF('01'!B:B,B29)+COUNTIF('02'!B:B,B29)+COUNTIF('03'!B:B,B29)+COUNTIF('04'!B:B,B29)+COUNTIF('05'!B:B,B29)+COUNTIF('06'!B:B,B29)+COUNTIF('07'!B:B,B29)+COUNTIF('08'!B:B,B29)+COUNTIF('09'!B:B,B29)+COUNTIF('10'!B:B,B29)+COUNTIF('11'!B:B,B29)+COUNTIF('12'!B:B,B29)</f>
        <v>0</v>
      </c>
      <c r="D29" s="47">
        <f>COUNTIFS('01'!H:H,"&gt;0",'01'!B:B,B29)+COUNTIFS('02'!H:H,"&gt;0",'02'!B:B,B29)+COUNTIFS('03'!H:H,"&gt;0",'03'!B:B,B29)+COUNTIFS('04'!H:H,"&gt;0",'04'!B:B,B29)+COUNTIFS('05'!H:H,"&gt;0",'05'!B:B,B29)+COUNTIFS('06'!H:H,"&gt;0",'06'!B:B,B29)+COUNTIFS('07'!H:H,"&gt;0",'07'!B:B,B29)+COUNTIFS('08'!H:H,"&gt;0",'08'!B:B,B29)+COUNTIFS('09'!H:H,"&gt;0",'09'!B:B,B29)+COUNTIFS('10'!I:I,"&gt;0",'10'!B:B,B29)+COUNTIFS('11'!H:H,"&gt;0",'11'!B:B,B29)+COUNTIFS('12'!H:H,"&gt;0",'12'!B:B,B29)</f>
        <v>0</v>
      </c>
      <c r="E29" s="47">
        <f>COUNTIFS('01'!H:H,"&lt;0",'01'!B:B,B29)+COUNTIFS('02'!H:H,"&lt;0",'02'!B:B,B29)+COUNTIFS('03'!H:H,"&lt;0",'03'!B:B,B29)+COUNTIFS('04'!H:H,"&lt;0",'04'!B:B,B29)+COUNTIFS('05'!H:H,"&lt;0",'05'!B:B,B29)+COUNTIFS('06'!H:H,"&lt;0",'06'!B:B,B29)+COUNTIFS('07'!H:H,"&lt;0",'07'!B:B,B29)+COUNTIFS('08'!H:H,"&lt;0",'08'!B:B,B29)+COUNTIFS('09'!H:H,"&lt;0",'09'!B:B,B29)+COUNTIFS('10'!I:I,"&lt;0",'10'!B:B,B29)+COUNTIFS('11'!H:H,"&lt;0",'11'!B:B,B29)+COUNTIFS('12'!H:H,"&lt;0",'12'!B:B,B29)</f>
        <v>0</v>
      </c>
      <c r="F29" s="48">
        <f>SUMIF('01'!B:B,B29,'01'!H:H)+SUMIF('02'!B:B,B29,'02'!H:H)+SUMIF('03'!B:B,B29,'03'!H:H)+SUMIF('04'!B:B,B29,'04'!H:H)+SUMIF('05'!B:B,B29,'05'!H:H)+SUMIF('06'!B:B,B29,'06'!H:H)+SUMIF('07'!B:B,B29,'07'!H:H)+SUMIF('08'!B:B,B29,'08'!H:H)+SUMIF('09'!B:B,B29,'09'!H:H)+SUMIF('10'!B:B,B29,'10'!I:I)+SUMIF('11'!B:B,B29,'11'!H:H)+SUMIF('12'!B:B,B29,'12'!H:H)</f>
        <v>0</v>
      </c>
      <c r="G29" s="44">
        <f t="shared" si="0"/>
        <v>0</v>
      </c>
      <c r="H29" s="212"/>
      <c r="I29" s="24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43"/>
    </row>
    <row r="30" spans="1:22" ht="24.75" customHeight="1">
      <c r="A30" s="49" t="s">
        <v>257</v>
      </c>
      <c r="B30" s="51" t="s">
        <v>257</v>
      </c>
      <c r="C30" s="47">
        <f>COUNTIF('01'!B:B,B30)+COUNTIF('02'!B:B,B30)+COUNTIF('03'!B:B,B30)+COUNTIF('04'!B:B,B30)+COUNTIF('05'!B:B,B30)+COUNTIF('06'!B:B,B30)+COUNTIF('07'!B:B,B30)+COUNTIF('08'!B:B,B30)+COUNTIF('09'!B:B,B30)+COUNTIF('10'!B:B,B30)+COUNTIF('11'!B:B,B30)+COUNTIF('12'!B:B,B30)</f>
        <v>0</v>
      </c>
      <c r="D30" s="47">
        <f>COUNTIFS('01'!H:H,"&gt;0",'01'!B:B,B30)+COUNTIFS('02'!H:H,"&gt;0",'02'!B:B,B30)+COUNTIFS('03'!H:H,"&gt;0",'03'!B:B,B30)+COUNTIFS('04'!H:H,"&gt;0",'04'!B:B,B30)+COUNTIFS('05'!H:H,"&gt;0",'05'!B:B,B30)+COUNTIFS('06'!H:H,"&gt;0",'06'!B:B,B30)+COUNTIFS('07'!H:H,"&gt;0",'07'!B:B,B30)+COUNTIFS('08'!H:H,"&gt;0",'08'!B:B,B30)+COUNTIFS('09'!H:H,"&gt;0",'09'!B:B,B30)+COUNTIFS('10'!I:I,"&gt;0",'10'!B:B,B30)+COUNTIFS('11'!H:H,"&gt;0",'11'!B:B,B30)+COUNTIFS('12'!H:H,"&gt;0",'12'!B:B,B30)</f>
        <v>0</v>
      </c>
      <c r="E30" s="47">
        <f>COUNTIFS('01'!H:H,"&lt;0",'01'!B:B,B30)+COUNTIFS('02'!H:H,"&lt;0",'02'!B:B,B30)+COUNTIFS('03'!H:H,"&lt;0",'03'!B:B,B30)+COUNTIFS('04'!H:H,"&lt;0",'04'!B:B,B30)+COUNTIFS('05'!H:H,"&lt;0",'05'!B:B,B30)+COUNTIFS('06'!H:H,"&lt;0",'06'!B:B,B30)+COUNTIFS('07'!H:H,"&lt;0",'07'!B:B,B30)+COUNTIFS('08'!H:H,"&lt;0",'08'!B:B,B30)+COUNTIFS('09'!H:H,"&lt;0",'09'!B:B,B30)+COUNTIFS('10'!I:I,"&lt;0",'10'!B:B,B30)+COUNTIFS('11'!H:H,"&lt;0",'11'!B:B,B30)+COUNTIFS('12'!H:H,"&lt;0",'12'!B:B,B30)</f>
        <v>0</v>
      </c>
      <c r="F30" s="48">
        <f>SUMIF('01'!B:B,B30,'01'!H:H)+SUMIF('02'!B:B,B30,'02'!H:H)+SUMIF('03'!B:B,B30,'03'!H:H)+SUMIF('04'!B:B,B30,'04'!H:H)+SUMIF('05'!B:B,B30,'05'!H:H)+SUMIF('06'!B:B,B30,'06'!H:H)+SUMIF('07'!B:B,B30,'07'!H:H)+SUMIF('08'!B:B,B30,'08'!H:H)+SUMIF('09'!B:B,B30,'09'!H:H)+SUMIF('10'!B:B,B30,'10'!I:I)+SUMIF('11'!B:B,B30,'11'!H:H)+SUMIF('12'!B:B,B30,'12'!H:H)</f>
        <v>0</v>
      </c>
      <c r="G30" s="44">
        <f t="shared" si="0"/>
        <v>0</v>
      </c>
      <c r="H30" s="212"/>
      <c r="I30" s="24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43"/>
    </row>
    <row r="31" spans="1:22" ht="24.75" customHeight="1">
      <c r="A31" s="49" t="s">
        <v>258</v>
      </c>
      <c r="B31" s="50" t="s">
        <v>258</v>
      </c>
      <c r="C31" s="47">
        <f>COUNTIF('01'!B:B,B31)+COUNTIF('02'!B:B,B31)+COUNTIF('03'!B:B,B31)+COUNTIF('04'!B:B,B31)+COUNTIF('05'!B:B,B31)+COUNTIF('06'!B:B,B31)+COUNTIF('07'!B:B,B31)+COUNTIF('08'!B:B,B31)+COUNTIF('09'!B:B,B31)+COUNTIF('10'!B:B,B31)+COUNTIF('11'!B:B,B31)+COUNTIF('12'!B:B,B31)</f>
        <v>0</v>
      </c>
      <c r="D31" s="47">
        <f>COUNTIFS('01'!H:H,"&gt;0",'01'!B:B,B31)+COUNTIFS('02'!H:H,"&gt;0",'02'!B:B,B31)+COUNTIFS('03'!H:H,"&gt;0",'03'!B:B,B31)+COUNTIFS('04'!H:H,"&gt;0",'04'!B:B,B31)+COUNTIFS('05'!H:H,"&gt;0",'05'!B:B,B31)+COUNTIFS('06'!H:H,"&gt;0",'06'!B:B,B31)+COUNTIFS('07'!H:H,"&gt;0",'07'!B:B,B31)+COUNTIFS('08'!H:H,"&gt;0",'08'!B:B,B31)+COUNTIFS('09'!H:H,"&gt;0",'09'!B:B,B31)+COUNTIFS('10'!I:I,"&gt;0",'10'!B:B,B31)+COUNTIFS('11'!H:H,"&gt;0",'11'!B:B,B31)+COUNTIFS('12'!H:H,"&gt;0",'12'!B:B,B31)</f>
        <v>0</v>
      </c>
      <c r="E31" s="47">
        <f>COUNTIFS('01'!H:H,"&lt;0",'01'!B:B,B31)+COUNTIFS('02'!H:H,"&lt;0",'02'!B:B,B31)+COUNTIFS('03'!H:H,"&lt;0",'03'!B:B,B31)+COUNTIFS('04'!H:H,"&lt;0",'04'!B:B,B31)+COUNTIFS('05'!H:H,"&lt;0",'05'!B:B,B31)+COUNTIFS('06'!H:H,"&lt;0",'06'!B:B,B31)+COUNTIFS('07'!H:H,"&lt;0",'07'!B:B,B31)+COUNTIFS('08'!H:H,"&lt;0",'08'!B:B,B31)+COUNTIFS('09'!H:H,"&lt;0",'09'!B:B,B31)+COUNTIFS('10'!I:I,"&lt;0",'10'!B:B,B31)+COUNTIFS('11'!H:H,"&lt;0",'11'!B:B,B31)+COUNTIFS('12'!H:H,"&lt;0",'12'!B:B,B31)</f>
        <v>0</v>
      </c>
      <c r="F31" s="48">
        <f>SUMIF('01'!B:B,B31,'01'!H:H)+SUMIF('02'!B:B,B31,'02'!H:H)+SUMIF('03'!B:B,B31,'03'!H:H)+SUMIF('04'!B:B,B31,'04'!H:H)+SUMIF('05'!B:B,B31,'05'!H:H)+SUMIF('06'!B:B,B31,'06'!H:H)+SUMIF('07'!B:B,B31,'07'!H:H)+SUMIF('08'!B:B,B31,'08'!H:H)+SUMIF('09'!B:B,B31,'09'!H:H)+SUMIF('10'!B:B,B31,'10'!I:I)+SUMIF('11'!B:B,B31,'11'!H:H)+SUMIF('12'!B:B,B31,'12'!H:H)</f>
        <v>0</v>
      </c>
      <c r="G31" s="44">
        <f t="shared" si="0"/>
        <v>0</v>
      </c>
      <c r="H31" s="212"/>
      <c r="I31" s="24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43"/>
    </row>
    <row r="32" spans="1:22" ht="24.75" customHeight="1">
      <c r="A32" s="49" t="s">
        <v>259</v>
      </c>
      <c r="B32" s="51" t="s">
        <v>259</v>
      </c>
      <c r="C32" s="47">
        <f>COUNTIF('01'!B:B,B32)+COUNTIF('02'!B:B,B32)+COUNTIF('03'!B:B,B32)+COUNTIF('04'!B:B,B32)+COUNTIF('05'!B:B,B32)+COUNTIF('06'!B:B,B32)+COUNTIF('07'!B:B,B32)+COUNTIF('08'!B:B,B32)+COUNTIF('09'!B:B,B32)+COUNTIF('10'!B:B,B32)+COUNTIF('11'!B:B,B32)+COUNTIF('12'!B:B,B32)</f>
        <v>0</v>
      </c>
      <c r="D32" s="47">
        <f>COUNTIFS('01'!H:H,"&gt;0",'01'!B:B,B32)+COUNTIFS('02'!H:H,"&gt;0",'02'!B:B,B32)+COUNTIFS('03'!H:H,"&gt;0",'03'!B:B,B32)+COUNTIFS('04'!H:H,"&gt;0",'04'!B:B,B32)+COUNTIFS('05'!H:H,"&gt;0",'05'!B:B,B32)+COUNTIFS('06'!H:H,"&gt;0",'06'!B:B,B32)+COUNTIFS('07'!H:H,"&gt;0",'07'!B:B,B32)+COUNTIFS('08'!H:H,"&gt;0",'08'!B:B,B32)+COUNTIFS('09'!H:H,"&gt;0",'09'!B:B,B32)+COUNTIFS('10'!I:I,"&gt;0",'10'!B:B,B32)+COUNTIFS('11'!H:H,"&gt;0",'11'!B:B,B32)+COUNTIFS('12'!H:H,"&gt;0",'12'!B:B,B32)</f>
        <v>0</v>
      </c>
      <c r="E32" s="47">
        <f>COUNTIFS('01'!H:H,"&lt;0",'01'!B:B,B32)+COUNTIFS('02'!H:H,"&lt;0",'02'!B:B,B32)+COUNTIFS('03'!H:H,"&lt;0",'03'!B:B,B32)+COUNTIFS('04'!H:H,"&lt;0",'04'!B:B,B32)+COUNTIFS('05'!H:H,"&lt;0",'05'!B:B,B32)+COUNTIFS('06'!H:H,"&lt;0",'06'!B:B,B32)+COUNTIFS('07'!H:H,"&lt;0",'07'!B:B,B32)+COUNTIFS('08'!H:H,"&lt;0",'08'!B:B,B32)+COUNTIFS('09'!H:H,"&lt;0",'09'!B:B,B32)+COUNTIFS('10'!I:I,"&lt;0",'10'!B:B,B32)+COUNTIFS('11'!H:H,"&lt;0",'11'!B:B,B32)+COUNTIFS('12'!H:H,"&lt;0",'12'!B:B,B32)</f>
        <v>0</v>
      </c>
      <c r="F32" s="48">
        <f>SUMIF('01'!B:B,B32,'01'!H:H)+SUMIF('02'!B:B,B32,'02'!H:H)+SUMIF('03'!B:B,B32,'03'!H:H)+SUMIF('04'!B:B,B32,'04'!H:H)+SUMIF('05'!B:B,B32,'05'!H:H)+SUMIF('06'!B:B,B32,'06'!H:H)+SUMIF('07'!B:B,B32,'07'!H:H)+SUMIF('08'!B:B,B32,'08'!H:H)+SUMIF('09'!B:B,B32,'09'!H:H)+SUMIF('10'!B:B,B32,'10'!I:I)+SUMIF('11'!B:B,B32,'11'!H:H)+SUMIF('12'!B:B,B32,'12'!H:H)</f>
        <v>0</v>
      </c>
      <c r="G32" s="44">
        <f t="shared" si="0"/>
        <v>0</v>
      </c>
      <c r="H32" s="212"/>
      <c r="I32" s="24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43"/>
    </row>
    <row r="33" spans="1:22" ht="24.75" customHeight="1">
      <c r="A33" s="240" t="s">
        <v>260</v>
      </c>
      <c r="B33" s="63" t="s">
        <v>260</v>
      </c>
      <c r="C33" s="43">
        <f>COUNTIF('01'!B:B,B33)+COUNTIF('02'!B:B,B33)+COUNTIF('03'!B:B,B33)+COUNTIF('04'!B:B,B33)+COUNTIF('05'!B:B,B33)+COUNTIF('06'!B:B,B33)+COUNTIF('07'!B:B,B33)+COUNTIF('08'!B:B,B33)+COUNTIF('09'!B:B,B33)+COUNTIF('10'!B:B,B33)+COUNTIF('11'!B:B,B33)+COUNTIF('12'!B:B,B33)</f>
        <v>0</v>
      </c>
      <c r="D33" s="237">
        <f>COUNTIFS('01'!H:H,"&gt;0",'01'!B:B,B33)+COUNTIFS('02'!H:H,"&gt;0",'02'!B:B,B33)+COUNTIFS('03'!H:H,"&gt;0",'03'!B:B,B33)+COUNTIFS('04'!H:H,"&gt;0",'04'!B:B,B33)+COUNTIFS('05'!H:H,"&gt;0",'05'!B:B,B33)+COUNTIFS('06'!H:H,"&gt;0",'06'!B:B,B33)+COUNTIFS('07'!H:H,"&gt;0",'07'!B:B,B33)+COUNTIFS('08'!H:H,"&gt;0",'08'!B:B,B33)+COUNTIFS('09'!H:H,"&gt;0",'09'!B:B,B33)+COUNTIFS('10'!I:I,"&gt;0",'10'!B:B,B33)+COUNTIFS('11'!H:H,"&gt;0",'11'!B:B,B33)+COUNTIFS('12'!H:H,"&gt;0",'12'!B:B,B33)</f>
        <v>0</v>
      </c>
      <c r="E33" s="237">
        <f>COUNTIFS('01'!H:H,"&lt;0",'01'!B:B,B33)+COUNTIFS('02'!H:H,"&lt;0",'02'!B:B,B33)+COUNTIFS('03'!H:H,"&lt;0",'03'!B:B,B33)+COUNTIFS('04'!H:H,"&lt;0",'04'!B:B,B33)+COUNTIFS('05'!H:H,"&lt;0",'05'!B:B,B33)+COUNTIFS('06'!H:H,"&lt;0",'06'!B:B,B33)+COUNTIFS('07'!H:H,"&lt;0",'07'!B:B,B33)+COUNTIFS('08'!H:H,"&lt;0",'08'!B:B,B33)+COUNTIFS('09'!H:H,"&lt;0",'09'!B:B,B33)+COUNTIFS('10'!I:I,"&lt;0",'10'!B:B,B33)+COUNTIFS('11'!H:H,"&lt;0",'11'!B:B,B33)+COUNTIFS('12'!H:H,"&lt;0",'12'!B:B,B33)</f>
        <v>0</v>
      </c>
      <c r="F33" s="41">
        <f>SUMIF('01'!B:B,B33,'01'!H:H)+SUMIF('02'!B:B,B33,'02'!H:H)+SUMIF('03'!B:B,B33,'03'!H:H)+SUMIF('04'!B:B,B33,'04'!H:H)+SUMIF('05'!B:B,B33,'05'!H:H)+SUMIF('06'!B:B,B33,'06'!H:H)+SUMIF('07'!B:B,B33,'07'!H:H)+SUMIF('08'!B:B,B33,'08'!H:H)+SUMIF('09'!B:B,B33,'09'!H:H)+SUMIF('10'!B:B,B33,'10'!I:I)+SUMIF('11'!B:B,B33,'11'!H:H)+SUMIF('12'!B:B,B33,'12'!H:H)</f>
        <v>0</v>
      </c>
      <c r="G33" s="44">
        <f t="shared" si="0"/>
        <v>0</v>
      </c>
      <c r="H33" s="212"/>
      <c r="I33" s="24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43"/>
    </row>
    <row r="34" spans="1:22" ht="24.75" customHeight="1">
      <c r="A34" s="240" t="s">
        <v>261</v>
      </c>
      <c r="B34" s="63" t="s">
        <v>261</v>
      </c>
      <c r="C34" s="43">
        <f>COUNTIF('01'!B:B,B34)+COUNTIF('02'!B:B,B34)+COUNTIF('03'!B:B,B34)+COUNTIF('04'!B:B,B34)+COUNTIF('05'!B:B,B34)+COUNTIF('06'!B:B,B34)+COUNTIF('07'!B:B,B34)+COUNTIF('08'!B:B,B34)+COUNTIF('09'!B:B,B34)+COUNTIF('10'!B:B,B34)+COUNTIF('11'!B:B,B34)+COUNTIF('12'!B:B,B34)</f>
        <v>0</v>
      </c>
      <c r="D34" s="52">
        <f>COUNTIFS('01'!H:H,"&gt;0",'01'!B:B,B34)+COUNTIFS('02'!H:H,"&gt;0",'02'!B:B,B34)+COUNTIFS('03'!H:H,"&gt;0",'03'!B:B,B34)+COUNTIFS('04'!H:H,"&gt;0",'04'!B:B,B34)+COUNTIFS('05'!H:H,"&gt;0",'05'!B:B,B34)+COUNTIFS('06'!H:H,"&gt;0",'06'!B:B,B34)+COUNTIFS('07'!H:H,"&gt;0",'07'!B:B,B34)+COUNTIFS('08'!H:H,"&gt;0",'08'!B:B,B34)+COUNTIFS('09'!H:H,"&gt;0",'09'!B:B,B34)+COUNTIFS('10'!I:I,"&gt;0",'10'!B:B,B34)+COUNTIFS('11'!H:H,"&gt;0",'11'!B:B,B34)+COUNTIFS('12'!H:H,"&gt;0",'12'!B:B,B34)</f>
        <v>0</v>
      </c>
      <c r="E34" s="52">
        <f>COUNTIFS('01'!H:H,"&lt;0",'01'!B:B,B34)+COUNTIFS('02'!H:H,"&lt;0",'02'!B:B,B34)+COUNTIFS('03'!H:H,"&lt;0",'03'!B:B,B34)+COUNTIFS('04'!H:H,"&lt;0",'04'!B:B,B34)+COUNTIFS('05'!H:H,"&lt;0",'05'!B:B,B34)+COUNTIFS('06'!H:H,"&lt;0",'06'!B:B,B34)+COUNTIFS('07'!H:H,"&lt;0",'07'!B:B,B34)+COUNTIFS('08'!H:H,"&lt;0",'08'!B:B,B34)+COUNTIFS('09'!H:H,"&lt;0",'09'!B:B,B34)+COUNTIFS('10'!I:I,"&lt;0",'10'!B:B,B34)+COUNTIFS('11'!H:H,"&lt;0",'11'!B:B,B34)+COUNTIFS('12'!H:H,"&lt;0",'12'!B:B,B34)</f>
        <v>0</v>
      </c>
      <c r="F34" s="241">
        <f>SUMIF('01'!B:B,B34,'01'!H:H)+SUMIF('02'!B:B,B34,'02'!H:H)+SUMIF('03'!B:B,B34,'03'!H:H)+SUMIF('04'!B:B,B34,'04'!H:H)+SUMIF('05'!B:B,B34,'05'!H:H)+SUMIF('06'!B:B,B34,'06'!H:H)+SUMIF('07'!B:B,B34,'07'!H:H)+SUMIF('08'!B:B,B34,'08'!H:H)+SUMIF('09'!B:B,B34,'09'!H:H)+SUMIF('10'!B:B,B34,'10'!I:I)+SUMIF('11'!B:B,B34,'11'!H:H)+SUMIF('12'!B:B,B34,'12'!H:H)</f>
        <v>0</v>
      </c>
      <c r="G34" s="53">
        <f t="shared" ref="G34:G36" si="1">SUM(F34:F37)</f>
        <v>0</v>
      </c>
      <c r="H34" s="212"/>
      <c r="I34" s="24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43"/>
    </row>
    <row r="35" spans="1:22" ht="24.75" customHeight="1">
      <c r="A35" s="240" t="s">
        <v>262</v>
      </c>
      <c r="B35" s="63" t="s">
        <v>262</v>
      </c>
      <c r="C35" s="43">
        <f>COUNTIF('01'!B:B,B35)+COUNTIF('02'!B:B,B35)+COUNTIF('03'!B:B,B35)+COUNTIF('04'!B:B,B35)+COUNTIF('05'!B:B,B35)+COUNTIF('06'!B:B,B35)+COUNTIF('07'!B:B,B35)+COUNTIF('08'!B:B,B35)+COUNTIF('09'!B:B,B35)+COUNTIF('10'!B:B,B35)+COUNTIF('11'!B:B,B35)+COUNTIF('12'!B:B,B35)</f>
        <v>0</v>
      </c>
      <c r="D35" s="52">
        <f>COUNTIFS('01'!H:H,"&gt;0",'01'!B:B,B35)+COUNTIFS('02'!H:H,"&gt;0",'02'!B:B,B35)+COUNTIFS('03'!H:H,"&gt;0",'03'!B:B,B35)+COUNTIFS('04'!H:H,"&gt;0",'04'!B:B,B35)+COUNTIFS('05'!H:H,"&gt;0",'05'!B:B,B35)+COUNTIFS('06'!H:H,"&gt;0",'06'!B:B,B35)+COUNTIFS('07'!H:H,"&gt;0",'07'!B:B,B35)+COUNTIFS('08'!H:H,"&gt;0",'08'!B:B,B35)+COUNTIFS('09'!H:H,"&gt;0",'09'!B:B,B35)+COUNTIFS('10'!I:I,"&gt;0",'10'!B:B,B35)+COUNTIFS('11'!H:H,"&gt;0",'11'!B:B,B35)+COUNTIFS('12'!H:H,"&gt;0",'12'!B:B,B35)</f>
        <v>0</v>
      </c>
      <c r="E35" s="52">
        <f>COUNTIFS('01'!H:H,"&lt;0",'01'!B:B,B35)+COUNTIFS('02'!H:H,"&lt;0",'02'!B:B,B35)+COUNTIFS('03'!H:H,"&lt;0",'03'!B:B,B35)+COUNTIFS('04'!H:H,"&lt;0",'04'!B:B,B35)+COUNTIFS('05'!H:H,"&lt;0",'05'!B:B,B35)+COUNTIFS('06'!H:H,"&lt;0",'06'!B:B,B35)+COUNTIFS('07'!H:H,"&lt;0",'07'!B:B,B35)+COUNTIFS('08'!H:H,"&lt;0",'08'!B:B,B35)+COUNTIFS('09'!H:H,"&lt;0",'09'!B:B,B35)+COUNTIFS('10'!I:I,"&lt;0",'10'!B:B,B35)+COUNTIFS('11'!H:H,"&lt;0",'11'!B:B,B35)+COUNTIFS('12'!H:H,"&lt;0",'12'!B:B,B35)</f>
        <v>0</v>
      </c>
      <c r="F35" s="241">
        <f>SUMIF('01'!B:B,B35,'01'!H:H)+SUMIF('02'!B:B,B35,'02'!H:H)+SUMIF('03'!B:B,B35,'03'!H:H)+SUMIF('04'!B:B,B35,'04'!H:H)+SUMIF('05'!B:B,B35,'05'!H:H)+SUMIF('06'!B:B,B35,'06'!H:H)+SUMIF('07'!B:B,B35,'07'!H:H)+SUMIF('08'!B:B,B35,'08'!H:H)+SUMIF('09'!B:B,B35,'09'!H:H)+SUMIF('10'!B:B,B35,'10'!I:I)+SUMIF('11'!B:B,B35,'11'!H:H)+SUMIF('12'!B:B,B35,'12'!H:H)</f>
        <v>0</v>
      </c>
      <c r="G35" s="53">
        <f t="shared" si="1"/>
        <v>0</v>
      </c>
      <c r="H35" s="212"/>
      <c r="I35" s="24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43"/>
    </row>
    <row r="36" spans="1:22" ht="24.75" customHeight="1">
      <c r="A36" s="54" t="s">
        <v>263</v>
      </c>
      <c r="B36" s="55" t="s">
        <v>263</v>
      </c>
      <c r="C36" s="43">
        <f>COUNTIF('01'!B:B,B36)+COUNTIF('02'!B:B,B36)+COUNTIF('03'!B:B,B36)+COUNTIF('04'!B:B,B36)+COUNTIF('05'!B:B,B36)+COUNTIF('06'!B:B,B36)+COUNTIF('07'!B:B,B36)+COUNTIF('08'!B:B,B36)+COUNTIF('09'!B:B,B36)+COUNTIF('10'!B:B,B36)+COUNTIF('11'!B:B,B36)+COUNTIF('12'!B:B,B36)</f>
        <v>0</v>
      </c>
      <c r="D36" s="52">
        <f>COUNTIFS('01'!H:H,"&gt;0",'01'!B:B,B36)+COUNTIFS('02'!H:H,"&gt;0",'02'!B:B,B36)+COUNTIFS('03'!H:H,"&gt;0",'03'!B:B,B36)+COUNTIFS('04'!H:H,"&gt;0",'04'!B:B,B36)+COUNTIFS('05'!H:H,"&gt;0",'05'!B:B,B36)+COUNTIFS('06'!H:H,"&gt;0",'06'!B:B,B36)+COUNTIFS('07'!H:H,"&gt;0",'07'!B:B,B36)+COUNTIFS('08'!H:H,"&gt;0",'08'!B:B,B36)+COUNTIFS('09'!H:H,"&gt;0",'09'!B:B,B36)+COUNTIFS('10'!I:I,"&gt;0",'10'!B:B,B36)+COUNTIFS('11'!H:H,"&gt;0",'11'!B:B,B36)+COUNTIFS('12'!H:H,"&gt;0",'12'!B:B,B36)</f>
        <v>0</v>
      </c>
      <c r="E36" s="52">
        <f>COUNTIFS('01'!H:H,"&lt;0",'01'!B:B,B36)+COUNTIFS('02'!H:H,"&lt;0",'02'!B:B,B36)+COUNTIFS('03'!H:H,"&lt;0",'03'!B:B,B36)+COUNTIFS('04'!H:H,"&lt;0",'04'!B:B,B36)+COUNTIFS('05'!H:H,"&lt;0",'05'!B:B,B36)+COUNTIFS('06'!H:H,"&lt;0",'06'!B:B,B36)+COUNTIFS('07'!H:H,"&lt;0",'07'!B:B,B36)+COUNTIFS('08'!H:H,"&lt;0",'08'!B:B,B36)+COUNTIFS('09'!H:H,"&lt;0",'09'!B:B,B36)+COUNTIFS('10'!I:I,"&lt;0",'10'!B:B,B36)+COUNTIFS('11'!H:H,"&lt;0",'11'!B:B,B36)+COUNTIFS('12'!H:H,"&lt;0",'12'!B:B,B36)</f>
        <v>0</v>
      </c>
      <c r="F36" s="241">
        <f>SUMIF('01'!B:B,B36,'01'!H:H)+SUMIF('02'!B:B,B36,'02'!H:H)+SUMIF('03'!B:B,B36,'03'!H:H)+SUMIF('04'!B:B,B36,'04'!H:H)+SUMIF('05'!B:B,B36,'05'!H:H)+SUMIF('06'!B:B,B36,'06'!H:H)+SUMIF('07'!B:B,B36,'07'!H:H)+SUMIF('08'!B:B,B36,'08'!H:H)+SUMIF('09'!B:B,B36,'09'!H:H)+SUMIF('10'!B:B,B36,'10'!I:I)+SUMIF('11'!B:B,B36,'11'!H:H)+SUMIF('12'!B:B,B36,'12'!H:H)</f>
        <v>0</v>
      </c>
      <c r="G36" s="53">
        <f t="shared" si="1"/>
        <v>0</v>
      </c>
      <c r="H36" s="212"/>
      <c r="I36" s="24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43"/>
    </row>
    <row r="37" spans="1:22" ht="24.75" customHeight="1">
      <c r="A37" s="244" t="s">
        <v>264</v>
      </c>
      <c r="B37" s="67" t="s">
        <v>264</v>
      </c>
      <c r="C37" s="56">
        <f>COUNTIF('01'!B:B,B37)+COUNTIF('02'!B:B,B37)+COUNTIF('03'!B:B,B37)+COUNTIF('04'!B:B,B37)+COUNTIF('05'!B:B,B37)+COUNTIF('06'!B:B,B37)+COUNTIF('07'!B:B,B37)+COUNTIF('08'!B:B,B37)+COUNTIF('09'!B:B,B37)+COUNTIF('10'!B:B,B37)+COUNTIF('11'!B:B,B37)+COUNTIF('12'!B:B,B37)</f>
        <v>0</v>
      </c>
      <c r="D37" s="56">
        <f>COUNTIFS('01'!H:H,"&gt;0",'01'!B:B,B37)+COUNTIFS('02'!H:H,"&gt;0",'02'!B:B,B37)+COUNTIFS('03'!H:H,"&gt;0",'03'!B:B,B37)+COUNTIFS('04'!H:H,"&gt;0",'04'!B:B,B37)+COUNTIFS('05'!H:H,"&gt;0",'05'!B:B,B37)+COUNTIFS('06'!H:H,"&gt;0",'06'!B:B,B37)+COUNTIFS('07'!H:H,"&gt;0",'07'!B:B,B37)+COUNTIFS('08'!H:H,"&gt;0",'08'!B:B,B37)+COUNTIFS('09'!H:H,"&gt;0",'09'!B:B,B37)+COUNTIFS('10'!I:I,"&gt;0",'10'!B:B,B37)+COUNTIFS('11'!H:H,"&gt;0",'11'!B:B,B37)+COUNTIFS('12'!H:H,"&gt;0",'12'!B:B,B37)</f>
        <v>0</v>
      </c>
      <c r="E37" s="56">
        <f>COUNTIFS('01'!H:H,"&lt;0",'01'!B:B,B37)+COUNTIFS('02'!H:H,"&lt;0",'02'!B:B,B37)+COUNTIFS('03'!H:H,"&lt;0",'03'!B:B,B37)+COUNTIFS('04'!H:H,"&lt;0",'04'!B:B,B37)+COUNTIFS('05'!H:H,"&lt;0",'05'!B:B,B37)+COUNTIFS('06'!H:H,"&lt;0",'06'!B:B,B37)+COUNTIFS('07'!H:H,"&lt;0",'07'!B:B,B37)+COUNTIFS('08'!H:H,"&lt;0",'08'!B:B,B37)+COUNTIFS('09'!H:H,"&lt;0",'09'!B:B,B37)+COUNTIFS('10'!I:I,"&lt;0",'10'!B:B,B37)+COUNTIFS('11'!H:H,"&lt;0",'11'!B:B,B37)+COUNTIFS('12'!H:H,"&lt;0",'12'!B:B,B37)</f>
        <v>0</v>
      </c>
      <c r="F37" s="48">
        <f>SUMIF('01'!B:B,B37,'01'!H:H)+SUMIF('02'!B:B,B37,'02'!H:H)+SUMIF('03'!B:B,B37,'03'!H:H)+SUMIF('04'!B:B,B37,'04'!H:H)+SUMIF('05'!B:B,B37,'05'!H:H)+SUMIF('06'!B:B,B37,'06'!H:H)+SUMIF('07'!B:B,B37,'07'!H:H)+SUMIF('08'!B:B,B37,'08'!H:H)+SUMIF('09'!B:B,B37,'09'!H:H)+SUMIF('10'!B:B,B37,'10'!I:I)+SUMIF('11'!B:B,B37,'11'!H:H)+SUMIF('12'!B:B,B37,'12'!H:H)</f>
        <v>0</v>
      </c>
      <c r="G37" s="57">
        <f t="shared" ref="G37:G38" si="2">SUM(F37:F38)</f>
        <v>0</v>
      </c>
      <c r="H37" s="212"/>
      <c r="I37" s="24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43"/>
    </row>
    <row r="38" spans="1:22" ht="24.75" customHeight="1">
      <c r="A38" s="244" t="s">
        <v>265</v>
      </c>
      <c r="B38" s="67" t="s">
        <v>265</v>
      </c>
      <c r="C38" s="58">
        <f>COUNTIF('01'!B:B,B38)+COUNTIF('02'!B:B,B38)+COUNTIF('03'!B:B,B38)+COUNTIF('04'!B:B,B38)+COUNTIF('05'!B:B,B38)+COUNTIF('06'!B:B,B38)+COUNTIF('07'!B:B,B38)+COUNTIF('08'!B:B,B38)+COUNTIF('09'!B:B,B38)+COUNTIF('10'!B:B,B38)+COUNTIF('11'!B:B,B38)+COUNTIF('12'!B:B,B38)</f>
        <v>0</v>
      </c>
      <c r="D38" s="58">
        <f>COUNTIFS('01'!H:H,"&gt;0",'01'!B:B,B38)+COUNTIFS('02'!H:H,"&gt;0",'02'!B:B,B38)+COUNTIFS('03'!H:H,"&gt;0",'03'!B:B,B38)+COUNTIFS('04'!H:H,"&gt;0",'04'!B:B,B38)+COUNTIFS('05'!H:H,"&gt;0",'05'!B:B,B38)+COUNTIFS('06'!H:H,"&gt;0",'06'!B:B,B38)+COUNTIFS('07'!H:H,"&gt;0",'07'!B:B,B38)+COUNTIFS('08'!H:H,"&gt;0",'08'!B:B,B38)+COUNTIFS('09'!H:H,"&gt;0",'09'!B:B,B38)+COUNTIFS('10'!I:I,"&gt;0",'10'!B:B,B38)+COUNTIFS('11'!H:H,"&gt;0",'11'!B:B,B38)+COUNTIFS('12'!H:H,"&gt;0",'12'!B:B,B38)</f>
        <v>0</v>
      </c>
      <c r="E38" s="58">
        <f>COUNTIFS('01'!H:H,"&lt;0",'01'!B:B,B38)+COUNTIFS('02'!H:H,"&lt;0",'02'!B:B,B38)+COUNTIFS('03'!H:H,"&lt;0",'03'!B:B,B38)+COUNTIFS('04'!H:H,"&lt;0",'04'!B:B,B38)+COUNTIFS('05'!H:H,"&lt;0",'05'!B:B,B38)+COUNTIFS('06'!H:H,"&lt;0",'06'!B:B,B38)+COUNTIFS('07'!H:H,"&lt;0",'07'!B:B,B38)+COUNTIFS('08'!H:H,"&lt;0",'08'!B:B,B38)+COUNTIFS('09'!H:H,"&lt;0",'09'!B:B,B38)+COUNTIFS('10'!I:I,"&lt;0",'10'!B:B,B38)+COUNTIFS('11'!H:H,"&lt;0",'11'!B:B,B38)+COUNTIFS('12'!H:H,"&lt;0",'12'!B:B,B38)</f>
        <v>0</v>
      </c>
      <c r="F38" s="245">
        <f>SUMIF('01'!B:B,B38,'01'!H:H)+SUMIF('02'!B:B,B38,'02'!H:H)+SUMIF('03'!B:B,B38,'03'!H:H)+SUMIF('04'!B:B,B38,'04'!H:H)+SUMIF('05'!B:B,B38,'05'!H:H)+SUMIF('06'!B:B,B38,'06'!H:H)+SUMIF('07'!B:B,B38,'07'!H:H)+SUMIF('08'!B:B,B38,'08'!H:H)+SUMIF('09'!B:B,B38,'09'!H:H)+SUMIF('10'!B:B,B38,'10'!I:I)+SUMIF('11'!B:B,B38,'11'!H:H)+SUMIF('12'!B:B,B38,'12'!H:H)</f>
        <v>0</v>
      </c>
      <c r="G38" s="57">
        <f t="shared" si="2"/>
        <v>0</v>
      </c>
      <c r="H38" s="212"/>
      <c r="I38" s="24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43"/>
    </row>
    <row r="39" spans="1:22" ht="24.75" customHeight="1">
      <c r="A39" s="59" t="s">
        <v>266</v>
      </c>
      <c r="B39" s="60" t="s">
        <v>267</v>
      </c>
      <c r="C39" s="43">
        <f>COUNTIF('01'!B:B,B39)+COUNTIF('02'!B:B,B39)+COUNTIF('03'!B:B,B39)+COUNTIF('04'!B:B,B39)+COUNTIF('05'!B:B,B39)+COUNTIF('06'!B:B,B39)+COUNTIF('07'!B:B,B39)+COUNTIF('08'!B:B,B39)+COUNTIF('09'!B:B,B39)+COUNTIF('10'!B:B,B39)+COUNTIF('11'!B:B,B39)+COUNTIF('12'!B:B,B39)</f>
        <v>0</v>
      </c>
      <c r="D39" s="237">
        <f>COUNTIFS('01'!H:H,"&gt;0",'01'!B:B,B39)+COUNTIFS('02'!H:H,"&gt;0",'02'!B:B,B39)+COUNTIFS('03'!H:H,"&gt;0",'03'!B:B,B39)+COUNTIFS('04'!H:H,"&gt;0",'04'!B:B,B39)+COUNTIFS('05'!H:H,"&gt;0",'05'!B:B,B39)+COUNTIFS('06'!H:H,"&gt;0",'06'!B:B,B39)+COUNTIFS('07'!H:H,"&gt;0",'07'!B:B,B39)+COUNTIFS('08'!H:H,"&gt;0",'08'!B:B,B39)+COUNTIFS('09'!H:H,"&gt;0",'09'!B:B,B39)+COUNTIFS('10'!I:I,"&gt;0",'10'!B:B,B39)+COUNTIFS('11'!H:H,"&gt;0",'11'!B:B,B39)+COUNTIFS('12'!H:H,"&gt;0",'12'!B:B,B39)</f>
        <v>0</v>
      </c>
      <c r="E39" s="237">
        <f>COUNTIFS('01'!H:H,"&lt;0",'01'!B:B,B39)+COUNTIFS('02'!H:H,"&lt;0",'02'!B:B,B39)+COUNTIFS('03'!H:H,"&lt;0",'03'!B:B,B39)+COUNTIFS('04'!H:H,"&lt;0",'04'!B:B,B39)+COUNTIFS('05'!H:H,"&lt;0",'05'!B:B,B39)+COUNTIFS('06'!H:H,"&lt;0",'06'!B:B,B39)+COUNTIFS('07'!H:H,"&lt;0",'07'!B:B,B39)+COUNTIFS('08'!H:H,"&lt;0",'08'!B:B,B39)+COUNTIFS('09'!H:H,"&lt;0",'09'!B:B,B39)+COUNTIFS('10'!I:I,"&lt;0",'10'!B:B,B39)+COUNTIFS('11'!H:H,"&lt;0",'11'!B:B,B39)+COUNTIFS('12'!H:H,"&lt;0",'12'!B:B,B39)</f>
        <v>0</v>
      </c>
      <c r="F39" s="41">
        <f>SUMIF('01'!B:B,B39,'01'!H:H)+SUMIF('02'!B:B,B39,'02'!H:H)+SUMIF('03'!B:B,B39,'03'!H:H)+SUMIF('04'!B:B,B39,'04'!H:H)+SUMIF('05'!B:B,B39,'05'!H:H)+SUMIF('06'!B:B,B39,'06'!H:H)+SUMIF('07'!B:B,B39,'07'!H:H)+SUMIF('08'!B:B,B39,'08'!H:H)+SUMIF('09'!B:B,B39,'09'!H:H)+SUMIF('10'!B:B,B39,'10'!I:I)+SUMIF('11'!B:B,B39,'11'!H:H)+SUMIF('12'!B:B,B39,'12'!H:H)</f>
        <v>0</v>
      </c>
      <c r="G39" s="61">
        <f t="shared" ref="G39:G49" si="3">F39</f>
        <v>0</v>
      </c>
      <c r="H39" s="212"/>
      <c r="I39" s="24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43"/>
    </row>
    <row r="40" spans="1:22" ht="24.75" customHeight="1">
      <c r="A40" s="62" t="s">
        <v>266</v>
      </c>
      <c r="B40" s="63" t="s">
        <v>268</v>
      </c>
      <c r="C40" s="43">
        <f>COUNTIF('01'!B:B,B40)+COUNTIF('02'!B:B,B40)+COUNTIF('03'!B:B,B40)+COUNTIF('04'!B:B,B40)+COUNTIF('05'!B:B,B40)+COUNTIF('06'!B:B,B40)+COUNTIF('07'!B:B,B40)+COUNTIF('08'!B:B,B40)+COUNTIF('09'!B:B,B40)+COUNTIF('10'!B:B,B40)+COUNTIF('11'!B:B,B40)+COUNTIF('12'!B:B,B40)</f>
        <v>0</v>
      </c>
      <c r="D40" s="237">
        <f>COUNTIFS('01'!H:H,"&gt;0",'01'!B:B,B40)+COUNTIFS('02'!H:H,"&gt;0",'02'!B:B,B40)+COUNTIFS('03'!H:H,"&gt;0",'03'!B:B,B40)+COUNTIFS('04'!H:H,"&gt;0",'04'!B:B,B40)+COUNTIFS('05'!H:H,"&gt;0",'05'!B:B,B40)+COUNTIFS('06'!H:H,"&gt;0",'06'!B:B,B40)+COUNTIFS('07'!H:H,"&gt;0",'07'!B:B,B40)+COUNTIFS('08'!H:H,"&gt;0",'08'!B:B,B40)+COUNTIFS('09'!H:H,"&gt;0",'09'!B:B,B40)+COUNTIFS('10'!I:I,"&gt;0",'10'!B:B,B40)+COUNTIFS('11'!H:H,"&gt;0",'11'!B:B,B40)+COUNTIFS('12'!H:H,"&gt;0",'12'!B:B,B40)</f>
        <v>0</v>
      </c>
      <c r="E40" s="237">
        <f>COUNTIFS('01'!H:H,"&lt;0",'01'!B:B,B40)+COUNTIFS('02'!H:H,"&lt;0",'02'!B:B,B40)+COUNTIFS('03'!H:H,"&lt;0",'03'!B:B,B40)+COUNTIFS('04'!H:H,"&lt;0",'04'!B:B,B40)+COUNTIFS('05'!H:H,"&lt;0",'05'!B:B,B40)+COUNTIFS('06'!H:H,"&lt;0",'06'!B:B,B40)+COUNTIFS('07'!H:H,"&lt;0",'07'!B:B,B40)+COUNTIFS('08'!H:H,"&lt;0",'08'!B:B,B40)+COUNTIFS('09'!H:H,"&lt;0",'09'!B:B,B40)+COUNTIFS('10'!I:I,"&lt;0",'10'!B:B,B40)+COUNTIFS('11'!H:H,"&lt;0",'11'!B:B,B40)+COUNTIFS('12'!H:H,"&lt;0",'12'!B:B,B40)</f>
        <v>0</v>
      </c>
      <c r="F40" s="41">
        <f>SUMIF('01'!B:B,B40,'01'!H:H)+SUMIF('02'!B:B,B40,'02'!H:H)+SUMIF('03'!B:B,B40,'03'!H:H)+SUMIF('04'!B:B,B40,'04'!H:H)+SUMIF('05'!B:B,B40,'05'!H:H)+SUMIF('06'!B:B,B40,'06'!H:H)+SUMIF('07'!B:B,B40,'07'!H:H)+SUMIF('08'!B:B,B40,'08'!H:H)+SUMIF('09'!B:B,B40,'09'!H:H)+SUMIF('10'!B:B,B40,'10'!I:I)+SUMIF('11'!B:B,B40,'11'!H:H)+SUMIF('12'!B:B,B40,'12'!H:H)</f>
        <v>0</v>
      </c>
      <c r="G40" s="61">
        <f t="shared" si="3"/>
        <v>0</v>
      </c>
      <c r="H40" s="212"/>
      <c r="I40" s="24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43"/>
    </row>
    <row r="41" spans="1:22" ht="24.75" customHeight="1">
      <c r="A41" s="244" t="s">
        <v>269</v>
      </c>
      <c r="B41" s="67" t="s">
        <v>269</v>
      </c>
      <c r="C41" s="56">
        <f>COUNTIF('01'!B:B,B41)+COUNTIF('02'!B:B,B41)+COUNTIF('03'!B:B,B41)+COUNTIF('04'!B:B,B41)+COUNTIF('05'!B:B,B41)+COUNTIF('06'!B:B,B41)+COUNTIF('07'!B:B,B41)+COUNTIF('08'!B:B,B41)+COUNTIF('09'!B:B,B41)+COUNTIF('10'!B:B,B41)+COUNTIF('11'!B:B,B41)+COUNTIF('12'!B:B,B41)</f>
        <v>0</v>
      </c>
      <c r="D41" s="56">
        <f>COUNTIFS('01'!H:H,"&gt;0",'01'!B:B,B41)+COUNTIFS('02'!H:H,"&gt;0",'02'!B:B,B41)+COUNTIFS('03'!H:H,"&gt;0",'03'!B:B,B41)+COUNTIFS('04'!H:H,"&gt;0",'04'!B:B,B41)+COUNTIFS('05'!H:H,"&gt;0",'05'!B:B,B41)+COUNTIFS('06'!H:H,"&gt;0",'06'!B:B,B41)+COUNTIFS('07'!H:H,"&gt;0",'07'!B:B,B41)+COUNTIFS('08'!H:H,"&gt;0",'08'!B:B,B41)+COUNTIFS('09'!H:H,"&gt;0",'09'!B:B,B41)+COUNTIFS('10'!I:I,"&gt;0",'10'!B:B,B41)+COUNTIFS('11'!H:H,"&gt;0",'11'!B:B,B41)+COUNTIFS('12'!H:H,"&gt;0",'12'!B:B,B41)</f>
        <v>0</v>
      </c>
      <c r="E41" s="56">
        <f>COUNTIFS('01'!H:H,"&lt;0",'01'!B:B,B41)+COUNTIFS('02'!H:H,"&lt;0",'02'!B:B,B41)+COUNTIFS('03'!H:H,"&lt;0",'03'!B:B,B41)+COUNTIFS('04'!H:H,"&lt;0",'04'!B:B,B41)+COUNTIFS('05'!H:H,"&lt;0",'05'!B:B,B41)+COUNTIFS('06'!H:H,"&lt;0",'06'!B:B,B41)+COUNTIFS('07'!H:H,"&lt;0",'07'!B:B,B41)+COUNTIFS('08'!H:H,"&lt;0",'08'!B:B,B41)+COUNTIFS('09'!H:H,"&lt;0",'09'!B:B,B41)+COUNTIFS('10'!I:I,"&lt;0",'10'!B:B,B41)+COUNTIFS('11'!H:H,"&lt;0",'11'!B:B,B41)+COUNTIFS('12'!H:H,"&lt;0",'12'!B:B,B41)</f>
        <v>0</v>
      </c>
      <c r="F41" s="48">
        <f>SUMIF('01'!B:B,B41,'01'!H:H)+SUMIF('02'!B:B,B41,'02'!H:H)+SUMIF('03'!B:B,B41,'03'!H:H)+SUMIF('04'!B:B,B41,'04'!H:H)+SUMIF('05'!B:B,B41,'05'!H:H)+SUMIF('06'!B:B,B41,'06'!H:H)+SUMIF('07'!B:B,B41,'07'!H:H)+SUMIF('08'!B:B,B41,'08'!H:H)+SUMIF('09'!B:B,B41,'09'!H:H)+SUMIF('10'!B:B,B41,'10'!I:I)+SUMIF('11'!B:B,B41,'11'!H:H)+SUMIF('12'!B:B,B41,'12'!H:H)</f>
        <v>0</v>
      </c>
      <c r="G41" s="61">
        <f t="shared" si="3"/>
        <v>0</v>
      </c>
      <c r="H41" s="212"/>
      <c r="I41" s="24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43"/>
    </row>
    <row r="42" spans="1:22" ht="24.75" customHeight="1">
      <c r="A42" s="244" t="s">
        <v>270</v>
      </c>
      <c r="B42" s="67" t="s">
        <v>270</v>
      </c>
      <c r="C42" s="58">
        <f>COUNTIF('01'!B:B,B42)+COUNTIF('02'!B:B,B42)+COUNTIF('03'!B:B,B42)+COUNTIF('04'!B:B,B42)+COUNTIF('05'!B:B,B42)+COUNTIF('06'!B:B,B42)+COUNTIF('07'!B:B,B42)+COUNTIF('08'!B:B,B42)+COUNTIF('09'!B:B,B42)+COUNTIF('10'!B:B,B42)+COUNTIF('11'!B:B,B42)+COUNTIF('12'!B:B,B42)</f>
        <v>0</v>
      </c>
      <c r="D42" s="58">
        <f>COUNTIFS('01'!H:H,"&gt;0",'01'!B:B,B42)+COUNTIFS('02'!H:H,"&gt;0",'02'!B:B,B42)+COUNTIFS('03'!H:H,"&gt;0",'03'!B:B,B42)+COUNTIFS('04'!H:H,"&gt;0",'04'!B:B,B42)+COUNTIFS('05'!H:H,"&gt;0",'05'!B:B,B42)+COUNTIFS('06'!H:H,"&gt;0",'06'!B:B,B42)+COUNTIFS('07'!H:H,"&gt;0",'07'!B:B,B42)+COUNTIFS('08'!H:H,"&gt;0",'08'!B:B,B42)+COUNTIFS('09'!H:H,"&gt;0",'09'!B:B,B42)+COUNTIFS('10'!I:I,"&gt;0",'10'!B:B,B42)+COUNTIFS('11'!H:H,"&gt;0",'11'!B:B,B42)+COUNTIFS('12'!H:H,"&gt;0",'12'!B:B,B42)</f>
        <v>0</v>
      </c>
      <c r="E42" s="58">
        <f>COUNTIFS('01'!H:H,"&lt;0",'01'!B:B,B42)+COUNTIFS('02'!H:H,"&lt;0",'02'!B:B,B42)+COUNTIFS('03'!H:H,"&lt;0",'03'!B:B,B42)+COUNTIFS('04'!H:H,"&lt;0",'04'!B:B,B42)+COUNTIFS('05'!H:H,"&lt;0",'05'!B:B,B42)+COUNTIFS('06'!H:H,"&lt;0",'06'!B:B,B42)+COUNTIFS('07'!H:H,"&lt;0",'07'!B:B,B42)+COUNTIFS('08'!H:H,"&lt;0",'08'!B:B,B42)+COUNTIFS('09'!H:H,"&lt;0",'09'!B:B,B42)+COUNTIFS('10'!I:I,"&lt;0",'10'!B:B,B42)+COUNTIFS('11'!H:H,"&lt;0",'11'!B:B,B42)+COUNTIFS('12'!H:H,"&lt;0",'12'!B:B,B42)</f>
        <v>0</v>
      </c>
      <c r="F42" s="245">
        <f>SUMIF('01'!B:B,B42,'01'!H:H)+SUMIF('02'!B:B,B42,'02'!H:H)+SUMIF('03'!B:B,B42,'03'!H:H)+SUMIF('04'!B:B,B42,'04'!H:H)+SUMIF('05'!B:B,B42,'05'!H:H)+SUMIF('06'!B:B,B42,'06'!H:H)+SUMIF('07'!B:B,B42,'07'!H:H)+SUMIF('08'!B:B,B42,'08'!H:H)+SUMIF('09'!B:B,B42,'09'!H:H)+SUMIF('10'!B:B,B42,'10'!I:I)+SUMIF('11'!B:B,B42,'11'!H:H)+SUMIF('12'!B:B,B42,'12'!H:H)</f>
        <v>0</v>
      </c>
      <c r="G42" s="61">
        <f t="shared" si="3"/>
        <v>0</v>
      </c>
      <c r="H42" s="212"/>
      <c r="I42" s="24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43"/>
    </row>
    <row r="43" spans="1:22" ht="24.75" customHeight="1">
      <c r="A43" s="59" t="s">
        <v>271</v>
      </c>
      <c r="B43" s="55" t="s">
        <v>272</v>
      </c>
      <c r="C43" s="43">
        <f>COUNTIF('01'!B:B,B43)+COUNTIF('02'!B:B,B43)+COUNTIF('03'!B:B,B43)+COUNTIF('04'!B:B,B43)+COUNTIF('05'!B:B,B43)+COUNTIF('06'!B:B,B43)+COUNTIF('07'!B:B,B43)+COUNTIF('08'!B:B,B43)+COUNTIF('09'!B:B,B43)+COUNTIF('10'!B:B,B43)+COUNTIF('11'!B:B,B43)+COUNTIF('12'!B:B,B43)</f>
        <v>0</v>
      </c>
      <c r="D43" s="237">
        <f>COUNTIFS('01'!H:H,"&gt;0",'01'!B:B,B43)+COUNTIFS('02'!H:H,"&gt;0",'02'!B:B,B43)+COUNTIFS('03'!H:H,"&gt;0",'03'!B:B,B43)+COUNTIFS('04'!H:H,"&gt;0",'04'!B:B,B43)+COUNTIFS('05'!H:H,"&gt;0",'05'!B:B,B43)+COUNTIFS('06'!H:H,"&gt;0",'06'!B:B,B43)+COUNTIFS('07'!H:H,"&gt;0",'07'!B:B,B43)+COUNTIFS('08'!H:H,"&gt;0",'08'!B:B,B43)+COUNTIFS('09'!H:H,"&gt;0",'09'!B:B,B43)+COUNTIFS('10'!I:I,"&gt;0",'10'!B:B,B43)+COUNTIFS('11'!H:H,"&gt;0",'11'!B:B,B43)+COUNTIFS('12'!H:H,"&gt;0",'12'!B:B,B43)</f>
        <v>0</v>
      </c>
      <c r="E43" s="237">
        <f>COUNTIFS('01'!H:H,"&lt;0",'01'!B:B,B43)+COUNTIFS('02'!H:H,"&lt;0",'02'!B:B,B43)+COUNTIFS('03'!H:H,"&lt;0",'03'!B:B,B43)+COUNTIFS('04'!H:H,"&lt;0",'04'!B:B,B43)+COUNTIFS('05'!H:H,"&lt;0",'05'!B:B,B43)+COUNTIFS('06'!H:H,"&lt;0",'06'!B:B,B43)+COUNTIFS('07'!H:H,"&lt;0",'07'!B:B,B43)+COUNTIFS('08'!H:H,"&lt;0",'08'!B:B,B43)+COUNTIFS('09'!H:H,"&lt;0",'09'!B:B,B43)+COUNTIFS('10'!I:I,"&lt;0",'10'!B:B,B43)+COUNTIFS('11'!H:H,"&lt;0",'11'!B:B,B43)+COUNTIFS('12'!H:H,"&lt;0",'12'!B:B,B43)</f>
        <v>0</v>
      </c>
      <c r="F43" s="41">
        <f>SUMIF('01'!B:B,B43,'01'!H:H)+SUMIF('02'!B:B,B43,'02'!H:H)+SUMIF('03'!B:B,B43,'03'!H:H)+SUMIF('04'!B:B,B43,'04'!H:H)+SUMIF('05'!B:B,B43,'05'!H:H)+SUMIF('06'!B:B,B43,'06'!H:H)+SUMIF('07'!B:B,B43,'07'!H:H)+SUMIF('08'!B:B,B43,'08'!H:H)+SUMIF('09'!B:B,B43,'09'!H:H)+SUMIF('10'!B:B,B43,'10'!I:I)+SUMIF('11'!B:B,B43,'11'!H:H)+SUMIF('12'!B:B,B43,'12'!H:H)</f>
        <v>0</v>
      </c>
      <c r="G43" s="61">
        <f t="shared" si="3"/>
        <v>0</v>
      </c>
      <c r="H43" s="212"/>
      <c r="I43" s="24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43"/>
    </row>
    <row r="44" spans="1:22" ht="24.75" customHeight="1">
      <c r="A44" s="62" t="s">
        <v>271</v>
      </c>
      <c r="B44" s="63" t="s">
        <v>273</v>
      </c>
      <c r="C44" s="43">
        <f>COUNTIF('01'!B:B,B44)+COUNTIF('02'!B:B,B44)+COUNTIF('03'!B:B,B44)+COUNTIF('04'!B:B,B44)+COUNTIF('05'!B:B,B44)+COUNTIF('06'!B:B,B44)+COUNTIF('07'!B:B,B44)+COUNTIF('08'!B:B,B44)+COUNTIF('09'!B:B,B44)+COUNTIF('10'!B:B,B44)+COUNTIF('11'!B:B,B44)+COUNTIF('12'!B:B,B44)</f>
        <v>0</v>
      </c>
      <c r="D44" s="237">
        <f>COUNTIFS('01'!H:H,"&gt;0",'01'!B:B,B44)+COUNTIFS('02'!H:H,"&gt;0",'02'!B:B,B44)+COUNTIFS('03'!H:H,"&gt;0",'03'!B:B,B44)+COUNTIFS('04'!H:H,"&gt;0",'04'!B:B,B44)+COUNTIFS('05'!H:H,"&gt;0",'05'!B:B,B44)+COUNTIFS('06'!H:H,"&gt;0",'06'!B:B,B44)+COUNTIFS('07'!H:H,"&gt;0",'07'!B:B,B44)+COUNTIFS('08'!H:H,"&gt;0",'08'!B:B,B44)+COUNTIFS('09'!H:H,"&gt;0",'09'!B:B,B44)+COUNTIFS('10'!I:I,"&gt;0",'10'!B:B,B44)+COUNTIFS('11'!H:H,"&gt;0",'11'!B:B,B44)+COUNTIFS('12'!H:H,"&gt;0",'12'!B:B,B44)</f>
        <v>0</v>
      </c>
      <c r="E44" s="237">
        <f>COUNTIFS('01'!H:H,"&lt;0",'01'!B:B,B44)+COUNTIFS('02'!H:H,"&lt;0",'02'!B:B,B44)+COUNTIFS('03'!H:H,"&lt;0",'03'!B:B,B44)+COUNTIFS('04'!H:H,"&lt;0",'04'!B:B,B44)+COUNTIFS('05'!H:H,"&lt;0",'05'!B:B,B44)+COUNTIFS('06'!H:H,"&lt;0",'06'!B:B,B44)+COUNTIFS('07'!H:H,"&lt;0",'07'!B:B,B44)+COUNTIFS('08'!H:H,"&lt;0",'08'!B:B,B44)+COUNTIFS('09'!H:H,"&lt;0",'09'!B:B,B44)+COUNTIFS('10'!I:I,"&lt;0",'10'!B:B,B44)+COUNTIFS('11'!H:H,"&lt;0",'11'!B:B,B44)+COUNTIFS('12'!H:H,"&lt;0",'12'!B:B,B44)</f>
        <v>0</v>
      </c>
      <c r="F44" s="41">
        <f>SUMIF('01'!B:B,B44,'01'!H:H)+SUMIF('02'!B:B,B44,'02'!H:H)+SUMIF('03'!B:B,B44,'03'!H:H)+SUMIF('04'!B:B,B44,'04'!H:H)+SUMIF('05'!B:B,B44,'05'!H:H)+SUMIF('06'!B:B,B44,'06'!H:H)+SUMIF('07'!B:B,B44,'07'!H:H)+SUMIF('08'!B:B,B44,'08'!H:H)+SUMIF('09'!B:B,B44,'09'!H:H)+SUMIF('10'!B:B,B44,'10'!I:I)+SUMIF('11'!B:B,B44,'11'!H:H)+SUMIF('12'!B:B,B44,'12'!H:H)</f>
        <v>0</v>
      </c>
      <c r="G44" s="61">
        <f t="shared" si="3"/>
        <v>0</v>
      </c>
      <c r="H44" s="212"/>
      <c r="I44" s="24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43"/>
    </row>
    <row r="45" spans="1:22" ht="24.75" customHeight="1">
      <c r="A45" s="244" t="s">
        <v>274</v>
      </c>
      <c r="B45" s="67" t="s">
        <v>274</v>
      </c>
      <c r="C45" s="56">
        <f>COUNTIF('01'!B:B,B45)+COUNTIF('02'!B:B,B45)+COUNTIF('03'!B:B,B45)+COUNTIF('04'!B:B,B45)+COUNTIF('05'!B:B,B45)+COUNTIF('06'!B:B,B45)+COUNTIF('07'!B:B,B45)+COUNTIF('08'!B:B,B45)+COUNTIF('09'!B:B,B45)+COUNTIF('10'!B:B,B45)+COUNTIF('11'!B:B,B45)+COUNTIF('12'!B:B,B45)</f>
        <v>0</v>
      </c>
      <c r="D45" s="56">
        <f>COUNTIFS('01'!H:H,"&gt;0",'01'!B:B,B45)+COUNTIFS('02'!H:H,"&gt;0",'02'!B:B,B45)+COUNTIFS('03'!H:H,"&gt;0",'03'!B:B,B45)+COUNTIFS('04'!H:H,"&gt;0",'04'!B:B,B45)+COUNTIFS('05'!H:H,"&gt;0",'05'!B:B,B45)+COUNTIFS('06'!H:H,"&gt;0",'06'!B:B,B45)+COUNTIFS('07'!H:H,"&gt;0",'07'!B:B,B45)+COUNTIFS('08'!H:H,"&gt;0",'08'!B:B,B45)+COUNTIFS('09'!H:H,"&gt;0",'09'!B:B,B45)+COUNTIFS('10'!I:I,"&gt;0",'10'!B:B,B45)+COUNTIFS('11'!H:H,"&gt;0",'11'!B:B,B45)+COUNTIFS('12'!H:H,"&gt;0",'12'!B:B,B45)</f>
        <v>0</v>
      </c>
      <c r="E45" s="56">
        <f>COUNTIFS('01'!H:H,"&lt;0",'01'!B:B,B45)+COUNTIFS('02'!H:H,"&lt;0",'02'!B:B,B45)+COUNTIFS('03'!H:H,"&lt;0",'03'!B:B,B45)+COUNTIFS('04'!H:H,"&lt;0",'04'!B:B,B45)+COUNTIFS('05'!H:H,"&lt;0",'05'!B:B,B45)+COUNTIFS('06'!H:H,"&lt;0",'06'!B:B,B45)+COUNTIFS('07'!H:H,"&lt;0",'07'!B:B,B45)+COUNTIFS('08'!H:H,"&lt;0",'08'!B:B,B45)+COUNTIFS('09'!H:H,"&lt;0",'09'!B:B,B45)+COUNTIFS('10'!I:I,"&lt;0",'10'!B:B,B45)+COUNTIFS('11'!H:H,"&lt;0",'11'!B:B,B45)+COUNTIFS('12'!H:H,"&lt;0",'12'!B:B,B45)</f>
        <v>0</v>
      </c>
      <c r="F45" s="48">
        <f>SUMIF('01'!B:B,B45,'01'!H:H)+SUMIF('02'!B:B,B45,'02'!H:H)+SUMIF('03'!B:B,B45,'03'!H:H)+SUMIF('04'!B:B,B45,'04'!H:H)+SUMIF('05'!B:B,B45,'05'!H:H)+SUMIF('06'!B:B,B45,'06'!H:H)+SUMIF('07'!B:B,B45,'07'!H:H)+SUMIF('08'!B:B,B45,'08'!H:H)+SUMIF('09'!B:B,B45,'09'!H:H)+SUMIF('10'!B:B,B45,'10'!I:I)+SUMIF('11'!B:B,B45,'11'!H:H)+SUMIF('12'!B:B,B45,'12'!H:H)</f>
        <v>0</v>
      </c>
      <c r="G45" s="61">
        <f t="shared" si="3"/>
        <v>0</v>
      </c>
      <c r="H45" s="212"/>
      <c r="I45" s="24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43"/>
    </row>
    <row r="46" spans="1:22" ht="24.75" customHeight="1">
      <c r="A46" s="244" t="s">
        <v>275</v>
      </c>
      <c r="B46" s="67" t="s">
        <v>275</v>
      </c>
      <c r="C46" s="58">
        <f>COUNTIF('01'!B:B,B46)+COUNTIF('02'!B:B,B46)+COUNTIF('03'!B:B,B46)+COUNTIF('04'!B:B,B46)+COUNTIF('05'!B:B,B46)+COUNTIF('06'!B:B,B46)+COUNTIF('07'!B:B,B46)+COUNTIF('08'!B:B,B46)+COUNTIF('09'!B:B,B46)+COUNTIF('10'!B:B,B46)+COUNTIF('11'!B:B,B46)+COUNTIF('12'!B:B,B46)</f>
        <v>0</v>
      </c>
      <c r="D46" s="58">
        <f>COUNTIFS('01'!H:H,"&gt;0",'01'!B:B,B46)+COUNTIFS('02'!H:H,"&gt;0",'02'!B:B,B46)+COUNTIFS('03'!H:H,"&gt;0",'03'!B:B,B46)+COUNTIFS('04'!H:H,"&gt;0",'04'!B:B,B46)+COUNTIFS('05'!H:H,"&gt;0",'05'!B:B,B46)+COUNTIFS('06'!H:H,"&gt;0",'06'!B:B,B46)+COUNTIFS('07'!H:H,"&gt;0",'07'!B:B,B46)+COUNTIFS('08'!H:H,"&gt;0",'08'!B:B,B46)+COUNTIFS('09'!H:H,"&gt;0",'09'!B:B,B46)+COUNTIFS('10'!I:I,"&gt;0",'10'!B:B,B46)+COUNTIFS('11'!H:H,"&gt;0",'11'!B:B,B46)+COUNTIFS('12'!H:H,"&gt;0",'12'!B:B,B46)</f>
        <v>0</v>
      </c>
      <c r="E46" s="58">
        <f>COUNTIFS('01'!H:H,"&lt;0",'01'!B:B,B46)+COUNTIFS('02'!H:H,"&lt;0",'02'!B:B,B46)+COUNTIFS('03'!H:H,"&lt;0",'03'!B:B,B46)+COUNTIFS('04'!H:H,"&lt;0",'04'!B:B,B46)+COUNTIFS('05'!H:H,"&lt;0",'05'!B:B,B46)+COUNTIFS('06'!H:H,"&lt;0",'06'!B:B,B46)+COUNTIFS('07'!H:H,"&lt;0",'07'!B:B,B46)+COUNTIFS('08'!H:H,"&lt;0",'08'!B:B,B46)+COUNTIFS('09'!H:H,"&lt;0",'09'!B:B,B46)+COUNTIFS('10'!I:I,"&lt;0",'10'!B:B,B46)+COUNTIFS('11'!H:H,"&lt;0",'11'!B:B,B46)+COUNTIFS('12'!H:H,"&lt;0",'12'!B:B,B46)</f>
        <v>0</v>
      </c>
      <c r="F46" s="245">
        <f>SUMIF('01'!B:B,B46,'01'!H:H)+SUMIF('02'!B:B,B46,'02'!H:H)+SUMIF('03'!B:B,B46,'03'!H:H)+SUMIF('04'!B:B,B46,'04'!H:H)+SUMIF('05'!B:B,B46,'05'!H:H)+SUMIF('06'!B:B,B46,'06'!H:H)+SUMIF('07'!B:B,B46,'07'!H:H)+SUMIF('08'!B:B,B46,'08'!H:H)+SUMIF('09'!B:B,B46,'09'!H:H)+SUMIF('10'!B:B,B46,'10'!I:I)+SUMIF('11'!B:B,B46,'11'!H:H)+SUMIF('12'!B:B,B46,'12'!H:H)</f>
        <v>0</v>
      </c>
      <c r="G46" s="61">
        <f t="shared" si="3"/>
        <v>0</v>
      </c>
      <c r="H46" s="212"/>
      <c r="I46" s="24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43"/>
    </row>
    <row r="47" spans="1:22" ht="24.75" customHeight="1">
      <c r="A47" s="244" t="s">
        <v>276</v>
      </c>
      <c r="B47" s="67" t="s">
        <v>276</v>
      </c>
      <c r="C47" s="58">
        <f>COUNTIF('01'!B:B,B47)+COUNTIF('02'!B:B,B47)+COUNTIF('03'!B:B,B47)+COUNTIF('04'!B:B,B47)+COUNTIF('05'!B:B,B47)+COUNTIF('06'!B:B,B47)+COUNTIF('07'!B:B,B47)+COUNTIF('08'!B:B,B47)+COUNTIF('09'!B:B,B47)+COUNTIF('10'!B:B,B47)+COUNTIF('11'!B:B,B47)+COUNTIF('12'!B:B,B47)</f>
        <v>0</v>
      </c>
      <c r="D47" s="58">
        <f>COUNTIFS('01'!H:H,"&gt;0",'01'!B:B,B47)+COUNTIFS('02'!H:H,"&gt;0",'02'!B:B,B47)+COUNTIFS('03'!H:H,"&gt;0",'03'!B:B,B47)+COUNTIFS('04'!H:H,"&gt;0",'04'!B:B,B47)+COUNTIFS('05'!H:H,"&gt;0",'05'!B:B,B47)+COUNTIFS('06'!H:H,"&gt;0",'06'!B:B,B47)+COUNTIFS('07'!H:H,"&gt;0",'07'!B:B,B47)+COUNTIFS('08'!H:H,"&gt;0",'08'!B:B,B47)+COUNTIFS('09'!H:H,"&gt;0",'09'!B:B,B47)+COUNTIFS('10'!I:I,"&gt;0",'10'!B:B,B47)+COUNTIFS('11'!H:H,"&gt;0",'11'!B:B,B47)+COUNTIFS('12'!H:H,"&gt;0",'12'!B:B,B47)</f>
        <v>0</v>
      </c>
      <c r="E47" s="58">
        <f>COUNTIFS('01'!H:H,"&lt;0",'01'!B:B,B47)+COUNTIFS('02'!H:H,"&lt;0",'02'!B:B,B47)+COUNTIFS('03'!H:H,"&lt;0",'03'!B:B,B47)+COUNTIFS('04'!H:H,"&lt;0",'04'!B:B,B47)+COUNTIFS('05'!H:H,"&lt;0",'05'!B:B,B47)+COUNTIFS('06'!H:H,"&lt;0",'06'!B:B,B47)+COUNTIFS('07'!H:H,"&lt;0",'07'!B:B,B47)+COUNTIFS('08'!H:H,"&lt;0",'08'!B:B,B47)+COUNTIFS('09'!H:H,"&lt;0",'09'!B:B,B47)+COUNTIFS('10'!I:I,"&lt;0",'10'!B:B,B47)+COUNTIFS('11'!H:H,"&lt;0",'11'!B:B,B47)+COUNTIFS('12'!H:H,"&lt;0",'12'!B:B,B47)</f>
        <v>0</v>
      </c>
      <c r="F47" s="245">
        <f>SUMIF('01'!B:B,B47,'01'!H:H)+SUMIF('02'!B:B,B47,'02'!H:H)+SUMIF('03'!B:B,B47,'03'!H:H)+SUMIF('04'!B:B,B47,'04'!H:H)+SUMIF('05'!B:B,B47,'05'!H:H)+SUMIF('06'!B:B,B47,'06'!H:H)+SUMIF('07'!B:B,B47,'07'!H:H)+SUMIF('08'!B:B,B47,'08'!H:H)+SUMIF('09'!B:B,B47,'09'!H:H)+SUMIF('10'!B:B,B47,'10'!I:I)+SUMIF('11'!B:B,B47,'11'!H:H)+SUMIF('12'!B:B,B47,'12'!H:H)</f>
        <v>0</v>
      </c>
      <c r="G47" s="61">
        <f t="shared" si="3"/>
        <v>0</v>
      </c>
      <c r="H47" s="212"/>
      <c r="I47" s="246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8"/>
    </row>
    <row r="48" spans="1:22" ht="24.75" customHeight="1">
      <c r="A48" s="64" t="s">
        <v>277</v>
      </c>
      <c r="B48" s="65" t="s">
        <v>277</v>
      </c>
      <c r="C48" s="66">
        <f>COUNTIF('01'!B:B,B48)+COUNTIF('02'!B:B,B48)+COUNTIF('03'!B:B,B48)+COUNTIF('04'!B:B,B48)+COUNTIF('05'!B:B,B48)+COUNTIF('06'!B:B,B48)+COUNTIF('07'!B:B,B48)+COUNTIF('08'!B:B,B48)+COUNTIF('09'!B:B,B48)+COUNTIF('10'!B:B,B48)+COUNTIF('11'!B:B,B48)+COUNTIF('12'!B:B,B48)</f>
        <v>0</v>
      </c>
      <c r="D48" s="66">
        <f>COUNTIFS('01'!H:H,"&gt;0",'01'!B:B,B48)+COUNTIFS('02'!H:H,"&gt;0",'02'!B:B,B48)+COUNTIFS('03'!H:H,"&gt;0",'03'!B:B,B48)+COUNTIFS('04'!H:H,"&gt;0",'04'!B:B,B48)+COUNTIFS('05'!H:H,"&gt;0",'05'!B:B,B48)+COUNTIFS('06'!H:H,"&gt;0",'06'!B:B,B48)+COUNTIFS('07'!H:H,"&gt;0",'07'!B:B,B48)+COUNTIFS('08'!H:H,"&gt;0",'08'!B:B,B48)+COUNTIFS('09'!H:H,"&gt;0",'09'!B:B,B48)+COUNTIFS('10'!I:I,"&gt;0",'10'!B:B,B48)+COUNTIFS('11'!H:H,"&gt;0",'11'!B:B,B48)+COUNTIFS('12'!H:H,"&gt;0",'12'!B:B,B48)</f>
        <v>0</v>
      </c>
      <c r="E48" s="66">
        <f>COUNTIFS('01'!H:H,"&lt;0",'01'!B:B,B48)+COUNTIFS('02'!H:H,"&lt;0",'02'!B:B,B48)+COUNTIFS('03'!H:H,"&lt;0",'03'!B:B,B48)+COUNTIFS('04'!H:H,"&lt;0",'04'!B:B,B48)+COUNTIFS('05'!H:H,"&lt;0",'05'!B:B,B48)+COUNTIFS('06'!H:H,"&lt;0",'06'!B:B,B48)+COUNTIFS('07'!H:H,"&lt;0",'07'!B:B,B48)+COUNTIFS('08'!H:H,"&lt;0",'08'!B:B,B48)+COUNTIFS('09'!H:H,"&lt;0",'09'!B:B,B48)+COUNTIFS('10'!I:I,"&lt;0",'10'!B:B,B48)+COUNTIFS('11'!H:H,"&lt;0",'11'!B:B,B48)+COUNTIFS('12'!H:H,"&lt;0",'12'!B:B,B48)</f>
        <v>0</v>
      </c>
      <c r="F48" s="245">
        <f>SUMIF('01'!B:B,B48,'01'!H:H)+SUMIF('02'!B:B,B48,'02'!H:H)+SUMIF('03'!B:B,B48,'03'!H:H)+SUMIF('04'!B:B,B48,'04'!H:H)+SUMIF('05'!B:B,B48,'05'!H:H)+SUMIF('06'!B:B,B48,'06'!H:H)+SUMIF('07'!B:B,B48,'07'!H:H)+SUMIF('08'!B:B,B48,'08'!H:H)+SUMIF('09'!B:B,B48,'09'!H:H)+SUMIF('10'!B:B,B48,'10'!I:I)+SUMIF('11'!B:B,B48,'11'!H:H)+SUMIF('12'!B:B,B48,'12'!H:H)</f>
        <v>0</v>
      </c>
      <c r="G48" s="61">
        <f t="shared" si="3"/>
        <v>0</v>
      </c>
      <c r="H48" s="212"/>
      <c r="I48" s="188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28"/>
    </row>
    <row r="49" spans="1:22" ht="24.75" customHeight="1">
      <c r="A49" s="67" t="s">
        <v>278</v>
      </c>
      <c r="B49" s="67" t="s">
        <v>278</v>
      </c>
      <c r="C49" s="66">
        <f>COUNTIF('01'!B:B,B49)+COUNTIF('02'!B:B,B49)+COUNTIF('03'!B:B,B49)+COUNTIF('04'!B:B,B49)+COUNTIF('05'!B:B,B49)+COUNTIF('06'!B:B,B49)+COUNTIF('07'!B:B,B49)+COUNTIF('08'!B:B,B49)+COUNTIF('09'!B:B,B49)+COUNTIF('10'!B:B,B49)+COUNTIF('11'!B:B,B49)+COUNTIF('12'!B:B,B49)</f>
        <v>0</v>
      </c>
      <c r="D49" s="66">
        <f>COUNTIFS('01'!H:H,"&gt;0",'01'!B:B,B49)+COUNTIFS('02'!H:H,"&gt;0",'02'!B:B,B49)+COUNTIFS('03'!H:H,"&gt;0",'03'!B:B,B49)+COUNTIFS('04'!H:H,"&gt;0",'04'!B:B,B49)+COUNTIFS('05'!H:H,"&gt;0",'05'!B:B,B49)+COUNTIFS('06'!H:H,"&gt;0",'06'!B:B,B49)+COUNTIFS('07'!H:H,"&gt;0",'07'!B:B,B49)+COUNTIFS('08'!H:H,"&gt;0",'08'!B:B,B49)+COUNTIFS('09'!H:H,"&gt;0",'09'!B:B,B49)+COUNTIFS('10'!I:I,"&gt;0",'10'!B:B,B49)+COUNTIFS('11'!H:H,"&gt;0",'11'!B:B,B49)+COUNTIFS('12'!H:H,"&gt;0",'12'!B:B,B49)</f>
        <v>0</v>
      </c>
      <c r="E49" s="66">
        <f>COUNTIFS('01'!H:H,"&lt;0",'01'!B:B,B49)+COUNTIFS('02'!H:H,"&lt;0",'02'!B:B,B49)+COUNTIFS('03'!H:H,"&lt;0",'03'!B:B,B49)+COUNTIFS('04'!H:H,"&lt;0",'04'!B:B,B49)+COUNTIFS('05'!H:H,"&lt;0",'05'!B:B,B49)+COUNTIFS('06'!H:H,"&lt;0",'06'!B:B,B49)+COUNTIFS('07'!H:H,"&lt;0",'07'!B:B,B49)+COUNTIFS('08'!H:H,"&lt;0",'08'!B:B,B49)+COUNTIFS('09'!H:H,"&lt;0",'09'!B:B,B49)+COUNTIFS('10'!I:I,"&lt;0",'10'!B:B,B49)+COUNTIFS('11'!H:H,"&lt;0",'11'!B:B,B49)+COUNTIFS('12'!H:H,"&lt;0",'12'!B:B,B49)</f>
        <v>0</v>
      </c>
      <c r="F49" s="245">
        <f>SUMIF('01'!B:B,B49,'01'!H:H)+SUMIF('02'!B:B,B49,'02'!H:H)+SUMIF('03'!B:B,B49,'03'!H:H)+SUMIF('04'!B:B,B49,'04'!H:H)+SUMIF('05'!B:B,B49,'05'!H:H)+SUMIF('06'!B:B,B49,'06'!H:H)+SUMIF('07'!B:B,B49,'07'!H:H)+SUMIF('08'!B:B,B49,'08'!H:H)+SUMIF('09'!B:B,B49,'09'!H:H)+SUMIF('10'!B:B,B49,'10'!I:I)+SUMIF('11'!B:B,B49,'11'!H:H)+SUMIF('12'!B:B,B49,'12'!H:H)</f>
        <v>0</v>
      </c>
      <c r="G49" s="61">
        <f t="shared" si="3"/>
        <v>0</v>
      </c>
      <c r="H49" s="212"/>
      <c r="I49" s="231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28"/>
    </row>
    <row r="50" spans="1:22" ht="24.75" customHeight="1">
      <c r="A50" s="68" t="s">
        <v>279</v>
      </c>
      <c r="B50" s="63" t="s">
        <v>279</v>
      </c>
      <c r="C50" s="43">
        <f>COUNTIF('01'!B:B,B50)+COUNTIF('02'!B:B,B50)+COUNTIF('03'!B:B,B50)+COUNTIF('04'!B:B,B50)+COUNTIF('05'!B:B,B50)+COUNTIF('06'!B:B,B50)+COUNTIF('07'!B:B,B50)+COUNTIF('08'!B:B,B50)+COUNTIF('09'!B:B,B50)+COUNTIF('10'!B:B,B50)+COUNTIF('11'!B:B,B50)+COUNTIF('12'!B:B,B50)</f>
        <v>0</v>
      </c>
      <c r="D50" s="43">
        <f>COUNTIFS('01'!H:H,"&gt;0",'01'!B:B,B50)+COUNTIFS('02'!H:H,"&gt;0",'02'!B:B,B50)+COUNTIFS('03'!H:H,"&gt;0",'03'!B:B,B50)+COUNTIFS('04'!H:H,"&gt;0",'04'!B:B,B50)+COUNTIFS('05'!H:H,"&gt;0",'05'!B:B,B50)+COUNTIFS('06'!H:H,"&gt;0",'06'!B:B,B50)+COUNTIFS('07'!H:H,"&gt;0",'07'!B:B,B50)+COUNTIFS('08'!H:H,"&gt;0",'08'!B:B,B50)+COUNTIFS('09'!H:H,"&gt;0",'09'!B:B,B50)+COUNTIFS('10'!I:I,"&gt;0",'10'!B:B,B50)+COUNTIFS('11'!H:H,"&gt;0",'11'!B:B,B50)+COUNTIFS('12'!H:H,"&gt;0",'12'!B:B,B50)</f>
        <v>0</v>
      </c>
      <c r="E50" s="43">
        <f>COUNTIFS('01'!H:H,"&lt;0",'01'!B:B,B50)+COUNTIFS('02'!H:H,"&lt;0",'02'!B:B,B50)+COUNTIFS('03'!H:H,"&lt;0",'03'!B:B,B50)+COUNTIFS('04'!H:H,"&lt;0",'04'!B:B,B50)+COUNTIFS('05'!H:H,"&lt;0",'05'!B:B,B50)+COUNTIFS('06'!H:H,"&lt;0",'06'!B:B,B50)+COUNTIFS('07'!H:H,"&lt;0",'07'!B:B,B50)+COUNTIFS('08'!H:H,"&lt;0",'08'!B:B,B50)+COUNTIFS('09'!H:H,"&lt;0",'09'!B:B,B50)+COUNTIFS('10'!I:I,"&lt;0",'10'!B:B,B50)+COUNTIFS('11'!H:H,"&lt;0",'11'!B:B,B50)+COUNTIFS('12'!H:H,"&lt;0",'12'!B:B,B50)</f>
        <v>0</v>
      </c>
      <c r="F50" s="41">
        <f>SUMIF('01'!B:B,B50,'01'!H:H)+SUMIF('02'!B:B,B50,'02'!H:H)+SUMIF('03'!B:B,B50,'03'!H:H)+SUMIF('04'!B:B,B50,'04'!H:H)+SUMIF('05'!B:B,B50,'05'!H:H)+SUMIF('06'!B:B,B50,'06'!H:H)+SUMIF('07'!B:B,B50,'07'!H:H)+SUMIF('08'!B:B,B50,'08'!H:H)+SUMIF('09'!B:B,B50,'09'!H:H)+SUMIF('10'!B:B,B50,'10'!I:I)+SUMIF('11'!B:B,B50,'11'!H:H)+SUMIF('12'!B:B,B50,'12'!H:H)</f>
        <v>0</v>
      </c>
      <c r="G50" s="53">
        <f>SUM(F50:F51)</f>
        <v>0</v>
      </c>
      <c r="H50" s="212"/>
      <c r="I50" s="231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28"/>
    </row>
    <row r="51" spans="1:22" ht="24.75" customHeight="1">
      <c r="A51" s="240" t="s">
        <v>280</v>
      </c>
      <c r="B51" s="63" t="s">
        <v>280</v>
      </c>
      <c r="C51" s="43">
        <f>COUNTIF('01'!B:B,B51)+COUNTIF('02'!B:B,B51)+COUNTIF('03'!B:B,B51)+COUNTIF('04'!B:B,B51)+COUNTIF('05'!B:B,B51)+COUNTIF('06'!B:B,B51)+COUNTIF('07'!B:B,B51)+COUNTIF('08'!B:B,B51)+COUNTIF('09'!B:B,B51)+COUNTIF('10'!B:B,B51)+COUNTIF('11'!B:B,B51)+COUNTIF('12'!B:B,B51)</f>
        <v>0</v>
      </c>
      <c r="D51" s="43">
        <f>COUNTIFS('01'!H:H,"&gt;0",'01'!B:B,B51)+COUNTIFS('02'!H:H,"&gt;0",'02'!B:B,B51)+COUNTIFS('03'!H:H,"&gt;0",'03'!B:B,B51)+COUNTIFS('04'!H:H,"&gt;0",'04'!B:B,B51)+COUNTIFS('05'!H:H,"&gt;0",'05'!B:B,B51)+COUNTIFS('06'!H:H,"&gt;0",'06'!B:B,B51)+COUNTIFS('07'!H:H,"&gt;0",'07'!B:B,B51)+COUNTIFS('08'!H:H,"&gt;0",'08'!B:B,B51)+COUNTIFS('09'!H:H,"&gt;0",'09'!B:B,B51)+COUNTIFS('10'!I:I,"&gt;0",'10'!B:B,B51)+COUNTIFS('11'!H:H,"&gt;0",'11'!B:B,B51)+COUNTIFS('12'!H:H,"&gt;0",'12'!B:B,B51)</f>
        <v>0</v>
      </c>
      <c r="E51" s="43">
        <f>COUNTIFS('01'!H:H,"&lt;0",'01'!B:B,B51)+COUNTIFS('02'!H:H,"&lt;0",'02'!B:B,B51)+COUNTIFS('03'!H:H,"&lt;0",'03'!B:B,B51)+COUNTIFS('04'!H:H,"&lt;0",'04'!B:B,B51)+COUNTIFS('05'!H:H,"&lt;0",'05'!B:B,B51)+COUNTIFS('06'!H:H,"&lt;0",'06'!B:B,B51)+COUNTIFS('07'!H:H,"&lt;0",'07'!B:B,B51)+COUNTIFS('08'!H:H,"&lt;0",'08'!B:B,B51)+COUNTIFS('09'!H:H,"&lt;0",'09'!B:B,B51)+COUNTIFS('10'!I:I,"&lt;0",'10'!B:B,B51)+COUNTIFS('11'!H:H,"&lt;0",'11'!B:B,B51)+COUNTIFS('12'!H:H,"&lt;0",'12'!B:B,B51)</f>
        <v>0</v>
      </c>
      <c r="F51" s="241">
        <f>SUMIF('01'!B:B,B51,'01'!H:H)+SUMIF('02'!B:B,B51,'02'!H:H)+SUMIF('03'!B:B,B51,'03'!H:H)+SUMIF('04'!B:B,B51,'04'!H:H)+SUMIF('05'!B:B,B51,'05'!H:H)+SUMIF('06'!B:B,B51,'06'!H:H)+SUMIF('07'!B:B,B51,'07'!H:H)+SUMIF('08'!B:B,B51,'08'!H:H)+SUMIF('09'!B:B,B51,'09'!H:H)+SUMIF('10'!B:B,B51,'10'!I:I)+SUMIF('11'!B:B,B51,'11'!H:H)+SUMIF('12'!B:B,B51,'12'!H:H)</f>
        <v>0</v>
      </c>
      <c r="G51" s="61">
        <f>F51</f>
        <v>0</v>
      </c>
      <c r="H51" s="212"/>
      <c r="I51" s="231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28"/>
    </row>
    <row r="52" spans="1:22" ht="24.75" customHeight="1">
      <c r="A52" s="244" t="s">
        <v>281</v>
      </c>
      <c r="B52" s="67" t="s">
        <v>281</v>
      </c>
      <c r="C52" s="56">
        <f>COUNTIF('01'!B:B,B52)+COUNTIF('02'!B:B,B52)+COUNTIF('03'!B:B,B52)+COUNTIF('04'!B:B,B52)+COUNTIF('05'!B:B,B52)+COUNTIF('06'!B:B,B52)+COUNTIF('07'!B:B,B52)+COUNTIF('08'!B:B,B52)+COUNTIF('09'!B:B,B52)+COUNTIF('10'!B:B,B52)+COUNTIF('11'!B:B,B52)+COUNTIF('12'!B:B,B52)</f>
        <v>0</v>
      </c>
      <c r="D52" s="56">
        <f>COUNTIFS('01'!H:H,"&gt;0",'01'!B:B,B52)+COUNTIFS('02'!H:H,"&gt;0",'02'!B:B,B52)+COUNTIFS('03'!H:H,"&gt;0",'03'!B:B,B52)+COUNTIFS('04'!H:H,"&gt;0",'04'!B:B,B52)+COUNTIFS('05'!H:H,"&gt;0",'05'!B:B,B52)+COUNTIFS('06'!H:H,"&gt;0",'06'!B:B,B52)+COUNTIFS('07'!H:H,"&gt;0",'07'!B:B,B52)+COUNTIFS('08'!H:H,"&gt;0",'08'!B:B,B52)+COUNTIFS('09'!H:H,"&gt;0",'09'!B:B,B52)+COUNTIFS('10'!I:I,"&gt;0",'10'!B:B,B52)+COUNTIFS('11'!H:H,"&gt;0",'11'!B:B,B52)+COUNTIFS('12'!H:H,"&gt;0",'12'!B:B,B52)</f>
        <v>0</v>
      </c>
      <c r="E52" s="56">
        <f>COUNTIFS('01'!H:H,"&lt;0",'01'!B:B,B52)+COUNTIFS('02'!H:H,"&lt;0",'02'!B:B,B52)+COUNTIFS('03'!H:H,"&lt;0",'03'!B:B,B52)+COUNTIFS('04'!H:H,"&lt;0",'04'!B:B,B52)+COUNTIFS('05'!H:H,"&lt;0",'05'!B:B,B52)+COUNTIFS('06'!H:H,"&lt;0",'06'!B:B,B52)+COUNTIFS('07'!H:H,"&lt;0",'07'!B:B,B52)+COUNTIFS('08'!H:H,"&lt;0",'08'!B:B,B52)+COUNTIFS('09'!H:H,"&lt;0",'09'!B:B,B52)+COUNTIFS('10'!I:I,"&lt;0",'10'!B:B,B52)+COUNTIFS('11'!H:H,"&lt;0",'11'!B:B,B52)+COUNTIFS('12'!H:H,"&lt;0",'12'!B:B,B52)</f>
        <v>0</v>
      </c>
      <c r="F52" s="48">
        <f>SUMIF('01'!B:B,B52,'01'!H:H)+SUMIF('02'!B:B,B52,'02'!H:H)+SUMIF('03'!B:B,B52,'03'!H:H)+SUMIF('04'!B:B,B52,'04'!H:H)+SUMIF('05'!B:B,B52,'05'!H:H)+SUMIF('06'!B:B,B52,'06'!H:H)+SUMIF('07'!B:B,B52,'07'!H:H)+SUMIF('08'!B:B,B52,'08'!H:H)+SUMIF('09'!B:B,B52,'09'!H:H)+SUMIF('10'!B:B,B52,'10'!I:I)+SUMIF('11'!B:B,B52,'11'!H:H)+SUMIF('12'!B:B,B52,'12'!H:H)</f>
        <v>0</v>
      </c>
      <c r="G52" s="57">
        <f>SUM(F52:F53)</f>
        <v>0</v>
      </c>
      <c r="H52" s="212"/>
      <c r="I52" s="231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28"/>
    </row>
    <row r="53" spans="1:22" ht="24.75" customHeight="1">
      <c r="A53" s="64" t="s">
        <v>282</v>
      </c>
      <c r="B53" s="65" t="s">
        <v>282</v>
      </c>
      <c r="C53" s="69">
        <f>COUNTIF('01'!B:B,B53)+COUNTIF('02'!B:B,B53)+COUNTIF('03'!B:B,B53)+COUNTIF('04'!B:B,B53)+COUNTIF('05'!B:B,B53)+COUNTIF('06'!B:B,B53)+COUNTIF('07'!B:B,B53)+COUNTIF('08'!B:B,B53)+COUNTIF('09'!B:B,B53)+COUNTIF('10'!B:B,B53)+COUNTIF('11'!B:B,B53)+COUNTIF('12'!B:B,B53)</f>
        <v>0</v>
      </c>
      <c r="D53" s="69">
        <f>COUNTIFS('01'!H:H,"&gt;0",'01'!B:B,B53)+COUNTIFS('02'!H:H,"&gt;0",'02'!B:B,B53)+COUNTIFS('03'!H:H,"&gt;0",'03'!B:B,B53)+COUNTIFS('04'!H:H,"&gt;0",'04'!B:B,B53)+COUNTIFS('05'!H:H,"&gt;0",'05'!B:B,B53)+COUNTIFS('06'!H:H,"&gt;0",'06'!B:B,B53)+COUNTIFS('07'!H:H,"&gt;0",'07'!B:B,B53)+COUNTIFS('08'!H:H,"&gt;0",'08'!B:B,B53)+COUNTIFS('09'!H:H,"&gt;0",'09'!B:B,B53)+COUNTIFS('10'!I:I,"&gt;0",'10'!B:B,B53)+COUNTIFS('11'!H:H,"&gt;0",'11'!B:B,B53)+COUNTIFS('12'!H:H,"&gt;0",'12'!B:B,B53)</f>
        <v>0</v>
      </c>
      <c r="E53" s="69">
        <f>COUNTIFS('01'!H:H,"&lt;0",'01'!B:B,B53)+COUNTIFS('02'!H:H,"&lt;0",'02'!B:B,B53)+COUNTIFS('03'!H:H,"&lt;0",'03'!B:B,B53)+COUNTIFS('04'!H:H,"&lt;0",'04'!B:B,B53)+COUNTIFS('05'!H:H,"&lt;0",'05'!B:B,B53)+COUNTIFS('06'!H:H,"&lt;0",'06'!B:B,B53)+COUNTIFS('07'!H:H,"&lt;0",'07'!B:B,B53)+COUNTIFS('08'!H:H,"&lt;0",'08'!B:B,B53)+COUNTIFS('09'!H:H,"&lt;0",'09'!B:B,B53)+COUNTIFS('10'!I:I,"&lt;0",'10'!B:B,B53)+COUNTIFS('11'!H:H,"&lt;0",'11'!B:B,B53)+COUNTIFS('12'!H:H,"&lt;0",'12'!B:B,B53)</f>
        <v>0</v>
      </c>
      <c r="F53" s="245">
        <f>SUMIF('01'!B:B,B53,'01'!H:H)+SUMIF('02'!B:B,B53,'02'!H:H)+SUMIF('03'!B:B,B53,'03'!H:H)+SUMIF('04'!B:B,B53,'04'!H:H)+SUMIF('05'!B:B,B53,'05'!H:H)+SUMIF('06'!B:B,B53,'06'!H:H)+SUMIF('07'!B:B,B53,'07'!H:H)+SUMIF('08'!B:B,B53,'08'!H:H)+SUMIF('09'!B:B,B53,'09'!H:H)+SUMIF('10'!B:B,B53,'10'!I:I)+SUMIF('11'!B:B,B53,'11'!H:H)+SUMIF('12'!B:B,B53,'12'!H:H)</f>
        <v>0</v>
      </c>
      <c r="G53" s="61">
        <f t="shared" ref="G53:G57" si="4">F53</f>
        <v>0</v>
      </c>
      <c r="H53" s="212"/>
      <c r="I53" s="231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28"/>
    </row>
    <row r="54" spans="1:22" ht="24.75" customHeight="1">
      <c r="A54" s="59" t="s">
        <v>283</v>
      </c>
      <c r="B54" s="55" t="s">
        <v>284</v>
      </c>
      <c r="C54" s="237">
        <f>COUNTIF('01'!B:B,B54)+COUNTIF('02'!B:B,B54)+COUNTIF('03'!B:B,B54)+COUNTIF('04'!B:B,B54)+COUNTIF('05'!B:B,B54)+COUNTIF('06'!B:B,B54)+COUNTIF('07'!B:B,B54)+COUNTIF('08'!B:B,B54)+COUNTIF('09'!B:B,B54)+COUNTIF('10'!B:B,B54)+COUNTIF('11'!B:B,B54)+COUNTIF('12'!B:B,B54)</f>
        <v>0</v>
      </c>
      <c r="D54" s="237">
        <f>COUNTIFS('01'!H:H,"&gt;0",'01'!B:B,B54)+COUNTIFS('02'!H:H,"&gt;0",'02'!B:B,B54)+COUNTIFS('03'!H:H,"&gt;0",'03'!B:B,B54)+COUNTIFS('04'!H:H,"&gt;0",'04'!B:B,B54)+COUNTIFS('05'!H:H,"&gt;0",'05'!B:B,B54)+COUNTIFS('06'!H:H,"&gt;0",'06'!B:B,B54)+COUNTIFS('07'!H:H,"&gt;0",'07'!B:B,B54)+COUNTIFS('08'!H:H,"&gt;0",'08'!B:B,B54)+COUNTIFS('09'!H:H,"&gt;0",'09'!B:B,B54)+COUNTIFS('10'!I:I,"&gt;0",'10'!B:B,B54)+COUNTIFS('11'!H:H,"&gt;0",'11'!B:B,B54)+COUNTIFS('12'!H:H,"&gt;0",'12'!B:B,B54)</f>
        <v>0</v>
      </c>
      <c r="E54" s="237">
        <f>COUNTIFS('01'!H:H,"&lt;0",'01'!B:B,B54)+COUNTIFS('02'!H:H,"&lt;0",'02'!B:B,B54)+COUNTIFS('03'!H:H,"&lt;0",'03'!B:B,B54)+COUNTIFS('04'!H:H,"&lt;0",'04'!B:B,B54)+COUNTIFS('05'!H:H,"&lt;0",'05'!B:B,B54)+COUNTIFS('06'!H:H,"&lt;0",'06'!B:B,B54)+COUNTIFS('07'!H:H,"&lt;0",'07'!B:B,B54)+COUNTIFS('08'!H:H,"&lt;0",'08'!B:B,B54)+COUNTIFS('09'!H:H,"&lt;0",'09'!B:B,B54)+COUNTIFS('10'!I:I,"&lt;0",'10'!B:B,B54)+COUNTIFS('11'!H:H,"&lt;0",'11'!B:B,B54)+COUNTIFS('12'!H:H,"&lt;0",'12'!B:B,B54)</f>
        <v>0</v>
      </c>
      <c r="F54" s="41">
        <f>SUMIF('01'!B:B,B54,'01'!H:H)+SUMIF('02'!B:B,B54,'02'!H:H)+SUMIF('03'!B:B,B54,'03'!H:H)+SUMIF('04'!B:B,B54,'04'!H:H)+SUMIF('05'!B:B,B54,'05'!H:H)+SUMIF('06'!B:B,B54,'06'!H:H)+SUMIF('07'!B:B,B54,'07'!H:H)+SUMIF('08'!B:B,B54,'08'!H:H)+SUMIF('09'!B:B,B54,'09'!H:H)+SUMIF('10'!B:B,B54,'10'!I:I)+SUMIF('11'!B:B,B54,'11'!H:H)+SUMIF('12'!B:B,B54,'12'!H:H)</f>
        <v>0</v>
      </c>
      <c r="G54" s="61">
        <f t="shared" si="4"/>
        <v>0</v>
      </c>
      <c r="H54" s="212"/>
      <c r="I54" s="231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28"/>
    </row>
    <row r="55" spans="1:22" ht="24.75" customHeight="1">
      <c r="A55" s="45" t="s">
        <v>160</v>
      </c>
      <c r="B55" s="65" t="s">
        <v>285</v>
      </c>
      <c r="C55" s="56">
        <f>COUNTIF('01'!B:B,B55)+COUNTIF('02'!B:B,B55)+COUNTIF('03'!B:B,B55)+COUNTIF('04'!B:B,B55)+COUNTIF('05'!B:B,B55)+COUNTIF('06'!B:B,B55)+COUNTIF('07'!B:B,B55)+COUNTIF('08'!B:B,B55)+COUNTIF('09'!B:B,B55)+COUNTIF('10'!B:B,B55)+COUNTIF('11'!B:B,B55)+COUNTIF('12'!B:B,B55)</f>
        <v>0</v>
      </c>
      <c r="D55" s="56">
        <f>COUNTIFS('01'!H:H,"&gt;0",'01'!B:B,B55)+COUNTIFS('02'!H:H,"&gt;0",'02'!B:B,B55)+COUNTIFS('03'!H:H,"&gt;0",'03'!B:B,B55)+COUNTIFS('04'!H:H,"&gt;0",'04'!B:B,B55)+COUNTIFS('05'!H:H,"&gt;0",'05'!B:B,B55)+COUNTIFS('06'!H:H,"&gt;0",'06'!B:B,B55)+COUNTIFS('07'!H:H,"&gt;0",'07'!B:B,B55)+COUNTIFS('08'!H:H,"&gt;0",'08'!B:B,B55)+COUNTIFS('09'!H:H,"&gt;0",'09'!B:B,B55)+COUNTIFS('10'!I:I,"&gt;0",'10'!B:B,B55)+COUNTIFS('11'!H:H,"&gt;0",'11'!B:B,B55)+COUNTIFS('12'!H:H,"&gt;0",'12'!B:B,B55)</f>
        <v>0</v>
      </c>
      <c r="E55" s="56">
        <f>COUNTIFS('01'!H:H,"&lt;0",'01'!B:B,B55)+COUNTIFS('02'!H:H,"&lt;0",'02'!B:B,B55)+COUNTIFS('03'!H:H,"&lt;0",'03'!B:B,B55)+COUNTIFS('04'!H:H,"&lt;0",'04'!B:B,B55)+COUNTIFS('05'!H:H,"&lt;0",'05'!B:B,B55)+COUNTIFS('06'!H:H,"&lt;0",'06'!B:B,B55)+COUNTIFS('07'!H:H,"&lt;0",'07'!B:B,B55)+COUNTIFS('08'!H:H,"&lt;0",'08'!B:B,B55)+COUNTIFS('09'!H:H,"&lt;0",'09'!B:B,B55)+COUNTIFS('10'!I:I,"&lt;0",'10'!B:B,B55)+COUNTIFS('11'!H:H,"&lt;0",'11'!B:B,B55)+COUNTIFS('12'!H:H,"&lt;0",'12'!B:B,B55)</f>
        <v>0</v>
      </c>
      <c r="F55" s="48">
        <f>SUMIF('01'!B:B,B55,'01'!H:H)+SUMIF('02'!B:B,B55,'02'!H:H)+SUMIF('03'!B:B,B55,'03'!H:H)+SUMIF('04'!B:B,B55,'04'!H:H)+SUMIF('05'!B:B,B55,'05'!H:H)+SUMIF('06'!B:B,B55,'06'!H:H)+SUMIF('07'!B:B,B55,'07'!H:H)+SUMIF('08'!B:B,B55,'08'!H:H)+SUMIF('09'!B:B,B55,'09'!H:H)+SUMIF('10'!B:B,B55,'10'!I:I)+SUMIF('11'!B:B,B55,'11'!H:H)+SUMIF('12'!B:B,B55,'12'!H:H)</f>
        <v>0</v>
      </c>
      <c r="G55" s="44">
        <f t="shared" si="4"/>
        <v>0</v>
      </c>
      <c r="H55" s="212"/>
      <c r="I55" s="231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28"/>
    </row>
    <row r="56" spans="1:22" ht="24.75" customHeight="1">
      <c r="A56" s="59" t="s">
        <v>286</v>
      </c>
      <c r="B56" s="55" t="s">
        <v>287</v>
      </c>
      <c r="C56" s="237">
        <f>COUNTIF('01'!B:B,B56)+COUNTIF('02'!B:B,B56)+COUNTIF('03'!B:B,B56)+COUNTIF('04'!B:B,B56)+COUNTIF('05'!B:B,B56)+COUNTIF('06'!B:B,B56)+COUNTIF('07'!B:B,B56)+COUNTIF('08'!B:B,B56)+COUNTIF('09'!B:B,B56)+COUNTIF('10'!B:B,B56)+COUNTIF('11'!B:B,B56)+COUNTIF('12'!B:B,B56)</f>
        <v>0</v>
      </c>
      <c r="D56" s="237">
        <f>COUNTIFS('01'!H:H,"&gt;0",'01'!B:B,B56)+COUNTIFS('02'!H:H,"&gt;0",'02'!B:B,B56)+COUNTIFS('03'!H:H,"&gt;0",'03'!B:B,B56)+COUNTIFS('04'!H:H,"&gt;0",'04'!B:B,B56)+COUNTIFS('05'!H:H,"&gt;0",'05'!B:B,B56)+COUNTIFS('06'!H:H,"&gt;0",'06'!B:B,B56)+COUNTIFS('07'!H:H,"&gt;0",'07'!B:B,B56)+COUNTIFS('08'!H:H,"&gt;0",'08'!B:B,B56)+COUNTIFS('09'!H:H,"&gt;0",'09'!B:B,B56)+COUNTIFS('10'!I:I,"&gt;0",'10'!B:B,B56)+COUNTIFS('11'!H:H,"&gt;0",'11'!B:B,B56)+COUNTIFS('12'!H:H,"&gt;0",'12'!B:B,B56)</f>
        <v>0</v>
      </c>
      <c r="E56" s="237">
        <f>COUNTIFS('01'!H:H,"&lt;0",'01'!B:B,B56)+COUNTIFS('02'!H:H,"&lt;0",'02'!B:B,B56)+COUNTIFS('03'!H:H,"&lt;0",'03'!B:B,B56)+COUNTIFS('04'!H:H,"&lt;0",'04'!B:B,B56)+COUNTIFS('05'!H:H,"&lt;0",'05'!B:B,B56)+COUNTIFS('06'!H:H,"&lt;0",'06'!B:B,B56)+COUNTIFS('07'!H:H,"&lt;0",'07'!B:B,B56)+COUNTIFS('08'!H:H,"&lt;0",'08'!B:B,B56)+COUNTIFS('09'!H:H,"&lt;0",'09'!B:B,B56)+COUNTIFS('10'!I:I,"&lt;0",'10'!B:B,B56)+COUNTIFS('11'!H:H,"&lt;0",'11'!B:B,B56)+COUNTIFS('12'!H:H,"&lt;0",'12'!B:B,B56)</f>
        <v>0</v>
      </c>
      <c r="F56" s="41">
        <f>SUMIF('01'!B:B,B56,'01'!H:H)+SUMIF('02'!B:B,B56,'02'!H:H)+SUMIF('03'!B:B,B56,'03'!H:H)+SUMIF('04'!B:B,B56,'04'!H:H)+SUMIF('05'!B:B,B56,'05'!H:H)+SUMIF('06'!B:B,B56,'06'!H:H)+SUMIF('07'!B:B,B56,'07'!H:H)+SUMIF('08'!B:B,B56,'08'!H:H)+SUMIF('09'!B:B,B56,'09'!H:H)+SUMIF('10'!B:B,B56,'10'!I:I)+SUMIF('11'!B:B,B56,'11'!H:H)+SUMIF('12'!B:B,B56,'12'!H:H)</f>
        <v>0</v>
      </c>
      <c r="G56" s="61">
        <f t="shared" si="4"/>
        <v>0</v>
      </c>
      <c r="H56" s="212"/>
      <c r="I56" s="231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28"/>
    </row>
    <row r="57" spans="1:22" ht="24.75" customHeight="1">
      <c r="A57" s="70" t="s">
        <v>288</v>
      </c>
      <c r="B57" s="67" t="s">
        <v>289</v>
      </c>
      <c r="C57" s="56">
        <f>COUNTIF('01'!B:B,B57)+COUNTIF('02'!B:B,B57)+COUNTIF('03'!B:B,B57)+COUNTIF('04'!B:B,B57)+COUNTIF('05'!B:B,B57)+COUNTIF('06'!B:B,B57)+COUNTIF('07'!B:B,B57)+COUNTIF('08'!B:B,B57)+COUNTIF('09'!B:B,B57)+COUNTIF('10'!B:B,B57)+COUNTIF('11'!B:B,B57)+COUNTIF('12'!B:B,B57)</f>
        <v>0</v>
      </c>
      <c r="D57" s="56">
        <f>COUNTIFS('01'!H:H,"&gt;0",'01'!B:B,B57)+COUNTIFS('02'!H:H,"&gt;0",'02'!B:B,B57)+COUNTIFS('03'!H:H,"&gt;0",'03'!B:B,B57)+COUNTIFS('04'!H:H,"&gt;0",'04'!B:B,B57)+COUNTIFS('05'!H:H,"&gt;0",'05'!B:B,B57)+COUNTIFS('06'!H:H,"&gt;0",'06'!B:B,B57)+COUNTIFS('07'!H:H,"&gt;0",'07'!B:B,B57)+COUNTIFS('08'!H:H,"&gt;0",'08'!B:B,B57)+COUNTIFS('09'!H:H,"&gt;0",'09'!B:B,B57)+COUNTIFS('10'!I:I,"&gt;0",'10'!B:B,B57)+COUNTIFS('11'!H:H,"&gt;0",'11'!B:B,B57)+COUNTIFS('12'!H:H,"&gt;0",'12'!B:B,B57)</f>
        <v>0</v>
      </c>
      <c r="E57" s="56">
        <f>COUNTIFS('01'!H:H,"&lt;0",'01'!B:B,B57)+COUNTIFS('02'!H:H,"&lt;0",'02'!B:B,B57)+COUNTIFS('03'!H:H,"&lt;0",'03'!B:B,B57)+COUNTIFS('04'!H:H,"&lt;0",'04'!B:B,B57)+COUNTIFS('05'!H:H,"&lt;0",'05'!B:B,B57)+COUNTIFS('06'!H:H,"&lt;0",'06'!B:B,B57)+COUNTIFS('07'!H:H,"&lt;0",'07'!B:B,B57)+COUNTIFS('08'!H:H,"&lt;0",'08'!B:B,B57)+COUNTIFS('09'!H:H,"&lt;0",'09'!B:B,B57)+COUNTIFS('10'!I:I,"&lt;0",'10'!B:B,B57)+COUNTIFS('11'!H:H,"&lt;0",'11'!B:B,B57)+COUNTIFS('12'!H:H,"&lt;0",'12'!B:B,B57)</f>
        <v>0</v>
      </c>
      <c r="F57" s="48">
        <f>SUMIF('01'!B:B,B57,'01'!H:H)+SUMIF('02'!B:B,B57,'02'!H:H)+SUMIF('03'!B:B,B57,'03'!H:H)+SUMIF('04'!B:B,B57,'04'!H:H)+SUMIF('05'!B:B,B57,'05'!H:H)+SUMIF('06'!B:B,B57,'06'!H:H)+SUMIF('07'!B:B,B57,'07'!H:H)+SUMIF('08'!B:B,B57,'08'!H:H)+SUMIF('09'!B:B,B57,'09'!H:H)+SUMIF('10'!B:B,B57,'10'!I:I)+SUMIF('11'!B:B,B57,'11'!H:H)+SUMIF('12'!B:B,B57,'12'!H:H)</f>
        <v>0</v>
      </c>
      <c r="G57" s="61">
        <f t="shared" si="4"/>
        <v>0</v>
      </c>
      <c r="H57" s="212"/>
      <c r="I57" s="231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28"/>
    </row>
    <row r="58" spans="1:22" ht="24.75" customHeight="1">
      <c r="A58" s="70" t="s">
        <v>290</v>
      </c>
      <c r="B58" s="67" t="s">
        <v>291</v>
      </c>
      <c r="C58" s="58">
        <f>COUNTIF('01'!B:B,B58)+COUNTIF('02'!B:B,B58)+COUNTIF('03'!B:B,B58)+COUNTIF('04'!B:B,B58)+COUNTIF('05'!B:B,B58)+COUNTIF('06'!B:B,B58)+COUNTIF('07'!B:B,B58)+COUNTIF('08'!B:B,B58)+COUNTIF('09'!B:B,B58)+COUNTIF('10'!B:B,B58)+COUNTIF('11'!B:B,B58)+COUNTIF('12'!B:B,B58)</f>
        <v>0</v>
      </c>
      <c r="D58" s="58">
        <f>COUNTIFS('01'!H:H,"&gt;0",'01'!B:B,B58)+COUNTIFS('02'!H:H,"&gt;0",'02'!B:B,B58)+COUNTIFS('03'!H:H,"&gt;0",'03'!B:B,B58)+COUNTIFS('04'!H:H,"&gt;0",'04'!B:B,B58)+COUNTIFS('05'!H:H,"&gt;0",'05'!B:B,B58)+COUNTIFS('06'!H:H,"&gt;0",'06'!B:B,B58)+COUNTIFS('07'!H:H,"&gt;0",'07'!B:B,B58)+COUNTIFS('08'!H:H,"&gt;0",'08'!B:B,B58)+COUNTIFS('09'!H:H,"&gt;0",'09'!B:B,B58)+COUNTIFS('10'!I:I,"&gt;0",'10'!B:B,B58)+COUNTIFS('11'!H:H,"&gt;0",'11'!B:B,B58)+COUNTIFS('12'!H:H,"&gt;0",'12'!B:B,B58)</f>
        <v>0</v>
      </c>
      <c r="E58" s="58">
        <f>COUNTIFS('01'!H:H,"&lt;0",'01'!B:B,B58)+COUNTIFS('02'!H:H,"&lt;0",'02'!B:B,B58)+COUNTIFS('03'!H:H,"&lt;0",'03'!B:B,B58)+COUNTIFS('04'!H:H,"&lt;0",'04'!B:B,B58)+COUNTIFS('05'!H:H,"&lt;0",'05'!B:B,B58)+COUNTIFS('06'!H:H,"&lt;0",'06'!B:B,B58)+COUNTIFS('07'!H:H,"&lt;0",'07'!B:B,B58)+COUNTIFS('08'!H:H,"&lt;0",'08'!B:B,B58)+COUNTIFS('09'!H:H,"&lt;0",'09'!B:B,B58)+COUNTIFS('10'!I:I,"&lt;0",'10'!B:B,B58)+COUNTIFS('11'!H:H,"&lt;0",'11'!B:B,B58)+COUNTIFS('12'!H:H,"&lt;0",'12'!B:B,B58)</f>
        <v>0</v>
      </c>
      <c r="F58" s="48">
        <f>SUMIF('01'!B:B,B58,'01'!H:H)+SUMIF('02'!B:B,B58,'02'!H:H)+SUMIF('03'!B:B,B58,'03'!H:H)+SUMIF('04'!B:B,B58,'04'!H:H)+SUMIF('05'!B:B,B58,'05'!H:H)+SUMIF('06'!B:B,B58,'06'!H:H)+SUMIF('07'!B:B,B58,'07'!H:H)+SUMIF('08'!B:B,B58,'08'!H:H)+SUMIF('09'!B:B,B58,'09'!H:H)+SUMIF('10'!B:B,B58,'10'!I:I)+SUMIF('11'!B:B,B58,'11'!H:H)+SUMIF('12'!B:B,B58,'12'!H:H)</f>
        <v>0</v>
      </c>
      <c r="G58" s="71">
        <f t="shared" ref="G58:G61" si="5">SUM(F58:F62)</f>
        <v>0</v>
      </c>
      <c r="H58" s="212"/>
      <c r="I58" s="231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28"/>
    </row>
    <row r="59" spans="1:22" ht="24.75" customHeight="1">
      <c r="A59" s="70" t="s">
        <v>292</v>
      </c>
      <c r="B59" s="72" t="s">
        <v>292</v>
      </c>
      <c r="C59" s="58">
        <f>COUNTIF('01'!B:B,B59)+COUNTIF('02'!B:B,B59)+COUNTIF('03'!B:B,B59)+COUNTIF('04'!B:B,B59)+COUNTIF('05'!B:B,B59)+COUNTIF('06'!B:B,B59)+COUNTIF('07'!B:B,B59)+COUNTIF('08'!B:B,B59)+COUNTIF('09'!B:B,B59)+COUNTIF('10'!B:B,B59)+COUNTIF('11'!B:B,B59)+COUNTIF('12'!B:B,B59)</f>
        <v>0</v>
      </c>
      <c r="D59" s="58">
        <f>COUNTIFS('01'!H:H,"&gt;0",'01'!B:B,B59)+COUNTIFS('02'!H:H,"&gt;0",'02'!B:B,B59)+COUNTIFS('03'!H:H,"&gt;0",'03'!B:B,B59)+COUNTIFS('04'!H:H,"&gt;0",'04'!B:B,B59)+COUNTIFS('05'!H:H,"&gt;0",'05'!B:B,B59)+COUNTIFS('06'!H:H,"&gt;0",'06'!B:B,B59)+COUNTIFS('07'!H:H,"&gt;0",'07'!B:B,B59)+COUNTIFS('08'!H:H,"&gt;0",'08'!B:B,B59)+COUNTIFS('09'!H:H,"&gt;0",'09'!B:B,B59)+COUNTIFS('10'!I:I,"&gt;0",'10'!B:B,B59)+COUNTIFS('11'!H:H,"&gt;0",'11'!B:B,B59)+COUNTIFS('12'!H:H,"&gt;0",'12'!B:B,B59)</f>
        <v>0</v>
      </c>
      <c r="E59" s="58">
        <f>COUNTIFS('01'!H:H,"&lt;0",'01'!B:B,B59)+COUNTIFS('02'!H:H,"&lt;0",'02'!B:B,B59)+COUNTIFS('03'!H:H,"&lt;0",'03'!B:B,B59)+COUNTIFS('04'!H:H,"&lt;0",'04'!B:B,B59)+COUNTIFS('05'!H:H,"&lt;0",'05'!B:B,B59)+COUNTIFS('06'!H:H,"&lt;0",'06'!B:B,B59)+COUNTIFS('07'!H:H,"&lt;0",'07'!B:B,B59)+COUNTIFS('08'!H:H,"&lt;0",'08'!B:B,B59)+COUNTIFS('09'!H:H,"&lt;0",'09'!B:B,B59)+COUNTIFS('10'!I:I,"&lt;0",'10'!B:B,B59)+COUNTIFS('11'!H:H,"&lt;0",'11'!B:B,B59)+COUNTIFS('12'!H:H,"&lt;0",'12'!B:B,B59)</f>
        <v>0</v>
      </c>
      <c r="F59" s="48">
        <f>SUMIF('01'!B:B,B59,'01'!H:H)+SUMIF('02'!B:B,B59,'02'!H:H)+SUMIF('03'!B:B,B59,'03'!H:H)+SUMIF('04'!B:B,B59,'04'!H:H)+SUMIF('05'!B:B,B59,'05'!H:H)+SUMIF('06'!B:B,B59,'06'!H:H)+SUMIF('07'!B:B,B59,'07'!H:H)+SUMIF('08'!B:B,B59,'08'!H:H)+SUMIF('09'!B:B,B59,'09'!H:H)+SUMIF('10'!B:B,B59,'10'!I:I)+SUMIF('11'!B:B,B59,'11'!H:H)+SUMIF('12'!B:B,B59,'12'!H:H)</f>
        <v>0</v>
      </c>
      <c r="G59" s="71">
        <f t="shared" si="5"/>
        <v>0</v>
      </c>
      <c r="H59" s="212"/>
      <c r="I59" s="231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28"/>
    </row>
    <row r="60" spans="1:22" ht="24.75" customHeight="1">
      <c r="A60" s="70" t="s">
        <v>293</v>
      </c>
      <c r="B60" s="72" t="s">
        <v>293</v>
      </c>
      <c r="C60" s="58">
        <f>COUNTIF('01'!B:B,B60)+COUNTIF('02'!B:B,B60)+COUNTIF('03'!B:B,B60)+COUNTIF('04'!B:B,B60)+COUNTIF('05'!B:B,B60)+COUNTIF('06'!B:B,B60)+COUNTIF('07'!B:B,B60)+COUNTIF('08'!B:B,B60)+COUNTIF('09'!B:B,B60)+COUNTIF('10'!B:B,B60)+COUNTIF('11'!B:B,B60)+COUNTIF('12'!B:B,B60)</f>
        <v>0</v>
      </c>
      <c r="D60" s="58">
        <f>COUNTIFS('01'!H:H,"&gt;0",'01'!B:B,B60)+COUNTIFS('02'!H:H,"&gt;0",'02'!B:B,B60)+COUNTIFS('03'!H:H,"&gt;0",'03'!B:B,B60)+COUNTIFS('04'!H:H,"&gt;0",'04'!B:B,B60)+COUNTIFS('05'!H:H,"&gt;0",'05'!B:B,B60)+COUNTIFS('06'!H:H,"&gt;0",'06'!B:B,B60)+COUNTIFS('07'!H:H,"&gt;0",'07'!B:B,B60)+COUNTIFS('08'!H:H,"&gt;0",'08'!B:B,B60)+COUNTIFS('09'!H:H,"&gt;0",'09'!B:B,B60)+COUNTIFS('10'!I:I,"&gt;0",'10'!B:B,B60)+COUNTIFS('11'!H:H,"&gt;0",'11'!B:B,B60)+COUNTIFS('12'!H:H,"&gt;0",'12'!B:B,B60)</f>
        <v>0</v>
      </c>
      <c r="E60" s="58">
        <f>COUNTIFS('01'!H:H,"&lt;0",'01'!B:B,B60)+COUNTIFS('02'!H:H,"&lt;0",'02'!B:B,B60)+COUNTIFS('03'!H:H,"&lt;0",'03'!B:B,B60)+COUNTIFS('04'!H:H,"&lt;0",'04'!B:B,B60)+COUNTIFS('05'!H:H,"&lt;0",'05'!B:B,B60)+COUNTIFS('06'!H:H,"&lt;0",'06'!B:B,B60)+COUNTIFS('07'!H:H,"&lt;0",'07'!B:B,B60)+COUNTIFS('08'!H:H,"&lt;0",'08'!B:B,B60)+COUNTIFS('09'!H:H,"&lt;0",'09'!B:B,B60)+COUNTIFS('10'!I:I,"&lt;0",'10'!B:B,B60)+COUNTIFS('11'!H:H,"&lt;0",'11'!B:B,B60)+COUNTIFS('12'!H:H,"&lt;0",'12'!B:B,B60)</f>
        <v>0</v>
      </c>
      <c r="F60" s="48">
        <f>SUMIF('01'!B:B,B60,'01'!H:H)+SUMIF('02'!B:B,B60,'02'!H:H)+SUMIF('03'!B:B,B60,'03'!H:H)+SUMIF('04'!B:B,B60,'04'!H:H)+SUMIF('05'!B:B,B60,'05'!H:H)+SUMIF('06'!B:B,B60,'06'!H:H)+SUMIF('07'!B:B,B60,'07'!H:H)+SUMIF('08'!B:B,B60,'08'!H:H)+SUMIF('09'!B:B,B60,'09'!H:H)+SUMIF('10'!B:B,B60,'10'!I:I)+SUMIF('11'!B:B,B60,'11'!H:H)+SUMIF('12'!B:B,B60,'12'!H:H)</f>
        <v>0</v>
      </c>
      <c r="G60" s="71">
        <f t="shared" si="5"/>
        <v>0</v>
      </c>
      <c r="H60" s="212"/>
      <c r="I60" s="231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28"/>
    </row>
    <row r="61" spans="1:22" ht="24.75" customHeight="1">
      <c r="A61" s="45"/>
      <c r="B61" s="65" t="s">
        <v>294</v>
      </c>
      <c r="C61" s="66">
        <f>COUNTIF('01'!B:B,B61)+COUNTIF('02'!B:B,B61)+COUNTIF('03'!B:B,B61)+COUNTIF('04'!B:B,B61)+COUNTIF('05'!B:B,B61)+COUNTIF('06'!B:B,B61)+COUNTIF('07'!B:B,B61)+COUNTIF('08'!B:B,B61)+COUNTIF('09'!B:B,B61)+COUNTIF('10'!B:B,B61)+COUNTIF('11'!B:B,B61)+COUNTIF('12'!B:B,B61)</f>
        <v>0</v>
      </c>
      <c r="D61" s="66">
        <f>COUNTIFS('01'!H:H,"&gt;0",'01'!B:B,B61)+COUNTIFS('02'!H:H,"&gt;0",'02'!B:B,B61)+COUNTIFS('03'!H:H,"&gt;0",'03'!B:B,B61)+COUNTIFS('04'!H:H,"&gt;0",'04'!B:B,B61)+COUNTIFS('05'!H:H,"&gt;0",'05'!B:B,B61)+COUNTIFS('06'!H:H,"&gt;0",'06'!B:B,B61)+COUNTIFS('07'!H:H,"&gt;0",'07'!B:B,B61)+COUNTIFS('08'!H:H,"&gt;0",'08'!B:B,B61)+COUNTIFS('09'!H:H,"&gt;0",'09'!B:B,B61)+COUNTIFS('10'!I:I,"&gt;0",'10'!B:B,B61)+COUNTIFS('11'!H:H,"&gt;0",'11'!B:B,B61)+COUNTIFS('12'!H:H,"&gt;0",'12'!B:B,B61)</f>
        <v>0</v>
      </c>
      <c r="E61" s="66">
        <f>COUNTIFS('01'!H:H,"&lt;0",'01'!B:B,B61)+COUNTIFS('02'!H:H,"&lt;0",'02'!B:B,B61)+COUNTIFS('03'!H:H,"&lt;0",'03'!B:B,B61)+COUNTIFS('04'!H:H,"&lt;0",'04'!B:B,B61)+COUNTIFS('05'!H:H,"&lt;0",'05'!B:B,B61)+COUNTIFS('06'!H:H,"&lt;0",'06'!B:B,B61)+COUNTIFS('07'!H:H,"&lt;0",'07'!B:B,B61)+COUNTIFS('08'!H:H,"&lt;0",'08'!B:B,B61)+COUNTIFS('09'!H:H,"&lt;0",'09'!B:B,B61)+COUNTIFS('10'!I:I,"&lt;0",'10'!B:B,B61)+COUNTIFS('11'!H:H,"&lt;0",'11'!B:B,B61)+COUNTIFS('12'!H:H,"&lt;0",'12'!B:B,B61)</f>
        <v>0</v>
      </c>
      <c r="F61" s="48">
        <f>SUMIF('01'!B:B,B61,'01'!H:H)+SUMIF('02'!B:B,B61,'02'!H:H)+SUMIF('03'!B:B,B61,'03'!H:H)+SUMIF('04'!B:B,B61,'04'!H:H)+SUMIF('05'!B:B,B61,'05'!H:H)+SUMIF('06'!B:B,B61,'06'!H:H)+SUMIF('07'!B:B,B61,'07'!H:H)+SUMIF('08'!B:B,B61,'08'!H:H)+SUMIF('09'!B:B,B61,'09'!H:H)+SUMIF('10'!B:B,B61,'10'!I:I)+SUMIF('11'!B:B,B61,'11'!H:H)+SUMIF('12'!B:B,B61,'12'!H:H)</f>
        <v>0</v>
      </c>
      <c r="G61" s="71">
        <f t="shared" si="5"/>
        <v>0</v>
      </c>
      <c r="H61" s="212"/>
      <c r="I61" s="231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28"/>
    </row>
    <row r="62" spans="1:22" ht="24.75" customHeight="1">
      <c r="A62" s="189" t="s">
        <v>295</v>
      </c>
      <c r="B62" s="63" t="s">
        <v>296</v>
      </c>
      <c r="C62" s="43">
        <f>COUNTIF('01'!B:B,B62)+COUNTIF('02'!B:B,B62)+COUNTIF('03'!B:B,B62)+COUNTIF('04'!B:B,B62)+COUNTIF('05'!B:B,B62)+COUNTIF('06'!B:B,B62)+COUNTIF('07'!B:B,B62)+COUNTIF('08'!B:B,B62)+COUNTIF('09'!B:B,B62)+COUNTIF('10'!B:B,B62)+COUNTIF('11'!B:B,B62)+COUNTIF('12'!B:B,B62)</f>
        <v>0</v>
      </c>
      <c r="D62" s="43">
        <f>COUNTIFS('01'!H:H,"&gt;0",'01'!B:B,B62)+COUNTIFS('02'!H:H,"&gt;0",'02'!B:B,B62)+COUNTIFS('03'!H:H,"&gt;0",'03'!B:B,B62)+COUNTIFS('04'!H:H,"&gt;0",'04'!B:B,B62)+COUNTIFS('05'!H:H,"&gt;0",'05'!B:B,B62)+COUNTIFS('06'!H:H,"&gt;0",'06'!B:B,B62)+COUNTIFS('07'!H:H,"&gt;0",'07'!B:B,B62)+COUNTIFS('08'!H:H,"&gt;0",'08'!B:B,B62)+COUNTIFS('09'!H:H,"&gt;0",'09'!B:B,B62)+COUNTIFS('10'!I:I,"&gt;0",'10'!B:B,B62)+COUNTIFS('11'!H:H,"&gt;0",'11'!B:B,B62)+COUNTIFS('12'!H:H,"&gt;0",'12'!B:B,B62)</f>
        <v>0</v>
      </c>
      <c r="E62" s="43">
        <f>COUNTIFS('01'!H:H,"&lt;0",'01'!B:B,B62)+COUNTIFS('02'!H:H,"&lt;0",'02'!B:B,B62)+COUNTIFS('03'!H:H,"&lt;0",'03'!B:B,B62)+COUNTIFS('04'!H:H,"&lt;0",'04'!B:B,B62)+COUNTIFS('05'!H:H,"&lt;0",'05'!B:B,B62)+COUNTIFS('06'!H:H,"&lt;0",'06'!B:B,B62)+COUNTIFS('07'!H:H,"&lt;0",'07'!B:B,B62)+COUNTIFS('08'!H:H,"&lt;0",'08'!B:B,B62)+COUNTIFS('09'!H:H,"&lt;0",'09'!B:B,B62)+COUNTIFS('10'!I:I,"&lt;0",'10'!B:B,B62)+COUNTIFS('11'!H:H,"&lt;0",'11'!B:B,B62)+COUNTIFS('12'!H:H,"&lt;0",'12'!B:B,B62)</f>
        <v>0</v>
      </c>
      <c r="F62" s="41">
        <f>SUMIF('01'!B:B,B62,'01'!H:H)+SUMIF('02'!B:B,B62,'02'!H:H)+SUMIF('03'!B:B,B62,'03'!H:H)+SUMIF('04'!B:B,B62,'04'!H:H)+SUMIF('05'!B:B,B62,'05'!H:H)+SUMIF('06'!B:B,B62,'06'!H:H)+SUMIF('07'!B:B,B62,'07'!H:H)+SUMIF('08'!B:B,B62,'08'!H:H)+SUMIF('09'!B:B,B62,'09'!H:H)+SUMIF('10'!B:B,B62,'10'!I:I)+SUMIF('11'!B:B,B62,'11'!H:H)+SUMIF('12'!B:B,B62,'12'!H:H)</f>
        <v>0</v>
      </c>
      <c r="G62" s="190">
        <f>SUM(F62:F67)</f>
        <v>0</v>
      </c>
      <c r="H62" s="212"/>
      <c r="I62" s="231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28"/>
    </row>
    <row r="63" spans="1:22" ht="24.75" customHeight="1">
      <c r="A63" s="249"/>
      <c r="B63" s="63" t="s">
        <v>297</v>
      </c>
      <c r="C63" s="43">
        <f>COUNTIF('01'!B:B,B63)+COUNTIF('02'!B:B,B63)+COUNTIF('03'!B:B,B63)+COUNTIF('04'!B:B,B63)+COUNTIF('05'!B:B,B63)+COUNTIF('06'!B:B,B63)+COUNTIF('07'!B:B,B63)+COUNTIF('08'!B:B,B63)+COUNTIF('09'!B:B,B63)+COUNTIF('10'!B:B,B63)+COUNTIF('11'!B:B,B63)+COUNTIF('12'!B:B,B63)</f>
        <v>0</v>
      </c>
      <c r="D63" s="43">
        <f>COUNTIFS('01'!H:H,"&gt;0",'01'!B:B,B63)+COUNTIFS('02'!H:H,"&gt;0",'02'!B:B,B63)+COUNTIFS('03'!H:H,"&gt;0",'03'!B:B,B63)+COUNTIFS('04'!H:H,"&gt;0",'04'!B:B,B63)+COUNTIFS('05'!H:H,"&gt;0",'05'!B:B,B63)+COUNTIFS('06'!H:H,"&gt;0",'06'!B:B,B63)+COUNTIFS('07'!H:H,"&gt;0",'07'!B:B,B63)+COUNTIFS('08'!H:H,"&gt;0",'08'!B:B,B63)+COUNTIFS('09'!H:H,"&gt;0",'09'!B:B,B63)+COUNTIFS('10'!I:I,"&gt;0",'10'!B:B,B63)+COUNTIFS('11'!H:H,"&gt;0",'11'!B:B,B63)+COUNTIFS('12'!H:H,"&gt;0",'12'!B:B,B63)</f>
        <v>0</v>
      </c>
      <c r="E63" s="43">
        <f>COUNTIFS('01'!H:H,"&lt;0",'01'!B:B,B63)+COUNTIFS('02'!H:H,"&lt;0",'02'!B:B,B63)+COUNTIFS('03'!H:H,"&lt;0",'03'!B:B,B63)+COUNTIFS('04'!H:H,"&lt;0",'04'!B:B,B63)+COUNTIFS('05'!H:H,"&lt;0",'05'!B:B,B63)+COUNTIFS('06'!H:H,"&lt;0",'06'!B:B,B63)+COUNTIFS('07'!H:H,"&lt;0",'07'!B:B,B63)+COUNTIFS('08'!H:H,"&lt;0",'08'!B:B,B63)+COUNTIFS('09'!H:H,"&lt;0",'09'!B:B,B63)+COUNTIFS('10'!I:I,"&lt;0",'10'!B:B,B63)+COUNTIFS('11'!H:H,"&lt;0",'11'!B:B,B63)+COUNTIFS('12'!H:H,"&lt;0",'12'!B:B,B63)</f>
        <v>0</v>
      </c>
      <c r="F63" s="241">
        <f>SUMIF('01'!B:B,B63,'01'!H:H)+SUMIF('02'!B:B,B63,'02'!H:H)+SUMIF('03'!B:B,B63,'03'!H:H)+SUMIF('04'!B:B,B63,'04'!H:H)+SUMIF('05'!B:B,B63,'05'!H:H)+SUMIF('06'!B:B,B63,'06'!H:H)+SUMIF('07'!B:B,B63,'07'!H:H)+SUMIF('08'!B:B,B63,'08'!H:H)+SUMIF('09'!B:B,B63,'09'!H:H)+SUMIF('10'!B:B,B63,'10'!I:I)+SUMIF('11'!B:B,B63,'11'!H:H)+SUMIF('12'!B:B,B63,'12'!H:H)</f>
        <v>0</v>
      </c>
      <c r="G63" s="249"/>
      <c r="H63" s="212"/>
      <c r="I63" s="231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28"/>
    </row>
    <row r="64" spans="1:22" ht="24.75" customHeight="1">
      <c r="A64" s="249"/>
      <c r="B64" s="63" t="s">
        <v>298</v>
      </c>
      <c r="C64" s="43">
        <f>COUNTIF('01'!B:B,B64)+COUNTIF('02'!B:B,B64)+COUNTIF('03'!B:B,B64)+COUNTIF('04'!B:B,B64)+COUNTIF('05'!B:B,B64)+COUNTIF('06'!B:B,B64)+COUNTIF('07'!B:B,B64)+COUNTIF('08'!B:B,B64)+COUNTIF('09'!B:B,B64)+COUNTIF('10'!B:B,B64)+COUNTIF('11'!B:B,B64)+COUNTIF('12'!B:B,B64)</f>
        <v>0</v>
      </c>
      <c r="D64" s="43">
        <f>COUNTIFS('01'!H:H,"&gt;0",'01'!B:B,B64)+COUNTIFS('02'!H:H,"&gt;0",'02'!B:B,B64)+COUNTIFS('03'!H:H,"&gt;0",'03'!B:B,B64)+COUNTIFS('04'!H:H,"&gt;0",'04'!B:B,B64)+COUNTIFS('05'!H:H,"&gt;0",'05'!B:B,B64)+COUNTIFS('06'!H:H,"&gt;0",'06'!B:B,B64)+COUNTIFS('07'!H:H,"&gt;0",'07'!B:B,B64)+COUNTIFS('08'!H:H,"&gt;0",'08'!B:B,B64)+COUNTIFS('09'!H:H,"&gt;0",'09'!B:B,B64)+COUNTIFS('10'!I:I,"&gt;0",'10'!B:B,B64)+COUNTIFS('11'!H:H,"&gt;0",'11'!B:B,B64)+COUNTIFS('12'!H:H,"&gt;0",'12'!B:B,B64)</f>
        <v>0</v>
      </c>
      <c r="E64" s="43">
        <f>COUNTIFS('01'!H:H,"&lt;0",'01'!B:B,B64)+COUNTIFS('02'!H:H,"&lt;0",'02'!B:B,B64)+COUNTIFS('03'!H:H,"&lt;0",'03'!B:B,B64)+COUNTIFS('04'!H:H,"&lt;0",'04'!B:B,B64)+COUNTIFS('05'!H:H,"&lt;0",'05'!B:B,B64)+COUNTIFS('06'!H:H,"&lt;0",'06'!B:B,B64)+COUNTIFS('07'!H:H,"&lt;0",'07'!B:B,B64)+COUNTIFS('08'!H:H,"&lt;0",'08'!B:B,B64)+COUNTIFS('09'!H:H,"&lt;0",'09'!B:B,B64)+COUNTIFS('10'!I:I,"&lt;0",'10'!B:B,B64)+COUNTIFS('11'!H:H,"&lt;0",'11'!B:B,B64)+COUNTIFS('12'!H:H,"&lt;0",'12'!B:B,B64)</f>
        <v>0</v>
      </c>
      <c r="F64" s="241">
        <f>SUMIF('01'!B:B,B64,'01'!H:H)+SUMIF('02'!B:B,B64,'02'!H:H)+SUMIF('03'!B:B,B64,'03'!H:H)+SUMIF('04'!B:B,B64,'04'!H:H)+SUMIF('05'!B:B,B64,'05'!H:H)+SUMIF('06'!B:B,B64,'06'!H:H)+SUMIF('07'!B:B,B64,'07'!H:H)+SUMIF('08'!B:B,B64,'08'!H:H)+SUMIF('09'!B:B,B64,'09'!H:H)+SUMIF('10'!B:B,B64,'10'!I:I)+SUMIF('11'!B:B,B64,'11'!H:H)+SUMIF('12'!B:B,B64,'12'!H:H)</f>
        <v>0</v>
      </c>
      <c r="G64" s="249"/>
      <c r="H64" s="212"/>
      <c r="I64" s="231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28"/>
    </row>
    <row r="65" spans="1:22" ht="24.75" customHeight="1">
      <c r="A65" s="249"/>
      <c r="B65" s="63" t="s">
        <v>299</v>
      </c>
      <c r="C65" s="43">
        <f>COUNTIF('01'!B:B,B65)+COUNTIF('02'!B:B,B65)+COUNTIF('03'!B:B,B65)+COUNTIF('04'!B:B,B65)+COUNTIF('05'!B:B,B65)+COUNTIF('06'!B:B,B65)+COUNTIF('07'!B:B,B65)+COUNTIF('08'!B:B,B65)+COUNTIF('09'!B:B,B65)+COUNTIF('10'!B:B,B65)+COUNTIF('11'!B:B,B65)+COUNTIF('12'!B:B,B65)</f>
        <v>0</v>
      </c>
      <c r="D65" s="43">
        <f>COUNTIFS('01'!H:H,"&gt;0",'01'!B:B,B65)+COUNTIFS('02'!H:H,"&gt;0",'02'!B:B,B65)+COUNTIFS('03'!H:H,"&gt;0",'03'!B:B,B65)+COUNTIFS('04'!H:H,"&gt;0",'04'!B:B,B65)+COUNTIFS('05'!H:H,"&gt;0",'05'!B:B,B65)+COUNTIFS('06'!H:H,"&gt;0",'06'!B:B,B65)+COUNTIFS('07'!H:H,"&gt;0",'07'!B:B,B65)+COUNTIFS('08'!H:H,"&gt;0",'08'!B:B,B65)+COUNTIFS('09'!H:H,"&gt;0",'09'!B:B,B65)+COUNTIFS('10'!I:I,"&gt;0",'10'!B:B,B65)+COUNTIFS('11'!H:H,"&gt;0",'11'!B:B,B65)+COUNTIFS('12'!H:H,"&gt;0",'12'!B:B,B65)</f>
        <v>0</v>
      </c>
      <c r="E65" s="43">
        <f>COUNTIFS('01'!H:H,"&lt;0",'01'!B:B,B65)+COUNTIFS('02'!H:H,"&lt;0",'02'!B:B,B65)+COUNTIFS('03'!H:H,"&lt;0",'03'!B:B,B65)+COUNTIFS('04'!H:H,"&lt;0",'04'!B:B,B65)+COUNTIFS('05'!H:H,"&lt;0",'05'!B:B,B65)+COUNTIFS('06'!H:H,"&lt;0",'06'!B:B,B65)+COUNTIFS('07'!H:H,"&lt;0",'07'!B:B,B65)+COUNTIFS('08'!H:H,"&lt;0",'08'!B:B,B65)+COUNTIFS('09'!H:H,"&lt;0",'09'!B:B,B65)+COUNTIFS('10'!I:I,"&lt;0",'10'!B:B,B65)+COUNTIFS('11'!H:H,"&lt;0",'11'!B:B,B65)+COUNTIFS('12'!H:H,"&lt;0",'12'!B:B,B65)</f>
        <v>0</v>
      </c>
      <c r="F65" s="241">
        <f>SUMIF('01'!B:B,B65,'01'!H:H)+SUMIF('02'!B:B,B65,'02'!H:H)+SUMIF('03'!B:B,B65,'03'!H:H)+SUMIF('04'!B:B,B65,'04'!H:H)+SUMIF('05'!B:B,B65,'05'!H:H)+SUMIF('06'!B:B,B65,'06'!H:H)+SUMIF('07'!B:B,B65,'07'!H:H)+SUMIF('08'!B:B,B65,'08'!H:H)+SUMIF('09'!B:B,B65,'09'!H:H)+SUMIF('10'!B:B,B65,'10'!I:I)+SUMIF('11'!B:B,B65,'11'!H:H)+SUMIF('12'!B:B,B65,'12'!H:H)</f>
        <v>0</v>
      </c>
      <c r="G65" s="249"/>
      <c r="H65" s="212"/>
      <c r="I65" s="231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28"/>
    </row>
    <row r="66" spans="1:22" ht="24.75" customHeight="1">
      <c r="A66" s="249"/>
      <c r="B66" s="63" t="s">
        <v>300</v>
      </c>
      <c r="C66" s="43">
        <f>COUNTIF('01'!B:B,B66)+COUNTIF('02'!B:B,B66)+COUNTIF('03'!B:B,B66)+COUNTIF('04'!B:B,B66)+COUNTIF('05'!B:B,B66)+COUNTIF('06'!B:B,B66)+COUNTIF('07'!B:B,B66)+COUNTIF('08'!B:B,B66)+COUNTIF('09'!B:B,B66)+COUNTIF('10'!B:B,B66)+COUNTIF('11'!B:B,B66)+COUNTIF('12'!B:B,B66)</f>
        <v>0</v>
      </c>
      <c r="D66" s="43">
        <f>COUNTIFS('01'!H:H,"&gt;0",'01'!B:B,B66)+COUNTIFS('02'!H:H,"&gt;0",'02'!B:B,B66)+COUNTIFS('03'!H:H,"&gt;0",'03'!B:B,B66)+COUNTIFS('04'!H:H,"&gt;0",'04'!B:B,B66)+COUNTIFS('05'!H:H,"&gt;0",'05'!B:B,B66)+COUNTIFS('06'!H:H,"&gt;0",'06'!B:B,B66)+COUNTIFS('07'!H:H,"&gt;0",'07'!B:B,B66)+COUNTIFS('08'!H:H,"&gt;0",'08'!B:B,B66)+COUNTIFS('09'!H:H,"&gt;0",'09'!B:B,B66)+COUNTIFS('10'!I:I,"&gt;0",'10'!B:B,B66)+COUNTIFS('11'!H:H,"&gt;0",'11'!B:B,B66)+COUNTIFS('12'!H:H,"&gt;0",'12'!B:B,B66)</f>
        <v>0</v>
      </c>
      <c r="E66" s="43">
        <f>COUNTIFS('01'!H:H,"&lt;0",'01'!B:B,B66)+COUNTIFS('02'!H:H,"&lt;0",'02'!B:B,B66)+COUNTIFS('03'!H:H,"&lt;0",'03'!B:B,B66)+COUNTIFS('04'!H:H,"&lt;0",'04'!B:B,B66)+COUNTIFS('05'!H:H,"&lt;0",'05'!B:B,B66)+COUNTIFS('06'!H:H,"&lt;0",'06'!B:B,B66)+COUNTIFS('07'!H:H,"&lt;0",'07'!B:B,B66)+COUNTIFS('08'!H:H,"&lt;0",'08'!B:B,B66)+COUNTIFS('09'!H:H,"&lt;0",'09'!B:B,B66)+COUNTIFS('10'!I:I,"&lt;0",'10'!B:B,B66)+COUNTIFS('11'!H:H,"&lt;0",'11'!B:B,B66)+COUNTIFS('12'!H:H,"&lt;0",'12'!B:B,B66)</f>
        <v>0</v>
      </c>
      <c r="F66" s="241">
        <f>SUMIF('01'!B:B,B66,'01'!H:H)+SUMIF('02'!B:B,B66,'02'!H:H)+SUMIF('03'!B:B,B66,'03'!H:H)+SUMIF('04'!B:B,B66,'04'!H:H)+SUMIF('05'!B:B,B66,'05'!H:H)+SUMIF('06'!B:B,B66,'06'!H:H)+SUMIF('07'!B:B,B66,'07'!H:H)+SUMIF('08'!B:B,B66,'08'!H:H)+SUMIF('09'!B:B,B66,'09'!H:H)+SUMIF('10'!B:B,B66,'10'!I:I)+SUMIF('11'!B:B,B66,'11'!H:H)+SUMIF('12'!B:B,B66,'12'!H:H)</f>
        <v>0</v>
      </c>
      <c r="G66" s="249"/>
      <c r="H66" s="212"/>
      <c r="I66" s="231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28"/>
    </row>
    <row r="67" spans="1:22" ht="24.75" customHeight="1">
      <c r="A67" s="250"/>
      <c r="B67" s="55" t="s">
        <v>301</v>
      </c>
      <c r="C67" s="43">
        <f>COUNTIF('01'!B:B,B67)+COUNTIF('02'!B:B,B67)+COUNTIF('03'!B:B,B67)+COUNTIF('04'!B:B,B67)+COUNTIF('05'!B:B,B67)+COUNTIF('06'!B:B,B67)+COUNTIF('07'!B:B,B67)+COUNTIF('08'!B:B,B67)+COUNTIF('09'!B:B,B67)+COUNTIF('10'!B:B,B67)+COUNTIF('11'!B:B,B67)+COUNTIF('12'!B:B,B67)</f>
        <v>0</v>
      </c>
      <c r="D67" s="43">
        <f>COUNTIFS('01'!H:H,"&gt;0",'01'!B:B,B67)+COUNTIFS('02'!H:H,"&gt;0",'02'!B:B,B67)+COUNTIFS('03'!H:H,"&gt;0",'03'!B:B,B67)+COUNTIFS('04'!H:H,"&gt;0",'04'!B:B,B67)+COUNTIFS('05'!H:H,"&gt;0",'05'!B:B,B67)+COUNTIFS('06'!H:H,"&gt;0",'06'!B:B,B67)+COUNTIFS('07'!H:H,"&gt;0",'07'!B:B,B67)+COUNTIFS('08'!H:H,"&gt;0",'08'!B:B,B67)+COUNTIFS('09'!H:H,"&gt;0",'09'!B:B,B67)+COUNTIFS('10'!I:I,"&gt;0",'10'!B:B,B67)+COUNTIFS('11'!H:H,"&gt;0",'11'!B:B,B67)+COUNTIFS('12'!H:H,"&gt;0",'12'!B:B,B67)</f>
        <v>0</v>
      </c>
      <c r="E67" s="43">
        <f>COUNTIFS('01'!H:H,"&lt;0",'01'!B:B,B67)+COUNTIFS('02'!H:H,"&lt;0",'02'!B:B,B67)+COUNTIFS('03'!H:H,"&lt;0",'03'!B:B,B67)+COUNTIFS('04'!H:H,"&lt;0",'04'!B:B,B67)+COUNTIFS('05'!H:H,"&lt;0",'05'!B:B,B67)+COUNTIFS('06'!H:H,"&lt;0",'06'!B:B,B67)+COUNTIFS('07'!H:H,"&lt;0",'07'!B:B,B67)+COUNTIFS('08'!H:H,"&lt;0",'08'!B:B,B67)+COUNTIFS('09'!H:H,"&lt;0",'09'!B:B,B67)+COUNTIFS('10'!I:I,"&lt;0",'10'!B:B,B67)+COUNTIFS('11'!H:H,"&lt;0",'11'!B:B,B67)+COUNTIFS('12'!H:H,"&lt;0",'12'!B:B,B67)</f>
        <v>0</v>
      </c>
      <c r="F67" s="241">
        <f>SUMIF('01'!B:B,B67,'01'!H:H)+SUMIF('02'!B:B,B67,'02'!H:H)+SUMIF('03'!B:B,B67,'03'!H:H)+SUMIF('04'!B:B,B67,'04'!H:H)+SUMIF('05'!B:B,B67,'05'!H:H)+SUMIF('06'!B:B,B67,'06'!H:H)+SUMIF('07'!B:B,B67,'07'!H:H)+SUMIF('08'!B:B,B67,'08'!H:H)+SUMIF('09'!B:B,B67,'09'!H:H)+SUMIF('10'!B:B,B67,'10'!I:I)+SUMIF('11'!B:B,B67,'11'!H:H)+SUMIF('12'!B:B,B67,'12'!H:H)</f>
        <v>0</v>
      </c>
      <c r="G67" s="250"/>
      <c r="H67" s="212"/>
      <c r="I67" s="231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28"/>
    </row>
    <row r="68" spans="1:22" ht="24.75" customHeight="1">
      <c r="A68" s="191" t="s">
        <v>302</v>
      </c>
      <c r="B68" s="73" t="s">
        <v>303</v>
      </c>
      <c r="C68" s="56">
        <f>COUNTIF('01'!B:B,B68)+COUNTIF('02'!B:B,B68)+COUNTIF('03'!B:B,B68)+COUNTIF('04'!B:B,B68)+COUNTIF('05'!B:B,B68)+COUNTIF('06'!B:B,B68)+COUNTIF('07'!B:B,B68)+COUNTIF('08'!B:B,B68)+COUNTIF('09'!B:B,B68)+COUNTIF('10'!B:B,B68)+COUNTIF('11'!B:B,B68)+COUNTIF('12'!B:B,B68)</f>
        <v>0</v>
      </c>
      <c r="D68" s="56">
        <f>COUNTIFS('01'!H:H,"&gt;0",'01'!B:B,B68)+COUNTIFS('02'!H:H,"&gt;0",'02'!B:B,B68)+COUNTIFS('03'!H:H,"&gt;0",'03'!B:B,B68)+COUNTIFS('04'!H:H,"&gt;0",'04'!B:B,B68)+COUNTIFS('05'!H:H,"&gt;0",'05'!B:B,B68)+COUNTIFS('06'!H:H,"&gt;0",'06'!B:B,B68)+COUNTIFS('07'!H:H,"&gt;0",'07'!B:B,B68)+COUNTIFS('08'!H:H,"&gt;0",'08'!B:B,B68)+COUNTIFS('09'!H:H,"&gt;0",'09'!B:B,B68)+COUNTIFS('10'!I:I,"&gt;0",'10'!B:B,B68)+COUNTIFS('11'!H:H,"&gt;0",'11'!B:B,B68)+COUNTIFS('12'!H:H,"&gt;0",'12'!B:B,B68)</f>
        <v>0</v>
      </c>
      <c r="E68" s="56">
        <f>COUNTIFS('01'!H:H,"&lt;0",'01'!B:B,B68)+COUNTIFS('02'!H:H,"&lt;0",'02'!B:B,B68)+COUNTIFS('03'!H:H,"&lt;0",'03'!B:B,B68)+COUNTIFS('04'!H:H,"&lt;0",'04'!B:B,B68)+COUNTIFS('05'!H:H,"&lt;0",'05'!B:B,B68)+COUNTIFS('06'!H:H,"&lt;0",'06'!B:B,B68)+COUNTIFS('07'!H:H,"&lt;0",'07'!B:B,B68)+COUNTIFS('08'!H:H,"&lt;0",'08'!B:B,B68)+COUNTIFS('09'!H:H,"&lt;0",'09'!B:B,B68)+COUNTIFS('10'!I:I,"&lt;0",'10'!B:B,B68)+COUNTIFS('11'!H:H,"&lt;0",'11'!B:B,B68)+COUNTIFS('12'!H:H,"&lt;0",'12'!B:B,B68)</f>
        <v>0</v>
      </c>
      <c r="F68" s="48">
        <f>SUMIF('01'!B:B,B68,'01'!H:H)+SUMIF('02'!B:B,B68,'02'!H:H)+SUMIF('03'!B:B,B68,'03'!H:H)+SUMIF('04'!B:B,B68,'04'!H:H)+SUMIF('05'!B:B,B68,'05'!H:H)+SUMIF('06'!B:B,B68,'06'!H:H)+SUMIF('07'!B:B,B68,'07'!H:H)+SUMIF('08'!B:B,B68,'08'!H:H)+SUMIF('09'!B:B,B68,'09'!H:H)+SUMIF('10'!B:B,B68,'10'!I:I)+SUMIF('11'!B:B,B68,'11'!H:H)+SUMIF('12'!B:B,B68,'12'!H:H)</f>
        <v>0</v>
      </c>
      <c r="G68" s="182">
        <f>SUM(F68:F71)</f>
        <v>0</v>
      </c>
      <c r="H68" s="212"/>
      <c r="I68" s="231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28"/>
    </row>
    <row r="69" spans="1:22" ht="24.75" customHeight="1">
      <c r="A69" s="249"/>
      <c r="B69" s="67" t="s">
        <v>304</v>
      </c>
      <c r="C69" s="58">
        <f>COUNTIF('01'!B:B,B69)+COUNTIF('02'!B:B,B69)+COUNTIF('03'!B:B,B69)+COUNTIF('04'!B:B,B69)+COUNTIF('05'!B:B,B69)+COUNTIF('06'!B:B,B69)+COUNTIF('07'!B:B,B69)+COUNTIF('08'!B:B,B69)+COUNTIF('09'!B:B,B69)+COUNTIF('10'!B:B,B69)+COUNTIF('11'!B:B,B69)+COUNTIF('12'!B:B,B69)</f>
        <v>0</v>
      </c>
      <c r="D69" s="58">
        <f>COUNTIFS('01'!H:H,"&gt;0",'01'!B:B,B69)+COUNTIFS('02'!H:H,"&gt;0",'02'!B:B,B69)+COUNTIFS('03'!H:H,"&gt;0",'03'!B:B,B69)+COUNTIFS('04'!H:H,"&gt;0",'04'!B:B,B69)+COUNTIFS('05'!H:H,"&gt;0",'05'!B:B,B69)+COUNTIFS('06'!H:H,"&gt;0",'06'!B:B,B69)+COUNTIFS('07'!H:H,"&gt;0",'07'!B:B,B69)+COUNTIFS('08'!H:H,"&gt;0",'08'!B:B,B69)+COUNTIFS('09'!H:H,"&gt;0",'09'!B:B,B69)+COUNTIFS('10'!I:I,"&gt;0",'10'!B:B,B69)+COUNTIFS('11'!H:H,"&gt;0",'11'!B:B,B69)+COUNTIFS('12'!H:H,"&gt;0",'12'!B:B,B69)</f>
        <v>0</v>
      </c>
      <c r="E69" s="58">
        <f>COUNTIFS('01'!H:H,"&lt;0",'01'!B:B,B69)+COUNTIFS('02'!H:H,"&lt;0",'02'!B:B,B69)+COUNTIFS('03'!H:H,"&lt;0",'03'!B:B,B69)+COUNTIFS('04'!H:H,"&lt;0",'04'!B:B,B69)+COUNTIFS('05'!H:H,"&lt;0",'05'!B:B,B69)+COUNTIFS('06'!H:H,"&lt;0",'06'!B:B,B69)+COUNTIFS('07'!H:H,"&lt;0",'07'!B:B,B69)+COUNTIFS('08'!H:H,"&lt;0",'08'!B:B,B69)+COUNTIFS('09'!H:H,"&lt;0",'09'!B:B,B69)+COUNTIFS('10'!I:I,"&lt;0",'10'!B:B,B69)+COUNTIFS('11'!H:H,"&lt;0",'11'!B:B,B69)+COUNTIFS('12'!H:H,"&lt;0",'12'!B:B,B69)</f>
        <v>0</v>
      </c>
      <c r="F69" s="245">
        <f>SUMIF('01'!B:B,B69,'01'!H:H)+SUMIF('02'!B:B,B69,'02'!H:H)+SUMIF('03'!B:B,B69,'03'!H:H)+SUMIF('04'!B:B,B69,'04'!H:H)+SUMIF('05'!B:B,B69,'05'!H:H)+SUMIF('06'!B:B,B69,'06'!H:H)+SUMIF('07'!B:B,B69,'07'!H:H)+SUMIF('08'!B:B,B69,'08'!H:H)+SUMIF('09'!B:B,B69,'09'!H:H)+SUMIF('10'!B:B,B69,'10'!I:I)+SUMIF('11'!B:B,B69,'11'!H:H)+SUMIF('12'!B:B,B69,'12'!H:H)</f>
        <v>0</v>
      </c>
      <c r="G69" s="249"/>
      <c r="H69" s="212"/>
      <c r="I69" s="231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28"/>
    </row>
    <row r="70" spans="1:22" ht="24.75" customHeight="1">
      <c r="A70" s="249"/>
      <c r="B70" s="67" t="s">
        <v>305</v>
      </c>
      <c r="C70" s="58">
        <f>COUNTIF('01'!B:B,B70)+COUNTIF('02'!B:B,B70)+COUNTIF('03'!B:B,B70)+COUNTIF('04'!B:B,B70)+COUNTIF('05'!B:B,B70)+COUNTIF('06'!B:B,B70)+COUNTIF('07'!B:B,B70)+COUNTIF('08'!B:B,B70)+COUNTIF('09'!B:B,B70)+COUNTIF('10'!B:B,B70)+COUNTIF('11'!B:B,B70)+COUNTIF('12'!B:B,B70)</f>
        <v>0</v>
      </c>
      <c r="D70" s="58">
        <f>COUNTIFS('01'!H:H,"&gt;0",'01'!B:B,B70)+COUNTIFS('02'!H:H,"&gt;0",'02'!B:B,B70)+COUNTIFS('03'!H:H,"&gt;0",'03'!B:B,B70)+COUNTIFS('04'!H:H,"&gt;0",'04'!B:B,B70)+COUNTIFS('05'!H:H,"&gt;0",'05'!B:B,B70)+COUNTIFS('06'!H:H,"&gt;0",'06'!B:B,B70)+COUNTIFS('07'!H:H,"&gt;0",'07'!B:B,B70)+COUNTIFS('08'!H:H,"&gt;0",'08'!B:B,B70)+COUNTIFS('09'!H:H,"&gt;0",'09'!B:B,B70)+COUNTIFS('10'!I:I,"&gt;0",'10'!B:B,B70)+COUNTIFS('11'!H:H,"&gt;0",'11'!B:B,B70)+COUNTIFS('12'!H:H,"&gt;0",'12'!B:B,B70)</f>
        <v>0</v>
      </c>
      <c r="E70" s="58">
        <f>COUNTIFS('01'!H:H,"&lt;0",'01'!B:B,B70)+COUNTIFS('02'!H:H,"&lt;0",'02'!B:B,B70)+COUNTIFS('03'!H:H,"&lt;0",'03'!B:B,B70)+COUNTIFS('04'!H:H,"&lt;0",'04'!B:B,B70)+COUNTIFS('05'!H:H,"&lt;0",'05'!B:B,B70)+COUNTIFS('06'!H:H,"&lt;0",'06'!B:B,B70)+COUNTIFS('07'!H:H,"&lt;0",'07'!B:B,B70)+COUNTIFS('08'!H:H,"&lt;0",'08'!B:B,B70)+COUNTIFS('09'!H:H,"&lt;0",'09'!B:B,B70)+COUNTIFS('10'!I:I,"&lt;0",'10'!B:B,B70)+COUNTIFS('11'!H:H,"&lt;0",'11'!B:B,B70)+COUNTIFS('12'!H:H,"&lt;0",'12'!B:B,B70)</f>
        <v>0</v>
      </c>
      <c r="F70" s="245">
        <f>SUMIF('01'!B:B,B70,'01'!H:H)+SUMIF('02'!B:B,B70,'02'!H:H)+SUMIF('03'!B:B,B70,'03'!H:H)+SUMIF('04'!B:B,B70,'04'!H:H)+SUMIF('05'!B:B,B70,'05'!H:H)+SUMIF('06'!B:B,B70,'06'!H:H)+SUMIF('07'!B:B,B70,'07'!H:H)+SUMIF('08'!B:B,B70,'08'!H:H)+SUMIF('09'!B:B,B70,'09'!H:H)+SUMIF('10'!B:B,B70,'10'!I:I)+SUMIF('11'!B:B,B70,'11'!H:H)+SUMIF('12'!B:B,B70,'12'!H:H)</f>
        <v>0</v>
      </c>
      <c r="G70" s="249"/>
      <c r="H70" s="212"/>
      <c r="I70" s="231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28"/>
    </row>
    <row r="71" spans="1:22" ht="24.75" customHeight="1">
      <c r="A71" s="249"/>
      <c r="B71" s="67" t="s">
        <v>306</v>
      </c>
      <c r="C71" s="58">
        <f>COUNTIF('01'!B:B,B71)+COUNTIF('02'!B:B,B71)+COUNTIF('03'!B:B,B71)+COUNTIF('04'!B:B,B71)+COUNTIF('05'!B:B,B71)+COUNTIF('06'!B:B,B71)+COUNTIF('07'!B:B,B71)+COUNTIF('08'!B:B,B71)+COUNTIF('09'!B:B,B71)+COUNTIF('10'!B:B,B71)+COUNTIF('11'!B:B,B71)+COUNTIF('12'!B:B,B71)</f>
        <v>0</v>
      </c>
      <c r="D71" s="58">
        <f>COUNTIFS('01'!H:H,"&gt;0",'01'!B:B,B71)+COUNTIFS('02'!H:H,"&gt;0",'02'!B:B,B71)+COUNTIFS('03'!H:H,"&gt;0",'03'!B:B,B71)+COUNTIFS('04'!H:H,"&gt;0",'04'!B:B,B71)+COUNTIFS('05'!H:H,"&gt;0",'05'!B:B,B71)+COUNTIFS('06'!H:H,"&gt;0",'06'!B:B,B71)+COUNTIFS('07'!H:H,"&gt;0",'07'!B:B,B71)+COUNTIFS('08'!H:H,"&gt;0",'08'!B:B,B71)+COUNTIFS('09'!H:H,"&gt;0",'09'!B:B,B71)+COUNTIFS('10'!I:I,"&gt;0",'10'!B:B,B71)+COUNTIFS('11'!H:H,"&gt;0",'11'!B:B,B71)+COUNTIFS('12'!H:H,"&gt;0",'12'!B:B,B71)</f>
        <v>0</v>
      </c>
      <c r="E71" s="58">
        <f>COUNTIFS('01'!H:H,"&lt;0",'01'!B:B,B71)+COUNTIFS('02'!H:H,"&lt;0",'02'!B:B,B71)+COUNTIFS('03'!H:H,"&lt;0",'03'!B:B,B71)+COUNTIFS('04'!H:H,"&lt;0",'04'!B:B,B71)+COUNTIFS('05'!H:H,"&lt;0",'05'!B:B,B71)+COUNTIFS('06'!H:H,"&lt;0",'06'!B:B,B71)+COUNTIFS('07'!H:H,"&lt;0",'07'!B:B,B71)+COUNTIFS('08'!H:H,"&lt;0",'08'!B:B,B71)+COUNTIFS('09'!H:H,"&lt;0",'09'!B:B,B71)+COUNTIFS('10'!I:I,"&lt;0",'10'!B:B,B71)+COUNTIFS('11'!H:H,"&lt;0",'11'!B:B,B71)+COUNTIFS('12'!H:H,"&lt;0",'12'!B:B,B71)</f>
        <v>0</v>
      </c>
      <c r="F71" s="245">
        <f>SUMIF('01'!B:B,B71,'01'!H:H)+SUMIF('02'!B:B,B71,'02'!H:H)+SUMIF('03'!B:B,B71,'03'!H:H)+SUMIF('04'!B:B,B71,'04'!H:H)+SUMIF('05'!B:B,B71,'05'!H:H)+SUMIF('06'!B:B,B71,'06'!H:H)+SUMIF('07'!B:B,B71,'07'!H:H)+SUMIF('08'!B:B,B71,'08'!H:H)+SUMIF('09'!B:B,B71,'09'!H:H)+SUMIF('10'!B:B,B71,'10'!I:I)+SUMIF('11'!B:B,B71,'11'!H:H)+SUMIF('12'!B:B,B71,'12'!H:H)</f>
        <v>0</v>
      </c>
      <c r="G71" s="249"/>
      <c r="H71" s="212"/>
      <c r="I71" s="231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28"/>
    </row>
    <row r="72" spans="1:22" ht="24.75" customHeight="1">
      <c r="A72" s="250"/>
      <c r="B72" s="67" t="s">
        <v>307</v>
      </c>
      <c r="C72" s="66">
        <f>COUNTIF('01'!B:B,B72)+COUNTIF('02'!B:B,B72)+COUNTIF('03'!B:B,B72)+COUNTIF('04'!B:B,B72)+COUNTIF('05'!B:B,B72)+COUNTIF('06'!B:B,B72)+COUNTIF('07'!B:B,B72)+COUNTIF('08'!B:B,B72)+COUNTIF('09'!B:B,B72)+COUNTIF('10'!B:B,B72)+COUNTIF('11'!B:B,B72)+COUNTIF('12'!B:B,B72)</f>
        <v>0</v>
      </c>
      <c r="D72" s="66">
        <f>COUNTIFS('01'!H:H,"&gt;0",'01'!B:B,B72)+COUNTIFS('02'!H:H,"&gt;0",'02'!B:B,B72)+COUNTIFS('03'!H:H,"&gt;0",'03'!B:B,B72)+COUNTIFS('04'!H:H,"&gt;0",'04'!B:B,B72)+COUNTIFS('05'!H:H,"&gt;0",'05'!B:B,B72)+COUNTIFS('06'!H:H,"&gt;0",'06'!B:B,B72)+COUNTIFS('07'!H:H,"&gt;0",'07'!B:B,B72)+COUNTIFS('08'!H:H,"&gt;0",'08'!B:B,B72)+COUNTIFS('09'!H:H,"&gt;0",'09'!B:B,B72)+COUNTIFS('10'!I:I,"&gt;0",'10'!B:B,B72)+COUNTIFS('11'!H:H,"&gt;0",'11'!B:B,B72)+COUNTIFS('12'!H:H,"&gt;0",'12'!B:B,B72)</f>
        <v>0</v>
      </c>
      <c r="E72" s="66">
        <f>COUNTIFS('01'!H:H,"&lt;0",'01'!B:B,B72)+COUNTIFS('02'!H:H,"&lt;0",'02'!B:B,B72)+COUNTIFS('03'!H:H,"&lt;0",'03'!B:B,B72)+COUNTIFS('04'!H:H,"&lt;0",'04'!B:B,B72)+COUNTIFS('05'!H:H,"&lt;0",'05'!B:B,B72)+COUNTIFS('06'!H:H,"&lt;0",'06'!B:B,B72)+COUNTIFS('07'!H:H,"&lt;0",'07'!B:B,B72)+COUNTIFS('08'!H:H,"&lt;0",'08'!B:B,B72)+COUNTIFS('09'!H:H,"&lt;0",'09'!B:B,B72)+COUNTIFS('10'!I:I,"&lt;0",'10'!B:B,B72)+COUNTIFS('11'!H:H,"&lt;0",'11'!B:B,B72)+COUNTIFS('12'!H:H,"&lt;0",'12'!B:B,B72)</f>
        <v>0</v>
      </c>
      <c r="F72" s="245">
        <f>SUMIF('01'!B:B,B72,'01'!H:H)+SUMIF('02'!B:B,B72,'02'!H:H)+SUMIF('03'!B:B,B72,'03'!H:H)+SUMIF('04'!B:B,B72,'04'!H:H)+SUMIF('05'!B:B,B72,'05'!H:H)+SUMIF('06'!B:B,B72,'06'!H:H)+SUMIF('07'!B:B,B72,'07'!H:H)+SUMIF('08'!B:B,B72,'08'!H:H)+SUMIF('09'!B:B,B72,'09'!H:H)+SUMIF('10'!B:B,B72,'10'!I:I)+SUMIF('11'!B:B,B72,'11'!H:H)+SUMIF('12'!B:B,B72,'12'!H:H)</f>
        <v>0</v>
      </c>
      <c r="G72" s="250"/>
      <c r="H72" s="212"/>
      <c r="I72" s="231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28"/>
    </row>
    <row r="73" spans="1:22" ht="24.75" customHeight="1">
      <c r="A73" s="74" t="s">
        <v>308</v>
      </c>
      <c r="B73" s="75" t="s">
        <v>309</v>
      </c>
      <c r="C73" s="76">
        <f>COUNTIF('01'!B:B,B73)+COUNTIF('02'!B:B,B73)+COUNTIF('03'!B:B,B73)+COUNTIF('04'!B:B,B73)+COUNTIF('05'!B:B,B73)+COUNTIF('06'!B:B,B73)+COUNTIF('07'!B:B,B73)+COUNTIF('08'!B:B,B73)+COUNTIF('09'!B:B,B73)+COUNTIF('10'!B:B,B73)+COUNTIF('11'!B:B,B73)+COUNTIF('12'!B:B,B73)</f>
        <v>0</v>
      </c>
      <c r="D73" s="76">
        <f>COUNTIFS('01'!H:H,"&gt;0",'01'!B:B,B73)+COUNTIFS('02'!H:H,"&gt;0",'02'!B:B,B73)+COUNTIFS('03'!H:H,"&gt;0",'03'!B:B,B73)+COUNTIFS('04'!H:H,"&gt;0",'04'!B:B,B73)+COUNTIFS('05'!H:H,"&gt;0",'05'!B:B,B73)+COUNTIFS('06'!H:H,"&gt;0",'06'!B:B,B73)+COUNTIFS('07'!H:H,"&gt;0",'07'!B:B,B73)+COUNTIFS('08'!H:H,"&gt;0",'08'!B:B,B73)+COUNTIFS('09'!H:H,"&gt;0",'09'!B:B,B73)+COUNTIFS('10'!I:I,"&gt;0",'10'!B:B,B73)+COUNTIFS('11'!H:H,"&gt;0",'11'!B:B,B73)+COUNTIFS('12'!H:H,"&gt;0",'12'!B:B,B73)</f>
        <v>0</v>
      </c>
      <c r="E73" s="76">
        <f>COUNTIFS('01'!H:H,"&lt;0",'01'!B:B,B73)+COUNTIFS('02'!H:H,"&lt;0",'02'!B:B,B73)+COUNTIFS('03'!H:H,"&lt;0",'03'!B:B,B73)+COUNTIFS('04'!H:H,"&lt;0",'04'!B:B,B73)+COUNTIFS('05'!H:H,"&lt;0",'05'!B:B,B73)+COUNTIFS('06'!H:H,"&lt;0",'06'!B:B,B73)+COUNTIFS('07'!H:H,"&lt;0",'07'!B:B,B73)+COUNTIFS('08'!H:H,"&lt;0",'08'!B:B,B73)+COUNTIFS('09'!H:H,"&lt;0",'09'!B:B,B73)+COUNTIFS('10'!I:I,"&lt;0",'10'!B:B,B73)+COUNTIFS('11'!H:H,"&lt;0",'11'!B:B,B73)+COUNTIFS('12'!H:H,"&lt;0",'12'!B:B,B73)</f>
        <v>0</v>
      </c>
      <c r="F73" s="77">
        <f>SUMIF('01'!B:B,B73,'01'!H:H)+SUMIF('02'!B:B,B73,'02'!H:H)+SUMIF('03'!B:B,B73,'03'!H:H)+SUMIF('04'!B:B,B73,'04'!H:H)+SUMIF('05'!B:B,B73,'05'!H:H)+SUMIF('06'!B:B,B73,'06'!H:H)+SUMIF('07'!B:B,B73,'07'!H:H)+SUMIF('08'!B:B,B73,'08'!H:H)+SUMIF('09'!B:B,B73,'09'!H:H)+SUMIF('10'!B:B,B73,'10'!I:I)+SUMIF('11'!B:B,B73,'11'!H:H)+SUMIF('12'!B:B,B73,'12'!H:H)</f>
        <v>0</v>
      </c>
      <c r="G73" s="44">
        <f>F73</f>
        <v>0</v>
      </c>
      <c r="H73" s="212"/>
      <c r="I73" s="231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28"/>
    </row>
    <row r="74" spans="1:22" ht="24.75" customHeight="1">
      <c r="A74" s="251"/>
      <c r="B74" s="247"/>
      <c r="C74" s="247"/>
      <c r="D74" s="247"/>
      <c r="E74" s="247"/>
      <c r="F74" s="247"/>
      <c r="G74" s="252"/>
      <c r="H74" s="212"/>
      <c r="I74" s="231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28"/>
    </row>
    <row r="75" spans="1:22" ht="24.75" customHeight="1">
      <c r="A75" s="183" t="s">
        <v>310</v>
      </c>
      <c r="B75" s="248"/>
      <c r="C75" s="78">
        <f t="shared" ref="C75:E75" si="6">SUM(C2:C73)</f>
        <v>4</v>
      </c>
      <c r="D75" s="78">
        <f t="shared" si="6"/>
        <v>3</v>
      </c>
      <c r="E75" s="78">
        <f t="shared" si="6"/>
        <v>1</v>
      </c>
      <c r="F75" s="184">
        <f>SUM(G2:G73)</f>
        <v>744.46687500000007</v>
      </c>
      <c r="G75" s="230"/>
      <c r="H75" s="236"/>
      <c r="I75" s="253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54"/>
    </row>
  </sheetData>
  <mergeCells count="11">
    <mergeCell ref="G68:G72"/>
    <mergeCell ref="A74:G74"/>
    <mergeCell ref="A75:B75"/>
    <mergeCell ref="F75:G75"/>
    <mergeCell ref="I1:V1"/>
    <mergeCell ref="H2:H75"/>
    <mergeCell ref="I2:V47"/>
    <mergeCell ref="I48:V75"/>
    <mergeCell ref="A62:A67"/>
    <mergeCell ref="G62:G67"/>
    <mergeCell ref="A68:A72"/>
  </mergeCells>
  <conditionalFormatting sqref="F2:G73">
    <cfRule type="cellIs" dxfId="160" priority="1" operator="greaterThan">
      <formula>0</formula>
    </cfRule>
  </conditionalFormatting>
  <conditionalFormatting sqref="F2:G73">
    <cfRule type="cellIs" dxfId="159" priority="2" operator="lessThan">
      <formula>0</formula>
    </cfRule>
  </conditionalFormatting>
  <dataValidations count="1">
    <dataValidation type="list" allowBlank="1" showDropDown="1" sqref="B39" xr:uid="{00000000-0002-0000-0300-000000000000}">
      <formula1>$B$2:$B$73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D85C6"/>
    <outlinePr summaryBelow="0" summaryRight="0"/>
  </sheetPr>
  <dimension ref="A1:AD31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25.140625" customWidth="1"/>
    <col min="2" max="2" width="9" customWidth="1"/>
    <col min="3" max="3" width="5.42578125" customWidth="1"/>
    <col min="4" max="4" width="10.85546875" customWidth="1"/>
    <col min="5" max="5" width="8.140625" customWidth="1"/>
    <col min="6" max="6" width="1.85546875" customWidth="1"/>
    <col min="7" max="7" width="4.5703125" customWidth="1"/>
    <col min="8" max="8" width="8.5703125" customWidth="1"/>
    <col min="9" max="9" width="4.5703125" customWidth="1"/>
    <col min="10" max="10" width="9.42578125" customWidth="1"/>
    <col min="11" max="11" width="4.5703125" customWidth="1"/>
    <col min="12" max="12" width="9.42578125" customWidth="1"/>
    <col min="13" max="13" width="4.5703125" customWidth="1"/>
    <col min="14" max="14" width="9.42578125" customWidth="1"/>
    <col min="15" max="15" width="4.5703125" customWidth="1"/>
    <col min="16" max="16" width="9.42578125" customWidth="1"/>
    <col min="17" max="17" width="4.5703125" customWidth="1"/>
    <col min="18" max="18" width="9.42578125" customWidth="1"/>
    <col min="19" max="19" width="4.5703125" customWidth="1"/>
    <col min="20" max="20" width="9.42578125" customWidth="1"/>
    <col min="21" max="21" width="4.5703125" customWidth="1"/>
    <col min="22" max="22" width="9.42578125" customWidth="1"/>
    <col min="23" max="23" width="4.5703125" customWidth="1"/>
    <col min="24" max="24" width="9.42578125" customWidth="1"/>
    <col min="25" max="25" width="4.5703125" customWidth="1"/>
    <col min="26" max="26" width="9.42578125" customWidth="1"/>
    <col min="27" max="27" width="4.5703125" customWidth="1"/>
    <col min="28" max="28" width="9.42578125" customWidth="1"/>
    <col min="29" max="29" width="4.5703125" customWidth="1"/>
    <col min="30" max="30" width="9.42578125" customWidth="1"/>
  </cols>
  <sheetData>
    <row r="1" spans="1:30" ht="24.75" customHeight="1">
      <c r="A1" s="255" t="s">
        <v>311</v>
      </c>
      <c r="B1" s="255" t="s">
        <v>312</v>
      </c>
      <c r="C1" s="256" t="s">
        <v>313</v>
      </c>
      <c r="D1" s="257" t="s">
        <v>212</v>
      </c>
      <c r="E1" s="255" t="s">
        <v>314</v>
      </c>
      <c r="F1" s="258"/>
      <c r="G1" s="259" t="s">
        <v>315</v>
      </c>
      <c r="H1" s="260"/>
      <c r="I1" s="259" t="s">
        <v>316</v>
      </c>
      <c r="J1" s="260"/>
      <c r="K1" s="259" t="s">
        <v>317</v>
      </c>
      <c r="L1" s="260"/>
      <c r="M1" s="259" t="s">
        <v>318</v>
      </c>
      <c r="N1" s="260"/>
      <c r="O1" s="259" t="s">
        <v>319</v>
      </c>
      <c r="P1" s="260"/>
      <c r="Q1" s="259" t="s">
        <v>320</v>
      </c>
      <c r="R1" s="260"/>
      <c r="S1" s="259" t="s">
        <v>321</v>
      </c>
      <c r="T1" s="260"/>
      <c r="U1" s="259" t="s">
        <v>322</v>
      </c>
      <c r="V1" s="260"/>
      <c r="W1" s="259" t="s">
        <v>323</v>
      </c>
      <c r="X1" s="260"/>
      <c r="Y1" s="259" t="s">
        <v>324</v>
      </c>
      <c r="Z1" s="260"/>
      <c r="AA1" s="259" t="s">
        <v>325</v>
      </c>
      <c r="AB1" s="260"/>
      <c r="AC1" s="259" t="s">
        <v>326</v>
      </c>
      <c r="AD1" s="260"/>
    </row>
    <row r="2" spans="1:30" ht="28.5" customHeight="1">
      <c r="A2" s="79" t="s">
        <v>327</v>
      </c>
      <c r="B2" s="80">
        <v>100</v>
      </c>
      <c r="C2" s="81">
        <f>COUNTIF('01'!E:E,A2)+COUNTIF('02'!E:E,A2)+COUNTIF('03'!E:E,A2)+COUNTIF('04'!E:E,A2)+COUNTIF('05'!E:E,A2)+COUNTIF('06'!E:E,A2)+COUNTIF('07'!E:E,A2)+COUNTIF('08'!E:E,A2)+COUNTIF('09'!E:E,A2)+COUNTIF('10'!E:E,A2)+COUNTIF('11'!E:E,A2)+COUNTIF('12'!E:E,A2)</f>
        <v>0</v>
      </c>
      <c r="D2" s="82">
        <f>SUMIF('01'!E:E,A2,'01'!H:H)+SUMIF('02'!E:E,A2,'02'!H:H)+SUMIF('03'!E:E,A2,'03'!H:H)+SUMIF('04'!E:E,A2,'04'!H:H)+SUMIF('05'!E:E,A2,'05'!H:H)+SUMIF('06'!E:E,A2,'06'!H:H)+SUMIF('07'!E:E,A2,'07'!H:H)+SUMIF('08'!E:E,A2,'08'!H:H)+SUMIF('09'!E:E,A2,'09'!H:H)+SUMIF('10'!E:E,A2,'10'!I:I)+SUMIF('11'!E:E,A2,'11'!H:H)+SUMIF('12'!E:E,A2,'12'!H:H)</f>
        <v>0</v>
      </c>
      <c r="E2" s="83">
        <f t="shared" ref="E2:E31" si="0">D2/B2</f>
        <v>0</v>
      </c>
      <c r="F2" s="192"/>
      <c r="G2" s="81">
        <f>COUNTIF('01'!E:E,A2)</f>
        <v>0</v>
      </c>
      <c r="H2" s="82">
        <f>SUMIF('01'!E:E,A2,'01'!H:H)</f>
        <v>0</v>
      </c>
      <c r="I2" s="81">
        <f>COUNTIF('02'!E:E,A2)</f>
        <v>0</v>
      </c>
      <c r="J2" s="82">
        <f>SUMIF('02'!E:E,A2,'02'!H:H)</f>
        <v>0</v>
      </c>
      <c r="K2" s="81">
        <f>COUNTIF('03'!E:E,A2)</f>
        <v>0</v>
      </c>
      <c r="L2" s="82">
        <f>SUMIF('03'!E:E,A2,'03'!H:H)</f>
        <v>0</v>
      </c>
      <c r="M2" s="81">
        <f>COUNTIF('04'!E:E,A2)</f>
        <v>0</v>
      </c>
      <c r="N2" s="82">
        <f>SUMIF('04'!E:E,A2,'04'!H:H)</f>
        <v>0</v>
      </c>
      <c r="O2" s="81">
        <f>COUNTIF('05'!E:E,A2)</f>
        <v>0</v>
      </c>
      <c r="P2" s="82">
        <f>SUMIF('05'!E:E,A2,'05'!H:H)</f>
        <v>0</v>
      </c>
      <c r="Q2" s="81">
        <f>COUNTIF('06'!E:E,A2)</f>
        <v>0</v>
      </c>
      <c r="R2" s="82">
        <f>SUMIF('06'!E:E,A2,'06'!H:H)</f>
        <v>0</v>
      </c>
      <c r="S2" s="81">
        <f>COUNTIF('07'!E:E,A2)</f>
        <v>0</v>
      </c>
      <c r="T2" s="82">
        <f>SUMIF('07'!E:E,A2,'07'!H:H)</f>
        <v>0</v>
      </c>
      <c r="U2" s="81">
        <f>COUNTIF('08'!E:E,A2)</f>
        <v>0</v>
      </c>
      <c r="V2" s="82">
        <f>SUMIF('08'!E:E,A2,'08'!H:H)</f>
        <v>0</v>
      </c>
      <c r="W2" s="81">
        <f>COUNTIF('09'!E:E,A2)</f>
        <v>0</v>
      </c>
      <c r="X2" s="82">
        <f>SUMIF('09'!E:E,A2,'09'!H:H)</f>
        <v>0</v>
      </c>
      <c r="Y2" s="81">
        <f>COUNTIF('10'!E:E,A2)</f>
        <v>0</v>
      </c>
      <c r="Z2" s="82">
        <f>SUMIF('10'!E:E,A2,'10'!I:I)</f>
        <v>0</v>
      </c>
      <c r="AA2" s="81">
        <f>COUNTIF('11'!E:E,A2)</f>
        <v>0</v>
      </c>
      <c r="AB2" s="82">
        <f>SUMIF('11'!E:E,A2,'11'!H:H)</f>
        <v>0</v>
      </c>
      <c r="AC2" s="81">
        <f>COUNTIF('12'!E:E,A2)</f>
        <v>0</v>
      </c>
      <c r="AD2" s="82">
        <f>SUMIF('12'!E:E,A2,'12'!H:H)</f>
        <v>0</v>
      </c>
    </row>
    <row r="3" spans="1:30" ht="28.5" customHeight="1">
      <c r="A3" s="84" t="s">
        <v>328</v>
      </c>
      <c r="B3" s="85">
        <v>50</v>
      </c>
      <c r="C3" s="86">
        <f>COUNTIF('01'!E:E,A3)+COUNTIF('02'!E:E,A3)+COUNTIF('03'!E:E,A3)+COUNTIF('04'!E:E,A3)+COUNTIF('05'!E:E,A3)+COUNTIF('06'!E:E,A3)+COUNTIF('07'!E:E,A3)+COUNTIF('08'!E:E,A3)+COUNTIF('09'!E:E,A3)+COUNTIF('10'!E:E,A3)+COUNTIF('11'!E:E,A3)+COUNTIF('12'!E:E,A3)</f>
        <v>0</v>
      </c>
      <c r="D3" s="87">
        <f>SUMIF('01'!E:E,A3,'01'!H:H)+SUMIF('02'!E:E,A3,'02'!H:H)+SUMIF('03'!E:E,A3,'03'!H:H)+SUMIF('04'!E:E,A3,'04'!H:H)+SUMIF('05'!E:E,A3,'05'!H:H)+SUMIF('06'!E:E,A3,'06'!H:H)+SUMIF('07'!E:E,A3,'07'!H:H)+SUMIF('08'!E:E,A3,'08'!H:H)+SUMIF('09'!E:E,A3,'09'!H:H)+SUMIF('10'!E:E,A3,'10'!I:I)+SUMIF('11'!E:E,A3,'11'!H:H)+SUMIF('12'!E:E,A3,'12'!H:H)</f>
        <v>0</v>
      </c>
      <c r="E3" s="88">
        <f t="shared" si="0"/>
        <v>0</v>
      </c>
      <c r="F3" s="261"/>
      <c r="G3" s="86">
        <f>COUNTIF('01'!E:E,A3)</f>
        <v>0</v>
      </c>
      <c r="H3" s="87">
        <f>SUMIF('01'!E:E,A3,'01'!H:H)</f>
        <v>0</v>
      </c>
      <c r="I3" s="86">
        <f>COUNTIF('02'!E:E,A3)</f>
        <v>0</v>
      </c>
      <c r="J3" s="87">
        <f>SUMIF('02'!E:E,A3,'02'!H:H)</f>
        <v>0</v>
      </c>
      <c r="K3" s="86">
        <f>COUNTIF('03'!E:E,A3)</f>
        <v>0</v>
      </c>
      <c r="L3" s="87">
        <f>SUMIF('03'!E:E,A3,'03'!H:H)</f>
        <v>0</v>
      </c>
      <c r="M3" s="86">
        <f>COUNTIF('04'!E:E,A3)</f>
        <v>0</v>
      </c>
      <c r="N3" s="87">
        <f>SUMIF('04'!E:E,A3,'04'!H:H)</f>
        <v>0</v>
      </c>
      <c r="O3" s="86">
        <f>COUNTIF('05'!E:E,A3)</f>
        <v>0</v>
      </c>
      <c r="P3" s="87">
        <f>SUMIF('05'!E:E,A3,'05'!H:H)</f>
        <v>0</v>
      </c>
      <c r="Q3" s="86">
        <f>COUNTIF('06'!E:E,A3)</f>
        <v>0</v>
      </c>
      <c r="R3" s="87">
        <f>SUMIF('06'!E:E,A3,'06'!H:H)</f>
        <v>0</v>
      </c>
      <c r="S3" s="86">
        <f>COUNTIF('07'!E:E,A3)</f>
        <v>0</v>
      </c>
      <c r="T3" s="87">
        <f>SUMIF('07'!E:E,A3,'07'!H:H)</f>
        <v>0</v>
      </c>
      <c r="U3" s="86">
        <f>COUNTIF('08'!E:E,A3)</f>
        <v>0</v>
      </c>
      <c r="V3" s="87">
        <f>SUMIF('08'!E:E,A3,'08'!H:H)</f>
        <v>0</v>
      </c>
      <c r="W3" s="86">
        <f>COUNTIF('09'!E:E,A3)</f>
        <v>0</v>
      </c>
      <c r="X3" s="87">
        <f>SUMIF('09'!E:E,A3,'09'!H:H)</f>
        <v>0</v>
      </c>
      <c r="Y3" s="86">
        <f>COUNTIF('10'!E:E,A3)</f>
        <v>0</v>
      </c>
      <c r="Z3" s="87">
        <f>SUMIF('10'!E:E,A3,'10'!I:I)</f>
        <v>0</v>
      </c>
      <c r="AA3" s="86">
        <f>COUNTIF('11'!E:E,A3)</f>
        <v>0</v>
      </c>
      <c r="AB3" s="87">
        <f>SUMIF('11'!E:E,A3,'11'!H:H)</f>
        <v>0</v>
      </c>
      <c r="AC3" s="86">
        <f>COUNTIF('12'!E:E,A3)</f>
        <v>0</v>
      </c>
      <c r="AD3" s="87">
        <f>SUMIF('12'!E:E,A3,'12'!H:H)</f>
        <v>0</v>
      </c>
    </row>
    <row r="4" spans="1:30" ht="28.5" customHeight="1">
      <c r="A4" s="79" t="s">
        <v>329</v>
      </c>
      <c r="B4" s="80">
        <v>100</v>
      </c>
      <c r="C4" s="81">
        <f>COUNTIF('01'!E:E,A4)+COUNTIF('02'!E:E,A4)+COUNTIF('03'!E:E,A4)+COUNTIF('04'!E:E,A4)+COUNTIF('05'!E:E,A4)+COUNTIF('06'!E:E,A4)+COUNTIF('07'!E:E,A4)+COUNTIF('08'!E:E,A4)+COUNTIF('09'!E:E,A4)+COUNTIF('10'!E:E,A4)+COUNTIF('11'!E:E,A4)+COUNTIF('12'!E:E,A4)</f>
        <v>0</v>
      </c>
      <c r="D4" s="82">
        <f>SUMIF('01'!E:E,A4,'01'!H:H)+SUMIF('02'!E:E,A4,'02'!H:H)+SUMIF('03'!E:E,A4,'03'!H:H)+SUMIF('04'!E:E,A4,'04'!H:H)+SUMIF('05'!E:E,A4,'05'!H:H)+SUMIF('06'!E:E,A4,'06'!H:H)+SUMIF('07'!E:E,A4,'07'!H:H)+SUMIF('08'!E:E,A4,'08'!H:H)+SUMIF('09'!E:E,A4,'09'!H:H)+SUMIF('10'!E:E,A4,'10'!I:I)+SUMIF('11'!E:E,A4,'11'!H:H)+SUMIF('12'!E:E,A4,'12'!H:H)</f>
        <v>0</v>
      </c>
      <c r="E4" s="83">
        <f t="shared" si="0"/>
        <v>0</v>
      </c>
      <c r="F4" s="262"/>
      <c r="G4" s="81">
        <f>COUNTIF('01'!E:E,A4)</f>
        <v>0</v>
      </c>
      <c r="H4" s="82">
        <f>SUMIF('01'!E:E,A4,'01'!H:H)</f>
        <v>0</v>
      </c>
      <c r="I4" s="81">
        <f>COUNTIF('02'!E:E,A4)</f>
        <v>0</v>
      </c>
      <c r="J4" s="82">
        <f>SUMIF('02'!E:E,A4,'02'!H:H)</f>
        <v>0</v>
      </c>
      <c r="K4" s="81">
        <f>COUNTIF('03'!E:E,A4)</f>
        <v>0</v>
      </c>
      <c r="L4" s="82">
        <f>SUMIF('03'!E:E,A4,'03'!H:H)</f>
        <v>0</v>
      </c>
      <c r="M4" s="81">
        <f>COUNTIF('04'!E:E,A4)</f>
        <v>0</v>
      </c>
      <c r="N4" s="82">
        <f>SUMIF('04'!E:E,A4,'04'!H:H)</f>
        <v>0</v>
      </c>
      <c r="O4" s="81">
        <f>COUNTIF('05'!E:E,A4)</f>
        <v>0</v>
      </c>
      <c r="P4" s="82">
        <f>SUMIF('05'!E:E,A4,'05'!H:H)</f>
        <v>0</v>
      </c>
      <c r="Q4" s="81">
        <f>COUNTIF('06'!E:E,A4)</f>
        <v>0</v>
      </c>
      <c r="R4" s="82">
        <f>SUMIF('06'!E:E,A4,'06'!H:H)</f>
        <v>0</v>
      </c>
      <c r="S4" s="81">
        <f>COUNTIF('07'!E:E,A4)</f>
        <v>0</v>
      </c>
      <c r="T4" s="82">
        <f>SUMIF('07'!E:E,A4,'07'!H:H)</f>
        <v>0</v>
      </c>
      <c r="U4" s="81">
        <f>COUNTIF('08'!E:E,A4)</f>
        <v>0</v>
      </c>
      <c r="V4" s="82">
        <f>SUMIF('08'!E:E,A4,'08'!H:H)</f>
        <v>0</v>
      </c>
      <c r="W4" s="81">
        <f>COUNTIF('09'!E:E,A4)</f>
        <v>0</v>
      </c>
      <c r="X4" s="82">
        <f>SUMIF('09'!E:E,A4,'09'!H:H)</f>
        <v>0</v>
      </c>
      <c r="Y4" s="81">
        <f>COUNTIF('10'!E:E,A4)</f>
        <v>0</v>
      </c>
      <c r="Z4" s="82">
        <f>SUMIF('10'!E:E,A4,'10'!I:I)</f>
        <v>0</v>
      </c>
      <c r="AA4" s="81">
        <f>COUNTIF('11'!E:E,A4)</f>
        <v>0</v>
      </c>
      <c r="AB4" s="82">
        <f>SUMIF('11'!E:E,A4,'11'!H:H)</f>
        <v>0</v>
      </c>
      <c r="AC4" s="81">
        <f>COUNTIF('12'!E:E,A4)</f>
        <v>0</v>
      </c>
      <c r="AD4" s="82">
        <f>SUMIF('12'!E:E,A4,'12'!H:H)</f>
        <v>0</v>
      </c>
    </row>
    <row r="5" spans="1:30" ht="28.5" customHeight="1">
      <c r="A5" s="84" t="s">
        <v>330</v>
      </c>
      <c r="B5" s="85">
        <v>150</v>
      </c>
      <c r="C5" s="86">
        <f>COUNTIF('01'!E:E,A5)+COUNTIF('02'!E:E,A5)+COUNTIF('03'!E:E,A5)+COUNTIF('04'!E:E,A5)+COUNTIF('05'!E:E,A5)+COUNTIF('06'!E:E,A5)+COUNTIF('07'!E:E,A5)+COUNTIF('08'!E:E,A5)+COUNTIF('09'!E:E,A5)+COUNTIF('10'!E:E,A5)+COUNTIF('11'!E:E,A5)+COUNTIF('12'!E:E,A5)</f>
        <v>0</v>
      </c>
      <c r="D5" s="87">
        <f>SUMIF('01'!E:E,A5,'01'!H:H)+SUMIF('02'!E:E,A5,'02'!H:H)+SUMIF('03'!E:E,A5,'03'!H:H)+SUMIF('04'!E:E,A5,'04'!H:H)+SUMIF('05'!E:E,A5,'05'!H:H)+SUMIF('06'!E:E,A5,'06'!H:H)+SUMIF('07'!E:E,A5,'07'!H:H)+SUMIF('08'!E:E,A5,'08'!H:H)+SUMIF('09'!E:E,A5,'09'!H:H)+SUMIF('10'!E:E,A5,'10'!I:I)+SUMIF('11'!E:E,A5,'11'!H:H)+SUMIF('12'!E:E,A5,'12'!H:H)</f>
        <v>0</v>
      </c>
      <c r="E5" s="88">
        <f t="shared" si="0"/>
        <v>0</v>
      </c>
      <c r="F5" s="261"/>
      <c r="G5" s="86">
        <f>COUNTIF('01'!E:E,A5)</f>
        <v>0</v>
      </c>
      <c r="H5" s="87">
        <f>SUMIF('01'!E:E,A5,'01'!H:H)</f>
        <v>0</v>
      </c>
      <c r="I5" s="86">
        <f>COUNTIF('02'!E:E,A5)</f>
        <v>0</v>
      </c>
      <c r="J5" s="87">
        <f>SUMIF('02'!E:E,A5,'02'!H:H)</f>
        <v>0</v>
      </c>
      <c r="K5" s="86">
        <f>COUNTIF('03'!E:E,A5)</f>
        <v>0</v>
      </c>
      <c r="L5" s="87">
        <f>SUMIF('03'!E:E,A5,'03'!H:H)</f>
        <v>0</v>
      </c>
      <c r="M5" s="86">
        <f>COUNTIF('04'!E:E,A5)</f>
        <v>0</v>
      </c>
      <c r="N5" s="87">
        <f>SUMIF('04'!E:E,A5,'04'!H:H)</f>
        <v>0</v>
      </c>
      <c r="O5" s="86">
        <f>COUNTIF('05'!E:E,A5)</f>
        <v>0</v>
      </c>
      <c r="P5" s="87">
        <f>SUMIF('05'!E:E,A5,'05'!H:H)</f>
        <v>0</v>
      </c>
      <c r="Q5" s="86">
        <f>COUNTIF('06'!E:E,A5)</f>
        <v>0</v>
      </c>
      <c r="R5" s="87">
        <f>SUMIF('06'!E:E,A5,'06'!H:H)</f>
        <v>0</v>
      </c>
      <c r="S5" s="86">
        <f>COUNTIF('07'!E:E,A5)</f>
        <v>0</v>
      </c>
      <c r="T5" s="87">
        <f>SUMIF('07'!E:E,A5,'07'!H:H)</f>
        <v>0</v>
      </c>
      <c r="U5" s="86">
        <f>COUNTIF('08'!E:E,A5)</f>
        <v>0</v>
      </c>
      <c r="V5" s="87">
        <f>SUMIF('08'!E:E,A5,'08'!H:H)</f>
        <v>0</v>
      </c>
      <c r="W5" s="86">
        <f>COUNTIF('09'!E:E,A5)</f>
        <v>0</v>
      </c>
      <c r="X5" s="87">
        <f>SUMIF('09'!E:E,A5,'09'!H:H)</f>
        <v>0</v>
      </c>
      <c r="Y5" s="86">
        <f>COUNTIF('10'!E:E,A5)</f>
        <v>0</v>
      </c>
      <c r="Z5" s="87">
        <f>SUMIF('10'!E:E,A5,'10'!I:I)</f>
        <v>0</v>
      </c>
      <c r="AA5" s="86">
        <f>COUNTIF('11'!E:E,A5)</f>
        <v>0</v>
      </c>
      <c r="AB5" s="87">
        <f>SUMIF('11'!E:E,A5,'11'!H:H)</f>
        <v>0</v>
      </c>
      <c r="AC5" s="86">
        <f>COUNTIF('12'!E:E,A5)</f>
        <v>0</v>
      </c>
      <c r="AD5" s="87">
        <f>SUMIF('12'!E:E,A5,'12'!H:H)</f>
        <v>0</v>
      </c>
    </row>
    <row r="6" spans="1:30" ht="28.5" customHeight="1">
      <c r="A6" s="79" t="s">
        <v>331</v>
      </c>
      <c r="B6" s="80">
        <v>150</v>
      </c>
      <c r="C6" s="81">
        <f>COUNTIF('01'!E:E,A6)+COUNTIF('02'!E:E,A6)+COUNTIF('03'!E:E,A6)+COUNTIF('04'!E:E,A6)+COUNTIF('05'!E:E,A6)+COUNTIF('06'!E:E,A6)+COUNTIF('07'!E:E,A6)+COUNTIF('08'!E:E,A6)+COUNTIF('09'!E:E,A6)+COUNTIF('10'!E:E,A6)+COUNTIF('11'!E:E,A6)+COUNTIF('12'!E:E,A6)</f>
        <v>0</v>
      </c>
      <c r="D6" s="82">
        <f>SUMIF('01'!E:E,A6,'01'!H:H)+SUMIF('02'!E:E,A6,'02'!H:H)+SUMIF('03'!E:E,A6,'03'!H:H)+SUMIF('04'!E:E,A6,'04'!H:H)+SUMIF('05'!E:E,A6,'05'!H:H)+SUMIF('06'!E:E,A6,'06'!H:H)+SUMIF('07'!E:E,A6,'07'!H:H)+SUMIF('08'!E:E,A6,'08'!H:H)+SUMIF('09'!E:E,A6,'09'!H:H)+SUMIF('10'!E:E,A6,'10'!I:I)+SUMIF('11'!E:E,A6,'11'!H:H)+SUMIF('12'!E:E,A6,'12'!H:H)</f>
        <v>0</v>
      </c>
      <c r="E6" s="83">
        <f t="shared" si="0"/>
        <v>0</v>
      </c>
      <c r="F6" s="262"/>
      <c r="G6" s="81">
        <f>COUNTIF('01'!E:E,A6)</f>
        <v>0</v>
      </c>
      <c r="H6" s="82">
        <f>SUMIF('01'!E:E,A6,'01'!H:H)</f>
        <v>0</v>
      </c>
      <c r="I6" s="81">
        <f>COUNTIF('02'!E:E,A6)</f>
        <v>0</v>
      </c>
      <c r="J6" s="82">
        <f>SUMIF('02'!E:E,A6,'02'!H:H)</f>
        <v>0</v>
      </c>
      <c r="K6" s="81">
        <f>COUNTIF('03'!E:E,A6)</f>
        <v>0</v>
      </c>
      <c r="L6" s="82">
        <f>SUMIF('03'!E:E,A6,'03'!H:H)</f>
        <v>0</v>
      </c>
      <c r="M6" s="81">
        <f>COUNTIF('04'!E:E,A6)</f>
        <v>0</v>
      </c>
      <c r="N6" s="82">
        <f>SUMIF('04'!E:E,A6,'04'!H:H)</f>
        <v>0</v>
      </c>
      <c r="O6" s="81">
        <f>COUNTIF('05'!E:E,A6)</f>
        <v>0</v>
      </c>
      <c r="P6" s="82">
        <f>SUMIF('05'!E:E,A6,'05'!H:H)</f>
        <v>0</v>
      </c>
      <c r="Q6" s="81">
        <f>COUNTIF('06'!E:E,A6)</f>
        <v>0</v>
      </c>
      <c r="R6" s="82">
        <f>SUMIF('06'!E:E,A6,'06'!H:H)</f>
        <v>0</v>
      </c>
      <c r="S6" s="81">
        <f>COUNTIF('07'!E:E,A6)</f>
        <v>0</v>
      </c>
      <c r="T6" s="82">
        <f>SUMIF('07'!E:E,A6,'07'!H:H)</f>
        <v>0</v>
      </c>
      <c r="U6" s="81">
        <f>COUNTIF('08'!E:E,A6)</f>
        <v>0</v>
      </c>
      <c r="V6" s="82">
        <f>SUMIF('08'!E:E,A6,'08'!H:H)</f>
        <v>0</v>
      </c>
      <c r="W6" s="81">
        <f>COUNTIF('09'!E:E,A6)</f>
        <v>0</v>
      </c>
      <c r="X6" s="82">
        <f>SUMIF('09'!E:E,A6,'09'!H:H)</f>
        <v>0</v>
      </c>
      <c r="Y6" s="81">
        <f>COUNTIF('10'!E:E,A6)</f>
        <v>0</v>
      </c>
      <c r="Z6" s="82">
        <f>SUMIF('10'!E:E,A6,'10'!I:I)</f>
        <v>0</v>
      </c>
      <c r="AA6" s="81">
        <f>COUNTIF('11'!E:E,A6)</f>
        <v>0</v>
      </c>
      <c r="AB6" s="82">
        <f>SUMIF('11'!E:E,A6,'11'!H:H)</f>
        <v>0</v>
      </c>
      <c r="AC6" s="81">
        <f>COUNTIF('12'!E:E,A6)</f>
        <v>0</v>
      </c>
      <c r="AD6" s="82">
        <f>SUMIF('12'!E:E,A6,'12'!H:H)</f>
        <v>0</v>
      </c>
    </row>
    <row r="7" spans="1:30" ht="28.5" customHeight="1">
      <c r="A7" s="84" t="s">
        <v>332</v>
      </c>
      <c r="B7" s="85">
        <v>20</v>
      </c>
      <c r="C7" s="86">
        <f>COUNTIF('01'!E:E,A7)+COUNTIF('02'!E:E,A7)+COUNTIF('03'!E:E,A7)+COUNTIF('04'!E:E,A7)+COUNTIF('05'!E:E,A7)+COUNTIF('06'!E:E,A7)+COUNTIF('07'!E:E,A7)+COUNTIF('08'!E:E,A7)+COUNTIF('09'!E:E,A7)+COUNTIF('10'!E:E,A7)+COUNTIF('11'!E:E,A7)+COUNTIF('12'!E:E,A7)</f>
        <v>0</v>
      </c>
      <c r="D7" s="87">
        <f>SUMIF('01'!E:E,A7,'01'!H:H)+SUMIF('02'!E:E,A7,'02'!H:H)+SUMIF('03'!E:E,A7,'03'!H:H)+SUMIF('04'!E:E,A7,'04'!H:H)+SUMIF('05'!E:E,A7,'05'!H:H)+SUMIF('06'!E:E,A7,'06'!H:H)+SUMIF('07'!E:E,A7,'07'!H:H)+SUMIF('08'!E:E,A7,'08'!H:H)+SUMIF('09'!E:E,A7,'09'!H:H)+SUMIF('10'!E:E,A7,'10'!I:I)+SUMIF('11'!E:E,A7,'11'!H:H)+SUMIF('12'!E:E,A7,'12'!H:H)</f>
        <v>0</v>
      </c>
      <c r="E7" s="88">
        <f t="shared" si="0"/>
        <v>0</v>
      </c>
      <c r="F7" s="261"/>
      <c r="G7" s="86">
        <f>COUNTIF('01'!E:E,A7)</f>
        <v>0</v>
      </c>
      <c r="H7" s="87">
        <f>SUMIF('01'!E:E,A7,'01'!H:H)</f>
        <v>0</v>
      </c>
      <c r="I7" s="86">
        <f>COUNTIF('02'!E:E,A7)</f>
        <v>0</v>
      </c>
      <c r="J7" s="87">
        <f>SUMIF('02'!E:E,A7,'02'!H:H)</f>
        <v>0</v>
      </c>
      <c r="K7" s="86">
        <f>COUNTIF('03'!E:E,A7)</f>
        <v>0</v>
      </c>
      <c r="L7" s="87">
        <f>SUMIF('03'!E:E,A7,'03'!H:H)</f>
        <v>0</v>
      </c>
      <c r="M7" s="86">
        <f>COUNTIF('04'!E:E,A7)</f>
        <v>0</v>
      </c>
      <c r="N7" s="87">
        <f>SUMIF('04'!E:E,A7,'04'!H:H)</f>
        <v>0</v>
      </c>
      <c r="O7" s="86">
        <f>COUNTIF('05'!E:E,A7)</f>
        <v>0</v>
      </c>
      <c r="P7" s="87">
        <f>SUMIF('05'!E:E,A7,'05'!H:H)</f>
        <v>0</v>
      </c>
      <c r="Q7" s="86">
        <f>COUNTIF('06'!E:E,A7)</f>
        <v>0</v>
      </c>
      <c r="R7" s="87">
        <f>SUMIF('06'!E:E,A7,'06'!H:H)</f>
        <v>0</v>
      </c>
      <c r="S7" s="86">
        <f>COUNTIF('07'!E:E,A7)</f>
        <v>0</v>
      </c>
      <c r="T7" s="87">
        <f>SUMIF('07'!E:E,A7,'07'!H:H)</f>
        <v>0</v>
      </c>
      <c r="U7" s="86">
        <f>COUNTIF('08'!E:E,A7)</f>
        <v>0</v>
      </c>
      <c r="V7" s="87">
        <f>SUMIF('08'!E:E,A7,'08'!H:H)</f>
        <v>0</v>
      </c>
      <c r="W7" s="86">
        <f>COUNTIF('09'!E:E,A7)</f>
        <v>0</v>
      </c>
      <c r="X7" s="87">
        <f>SUMIF('09'!E:E,A7,'09'!H:H)</f>
        <v>0</v>
      </c>
      <c r="Y7" s="86">
        <f>COUNTIF('10'!E:E,A7)</f>
        <v>0</v>
      </c>
      <c r="Z7" s="87">
        <f>SUMIF('10'!E:E,A7,'10'!I:I)</f>
        <v>0</v>
      </c>
      <c r="AA7" s="86">
        <f>COUNTIF('11'!E:E,A7)</f>
        <v>0</v>
      </c>
      <c r="AB7" s="87">
        <f>SUMIF('11'!E:E,A7,'11'!H:H)</f>
        <v>0</v>
      </c>
      <c r="AC7" s="86">
        <f>COUNTIF('12'!E:E,A7)</f>
        <v>0</v>
      </c>
      <c r="AD7" s="87">
        <f>SUMIF('12'!E:E,A7,'12'!H:H)</f>
        <v>0</v>
      </c>
    </row>
    <row r="8" spans="1:30" ht="28.5" customHeight="1">
      <c r="A8" s="79" t="s">
        <v>333</v>
      </c>
      <c r="B8" s="80">
        <v>20</v>
      </c>
      <c r="C8" s="81">
        <f>COUNTIF('01'!E:E,A8)+COUNTIF('02'!E:E,A8)+COUNTIF('03'!E:E,A8)+COUNTIF('04'!E:E,A8)+COUNTIF('05'!E:E,A8)+COUNTIF('06'!E:E,A8)+COUNTIF('07'!E:E,A8)+COUNTIF('08'!E:E,A8)+COUNTIF('09'!E:E,A8)+COUNTIF('10'!E:E,A8)+COUNTIF('11'!E:E,A8)+COUNTIF('12'!E:E,A8)</f>
        <v>0</v>
      </c>
      <c r="D8" s="82">
        <f>SUMIF('01'!E:E,A8,'01'!H:H)+SUMIF('02'!E:E,A8,'02'!H:H)+SUMIF('03'!E:E,A8,'03'!H:H)+SUMIF('04'!E:E,A8,'04'!H:H)+SUMIF('05'!E:E,A8,'05'!H:H)+SUMIF('06'!E:E,A8,'06'!H:H)+SUMIF('07'!E:E,A8,'07'!H:H)+SUMIF('08'!E:E,A8,'08'!H:H)+SUMIF('09'!E:E,A8,'09'!H:H)+SUMIF('10'!E:E,A8,'10'!I:I)+SUMIF('11'!E:E,A8,'11'!H:H)+SUMIF('12'!E:E,A8,'12'!H:H)</f>
        <v>0</v>
      </c>
      <c r="E8" s="83">
        <f t="shared" si="0"/>
        <v>0</v>
      </c>
      <c r="F8" s="262"/>
      <c r="G8" s="81">
        <f>COUNTIF('01'!E:E,A8)</f>
        <v>0</v>
      </c>
      <c r="H8" s="82">
        <f>SUMIF('01'!E:E,A8,'01'!H:H)</f>
        <v>0</v>
      </c>
      <c r="I8" s="81">
        <f>COUNTIF('02'!E:E,A8)</f>
        <v>0</v>
      </c>
      <c r="J8" s="82">
        <f>SUMIF('02'!E:E,A8,'02'!H:H)</f>
        <v>0</v>
      </c>
      <c r="K8" s="81">
        <f>COUNTIF('03'!E:E,A8)</f>
        <v>0</v>
      </c>
      <c r="L8" s="82">
        <f>SUMIF('03'!E:E,A8,'03'!H:H)</f>
        <v>0</v>
      </c>
      <c r="M8" s="81">
        <f>COUNTIF('04'!E:E,A8)</f>
        <v>0</v>
      </c>
      <c r="N8" s="82">
        <f>SUMIF('04'!E:E,A8,'04'!H:H)</f>
        <v>0</v>
      </c>
      <c r="O8" s="81">
        <f>COUNTIF('05'!E:E,A8)</f>
        <v>0</v>
      </c>
      <c r="P8" s="82">
        <f>SUMIF('05'!E:E,A8,'05'!H:H)</f>
        <v>0</v>
      </c>
      <c r="Q8" s="81">
        <f>COUNTIF('06'!E:E,A8)</f>
        <v>0</v>
      </c>
      <c r="R8" s="82">
        <f>SUMIF('06'!E:E,A8,'06'!H:H)</f>
        <v>0</v>
      </c>
      <c r="S8" s="81">
        <f>COUNTIF('07'!E:E,A8)</f>
        <v>0</v>
      </c>
      <c r="T8" s="82">
        <f>SUMIF('07'!E:E,A8,'07'!H:H)</f>
        <v>0</v>
      </c>
      <c r="U8" s="81">
        <f>COUNTIF('08'!E:E,A8)</f>
        <v>0</v>
      </c>
      <c r="V8" s="82">
        <f>SUMIF('08'!E:E,A8,'08'!H:H)</f>
        <v>0</v>
      </c>
      <c r="W8" s="81">
        <f>COUNTIF('09'!E:E,A8)</f>
        <v>0</v>
      </c>
      <c r="X8" s="82">
        <f>SUMIF('09'!E:E,A8,'09'!H:H)</f>
        <v>0</v>
      </c>
      <c r="Y8" s="81">
        <f>COUNTIF('10'!E:E,A8)</f>
        <v>0</v>
      </c>
      <c r="Z8" s="82">
        <f>SUMIF('10'!E:E,A8,'10'!I:I)</f>
        <v>0</v>
      </c>
      <c r="AA8" s="81">
        <f>COUNTIF('11'!E:E,A8)</f>
        <v>0</v>
      </c>
      <c r="AB8" s="82">
        <f>SUMIF('11'!E:E,A8,'11'!H:H)</f>
        <v>0</v>
      </c>
      <c r="AC8" s="81">
        <f>COUNTIF('12'!E:E,A8)</f>
        <v>0</v>
      </c>
      <c r="AD8" s="82">
        <f>SUMIF('12'!E:E,A8,'12'!H:H)</f>
        <v>0</v>
      </c>
    </row>
    <row r="9" spans="1:30" ht="28.5" customHeight="1">
      <c r="A9" s="89" t="s">
        <v>334</v>
      </c>
      <c r="B9" s="85">
        <v>20</v>
      </c>
      <c r="C9" s="86">
        <f>COUNTIF('01'!E:E,A9)+COUNTIF('02'!E:E,A9)+COUNTIF('03'!E:E,A9)+COUNTIF('04'!E:E,A9)+COUNTIF('05'!E:E,A9)+COUNTIF('06'!E:E,A9)+COUNTIF('07'!E:E,A9)+COUNTIF('08'!E:E,A9)+COUNTIF('09'!E:E,A9)+COUNTIF('10'!E:E,A9)+COUNTIF('11'!E:E,A9)+COUNTIF('12'!E:E,A9)</f>
        <v>0</v>
      </c>
      <c r="D9" s="87">
        <f>SUMIF('01'!E:E,A9,'01'!H:H)+SUMIF('02'!E:E,A9,'02'!H:H)+SUMIF('03'!E:E,A9,'03'!H:H)+SUMIF('04'!E:E,A9,'04'!H:H)+SUMIF('05'!E:E,A9,'05'!H:H)+SUMIF('06'!E:E,A9,'06'!H:H)+SUMIF('07'!E:E,A9,'07'!H:H)+SUMIF('08'!E:E,A9,'08'!H:H)+SUMIF('09'!E:E,A9,'09'!H:H)+SUMIF('10'!E:E,A9,'10'!I:I)+SUMIF('11'!E:E,A9,'11'!H:H)+SUMIF('12'!E:E,A9,'12'!H:H)</f>
        <v>0</v>
      </c>
      <c r="E9" s="88">
        <f t="shared" si="0"/>
        <v>0</v>
      </c>
      <c r="F9" s="261"/>
      <c r="G9" s="86">
        <f>COUNTIF('01'!E:E,A9)</f>
        <v>0</v>
      </c>
      <c r="H9" s="87">
        <f>SUMIF('01'!E:E,A9,'01'!H:H)</f>
        <v>0</v>
      </c>
      <c r="I9" s="86">
        <f>COUNTIF('02'!E:E,A9)</f>
        <v>0</v>
      </c>
      <c r="J9" s="87">
        <f>SUMIF('02'!E:E,A9,'02'!H:H)</f>
        <v>0</v>
      </c>
      <c r="K9" s="86">
        <f>COUNTIF('03'!E:E,A9)</f>
        <v>0</v>
      </c>
      <c r="L9" s="87">
        <f>SUMIF('03'!E:E,A9,'03'!H:H)</f>
        <v>0</v>
      </c>
      <c r="M9" s="86">
        <f>COUNTIF('04'!E:E,A9)</f>
        <v>0</v>
      </c>
      <c r="N9" s="87">
        <f>SUMIF('04'!E:E,A9,'04'!H:H)</f>
        <v>0</v>
      </c>
      <c r="O9" s="86">
        <f>COUNTIF('05'!E:E,A9)</f>
        <v>0</v>
      </c>
      <c r="P9" s="87">
        <f>SUMIF('05'!E:E,A9,'05'!H:H)</f>
        <v>0</v>
      </c>
      <c r="Q9" s="86">
        <f>COUNTIF('06'!E:E,A9)</f>
        <v>0</v>
      </c>
      <c r="R9" s="87">
        <f>SUMIF('06'!E:E,A9,'06'!H:H)</f>
        <v>0</v>
      </c>
      <c r="S9" s="86">
        <f>COUNTIF('07'!E:E,A9)</f>
        <v>0</v>
      </c>
      <c r="T9" s="87">
        <f>SUMIF('07'!E:E,A9,'07'!H:H)</f>
        <v>0</v>
      </c>
      <c r="U9" s="86">
        <f>COUNTIF('08'!E:E,A9)</f>
        <v>0</v>
      </c>
      <c r="V9" s="87">
        <f>SUMIF('08'!E:E,A9,'08'!H:H)</f>
        <v>0</v>
      </c>
      <c r="W9" s="86">
        <f>COUNTIF('09'!E:E,A9)</f>
        <v>0</v>
      </c>
      <c r="X9" s="87">
        <f>SUMIF('09'!E:E,A9,'09'!H:H)</f>
        <v>0</v>
      </c>
      <c r="Y9" s="86">
        <f>COUNTIF('10'!E:E,A9)</f>
        <v>0</v>
      </c>
      <c r="Z9" s="87">
        <f>SUMIF('10'!E:E,A9,'10'!I:I)</f>
        <v>0</v>
      </c>
      <c r="AA9" s="86">
        <f>COUNTIF('11'!E:E,A9)</f>
        <v>0</v>
      </c>
      <c r="AB9" s="87">
        <f>SUMIF('11'!E:E,A9,'11'!H:H)</f>
        <v>0</v>
      </c>
      <c r="AC9" s="86">
        <f>COUNTIF('12'!E:E,A9)</f>
        <v>0</v>
      </c>
      <c r="AD9" s="87">
        <f>SUMIF('12'!E:E,A9,'12'!H:H)</f>
        <v>0</v>
      </c>
    </row>
    <row r="10" spans="1:30" ht="28.5" customHeight="1">
      <c r="A10" s="79" t="s">
        <v>335</v>
      </c>
      <c r="B10" s="80">
        <v>4</v>
      </c>
      <c r="C10" s="81">
        <f>COUNTIF('01'!E:E,A10)+COUNTIF('02'!E:E,A10)+COUNTIF('03'!E:E,A10)+COUNTIF('04'!E:E,A10)+COUNTIF('05'!E:E,A10)+COUNTIF('06'!E:E,A10)+COUNTIF('07'!E:E,A10)+COUNTIF('08'!E:E,A10)+COUNTIF('09'!E:E,A10)+COUNTIF('10'!E:E,A10)+COUNTIF('11'!E:E,A10)+COUNTIF('12'!E:E,A10)</f>
        <v>0</v>
      </c>
      <c r="D10" s="82">
        <f>SUMIF('01'!E:E,A10,'01'!H:H)+SUMIF('02'!E:E,A10,'02'!H:H)+SUMIF('03'!E:E,A10,'03'!H:H)+SUMIF('04'!E:E,A10,'04'!H:H)+SUMIF('05'!E:E,A10,'05'!H:H)+SUMIF('06'!E:E,A10,'06'!H:H)+SUMIF('07'!E:E,A10,'07'!H:H)+SUMIF('08'!E:E,A10,'08'!H:H)+SUMIF('09'!E:E,A10,'09'!H:H)+SUMIF('10'!E:E,A10,'10'!I:I)+SUMIF('11'!E:E,A10,'11'!H:H)+SUMIF('12'!E:E,A10,'12'!H:H)</f>
        <v>0</v>
      </c>
      <c r="E10" s="83">
        <f t="shared" si="0"/>
        <v>0</v>
      </c>
      <c r="F10" s="262"/>
      <c r="G10" s="81">
        <f>COUNTIF('01'!E:E,A10)</f>
        <v>0</v>
      </c>
      <c r="H10" s="82">
        <f>SUMIF('01'!E:E,A10,'01'!H:H)</f>
        <v>0</v>
      </c>
      <c r="I10" s="81">
        <f>COUNTIF('02'!E:E,A10)</f>
        <v>0</v>
      </c>
      <c r="J10" s="82">
        <f>SUMIF('02'!E:E,A10,'02'!H:H)</f>
        <v>0</v>
      </c>
      <c r="K10" s="81">
        <f>COUNTIF('03'!E:E,A10)</f>
        <v>0</v>
      </c>
      <c r="L10" s="82">
        <f>SUMIF('03'!E:E,A10,'03'!H:H)</f>
        <v>0</v>
      </c>
      <c r="M10" s="81">
        <f>COUNTIF('04'!E:E,A10)</f>
        <v>0</v>
      </c>
      <c r="N10" s="82">
        <f>SUMIF('04'!E:E,A10,'04'!H:H)</f>
        <v>0</v>
      </c>
      <c r="O10" s="81">
        <f>COUNTIF('05'!E:E,A10)</f>
        <v>0</v>
      </c>
      <c r="P10" s="82">
        <f>SUMIF('05'!E:E,A10,'05'!H:H)</f>
        <v>0</v>
      </c>
      <c r="Q10" s="81">
        <f>COUNTIF('06'!E:E,A10)</f>
        <v>0</v>
      </c>
      <c r="R10" s="82">
        <f>SUMIF('06'!E:E,A10,'06'!H:H)</f>
        <v>0</v>
      </c>
      <c r="S10" s="81">
        <f>COUNTIF('07'!E:E,A10)</f>
        <v>0</v>
      </c>
      <c r="T10" s="82">
        <f>SUMIF('07'!E:E,A10,'07'!H:H)</f>
        <v>0</v>
      </c>
      <c r="U10" s="81">
        <f>COUNTIF('08'!E:E,A10)</f>
        <v>0</v>
      </c>
      <c r="V10" s="82">
        <f>SUMIF('08'!E:E,A10,'08'!H:H)</f>
        <v>0</v>
      </c>
      <c r="W10" s="81">
        <f>COUNTIF('09'!E:E,A10)</f>
        <v>0</v>
      </c>
      <c r="X10" s="82">
        <f>SUMIF('09'!E:E,A10,'09'!H:H)</f>
        <v>0</v>
      </c>
      <c r="Y10" s="81">
        <f>COUNTIF('10'!E:E,A10)</f>
        <v>0</v>
      </c>
      <c r="Z10" s="82">
        <f>SUMIF('10'!E:E,A10,'10'!I:I)</f>
        <v>0</v>
      </c>
      <c r="AA10" s="81">
        <f>COUNTIF('11'!E:E,A10)</f>
        <v>0</v>
      </c>
      <c r="AB10" s="82">
        <f>SUMIF('11'!E:E,A10,'11'!H:H)</f>
        <v>0</v>
      </c>
      <c r="AC10" s="81">
        <f>COUNTIF('12'!E:E,A10)</f>
        <v>0</v>
      </c>
      <c r="AD10" s="82">
        <f>SUMIF('12'!E:E,A10,'12'!H:H)</f>
        <v>0</v>
      </c>
    </row>
    <row r="11" spans="1:30" ht="28.5" customHeight="1">
      <c r="A11" s="90" t="s">
        <v>336</v>
      </c>
      <c r="B11" s="85">
        <v>30</v>
      </c>
      <c r="C11" s="86">
        <f>COUNTIF('01'!E:E,A11)+COUNTIF('02'!E:E,A11)+COUNTIF('03'!E:E,A11)+COUNTIF('04'!E:E,A11)+COUNTIF('05'!E:E,A11)+COUNTIF('06'!E:E,A11)+COUNTIF('07'!E:E,A11)+COUNTIF('08'!E:E,A11)+COUNTIF('09'!E:E,A11)+COUNTIF('10'!E:E,A11)+COUNTIF('11'!E:E,A11)+COUNTIF('12'!E:E,A11)</f>
        <v>2</v>
      </c>
      <c r="D11" s="87">
        <f>SUMIF('01'!E:E,A11,'01'!H:H)+SUMIF('02'!E:E,A11,'02'!H:H)+SUMIF('03'!E:E,A11,'03'!H:H)+SUMIF('04'!E:E,A11,'04'!H:H)+SUMIF('05'!E:E,A11,'05'!H:H)+SUMIF('06'!E:E,A11,'06'!H:H)+SUMIF('07'!E:E,A11,'07'!H:H)+SUMIF('08'!E:E,A11,'08'!H:H)+SUMIF('09'!E:E,A11,'09'!H:H)+SUMIF('10'!E:E,A11,'10'!I:I)+SUMIF('11'!E:E,A11,'11'!H:H)+SUMIF('12'!E:E,A11,'12'!H:H)</f>
        <v>735</v>
      </c>
      <c r="E11" s="88">
        <f t="shared" si="0"/>
        <v>24.5</v>
      </c>
      <c r="F11" s="261"/>
      <c r="G11" s="86">
        <f>COUNTIF('01'!E:E,A11)</f>
        <v>0</v>
      </c>
      <c r="H11" s="87">
        <f>SUMIF('01'!E:E,A11,'01'!H:H)</f>
        <v>0</v>
      </c>
      <c r="I11" s="86">
        <f>COUNTIF('02'!E:E,A11)</f>
        <v>0</v>
      </c>
      <c r="J11" s="87">
        <f>SUMIF('02'!E:E,A11,'02'!H:H)</f>
        <v>0</v>
      </c>
      <c r="K11" s="86">
        <f>COUNTIF('03'!E:E,A11)</f>
        <v>0</v>
      </c>
      <c r="L11" s="87">
        <f>SUMIF('03'!E:E,A11,'03'!H:H)</f>
        <v>0</v>
      </c>
      <c r="M11" s="86">
        <f>COUNTIF('04'!E:E,A11)</f>
        <v>0</v>
      </c>
      <c r="N11" s="87">
        <f>SUMIF('04'!E:E,A11,'04'!H:H)</f>
        <v>0</v>
      </c>
      <c r="O11" s="86">
        <f>COUNTIF('05'!E:E,A11)</f>
        <v>0</v>
      </c>
      <c r="P11" s="87">
        <f>SUMIF('05'!E:E,A11,'05'!H:H)</f>
        <v>0</v>
      </c>
      <c r="Q11" s="86">
        <f>COUNTIF('06'!E:E,A11)</f>
        <v>0</v>
      </c>
      <c r="R11" s="87">
        <f>SUMIF('06'!E:E,A11,'06'!H:H)</f>
        <v>0</v>
      </c>
      <c r="S11" s="86">
        <f>COUNTIF('07'!E:E,A11)</f>
        <v>0</v>
      </c>
      <c r="T11" s="87">
        <f>SUMIF('07'!E:E,A11,'07'!H:H)</f>
        <v>0</v>
      </c>
      <c r="U11" s="86">
        <f>COUNTIF('08'!E:E,A11)</f>
        <v>0</v>
      </c>
      <c r="V11" s="87">
        <f>SUMIF('08'!E:E,A11,'08'!H:H)</f>
        <v>0</v>
      </c>
      <c r="W11" s="86">
        <f>COUNTIF('09'!E:E,A11)</f>
        <v>0</v>
      </c>
      <c r="X11" s="87">
        <f>SUMIF('09'!E:E,A11,'09'!H:H)</f>
        <v>0</v>
      </c>
      <c r="Y11" s="86">
        <f>COUNTIF('10'!E:E,A11)</f>
        <v>2</v>
      </c>
      <c r="Z11" s="87">
        <f>SUMIF('10'!E:E,A11,'10'!I:I)</f>
        <v>735</v>
      </c>
      <c r="AA11" s="86">
        <f>COUNTIF('11'!E:E,A11)</f>
        <v>0</v>
      </c>
      <c r="AB11" s="87">
        <f>SUMIF('11'!E:E,A11,'11'!H:H)</f>
        <v>0</v>
      </c>
      <c r="AC11" s="86">
        <f>COUNTIF('12'!E:E,A11)</f>
        <v>0</v>
      </c>
      <c r="AD11" s="87">
        <f>SUMIF('12'!E:E,A11,'12'!H:H)</f>
        <v>0</v>
      </c>
    </row>
    <row r="12" spans="1:30" ht="28.5" customHeight="1">
      <c r="A12" s="79" t="s">
        <v>337</v>
      </c>
      <c r="B12" s="80">
        <v>270</v>
      </c>
      <c r="C12" s="81">
        <f>COUNTIF('01'!E:E,A12)+COUNTIF('02'!E:E,A12)+COUNTIF('03'!E:E,A12)+COUNTIF('04'!E:E,A12)+COUNTIF('05'!E:E,A12)+COUNTIF('06'!E:E,A12)+COUNTIF('07'!E:E,A12)+COUNTIF('08'!E:E,A12)+COUNTIF('09'!E:E,A12)+COUNTIF('10'!E:E,A12)+COUNTIF('11'!E:E,A12)+COUNTIF('12'!E:E,A12)</f>
        <v>2</v>
      </c>
      <c r="D12" s="82">
        <f>SUMIF('01'!E:E,A12,'01'!H:H)+SUMIF('02'!E:E,A12,'02'!H:H)+SUMIF('03'!E:E,A12,'03'!H:H)+SUMIF('04'!E:E,A12,'04'!H:H)+SUMIF('05'!E:E,A12,'05'!H:H)+SUMIF('06'!E:E,A12,'06'!H:H)+SUMIF('07'!E:E,A12,'07'!H:H)+SUMIF('08'!E:E,A12,'08'!H:H)+SUMIF('09'!E:E,A12,'09'!H:H)+SUMIF('10'!E:E,A12,'10'!I:I)+SUMIF('11'!E:E,A12,'11'!H:H)+SUMIF('12'!E:E,A12,'12'!H:H)</f>
        <v>9.4668750000000443</v>
      </c>
      <c r="E12" s="83">
        <f t="shared" si="0"/>
        <v>3.5062500000000163E-2</v>
      </c>
      <c r="F12" s="262"/>
      <c r="G12" s="81">
        <f>COUNTIF('01'!E:E,A12)</f>
        <v>0</v>
      </c>
      <c r="H12" s="82">
        <f>SUMIF('01'!E:E,A12,'01'!H:H)</f>
        <v>0</v>
      </c>
      <c r="I12" s="81">
        <f>COUNTIF('02'!E:E,A12)</f>
        <v>0</v>
      </c>
      <c r="J12" s="82">
        <f>SUMIF('02'!E:E,A12,'02'!H:H)</f>
        <v>0</v>
      </c>
      <c r="K12" s="81">
        <f>COUNTIF('03'!E:E,A12)</f>
        <v>0</v>
      </c>
      <c r="L12" s="82">
        <f>SUMIF('03'!E:E,A12,'03'!H:H)</f>
        <v>0</v>
      </c>
      <c r="M12" s="81">
        <f>COUNTIF('04'!E:E,A12)</f>
        <v>0</v>
      </c>
      <c r="N12" s="82">
        <f>SUMIF('04'!E:E,A12,'04'!H:H)</f>
        <v>0</v>
      </c>
      <c r="O12" s="81">
        <f>COUNTIF('05'!E:E,A12)</f>
        <v>0</v>
      </c>
      <c r="P12" s="82">
        <f>SUMIF('05'!E:E,A12,'05'!H:H)</f>
        <v>0</v>
      </c>
      <c r="Q12" s="81">
        <f>COUNTIF('06'!E:E,A12)</f>
        <v>0</v>
      </c>
      <c r="R12" s="82">
        <f>SUMIF('06'!E:E,A12,'06'!H:H)</f>
        <v>0</v>
      </c>
      <c r="S12" s="81">
        <f>COUNTIF('07'!E:E,A12)</f>
        <v>0</v>
      </c>
      <c r="T12" s="82">
        <f>SUMIF('07'!E:E,A12,'07'!H:H)</f>
        <v>0</v>
      </c>
      <c r="U12" s="81">
        <f>COUNTIF('08'!E:E,A12)</f>
        <v>0</v>
      </c>
      <c r="V12" s="82">
        <f>SUMIF('08'!E:E,A12,'08'!H:H)</f>
        <v>0</v>
      </c>
      <c r="W12" s="81">
        <f>COUNTIF('09'!E:E,A12)</f>
        <v>0</v>
      </c>
      <c r="X12" s="82">
        <f>SUMIF('09'!E:E,A12,'09'!H:H)</f>
        <v>0</v>
      </c>
      <c r="Y12" s="81">
        <f>COUNTIF('10'!E:E,A12)</f>
        <v>2</v>
      </c>
      <c r="Z12" s="82">
        <f>SUMIF('10'!E:E,A12,'10'!I:I)</f>
        <v>9.4668750000000443</v>
      </c>
      <c r="AA12" s="81">
        <f>COUNTIF('11'!E:E,A12)</f>
        <v>0</v>
      </c>
      <c r="AB12" s="82">
        <f>SUMIF('11'!E:E,A12,'11'!H:H)</f>
        <v>0</v>
      </c>
      <c r="AC12" s="81">
        <f>COUNTIF('12'!E:E,A12)</f>
        <v>0</v>
      </c>
      <c r="AD12" s="82">
        <f>SUMIF('12'!E:E,A12,'12'!H:H)</f>
        <v>0</v>
      </c>
    </row>
    <row r="13" spans="1:30" ht="28.5" customHeight="1">
      <c r="A13" s="84"/>
      <c r="B13" s="85">
        <v>2</v>
      </c>
      <c r="C13" s="86">
        <f>COUNTIF('01'!E:E,A13)+COUNTIF('02'!E:E,A13)+COUNTIF('03'!E:E,A13)+COUNTIF('04'!E:E,A13)+COUNTIF('05'!E:E,A13)+COUNTIF('06'!E:E,A13)+COUNTIF('07'!E:E,A13)+COUNTIF('08'!E:E,A13)+COUNTIF('09'!E:E,A13)+COUNTIF('10'!E:E,A13)+COUNTIF('11'!E:E,A13)+COUNTIF('12'!E:E,A13)</f>
        <v>0</v>
      </c>
      <c r="D13" s="87">
        <f>SUMIF('01'!E:E,A13,'01'!H:H)+SUMIF('02'!E:E,A13,'02'!H:H)+SUMIF('03'!E:E,A13,'03'!H:H)+SUMIF('04'!E:E,A13,'04'!H:H)+SUMIF('05'!E:E,A13,'05'!H:H)+SUMIF('06'!E:E,A13,'06'!H:H)+SUMIF('07'!E:E,A13,'07'!H:H)+SUMIF('08'!E:E,A13,'08'!H:H)+SUMIF('09'!E:E,A13,'09'!H:H)+SUMIF('10'!E:E,A13,'10'!I:I)+SUMIF('11'!E:E,A13,'11'!H:H)+SUMIF('12'!E:E,A13,'12'!H:H)</f>
        <v>0</v>
      </c>
      <c r="E13" s="88">
        <f t="shared" si="0"/>
        <v>0</v>
      </c>
      <c r="F13" s="261"/>
      <c r="G13" s="86">
        <f>COUNTIF('01'!E:E,A13)</f>
        <v>0</v>
      </c>
      <c r="H13" s="87">
        <f>SUMIF('01'!E:E,A13,'01'!H:H)</f>
        <v>0</v>
      </c>
      <c r="I13" s="86">
        <f>COUNTIF('02'!E:E,A13)</f>
        <v>0</v>
      </c>
      <c r="J13" s="87">
        <f>SUMIF('02'!E:E,A13,'02'!H:H)</f>
        <v>0</v>
      </c>
      <c r="K13" s="86">
        <f>COUNTIF('03'!E:E,A13)</f>
        <v>0</v>
      </c>
      <c r="L13" s="87">
        <f>SUMIF('03'!E:E,A13,'03'!H:H)</f>
        <v>0</v>
      </c>
      <c r="M13" s="86">
        <f>COUNTIF('04'!E:E,A13)</f>
        <v>0</v>
      </c>
      <c r="N13" s="87">
        <f>SUMIF('04'!E:E,A13,'04'!H:H)</f>
        <v>0</v>
      </c>
      <c r="O13" s="86">
        <f>COUNTIF('05'!E:E,A13)</f>
        <v>0</v>
      </c>
      <c r="P13" s="87">
        <f>SUMIF('05'!E:E,A13,'05'!H:H)</f>
        <v>0</v>
      </c>
      <c r="Q13" s="86">
        <f>COUNTIF('06'!E:E,A13)</f>
        <v>0</v>
      </c>
      <c r="R13" s="87">
        <f>SUMIF('06'!E:E,A13,'06'!H:H)</f>
        <v>0</v>
      </c>
      <c r="S13" s="86">
        <f>COUNTIF('07'!E:E,A13)</f>
        <v>0</v>
      </c>
      <c r="T13" s="87">
        <f>SUMIF('07'!E:E,A13,'07'!H:H)</f>
        <v>0</v>
      </c>
      <c r="U13" s="86">
        <f>COUNTIF('08'!E:E,A13)</f>
        <v>0</v>
      </c>
      <c r="V13" s="87">
        <f>SUMIF('08'!E:E,A13,'08'!H:H)</f>
        <v>0</v>
      </c>
      <c r="W13" s="86">
        <f>COUNTIF('09'!E:E,A13)</f>
        <v>0</v>
      </c>
      <c r="X13" s="87">
        <f>SUMIF('09'!E:E,A13,'09'!H:H)</f>
        <v>0</v>
      </c>
      <c r="Y13" s="86">
        <f>COUNTIF('10'!E:E,A13)</f>
        <v>0</v>
      </c>
      <c r="Z13" s="87">
        <f>SUMIF('10'!E:E,A13,'10'!I:I)</f>
        <v>0</v>
      </c>
      <c r="AA13" s="86">
        <f>COUNTIF('11'!E:E,A13)</f>
        <v>0</v>
      </c>
      <c r="AB13" s="87">
        <f>SUMIF('11'!E:E,A13,'11'!H:H)</f>
        <v>0</v>
      </c>
      <c r="AC13" s="86">
        <f>COUNTIF('12'!E:E,A13)</f>
        <v>0</v>
      </c>
      <c r="AD13" s="87">
        <f>SUMIF('12'!E:E,A13,'12'!H:H)</f>
        <v>0</v>
      </c>
    </row>
    <row r="14" spans="1:30" ht="28.5" customHeight="1">
      <c r="A14" s="79"/>
      <c r="B14" s="80">
        <v>250</v>
      </c>
      <c r="C14" s="81">
        <f>COUNTIF('01'!E:E,A14)+COUNTIF('02'!E:E,A14)+COUNTIF('03'!E:E,A14)+COUNTIF('04'!E:E,A14)+COUNTIF('05'!E:E,A14)+COUNTIF('06'!E:E,A14)+COUNTIF('07'!E:E,A14)+COUNTIF('08'!E:E,A14)+COUNTIF('09'!E:E,A14)+COUNTIF('10'!E:E,A14)+COUNTIF('11'!E:E,A14)+COUNTIF('12'!E:E,A14)</f>
        <v>0</v>
      </c>
      <c r="D14" s="82">
        <f>SUMIF('01'!E:E,A14,'01'!H:H)+SUMIF('02'!E:E,A14,'02'!H:H)+SUMIF('03'!E:E,A14,'03'!H:H)+SUMIF('04'!E:E,A14,'04'!H:H)+SUMIF('05'!E:E,A14,'05'!H:H)+SUMIF('06'!E:E,A14,'06'!H:H)+SUMIF('07'!E:E,A14,'07'!H:H)+SUMIF('08'!E:E,A14,'08'!H:H)+SUMIF('09'!E:E,A14,'09'!H:H)+SUMIF('10'!E:E,A14,'10'!I:I)+SUMIF('11'!E:E,A14,'11'!H:H)+SUMIF('12'!E:E,A14,'12'!H:H)</f>
        <v>0</v>
      </c>
      <c r="E14" s="83">
        <f t="shared" si="0"/>
        <v>0</v>
      </c>
      <c r="F14" s="262"/>
      <c r="G14" s="81">
        <f>COUNTIF('01'!E:E,A14)</f>
        <v>0</v>
      </c>
      <c r="H14" s="82">
        <f>SUMIF('01'!E:E,A14,'01'!H:H)</f>
        <v>0</v>
      </c>
      <c r="I14" s="81">
        <f>COUNTIF('02'!E:E,A14)</f>
        <v>0</v>
      </c>
      <c r="J14" s="82">
        <f>SUMIF('02'!E:E,A14,'02'!H:H)</f>
        <v>0</v>
      </c>
      <c r="K14" s="81">
        <f>COUNTIF('03'!E:E,A14)</f>
        <v>0</v>
      </c>
      <c r="L14" s="82">
        <f>SUMIF('03'!E:E,A14,'03'!H:H)</f>
        <v>0</v>
      </c>
      <c r="M14" s="81">
        <f>COUNTIF('04'!E:E,A14)</f>
        <v>0</v>
      </c>
      <c r="N14" s="82">
        <f>SUMIF('04'!E:E,A14,'04'!H:H)</f>
        <v>0</v>
      </c>
      <c r="O14" s="81">
        <f>COUNTIF('05'!E:E,A14)</f>
        <v>0</v>
      </c>
      <c r="P14" s="82">
        <f>SUMIF('05'!E:E,A14,'05'!H:H)</f>
        <v>0</v>
      </c>
      <c r="Q14" s="81">
        <f>COUNTIF('06'!E:E,A14)</f>
        <v>0</v>
      </c>
      <c r="R14" s="82">
        <f>SUMIF('06'!E:E,A14,'06'!H:H)</f>
        <v>0</v>
      </c>
      <c r="S14" s="81">
        <f>COUNTIF('07'!E:E,A14)</f>
        <v>0</v>
      </c>
      <c r="T14" s="82">
        <f>SUMIF('07'!E:E,A14,'07'!H:H)</f>
        <v>0</v>
      </c>
      <c r="U14" s="81">
        <f>COUNTIF('08'!E:E,A14)</f>
        <v>0</v>
      </c>
      <c r="V14" s="82">
        <f>SUMIF('08'!E:E,A14,'08'!H:H)</f>
        <v>0</v>
      </c>
      <c r="W14" s="81">
        <f>COUNTIF('09'!E:E,A14)</f>
        <v>0</v>
      </c>
      <c r="X14" s="82">
        <f>SUMIF('09'!E:E,A14,'09'!H:H)</f>
        <v>0</v>
      </c>
      <c r="Y14" s="81">
        <f>COUNTIF('10'!E:E,A14)</f>
        <v>0</v>
      </c>
      <c r="Z14" s="82">
        <f>SUMIF('10'!E:E,A14,'10'!I:I)</f>
        <v>0</v>
      </c>
      <c r="AA14" s="81">
        <f>COUNTIF('11'!E:E,A14)</f>
        <v>0</v>
      </c>
      <c r="AB14" s="82">
        <f>SUMIF('11'!E:E,A14,'11'!H:H)</f>
        <v>0</v>
      </c>
      <c r="AC14" s="81">
        <f>COUNTIF('12'!E:E,A14)</f>
        <v>0</v>
      </c>
      <c r="AD14" s="82">
        <f>SUMIF('12'!E:E,A14,'12'!H:H)</f>
        <v>0</v>
      </c>
    </row>
    <row r="15" spans="1:30" ht="28.5" customHeight="1">
      <c r="A15" s="84"/>
      <c r="B15" s="85">
        <v>250</v>
      </c>
      <c r="C15" s="86">
        <f>COUNTIF('01'!E:E,A15)+COUNTIF('02'!E:E,A15)+COUNTIF('03'!E:E,A15)+COUNTIF('04'!E:E,A15)+COUNTIF('05'!E:E,A15)+COUNTIF('06'!E:E,A15)+COUNTIF('07'!E:E,A15)+COUNTIF('08'!E:E,A15)+COUNTIF('09'!E:E,A15)+COUNTIF('10'!E:E,A15)+COUNTIF('11'!E:E,A15)+COUNTIF('12'!E:E,A15)</f>
        <v>0</v>
      </c>
      <c r="D15" s="87">
        <f>SUMIF('01'!E:E,A15,'01'!H:H)+SUMIF('02'!E:E,A15,'02'!H:H)+SUMIF('03'!E:E,A15,'03'!H:H)+SUMIF('04'!E:E,A15,'04'!H:H)+SUMIF('05'!E:E,A15,'05'!H:H)+SUMIF('06'!E:E,A15,'06'!H:H)+SUMIF('07'!E:E,A15,'07'!H:H)+SUMIF('08'!E:E,A15,'08'!H:H)+SUMIF('09'!E:E,A15,'09'!H:H)+SUMIF('10'!E:E,A15,'10'!I:I)+SUMIF('11'!E:E,A15,'11'!H:H)+SUMIF('12'!E:E,A15,'12'!H:H)</f>
        <v>0</v>
      </c>
      <c r="E15" s="88">
        <f t="shared" si="0"/>
        <v>0</v>
      </c>
      <c r="F15" s="261"/>
      <c r="G15" s="86">
        <f>COUNTIF('01'!E:E,A15)</f>
        <v>0</v>
      </c>
      <c r="H15" s="87">
        <f>SUMIF('01'!E:E,A15,'01'!H:H)</f>
        <v>0</v>
      </c>
      <c r="I15" s="86">
        <f>COUNTIF('02'!E:E,A15)</f>
        <v>0</v>
      </c>
      <c r="J15" s="87">
        <f>SUMIF('02'!E:E,A15,'02'!H:H)</f>
        <v>0</v>
      </c>
      <c r="K15" s="86">
        <f>COUNTIF('03'!E:E,A15)</f>
        <v>0</v>
      </c>
      <c r="L15" s="87">
        <f>SUMIF('03'!E:E,A15,'03'!H:H)</f>
        <v>0</v>
      </c>
      <c r="M15" s="86">
        <f>COUNTIF('04'!E:E,A15)</f>
        <v>0</v>
      </c>
      <c r="N15" s="87">
        <f>SUMIF('04'!E:E,A15,'04'!H:H)</f>
        <v>0</v>
      </c>
      <c r="O15" s="86">
        <f>COUNTIF('05'!E:E,A15)</f>
        <v>0</v>
      </c>
      <c r="P15" s="87">
        <f>SUMIF('05'!E:E,A15,'05'!H:H)</f>
        <v>0</v>
      </c>
      <c r="Q15" s="86">
        <f>COUNTIF('06'!E:E,A15)</f>
        <v>0</v>
      </c>
      <c r="R15" s="87">
        <f>SUMIF('06'!E:E,A15,'06'!H:H)</f>
        <v>0</v>
      </c>
      <c r="S15" s="86">
        <f>COUNTIF('07'!E:E,A15)</f>
        <v>0</v>
      </c>
      <c r="T15" s="87">
        <f>SUMIF('07'!E:E,A15,'07'!H:H)</f>
        <v>0</v>
      </c>
      <c r="U15" s="86">
        <f>COUNTIF('08'!E:E,A15)</f>
        <v>0</v>
      </c>
      <c r="V15" s="87">
        <f>SUMIF('08'!E:E,A15,'08'!H:H)</f>
        <v>0</v>
      </c>
      <c r="W15" s="86">
        <f>COUNTIF('09'!E:E,A15)</f>
        <v>0</v>
      </c>
      <c r="X15" s="87">
        <f>SUMIF('09'!E:E,A15,'09'!H:H)</f>
        <v>0</v>
      </c>
      <c r="Y15" s="86">
        <f>COUNTIF('10'!E:E,A15)</f>
        <v>0</v>
      </c>
      <c r="Z15" s="87">
        <f>SUMIF('10'!E:E,A15,'10'!I:I)</f>
        <v>0</v>
      </c>
      <c r="AA15" s="86">
        <f>COUNTIF('11'!E:E,A15)</f>
        <v>0</v>
      </c>
      <c r="AB15" s="87">
        <f>SUMIF('11'!E:E,A15,'11'!H:H)</f>
        <v>0</v>
      </c>
      <c r="AC15" s="86">
        <f>COUNTIF('12'!E:E,A15)</f>
        <v>0</v>
      </c>
      <c r="AD15" s="87">
        <f>SUMIF('12'!E:E,A15,'12'!H:H)</f>
        <v>0</v>
      </c>
    </row>
    <row r="16" spans="1:30" ht="28.5" customHeight="1">
      <c r="A16" s="79"/>
      <c r="B16" s="80">
        <v>250</v>
      </c>
      <c r="C16" s="81">
        <f>COUNTIF('01'!E:E,A16)+COUNTIF('02'!E:E,A16)+COUNTIF('03'!E:E,A16)+COUNTIF('04'!E:E,A16)+COUNTIF('05'!E:E,A16)+COUNTIF('06'!E:E,A16)+COUNTIF('07'!E:E,A16)+COUNTIF('08'!E:E,A16)+COUNTIF('09'!E:E,A16)+COUNTIF('10'!E:E,A16)+COUNTIF('11'!E:E,A16)+COUNTIF('12'!E:E,A16)</f>
        <v>0</v>
      </c>
      <c r="D16" s="82">
        <f>SUMIF('01'!E:E,A16,'01'!H:H)+SUMIF('02'!E:E,A16,'02'!H:H)+SUMIF('03'!E:E,A16,'03'!H:H)+SUMIF('04'!E:E,A16,'04'!H:H)+SUMIF('05'!E:E,A16,'05'!H:H)+SUMIF('06'!E:E,A16,'06'!H:H)+SUMIF('07'!E:E,A16,'07'!H:H)+SUMIF('08'!E:E,A16,'08'!H:H)+SUMIF('09'!E:E,A16,'09'!H:H)+SUMIF('10'!E:E,A16,'10'!I:I)+SUMIF('11'!E:E,A16,'11'!H:H)+SUMIF('12'!E:E,A16,'12'!H:H)</f>
        <v>0</v>
      </c>
      <c r="E16" s="83">
        <f t="shared" si="0"/>
        <v>0</v>
      </c>
      <c r="F16" s="262"/>
      <c r="G16" s="81">
        <f>COUNTIF('01'!E:E,A16)</f>
        <v>0</v>
      </c>
      <c r="H16" s="82">
        <f>SUMIF('01'!E:E,A16,'01'!H:H)</f>
        <v>0</v>
      </c>
      <c r="I16" s="81">
        <f>COUNTIF('02'!E:E,A16)</f>
        <v>0</v>
      </c>
      <c r="J16" s="82">
        <f>SUMIF('02'!E:E,A16,'02'!H:H)</f>
        <v>0</v>
      </c>
      <c r="K16" s="81">
        <f>COUNTIF('03'!E:E,A16)</f>
        <v>0</v>
      </c>
      <c r="L16" s="82">
        <f>SUMIF('03'!E:E,A16,'03'!H:H)</f>
        <v>0</v>
      </c>
      <c r="M16" s="81">
        <f>COUNTIF('04'!E:E,A16)</f>
        <v>0</v>
      </c>
      <c r="N16" s="82">
        <f>SUMIF('04'!E:E,A16,'04'!H:H)</f>
        <v>0</v>
      </c>
      <c r="O16" s="81">
        <f>COUNTIF('05'!E:E,A16)</f>
        <v>0</v>
      </c>
      <c r="P16" s="82">
        <f>SUMIF('05'!E:E,A16,'05'!H:H)</f>
        <v>0</v>
      </c>
      <c r="Q16" s="81">
        <f>COUNTIF('06'!E:E,A16)</f>
        <v>0</v>
      </c>
      <c r="R16" s="82">
        <f>SUMIF('06'!E:E,A16,'06'!H:H)</f>
        <v>0</v>
      </c>
      <c r="S16" s="81">
        <f>COUNTIF('07'!E:E,A16)</f>
        <v>0</v>
      </c>
      <c r="T16" s="82">
        <f>SUMIF('07'!E:E,A16,'07'!H:H)</f>
        <v>0</v>
      </c>
      <c r="U16" s="81">
        <f>COUNTIF('08'!E:E,A16)</f>
        <v>0</v>
      </c>
      <c r="V16" s="82">
        <f>SUMIF('08'!E:E,A16,'08'!H:H)</f>
        <v>0</v>
      </c>
      <c r="W16" s="81">
        <f>COUNTIF('09'!E:E,A16)</f>
        <v>0</v>
      </c>
      <c r="X16" s="82">
        <f>SUMIF('09'!E:E,A16,'09'!H:H)</f>
        <v>0</v>
      </c>
      <c r="Y16" s="81">
        <f>COUNTIF('10'!E:E,A16)</f>
        <v>0</v>
      </c>
      <c r="Z16" s="82">
        <f>SUMIF('10'!E:E,A16,'10'!I:I)</f>
        <v>0</v>
      </c>
      <c r="AA16" s="81">
        <f>COUNTIF('11'!E:E,A16)</f>
        <v>0</v>
      </c>
      <c r="AB16" s="82">
        <f>SUMIF('11'!E:E,A16,'11'!H:H)</f>
        <v>0</v>
      </c>
      <c r="AC16" s="81">
        <f>COUNTIF('12'!E:E,A16)</f>
        <v>0</v>
      </c>
      <c r="AD16" s="82">
        <f>SUMIF('12'!E:E,A16,'12'!H:H)</f>
        <v>0</v>
      </c>
    </row>
    <row r="17" spans="1:30" ht="28.5" customHeight="1">
      <c r="A17" s="84"/>
      <c r="B17" s="85">
        <v>250</v>
      </c>
      <c r="C17" s="86">
        <f>COUNTIF('01'!E:E,A17)+COUNTIF('02'!E:E,A17)+COUNTIF('03'!E:E,A17)+COUNTIF('04'!E:E,A17)+COUNTIF('05'!E:E,A17)+COUNTIF('06'!E:E,A17)+COUNTIF('07'!E:E,A17)+COUNTIF('08'!E:E,A17)+COUNTIF('09'!E:E,A17)+COUNTIF('10'!E:E,A17)+COUNTIF('11'!E:E,A17)+COUNTIF('12'!E:E,A17)</f>
        <v>0</v>
      </c>
      <c r="D17" s="87">
        <f>SUMIF('01'!E:E,A17,'01'!H:H)+SUMIF('02'!E:E,A17,'02'!H:H)+SUMIF('03'!E:E,A17,'03'!H:H)+SUMIF('04'!E:E,A17,'04'!H:H)+SUMIF('05'!E:E,A17,'05'!H:H)+SUMIF('06'!E:E,A17,'06'!H:H)+SUMIF('07'!E:E,A17,'07'!H:H)+SUMIF('08'!E:E,A17,'08'!H:H)+SUMIF('09'!E:E,A17,'09'!H:H)+SUMIF('10'!E:E,A17,'10'!I:I)+SUMIF('11'!E:E,A17,'11'!H:H)+SUMIF('12'!E:E,A17,'12'!H:H)</f>
        <v>0</v>
      </c>
      <c r="E17" s="88">
        <f t="shared" si="0"/>
        <v>0</v>
      </c>
      <c r="F17" s="261"/>
      <c r="G17" s="86">
        <f>COUNTIF('01'!E:E,A17)</f>
        <v>0</v>
      </c>
      <c r="H17" s="87">
        <f>SUMIF('01'!E:E,A17,'01'!H:H)</f>
        <v>0</v>
      </c>
      <c r="I17" s="86">
        <f>COUNTIF('02'!E:E,A17)</f>
        <v>0</v>
      </c>
      <c r="J17" s="87">
        <f>SUMIF('02'!E:E,A17,'02'!H:H)</f>
        <v>0</v>
      </c>
      <c r="K17" s="86">
        <f>COUNTIF('03'!E:E,A17)</f>
        <v>0</v>
      </c>
      <c r="L17" s="87">
        <f>SUMIF('03'!E:E,A17,'03'!H:H)</f>
        <v>0</v>
      </c>
      <c r="M17" s="86">
        <f>COUNTIF('04'!E:E,A17)</f>
        <v>0</v>
      </c>
      <c r="N17" s="87">
        <f>SUMIF('04'!E:E,A17,'04'!H:H)</f>
        <v>0</v>
      </c>
      <c r="O17" s="86">
        <f>COUNTIF('05'!E:E,A17)</f>
        <v>0</v>
      </c>
      <c r="P17" s="87">
        <f>SUMIF('05'!E:E,A17,'05'!H:H)</f>
        <v>0</v>
      </c>
      <c r="Q17" s="86">
        <f>COUNTIF('06'!E:E,A17)</f>
        <v>0</v>
      </c>
      <c r="R17" s="87">
        <f>SUMIF('06'!E:E,A17,'06'!H:H)</f>
        <v>0</v>
      </c>
      <c r="S17" s="86">
        <f>COUNTIF('07'!E:E,A17)</f>
        <v>0</v>
      </c>
      <c r="T17" s="87">
        <f>SUMIF('07'!E:E,A17,'07'!H:H)</f>
        <v>0</v>
      </c>
      <c r="U17" s="86">
        <f>COUNTIF('08'!E:E,A17)</f>
        <v>0</v>
      </c>
      <c r="V17" s="87">
        <f>SUMIF('08'!E:E,A17,'08'!H:H)</f>
        <v>0</v>
      </c>
      <c r="W17" s="86">
        <f>COUNTIF('09'!E:E,A17)</f>
        <v>0</v>
      </c>
      <c r="X17" s="87">
        <f>SUMIF('09'!E:E,A17,'09'!H:H)</f>
        <v>0</v>
      </c>
      <c r="Y17" s="86">
        <f>COUNTIF('10'!E:E,A17)</f>
        <v>0</v>
      </c>
      <c r="Z17" s="87">
        <f>SUMIF('10'!E:E,A17,'10'!I:I)</f>
        <v>0</v>
      </c>
      <c r="AA17" s="86">
        <f>COUNTIF('11'!E:E,A17)</f>
        <v>0</v>
      </c>
      <c r="AB17" s="87">
        <f>SUMIF('11'!E:E,A17,'11'!H:H)</f>
        <v>0</v>
      </c>
      <c r="AC17" s="86">
        <f>COUNTIF('12'!E:E,A17)</f>
        <v>0</v>
      </c>
      <c r="AD17" s="87">
        <f>SUMIF('12'!E:E,A17,'12'!H:H)</f>
        <v>0</v>
      </c>
    </row>
    <row r="18" spans="1:30" ht="28.5" customHeight="1">
      <c r="A18" s="79"/>
      <c r="B18" s="80">
        <v>2500</v>
      </c>
      <c r="C18" s="81">
        <f>COUNTIF('01'!E:E,A18)+COUNTIF('02'!E:E,A18)+COUNTIF('03'!E:E,A18)+COUNTIF('04'!E:E,A18)+COUNTIF('05'!E:E,A18)+COUNTIF('06'!E:E,A18)+COUNTIF('07'!E:E,A18)+COUNTIF('08'!E:E,A18)+COUNTIF('09'!E:E,A18)+COUNTIF('10'!E:E,A18)+COUNTIF('11'!E:E,A18)+COUNTIF('12'!E:E,A18)</f>
        <v>0</v>
      </c>
      <c r="D18" s="82">
        <f>SUMIF('01'!E:E,A18,'01'!H:H)+SUMIF('02'!E:E,A18,'02'!H:H)+SUMIF('03'!E:E,A18,'03'!H:H)+SUMIF('04'!E:E,A18,'04'!H:H)+SUMIF('05'!E:E,A18,'05'!H:H)+SUMIF('06'!E:E,A18,'06'!H:H)+SUMIF('07'!E:E,A18,'07'!H:H)+SUMIF('08'!E:E,A18,'08'!H:H)+SUMIF('09'!E:E,A18,'09'!H:H)+SUMIF('10'!E:E,A18,'10'!I:I)+SUMIF('11'!E:E,A18,'11'!H:H)+SUMIF('12'!E:E,A18,'12'!H:H)</f>
        <v>0</v>
      </c>
      <c r="E18" s="83">
        <f t="shared" si="0"/>
        <v>0</v>
      </c>
      <c r="F18" s="262"/>
      <c r="G18" s="81">
        <f>COUNTIF('01'!E:E,A18)</f>
        <v>0</v>
      </c>
      <c r="H18" s="82">
        <f>SUMIF('01'!E:E,A18,'01'!H:H)</f>
        <v>0</v>
      </c>
      <c r="I18" s="81">
        <f>COUNTIF('02'!E:E,A18)</f>
        <v>0</v>
      </c>
      <c r="J18" s="82">
        <f>SUMIF('02'!E:E,A18,'02'!H:H)</f>
        <v>0</v>
      </c>
      <c r="K18" s="81">
        <f>COUNTIF('03'!E:E,A18)</f>
        <v>0</v>
      </c>
      <c r="L18" s="82">
        <f>SUMIF('03'!E:E,A18,'03'!H:H)</f>
        <v>0</v>
      </c>
      <c r="M18" s="81">
        <f>COUNTIF('04'!E:E,A18)</f>
        <v>0</v>
      </c>
      <c r="N18" s="82">
        <f>SUMIF('04'!E:E,A18,'04'!H:H)</f>
        <v>0</v>
      </c>
      <c r="O18" s="81">
        <f>COUNTIF('05'!E:E,A18)</f>
        <v>0</v>
      </c>
      <c r="P18" s="82">
        <f>SUMIF('05'!E:E,A18,'05'!H:H)</f>
        <v>0</v>
      </c>
      <c r="Q18" s="81">
        <f>COUNTIF('06'!E:E,A18)</f>
        <v>0</v>
      </c>
      <c r="R18" s="82">
        <f>SUMIF('06'!E:E,A18,'06'!H:H)</f>
        <v>0</v>
      </c>
      <c r="S18" s="81">
        <f>COUNTIF('07'!E:E,A18)</f>
        <v>0</v>
      </c>
      <c r="T18" s="82">
        <f>SUMIF('07'!E:E,A18,'07'!H:H)</f>
        <v>0</v>
      </c>
      <c r="U18" s="81">
        <f>COUNTIF('08'!E:E,A18)</f>
        <v>0</v>
      </c>
      <c r="V18" s="82">
        <f>SUMIF('08'!E:E,A18,'08'!H:H)</f>
        <v>0</v>
      </c>
      <c r="W18" s="81">
        <f>COUNTIF('09'!E:E,A18)</f>
        <v>0</v>
      </c>
      <c r="X18" s="82">
        <f>SUMIF('09'!E:E,A18,'09'!H:H)</f>
        <v>0</v>
      </c>
      <c r="Y18" s="81">
        <f>COUNTIF('10'!E:E,A18)</f>
        <v>0</v>
      </c>
      <c r="Z18" s="82">
        <f>SUMIF('10'!E:E,A18,'10'!I:I)</f>
        <v>0</v>
      </c>
      <c r="AA18" s="81">
        <f>COUNTIF('11'!E:E,A18)</f>
        <v>0</v>
      </c>
      <c r="AB18" s="82">
        <f>SUMIF('11'!E:E,A18,'11'!H:H)</f>
        <v>0</v>
      </c>
      <c r="AC18" s="81">
        <f>COUNTIF('12'!E:E,A18)</f>
        <v>0</v>
      </c>
      <c r="AD18" s="82">
        <f>SUMIF('12'!E:E,A18,'12'!H:H)</f>
        <v>0</v>
      </c>
    </row>
    <row r="19" spans="1:30" ht="28.5" customHeight="1">
      <c r="A19" s="84"/>
      <c r="B19" s="85">
        <v>250</v>
      </c>
      <c r="C19" s="86">
        <f>COUNTIF('01'!E:E,A19)+COUNTIF('02'!E:E,A19)+COUNTIF('03'!E:E,A19)+COUNTIF('04'!E:E,A19)+COUNTIF('05'!E:E,A19)+COUNTIF('06'!E:E,A19)+COUNTIF('07'!E:E,A19)+COUNTIF('08'!E:E,A19)+COUNTIF('09'!E:E,A19)+COUNTIF('10'!E:E,A19)+COUNTIF('11'!E:E,A19)+COUNTIF('12'!E:E,A19)</f>
        <v>0</v>
      </c>
      <c r="D19" s="87">
        <f>SUMIF('01'!E:E,A19,'01'!H:H)+SUMIF('02'!E:E,A19,'02'!H:H)+SUMIF('03'!E:E,A19,'03'!H:H)+SUMIF('04'!E:E,A19,'04'!H:H)+SUMIF('05'!E:E,A19,'05'!H:H)+SUMIF('06'!E:E,A19,'06'!H:H)+SUMIF('07'!E:E,A19,'07'!H:H)+SUMIF('08'!E:E,A19,'08'!H:H)+SUMIF('09'!E:E,A19,'09'!H:H)+SUMIF('10'!E:E,A19,'10'!I:I)+SUMIF('11'!E:E,A19,'11'!H:H)+SUMIF('12'!E:E,A19,'12'!H:H)</f>
        <v>0</v>
      </c>
      <c r="E19" s="88">
        <f t="shared" si="0"/>
        <v>0</v>
      </c>
      <c r="F19" s="261"/>
      <c r="G19" s="86">
        <f>COUNTIF('01'!E:E,A19)</f>
        <v>0</v>
      </c>
      <c r="H19" s="87">
        <f>SUMIF('01'!E:E,A19,'01'!H:H)</f>
        <v>0</v>
      </c>
      <c r="I19" s="86">
        <f>COUNTIF('02'!E:E,A19)</f>
        <v>0</v>
      </c>
      <c r="J19" s="87">
        <f>SUMIF('02'!E:E,A19,'02'!H:H)</f>
        <v>0</v>
      </c>
      <c r="K19" s="86">
        <f>COUNTIF('03'!E:E,A19)</f>
        <v>0</v>
      </c>
      <c r="L19" s="87">
        <f>SUMIF('03'!E:E,A19,'03'!H:H)</f>
        <v>0</v>
      </c>
      <c r="M19" s="86">
        <f>COUNTIF('04'!E:E,A19)</f>
        <v>0</v>
      </c>
      <c r="N19" s="87">
        <f>SUMIF('04'!E:E,A19,'04'!H:H)</f>
        <v>0</v>
      </c>
      <c r="O19" s="86">
        <f>COUNTIF('05'!E:E,A19)</f>
        <v>0</v>
      </c>
      <c r="P19" s="87">
        <f>SUMIF('05'!E:E,A19,'05'!H:H)</f>
        <v>0</v>
      </c>
      <c r="Q19" s="86">
        <f>COUNTIF('06'!E:E,A19)</f>
        <v>0</v>
      </c>
      <c r="R19" s="87">
        <f>SUMIF('06'!E:E,A19,'06'!H:H)</f>
        <v>0</v>
      </c>
      <c r="S19" s="86">
        <f>COUNTIF('07'!E:E,A19)</f>
        <v>0</v>
      </c>
      <c r="T19" s="87">
        <f>SUMIF('07'!E:E,A19,'07'!H:H)</f>
        <v>0</v>
      </c>
      <c r="U19" s="86">
        <f>COUNTIF('08'!E:E,A19)</f>
        <v>0</v>
      </c>
      <c r="V19" s="87">
        <f>SUMIF('08'!E:E,A19,'08'!H:H)</f>
        <v>0</v>
      </c>
      <c r="W19" s="86">
        <f>COUNTIF('09'!E:E,A19)</f>
        <v>0</v>
      </c>
      <c r="X19" s="87">
        <f>SUMIF('09'!E:E,A19,'09'!H:H)</f>
        <v>0</v>
      </c>
      <c r="Y19" s="86">
        <f>COUNTIF('10'!E:E,A19)</f>
        <v>0</v>
      </c>
      <c r="Z19" s="87">
        <f>SUMIF('10'!E:E,A19,'10'!I:I)</f>
        <v>0</v>
      </c>
      <c r="AA19" s="86">
        <f>COUNTIF('11'!E:E,A19)</f>
        <v>0</v>
      </c>
      <c r="AB19" s="87">
        <f>SUMIF('11'!E:E,A19,'11'!H:H)</f>
        <v>0</v>
      </c>
      <c r="AC19" s="86">
        <f>COUNTIF('12'!E:E,A19)</f>
        <v>0</v>
      </c>
      <c r="AD19" s="87">
        <f>SUMIF('12'!E:E,A19,'12'!H:H)</f>
        <v>0</v>
      </c>
    </row>
    <row r="20" spans="1:30" ht="28.5" customHeight="1">
      <c r="A20" s="79"/>
      <c r="B20" s="80">
        <v>5</v>
      </c>
      <c r="C20" s="81">
        <f>COUNTIF('01'!E:E,A20)+COUNTIF('02'!E:E,A20)+COUNTIF('03'!E:E,A20)+COUNTIF('04'!E:E,A20)+COUNTIF('05'!E:E,A20)+COUNTIF('06'!E:E,A20)+COUNTIF('07'!E:E,A20)+COUNTIF('08'!E:E,A20)+COUNTIF('09'!E:E,A20)+COUNTIF('10'!E:E,A20)+COUNTIF('11'!E:E,A20)+COUNTIF('12'!E:E,A20)</f>
        <v>0</v>
      </c>
      <c r="D20" s="82">
        <f>SUMIF('01'!E:E,A20,'01'!H:H)+SUMIF('02'!E:E,A20,'02'!H:H)+SUMIF('03'!E:E,A20,'03'!H:H)+SUMIF('04'!E:E,A20,'04'!H:H)+SUMIF('05'!E:E,A20,'05'!H:H)+SUMIF('06'!E:E,A20,'06'!H:H)+SUMIF('07'!E:E,A20,'07'!H:H)+SUMIF('08'!E:E,A20,'08'!H:H)+SUMIF('09'!E:E,A20,'09'!H:H)+SUMIF('10'!E:E,A20,'10'!I:I)+SUMIF('11'!E:E,A20,'11'!H:H)+SUMIF('12'!E:E,A20,'12'!H:H)</f>
        <v>0</v>
      </c>
      <c r="E20" s="83">
        <f t="shared" si="0"/>
        <v>0</v>
      </c>
      <c r="F20" s="262"/>
      <c r="G20" s="81">
        <f>COUNTIF('01'!E:E,A20)</f>
        <v>0</v>
      </c>
      <c r="H20" s="82">
        <f>SUMIF('01'!E:E,A20,'01'!H:H)</f>
        <v>0</v>
      </c>
      <c r="I20" s="81">
        <f>COUNTIF('02'!E:E,A20)</f>
        <v>0</v>
      </c>
      <c r="J20" s="82">
        <f>SUMIF('02'!E:E,A20,'02'!H:H)</f>
        <v>0</v>
      </c>
      <c r="K20" s="81">
        <f>COUNTIF('03'!E:E,A20)</f>
        <v>0</v>
      </c>
      <c r="L20" s="82">
        <f>SUMIF('03'!E:E,A20,'03'!H:H)</f>
        <v>0</v>
      </c>
      <c r="M20" s="81">
        <f>COUNTIF('04'!E:E,A20)</f>
        <v>0</v>
      </c>
      <c r="N20" s="82">
        <f>SUMIF('04'!E:E,A20,'04'!H:H)</f>
        <v>0</v>
      </c>
      <c r="O20" s="81">
        <f>COUNTIF('05'!E:E,A20)</f>
        <v>0</v>
      </c>
      <c r="P20" s="82">
        <f>SUMIF('05'!E:E,A20,'05'!H:H)</f>
        <v>0</v>
      </c>
      <c r="Q20" s="81">
        <f>COUNTIF('06'!E:E,A20)</f>
        <v>0</v>
      </c>
      <c r="R20" s="82">
        <f>SUMIF('06'!E:E,A20,'06'!H:H)</f>
        <v>0</v>
      </c>
      <c r="S20" s="81">
        <f>COUNTIF('07'!E:E,A20)</f>
        <v>0</v>
      </c>
      <c r="T20" s="82">
        <f>SUMIF('07'!E:E,A20,'07'!H:H)</f>
        <v>0</v>
      </c>
      <c r="U20" s="81">
        <f>COUNTIF('08'!E:E,A20)</f>
        <v>0</v>
      </c>
      <c r="V20" s="82">
        <f>SUMIF('08'!E:E,A20,'08'!H:H)</f>
        <v>0</v>
      </c>
      <c r="W20" s="81">
        <f>COUNTIF('09'!E:E,A20)</f>
        <v>0</v>
      </c>
      <c r="X20" s="82">
        <f>SUMIF('09'!E:E,A20,'09'!H:H)</f>
        <v>0</v>
      </c>
      <c r="Y20" s="81">
        <f>COUNTIF('10'!E:E,A20)</f>
        <v>0</v>
      </c>
      <c r="Z20" s="82">
        <f>SUMIF('10'!E:E,A20,'10'!I:I)</f>
        <v>0</v>
      </c>
      <c r="AA20" s="81">
        <f>COUNTIF('11'!E:E,A20)</f>
        <v>0</v>
      </c>
      <c r="AB20" s="82">
        <f>SUMIF('11'!E:E,A20,'11'!H:H)</f>
        <v>0</v>
      </c>
      <c r="AC20" s="81">
        <f>COUNTIF('12'!E:E,A20)</f>
        <v>0</v>
      </c>
      <c r="AD20" s="82">
        <f>SUMIF('12'!E:E,A20,'12'!H:H)</f>
        <v>0</v>
      </c>
    </row>
    <row r="21" spans="1:30" ht="28.5" customHeight="1">
      <c r="A21" s="84"/>
      <c r="B21" s="85">
        <v>50</v>
      </c>
      <c r="C21" s="86">
        <f>COUNTIF('01'!E:E,A21)+COUNTIF('02'!E:E,A21)+COUNTIF('03'!E:E,A21)+COUNTIF('04'!E:E,A21)+COUNTIF('05'!E:E,A21)+COUNTIF('06'!E:E,A21)+COUNTIF('07'!E:E,A21)+COUNTIF('08'!E:E,A21)+COUNTIF('09'!E:E,A21)+COUNTIF('10'!E:E,A21)+COUNTIF('11'!E:E,A21)+COUNTIF('12'!E:E,A21)</f>
        <v>0</v>
      </c>
      <c r="D21" s="87">
        <f>SUMIF('01'!E:E,A21,'01'!H:H)+SUMIF('02'!E:E,A21,'02'!H:H)+SUMIF('03'!E:E,A21,'03'!H:H)+SUMIF('04'!E:E,A21,'04'!H:H)+SUMIF('05'!E:E,A21,'05'!H:H)+SUMIF('06'!E:E,A21,'06'!H:H)+SUMIF('07'!E:E,A21,'07'!H:H)+SUMIF('08'!E:E,A21,'08'!H:H)+SUMIF('09'!E:E,A21,'09'!H:H)+SUMIF('10'!E:E,A21,'10'!I:I)+SUMIF('11'!E:E,A21,'11'!H:H)+SUMIF('12'!E:E,A21,'12'!H:H)</f>
        <v>0</v>
      </c>
      <c r="E21" s="88">
        <f t="shared" si="0"/>
        <v>0</v>
      </c>
      <c r="F21" s="261"/>
      <c r="G21" s="86">
        <f>COUNTIF('01'!E:E,A21)</f>
        <v>0</v>
      </c>
      <c r="H21" s="87">
        <f>SUMIF('01'!E:E,A21,'01'!H:H)</f>
        <v>0</v>
      </c>
      <c r="I21" s="86">
        <f>COUNTIF('02'!E:E,A21)</f>
        <v>0</v>
      </c>
      <c r="J21" s="87">
        <f>SUMIF('02'!E:E,A21,'02'!H:H)</f>
        <v>0</v>
      </c>
      <c r="K21" s="86">
        <f>COUNTIF('03'!E:E,A21)</f>
        <v>0</v>
      </c>
      <c r="L21" s="87">
        <f>SUMIF('03'!E:E,A21,'03'!H:H)</f>
        <v>0</v>
      </c>
      <c r="M21" s="86">
        <f>COUNTIF('04'!E:E,A21)</f>
        <v>0</v>
      </c>
      <c r="N21" s="87">
        <f>SUMIF('04'!E:E,A21,'04'!H:H)</f>
        <v>0</v>
      </c>
      <c r="O21" s="86">
        <f>COUNTIF('05'!E:E,A21)</f>
        <v>0</v>
      </c>
      <c r="P21" s="87">
        <f>SUMIF('05'!E:E,A21,'05'!H:H)</f>
        <v>0</v>
      </c>
      <c r="Q21" s="86">
        <f>COUNTIF('06'!E:E,A21)</f>
        <v>0</v>
      </c>
      <c r="R21" s="87">
        <f>SUMIF('06'!E:E,A21,'06'!H:H)</f>
        <v>0</v>
      </c>
      <c r="S21" s="86">
        <f>COUNTIF('07'!E:E,A21)</f>
        <v>0</v>
      </c>
      <c r="T21" s="87">
        <f>SUMIF('07'!E:E,A21,'07'!H:H)</f>
        <v>0</v>
      </c>
      <c r="U21" s="86">
        <f>COUNTIF('08'!E:E,A21)</f>
        <v>0</v>
      </c>
      <c r="V21" s="87">
        <f>SUMIF('08'!E:E,A21,'08'!H:H)</f>
        <v>0</v>
      </c>
      <c r="W21" s="86">
        <f>COUNTIF('09'!E:E,A21)</f>
        <v>0</v>
      </c>
      <c r="X21" s="87">
        <f>SUMIF('09'!E:E,A21,'09'!H:H)</f>
        <v>0</v>
      </c>
      <c r="Y21" s="86">
        <f>COUNTIF('10'!E:E,A21)</f>
        <v>0</v>
      </c>
      <c r="Z21" s="87">
        <f>SUMIF('10'!E:E,A21,'10'!I:I)</f>
        <v>0</v>
      </c>
      <c r="AA21" s="86">
        <f>COUNTIF('11'!E:E,A21)</f>
        <v>0</v>
      </c>
      <c r="AB21" s="87">
        <f>SUMIF('11'!E:E,A21,'11'!H:H)</f>
        <v>0</v>
      </c>
      <c r="AC21" s="86">
        <f>COUNTIF('12'!E:E,A21)</f>
        <v>0</v>
      </c>
      <c r="AD21" s="87">
        <f>SUMIF('12'!E:E,A21,'12'!H:H)</f>
        <v>0</v>
      </c>
    </row>
    <row r="22" spans="1:30" ht="28.5" customHeight="1">
      <c r="A22" s="79" t="s">
        <v>338</v>
      </c>
      <c r="B22" s="80">
        <v>50</v>
      </c>
      <c r="C22" s="81">
        <f>COUNTIF('01'!E:E,A22)+COUNTIF('02'!E:E,A22)+COUNTIF('03'!E:E,A22)+COUNTIF('04'!E:E,A22)+COUNTIF('05'!E:E,A22)+COUNTIF('06'!E:E,A22)+COUNTIF('07'!E:E,A22)+COUNTIF('08'!E:E,A22)+COUNTIF('09'!E:E,A22)+COUNTIF('10'!E:E,A22)+COUNTIF('11'!E:E,A22)+COUNTIF('12'!E:E,A22)</f>
        <v>0</v>
      </c>
      <c r="D22" s="82">
        <f>SUMIF('01'!E:E,A22,'01'!H:H)+SUMIF('02'!E:E,A22,'02'!H:H)+SUMIF('03'!E:E,A22,'03'!H:H)+SUMIF('04'!E:E,A22,'04'!H:H)+SUMIF('05'!E:E,A22,'05'!H:H)+SUMIF('06'!E:E,A22,'06'!H:H)+SUMIF('07'!E:E,A22,'07'!H:H)+SUMIF('08'!E:E,A22,'08'!H:H)+SUMIF('09'!E:E,A22,'09'!H:H)+SUMIF('10'!E:E,A22,'10'!I:I)+SUMIF('11'!E:E,A22,'11'!H:H)+SUMIF('12'!E:E,A22,'12'!H:H)</f>
        <v>0</v>
      </c>
      <c r="E22" s="83">
        <f t="shared" si="0"/>
        <v>0</v>
      </c>
      <c r="F22" s="262"/>
      <c r="G22" s="81">
        <f>COUNTIF('01'!E:E,A22)</f>
        <v>0</v>
      </c>
      <c r="H22" s="82">
        <f>SUMIF('01'!E:E,A22,'01'!H:H)</f>
        <v>0</v>
      </c>
      <c r="I22" s="81">
        <f>COUNTIF('02'!E:E,A22)</f>
        <v>0</v>
      </c>
      <c r="J22" s="82">
        <f>SUMIF('02'!E:E,A22,'02'!H:H)</f>
        <v>0</v>
      </c>
      <c r="K22" s="81">
        <f>COUNTIF('03'!E:E,A22)</f>
        <v>0</v>
      </c>
      <c r="L22" s="82">
        <f>SUMIF('03'!E:E,A22,'03'!H:H)</f>
        <v>0</v>
      </c>
      <c r="M22" s="81">
        <f>COUNTIF('04'!E:E,A22)</f>
        <v>0</v>
      </c>
      <c r="N22" s="82">
        <f>SUMIF('04'!E:E,A22,'04'!H:H)</f>
        <v>0</v>
      </c>
      <c r="O22" s="81">
        <f>COUNTIF('05'!E:E,A22)</f>
        <v>0</v>
      </c>
      <c r="P22" s="82">
        <f>SUMIF('05'!E:E,A22,'05'!H:H)</f>
        <v>0</v>
      </c>
      <c r="Q22" s="81">
        <f>COUNTIF('06'!E:E,A22)</f>
        <v>0</v>
      </c>
      <c r="R22" s="82">
        <f>SUMIF('06'!E:E,A22,'06'!H:H)</f>
        <v>0</v>
      </c>
      <c r="S22" s="81">
        <f>COUNTIF('07'!E:E,A22)</f>
        <v>0</v>
      </c>
      <c r="T22" s="82">
        <f>SUMIF('07'!E:E,A22,'07'!H:H)</f>
        <v>0</v>
      </c>
      <c r="U22" s="81">
        <f>COUNTIF('08'!E:E,A22)</f>
        <v>0</v>
      </c>
      <c r="V22" s="82">
        <f>SUMIF('08'!E:E,A22,'08'!H:H)</f>
        <v>0</v>
      </c>
      <c r="W22" s="81">
        <f>COUNTIF('09'!E:E,A22)</f>
        <v>0</v>
      </c>
      <c r="X22" s="82">
        <f>SUMIF('09'!E:E,A22,'09'!H:H)</f>
        <v>0</v>
      </c>
      <c r="Y22" s="81">
        <f>COUNTIF('10'!E:E,A22)</f>
        <v>0</v>
      </c>
      <c r="Z22" s="82">
        <f>SUMIF('10'!E:E,A22,'10'!I:I)</f>
        <v>0</v>
      </c>
      <c r="AA22" s="81">
        <f>COUNTIF('11'!E:E,A22)</f>
        <v>0</v>
      </c>
      <c r="AB22" s="82">
        <f>SUMIF('11'!E:E,A22,'11'!H:H)</f>
        <v>0</v>
      </c>
      <c r="AC22" s="81">
        <f>COUNTIF('12'!E:E,A22)</f>
        <v>0</v>
      </c>
      <c r="AD22" s="82">
        <f>SUMIF('12'!E:E,A22,'12'!H:H)</f>
        <v>0</v>
      </c>
    </row>
    <row r="23" spans="1:30" ht="28.5" customHeight="1">
      <c r="A23" s="84" t="s">
        <v>339</v>
      </c>
      <c r="B23" s="85">
        <v>50</v>
      </c>
      <c r="C23" s="86">
        <f>COUNTIF('01'!E:E,A23)+COUNTIF('02'!E:E,A23)+COUNTIF('03'!E:E,A23)+COUNTIF('04'!E:E,A23)+COUNTIF('05'!E:E,A23)+COUNTIF('06'!E:E,A23)+COUNTIF('07'!E:E,A23)+COUNTIF('08'!E:E,A23)+COUNTIF('09'!E:E,A23)+COUNTIF('10'!E:E,A23)+COUNTIF('11'!E:E,A23)+COUNTIF('12'!E:E,A23)</f>
        <v>0</v>
      </c>
      <c r="D23" s="87">
        <f>SUMIF('01'!E:E,A23,'01'!H:H)+SUMIF('02'!E:E,A23,'02'!H:H)+SUMIF('03'!E:E,A23,'03'!H:H)+SUMIF('04'!E:E,A23,'04'!H:H)+SUMIF('05'!E:E,A23,'05'!H:H)+SUMIF('06'!E:E,A23,'06'!H:H)+SUMIF('07'!E:E,A23,'07'!H:H)+SUMIF('08'!E:E,A23,'08'!H:H)+SUMIF('09'!E:E,A23,'09'!H:H)+SUMIF('10'!E:E,A23,'10'!I:I)+SUMIF('11'!E:E,A23,'11'!H:H)+SUMIF('12'!E:E,A23,'12'!H:H)</f>
        <v>0</v>
      </c>
      <c r="E23" s="88">
        <f t="shared" si="0"/>
        <v>0</v>
      </c>
      <c r="F23" s="261"/>
      <c r="G23" s="86">
        <f>COUNTIF('01'!E:E,A23)</f>
        <v>0</v>
      </c>
      <c r="H23" s="87">
        <f>SUMIF('01'!E:E,A23,'01'!H:H)</f>
        <v>0</v>
      </c>
      <c r="I23" s="86">
        <f>COUNTIF('02'!E:E,A23)</f>
        <v>0</v>
      </c>
      <c r="J23" s="87">
        <f>SUMIF('02'!E:E,A23,'02'!H:H)</f>
        <v>0</v>
      </c>
      <c r="K23" s="86">
        <f>COUNTIF('03'!E:E,A23)</f>
        <v>0</v>
      </c>
      <c r="L23" s="87">
        <f>SUMIF('03'!E:E,A23,'03'!H:H)</f>
        <v>0</v>
      </c>
      <c r="M23" s="86">
        <f>COUNTIF('04'!E:E,A23)</f>
        <v>0</v>
      </c>
      <c r="N23" s="87">
        <f>SUMIF('04'!E:E,A23,'04'!H:H)</f>
        <v>0</v>
      </c>
      <c r="O23" s="86">
        <f>COUNTIF('05'!E:E,A23)</f>
        <v>0</v>
      </c>
      <c r="P23" s="87">
        <f>SUMIF('05'!E:E,A23,'05'!H:H)</f>
        <v>0</v>
      </c>
      <c r="Q23" s="86">
        <f>COUNTIF('06'!E:E,A23)</f>
        <v>0</v>
      </c>
      <c r="R23" s="87">
        <f>SUMIF('06'!E:E,A23,'06'!H:H)</f>
        <v>0</v>
      </c>
      <c r="S23" s="86">
        <f>COUNTIF('07'!E:E,A23)</f>
        <v>0</v>
      </c>
      <c r="T23" s="87">
        <f>SUMIF('07'!E:E,A23,'07'!H:H)</f>
        <v>0</v>
      </c>
      <c r="U23" s="86">
        <f>COUNTIF('08'!E:E,A23)</f>
        <v>0</v>
      </c>
      <c r="V23" s="87">
        <f>SUMIF('08'!E:E,A23,'08'!H:H)</f>
        <v>0</v>
      </c>
      <c r="W23" s="86">
        <f>COUNTIF('09'!E:E,A23)</f>
        <v>0</v>
      </c>
      <c r="X23" s="87">
        <f>SUMIF('09'!E:E,A23,'09'!H:H)</f>
        <v>0</v>
      </c>
      <c r="Y23" s="86">
        <f>COUNTIF('10'!E:E,A23)</f>
        <v>0</v>
      </c>
      <c r="Z23" s="87">
        <f>SUMIF('10'!E:E,A23,'10'!I:I)</f>
        <v>0</v>
      </c>
      <c r="AA23" s="86">
        <f>COUNTIF('11'!E:E,A23)</f>
        <v>0</v>
      </c>
      <c r="AB23" s="87">
        <f>SUMIF('11'!E:E,A23,'11'!H:H)</f>
        <v>0</v>
      </c>
      <c r="AC23" s="86">
        <f>COUNTIF('12'!E:E,A23)</f>
        <v>0</v>
      </c>
      <c r="AD23" s="87">
        <f>SUMIF('12'!E:E,A23,'12'!H:H)</f>
        <v>0</v>
      </c>
    </row>
    <row r="24" spans="1:30" ht="28.5" customHeight="1">
      <c r="A24" s="79" t="s">
        <v>340</v>
      </c>
      <c r="B24" s="80">
        <v>50</v>
      </c>
      <c r="C24" s="81">
        <f>COUNTIF('01'!E:E,A24)+COUNTIF('02'!E:E,A24)+COUNTIF('03'!E:E,A24)+COUNTIF('04'!E:E,A24)+COUNTIF('05'!E:E,A24)+COUNTIF('06'!E:E,A24)+COUNTIF('07'!E:E,A24)+COUNTIF('08'!E:E,A24)+COUNTIF('09'!E:E,A24)+COUNTIF('10'!E:E,A24)+COUNTIF('11'!E:E,A24)+COUNTIF('12'!E:E,A24)</f>
        <v>0</v>
      </c>
      <c r="D24" s="82">
        <f>SUMIF('01'!E:E,A24,'01'!H:H)+SUMIF('02'!E:E,A24,'02'!H:H)+SUMIF('03'!E:E,A24,'03'!H:H)+SUMIF('04'!E:E,A24,'04'!H:H)+SUMIF('05'!E:E,A24,'05'!H:H)+SUMIF('06'!E:E,A24,'06'!H:H)+SUMIF('07'!E:E,A24,'07'!H:H)+SUMIF('08'!E:E,A24,'08'!H:H)+SUMIF('09'!E:E,A24,'09'!H:H)+SUMIF('10'!E:E,A24,'10'!I:I)+SUMIF('11'!E:E,A24,'11'!H:H)+SUMIF('12'!E:E,A24,'12'!H:H)</f>
        <v>0</v>
      </c>
      <c r="E24" s="83">
        <f t="shared" si="0"/>
        <v>0</v>
      </c>
      <c r="F24" s="262"/>
      <c r="G24" s="81">
        <f>COUNTIF('01'!E:E,A24)</f>
        <v>0</v>
      </c>
      <c r="H24" s="82">
        <f>SUMIF('01'!E:E,A24,'01'!H:H)</f>
        <v>0</v>
      </c>
      <c r="I24" s="81">
        <f>COUNTIF('02'!E:E,A24)</f>
        <v>0</v>
      </c>
      <c r="J24" s="82">
        <f>SUMIF('02'!E:E,A24,'02'!H:H)</f>
        <v>0</v>
      </c>
      <c r="K24" s="81">
        <f>COUNTIF('03'!E:E,A24)</f>
        <v>0</v>
      </c>
      <c r="L24" s="82">
        <f>SUMIF('03'!E:E,A24,'03'!H:H)</f>
        <v>0</v>
      </c>
      <c r="M24" s="81">
        <f>COUNTIF('04'!E:E,A24)</f>
        <v>0</v>
      </c>
      <c r="N24" s="82">
        <f>SUMIF('04'!E:E,A24,'04'!H:H)</f>
        <v>0</v>
      </c>
      <c r="O24" s="81">
        <f>COUNTIF('05'!E:E,A24)</f>
        <v>0</v>
      </c>
      <c r="P24" s="82">
        <f>SUMIF('05'!E:E,A24,'05'!H:H)</f>
        <v>0</v>
      </c>
      <c r="Q24" s="81">
        <f>COUNTIF('06'!E:E,A24)</f>
        <v>0</v>
      </c>
      <c r="R24" s="82">
        <f>SUMIF('06'!E:E,A24,'06'!H:H)</f>
        <v>0</v>
      </c>
      <c r="S24" s="81">
        <f>COUNTIF('07'!E:E,A24)</f>
        <v>0</v>
      </c>
      <c r="T24" s="82">
        <f>SUMIF('07'!E:E,A24,'07'!H:H)</f>
        <v>0</v>
      </c>
      <c r="U24" s="81">
        <f>COUNTIF('08'!E:E,A24)</f>
        <v>0</v>
      </c>
      <c r="V24" s="82">
        <f>SUMIF('08'!E:E,A24,'08'!H:H)</f>
        <v>0</v>
      </c>
      <c r="W24" s="81">
        <f>COUNTIF('09'!E:E,A24)</f>
        <v>0</v>
      </c>
      <c r="X24" s="82">
        <f>SUMIF('09'!E:E,A24,'09'!H:H)</f>
        <v>0</v>
      </c>
      <c r="Y24" s="81">
        <f>COUNTIF('10'!E:E,A24)</f>
        <v>0</v>
      </c>
      <c r="Z24" s="82">
        <f>SUMIF('10'!E:E,A24,'10'!I:I)</f>
        <v>0</v>
      </c>
      <c r="AA24" s="81">
        <f>COUNTIF('11'!E:E,A24)</f>
        <v>0</v>
      </c>
      <c r="AB24" s="82">
        <f>SUMIF('11'!E:E,A24,'11'!H:H)</f>
        <v>0</v>
      </c>
      <c r="AC24" s="81">
        <f>COUNTIF('12'!E:E,A24)</f>
        <v>0</v>
      </c>
      <c r="AD24" s="82">
        <f>SUMIF('12'!E:E,A24,'12'!H:H)</f>
        <v>0</v>
      </c>
    </row>
    <row r="25" spans="1:30" ht="28.5" customHeight="1">
      <c r="A25" s="84" t="s">
        <v>341</v>
      </c>
      <c r="B25" s="85">
        <v>50</v>
      </c>
      <c r="C25" s="86">
        <f>COUNTIF('01'!E:E,A25)+COUNTIF('02'!E:E,A25)+COUNTIF('03'!E:E,A25)+COUNTIF('04'!E:E,A25)+COUNTIF('05'!E:E,A25)+COUNTIF('06'!E:E,A25)+COUNTIF('07'!E:E,A25)+COUNTIF('08'!E:E,A25)+COUNTIF('09'!E:E,A25)+COUNTIF('10'!E:E,A25)+COUNTIF('11'!E:E,A25)+COUNTIF('12'!E:E,A25)</f>
        <v>0</v>
      </c>
      <c r="D25" s="87">
        <f>SUMIF('01'!E:E,A25,'01'!H:H)+SUMIF('02'!E:E,A25,'02'!H:H)+SUMIF('03'!E:E,A25,'03'!H:H)+SUMIF('04'!E:E,A25,'04'!H:H)+SUMIF('05'!E:E,A25,'05'!H:H)+SUMIF('06'!E:E,A25,'06'!H:H)+SUMIF('07'!E:E,A25,'07'!H:H)+SUMIF('08'!E:E,A25,'08'!H:H)+SUMIF('09'!E:E,A25,'09'!H:H)+SUMIF('10'!E:E,A25,'10'!I:I)+SUMIF('11'!E:E,A25,'11'!H:H)+SUMIF('12'!E:E,A25,'12'!H:H)</f>
        <v>0</v>
      </c>
      <c r="E25" s="88">
        <f t="shared" si="0"/>
        <v>0</v>
      </c>
      <c r="F25" s="261"/>
      <c r="G25" s="86">
        <f>COUNTIF('01'!E:E,A25)</f>
        <v>0</v>
      </c>
      <c r="H25" s="87">
        <f>SUMIF('01'!E:E,A25,'01'!H:H)</f>
        <v>0</v>
      </c>
      <c r="I25" s="86">
        <f>COUNTIF('02'!E:E,A25)</f>
        <v>0</v>
      </c>
      <c r="J25" s="87">
        <f>SUMIF('02'!E:E,A25,'02'!H:H)</f>
        <v>0</v>
      </c>
      <c r="K25" s="86">
        <f>COUNTIF('03'!E:E,A25)</f>
        <v>0</v>
      </c>
      <c r="L25" s="87">
        <f>SUMIF('03'!E:E,A25,'03'!H:H)</f>
        <v>0</v>
      </c>
      <c r="M25" s="86">
        <f>COUNTIF('04'!E:E,A25)</f>
        <v>0</v>
      </c>
      <c r="N25" s="87">
        <f>SUMIF('04'!E:E,A25,'04'!H:H)</f>
        <v>0</v>
      </c>
      <c r="O25" s="86">
        <f>COUNTIF('05'!E:E,A25)</f>
        <v>0</v>
      </c>
      <c r="P25" s="87">
        <f>SUMIF('05'!E:E,A25,'05'!H:H)</f>
        <v>0</v>
      </c>
      <c r="Q25" s="86">
        <f>COUNTIF('06'!E:E,A25)</f>
        <v>0</v>
      </c>
      <c r="R25" s="87">
        <f>SUMIF('06'!E:E,A25,'06'!H:H)</f>
        <v>0</v>
      </c>
      <c r="S25" s="86">
        <f>COUNTIF('07'!E:E,A25)</f>
        <v>0</v>
      </c>
      <c r="T25" s="87">
        <f>SUMIF('07'!E:E,A25,'07'!H:H)</f>
        <v>0</v>
      </c>
      <c r="U25" s="86">
        <f>COUNTIF('08'!E:E,A25)</f>
        <v>0</v>
      </c>
      <c r="V25" s="87">
        <f>SUMIF('08'!E:E,A25,'08'!H:H)</f>
        <v>0</v>
      </c>
      <c r="W25" s="86">
        <f>COUNTIF('09'!E:E,A25)</f>
        <v>0</v>
      </c>
      <c r="X25" s="87">
        <f>SUMIF('09'!E:E,A25,'09'!H:H)</f>
        <v>0</v>
      </c>
      <c r="Y25" s="86">
        <f>COUNTIF('10'!E:E,A25)</f>
        <v>0</v>
      </c>
      <c r="Z25" s="87">
        <f>SUMIF('10'!E:E,A25,'10'!I:I)</f>
        <v>0</v>
      </c>
      <c r="AA25" s="86">
        <f>COUNTIF('11'!E:E,A25)</f>
        <v>0</v>
      </c>
      <c r="AB25" s="87">
        <f>SUMIF('11'!E:E,A25,'11'!H:H)</f>
        <v>0</v>
      </c>
      <c r="AC25" s="86">
        <f>COUNTIF('12'!E:E,A25)</f>
        <v>0</v>
      </c>
      <c r="AD25" s="87">
        <f>SUMIF('12'!E:E,A25,'12'!H:H)</f>
        <v>0</v>
      </c>
    </row>
    <row r="26" spans="1:30" ht="28.5" customHeight="1">
      <c r="A26" s="79" t="s">
        <v>342</v>
      </c>
      <c r="B26" s="80">
        <v>50</v>
      </c>
      <c r="C26" s="81">
        <f>COUNTIF('01'!E:E,A26)+COUNTIF('02'!E:E,A26)+COUNTIF('03'!E:E,A26)+COUNTIF('04'!E:E,A26)+COUNTIF('05'!E:E,A26)+COUNTIF('06'!E:E,A26)+COUNTIF('07'!E:E,A26)+COUNTIF('08'!E:E,A26)+COUNTIF('09'!E:E,A26)+COUNTIF('10'!E:E,A26)+COUNTIF('11'!E:E,A26)+COUNTIF('12'!E:E,A26)</f>
        <v>0</v>
      </c>
      <c r="D26" s="82">
        <f>SUMIF('01'!E:E,A26,'01'!H:H)+SUMIF('02'!E:E,A26,'02'!H:H)+SUMIF('03'!E:E,A26,'03'!H:H)+SUMIF('04'!E:E,A26,'04'!H:H)+SUMIF('05'!E:E,A26,'05'!H:H)+SUMIF('06'!E:E,A26,'06'!H:H)+SUMIF('07'!E:E,A26,'07'!H:H)+SUMIF('08'!E:E,A26,'08'!H:H)+SUMIF('09'!E:E,A26,'09'!H:H)+SUMIF('10'!E:E,A26,'10'!I:I)+SUMIF('11'!E:E,A26,'11'!H:H)+SUMIF('12'!E:E,A26,'12'!H:H)</f>
        <v>0</v>
      </c>
      <c r="E26" s="83">
        <f t="shared" si="0"/>
        <v>0</v>
      </c>
      <c r="F26" s="262"/>
      <c r="G26" s="81">
        <f>COUNTIF('01'!E:E,A26)</f>
        <v>0</v>
      </c>
      <c r="H26" s="82">
        <f>SUMIF('01'!E:E,A26,'01'!H:H)</f>
        <v>0</v>
      </c>
      <c r="I26" s="81">
        <f>COUNTIF('02'!E:E,A26)</f>
        <v>0</v>
      </c>
      <c r="J26" s="82">
        <f>SUMIF('02'!E:E,A26,'02'!H:H)</f>
        <v>0</v>
      </c>
      <c r="K26" s="81">
        <f>COUNTIF('03'!E:E,A26)</f>
        <v>0</v>
      </c>
      <c r="L26" s="82">
        <f>SUMIF('03'!E:E,A26,'03'!H:H)</f>
        <v>0</v>
      </c>
      <c r="M26" s="81">
        <f>COUNTIF('04'!E:E,A26)</f>
        <v>0</v>
      </c>
      <c r="N26" s="82">
        <f>SUMIF('04'!E:E,A26,'04'!H:H)</f>
        <v>0</v>
      </c>
      <c r="O26" s="81">
        <f>COUNTIF('05'!E:E,A26)</f>
        <v>0</v>
      </c>
      <c r="P26" s="82">
        <f>SUMIF('05'!E:E,A26,'05'!H:H)</f>
        <v>0</v>
      </c>
      <c r="Q26" s="81">
        <f>COUNTIF('06'!E:E,A26)</f>
        <v>0</v>
      </c>
      <c r="R26" s="82">
        <f>SUMIF('06'!E:E,A26,'06'!H:H)</f>
        <v>0</v>
      </c>
      <c r="S26" s="81">
        <f>COUNTIF('07'!E:E,A26)</f>
        <v>0</v>
      </c>
      <c r="T26" s="82">
        <f>SUMIF('07'!E:E,A26,'07'!H:H)</f>
        <v>0</v>
      </c>
      <c r="U26" s="81">
        <f>COUNTIF('08'!E:E,A26)</f>
        <v>0</v>
      </c>
      <c r="V26" s="82">
        <f>SUMIF('08'!E:E,A26,'08'!H:H)</f>
        <v>0</v>
      </c>
      <c r="W26" s="81">
        <f>COUNTIF('09'!E:E,A26)</f>
        <v>0</v>
      </c>
      <c r="X26" s="82">
        <f>SUMIF('09'!E:E,A26,'09'!H:H)</f>
        <v>0</v>
      </c>
      <c r="Y26" s="81">
        <f>COUNTIF('10'!E:E,A26)</f>
        <v>0</v>
      </c>
      <c r="Z26" s="82">
        <f>SUMIF('10'!E:E,A26,'10'!I:I)</f>
        <v>0</v>
      </c>
      <c r="AA26" s="81">
        <f>COUNTIF('11'!E:E,A26)</f>
        <v>0</v>
      </c>
      <c r="AB26" s="82">
        <f>SUMIF('11'!E:E,A26,'11'!H:H)</f>
        <v>0</v>
      </c>
      <c r="AC26" s="81">
        <f>COUNTIF('12'!E:E,A26)</f>
        <v>0</v>
      </c>
      <c r="AD26" s="82">
        <f>SUMIF('12'!E:E,A26,'12'!H:H)</f>
        <v>0</v>
      </c>
    </row>
    <row r="27" spans="1:30" ht="28.5" customHeight="1">
      <c r="A27" s="84" t="s">
        <v>343</v>
      </c>
      <c r="B27" s="85">
        <v>50</v>
      </c>
      <c r="C27" s="86">
        <f>COUNTIF('01'!E:E,A27)+COUNTIF('02'!E:E,A27)+COUNTIF('03'!E:E,A27)+COUNTIF('04'!E:E,A27)+COUNTIF('05'!E:E,A27)+COUNTIF('06'!E:E,A27)+COUNTIF('07'!E:E,A27)+COUNTIF('08'!E:E,A27)+COUNTIF('09'!E:E,A27)+COUNTIF('10'!E:E,A27)+COUNTIF('11'!E:E,A27)+COUNTIF('12'!E:E,A27)</f>
        <v>0</v>
      </c>
      <c r="D27" s="87">
        <f>SUMIF('01'!E:E,A27,'01'!H:H)+SUMIF('02'!E:E,A27,'02'!H:H)+SUMIF('03'!E:E,A27,'03'!H:H)+SUMIF('04'!E:E,A27,'04'!H:H)+SUMIF('05'!E:E,A27,'05'!H:H)+SUMIF('06'!E:E,A27,'06'!H:H)+SUMIF('07'!E:E,A27,'07'!H:H)+SUMIF('08'!E:E,A27,'08'!H:H)+SUMIF('09'!E:E,A27,'09'!H:H)+SUMIF('10'!E:E,A27,'10'!I:I)+SUMIF('11'!E:E,A27,'11'!H:H)+SUMIF('12'!E:E,A27,'12'!H:H)</f>
        <v>0</v>
      </c>
      <c r="E27" s="88">
        <f t="shared" si="0"/>
        <v>0</v>
      </c>
      <c r="F27" s="261"/>
      <c r="G27" s="86">
        <f>COUNTIF('01'!E:E,A27)</f>
        <v>0</v>
      </c>
      <c r="H27" s="87">
        <f>SUMIF('01'!E:E,A27,'01'!H:H)</f>
        <v>0</v>
      </c>
      <c r="I27" s="86">
        <f>COUNTIF('02'!E:E,A27)</f>
        <v>0</v>
      </c>
      <c r="J27" s="87">
        <f>SUMIF('02'!E:E,A27,'02'!H:H)</f>
        <v>0</v>
      </c>
      <c r="K27" s="86">
        <f>COUNTIF('03'!E:E,A27)</f>
        <v>0</v>
      </c>
      <c r="L27" s="87">
        <f>SUMIF('03'!E:E,A27,'03'!H:H)</f>
        <v>0</v>
      </c>
      <c r="M27" s="86">
        <f>COUNTIF('04'!E:E,A27)</f>
        <v>0</v>
      </c>
      <c r="N27" s="87">
        <f>SUMIF('04'!E:E,A27,'04'!H:H)</f>
        <v>0</v>
      </c>
      <c r="O27" s="86">
        <f>COUNTIF('05'!E:E,A27)</f>
        <v>0</v>
      </c>
      <c r="P27" s="87">
        <f>SUMIF('05'!E:E,A27,'05'!H:H)</f>
        <v>0</v>
      </c>
      <c r="Q27" s="86">
        <f>COUNTIF('06'!E:E,A27)</f>
        <v>0</v>
      </c>
      <c r="R27" s="87">
        <f>SUMIF('06'!E:E,A27,'06'!H:H)</f>
        <v>0</v>
      </c>
      <c r="S27" s="86">
        <f>COUNTIF('07'!E:E,A27)</f>
        <v>0</v>
      </c>
      <c r="T27" s="87">
        <f>SUMIF('07'!E:E,A27,'07'!H:H)</f>
        <v>0</v>
      </c>
      <c r="U27" s="86">
        <f>COUNTIF('08'!E:E,A27)</f>
        <v>0</v>
      </c>
      <c r="V27" s="87">
        <f>SUMIF('08'!E:E,A27,'08'!H:H)</f>
        <v>0</v>
      </c>
      <c r="W27" s="86">
        <f>COUNTIF('09'!E:E,A27)</f>
        <v>0</v>
      </c>
      <c r="X27" s="87">
        <f>SUMIF('09'!E:E,A27,'09'!H:H)</f>
        <v>0</v>
      </c>
      <c r="Y27" s="86">
        <f>COUNTIF('10'!E:E,A27)</f>
        <v>0</v>
      </c>
      <c r="Z27" s="87">
        <f>SUMIF('10'!E:E,A27,'10'!I:I)</f>
        <v>0</v>
      </c>
      <c r="AA27" s="86">
        <f>COUNTIF('11'!E:E,A27)</f>
        <v>0</v>
      </c>
      <c r="AB27" s="87">
        <f>SUMIF('11'!E:E,A27,'11'!H:H)</f>
        <v>0</v>
      </c>
      <c r="AC27" s="86">
        <f>COUNTIF('12'!E:E,A27)</f>
        <v>0</v>
      </c>
      <c r="AD27" s="87">
        <f>SUMIF('12'!E:E,A27,'12'!H:H)</f>
        <v>0</v>
      </c>
    </row>
    <row r="28" spans="1:30" ht="28.5" customHeight="1">
      <c r="A28" s="79" t="s">
        <v>344</v>
      </c>
      <c r="B28" s="80">
        <v>50</v>
      </c>
      <c r="C28" s="81">
        <f>COUNTIF('01'!E:E,A28)+COUNTIF('02'!E:E,A28)+COUNTIF('03'!E:E,A28)+COUNTIF('04'!E:E,A28)+COUNTIF('05'!E:E,A28)+COUNTIF('06'!E:E,A28)+COUNTIF('07'!E:E,A28)+COUNTIF('08'!E:E,A28)+COUNTIF('09'!E:E,A28)+COUNTIF('10'!E:E,A28)+COUNTIF('11'!E:E,A28)+COUNTIF('12'!E:E,A28)</f>
        <v>0</v>
      </c>
      <c r="D28" s="82">
        <f>SUMIF('01'!E:E,A28,'01'!H:H)+SUMIF('02'!E:E,A28,'02'!H:H)+SUMIF('03'!E:E,A28,'03'!H:H)+SUMIF('04'!E:E,A28,'04'!H:H)+SUMIF('05'!E:E,A28,'05'!H:H)+SUMIF('06'!E:E,A28,'06'!H:H)+SUMIF('07'!E:E,A28,'07'!H:H)+SUMIF('08'!E:E,A28,'08'!H:H)+SUMIF('09'!E:E,A28,'09'!H:H)+SUMIF('10'!E:E,A28,'10'!I:I)+SUMIF('11'!E:E,A28,'11'!H:H)+SUMIF('12'!E:E,A28,'12'!H:H)</f>
        <v>0</v>
      </c>
      <c r="E28" s="83">
        <f t="shared" si="0"/>
        <v>0</v>
      </c>
      <c r="F28" s="262"/>
      <c r="G28" s="81">
        <f>COUNTIF('01'!E:E,A28)</f>
        <v>0</v>
      </c>
      <c r="H28" s="82">
        <f>SUMIF('01'!E:E,A28,'01'!H:H)</f>
        <v>0</v>
      </c>
      <c r="I28" s="81">
        <f>COUNTIF('02'!E:E,A28)</f>
        <v>0</v>
      </c>
      <c r="J28" s="82">
        <f>SUMIF('02'!E:E,A28,'02'!H:H)</f>
        <v>0</v>
      </c>
      <c r="K28" s="81">
        <f>COUNTIF('03'!E:E,A28)</f>
        <v>0</v>
      </c>
      <c r="L28" s="82">
        <f>SUMIF('03'!E:E,A28,'03'!H:H)</f>
        <v>0</v>
      </c>
      <c r="M28" s="81">
        <f>COUNTIF('04'!E:E,A28)</f>
        <v>0</v>
      </c>
      <c r="N28" s="82">
        <f>SUMIF('04'!E:E,A28,'04'!H:H)</f>
        <v>0</v>
      </c>
      <c r="O28" s="81">
        <f>COUNTIF('05'!E:E,A28)</f>
        <v>0</v>
      </c>
      <c r="P28" s="82">
        <f>SUMIF('05'!E:E,A28,'05'!H:H)</f>
        <v>0</v>
      </c>
      <c r="Q28" s="81">
        <f>COUNTIF('06'!E:E,A28)</f>
        <v>0</v>
      </c>
      <c r="R28" s="82">
        <f>SUMIF('06'!E:E,A28,'06'!H:H)</f>
        <v>0</v>
      </c>
      <c r="S28" s="81">
        <f>COUNTIF('07'!E:E,A28)</f>
        <v>0</v>
      </c>
      <c r="T28" s="82">
        <f>SUMIF('07'!E:E,A28,'07'!H:H)</f>
        <v>0</v>
      </c>
      <c r="U28" s="81">
        <f>COUNTIF('08'!E:E,A28)</f>
        <v>0</v>
      </c>
      <c r="V28" s="82">
        <f>SUMIF('08'!E:E,A28,'08'!H:H)</f>
        <v>0</v>
      </c>
      <c r="W28" s="81">
        <f>COUNTIF('09'!E:E,A28)</f>
        <v>0</v>
      </c>
      <c r="X28" s="82">
        <f>SUMIF('09'!E:E,A28,'09'!H:H)</f>
        <v>0</v>
      </c>
      <c r="Y28" s="81">
        <f>COUNTIF('10'!E:E,A28)</f>
        <v>0</v>
      </c>
      <c r="Z28" s="82">
        <f>SUMIF('10'!E:E,A28,'10'!I:I)</f>
        <v>0</v>
      </c>
      <c r="AA28" s="81">
        <f>COUNTIF('11'!E:E,A28)</f>
        <v>0</v>
      </c>
      <c r="AB28" s="82">
        <f>SUMIF('11'!E:E,A28,'11'!H:H)</f>
        <v>0</v>
      </c>
      <c r="AC28" s="81">
        <f>COUNTIF('12'!E:E,A28)</f>
        <v>0</v>
      </c>
      <c r="AD28" s="82">
        <f>SUMIF('12'!E:E,A28,'12'!H:H)</f>
        <v>0</v>
      </c>
    </row>
    <row r="29" spans="1:30" ht="28.5" customHeight="1">
      <c r="A29" s="84" t="s">
        <v>345</v>
      </c>
      <c r="B29" s="85">
        <v>50</v>
      </c>
      <c r="C29" s="86">
        <f>COUNTIF('01'!E:E,A29)+COUNTIF('02'!E:E,A29)+COUNTIF('03'!E:E,A29)+COUNTIF('04'!E:E,A29)+COUNTIF('05'!E:E,A29)+COUNTIF('06'!E:E,A29)+COUNTIF('07'!E:E,A29)+COUNTIF('08'!E:E,A29)+COUNTIF('09'!E:E,A29)+COUNTIF('10'!E:E,A29)+COUNTIF('11'!E:E,A29)+COUNTIF('12'!E:E,A29)</f>
        <v>0</v>
      </c>
      <c r="D29" s="87">
        <f>SUMIF('01'!E:E,A29,'01'!H:H)+SUMIF('02'!E:E,A29,'02'!H:H)+SUMIF('03'!E:E,A29,'03'!H:H)+SUMIF('04'!E:E,A29,'04'!H:H)+SUMIF('05'!E:E,A29,'05'!H:H)+SUMIF('06'!E:E,A29,'06'!H:H)+SUMIF('07'!E:E,A29,'07'!H:H)+SUMIF('08'!E:E,A29,'08'!H:H)+SUMIF('09'!E:E,A29,'09'!H:H)+SUMIF('10'!E:E,A29,'10'!I:I)+SUMIF('11'!E:E,A29,'11'!H:H)+SUMIF('12'!E:E,A29,'12'!H:H)</f>
        <v>0</v>
      </c>
      <c r="E29" s="88">
        <f t="shared" si="0"/>
        <v>0</v>
      </c>
      <c r="F29" s="261"/>
      <c r="G29" s="86">
        <f>COUNTIF('01'!E:E,A29)</f>
        <v>0</v>
      </c>
      <c r="H29" s="87">
        <f>SUMIF('01'!E:E,A29,'01'!H:H)</f>
        <v>0</v>
      </c>
      <c r="I29" s="86">
        <f>COUNTIF('02'!E:E,A29)</f>
        <v>0</v>
      </c>
      <c r="J29" s="87">
        <f>SUMIF('02'!E:E,A29,'02'!H:H)</f>
        <v>0</v>
      </c>
      <c r="K29" s="86">
        <f>COUNTIF('03'!E:E,A29)</f>
        <v>0</v>
      </c>
      <c r="L29" s="87">
        <f>SUMIF('03'!E:E,A29,'03'!H:H)</f>
        <v>0</v>
      </c>
      <c r="M29" s="86">
        <f>COUNTIF('04'!E:E,A29)</f>
        <v>0</v>
      </c>
      <c r="N29" s="87">
        <f>SUMIF('04'!E:E,A29,'04'!H:H)</f>
        <v>0</v>
      </c>
      <c r="O29" s="86">
        <f>COUNTIF('05'!E:E,A29)</f>
        <v>0</v>
      </c>
      <c r="P29" s="87">
        <f>SUMIF('05'!E:E,A29,'05'!H:H)</f>
        <v>0</v>
      </c>
      <c r="Q29" s="86">
        <f>COUNTIF('06'!E:E,A29)</f>
        <v>0</v>
      </c>
      <c r="R29" s="87">
        <f>SUMIF('06'!E:E,A29,'06'!H:H)</f>
        <v>0</v>
      </c>
      <c r="S29" s="86">
        <f>COUNTIF('07'!E:E,A29)</f>
        <v>0</v>
      </c>
      <c r="T29" s="87">
        <f>SUMIF('07'!E:E,A29,'07'!H:H)</f>
        <v>0</v>
      </c>
      <c r="U29" s="86">
        <f>COUNTIF('08'!E:E,A29)</f>
        <v>0</v>
      </c>
      <c r="V29" s="87">
        <f>SUMIF('08'!E:E,A29,'08'!H:H)</f>
        <v>0</v>
      </c>
      <c r="W29" s="86">
        <f>COUNTIF('09'!E:E,A29)</f>
        <v>0</v>
      </c>
      <c r="X29" s="87">
        <f>SUMIF('09'!E:E,A29,'09'!H:H)</f>
        <v>0</v>
      </c>
      <c r="Y29" s="86">
        <f>COUNTIF('10'!E:E,A29)</f>
        <v>0</v>
      </c>
      <c r="Z29" s="87">
        <f>SUMIF('10'!E:E,A29,'10'!I:I)</f>
        <v>0</v>
      </c>
      <c r="AA29" s="86">
        <f>COUNTIF('11'!E:E,A29)</f>
        <v>0</v>
      </c>
      <c r="AB29" s="87">
        <f>SUMIF('11'!E:E,A29,'11'!H:H)</f>
        <v>0</v>
      </c>
      <c r="AC29" s="86">
        <f>COUNTIF('12'!E:E,A29)</f>
        <v>0</v>
      </c>
      <c r="AD29" s="87">
        <f>SUMIF('12'!E:E,A29,'12'!H:H)</f>
        <v>0</v>
      </c>
    </row>
    <row r="30" spans="1:30" ht="28.5" customHeight="1">
      <c r="A30" s="79" t="s">
        <v>346</v>
      </c>
      <c r="B30" s="80">
        <v>50</v>
      </c>
      <c r="C30" s="81">
        <f>COUNTIF('01'!E:E,A30)+COUNTIF('02'!E:E,A30)+COUNTIF('03'!E:E,A30)+COUNTIF('04'!E:E,A30)+COUNTIF('05'!E:E,A30)+COUNTIF('06'!E:E,A30)+COUNTIF('07'!E:E,A30)+COUNTIF('08'!E:E,A30)+COUNTIF('09'!E:E,A30)+COUNTIF('10'!E:E,A30)+COUNTIF('11'!E:E,A30)+COUNTIF('12'!E:E,A30)</f>
        <v>0</v>
      </c>
      <c r="D30" s="82">
        <f>SUMIF('01'!E:E,A30,'01'!H:H)+SUMIF('02'!E:E,A30,'02'!H:H)+SUMIF('03'!E:E,A30,'03'!H:H)+SUMIF('04'!E:E,A30,'04'!H:H)+SUMIF('05'!E:E,A30,'05'!H:H)+SUMIF('06'!E:E,A30,'06'!H:H)+SUMIF('07'!E:E,A30,'07'!H:H)+SUMIF('08'!E:E,A30,'08'!H:H)+SUMIF('09'!E:E,A30,'09'!H:H)+SUMIF('10'!E:E,A30,'10'!I:I)+SUMIF('11'!E:E,A30,'11'!H:H)+SUMIF('12'!E:E,A30,'12'!H:H)</f>
        <v>0</v>
      </c>
      <c r="E30" s="83">
        <f t="shared" si="0"/>
        <v>0</v>
      </c>
      <c r="F30" s="262"/>
      <c r="G30" s="81">
        <f>COUNTIF('01'!E:E,A30)</f>
        <v>0</v>
      </c>
      <c r="H30" s="82">
        <f>SUMIF('01'!E:E,A30,'01'!H:H)</f>
        <v>0</v>
      </c>
      <c r="I30" s="81">
        <f>COUNTIF('02'!E:E,A30)</f>
        <v>0</v>
      </c>
      <c r="J30" s="82">
        <f>SUMIF('02'!E:E,A30,'02'!H:H)</f>
        <v>0</v>
      </c>
      <c r="K30" s="81">
        <f>COUNTIF('03'!E:E,A30)</f>
        <v>0</v>
      </c>
      <c r="L30" s="82">
        <f>SUMIF('03'!E:E,A30,'03'!H:H)</f>
        <v>0</v>
      </c>
      <c r="M30" s="81">
        <f>COUNTIF('04'!E:E,A30)</f>
        <v>0</v>
      </c>
      <c r="N30" s="82">
        <f>SUMIF('04'!E:E,A30,'04'!H:H)</f>
        <v>0</v>
      </c>
      <c r="O30" s="81">
        <f>COUNTIF('05'!E:E,A30)</f>
        <v>0</v>
      </c>
      <c r="P30" s="82">
        <f>SUMIF('05'!E:E,A30,'05'!H:H)</f>
        <v>0</v>
      </c>
      <c r="Q30" s="81">
        <f>COUNTIF('06'!E:E,A30)</f>
        <v>0</v>
      </c>
      <c r="R30" s="82">
        <f>SUMIF('06'!E:E,A30,'06'!H:H)</f>
        <v>0</v>
      </c>
      <c r="S30" s="81">
        <f>COUNTIF('07'!E:E,A30)</f>
        <v>0</v>
      </c>
      <c r="T30" s="82">
        <f>SUMIF('07'!E:E,A30,'07'!H:H)</f>
        <v>0</v>
      </c>
      <c r="U30" s="81">
        <f>COUNTIF('08'!E:E,A30)</f>
        <v>0</v>
      </c>
      <c r="V30" s="82">
        <f>SUMIF('08'!E:E,A30,'08'!H:H)</f>
        <v>0</v>
      </c>
      <c r="W30" s="81">
        <f>COUNTIF('09'!E:E,A30)</f>
        <v>0</v>
      </c>
      <c r="X30" s="82">
        <f>SUMIF('09'!E:E,A30,'09'!H:H)</f>
        <v>0</v>
      </c>
      <c r="Y30" s="81">
        <f>COUNTIF('10'!E:E,A30)</f>
        <v>0</v>
      </c>
      <c r="Z30" s="82">
        <f>SUMIF('10'!E:E,A30,'10'!I:I)</f>
        <v>0</v>
      </c>
      <c r="AA30" s="81">
        <f>COUNTIF('11'!E:E,A30)</f>
        <v>0</v>
      </c>
      <c r="AB30" s="82">
        <f>SUMIF('11'!E:E,A30,'11'!H:H)</f>
        <v>0</v>
      </c>
      <c r="AC30" s="81">
        <f>COUNTIF('12'!E:E,A30)</f>
        <v>0</v>
      </c>
      <c r="AD30" s="82">
        <f>SUMIF('12'!E:E,A30,'12'!H:H)</f>
        <v>0</v>
      </c>
    </row>
    <row r="31" spans="1:30" ht="28.5" customHeight="1">
      <c r="A31" s="84" t="s">
        <v>347</v>
      </c>
      <c r="B31" s="85">
        <v>50</v>
      </c>
      <c r="C31" s="86">
        <f>COUNTIF('01'!E:E,A31)+COUNTIF('02'!E:E,A31)+COUNTIF('03'!E:E,A31)+COUNTIF('04'!E:E,A31)+COUNTIF('05'!E:E,A31)+COUNTIF('06'!E:E,A31)+COUNTIF('07'!E:E,A31)+COUNTIF('08'!E:E,A31)+COUNTIF('09'!E:E,A31)+COUNTIF('10'!E:E,A31)+COUNTIF('11'!E:E,A31)+COUNTIF('12'!E:E,A31)</f>
        <v>0</v>
      </c>
      <c r="D31" s="87">
        <f>SUMIF('01'!E:E,A31,'01'!H:H)+SUMIF('02'!E:E,A31,'02'!H:H)+SUMIF('03'!E:E,A31,'03'!H:H)+SUMIF('04'!E:E,A31,'04'!H:H)+SUMIF('05'!E:E,A31,'05'!H:H)+SUMIF('06'!E:E,A31,'06'!H:H)+SUMIF('07'!E:E,A31,'07'!H:H)+SUMIF('08'!E:E,A31,'08'!H:H)+SUMIF('09'!E:E,A31,'09'!H:H)+SUMIF('10'!E:E,A31,'10'!I:I)+SUMIF('11'!E:E,A31,'11'!H:H)+SUMIF('12'!E:E,A31,'12'!H:H)</f>
        <v>0</v>
      </c>
      <c r="E31" s="88">
        <f t="shared" si="0"/>
        <v>0</v>
      </c>
      <c r="F31" s="263"/>
      <c r="G31" s="86">
        <f>COUNTIF('01'!E:E,A31)</f>
        <v>0</v>
      </c>
      <c r="H31" s="87">
        <f>SUMIF('01'!E:E,A31,'01'!H:H)</f>
        <v>0</v>
      </c>
      <c r="I31" s="86">
        <f>COUNTIF('02'!E:E,A31)</f>
        <v>0</v>
      </c>
      <c r="J31" s="87">
        <f>SUMIF('02'!E:E,A31,'02'!H:H)</f>
        <v>0</v>
      </c>
      <c r="K31" s="86">
        <f>COUNTIF('03'!E:E,A31)</f>
        <v>0</v>
      </c>
      <c r="L31" s="87">
        <f>SUMIF('03'!E:E,A31,'03'!H:H)</f>
        <v>0</v>
      </c>
      <c r="M31" s="86">
        <f>COUNTIF('04'!E:E,A31)</f>
        <v>0</v>
      </c>
      <c r="N31" s="87">
        <f>SUMIF('04'!E:E,A31,'04'!H:H)</f>
        <v>0</v>
      </c>
      <c r="O31" s="86">
        <f>COUNTIF('05'!E:E,A31)</f>
        <v>0</v>
      </c>
      <c r="P31" s="87">
        <f>SUMIF('05'!E:E,A31,'05'!H:H)</f>
        <v>0</v>
      </c>
      <c r="Q31" s="86">
        <f>COUNTIF('06'!E:E,A31)</f>
        <v>0</v>
      </c>
      <c r="R31" s="87">
        <f>SUMIF('06'!E:E,A31,'06'!H:H)</f>
        <v>0</v>
      </c>
      <c r="S31" s="86">
        <f>COUNTIF('07'!E:E,A31)</f>
        <v>0</v>
      </c>
      <c r="T31" s="87">
        <f>SUMIF('07'!E:E,A31,'07'!H:H)</f>
        <v>0</v>
      </c>
      <c r="U31" s="86">
        <f>COUNTIF('08'!E:E,A31)</f>
        <v>0</v>
      </c>
      <c r="V31" s="87">
        <f>SUMIF('08'!E:E,A31,'08'!H:H)</f>
        <v>0</v>
      </c>
      <c r="W31" s="86">
        <f>COUNTIF('09'!E:E,A31)</f>
        <v>0</v>
      </c>
      <c r="X31" s="87">
        <f>SUMIF('09'!E:E,A31,'09'!H:H)</f>
        <v>0</v>
      </c>
      <c r="Y31" s="86">
        <f>COUNTIF('10'!E:E,A31)</f>
        <v>0</v>
      </c>
      <c r="Z31" s="87">
        <f>SUMIF('10'!E:E,A31,'10'!I:I)</f>
        <v>0</v>
      </c>
      <c r="AA31" s="86">
        <f>COUNTIF('11'!E:E,A31)</f>
        <v>0</v>
      </c>
      <c r="AB31" s="87">
        <f>SUMIF('11'!E:E,A31,'11'!H:H)</f>
        <v>0</v>
      </c>
      <c r="AC31" s="86">
        <f>COUNTIF('12'!E:E,A31)</f>
        <v>0</v>
      </c>
      <c r="AD31" s="87">
        <f>SUMIF('12'!E:E,A31,'12'!H:H)</f>
        <v>0</v>
      </c>
    </row>
  </sheetData>
  <mergeCells count="13">
    <mergeCell ref="Q1:R1"/>
    <mergeCell ref="S1:T1"/>
    <mergeCell ref="F2:F31"/>
    <mergeCell ref="G1:H1"/>
    <mergeCell ref="I1:J1"/>
    <mergeCell ref="K1:L1"/>
    <mergeCell ref="M1:N1"/>
    <mergeCell ref="O1:P1"/>
    <mergeCell ref="U1:V1"/>
    <mergeCell ref="W1:X1"/>
    <mergeCell ref="Y1:Z1"/>
    <mergeCell ref="AA1:AB1"/>
    <mergeCell ref="AC1:AD1"/>
  </mergeCells>
  <conditionalFormatting sqref="D2:F31 H2:H31 J2:J31 L2:L31 N2:N31 P2:P31 R2:R31 T2:T31 V2:V31 X2:X31 Z2:Z31 AB2:AB31 AD2:AD31">
    <cfRule type="cellIs" dxfId="158" priority="1" operator="greaterThan">
      <formula>0</formula>
    </cfRule>
  </conditionalFormatting>
  <conditionalFormatting sqref="D2:F31 H2:H31 J2:J31 L2:L31 N2:N31 P2:P31 R2:R31 T2:T31 V2:V31 X2:X31 Z2:Z31 AB2:AB31 AD2:AD31">
    <cfRule type="cellIs" dxfId="157" priority="2" operator="lessThan">
      <formula>0</formula>
    </cfRule>
  </conditionalFormatting>
  <dataValidations count="1">
    <dataValidation type="list" allowBlank="1" showDropDown="1" sqref="A9" xr:uid="{00000000-0002-0000-0400-000000000000}">
      <formula1>$A$2:$A$31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348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>
        <v>44562</v>
      </c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'!B2</f>
        <v>0</v>
      </c>
      <c r="U3" s="271"/>
      <c r="V3" s="270">
        <f>T3+(SUM(H3:H299))</f>
        <v>0</v>
      </c>
      <c r="W3" s="271"/>
      <c r="X3" s="206"/>
      <c r="Y3" s="109">
        <v>44562</v>
      </c>
      <c r="Z3" s="103">
        <f t="shared" ref="Z3:Z33" si="2">SUMIF($A$3:$A$299,Y3,$H$3:$H$299)</f>
        <v>0</v>
      </c>
      <c r="AA3" s="107" t="e">
        <f t="shared" ref="AA3:AA33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05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44563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04"/>
      <c r="F5" s="103"/>
      <c r="G5" s="103"/>
      <c r="H5" s="105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44564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04"/>
      <c r="F6" s="103"/>
      <c r="G6" s="103"/>
      <c r="H6" s="105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44565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05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44566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44567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04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44568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04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44569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44570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44571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44572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44573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44574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44575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44576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44577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44578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44579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44580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44581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44582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44583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44584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44585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44586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44587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44588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44589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44590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44591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>
        <v>44592</v>
      </c>
      <c r="Z33" s="103">
        <f t="shared" si="2"/>
        <v>0</v>
      </c>
      <c r="AA33" s="107" t="e">
        <f t="shared" si="3"/>
        <v>#DIV/0!</v>
      </c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156" priority="1">
      <formula>LEN(TRIM(I3))&gt;0</formula>
    </cfRule>
  </conditionalFormatting>
  <conditionalFormatting sqref="J3:J300 L3:L300">
    <cfRule type="notContainsBlanks" dxfId="155" priority="2">
      <formula>LEN(TRIM(J3))&gt;0</formula>
    </cfRule>
  </conditionalFormatting>
  <conditionalFormatting sqref="Z3:AA33">
    <cfRule type="cellIs" dxfId="154" priority="3" operator="greaterThan">
      <formula>0</formula>
    </cfRule>
  </conditionalFormatting>
  <conditionalFormatting sqref="Z3:AA33">
    <cfRule type="cellIs" dxfId="153" priority="4" operator="lessThan">
      <formula>0</formula>
    </cfRule>
  </conditionalFormatting>
  <conditionalFormatting sqref="H3:H300 M4:M34 N4:N45 O4:P300 M36:M55 N53:N267 M69:M96 N279:N292">
    <cfRule type="cellIs" dxfId="152" priority="5" operator="greaterThan">
      <formula>0</formula>
    </cfRule>
  </conditionalFormatting>
  <conditionalFormatting sqref="H3:H300 M4:M34 N4:N45 O4:P300 M36:M55 N53:N267 M69:M96 N279:N292">
    <cfRule type="cellIs" dxfId="151" priority="6" operator="lessThan">
      <formula>0</formula>
    </cfRule>
  </conditionalFormatting>
  <conditionalFormatting sqref="T10:U11 V10 T13:W14">
    <cfRule type="cellIs" dxfId="150" priority="7" operator="lessThan">
      <formula>0</formula>
    </cfRule>
  </conditionalFormatting>
  <conditionalFormatting sqref="M3:N300 O3:P3 O6:P300">
    <cfRule type="cellIs" dxfId="149" priority="8" operator="greaterThan">
      <formula>0</formula>
    </cfRule>
  </conditionalFormatting>
  <conditionalFormatting sqref="M3:N300 O3:P3 O6:P300">
    <cfRule type="cellIs" dxfId="148" priority="9" operator="lessThan">
      <formula>0</formula>
    </cfRule>
  </conditionalFormatting>
  <conditionalFormatting sqref="T6:W8">
    <cfRule type="cellIs" dxfId="147" priority="10" operator="greaterThan">
      <formula>0</formula>
    </cfRule>
  </conditionalFormatting>
  <conditionalFormatting sqref="T6:W8">
    <cfRule type="cellIs" dxfId="146" priority="11" operator="lessThan">
      <formula>0</formula>
    </cfRule>
  </conditionalFormatting>
  <conditionalFormatting sqref="H2:H300">
    <cfRule type="cellIs" dxfId="145" priority="12" operator="equal">
      <formula>0</formula>
    </cfRule>
  </conditionalFormatting>
  <conditionalFormatting sqref="A1:A300">
    <cfRule type="notContainsBlanks" dxfId="144" priority="13">
      <formula>LEN(TRIM(A1))&gt;0</formula>
    </cfRule>
  </conditionalFormatting>
  <dataValidations count="1">
    <dataValidation type="list" allowBlank="1" sqref="A1:A300" xr:uid="{00000000-0002-0000-05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5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5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5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380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'!B3</f>
        <v>0</v>
      </c>
      <c r="U3" s="271"/>
      <c r="V3" s="270">
        <f>T3+(SUM(H3:H299))</f>
        <v>0</v>
      </c>
      <c r="W3" s="271"/>
      <c r="X3" s="206"/>
      <c r="Y3" s="109">
        <v>44593</v>
      </c>
      <c r="Z3" s="103">
        <f t="shared" ref="Z3:Z30" si="2">SUMIF($A$3:$A$299,Y3,$H$3:$H$299)</f>
        <v>0</v>
      </c>
      <c r="AA3" s="107" t="e">
        <f t="shared" ref="AA3:AA30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44594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44595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44596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44597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44598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44599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44600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44601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44602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44603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44604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44605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44606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44607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44608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44609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44610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44611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44612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44613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44614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44615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44616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44617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44618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44619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44620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/>
      <c r="Z31" s="103"/>
      <c r="AA31" s="107"/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/>
      <c r="Z32" s="103"/>
      <c r="AA32" s="107"/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/>
      <c r="Z33" s="103"/>
      <c r="AA33" s="107"/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143" priority="1">
      <formula>LEN(TRIM(I3))&gt;0</formula>
    </cfRule>
  </conditionalFormatting>
  <conditionalFormatting sqref="J3:J300 L3:L300">
    <cfRule type="notContainsBlanks" dxfId="142" priority="2">
      <formula>LEN(TRIM(J3))&gt;0</formula>
    </cfRule>
  </conditionalFormatting>
  <conditionalFormatting sqref="Z3:AA33">
    <cfRule type="cellIs" dxfId="141" priority="3" operator="greaterThan">
      <formula>0</formula>
    </cfRule>
  </conditionalFormatting>
  <conditionalFormatting sqref="Z3:AA33">
    <cfRule type="cellIs" dxfId="140" priority="4" operator="lessThan">
      <formula>0</formula>
    </cfRule>
  </conditionalFormatting>
  <conditionalFormatting sqref="H3:H300 M4:M34 N4:N45 O4:P300 M36:M55 N53:N267 M69:M96 N279:N292">
    <cfRule type="cellIs" dxfId="139" priority="5" operator="greaterThan">
      <formula>0</formula>
    </cfRule>
  </conditionalFormatting>
  <conditionalFormatting sqref="H3:H300 M4:M34 N4:N45 O4:P300 M36:M55 N53:N267 M69:M96 N279:N292">
    <cfRule type="cellIs" dxfId="138" priority="6" operator="lessThan">
      <formula>0</formula>
    </cfRule>
  </conditionalFormatting>
  <conditionalFormatting sqref="T10:U11 V10 T13:W14">
    <cfRule type="cellIs" dxfId="137" priority="7" operator="lessThan">
      <formula>0</formula>
    </cfRule>
  </conditionalFormatting>
  <conditionalFormatting sqref="M3:N300 O3:P3 O6:P300">
    <cfRule type="cellIs" dxfId="136" priority="8" operator="greaterThan">
      <formula>0</formula>
    </cfRule>
  </conditionalFormatting>
  <conditionalFormatting sqref="M3:N300 O3:P3 O6:P300">
    <cfRule type="cellIs" dxfId="135" priority="9" operator="lessThan">
      <formula>0</formula>
    </cfRule>
  </conditionalFormatting>
  <conditionalFormatting sqref="T6:W8">
    <cfRule type="cellIs" dxfId="134" priority="10" operator="greaterThan">
      <formula>0</formula>
    </cfRule>
  </conditionalFormatting>
  <conditionalFormatting sqref="T6:W8">
    <cfRule type="cellIs" dxfId="133" priority="11" operator="lessThan">
      <formula>0</formula>
    </cfRule>
  </conditionalFormatting>
  <conditionalFormatting sqref="H2:H300">
    <cfRule type="cellIs" dxfId="132" priority="12" operator="equal">
      <formula>0</formula>
    </cfRule>
  </conditionalFormatting>
  <dataValidations count="1">
    <dataValidation type="list" allowBlank="1" sqref="A3:A300" xr:uid="{00000000-0002-0000-06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6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6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6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381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'!B4</f>
        <v>0</v>
      </c>
      <c r="U3" s="271"/>
      <c r="V3" s="270">
        <f>T3+(SUM(H3:H299))</f>
        <v>0</v>
      </c>
      <c r="W3" s="271"/>
      <c r="X3" s="206"/>
      <c r="Y3" s="109">
        <v>44621</v>
      </c>
      <c r="Z3" s="103">
        <f t="shared" ref="Z3:Z33" si="2">SUMIF($A$3:$A$299,Y3,$H$3:$H$299)</f>
        <v>0</v>
      </c>
      <c r="AA3" s="107" t="e">
        <f t="shared" ref="AA3:AA33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44622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44623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44624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44625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44626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44627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44628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44629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44630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44631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44632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44633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44634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44635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44636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44637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44638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44639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44640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44641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44642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44643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44644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44645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44646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44647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44648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44649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44650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>
        <v>44651</v>
      </c>
      <c r="Z33" s="103">
        <f t="shared" si="2"/>
        <v>0</v>
      </c>
      <c r="AA33" s="107" t="e">
        <f t="shared" si="3"/>
        <v>#DIV/0!</v>
      </c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131" priority="1">
      <formula>LEN(TRIM(I3))&gt;0</formula>
    </cfRule>
  </conditionalFormatting>
  <conditionalFormatting sqref="J3:J300 L3:L300">
    <cfRule type="notContainsBlanks" dxfId="130" priority="2">
      <formula>LEN(TRIM(J3))&gt;0</formula>
    </cfRule>
  </conditionalFormatting>
  <conditionalFormatting sqref="Z3:AA33">
    <cfRule type="cellIs" dxfId="129" priority="3" operator="greaterThan">
      <formula>0</formula>
    </cfRule>
  </conditionalFormatting>
  <conditionalFormatting sqref="Z3:AA33">
    <cfRule type="cellIs" dxfId="128" priority="4" operator="lessThan">
      <formula>0</formula>
    </cfRule>
  </conditionalFormatting>
  <conditionalFormatting sqref="H3:H300 M4:M34 N4:N45 O4:P300 M36:M55 N53:N267 M69:M96 N279:N292">
    <cfRule type="cellIs" dxfId="127" priority="5" operator="greaterThan">
      <formula>0</formula>
    </cfRule>
  </conditionalFormatting>
  <conditionalFormatting sqref="H3:H300 M4:M34 N4:N45 O4:P300 M36:M55 N53:N267 M69:M96 N279:N292">
    <cfRule type="cellIs" dxfId="126" priority="6" operator="lessThan">
      <formula>0</formula>
    </cfRule>
  </conditionalFormatting>
  <conditionalFormatting sqref="T10:U11 V10 T13:W14">
    <cfRule type="cellIs" dxfId="125" priority="7" operator="lessThan">
      <formula>0</formula>
    </cfRule>
  </conditionalFormatting>
  <conditionalFormatting sqref="M3:N300 O3:P3 O6:P300">
    <cfRule type="cellIs" dxfId="124" priority="8" operator="greaterThan">
      <formula>0</formula>
    </cfRule>
  </conditionalFormatting>
  <conditionalFormatting sqref="M3:N300 O3:P3 O6:P300">
    <cfRule type="cellIs" dxfId="123" priority="9" operator="lessThan">
      <formula>0</formula>
    </cfRule>
  </conditionalFormatting>
  <conditionalFormatting sqref="T6:W8">
    <cfRule type="cellIs" dxfId="122" priority="10" operator="greaterThan">
      <formula>0</formula>
    </cfRule>
  </conditionalFormatting>
  <conditionalFormatting sqref="T6:W8">
    <cfRule type="cellIs" dxfId="121" priority="11" operator="lessThan">
      <formula>0</formula>
    </cfRule>
  </conditionalFormatting>
  <conditionalFormatting sqref="H2:H300">
    <cfRule type="cellIs" dxfId="120" priority="12" operator="equal">
      <formula>0</formula>
    </cfRule>
  </conditionalFormatting>
  <dataValidations count="1">
    <dataValidation type="list" allowBlank="1" sqref="A3:A300" xr:uid="{00000000-0002-0000-0700-000001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7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700-000002000000}">
          <x14:formula1>
            <xm:f>Camp!$B$2:$B$73</xm:f>
          </x14:formula1>
          <xm:sqref>B3:B300</xm:sqref>
        </x14:dataValidation>
        <x14:dataValidation type="list" allowBlank="1" showDropDown="1" xr:uid="{00000000-0002-0000-0700-000003000000}">
          <x14:formula1>
            <xm:f>Equipes!$C$2:$C$999</xm:f>
          </x14:formula1>
          <xm:sqref>C3:D300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300"/>
  <sheetViews>
    <sheetView workbookViewId="0"/>
  </sheetViews>
  <sheetFormatPr defaultColWidth="15.140625" defaultRowHeight="15" customHeight="1"/>
  <cols>
    <col min="1" max="1" width="10.42578125" customWidth="1"/>
    <col min="2" max="2" width="17.42578125" customWidth="1"/>
    <col min="3" max="4" width="14.42578125" customWidth="1"/>
    <col min="5" max="5" width="23.5703125" customWidth="1"/>
    <col min="6" max="6" width="11" customWidth="1"/>
    <col min="7" max="7" width="11.42578125" customWidth="1"/>
    <col min="8" max="8" width="12.85546875" customWidth="1"/>
    <col min="9" max="12" width="4.140625" customWidth="1"/>
    <col min="13" max="13" width="10" customWidth="1"/>
    <col min="14" max="16" width="9" customWidth="1"/>
    <col min="17" max="17" width="11.7109375" hidden="1" customWidth="1"/>
    <col min="18" max="18" width="12.42578125" hidden="1" customWidth="1"/>
    <col min="19" max="19" width="1.42578125" customWidth="1"/>
    <col min="20" max="23" width="6.7109375" customWidth="1"/>
    <col min="24" max="24" width="1.42578125" customWidth="1"/>
    <col min="25" max="25" width="8.28515625" customWidth="1"/>
    <col min="26" max="26" width="9.85546875" customWidth="1"/>
    <col min="27" max="27" width="9.5703125" customWidth="1"/>
  </cols>
  <sheetData>
    <row r="1" spans="1:27" ht="20.25" customHeight="1">
      <c r="A1" s="200" t="s">
        <v>382</v>
      </c>
      <c r="B1" s="264"/>
      <c r="C1" s="264"/>
      <c r="D1" s="264"/>
      <c r="E1" s="264"/>
      <c r="F1" s="264"/>
      <c r="G1" s="264"/>
      <c r="H1" s="265"/>
      <c r="I1" s="201" t="s">
        <v>349</v>
      </c>
      <c r="J1" s="266"/>
      <c r="K1" s="266"/>
      <c r="L1" s="267"/>
      <c r="M1" s="202" t="s">
        <v>350</v>
      </c>
      <c r="N1" s="266"/>
      <c r="O1" s="266"/>
      <c r="P1" s="266"/>
      <c r="Q1" s="91"/>
      <c r="R1" s="92"/>
      <c r="S1" s="203"/>
      <c r="T1" s="204" t="s">
        <v>351</v>
      </c>
      <c r="U1" s="266"/>
      <c r="V1" s="266"/>
      <c r="W1" s="267"/>
      <c r="X1" s="203"/>
      <c r="Y1" s="195" t="s">
        <v>352</v>
      </c>
      <c r="Z1" s="264"/>
      <c r="AA1" s="265"/>
    </row>
    <row r="2" spans="1:27" ht="20.25" customHeight="1">
      <c r="A2" s="94" t="s">
        <v>353</v>
      </c>
      <c r="B2" s="95" t="s">
        <v>354</v>
      </c>
      <c r="C2" s="96" t="s">
        <v>355</v>
      </c>
      <c r="D2" s="96" t="s">
        <v>356</v>
      </c>
      <c r="E2" s="95" t="s">
        <v>357</v>
      </c>
      <c r="F2" s="96" t="s">
        <v>358</v>
      </c>
      <c r="G2" s="96" t="s">
        <v>359</v>
      </c>
      <c r="H2" s="96" t="s">
        <v>350</v>
      </c>
      <c r="I2" s="97" t="s">
        <v>360</v>
      </c>
      <c r="J2" s="97" t="s">
        <v>361</v>
      </c>
      <c r="K2" s="97" t="s">
        <v>362</v>
      </c>
      <c r="L2" s="97" t="s">
        <v>363</v>
      </c>
      <c r="M2" s="98" t="s">
        <v>364</v>
      </c>
      <c r="N2" s="98" t="s">
        <v>365</v>
      </c>
      <c r="O2" s="98" t="s">
        <v>366</v>
      </c>
      <c r="P2" s="98" t="s">
        <v>367</v>
      </c>
      <c r="Q2" s="99" t="s">
        <v>368</v>
      </c>
      <c r="R2" s="99" t="s">
        <v>369</v>
      </c>
      <c r="S2" s="268"/>
      <c r="T2" s="195" t="s">
        <v>1</v>
      </c>
      <c r="U2" s="269"/>
      <c r="V2" s="195" t="s">
        <v>370</v>
      </c>
      <c r="W2" s="269"/>
      <c r="X2" s="268"/>
      <c r="Y2" s="100" t="s">
        <v>353</v>
      </c>
      <c r="Z2" s="101" t="s">
        <v>371</v>
      </c>
      <c r="AA2" s="95" t="s">
        <v>372</v>
      </c>
    </row>
    <row r="3" spans="1:27" ht="18" customHeight="1">
      <c r="A3" s="102"/>
      <c r="B3" s="103"/>
      <c r="C3" s="103"/>
      <c r="D3" s="103"/>
      <c r="E3" s="104"/>
      <c r="F3" s="103"/>
      <c r="G3" s="103"/>
      <c r="H3" s="105"/>
      <c r="I3" s="106"/>
      <c r="J3" s="106"/>
      <c r="K3" s="106"/>
      <c r="L3" s="106"/>
      <c r="M3" s="107" t="str">
        <f t="shared" ref="M3:M257" si="0">IF(H3="","",H3/G3)</f>
        <v/>
      </c>
      <c r="N3" s="107" t="str">
        <f t="shared" ref="N3:N257" si="1">IF(H3="","",H3/$V$13)</f>
        <v/>
      </c>
      <c r="O3" s="107" t="str">
        <f>IF(H3="","",H3/T3)</f>
        <v/>
      </c>
      <c r="P3" s="107" t="str">
        <f>IF(O3="","",O3)</f>
        <v/>
      </c>
      <c r="Q3" s="108" t="str">
        <f>IF(H3="","",H3)</f>
        <v/>
      </c>
      <c r="R3" s="108" t="str">
        <f>IF(H3="","",T3+H3)</f>
        <v/>
      </c>
      <c r="S3" s="196"/>
      <c r="T3" s="270">
        <f>'Painel '!B5</f>
        <v>0</v>
      </c>
      <c r="U3" s="271"/>
      <c r="V3" s="270">
        <f>T3+(SUM(H3:H299))</f>
        <v>0</v>
      </c>
      <c r="W3" s="271"/>
      <c r="X3" s="206"/>
      <c r="Y3" s="109">
        <v>44652</v>
      </c>
      <c r="Z3" s="103">
        <f t="shared" ref="Z3:Z32" si="2">SUMIF($A$3:$A$299,Y3,$H$3:$H$299)</f>
        <v>0</v>
      </c>
      <c r="AA3" s="107" t="e">
        <f t="shared" ref="AA3:AA32" si="3">Z3/$V$13</f>
        <v>#DIV/0!</v>
      </c>
    </row>
    <row r="4" spans="1:27" ht="18" customHeight="1">
      <c r="A4" s="102"/>
      <c r="B4" s="103"/>
      <c r="C4" s="103"/>
      <c r="D4" s="103"/>
      <c r="E4" s="104"/>
      <c r="F4" s="103"/>
      <c r="G4" s="103"/>
      <c r="H4" s="130"/>
      <c r="I4" s="106"/>
      <c r="M4" s="107" t="str">
        <f t="shared" si="0"/>
        <v/>
      </c>
      <c r="N4" s="107" t="str">
        <f t="shared" si="1"/>
        <v/>
      </c>
      <c r="O4" s="107" t="str">
        <f t="shared" ref="O4:O258" si="4">IF(H4="","",H4/$T$3)</f>
        <v/>
      </c>
      <c r="P4" s="107" t="str">
        <f t="shared" ref="P4:P258" si="5">IF(O4="","",P3+O4)</f>
        <v/>
      </c>
      <c r="Q4" s="108" t="str">
        <f t="shared" ref="Q4:Q258" si="6">IF(H4="","",H4+Q3)</f>
        <v/>
      </c>
      <c r="R4" s="108" t="str">
        <f t="shared" ref="R4:R258" si="7">IF(H4="","",H4+R3)</f>
        <v/>
      </c>
      <c r="S4" s="272"/>
      <c r="T4" s="273"/>
      <c r="U4" s="274"/>
      <c r="V4" s="273"/>
      <c r="W4" s="274"/>
      <c r="X4" s="272"/>
      <c r="Y4" s="109">
        <v>44653</v>
      </c>
      <c r="Z4" s="103">
        <f t="shared" si="2"/>
        <v>0</v>
      </c>
      <c r="AA4" s="107" t="e">
        <f t="shared" si="3"/>
        <v>#DIV/0!</v>
      </c>
    </row>
    <row r="5" spans="1:27" ht="18" customHeight="1">
      <c r="A5" s="102"/>
      <c r="B5" s="103"/>
      <c r="C5" s="103"/>
      <c r="D5" s="103"/>
      <c r="E5" s="110"/>
      <c r="F5" s="103"/>
      <c r="G5" s="103"/>
      <c r="H5" s="130"/>
      <c r="I5" s="106"/>
      <c r="M5" s="107" t="str">
        <f t="shared" si="0"/>
        <v/>
      </c>
      <c r="N5" s="107" t="str">
        <f t="shared" si="1"/>
        <v/>
      </c>
      <c r="O5" s="107" t="str">
        <f t="shared" si="4"/>
        <v/>
      </c>
      <c r="P5" s="107" t="str">
        <f t="shared" si="5"/>
        <v/>
      </c>
      <c r="Q5" s="108" t="str">
        <f t="shared" si="6"/>
        <v/>
      </c>
      <c r="R5" s="108" t="str">
        <f t="shared" si="7"/>
        <v/>
      </c>
      <c r="S5" s="272"/>
      <c r="T5" s="193" t="s">
        <v>373</v>
      </c>
      <c r="U5" s="275"/>
      <c r="V5" s="275"/>
      <c r="W5" s="276"/>
      <c r="X5" s="272"/>
      <c r="Y5" s="109">
        <v>44654</v>
      </c>
      <c r="Z5" s="103">
        <f t="shared" si="2"/>
        <v>0</v>
      </c>
      <c r="AA5" s="107" t="e">
        <f t="shared" si="3"/>
        <v>#DIV/0!</v>
      </c>
    </row>
    <row r="6" spans="1:27" ht="18" customHeight="1">
      <c r="A6" s="102"/>
      <c r="B6" s="103"/>
      <c r="C6" s="103"/>
      <c r="D6" s="103"/>
      <c r="E6" s="110"/>
      <c r="F6" s="103"/>
      <c r="G6" s="103"/>
      <c r="H6" s="130"/>
      <c r="I6" s="106"/>
      <c r="J6" s="106"/>
      <c r="K6" s="106"/>
      <c r="L6" s="106"/>
      <c r="M6" s="107" t="str">
        <f t="shared" si="0"/>
        <v/>
      </c>
      <c r="N6" s="107" t="str">
        <f t="shared" si="1"/>
        <v/>
      </c>
      <c r="O6" s="107" t="str">
        <f t="shared" si="4"/>
        <v/>
      </c>
      <c r="P6" s="107" t="str">
        <f t="shared" si="5"/>
        <v/>
      </c>
      <c r="Q6" s="108" t="str">
        <f t="shared" si="6"/>
        <v/>
      </c>
      <c r="R6" s="108" t="str">
        <f t="shared" si="7"/>
        <v/>
      </c>
      <c r="S6" s="272"/>
      <c r="T6" s="198">
        <f>SUM(V3-T3)</f>
        <v>0</v>
      </c>
      <c r="U6" s="212"/>
      <c r="V6" s="212"/>
      <c r="W6" s="212"/>
      <c r="X6" s="272"/>
      <c r="Y6" s="109">
        <v>44655</v>
      </c>
      <c r="Z6" s="103">
        <f t="shared" si="2"/>
        <v>0</v>
      </c>
      <c r="AA6" s="107" t="e">
        <f t="shared" si="3"/>
        <v>#DIV/0!</v>
      </c>
    </row>
    <row r="7" spans="1:27" ht="18" customHeight="1">
      <c r="A7" s="102"/>
      <c r="B7" s="103"/>
      <c r="C7" s="103"/>
      <c r="D7" s="103"/>
      <c r="E7" s="104"/>
      <c r="F7" s="103"/>
      <c r="G7" s="103"/>
      <c r="H7" s="130"/>
      <c r="I7" s="106"/>
      <c r="J7" s="106"/>
      <c r="K7" s="106"/>
      <c r="L7" s="106"/>
      <c r="M7" s="107" t="str">
        <f t="shared" si="0"/>
        <v/>
      </c>
      <c r="N7" s="107" t="str">
        <f t="shared" si="1"/>
        <v/>
      </c>
      <c r="O7" s="107" t="str">
        <f t="shared" si="4"/>
        <v/>
      </c>
      <c r="P7" s="107" t="str">
        <f t="shared" si="5"/>
        <v/>
      </c>
      <c r="Q7" s="108" t="str">
        <f t="shared" si="6"/>
        <v/>
      </c>
      <c r="R7" s="108" t="str">
        <f t="shared" si="7"/>
        <v/>
      </c>
      <c r="S7" s="272"/>
      <c r="T7" s="212"/>
      <c r="U7" s="212"/>
      <c r="V7" s="212"/>
      <c r="W7" s="212"/>
      <c r="X7" s="272"/>
      <c r="Y7" s="109">
        <v>44656</v>
      </c>
      <c r="Z7" s="103">
        <f t="shared" si="2"/>
        <v>0</v>
      </c>
      <c r="AA7" s="107" t="e">
        <f t="shared" si="3"/>
        <v>#DIV/0!</v>
      </c>
    </row>
    <row r="8" spans="1:27" ht="18" customHeight="1">
      <c r="A8" s="102"/>
      <c r="B8" s="103"/>
      <c r="C8" s="103"/>
      <c r="D8" s="103"/>
      <c r="E8" s="104"/>
      <c r="F8" s="103"/>
      <c r="G8" s="103"/>
      <c r="H8" s="105"/>
      <c r="I8" s="106"/>
      <c r="J8" s="106"/>
      <c r="K8" s="106"/>
      <c r="L8" s="106"/>
      <c r="M8" s="107" t="str">
        <f t="shared" si="0"/>
        <v/>
      </c>
      <c r="N8" s="107" t="str">
        <f t="shared" si="1"/>
        <v/>
      </c>
      <c r="O8" s="107" t="str">
        <f t="shared" si="4"/>
        <v/>
      </c>
      <c r="P8" s="107" t="str">
        <f t="shared" si="5"/>
        <v/>
      </c>
      <c r="Q8" s="108" t="str">
        <f t="shared" si="6"/>
        <v/>
      </c>
      <c r="R8" s="108" t="str">
        <f t="shared" si="7"/>
        <v/>
      </c>
      <c r="S8" s="272"/>
      <c r="T8" s="212"/>
      <c r="U8" s="212"/>
      <c r="V8" s="212"/>
      <c r="W8" s="212"/>
      <c r="X8" s="272"/>
      <c r="Y8" s="109">
        <v>44657</v>
      </c>
      <c r="Z8" s="103">
        <f t="shared" si="2"/>
        <v>0</v>
      </c>
      <c r="AA8" s="107" t="e">
        <f t="shared" si="3"/>
        <v>#DIV/0!</v>
      </c>
    </row>
    <row r="9" spans="1:27" ht="18" customHeight="1">
      <c r="A9" s="102"/>
      <c r="B9" s="103"/>
      <c r="C9" s="103"/>
      <c r="D9" s="103"/>
      <c r="E9" s="110"/>
      <c r="F9" s="103"/>
      <c r="G9" s="103"/>
      <c r="H9" s="105"/>
      <c r="I9" s="106"/>
      <c r="J9" s="106"/>
      <c r="K9" s="106"/>
      <c r="L9" s="106"/>
      <c r="M9" s="107" t="str">
        <f t="shared" si="0"/>
        <v/>
      </c>
      <c r="N9" s="107" t="str">
        <f t="shared" si="1"/>
        <v/>
      </c>
      <c r="O9" s="107" t="str">
        <f t="shared" si="4"/>
        <v/>
      </c>
      <c r="P9" s="107" t="str">
        <f t="shared" si="5"/>
        <v/>
      </c>
      <c r="Q9" s="108" t="str">
        <f t="shared" si="6"/>
        <v/>
      </c>
      <c r="R9" s="108" t="str">
        <f t="shared" si="7"/>
        <v/>
      </c>
      <c r="S9" s="272"/>
      <c r="T9" s="193" t="s">
        <v>372</v>
      </c>
      <c r="U9" s="275"/>
      <c r="V9" s="275"/>
      <c r="W9" s="276"/>
      <c r="X9" s="272"/>
      <c r="Y9" s="109">
        <v>44658</v>
      </c>
      <c r="Z9" s="103">
        <f t="shared" si="2"/>
        <v>0</v>
      </c>
      <c r="AA9" s="107" t="e">
        <f t="shared" si="3"/>
        <v>#DIV/0!</v>
      </c>
    </row>
    <row r="10" spans="1:27" ht="18" customHeight="1">
      <c r="A10" s="102"/>
      <c r="B10" s="103"/>
      <c r="C10" s="103"/>
      <c r="D10" s="103"/>
      <c r="E10" s="110"/>
      <c r="F10" s="103"/>
      <c r="G10" s="103"/>
      <c r="H10" s="105"/>
      <c r="I10" s="106"/>
      <c r="J10" s="106"/>
      <c r="K10" s="106"/>
      <c r="L10" s="106"/>
      <c r="M10" s="107" t="str">
        <f t="shared" si="0"/>
        <v/>
      </c>
      <c r="N10" s="107" t="str">
        <f t="shared" si="1"/>
        <v/>
      </c>
      <c r="O10" s="107" t="str">
        <f t="shared" si="4"/>
        <v/>
      </c>
      <c r="P10" s="107" t="str">
        <f t="shared" si="5"/>
        <v/>
      </c>
      <c r="Q10" s="108" t="str">
        <f t="shared" si="6"/>
        <v/>
      </c>
      <c r="R10" s="108" t="str">
        <f t="shared" si="7"/>
        <v/>
      </c>
      <c r="S10" s="272"/>
      <c r="T10" s="205" t="e">
        <f>T6/T3</f>
        <v>#DIV/0!</v>
      </c>
      <c r="U10" s="277"/>
      <c r="V10" s="205" t="e">
        <f>SUM((H3:H299))/SUM((G3:G299))</f>
        <v>#DIV/0!</v>
      </c>
      <c r="W10" s="277"/>
      <c r="X10" s="272"/>
      <c r="Y10" s="109">
        <v>44659</v>
      </c>
      <c r="Z10" s="103">
        <f t="shared" si="2"/>
        <v>0</v>
      </c>
      <c r="AA10" s="107" t="e">
        <f t="shared" si="3"/>
        <v>#DIV/0!</v>
      </c>
    </row>
    <row r="11" spans="1:27" ht="18" customHeight="1">
      <c r="A11" s="102"/>
      <c r="B11" s="103"/>
      <c r="C11" s="103"/>
      <c r="D11" s="103"/>
      <c r="E11" s="110"/>
      <c r="F11" s="103"/>
      <c r="G11" s="103"/>
      <c r="H11" s="105"/>
      <c r="I11" s="106"/>
      <c r="J11" s="106"/>
      <c r="K11" s="106"/>
      <c r="L11" s="106"/>
      <c r="M11" s="107" t="str">
        <f t="shared" si="0"/>
        <v/>
      </c>
      <c r="N11" s="107" t="str">
        <f t="shared" si="1"/>
        <v/>
      </c>
      <c r="O11" s="107" t="str">
        <f t="shared" si="4"/>
        <v/>
      </c>
      <c r="P11" s="107" t="str">
        <f t="shared" si="5"/>
        <v/>
      </c>
      <c r="Q11" s="108" t="str">
        <f t="shared" si="6"/>
        <v/>
      </c>
      <c r="R11" s="108" t="str">
        <f t="shared" si="7"/>
        <v/>
      </c>
      <c r="S11" s="272"/>
      <c r="T11" s="273"/>
      <c r="U11" s="274"/>
      <c r="V11" s="273"/>
      <c r="W11" s="274"/>
      <c r="X11" s="272"/>
      <c r="Y11" s="109">
        <v>44660</v>
      </c>
      <c r="Z11" s="103">
        <f t="shared" si="2"/>
        <v>0</v>
      </c>
      <c r="AA11" s="107" t="e">
        <f t="shared" si="3"/>
        <v>#DIV/0!</v>
      </c>
    </row>
    <row r="12" spans="1:27" ht="18" customHeight="1">
      <c r="A12" s="102"/>
      <c r="B12" s="103"/>
      <c r="C12" s="103"/>
      <c r="D12" s="103"/>
      <c r="E12" s="110"/>
      <c r="F12" s="103"/>
      <c r="G12" s="103"/>
      <c r="H12" s="105"/>
      <c r="I12" s="106"/>
      <c r="J12" s="106"/>
      <c r="K12" s="106"/>
      <c r="L12" s="106"/>
      <c r="M12" s="107" t="str">
        <f t="shared" si="0"/>
        <v/>
      </c>
      <c r="N12" s="107" t="str">
        <f t="shared" si="1"/>
        <v/>
      </c>
      <c r="O12" s="107" t="str">
        <f t="shared" si="4"/>
        <v/>
      </c>
      <c r="P12" s="107" t="str">
        <f t="shared" si="5"/>
        <v/>
      </c>
      <c r="Q12" s="108" t="str">
        <f t="shared" si="6"/>
        <v/>
      </c>
      <c r="R12" s="108" t="str">
        <f t="shared" si="7"/>
        <v/>
      </c>
      <c r="S12" s="272"/>
      <c r="T12" s="193" t="s">
        <v>374</v>
      </c>
      <c r="U12" s="276"/>
      <c r="V12" s="193" t="s">
        <v>312</v>
      </c>
      <c r="W12" s="276"/>
      <c r="X12" s="272"/>
      <c r="Y12" s="109">
        <v>44661</v>
      </c>
      <c r="Z12" s="103">
        <f t="shared" si="2"/>
        <v>0</v>
      </c>
      <c r="AA12" s="107" t="e">
        <f t="shared" si="3"/>
        <v>#DIV/0!</v>
      </c>
    </row>
    <row r="13" spans="1:27" ht="18" customHeight="1">
      <c r="A13" s="102"/>
      <c r="B13" s="103"/>
      <c r="C13" s="103"/>
      <c r="D13" s="103"/>
      <c r="E13" s="110"/>
      <c r="F13" s="103"/>
      <c r="G13" s="103"/>
      <c r="H13" s="105"/>
      <c r="I13" s="106"/>
      <c r="J13" s="106"/>
      <c r="K13" s="106"/>
      <c r="L13" s="106"/>
      <c r="M13" s="107" t="str">
        <f t="shared" si="0"/>
        <v/>
      </c>
      <c r="N13" s="107" t="str">
        <f t="shared" si="1"/>
        <v/>
      </c>
      <c r="O13" s="107" t="str">
        <f t="shared" si="4"/>
        <v/>
      </c>
      <c r="P13" s="107" t="str">
        <f t="shared" si="5"/>
        <v/>
      </c>
      <c r="Q13" s="108" t="str">
        <f t="shared" si="6"/>
        <v/>
      </c>
      <c r="R13" s="108" t="str">
        <f t="shared" si="7"/>
        <v/>
      </c>
      <c r="S13" s="272"/>
      <c r="T13" s="205">
        <v>0.05</v>
      </c>
      <c r="U13" s="277"/>
      <c r="V13" s="207">
        <f>T3*T13</f>
        <v>0</v>
      </c>
      <c r="W13" s="277"/>
      <c r="X13" s="272"/>
      <c r="Y13" s="109">
        <v>44662</v>
      </c>
      <c r="Z13" s="103">
        <f t="shared" si="2"/>
        <v>0</v>
      </c>
      <c r="AA13" s="107" t="e">
        <f t="shared" si="3"/>
        <v>#DIV/0!</v>
      </c>
    </row>
    <row r="14" spans="1:27" ht="18" customHeight="1">
      <c r="A14" s="102"/>
      <c r="B14" s="103"/>
      <c r="C14" s="103"/>
      <c r="D14" s="103"/>
      <c r="E14" s="110"/>
      <c r="F14" s="103"/>
      <c r="G14" s="103"/>
      <c r="H14" s="105"/>
      <c r="I14" s="106"/>
      <c r="J14" s="106"/>
      <c r="K14" s="106"/>
      <c r="L14" s="106"/>
      <c r="M14" s="107" t="str">
        <f t="shared" si="0"/>
        <v/>
      </c>
      <c r="N14" s="107" t="str">
        <f t="shared" si="1"/>
        <v/>
      </c>
      <c r="O14" s="107" t="str">
        <f t="shared" si="4"/>
        <v/>
      </c>
      <c r="P14" s="107" t="str">
        <f t="shared" si="5"/>
        <v/>
      </c>
      <c r="Q14" s="108" t="str">
        <f t="shared" si="6"/>
        <v/>
      </c>
      <c r="R14" s="108" t="str">
        <f t="shared" si="7"/>
        <v/>
      </c>
      <c r="S14" s="272"/>
      <c r="T14" s="273"/>
      <c r="U14" s="274"/>
      <c r="V14" s="273"/>
      <c r="W14" s="274"/>
      <c r="X14" s="272"/>
      <c r="Y14" s="109">
        <v>44663</v>
      </c>
      <c r="Z14" s="103">
        <f t="shared" si="2"/>
        <v>0</v>
      </c>
      <c r="AA14" s="107" t="e">
        <f t="shared" si="3"/>
        <v>#DIV/0!</v>
      </c>
    </row>
    <row r="15" spans="1:27" ht="18" customHeight="1">
      <c r="A15" s="102"/>
      <c r="B15" s="103"/>
      <c r="C15" s="103"/>
      <c r="D15" s="103"/>
      <c r="E15" s="110"/>
      <c r="F15" s="103"/>
      <c r="G15" s="103"/>
      <c r="H15" s="105"/>
      <c r="I15" s="106"/>
      <c r="J15" s="106"/>
      <c r="K15" s="106"/>
      <c r="L15" s="106"/>
      <c r="M15" s="107" t="str">
        <f t="shared" si="0"/>
        <v/>
      </c>
      <c r="N15" s="107" t="str">
        <f t="shared" si="1"/>
        <v/>
      </c>
      <c r="O15" s="107" t="str">
        <f t="shared" si="4"/>
        <v/>
      </c>
      <c r="P15" s="107" t="str">
        <f t="shared" si="5"/>
        <v/>
      </c>
      <c r="Q15" s="108" t="str">
        <f t="shared" si="6"/>
        <v/>
      </c>
      <c r="R15" s="108" t="str">
        <f t="shared" si="7"/>
        <v/>
      </c>
      <c r="S15" s="272"/>
      <c r="T15" s="193" t="s">
        <v>352</v>
      </c>
      <c r="U15" s="275"/>
      <c r="V15" s="275"/>
      <c r="W15" s="276"/>
      <c r="X15" s="272"/>
      <c r="Y15" s="109">
        <v>44664</v>
      </c>
      <c r="Z15" s="103">
        <f t="shared" si="2"/>
        <v>0</v>
      </c>
      <c r="AA15" s="107" t="e">
        <f t="shared" si="3"/>
        <v>#DIV/0!</v>
      </c>
    </row>
    <row r="16" spans="1:27" ht="18" customHeight="1">
      <c r="A16" s="102"/>
      <c r="B16" s="103"/>
      <c r="C16" s="103"/>
      <c r="D16" s="103"/>
      <c r="E16" s="110"/>
      <c r="F16" s="103"/>
      <c r="G16" s="103"/>
      <c r="H16" s="105"/>
      <c r="I16" s="106"/>
      <c r="J16" s="106"/>
      <c r="K16" s="106"/>
      <c r="L16" s="106"/>
      <c r="M16" s="107" t="str">
        <f t="shared" si="0"/>
        <v/>
      </c>
      <c r="N16" s="107" t="str">
        <f t="shared" si="1"/>
        <v/>
      </c>
      <c r="O16" s="107" t="str">
        <f t="shared" si="4"/>
        <v/>
      </c>
      <c r="P16" s="107" t="str">
        <f t="shared" si="5"/>
        <v/>
      </c>
      <c r="Q16" s="108" t="str">
        <f t="shared" si="6"/>
        <v/>
      </c>
      <c r="R16" s="108" t="str">
        <f t="shared" si="7"/>
        <v/>
      </c>
      <c r="S16" s="272"/>
      <c r="T16" s="197" t="s">
        <v>210</v>
      </c>
      <c r="U16" s="276"/>
      <c r="V16" s="199" t="s">
        <v>211</v>
      </c>
      <c r="W16" s="276"/>
      <c r="X16" s="272"/>
      <c r="Y16" s="109">
        <v>44665</v>
      </c>
      <c r="Z16" s="103">
        <f t="shared" si="2"/>
        <v>0</v>
      </c>
      <c r="AA16" s="107" t="e">
        <f t="shared" si="3"/>
        <v>#DIV/0!</v>
      </c>
    </row>
    <row r="17" spans="1:27" ht="18" customHeight="1">
      <c r="A17" s="102"/>
      <c r="B17" s="103"/>
      <c r="C17" s="103"/>
      <c r="D17" s="103"/>
      <c r="E17" s="110"/>
      <c r="F17" s="103"/>
      <c r="G17" s="103"/>
      <c r="H17" s="105"/>
      <c r="I17" s="106"/>
      <c r="J17" s="106"/>
      <c r="K17" s="106"/>
      <c r="L17" s="106"/>
      <c r="M17" s="107" t="str">
        <f t="shared" si="0"/>
        <v/>
      </c>
      <c r="N17" s="107" t="str">
        <f t="shared" si="1"/>
        <v/>
      </c>
      <c r="O17" s="107" t="str">
        <f t="shared" si="4"/>
        <v/>
      </c>
      <c r="P17" s="107" t="str">
        <f t="shared" si="5"/>
        <v/>
      </c>
      <c r="Q17" s="108" t="str">
        <f t="shared" si="6"/>
        <v/>
      </c>
      <c r="R17" s="108" t="str">
        <f t="shared" si="7"/>
        <v/>
      </c>
      <c r="S17" s="272"/>
      <c r="T17" s="111">
        <f>COUNTIF(Z3:Z35,"&gt;0")</f>
        <v>0</v>
      </c>
      <c r="U17" s="112" t="e">
        <f>T17/(T17+V17)</f>
        <v>#DIV/0!</v>
      </c>
      <c r="V17" s="113">
        <f>COUNTIF(Z3:Z36,"&lt;0")</f>
        <v>0</v>
      </c>
      <c r="W17" s="114" t="e">
        <f>V17/(T17+V17)</f>
        <v>#DIV/0!</v>
      </c>
      <c r="X17" s="272"/>
      <c r="Y17" s="109">
        <v>44666</v>
      </c>
      <c r="Z17" s="103">
        <f t="shared" si="2"/>
        <v>0</v>
      </c>
      <c r="AA17" s="107" t="e">
        <f t="shared" si="3"/>
        <v>#DIV/0!</v>
      </c>
    </row>
    <row r="18" spans="1:27" ht="18" customHeight="1">
      <c r="A18" s="102"/>
      <c r="B18" s="103"/>
      <c r="C18" s="103"/>
      <c r="D18" s="103"/>
      <c r="E18" s="110"/>
      <c r="F18" s="103"/>
      <c r="G18" s="103"/>
      <c r="H18" s="105"/>
      <c r="I18" s="106"/>
      <c r="J18" s="106"/>
      <c r="K18" s="106"/>
      <c r="L18" s="106"/>
      <c r="M18" s="107" t="str">
        <f t="shared" si="0"/>
        <v/>
      </c>
      <c r="N18" s="107" t="str">
        <f t="shared" si="1"/>
        <v/>
      </c>
      <c r="O18" s="107" t="str">
        <f t="shared" si="4"/>
        <v/>
      </c>
      <c r="P18" s="107" t="str">
        <f t="shared" si="5"/>
        <v/>
      </c>
      <c r="Q18" s="108" t="str">
        <f t="shared" si="6"/>
        <v/>
      </c>
      <c r="R18" s="108" t="str">
        <f t="shared" si="7"/>
        <v/>
      </c>
      <c r="S18" s="272"/>
      <c r="T18" s="193" t="s">
        <v>209</v>
      </c>
      <c r="U18" s="275"/>
      <c r="V18" s="275"/>
      <c r="W18" s="276"/>
      <c r="X18" s="272"/>
      <c r="Y18" s="109">
        <v>44667</v>
      </c>
      <c r="Z18" s="103">
        <f t="shared" si="2"/>
        <v>0</v>
      </c>
      <c r="AA18" s="107" t="e">
        <f t="shared" si="3"/>
        <v>#DIV/0!</v>
      </c>
    </row>
    <row r="19" spans="1:27" ht="18" customHeight="1">
      <c r="A19" s="102"/>
      <c r="B19" s="103"/>
      <c r="C19" s="103"/>
      <c r="D19" s="103"/>
      <c r="E19" s="110"/>
      <c r="F19" s="103"/>
      <c r="G19" s="103"/>
      <c r="H19" s="105"/>
      <c r="I19" s="106"/>
      <c r="J19" s="106"/>
      <c r="K19" s="106"/>
      <c r="L19" s="106"/>
      <c r="M19" s="107" t="str">
        <f t="shared" si="0"/>
        <v/>
      </c>
      <c r="N19" s="107" t="str">
        <f t="shared" si="1"/>
        <v/>
      </c>
      <c r="O19" s="107" t="str">
        <f t="shared" si="4"/>
        <v/>
      </c>
      <c r="P19" s="107" t="str">
        <f t="shared" si="5"/>
        <v/>
      </c>
      <c r="Q19" s="108" t="str">
        <f t="shared" si="6"/>
        <v/>
      </c>
      <c r="R19" s="108" t="str">
        <f t="shared" si="7"/>
        <v/>
      </c>
      <c r="S19" s="272"/>
      <c r="T19" s="197" t="s">
        <v>210</v>
      </c>
      <c r="U19" s="276"/>
      <c r="V19" s="199" t="s">
        <v>211</v>
      </c>
      <c r="W19" s="276"/>
      <c r="X19" s="272"/>
      <c r="Y19" s="109">
        <v>44668</v>
      </c>
      <c r="Z19" s="103">
        <f t="shared" si="2"/>
        <v>0</v>
      </c>
      <c r="AA19" s="107" t="e">
        <f t="shared" si="3"/>
        <v>#DIV/0!</v>
      </c>
    </row>
    <row r="20" spans="1:27" ht="18" customHeight="1">
      <c r="A20" s="102"/>
      <c r="B20" s="103"/>
      <c r="C20" s="103"/>
      <c r="D20" s="103"/>
      <c r="E20" s="110"/>
      <c r="F20" s="103"/>
      <c r="G20" s="103"/>
      <c r="H20" s="105"/>
      <c r="I20" s="106"/>
      <c r="J20" s="106"/>
      <c r="K20" s="106"/>
      <c r="L20" s="106"/>
      <c r="M20" s="107" t="str">
        <f t="shared" si="0"/>
        <v/>
      </c>
      <c r="N20" s="107" t="str">
        <f t="shared" si="1"/>
        <v/>
      </c>
      <c r="O20" s="107" t="str">
        <f t="shared" si="4"/>
        <v/>
      </c>
      <c r="P20" s="107" t="str">
        <f t="shared" si="5"/>
        <v/>
      </c>
      <c r="Q20" s="108" t="str">
        <f t="shared" si="6"/>
        <v/>
      </c>
      <c r="R20" s="108" t="str">
        <f t="shared" si="7"/>
        <v/>
      </c>
      <c r="S20" s="272"/>
      <c r="T20" s="111">
        <f>COUNTIF(H3:H299,"&gt;0")</f>
        <v>0</v>
      </c>
      <c r="U20" s="112" t="e">
        <f>T20/(T20+V20)</f>
        <v>#DIV/0!</v>
      </c>
      <c r="V20" s="113">
        <f>COUNTIF(H2:H299,"&lt;0")</f>
        <v>0</v>
      </c>
      <c r="W20" s="114" t="e">
        <f>V20/(T20+V20)</f>
        <v>#DIV/0!</v>
      </c>
      <c r="X20" s="272"/>
      <c r="Y20" s="109">
        <v>44669</v>
      </c>
      <c r="Z20" s="103">
        <f t="shared" si="2"/>
        <v>0</v>
      </c>
      <c r="AA20" s="107" t="e">
        <f t="shared" si="3"/>
        <v>#DIV/0!</v>
      </c>
    </row>
    <row r="21" spans="1:27" ht="18" customHeight="1">
      <c r="A21" s="102"/>
      <c r="B21" s="103"/>
      <c r="C21" s="103"/>
      <c r="D21" s="103"/>
      <c r="E21" s="110"/>
      <c r="F21" s="103"/>
      <c r="G21" s="103"/>
      <c r="H21" s="105"/>
      <c r="I21" s="106"/>
      <c r="J21" s="106"/>
      <c r="K21" s="106"/>
      <c r="L21" s="106"/>
      <c r="M21" s="107" t="str">
        <f t="shared" si="0"/>
        <v/>
      </c>
      <c r="N21" s="107" t="str">
        <f t="shared" si="1"/>
        <v/>
      </c>
      <c r="O21" s="107" t="str">
        <f t="shared" si="4"/>
        <v/>
      </c>
      <c r="P21" s="107" t="str">
        <f t="shared" si="5"/>
        <v/>
      </c>
      <c r="Q21" s="108" t="str">
        <f t="shared" si="6"/>
        <v/>
      </c>
      <c r="R21" s="108" t="str">
        <f t="shared" si="7"/>
        <v/>
      </c>
      <c r="S21" s="272"/>
      <c r="T21" s="193" t="s">
        <v>375</v>
      </c>
      <c r="U21" s="275"/>
      <c r="V21" s="275"/>
      <c r="W21" s="276"/>
      <c r="X21" s="272"/>
      <c r="Y21" s="109">
        <v>44670</v>
      </c>
      <c r="Z21" s="103">
        <f t="shared" si="2"/>
        <v>0</v>
      </c>
      <c r="AA21" s="107" t="e">
        <f t="shared" si="3"/>
        <v>#DIV/0!</v>
      </c>
    </row>
    <row r="22" spans="1:27" ht="18" customHeight="1">
      <c r="A22" s="102"/>
      <c r="B22" s="103"/>
      <c r="C22" s="103"/>
      <c r="D22" s="103"/>
      <c r="E22" s="110"/>
      <c r="F22" s="103"/>
      <c r="G22" s="103"/>
      <c r="H22" s="105"/>
      <c r="I22" s="106"/>
      <c r="J22" s="106"/>
      <c r="K22" s="106"/>
      <c r="L22" s="106"/>
      <c r="M22" s="107" t="str">
        <f t="shared" si="0"/>
        <v/>
      </c>
      <c r="N22" s="107" t="str">
        <f t="shared" si="1"/>
        <v/>
      </c>
      <c r="O22" s="107" t="str">
        <f t="shared" si="4"/>
        <v/>
      </c>
      <c r="P22" s="107" t="str">
        <f t="shared" si="5"/>
        <v/>
      </c>
      <c r="Q22" s="108" t="str">
        <f t="shared" si="6"/>
        <v/>
      </c>
      <c r="R22" s="108" t="str">
        <f t="shared" si="7"/>
        <v/>
      </c>
      <c r="S22" s="272"/>
      <c r="T22" s="197" t="s">
        <v>376</v>
      </c>
      <c r="U22" s="276"/>
      <c r="V22" s="199" t="s">
        <v>377</v>
      </c>
      <c r="W22" s="276"/>
      <c r="X22" s="272"/>
      <c r="Y22" s="109">
        <v>44671</v>
      </c>
      <c r="Z22" s="103">
        <f t="shared" si="2"/>
        <v>0</v>
      </c>
      <c r="AA22" s="107" t="e">
        <f t="shared" si="3"/>
        <v>#DIV/0!</v>
      </c>
    </row>
    <row r="23" spans="1:27" ht="18" customHeight="1">
      <c r="A23" s="102"/>
      <c r="B23" s="103"/>
      <c r="C23" s="103"/>
      <c r="D23" s="115"/>
      <c r="E23" s="110"/>
      <c r="F23" s="103"/>
      <c r="G23" s="103"/>
      <c r="H23" s="105"/>
      <c r="M23" s="107" t="str">
        <f t="shared" si="0"/>
        <v/>
      </c>
      <c r="N23" s="107" t="str">
        <f t="shared" si="1"/>
        <v/>
      </c>
      <c r="O23" s="107" t="str">
        <f t="shared" si="4"/>
        <v/>
      </c>
      <c r="P23" s="107" t="str">
        <f t="shared" si="5"/>
        <v/>
      </c>
      <c r="Q23" s="108" t="str">
        <f t="shared" si="6"/>
        <v/>
      </c>
      <c r="R23" s="108" t="str">
        <f t="shared" si="7"/>
        <v/>
      </c>
      <c r="S23" s="272"/>
      <c r="T23" s="111">
        <f>SUM(I3:I299,K3:K299)</f>
        <v>0</v>
      </c>
      <c r="U23" s="112" t="e">
        <f>T23/(T23+V23)</f>
        <v>#DIV/0!</v>
      </c>
      <c r="V23" s="113">
        <f>SUM(J3:J299,L3:L299)</f>
        <v>0</v>
      </c>
      <c r="W23" s="114" t="e">
        <f>V23/(T23+V23)</f>
        <v>#DIV/0!</v>
      </c>
      <c r="X23" s="272"/>
      <c r="Y23" s="109">
        <v>44672</v>
      </c>
      <c r="Z23" s="103">
        <f t="shared" si="2"/>
        <v>0</v>
      </c>
      <c r="AA23" s="107" t="e">
        <f t="shared" si="3"/>
        <v>#DIV/0!</v>
      </c>
    </row>
    <row r="24" spans="1:27" ht="18" customHeight="1">
      <c r="A24" s="102"/>
      <c r="B24" s="103"/>
      <c r="C24" s="115"/>
      <c r="D24" s="115"/>
      <c r="E24" s="110"/>
      <c r="F24" s="103"/>
      <c r="G24" s="103"/>
      <c r="H24" s="105"/>
      <c r="M24" s="107" t="str">
        <f t="shared" si="0"/>
        <v/>
      </c>
      <c r="N24" s="107" t="str">
        <f t="shared" si="1"/>
        <v/>
      </c>
      <c r="O24" s="107" t="str">
        <f t="shared" si="4"/>
        <v/>
      </c>
      <c r="P24" s="107" t="str">
        <f t="shared" si="5"/>
        <v/>
      </c>
      <c r="Q24" s="108" t="str">
        <f t="shared" si="6"/>
        <v/>
      </c>
      <c r="R24" s="108" t="str">
        <f t="shared" si="7"/>
        <v/>
      </c>
      <c r="S24" s="272"/>
      <c r="T24" s="193" t="s">
        <v>378</v>
      </c>
      <c r="U24" s="275"/>
      <c r="V24" s="275"/>
      <c r="W24" s="276"/>
      <c r="X24" s="272"/>
      <c r="Y24" s="109">
        <v>44673</v>
      </c>
      <c r="Z24" s="103">
        <f t="shared" si="2"/>
        <v>0</v>
      </c>
      <c r="AA24" s="107" t="e">
        <f t="shared" si="3"/>
        <v>#DIV/0!</v>
      </c>
    </row>
    <row r="25" spans="1:27" ht="18" customHeight="1">
      <c r="A25" s="102"/>
      <c r="B25" s="103"/>
      <c r="C25" s="115"/>
      <c r="D25" s="115"/>
      <c r="E25" s="110"/>
      <c r="F25" s="103"/>
      <c r="G25" s="103"/>
      <c r="H25" s="105"/>
      <c r="M25" s="107" t="str">
        <f t="shared" si="0"/>
        <v/>
      </c>
      <c r="N25" s="107" t="str">
        <f t="shared" si="1"/>
        <v/>
      </c>
      <c r="O25" s="107" t="str">
        <f t="shared" si="4"/>
        <v/>
      </c>
      <c r="P25" s="107" t="str">
        <f t="shared" si="5"/>
        <v/>
      </c>
      <c r="Q25" s="108" t="str">
        <f t="shared" si="6"/>
        <v/>
      </c>
      <c r="R25" s="108" t="str">
        <f t="shared" si="7"/>
        <v/>
      </c>
      <c r="S25" s="272"/>
      <c r="T25" s="197" t="s">
        <v>376</v>
      </c>
      <c r="U25" s="276"/>
      <c r="V25" s="199" t="s">
        <v>377</v>
      </c>
      <c r="W25" s="276"/>
      <c r="X25" s="272"/>
      <c r="Y25" s="109">
        <v>44674</v>
      </c>
      <c r="Z25" s="103">
        <f t="shared" si="2"/>
        <v>0</v>
      </c>
      <c r="AA25" s="107" t="e">
        <f t="shared" si="3"/>
        <v>#DIV/0!</v>
      </c>
    </row>
    <row r="26" spans="1:27" ht="18" customHeight="1">
      <c r="A26" s="102"/>
      <c r="B26" s="103"/>
      <c r="C26" s="115"/>
      <c r="D26" s="115"/>
      <c r="E26" s="110"/>
      <c r="F26" s="103"/>
      <c r="G26" s="103"/>
      <c r="H26" s="105"/>
      <c r="M26" s="107" t="str">
        <f t="shared" si="0"/>
        <v/>
      </c>
      <c r="N26" s="107" t="str">
        <f t="shared" si="1"/>
        <v/>
      </c>
      <c r="O26" s="107" t="str">
        <f t="shared" si="4"/>
        <v/>
      </c>
      <c r="P26" s="107" t="str">
        <f t="shared" si="5"/>
        <v/>
      </c>
      <c r="Q26" s="108" t="str">
        <f t="shared" si="6"/>
        <v/>
      </c>
      <c r="R26" s="108" t="str">
        <f t="shared" si="7"/>
        <v/>
      </c>
      <c r="S26" s="272"/>
      <c r="T26" s="111">
        <f>SUM(K3:K299)</f>
        <v>0</v>
      </c>
      <c r="U26" s="112" t="e">
        <f>T26/(T26+V26)</f>
        <v>#DIV/0!</v>
      </c>
      <c r="V26" s="113">
        <f>SUM(,L3:L299)</f>
        <v>0</v>
      </c>
      <c r="W26" s="114" t="e">
        <f>V26/(T26+V26)</f>
        <v>#DIV/0!</v>
      </c>
      <c r="X26" s="272"/>
      <c r="Y26" s="109">
        <v>44675</v>
      </c>
      <c r="Z26" s="103">
        <f t="shared" si="2"/>
        <v>0</v>
      </c>
      <c r="AA26" s="107" t="e">
        <f t="shared" si="3"/>
        <v>#DIV/0!</v>
      </c>
    </row>
    <row r="27" spans="1:27" ht="18" customHeight="1">
      <c r="A27" s="102"/>
      <c r="B27" s="103"/>
      <c r="C27" s="115"/>
      <c r="D27" s="115"/>
      <c r="E27" s="110"/>
      <c r="F27" s="103"/>
      <c r="G27" s="103"/>
      <c r="H27" s="105"/>
      <c r="M27" s="107" t="str">
        <f t="shared" si="0"/>
        <v/>
      </c>
      <c r="N27" s="107" t="str">
        <f t="shared" si="1"/>
        <v/>
      </c>
      <c r="O27" s="107" t="str">
        <f t="shared" si="4"/>
        <v/>
      </c>
      <c r="P27" s="107" t="str">
        <f t="shared" si="5"/>
        <v/>
      </c>
      <c r="Q27" s="108" t="str">
        <f t="shared" si="6"/>
        <v/>
      </c>
      <c r="R27" s="108" t="str">
        <f t="shared" si="7"/>
        <v/>
      </c>
      <c r="S27" s="272"/>
      <c r="T27" s="193" t="s">
        <v>379</v>
      </c>
      <c r="U27" s="275"/>
      <c r="V27" s="275"/>
      <c r="W27" s="276"/>
      <c r="X27" s="272"/>
      <c r="Y27" s="109">
        <v>44676</v>
      </c>
      <c r="Z27" s="103">
        <f t="shared" si="2"/>
        <v>0</v>
      </c>
      <c r="AA27" s="107" t="e">
        <f t="shared" si="3"/>
        <v>#DIV/0!</v>
      </c>
    </row>
    <row r="28" spans="1:27" ht="18" customHeight="1">
      <c r="A28" s="102"/>
      <c r="B28" s="103"/>
      <c r="C28" s="103"/>
      <c r="D28" s="103"/>
      <c r="E28" s="110"/>
      <c r="F28" s="103"/>
      <c r="G28" s="103"/>
      <c r="H28" s="105"/>
      <c r="J28" s="106"/>
      <c r="M28" s="107" t="str">
        <f t="shared" si="0"/>
        <v/>
      </c>
      <c r="N28" s="107" t="str">
        <f t="shared" si="1"/>
        <v/>
      </c>
      <c r="O28" s="107" t="str">
        <f t="shared" si="4"/>
        <v/>
      </c>
      <c r="P28" s="107" t="str">
        <f t="shared" si="5"/>
        <v/>
      </c>
      <c r="Q28" s="108" t="str">
        <f t="shared" si="6"/>
        <v/>
      </c>
      <c r="R28" s="108" t="str">
        <f t="shared" si="7"/>
        <v/>
      </c>
      <c r="S28" s="272"/>
      <c r="T28" s="194">
        <f>COUNTA(Z3:Z33)-COUNTIFS(Z3:Z33,"=0")</f>
        <v>0</v>
      </c>
      <c r="U28" s="275"/>
      <c r="V28" s="275"/>
      <c r="W28" s="276"/>
      <c r="X28" s="272"/>
      <c r="Y28" s="109">
        <v>44677</v>
      </c>
      <c r="Z28" s="103">
        <f t="shared" si="2"/>
        <v>0</v>
      </c>
      <c r="AA28" s="107" t="e">
        <f t="shared" si="3"/>
        <v>#DIV/0!</v>
      </c>
    </row>
    <row r="29" spans="1:27" ht="18" customHeight="1">
      <c r="A29" s="102"/>
      <c r="B29" s="103"/>
      <c r="C29" s="103"/>
      <c r="D29" s="103"/>
      <c r="E29" s="110"/>
      <c r="F29" s="103"/>
      <c r="G29" s="103"/>
      <c r="H29" s="105"/>
      <c r="M29" s="107" t="str">
        <f t="shared" si="0"/>
        <v/>
      </c>
      <c r="N29" s="107" t="str">
        <f t="shared" si="1"/>
        <v/>
      </c>
      <c r="O29" s="107" t="str">
        <f t="shared" si="4"/>
        <v/>
      </c>
      <c r="P29" s="107" t="str">
        <f t="shared" si="5"/>
        <v/>
      </c>
      <c r="Q29" s="108" t="str">
        <f t="shared" si="6"/>
        <v/>
      </c>
      <c r="R29" s="108" t="str">
        <f t="shared" si="7"/>
        <v/>
      </c>
      <c r="S29" s="272"/>
      <c r="T29" s="116"/>
      <c r="U29" s="116"/>
      <c r="V29" s="116"/>
      <c r="W29" s="116"/>
      <c r="X29" s="272"/>
      <c r="Y29" s="109">
        <v>44678</v>
      </c>
      <c r="Z29" s="103">
        <f t="shared" si="2"/>
        <v>0</v>
      </c>
      <c r="AA29" s="107" t="e">
        <f t="shared" si="3"/>
        <v>#DIV/0!</v>
      </c>
    </row>
    <row r="30" spans="1:27" ht="18" customHeight="1">
      <c r="A30" s="102"/>
      <c r="B30" s="103"/>
      <c r="C30" s="103"/>
      <c r="D30" s="103"/>
      <c r="E30" s="110"/>
      <c r="F30" s="103"/>
      <c r="G30" s="103"/>
      <c r="H30" s="105"/>
      <c r="K30" s="106"/>
      <c r="M30" s="107" t="str">
        <f t="shared" si="0"/>
        <v/>
      </c>
      <c r="N30" s="107" t="str">
        <f t="shared" si="1"/>
        <v/>
      </c>
      <c r="O30" s="107" t="str">
        <f t="shared" si="4"/>
        <v/>
      </c>
      <c r="P30" s="107" t="str">
        <f t="shared" si="5"/>
        <v/>
      </c>
      <c r="Q30" s="108" t="str">
        <f t="shared" si="6"/>
        <v/>
      </c>
      <c r="R30" s="108" t="str">
        <f t="shared" si="7"/>
        <v/>
      </c>
      <c r="S30" s="272"/>
      <c r="T30" s="116"/>
      <c r="U30" s="116"/>
      <c r="V30" s="116"/>
      <c r="W30" s="116"/>
      <c r="X30" s="272"/>
      <c r="Y30" s="109">
        <v>44679</v>
      </c>
      <c r="Z30" s="103">
        <f t="shared" si="2"/>
        <v>0</v>
      </c>
      <c r="AA30" s="107" t="e">
        <f t="shared" si="3"/>
        <v>#DIV/0!</v>
      </c>
    </row>
    <row r="31" spans="1:27" ht="18" customHeight="1">
      <c r="A31" s="102"/>
      <c r="B31" s="103"/>
      <c r="C31" s="103"/>
      <c r="D31" s="103"/>
      <c r="E31" s="110"/>
      <c r="F31" s="103"/>
      <c r="G31" s="103"/>
      <c r="H31" s="105"/>
      <c r="I31" s="106"/>
      <c r="J31" s="106"/>
      <c r="K31" s="106"/>
      <c r="L31" s="106"/>
      <c r="M31" s="107" t="str">
        <f t="shared" si="0"/>
        <v/>
      </c>
      <c r="N31" s="107" t="str">
        <f t="shared" si="1"/>
        <v/>
      </c>
      <c r="O31" s="107" t="str">
        <f t="shared" si="4"/>
        <v/>
      </c>
      <c r="P31" s="107" t="str">
        <f t="shared" si="5"/>
        <v/>
      </c>
      <c r="Q31" s="108" t="str">
        <f t="shared" si="6"/>
        <v/>
      </c>
      <c r="R31" s="108" t="str">
        <f t="shared" si="7"/>
        <v/>
      </c>
      <c r="S31" s="272"/>
      <c r="T31" s="116"/>
      <c r="U31" s="116"/>
      <c r="V31" s="116"/>
      <c r="W31" s="116"/>
      <c r="X31" s="272"/>
      <c r="Y31" s="109">
        <v>44680</v>
      </c>
      <c r="Z31" s="103">
        <f t="shared" si="2"/>
        <v>0</v>
      </c>
      <c r="AA31" s="107" t="e">
        <f t="shared" si="3"/>
        <v>#DIV/0!</v>
      </c>
    </row>
    <row r="32" spans="1:27" ht="18" customHeight="1">
      <c r="A32" s="102"/>
      <c r="B32" s="103"/>
      <c r="C32" s="103"/>
      <c r="D32" s="103"/>
      <c r="E32" s="110"/>
      <c r="F32" s="103"/>
      <c r="G32" s="103"/>
      <c r="H32" s="105"/>
      <c r="I32" s="106"/>
      <c r="J32" s="106"/>
      <c r="K32" s="106"/>
      <c r="L32" s="106"/>
      <c r="M32" s="107" t="str">
        <f t="shared" si="0"/>
        <v/>
      </c>
      <c r="N32" s="107" t="str">
        <f t="shared" si="1"/>
        <v/>
      </c>
      <c r="O32" s="107" t="str">
        <f t="shared" si="4"/>
        <v/>
      </c>
      <c r="P32" s="107" t="str">
        <f t="shared" si="5"/>
        <v/>
      </c>
      <c r="Q32" s="108" t="str">
        <f t="shared" si="6"/>
        <v/>
      </c>
      <c r="R32" s="108" t="str">
        <f t="shared" si="7"/>
        <v/>
      </c>
      <c r="S32" s="272"/>
      <c r="T32" s="116"/>
      <c r="U32" s="116"/>
      <c r="V32" s="116"/>
      <c r="W32" s="116"/>
      <c r="X32" s="272"/>
      <c r="Y32" s="109">
        <v>44681</v>
      </c>
      <c r="Z32" s="103">
        <f t="shared" si="2"/>
        <v>0</v>
      </c>
      <c r="AA32" s="107" t="e">
        <f t="shared" si="3"/>
        <v>#DIV/0!</v>
      </c>
    </row>
    <row r="33" spans="1:27" ht="18" customHeight="1">
      <c r="A33" s="102"/>
      <c r="B33" s="103"/>
      <c r="C33" s="103"/>
      <c r="D33" s="103"/>
      <c r="E33" s="110"/>
      <c r="F33" s="103"/>
      <c r="G33" s="103"/>
      <c r="H33" s="105"/>
      <c r="I33" s="106"/>
      <c r="J33" s="106"/>
      <c r="K33" s="106"/>
      <c r="L33" s="106"/>
      <c r="M33" s="107" t="str">
        <f t="shared" si="0"/>
        <v/>
      </c>
      <c r="N33" s="107" t="str">
        <f t="shared" si="1"/>
        <v/>
      </c>
      <c r="O33" s="107" t="str">
        <f t="shared" si="4"/>
        <v/>
      </c>
      <c r="P33" s="107" t="str">
        <f t="shared" si="5"/>
        <v/>
      </c>
      <c r="Q33" s="108" t="str">
        <f t="shared" si="6"/>
        <v/>
      </c>
      <c r="R33" s="108" t="str">
        <f t="shared" si="7"/>
        <v/>
      </c>
      <c r="S33" s="272"/>
      <c r="T33" s="116"/>
      <c r="U33" s="116"/>
      <c r="V33" s="116"/>
      <c r="W33" s="116"/>
      <c r="X33" s="272"/>
      <c r="Y33" s="109"/>
      <c r="Z33" s="103"/>
      <c r="AA33" s="107"/>
    </row>
    <row r="34" spans="1:27" ht="18" customHeight="1">
      <c r="A34" s="102"/>
      <c r="B34" s="103"/>
      <c r="C34" s="103"/>
      <c r="D34" s="103"/>
      <c r="E34" s="110"/>
      <c r="F34" s="103"/>
      <c r="G34" s="103"/>
      <c r="H34" s="105"/>
      <c r="I34" s="106"/>
      <c r="J34" s="106"/>
      <c r="K34" s="106"/>
      <c r="L34" s="106"/>
      <c r="M34" s="107" t="str">
        <f t="shared" si="0"/>
        <v/>
      </c>
      <c r="N34" s="107" t="str">
        <f t="shared" si="1"/>
        <v/>
      </c>
      <c r="O34" s="107" t="str">
        <f t="shared" si="4"/>
        <v/>
      </c>
      <c r="P34" s="107" t="str">
        <f t="shared" si="5"/>
        <v/>
      </c>
      <c r="Q34" s="108" t="str">
        <f t="shared" si="6"/>
        <v/>
      </c>
      <c r="R34" s="108" t="str">
        <f t="shared" si="7"/>
        <v/>
      </c>
      <c r="S34" s="272"/>
      <c r="T34" s="116"/>
      <c r="U34" s="116"/>
      <c r="V34" s="116"/>
      <c r="W34" s="116"/>
      <c r="X34" s="272"/>
      <c r="Y34" s="117"/>
      <c r="Z34" s="109"/>
      <c r="AA34" s="109"/>
    </row>
    <row r="35" spans="1:27" ht="18" customHeight="1">
      <c r="A35" s="102"/>
      <c r="B35" s="103"/>
      <c r="C35" s="103"/>
      <c r="D35" s="103"/>
      <c r="E35" s="110"/>
      <c r="F35" s="103"/>
      <c r="G35" s="103"/>
      <c r="H35" s="105"/>
      <c r="I35" s="106"/>
      <c r="J35" s="106"/>
      <c r="K35" s="106"/>
      <c r="L35" s="106"/>
      <c r="M35" s="107" t="str">
        <f t="shared" si="0"/>
        <v/>
      </c>
      <c r="N35" s="107" t="str">
        <f t="shared" si="1"/>
        <v/>
      </c>
      <c r="O35" s="107" t="str">
        <f t="shared" si="4"/>
        <v/>
      </c>
      <c r="P35" s="107" t="str">
        <f t="shared" si="5"/>
        <v/>
      </c>
      <c r="Q35" s="108" t="str">
        <f t="shared" si="6"/>
        <v/>
      </c>
      <c r="R35" s="108" t="str">
        <f t="shared" si="7"/>
        <v/>
      </c>
      <c r="S35" s="272"/>
      <c r="T35" s="116"/>
      <c r="U35" s="116"/>
      <c r="V35" s="116"/>
      <c r="W35" s="116"/>
      <c r="X35" s="272"/>
      <c r="Y35" s="117"/>
      <c r="Z35" s="109"/>
      <c r="AA35" s="109"/>
    </row>
    <row r="36" spans="1:27" ht="18" customHeight="1">
      <c r="A36" s="102"/>
      <c r="B36" s="103"/>
      <c r="C36" s="103"/>
      <c r="D36" s="103"/>
      <c r="E36" s="110"/>
      <c r="F36" s="103"/>
      <c r="G36" s="103"/>
      <c r="H36" s="105"/>
      <c r="I36" s="106"/>
      <c r="J36" s="106"/>
      <c r="K36" s="106"/>
      <c r="L36" s="106"/>
      <c r="M36" s="107" t="str">
        <f t="shared" si="0"/>
        <v/>
      </c>
      <c r="N36" s="107" t="str">
        <f t="shared" si="1"/>
        <v/>
      </c>
      <c r="O36" s="107" t="str">
        <f t="shared" si="4"/>
        <v/>
      </c>
      <c r="P36" s="107" t="str">
        <f t="shared" si="5"/>
        <v/>
      </c>
      <c r="Q36" s="108" t="str">
        <f t="shared" si="6"/>
        <v/>
      </c>
      <c r="R36" s="108" t="str">
        <f t="shared" si="7"/>
        <v/>
      </c>
      <c r="S36" s="272"/>
      <c r="T36" s="116"/>
      <c r="U36" s="116"/>
      <c r="V36" s="116"/>
      <c r="W36" s="116"/>
      <c r="X36" s="272"/>
      <c r="Y36" s="117"/>
      <c r="Z36" s="109"/>
      <c r="AA36" s="109"/>
    </row>
    <row r="37" spans="1:27" ht="18" customHeight="1">
      <c r="A37" s="102"/>
      <c r="B37" s="103"/>
      <c r="C37" s="103"/>
      <c r="D37" s="103"/>
      <c r="E37" s="110"/>
      <c r="F37" s="103"/>
      <c r="G37" s="103"/>
      <c r="H37" s="105"/>
      <c r="I37" s="106"/>
      <c r="J37" s="106"/>
      <c r="K37" s="106"/>
      <c r="L37" s="106"/>
      <c r="M37" s="107" t="str">
        <f t="shared" si="0"/>
        <v/>
      </c>
      <c r="N37" s="107" t="str">
        <f t="shared" si="1"/>
        <v/>
      </c>
      <c r="O37" s="107" t="str">
        <f t="shared" si="4"/>
        <v/>
      </c>
      <c r="P37" s="107" t="str">
        <f t="shared" si="5"/>
        <v/>
      </c>
      <c r="Q37" s="108" t="str">
        <f t="shared" si="6"/>
        <v/>
      </c>
      <c r="R37" s="108" t="str">
        <f t="shared" si="7"/>
        <v/>
      </c>
      <c r="S37" s="272"/>
      <c r="T37" s="116"/>
      <c r="U37" s="116"/>
      <c r="V37" s="116"/>
      <c r="W37" s="116"/>
      <c r="X37" s="272"/>
      <c r="Y37" s="117"/>
      <c r="Z37" s="109"/>
      <c r="AA37" s="109"/>
    </row>
    <row r="38" spans="1:27" ht="18" customHeight="1">
      <c r="A38" s="102"/>
      <c r="B38" s="103"/>
      <c r="C38" s="103"/>
      <c r="D38" s="103"/>
      <c r="E38" s="110"/>
      <c r="F38" s="103"/>
      <c r="G38" s="103"/>
      <c r="H38" s="105"/>
      <c r="I38" s="106"/>
      <c r="J38" s="106"/>
      <c r="K38" s="106"/>
      <c r="L38" s="106"/>
      <c r="M38" s="107" t="str">
        <f t="shared" si="0"/>
        <v/>
      </c>
      <c r="N38" s="107" t="str">
        <f t="shared" si="1"/>
        <v/>
      </c>
      <c r="O38" s="107" t="str">
        <f t="shared" si="4"/>
        <v/>
      </c>
      <c r="P38" s="107" t="str">
        <f t="shared" si="5"/>
        <v/>
      </c>
      <c r="Q38" s="108" t="str">
        <f t="shared" si="6"/>
        <v/>
      </c>
      <c r="R38" s="108" t="str">
        <f t="shared" si="7"/>
        <v/>
      </c>
      <c r="S38" s="272"/>
      <c r="T38" s="116"/>
      <c r="U38" s="116"/>
      <c r="V38" s="116"/>
      <c r="W38" s="116"/>
      <c r="X38" s="272"/>
      <c r="Y38" s="117"/>
      <c r="Z38" s="109"/>
      <c r="AA38" s="109"/>
    </row>
    <row r="39" spans="1:27" ht="18" customHeight="1">
      <c r="A39" s="102"/>
      <c r="B39" s="103"/>
      <c r="C39" s="103"/>
      <c r="D39" s="103"/>
      <c r="E39" s="110"/>
      <c r="F39" s="103"/>
      <c r="G39" s="103"/>
      <c r="H39" s="105"/>
      <c r="I39" s="106"/>
      <c r="J39" s="106"/>
      <c r="K39" s="106"/>
      <c r="L39" s="106"/>
      <c r="M39" s="107" t="str">
        <f t="shared" si="0"/>
        <v/>
      </c>
      <c r="N39" s="107" t="str">
        <f t="shared" si="1"/>
        <v/>
      </c>
      <c r="O39" s="107" t="str">
        <f t="shared" si="4"/>
        <v/>
      </c>
      <c r="P39" s="107" t="str">
        <f t="shared" si="5"/>
        <v/>
      </c>
      <c r="Q39" s="108" t="str">
        <f t="shared" si="6"/>
        <v/>
      </c>
      <c r="R39" s="108" t="str">
        <f t="shared" si="7"/>
        <v/>
      </c>
      <c r="S39" s="272"/>
      <c r="T39" s="116"/>
      <c r="U39" s="116"/>
      <c r="V39" s="116"/>
      <c r="W39" s="116"/>
      <c r="X39" s="272"/>
      <c r="Y39" s="117"/>
      <c r="Z39" s="109"/>
      <c r="AA39" s="109"/>
    </row>
    <row r="40" spans="1:27" ht="18" customHeight="1">
      <c r="A40" s="102"/>
      <c r="B40" s="103"/>
      <c r="C40" s="103"/>
      <c r="D40" s="103"/>
      <c r="E40" s="110"/>
      <c r="F40" s="103"/>
      <c r="G40" s="103"/>
      <c r="H40" s="105"/>
      <c r="I40" s="106"/>
      <c r="J40" s="106"/>
      <c r="K40" s="106"/>
      <c r="L40" s="106"/>
      <c r="M40" s="107" t="str">
        <f t="shared" si="0"/>
        <v/>
      </c>
      <c r="N40" s="107" t="str">
        <f t="shared" si="1"/>
        <v/>
      </c>
      <c r="O40" s="107" t="str">
        <f t="shared" si="4"/>
        <v/>
      </c>
      <c r="P40" s="107" t="str">
        <f t="shared" si="5"/>
        <v/>
      </c>
      <c r="Q40" s="108" t="str">
        <f t="shared" si="6"/>
        <v/>
      </c>
      <c r="R40" s="108" t="str">
        <f t="shared" si="7"/>
        <v/>
      </c>
      <c r="S40" s="272"/>
      <c r="T40" s="116"/>
      <c r="U40" s="116"/>
      <c r="V40" s="116"/>
      <c r="W40" s="116"/>
      <c r="X40" s="272"/>
      <c r="Y40" s="117"/>
      <c r="Z40" s="109"/>
      <c r="AA40" s="109"/>
    </row>
    <row r="41" spans="1:27" ht="18" customHeight="1">
      <c r="A41" s="102"/>
      <c r="B41" s="103"/>
      <c r="C41" s="103"/>
      <c r="D41" s="103"/>
      <c r="E41" s="110"/>
      <c r="F41" s="103"/>
      <c r="G41" s="103"/>
      <c r="H41" s="105"/>
      <c r="I41" s="106"/>
      <c r="J41" s="106"/>
      <c r="K41" s="106"/>
      <c r="L41" s="106"/>
      <c r="M41" s="107" t="str">
        <f t="shared" si="0"/>
        <v/>
      </c>
      <c r="N41" s="107" t="str">
        <f t="shared" si="1"/>
        <v/>
      </c>
      <c r="O41" s="107" t="str">
        <f t="shared" si="4"/>
        <v/>
      </c>
      <c r="P41" s="107" t="str">
        <f t="shared" si="5"/>
        <v/>
      </c>
      <c r="Q41" s="108" t="str">
        <f t="shared" si="6"/>
        <v/>
      </c>
      <c r="R41" s="108" t="str">
        <f t="shared" si="7"/>
        <v/>
      </c>
      <c r="S41" s="272"/>
      <c r="T41" s="116"/>
      <c r="U41" s="116"/>
      <c r="V41" s="116"/>
      <c r="W41" s="116"/>
      <c r="X41" s="272"/>
      <c r="Y41" s="117"/>
      <c r="Z41" s="109"/>
      <c r="AA41" s="109"/>
    </row>
    <row r="42" spans="1:27" ht="18" customHeight="1">
      <c r="A42" s="102"/>
      <c r="B42" s="103"/>
      <c r="C42" s="103"/>
      <c r="D42" s="103"/>
      <c r="E42" s="110"/>
      <c r="F42" s="103"/>
      <c r="G42" s="103"/>
      <c r="H42" s="105"/>
      <c r="J42" s="106"/>
      <c r="K42" s="106"/>
      <c r="L42" s="106"/>
      <c r="M42" s="107" t="str">
        <f t="shared" si="0"/>
        <v/>
      </c>
      <c r="N42" s="107" t="str">
        <f t="shared" si="1"/>
        <v/>
      </c>
      <c r="O42" s="107" t="str">
        <f t="shared" si="4"/>
        <v/>
      </c>
      <c r="P42" s="107" t="str">
        <f t="shared" si="5"/>
        <v/>
      </c>
      <c r="Q42" s="108" t="str">
        <f t="shared" si="6"/>
        <v/>
      </c>
      <c r="R42" s="108" t="str">
        <f t="shared" si="7"/>
        <v/>
      </c>
      <c r="S42" s="272"/>
      <c r="T42" s="116"/>
      <c r="U42" s="116"/>
      <c r="V42" s="116"/>
      <c r="W42" s="116"/>
      <c r="X42" s="272"/>
      <c r="Y42" s="117"/>
      <c r="Z42" s="109"/>
      <c r="AA42" s="109"/>
    </row>
    <row r="43" spans="1:27" ht="18" customHeight="1">
      <c r="A43" s="102"/>
      <c r="B43" s="103"/>
      <c r="C43" s="103"/>
      <c r="D43" s="103"/>
      <c r="E43" s="110"/>
      <c r="F43" s="103"/>
      <c r="G43" s="103"/>
      <c r="H43" s="105"/>
      <c r="I43" s="106"/>
      <c r="J43" s="106"/>
      <c r="K43" s="106"/>
      <c r="L43" s="106"/>
      <c r="M43" s="107" t="str">
        <f t="shared" si="0"/>
        <v/>
      </c>
      <c r="N43" s="107" t="str">
        <f t="shared" si="1"/>
        <v/>
      </c>
      <c r="O43" s="107" t="str">
        <f t="shared" si="4"/>
        <v/>
      </c>
      <c r="P43" s="107" t="str">
        <f t="shared" si="5"/>
        <v/>
      </c>
      <c r="Q43" s="108" t="str">
        <f t="shared" si="6"/>
        <v/>
      </c>
      <c r="R43" s="108" t="str">
        <f t="shared" si="7"/>
        <v/>
      </c>
      <c r="S43" s="272"/>
      <c r="T43" s="116"/>
      <c r="U43" s="116"/>
      <c r="V43" s="116"/>
      <c r="W43" s="116"/>
      <c r="X43" s="272"/>
      <c r="Y43" s="117"/>
      <c r="Z43" s="109"/>
      <c r="AA43" s="109"/>
    </row>
    <row r="44" spans="1:27" ht="18" customHeight="1">
      <c r="A44" s="102"/>
      <c r="B44" s="103"/>
      <c r="C44" s="103"/>
      <c r="D44" s="103"/>
      <c r="E44" s="110"/>
      <c r="F44" s="103"/>
      <c r="G44" s="103"/>
      <c r="H44" s="105"/>
      <c r="I44" s="106"/>
      <c r="J44" s="106"/>
      <c r="K44" s="106"/>
      <c r="L44" s="106"/>
      <c r="M44" s="107" t="str">
        <f t="shared" si="0"/>
        <v/>
      </c>
      <c r="N44" s="107" t="str">
        <f t="shared" si="1"/>
        <v/>
      </c>
      <c r="O44" s="107" t="str">
        <f t="shared" si="4"/>
        <v/>
      </c>
      <c r="P44" s="107" t="str">
        <f t="shared" si="5"/>
        <v/>
      </c>
      <c r="Q44" s="108" t="str">
        <f t="shared" si="6"/>
        <v/>
      </c>
      <c r="R44" s="108" t="str">
        <f t="shared" si="7"/>
        <v/>
      </c>
      <c r="S44" s="272"/>
      <c r="T44" s="116"/>
      <c r="U44" s="116"/>
      <c r="V44" s="116"/>
      <c r="W44" s="116"/>
      <c r="X44" s="272"/>
      <c r="Y44" s="117"/>
      <c r="Z44" s="109"/>
      <c r="AA44" s="109"/>
    </row>
    <row r="45" spans="1:27" ht="18" customHeight="1">
      <c r="A45" s="102"/>
      <c r="B45" s="103"/>
      <c r="C45" s="103"/>
      <c r="D45" s="103"/>
      <c r="E45" s="110"/>
      <c r="F45" s="103"/>
      <c r="G45" s="103"/>
      <c r="H45" s="105"/>
      <c r="I45" s="106"/>
      <c r="J45" s="106"/>
      <c r="K45" s="106"/>
      <c r="L45" s="106"/>
      <c r="M45" s="107" t="str">
        <f t="shared" si="0"/>
        <v/>
      </c>
      <c r="N45" s="107" t="str">
        <f t="shared" si="1"/>
        <v/>
      </c>
      <c r="O45" s="107" t="str">
        <f t="shared" si="4"/>
        <v/>
      </c>
      <c r="P45" s="107" t="str">
        <f t="shared" si="5"/>
        <v/>
      </c>
      <c r="Q45" s="108" t="str">
        <f t="shared" si="6"/>
        <v/>
      </c>
      <c r="R45" s="108" t="str">
        <f t="shared" si="7"/>
        <v/>
      </c>
      <c r="S45" s="272"/>
      <c r="T45" s="116"/>
      <c r="U45" s="116"/>
      <c r="V45" s="116"/>
      <c r="W45" s="116"/>
      <c r="X45" s="272"/>
      <c r="Y45" s="117"/>
      <c r="Z45" s="109"/>
      <c r="AA45" s="109"/>
    </row>
    <row r="46" spans="1:27" ht="18" customHeight="1">
      <c r="A46" s="102"/>
      <c r="B46" s="103"/>
      <c r="C46" s="103"/>
      <c r="D46" s="103"/>
      <c r="E46" s="110"/>
      <c r="F46" s="103"/>
      <c r="G46" s="103"/>
      <c r="H46" s="105"/>
      <c r="I46" s="106"/>
      <c r="J46" s="106"/>
      <c r="K46" s="106"/>
      <c r="L46" s="106"/>
      <c r="M46" s="107" t="str">
        <f t="shared" si="0"/>
        <v/>
      </c>
      <c r="N46" s="107" t="str">
        <f t="shared" si="1"/>
        <v/>
      </c>
      <c r="O46" s="107" t="str">
        <f t="shared" si="4"/>
        <v/>
      </c>
      <c r="P46" s="107" t="str">
        <f t="shared" si="5"/>
        <v/>
      </c>
      <c r="Q46" s="108" t="str">
        <f t="shared" si="6"/>
        <v/>
      </c>
      <c r="R46" s="108" t="str">
        <f t="shared" si="7"/>
        <v/>
      </c>
      <c r="S46" s="272"/>
      <c r="T46" s="116"/>
      <c r="U46" s="116"/>
      <c r="V46" s="116"/>
      <c r="W46" s="116"/>
      <c r="X46" s="272"/>
      <c r="Y46" s="117"/>
      <c r="Z46" s="109"/>
      <c r="AA46" s="109"/>
    </row>
    <row r="47" spans="1:27" ht="18" customHeight="1">
      <c r="A47" s="102"/>
      <c r="B47" s="103"/>
      <c r="C47" s="103"/>
      <c r="D47" s="103"/>
      <c r="E47" s="110"/>
      <c r="F47" s="103"/>
      <c r="G47" s="103"/>
      <c r="H47" s="105"/>
      <c r="I47" s="106"/>
      <c r="J47" s="106"/>
      <c r="K47" s="106"/>
      <c r="L47" s="106"/>
      <c r="M47" s="107" t="str">
        <f t="shared" si="0"/>
        <v/>
      </c>
      <c r="N47" s="107" t="str">
        <f t="shared" si="1"/>
        <v/>
      </c>
      <c r="O47" s="107" t="str">
        <f t="shared" si="4"/>
        <v/>
      </c>
      <c r="P47" s="107" t="str">
        <f t="shared" si="5"/>
        <v/>
      </c>
      <c r="Q47" s="108" t="str">
        <f t="shared" si="6"/>
        <v/>
      </c>
      <c r="R47" s="108" t="str">
        <f t="shared" si="7"/>
        <v/>
      </c>
      <c r="S47" s="272"/>
      <c r="T47" s="116"/>
      <c r="U47" s="116"/>
      <c r="V47" s="116"/>
      <c r="W47" s="116"/>
      <c r="X47" s="272"/>
      <c r="Y47" s="117"/>
      <c r="Z47" s="109"/>
      <c r="AA47" s="109"/>
    </row>
    <row r="48" spans="1:27" ht="18" customHeight="1">
      <c r="A48" s="102"/>
      <c r="B48" s="103"/>
      <c r="C48" s="103"/>
      <c r="D48" s="103"/>
      <c r="E48" s="110"/>
      <c r="F48" s="103"/>
      <c r="G48" s="103"/>
      <c r="H48" s="105"/>
      <c r="I48" s="106"/>
      <c r="J48" s="106"/>
      <c r="K48" s="106"/>
      <c r="L48" s="106"/>
      <c r="M48" s="107" t="str">
        <f t="shared" si="0"/>
        <v/>
      </c>
      <c r="N48" s="107" t="str">
        <f t="shared" si="1"/>
        <v/>
      </c>
      <c r="O48" s="107" t="str">
        <f t="shared" si="4"/>
        <v/>
      </c>
      <c r="P48" s="107" t="str">
        <f t="shared" si="5"/>
        <v/>
      </c>
      <c r="Q48" s="108" t="str">
        <f t="shared" si="6"/>
        <v/>
      </c>
      <c r="R48" s="108" t="str">
        <f t="shared" si="7"/>
        <v/>
      </c>
      <c r="S48" s="272"/>
      <c r="T48" s="116"/>
      <c r="U48" s="116"/>
      <c r="V48" s="116"/>
      <c r="W48" s="116"/>
      <c r="X48" s="272"/>
      <c r="Y48" s="117"/>
      <c r="Z48" s="109"/>
      <c r="AA48" s="109"/>
    </row>
    <row r="49" spans="1:27" ht="18" customHeight="1">
      <c r="A49" s="102"/>
      <c r="B49" s="103"/>
      <c r="C49" s="103"/>
      <c r="D49" s="103"/>
      <c r="E49" s="110"/>
      <c r="F49" s="103"/>
      <c r="G49" s="103"/>
      <c r="H49" s="105"/>
      <c r="I49" s="106"/>
      <c r="J49" s="106"/>
      <c r="K49" s="106"/>
      <c r="L49" s="106"/>
      <c r="M49" s="107" t="str">
        <f t="shared" si="0"/>
        <v/>
      </c>
      <c r="N49" s="107" t="str">
        <f t="shared" si="1"/>
        <v/>
      </c>
      <c r="O49" s="107" t="str">
        <f t="shared" si="4"/>
        <v/>
      </c>
      <c r="P49" s="107" t="str">
        <f t="shared" si="5"/>
        <v/>
      </c>
      <c r="Q49" s="108" t="str">
        <f t="shared" si="6"/>
        <v/>
      </c>
      <c r="R49" s="108" t="str">
        <f t="shared" si="7"/>
        <v/>
      </c>
      <c r="S49" s="272"/>
      <c r="T49" s="116"/>
      <c r="U49" s="116"/>
      <c r="V49" s="116"/>
      <c r="W49" s="116"/>
      <c r="X49" s="272"/>
      <c r="Y49" s="117"/>
      <c r="Z49" s="109"/>
      <c r="AA49" s="109"/>
    </row>
    <row r="50" spans="1:27" ht="18" customHeight="1">
      <c r="A50" s="102"/>
      <c r="B50" s="103"/>
      <c r="C50" s="103"/>
      <c r="D50" s="103"/>
      <c r="E50" s="110"/>
      <c r="F50" s="103"/>
      <c r="G50" s="103"/>
      <c r="H50" s="105"/>
      <c r="I50" s="106"/>
      <c r="J50" s="106"/>
      <c r="K50" s="106"/>
      <c r="L50" s="106"/>
      <c r="M50" s="107" t="str">
        <f t="shared" si="0"/>
        <v/>
      </c>
      <c r="N50" s="107" t="str">
        <f t="shared" si="1"/>
        <v/>
      </c>
      <c r="O50" s="107" t="str">
        <f t="shared" si="4"/>
        <v/>
      </c>
      <c r="P50" s="107" t="str">
        <f t="shared" si="5"/>
        <v/>
      </c>
      <c r="Q50" s="108" t="str">
        <f t="shared" si="6"/>
        <v/>
      </c>
      <c r="R50" s="108" t="str">
        <f t="shared" si="7"/>
        <v/>
      </c>
      <c r="S50" s="272"/>
      <c r="T50" s="116"/>
      <c r="U50" s="116"/>
      <c r="V50" s="116"/>
      <c r="W50" s="116"/>
      <c r="X50" s="272"/>
      <c r="Y50" s="117"/>
      <c r="Z50" s="109"/>
      <c r="AA50" s="109"/>
    </row>
    <row r="51" spans="1:27" ht="18" customHeight="1">
      <c r="A51" s="102"/>
      <c r="B51" s="103"/>
      <c r="C51" s="103"/>
      <c r="D51" s="103"/>
      <c r="E51" s="110"/>
      <c r="F51" s="103"/>
      <c r="G51" s="103"/>
      <c r="H51" s="105"/>
      <c r="I51" s="106"/>
      <c r="J51" s="106"/>
      <c r="K51" s="106"/>
      <c r="L51" s="106"/>
      <c r="M51" s="107" t="str">
        <f t="shared" si="0"/>
        <v/>
      </c>
      <c r="N51" s="107" t="str">
        <f t="shared" si="1"/>
        <v/>
      </c>
      <c r="O51" s="107" t="str">
        <f t="shared" si="4"/>
        <v/>
      </c>
      <c r="P51" s="107" t="str">
        <f t="shared" si="5"/>
        <v/>
      </c>
      <c r="Q51" s="108" t="str">
        <f t="shared" si="6"/>
        <v/>
      </c>
      <c r="R51" s="108" t="str">
        <f t="shared" si="7"/>
        <v/>
      </c>
      <c r="S51" s="272"/>
      <c r="T51" s="116"/>
      <c r="U51" s="116"/>
      <c r="V51" s="116"/>
      <c r="W51" s="116"/>
      <c r="X51" s="272"/>
      <c r="Y51" s="117"/>
      <c r="Z51" s="109"/>
      <c r="AA51" s="109"/>
    </row>
    <row r="52" spans="1:27" ht="18" customHeight="1">
      <c r="A52" s="118"/>
      <c r="B52" s="103"/>
      <c r="C52" s="31"/>
      <c r="D52" s="31"/>
      <c r="E52" s="110"/>
      <c r="F52" s="103"/>
      <c r="G52" s="103"/>
      <c r="H52" s="105"/>
      <c r="I52" s="119"/>
      <c r="J52" s="119"/>
      <c r="K52" s="119"/>
      <c r="L52" s="119"/>
      <c r="M52" s="120" t="str">
        <f t="shared" si="0"/>
        <v/>
      </c>
      <c r="N52" s="120" t="str">
        <f t="shared" si="1"/>
        <v/>
      </c>
      <c r="O52" s="120" t="str">
        <f t="shared" si="4"/>
        <v/>
      </c>
      <c r="P52" s="120" t="str">
        <f t="shared" si="5"/>
        <v/>
      </c>
      <c r="Q52" s="121" t="str">
        <f t="shared" si="6"/>
        <v/>
      </c>
      <c r="R52" s="121" t="str">
        <f t="shared" si="7"/>
        <v/>
      </c>
      <c r="S52" s="249"/>
      <c r="T52" s="122"/>
      <c r="U52" s="122"/>
      <c r="V52" s="122"/>
      <c r="W52" s="122"/>
      <c r="X52" s="249"/>
      <c r="Y52" s="123"/>
      <c r="Z52" s="124"/>
      <c r="AA52" s="124"/>
    </row>
    <row r="53" spans="1:27" ht="18" customHeight="1">
      <c r="A53" s="102"/>
      <c r="B53" s="103"/>
      <c r="C53" s="103"/>
      <c r="D53" s="103"/>
      <c r="E53" s="110"/>
      <c r="F53" s="103"/>
      <c r="G53" s="103"/>
      <c r="H53" s="105"/>
      <c r="I53" s="106"/>
      <c r="J53" s="106"/>
      <c r="K53" s="106"/>
      <c r="L53" s="106"/>
      <c r="M53" s="107" t="str">
        <f t="shared" si="0"/>
        <v/>
      </c>
      <c r="N53" s="107" t="str">
        <f t="shared" si="1"/>
        <v/>
      </c>
      <c r="O53" s="107" t="str">
        <f t="shared" si="4"/>
        <v/>
      </c>
      <c r="P53" s="107" t="str">
        <f t="shared" si="5"/>
        <v/>
      </c>
      <c r="Q53" s="108" t="str">
        <f t="shared" si="6"/>
        <v/>
      </c>
      <c r="R53" s="108" t="str">
        <f t="shared" si="7"/>
        <v/>
      </c>
      <c r="S53" s="272"/>
      <c r="T53" s="116"/>
      <c r="U53" s="116"/>
      <c r="V53" s="116"/>
      <c r="W53" s="116"/>
      <c r="X53" s="272"/>
      <c r="Y53" s="117"/>
      <c r="Z53" s="109"/>
      <c r="AA53" s="109"/>
    </row>
    <row r="54" spans="1:27" ht="18" customHeight="1">
      <c r="A54" s="118"/>
      <c r="B54" s="103"/>
      <c r="C54" s="31"/>
      <c r="D54" s="31"/>
      <c r="E54" s="110"/>
      <c r="F54" s="103"/>
      <c r="G54" s="103"/>
      <c r="H54" s="105"/>
      <c r="I54" s="119"/>
      <c r="J54" s="119"/>
      <c r="K54" s="119"/>
      <c r="L54" s="119"/>
      <c r="M54" s="120" t="str">
        <f t="shared" si="0"/>
        <v/>
      </c>
      <c r="N54" s="120" t="str">
        <f t="shared" si="1"/>
        <v/>
      </c>
      <c r="O54" s="120" t="str">
        <f t="shared" si="4"/>
        <v/>
      </c>
      <c r="P54" s="120" t="str">
        <f t="shared" si="5"/>
        <v/>
      </c>
      <c r="Q54" s="121" t="str">
        <f t="shared" si="6"/>
        <v/>
      </c>
      <c r="R54" s="121" t="str">
        <f t="shared" si="7"/>
        <v/>
      </c>
      <c r="S54" s="249"/>
      <c r="T54" s="122"/>
      <c r="U54" s="122"/>
      <c r="V54" s="122"/>
      <c r="W54" s="122"/>
      <c r="X54" s="250"/>
      <c r="Y54" s="123"/>
      <c r="Z54" s="124"/>
      <c r="AA54" s="124"/>
    </row>
    <row r="55" spans="1:27" ht="18" customHeight="1">
      <c r="A55" s="102"/>
      <c r="B55" s="103"/>
      <c r="C55" s="103"/>
      <c r="D55" s="103"/>
      <c r="E55" s="110"/>
      <c r="F55" s="103"/>
      <c r="G55" s="103"/>
      <c r="H55" s="105"/>
      <c r="I55" s="106"/>
      <c r="J55" s="106"/>
      <c r="K55" s="106"/>
      <c r="L55" s="106"/>
      <c r="M55" s="107" t="str">
        <f t="shared" si="0"/>
        <v/>
      </c>
      <c r="N55" s="107" t="str">
        <f t="shared" si="1"/>
        <v/>
      </c>
      <c r="O55" s="107" t="str">
        <f t="shared" si="4"/>
        <v/>
      </c>
      <c r="P55" s="107" t="str">
        <f t="shared" si="5"/>
        <v/>
      </c>
      <c r="Q55" s="108" t="str">
        <f t="shared" si="6"/>
        <v/>
      </c>
      <c r="R55" s="108" t="str">
        <f t="shared" si="7"/>
        <v/>
      </c>
      <c r="S55" s="272"/>
      <c r="T55" s="116"/>
      <c r="U55" s="116"/>
      <c r="V55" s="116"/>
      <c r="W55" s="116"/>
      <c r="X55" s="116"/>
      <c r="Y55" s="117"/>
      <c r="Z55" s="109"/>
      <c r="AA55" s="109"/>
    </row>
    <row r="56" spans="1:27" ht="18" customHeight="1">
      <c r="A56" s="118"/>
      <c r="B56" s="103"/>
      <c r="C56" s="31"/>
      <c r="D56" s="31"/>
      <c r="E56" s="110"/>
      <c r="F56" s="103"/>
      <c r="G56" s="103"/>
      <c r="H56" s="105"/>
      <c r="I56" s="119"/>
      <c r="J56" s="119"/>
      <c r="K56" s="119"/>
      <c r="L56" s="119"/>
      <c r="M56" s="120" t="str">
        <f t="shared" si="0"/>
        <v/>
      </c>
      <c r="N56" s="120" t="str">
        <f t="shared" si="1"/>
        <v/>
      </c>
      <c r="O56" s="120" t="str">
        <f t="shared" si="4"/>
        <v/>
      </c>
      <c r="P56" s="120" t="str">
        <f t="shared" si="5"/>
        <v/>
      </c>
      <c r="Q56" s="121" t="str">
        <f t="shared" si="6"/>
        <v/>
      </c>
      <c r="R56" s="121" t="str">
        <f t="shared" si="7"/>
        <v/>
      </c>
      <c r="S56" s="249"/>
      <c r="T56" s="122"/>
      <c r="U56" s="122"/>
      <c r="V56" s="122"/>
      <c r="W56" s="122"/>
      <c r="X56" s="122"/>
      <c r="Y56" s="123"/>
      <c r="Z56" s="124"/>
      <c r="AA56" s="124"/>
    </row>
    <row r="57" spans="1:27" ht="18" customHeight="1">
      <c r="A57" s="118"/>
      <c r="B57" s="103"/>
      <c r="C57" s="103"/>
      <c r="D57" s="103"/>
      <c r="E57" s="110"/>
      <c r="F57" s="103"/>
      <c r="G57" s="103"/>
      <c r="H57" s="105"/>
      <c r="I57" s="119"/>
      <c r="J57" s="119"/>
      <c r="K57" s="119"/>
      <c r="L57" s="119"/>
      <c r="M57" s="120" t="str">
        <f t="shared" si="0"/>
        <v/>
      </c>
      <c r="N57" s="120" t="str">
        <f t="shared" si="1"/>
        <v/>
      </c>
      <c r="O57" s="120" t="str">
        <f t="shared" si="4"/>
        <v/>
      </c>
      <c r="P57" s="120" t="str">
        <f t="shared" si="5"/>
        <v/>
      </c>
      <c r="Q57" s="121" t="str">
        <f t="shared" si="6"/>
        <v/>
      </c>
      <c r="R57" s="121" t="str">
        <f t="shared" si="7"/>
        <v/>
      </c>
      <c r="S57" s="249"/>
      <c r="T57" s="122"/>
      <c r="U57" s="122"/>
      <c r="V57" s="122"/>
      <c r="W57" s="122"/>
      <c r="X57" s="122"/>
      <c r="Y57" s="123"/>
      <c r="Z57" s="124"/>
      <c r="AA57" s="124"/>
    </row>
    <row r="58" spans="1:27" ht="18" customHeight="1">
      <c r="A58" s="118"/>
      <c r="B58" s="103"/>
      <c r="C58" s="103"/>
      <c r="D58" s="103"/>
      <c r="E58" s="110"/>
      <c r="F58" s="103"/>
      <c r="G58" s="103"/>
      <c r="H58" s="105"/>
      <c r="I58" s="119"/>
      <c r="J58" s="119"/>
      <c r="K58" s="119"/>
      <c r="L58" s="119"/>
      <c r="M58" s="120" t="str">
        <f t="shared" si="0"/>
        <v/>
      </c>
      <c r="N58" s="120" t="str">
        <f t="shared" si="1"/>
        <v/>
      </c>
      <c r="O58" s="120" t="str">
        <f t="shared" si="4"/>
        <v/>
      </c>
      <c r="P58" s="120" t="str">
        <f t="shared" si="5"/>
        <v/>
      </c>
      <c r="Q58" s="121" t="str">
        <f t="shared" si="6"/>
        <v/>
      </c>
      <c r="R58" s="121" t="str">
        <f t="shared" si="7"/>
        <v/>
      </c>
      <c r="S58" s="249"/>
      <c r="T58" s="122"/>
      <c r="U58" s="122"/>
      <c r="V58" s="122"/>
      <c r="W58" s="122"/>
      <c r="X58" s="122"/>
      <c r="Y58" s="123"/>
      <c r="Z58" s="124"/>
      <c r="AA58" s="124"/>
    </row>
    <row r="59" spans="1:27" ht="18" customHeight="1">
      <c r="A59" s="118"/>
      <c r="B59" s="103"/>
      <c r="C59" s="103"/>
      <c r="D59" s="103"/>
      <c r="E59" s="110"/>
      <c r="F59" s="103"/>
      <c r="G59" s="103"/>
      <c r="H59" s="105"/>
      <c r="I59" s="119"/>
      <c r="J59" s="119"/>
      <c r="K59" s="119"/>
      <c r="L59" s="119"/>
      <c r="M59" s="120" t="str">
        <f t="shared" si="0"/>
        <v/>
      </c>
      <c r="N59" s="120" t="str">
        <f t="shared" si="1"/>
        <v/>
      </c>
      <c r="O59" s="120" t="str">
        <f t="shared" si="4"/>
        <v/>
      </c>
      <c r="P59" s="120" t="str">
        <f t="shared" si="5"/>
        <v/>
      </c>
      <c r="Q59" s="121" t="str">
        <f t="shared" si="6"/>
        <v/>
      </c>
      <c r="R59" s="121" t="str">
        <f t="shared" si="7"/>
        <v/>
      </c>
      <c r="S59" s="249"/>
      <c r="T59" s="122"/>
      <c r="U59" s="122"/>
      <c r="V59" s="122"/>
      <c r="W59" s="122"/>
      <c r="X59" s="122"/>
      <c r="Y59" s="123"/>
      <c r="Z59" s="124"/>
      <c r="AA59" s="124"/>
    </row>
    <row r="60" spans="1:27" ht="18" customHeight="1">
      <c r="A60" s="118"/>
      <c r="B60" s="103"/>
      <c r="C60" s="103"/>
      <c r="D60" s="103"/>
      <c r="E60" s="110"/>
      <c r="F60" s="103"/>
      <c r="G60" s="31"/>
      <c r="H60" s="105"/>
      <c r="I60" s="119"/>
      <c r="J60" s="119"/>
      <c r="K60" s="119"/>
      <c r="L60" s="119"/>
      <c r="M60" s="120" t="str">
        <f t="shared" si="0"/>
        <v/>
      </c>
      <c r="N60" s="120" t="str">
        <f t="shared" si="1"/>
        <v/>
      </c>
      <c r="O60" s="120" t="str">
        <f t="shared" si="4"/>
        <v/>
      </c>
      <c r="P60" s="120" t="str">
        <f t="shared" si="5"/>
        <v/>
      </c>
      <c r="Q60" s="121" t="str">
        <f t="shared" si="6"/>
        <v/>
      </c>
      <c r="R60" s="121" t="str">
        <f t="shared" si="7"/>
        <v/>
      </c>
      <c r="S60" s="249"/>
      <c r="T60" s="122"/>
      <c r="U60" s="122"/>
      <c r="V60" s="122"/>
      <c r="W60" s="122"/>
      <c r="X60" s="122"/>
      <c r="Y60" s="123"/>
      <c r="Z60" s="124"/>
      <c r="AA60" s="124"/>
    </row>
    <row r="61" spans="1:27" ht="18" customHeight="1">
      <c r="A61" s="118"/>
      <c r="B61" s="103"/>
      <c r="C61" s="103"/>
      <c r="D61" s="103"/>
      <c r="E61" s="110"/>
      <c r="F61" s="103"/>
      <c r="G61" s="31"/>
      <c r="H61" s="105"/>
      <c r="I61" s="119"/>
      <c r="J61" s="119"/>
      <c r="K61" s="119"/>
      <c r="L61" s="119"/>
      <c r="M61" s="120" t="str">
        <f t="shared" si="0"/>
        <v/>
      </c>
      <c r="N61" s="120" t="str">
        <f t="shared" si="1"/>
        <v/>
      </c>
      <c r="O61" s="120" t="str">
        <f t="shared" si="4"/>
        <v/>
      </c>
      <c r="P61" s="120" t="str">
        <f t="shared" si="5"/>
        <v/>
      </c>
      <c r="Q61" s="121" t="str">
        <f t="shared" si="6"/>
        <v/>
      </c>
      <c r="R61" s="121" t="str">
        <f t="shared" si="7"/>
        <v/>
      </c>
      <c r="S61" s="249"/>
      <c r="T61" s="122"/>
      <c r="U61" s="122"/>
      <c r="V61" s="122"/>
      <c r="W61" s="122"/>
      <c r="X61" s="122"/>
      <c r="Y61" s="123"/>
      <c r="Z61" s="124"/>
      <c r="AA61" s="124"/>
    </row>
    <row r="62" spans="1:27" ht="18" customHeight="1">
      <c r="A62" s="118"/>
      <c r="B62" s="103"/>
      <c r="C62" s="103"/>
      <c r="D62" s="103"/>
      <c r="E62" s="110"/>
      <c r="F62" s="103"/>
      <c r="G62" s="31"/>
      <c r="H62" s="105"/>
      <c r="I62" s="119"/>
      <c r="J62" s="119"/>
      <c r="K62" s="119"/>
      <c r="L62" s="119"/>
      <c r="M62" s="120" t="str">
        <f t="shared" si="0"/>
        <v/>
      </c>
      <c r="N62" s="120" t="str">
        <f t="shared" si="1"/>
        <v/>
      </c>
      <c r="O62" s="120" t="str">
        <f t="shared" si="4"/>
        <v/>
      </c>
      <c r="P62" s="120" t="str">
        <f t="shared" si="5"/>
        <v/>
      </c>
      <c r="Q62" s="121" t="str">
        <f t="shared" si="6"/>
        <v/>
      </c>
      <c r="R62" s="121" t="str">
        <f t="shared" si="7"/>
        <v/>
      </c>
      <c r="S62" s="249"/>
      <c r="T62" s="122"/>
      <c r="U62" s="122"/>
      <c r="V62" s="122"/>
      <c r="W62" s="122"/>
      <c r="X62" s="122"/>
      <c r="Y62" s="123"/>
      <c r="Z62" s="124"/>
      <c r="AA62" s="124"/>
    </row>
    <row r="63" spans="1:27" ht="18" customHeight="1">
      <c r="A63" s="118"/>
      <c r="B63" s="103"/>
      <c r="C63" s="103"/>
      <c r="D63" s="103"/>
      <c r="E63" s="110"/>
      <c r="F63" s="103"/>
      <c r="G63" s="31"/>
      <c r="H63" s="105"/>
      <c r="I63" s="119"/>
      <c r="J63" s="119"/>
      <c r="K63" s="119"/>
      <c r="L63" s="119"/>
      <c r="M63" s="120" t="str">
        <f t="shared" si="0"/>
        <v/>
      </c>
      <c r="N63" s="120" t="str">
        <f t="shared" si="1"/>
        <v/>
      </c>
      <c r="O63" s="120" t="str">
        <f t="shared" si="4"/>
        <v/>
      </c>
      <c r="P63" s="120" t="str">
        <f t="shared" si="5"/>
        <v/>
      </c>
      <c r="Q63" s="121" t="str">
        <f t="shared" si="6"/>
        <v/>
      </c>
      <c r="R63" s="121" t="str">
        <f t="shared" si="7"/>
        <v/>
      </c>
      <c r="S63" s="249"/>
      <c r="T63" s="122"/>
      <c r="U63" s="122"/>
      <c r="V63" s="122"/>
      <c r="W63" s="122"/>
      <c r="X63" s="122"/>
      <c r="Y63" s="123"/>
      <c r="Z63" s="124"/>
      <c r="AA63" s="124"/>
    </row>
    <row r="64" spans="1:27" ht="18" customHeight="1">
      <c r="A64" s="118"/>
      <c r="B64" s="103"/>
      <c r="C64" s="103"/>
      <c r="D64" s="103"/>
      <c r="E64" s="110"/>
      <c r="F64" s="103"/>
      <c r="G64" s="31"/>
      <c r="H64" s="105"/>
      <c r="I64" s="119"/>
      <c r="J64" s="119"/>
      <c r="K64" s="119"/>
      <c r="L64" s="119"/>
      <c r="M64" s="120" t="str">
        <f t="shared" si="0"/>
        <v/>
      </c>
      <c r="N64" s="120" t="str">
        <f t="shared" si="1"/>
        <v/>
      </c>
      <c r="O64" s="120" t="str">
        <f t="shared" si="4"/>
        <v/>
      </c>
      <c r="P64" s="120" t="str">
        <f t="shared" si="5"/>
        <v/>
      </c>
      <c r="Q64" s="121" t="str">
        <f t="shared" si="6"/>
        <v/>
      </c>
      <c r="R64" s="121" t="str">
        <f t="shared" si="7"/>
        <v/>
      </c>
      <c r="S64" s="249"/>
      <c r="T64" s="122"/>
      <c r="U64" s="122"/>
      <c r="V64" s="122"/>
      <c r="W64" s="122"/>
      <c r="X64" s="122"/>
      <c r="Y64" s="123"/>
      <c r="Z64" s="124"/>
      <c r="AA64" s="124"/>
    </row>
    <row r="65" spans="1:27" ht="18" customHeight="1">
      <c r="A65" s="118"/>
      <c r="B65" s="103"/>
      <c r="C65" s="103"/>
      <c r="D65" s="103"/>
      <c r="E65" s="110"/>
      <c r="F65" s="103"/>
      <c r="G65" s="103"/>
      <c r="H65" s="105"/>
      <c r="I65" s="125"/>
      <c r="J65" s="119"/>
      <c r="K65" s="119"/>
      <c r="L65" s="119"/>
      <c r="M65" s="120" t="str">
        <f t="shared" si="0"/>
        <v/>
      </c>
      <c r="N65" s="120" t="str">
        <f t="shared" si="1"/>
        <v/>
      </c>
      <c r="O65" s="120" t="str">
        <f t="shared" si="4"/>
        <v/>
      </c>
      <c r="P65" s="120" t="str">
        <f t="shared" si="5"/>
        <v/>
      </c>
      <c r="Q65" s="121" t="str">
        <f t="shared" si="6"/>
        <v/>
      </c>
      <c r="R65" s="121" t="str">
        <f t="shared" si="7"/>
        <v/>
      </c>
      <c r="S65" s="249"/>
      <c r="T65" s="122"/>
      <c r="U65" s="122"/>
      <c r="V65" s="122"/>
      <c r="W65" s="122"/>
      <c r="X65" s="122"/>
      <c r="Y65" s="123"/>
      <c r="Z65" s="124"/>
      <c r="AA65" s="124"/>
    </row>
    <row r="66" spans="1:27" ht="18" customHeight="1">
      <c r="A66" s="118"/>
      <c r="B66" s="103"/>
      <c r="C66" s="103"/>
      <c r="D66" s="103"/>
      <c r="E66" s="110"/>
      <c r="F66" s="103"/>
      <c r="G66" s="103"/>
      <c r="H66" s="105"/>
      <c r="I66" s="125"/>
      <c r="J66" s="119"/>
      <c r="K66" s="119"/>
      <c r="L66" s="119"/>
      <c r="M66" s="120" t="str">
        <f t="shared" si="0"/>
        <v/>
      </c>
      <c r="N66" s="120" t="str">
        <f t="shared" si="1"/>
        <v/>
      </c>
      <c r="O66" s="120" t="str">
        <f t="shared" si="4"/>
        <v/>
      </c>
      <c r="P66" s="120" t="str">
        <f t="shared" si="5"/>
        <v/>
      </c>
      <c r="Q66" s="121" t="str">
        <f t="shared" si="6"/>
        <v/>
      </c>
      <c r="R66" s="121" t="str">
        <f t="shared" si="7"/>
        <v/>
      </c>
      <c r="S66" s="249"/>
      <c r="T66" s="122"/>
      <c r="U66" s="122"/>
      <c r="V66" s="122"/>
      <c r="W66" s="122"/>
      <c r="X66" s="122"/>
      <c r="Y66" s="123"/>
      <c r="Z66" s="124"/>
      <c r="AA66" s="124"/>
    </row>
    <row r="67" spans="1:27" ht="18" customHeight="1">
      <c r="A67" s="118"/>
      <c r="B67" s="103"/>
      <c r="C67" s="103"/>
      <c r="D67" s="103"/>
      <c r="E67" s="110"/>
      <c r="F67" s="103"/>
      <c r="G67" s="103"/>
      <c r="H67" s="105"/>
      <c r="I67" s="119"/>
      <c r="J67" s="119"/>
      <c r="K67" s="119"/>
      <c r="L67" s="119"/>
      <c r="M67" s="120" t="str">
        <f t="shared" si="0"/>
        <v/>
      </c>
      <c r="N67" s="120" t="str">
        <f t="shared" si="1"/>
        <v/>
      </c>
      <c r="O67" s="120" t="str">
        <f t="shared" si="4"/>
        <v/>
      </c>
      <c r="P67" s="120" t="str">
        <f t="shared" si="5"/>
        <v/>
      </c>
      <c r="Q67" s="121" t="str">
        <f t="shared" si="6"/>
        <v/>
      </c>
      <c r="R67" s="121" t="str">
        <f t="shared" si="7"/>
        <v/>
      </c>
      <c r="S67" s="249"/>
      <c r="T67" s="122"/>
      <c r="U67" s="122"/>
      <c r="V67" s="122"/>
      <c r="W67" s="122"/>
      <c r="X67" s="122"/>
      <c r="Y67" s="123"/>
      <c r="Z67" s="124"/>
      <c r="AA67" s="124"/>
    </row>
    <row r="68" spans="1:27" ht="18" customHeight="1">
      <c r="A68" s="118"/>
      <c r="B68" s="103"/>
      <c r="C68" s="103"/>
      <c r="D68" s="103"/>
      <c r="E68" s="110"/>
      <c r="F68" s="103"/>
      <c r="G68" s="103"/>
      <c r="H68" s="105"/>
      <c r="I68" s="125"/>
      <c r="J68" s="119"/>
      <c r="K68" s="119"/>
      <c r="L68" s="119"/>
      <c r="M68" s="120" t="str">
        <f t="shared" si="0"/>
        <v/>
      </c>
      <c r="N68" s="120" t="str">
        <f t="shared" si="1"/>
        <v/>
      </c>
      <c r="O68" s="120" t="str">
        <f t="shared" si="4"/>
        <v/>
      </c>
      <c r="P68" s="120" t="str">
        <f t="shared" si="5"/>
        <v/>
      </c>
      <c r="Q68" s="121" t="str">
        <f t="shared" si="6"/>
        <v/>
      </c>
      <c r="R68" s="121" t="str">
        <f t="shared" si="7"/>
        <v/>
      </c>
      <c r="S68" s="249"/>
      <c r="T68" s="122"/>
      <c r="U68" s="122"/>
      <c r="V68" s="122"/>
      <c r="W68" s="122"/>
      <c r="X68" s="122"/>
      <c r="Y68" s="123"/>
      <c r="Z68" s="124"/>
      <c r="AA68" s="124"/>
    </row>
    <row r="69" spans="1:27" ht="18" customHeight="1">
      <c r="A69" s="118"/>
      <c r="B69" s="103"/>
      <c r="C69" s="103"/>
      <c r="D69" s="103"/>
      <c r="E69" s="110"/>
      <c r="F69" s="103"/>
      <c r="G69" s="103"/>
      <c r="H69" s="105"/>
      <c r="I69" s="119"/>
      <c r="J69" s="119"/>
      <c r="K69" s="119"/>
      <c r="L69" s="119"/>
      <c r="M69" s="120" t="str">
        <f t="shared" si="0"/>
        <v/>
      </c>
      <c r="N69" s="120" t="str">
        <f t="shared" si="1"/>
        <v/>
      </c>
      <c r="O69" s="120" t="str">
        <f t="shared" si="4"/>
        <v/>
      </c>
      <c r="P69" s="120" t="str">
        <f t="shared" si="5"/>
        <v/>
      </c>
      <c r="Q69" s="121" t="str">
        <f t="shared" si="6"/>
        <v/>
      </c>
      <c r="R69" s="121" t="str">
        <f t="shared" si="7"/>
        <v/>
      </c>
      <c r="S69" s="249"/>
      <c r="T69" s="122"/>
      <c r="U69" s="122"/>
      <c r="V69" s="122"/>
      <c r="W69" s="122"/>
      <c r="X69" s="122"/>
      <c r="Y69" s="123"/>
      <c r="Z69" s="124"/>
      <c r="AA69" s="124"/>
    </row>
    <row r="70" spans="1:27" ht="18" customHeight="1">
      <c r="A70" s="118"/>
      <c r="B70" s="103"/>
      <c r="C70" s="103"/>
      <c r="D70" s="103"/>
      <c r="E70" s="110"/>
      <c r="F70" s="103"/>
      <c r="G70" s="103"/>
      <c r="H70" s="105"/>
      <c r="I70" s="125"/>
      <c r="J70" s="119"/>
      <c r="K70" s="119"/>
      <c r="L70" s="119"/>
      <c r="M70" s="120" t="str">
        <f t="shared" si="0"/>
        <v/>
      </c>
      <c r="N70" s="120" t="str">
        <f t="shared" si="1"/>
        <v/>
      </c>
      <c r="O70" s="120" t="str">
        <f t="shared" si="4"/>
        <v/>
      </c>
      <c r="P70" s="120" t="str">
        <f t="shared" si="5"/>
        <v/>
      </c>
      <c r="Q70" s="121" t="str">
        <f t="shared" si="6"/>
        <v/>
      </c>
      <c r="R70" s="121" t="str">
        <f t="shared" si="7"/>
        <v/>
      </c>
      <c r="S70" s="249"/>
      <c r="T70" s="122"/>
      <c r="U70" s="122"/>
      <c r="V70" s="122"/>
      <c r="W70" s="122"/>
      <c r="X70" s="122"/>
      <c r="Y70" s="123"/>
      <c r="Z70" s="124"/>
      <c r="AA70" s="124"/>
    </row>
    <row r="71" spans="1:27" ht="18" customHeight="1">
      <c r="A71" s="118"/>
      <c r="B71" s="103"/>
      <c r="C71" s="103"/>
      <c r="D71" s="103"/>
      <c r="E71" s="110"/>
      <c r="F71" s="103"/>
      <c r="G71" s="103"/>
      <c r="H71" s="105"/>
      <c r="I71" s="125"/>
      <c r="J71" s="119"/>
      <c r="K71" s="119"/>
      <c r="L71" s="119"/>
      <c r="M71" s="120" t="str">
        <f t="shared" si="0"/>
        <v/>
      </c>
      <c r="N71" s="120" t="str">
        <f t="shared" si="1"/>
        <v/>
      </c>
      <c r="O71" s="120" t="str">
        <f t="shared" si="4"/>
        <v/>
      </c>
      <c r="P71" s="120" t="str">
        <f t="shared" si="5"/>
        <v/>
      </c>
      <c r="Q71" s="121" t="str">
        <f t="shared" si="6"/>
        <v/>
      </c>
      <c r="R71" s="121" t="str">
        <f t="shared" si="7"/>
        <v/>
      </c>
      <c r="S71" s="249"/>
      <c r="T71" s="122"/>
      <c r="U71" s="122"/>
      <c r="V71" s="122"/>
      <c r="W71" s="122"/>
      <c r="X71" s="122"/>
      <c r="Y71" s="123"/>
      <c r="Z71" s="124"/>
      <c r="AA71" s="124"/>
    </row>
    <row r="72" spans="1:27" ht="18" customHeight="1">
      <c r="A72" s="118"/>
      <c r="B72" s="103"/>
      <c r="C72" s="103"/>
      <c r="D72" s="103"/>
      <c r="E72" s="110"/>
      <c r="F72" s="103"/>
      <c r="G72" s="103"/>
      <c r="H72" s="105"/>
      <c r="I72" s="119"/>
      <c r="J72" s="119"/>
      <c r="K72" s="119"/>
      <c r="L72" s="119"/>
      <c r="M72" s="120" t="str">
        <f t="shared" si="0"/>
        <v/>
      </c>
      <c r="N72" s="120" t="str">
        <f t="shared" si="1"/>
        <v/>
      </c>
      <c r="O72" s="120" t="str">
        <f t="shared" si="4"/>
        <v/>
      </c>
      <c r="P72" s="120" t="str">
        <f t="shared" si="5"/>
        <v/>
      </c>
      <c r="Q72" s="121" t="str">
        <f t="shared" si="6"/>
        <v/>
      </c>
      <c r="R72" s="121" t="str">
        <f t="shared" si="7"/>
        <v/>
      </c>
      <c r="S72" s="249"/>
      <c r="T72" s="122"/>
      <c r="U72" s="122"/>
      <c r="V72" s="122"/>
      <c r="W72" s="122"/>
      <c r="X72" s="122"/>
      <c r="Y72" s="123"/>
      <c r="Z72" s="124"/>
      <c r="AA72" s="124"/>
    </row>
    <row r="73" spans="1:27" ht="18" customHeight="1">
      <c r="A73" s="118"/>
      <c r="B73" s="103"/>
      <c r="C73" s="103"/>
      <c r="D73" s="103"/>
      <c r="E73" s="110"/>
      <c r="F73" s="103"/>
      <c r="G73" s="103"/>
      <c r="H73" s="105"/>
      <c r="I73" s="125"/>
      <c r="J73" s="119"/>
      <c r="K73" s="119"/>
      <c r="L73" s="119"/>
      <c r="M73" s="120" t="str">
        <f t="shared" si="0"/>
        <v/>
      </c>
      <c r="N73" s="120" t="str">
        <f t="shared" si="1"/>
        <v/>
      </c>
      <c r="O73" s="120" t="str">
        <f t="shared" si="4"/>
        <v/>
      </c>
      <c r="P73" s="120" t="str">
        <f t="shared" si="5"/>
        <v/>
      </c>
      <c r="Q73" s="121" t="str">
        <f t="shared" si="6"/>
        <v/>
      </c>
      <c r="R73" s="121" t="str">
        <f t="shared" si="7"/>
        <v/>
      </c>
      <c r="S73" s="249"/>
      <c r="T73" s="122"/>
      <c r="U73" s="122"/>
      <c r="V73" s="122"/>
      <c r="W73" s="122"/>
      <c r="X73" s="122"/>
      <c r="Y73" s="123"/>
      <c r="Z73" s="124"/>
      <c r="AA73" s="124"/>
    </row>
    <row r="74" spans="1:27" ht="18" customHeight="1">
      <c r="A74" s="118"/>
      <c r="B74" s="103"/>
      <c r="C74" s="103"/>
      <c r="D74" s="103"/>
      <c r="E74" s="110"/>
      <c r="F74" s="103"/>
      <c r="G74" s="103"/>
      <c r="H74" s="105"/>
      <c r="I74" s="125"/>
      <c r="J74" s="119"/>
      <c r="K74" s="119"/>
      <c r="L74" s="119"/>
      <c r="M74" s="120" t="str">
        <f t="shared" si="0"/>
        <v/>
      </c>
      <c r="N74" s="120" t="str">
        <f t="shared" si="1"/>
        <v/>
      </c>
      <c r="O74" s="120" t="str">
        <f t="shared" si="4"/>
        <v/>
      </c>
      <c r="P74" s="120" t="str">
        <f t="shared" si="5"/>
        <v/>
      </c>
      <c r="Q74" s="121" t="str">
        <f t="shared" si="6"/>
        <v/>
      </c>
      <c r="R74" s="121" t="str">
        <f t="shared" si="7"/>
        <v/>
      </c>
      <c r="S74" s="249"/>
      <c r="T74" s="122"/>
      <c r="U74" s="122"/>
      <c r="V74" s="122"/>
      <c r="W74" s="122"/>
      <c r="X74" s="122"/>
      <c r="Y74" s="123"/>
      <c r="Z74" s="124"/>
      <c r="AA74" s="124"/>
    </row>
    <row r="75" spans="1:27" ht="18" customHeight="1">
      <c r="A75" s="118"/>
      <c r="B75" s="103"/>
      <c r="C75" s="103"/>
      <c r="D75" s="103"/>
      <c r="E75" s="110"/>
      <c r="F75" s="103"/>
      <c r="G75" s="103"/>
      <c r="H75" s="105"/>
      <c r="I75" s="125"/>
      <c r="J75" s="119"/>
      <c r="K75" s="119"/>
      <c r="L75" s="119"/>
      <c r="M75" s="120" t="str">
        <f t="shared" si="0"/>
        <v/>
      </c>
      <c r="N75" s="120" t="str">
        <f t="shared" si="1"/>
        <v/>
      </c>
      <c r="O75" s="120" t="str">
        <f t="shared" si="4"/>
        <v/>
      </c>
      <c r="P75" s="120" t="str">
        <f t="shared" si="5"/>
        <v/>
      </c>
      <c r="Q75" s="121" t="str">
        <f t="shared" si="6"/>
        <v/>
      </c>
      <c r="R75" s="121" t="str">
        <f t="shared" si="7"/>
        <v/>
      </c>
      <c r="S75" s="249"/>
      <c r="T75" s="122"/>
      <c r="U75" s="122"/>
      <c r="V75" s="122"/>
      <c r="W75" s="122"/>
      <c r="X75" s="122"/>
      <c r="Y75" s="123"/>
      <c r="Z75" s="124"/>
      <c r="AA75" s="124"/>
    </row>
    <row r="76" spans="1:27" ht="18" customHeight="1">
      <c r="A76" s="118"/>
      <c r="B76" s="103"/>
      <c r="C76" s="103"/>
      <c r="D76" s="103"/>
      <c r="E76" s="110"/>
      <c r="F76" s="103"/>
      <c r="G76" s="103"/>
      <c r="H76" s="105"/>
      <c r="I76" s="125"/>
      <c r="J76" s="119"/>
      <c r="K76" s="119"/>
      <c r="L76" s="119"/>
      <c r="M76" s="120" t="str">
        <f t="shared" si="0"/>
        <v/>
      </c>
      <c r="N76" s="120" t="str">
        <f t="shared" si="1"/>
        <v/>
      </c>
      <c r="O76" s="120" t="str">
        <f t="shared" si="4"/>
        <v/>
      </c>
      <c r="P76" s="120" t="str">
        <f t="shared" si="5"/>
        <v/>
      </c>
      <c r="Q76" s="121" t="str">
        <f t="shared" si="6"/>
        <v/>
      </c>
      <c r="R76" s="121" t="str">
        <f t="shared" si="7"/>
        <v/>
      </c>
      <c r="S76" s="249"/>
      <c r="T76" s="122"/>
      <c r="U76" s="122"/>
      <c r="V76" s="122"/>
      <c r="W76" s="122"/>
      <c r="X76" s="122"/>
      <c r="Y76" s="278"/>
      <c r="Z76" s="124"/>
      <c r="AA76" s="124"/>
    </row>
    <row r="77" spans="1:27" ht="18" customHeight="1">
      <c r="A77" s="118"/>
      <c r="B77" s="103"/>
      <c r="C77" s="103"/>
      <c r="D77" s="103"/>
      <c r="E77" s="110"/>
      <c r="F77" s="103"/>
      <c r="G77" s="103"/>
      <c r="H77" s="105"/>
      <c r="I77" s="125"/>
      <c r="J77" s="119"/>
      <c r="K77" s="119"/>
      <c r="L77" s="119"/>
      <c r="M77" s="120" t="str">
        <f t="shared" si="0"/>
        <v/>
      </c>
      <c r="N77" s="120" t="str">
        <f t="shared" si="1"/>
        <v/>
      </c>
      <c r="O77" s="120" t="str">
        <f t="shared" si="4"/>
        <v/>
      </c>
      <c r="P77" s="120" t="str">
        <f t="shared" si="5"/>
        <v/>
      </c>
      <c r="Q77" s="121" t="str">
        <f t="shared" si="6"/>
        <v/>
      </c>
      <c r="R77" s="121" t="str">
        <f t="shared" si="7"/>
        <v/>
      </c>
      <c r="S77" s="249"/>
      <c r="T77" s="122"/>
      <c r="U77" s="122"/>
      <c r="V77" s="122"/>
      <c r="W77" s="122"/>
      <c r="X77" s="122"/>
      <c r="Y77" s="278"/>
      <c r="Z77" s="124"/>
      <c r="AA77" s="124"/>
    </row>
    <row r="78" spans="1:27" ht="18" customHeight="1">
      <c r="A78" s="118"/>
      <c r="B78" s="103"/>
      <c r="C78" s="103"/>
      <c r="D78" s="31"/>
      <c r="E78" s="110"/>
      <c r="F78" s="103"/>
      <c r="G78" s="103"/>
      <c r="H78" s="105"/>
      <c r="I78" s="125"/>
      <c r="J78" s="119"/>
      <c r="K78" s="119"/>
      <c r="L78" s="119"/>
      <c r="M78" s="120" t="str">
        <f t="shared" si="0"/>
        <v/>
      </c>
      <c r="N78" s="120" t="str">
        <f t="shared" si="1"/>
        <v/>
      </c>
      <c r="O78" s="120" t="str">
        <f t="shared" si="4"/>
        <v/>
      </c>
      <c r="P78" s="120" t="str">
        <f t="shared" si="5"/>
        <v/>
      </c>
      <c r="Q78" s="121" t="str">
        <f t="shared" si="6"/>
        <v/>
      </c>
      <c r="R78" s="121" t="str">
        <f t="shared" si="7"/>
        <v/>
      </c>
      <c r="S78" s="249"/>
      <c r="T78" s="122"/>
      <c r="U78" s="122"/>
      <c r="V78" s="122"/>
      <c r="W78" s="122"/>
      <c r="X78" s="122"/>
      <c r="Y78" s="278"/>
      <c r="Z78" s="124"/>
      <c r="AA78" s="124"/>
    </row>
    <row r="79" spans="1:27" ht="18" customHeight="1">
      <c r="A79" s="118"/>
      <c r="B79" s="103"/>
      <c r="C79" s="103"/>
      <c r="D79" s="31"/>
      <c r="E79" s="110"/>
      <c r="F79" s="103"/>
      <c r="G79" s="103"/>
      <c r="H79" s="105"/>
      <c r="I79" s="125"/>
      <c r="J79" s="119"/>
      <c r="K79" s="119"/>
      <c r="L79" s="119"/>
      <c r="M79" s="120" t="str">
        <f t="shared" si="0"/>
        <v/>
      </c>
      <c r="N79" s="120" t="str">
        <f t="shared" si="1"/>
        <v/>
      </c>
      <c r="O79" s="120" t="str">
        <f t="shared" si="4"/>
        <v/>
      </c>
      <c r="P79" s="120" t="str">
        <f t="shared" si="5"/>
        <v/>
      </c>
      <c r="Q79" s="121" t="str">
        <f t="shared" si="6"/>
        <v/>
      </c>
      <c r="R79" s="121" t="str">
        <f t="shared" si="7"/>
        <v/>
      </c>
      <c r="S79" s="249"/>
      <c r="T79" s="122"/>
      <c r="U79" s="122"/>
      <c r="V79" s="122"/>
      <c r="W79" s="122"/>
      <c r="X79" s="122"/>
      <c r="Y79" s="278"/>
      <c r="Z79" s="124"/>
      <c r="AA79" s="124"/>
    </row>
    <row r="80" spans="1:27" ht="18" customHeight="1">
      <c r="A80" s="118"/>
      <c r="B80" s="103"/>
      <c r="C80" s="103"/>
      <c r="D80" s="31"/>
      <c r="E80" s="110"/>
      <c r="F80" s="103"/>
      <c r="G80" s="103"/>
      <c r="H80" s="105"/>
      <c r="I80" s="125"/>
      <c r="J80" s="119"/>
      <c r="K80" s="119"/>
      <c r="L80" s="119"/>
      <c r="M80" s="120" t="str">
        <f t="shared" si="0"/>
        <v/>
      </c>
      <c r="N80" s="120" t="str">
        <f t="shared" si="1"/>
        <v/>
      </c>
      <c r="O80" s="120" t="str">
        <f t="shared" si="4"/>
        <v/>
      </c>
      <c r="P80" s="120" t="str">
        <f t="shared" si="5"/>
        <v/>
      </c>
      <c r="Q80" s="121" t="str">
        <f t="shared" si="6"/>
        <v/>
      </c>
      <c r="R80" s="121" t="str">
        <f t="shared" si="7"/>
        <v/>
      </c>
      <c r="S80" s="249"/>
      <c r="T80" s="122"/>
      <c r="U80" s="122"/>
      <c r="V80" s="122"/>
      <c r="W80" s="122"/>
      <c r="X80" s="122"/>
      <c r="Y80" s="278"/>
      <c r="Z80" s="124"/>
      <c r="AA80" s="124"/>
    </row>
    <row r="81" spans="1:27" ht="18" customHeight="1">
      <c r="A81" s="118"/>
      <c r="B81" s="103"/>
      <c r="C81" s="103"/>
      <c r="D81" s="31"/>
      <c r="E81" s="110"/>
      <c r="F81" s="103"/>
      <c r="G81" s="103"/>
      <c r="H81" s="105"/>
      <c r="I81" s="125"/>
      <c r="J81" s="119"/>
      <c r="K81" s="119"/>
      <c r="L81" s="119"/>
      <c r="M81" s="120" t="str">
        <f t="shared" si="0"/>
        <v/>
      </c>
      <c r="N81" s="120" t="str">
        <f t="shared" si="1"/>
        <v/>
      </c>
      <c r="O81" s="120" t="str">
        <f t="shared" si="4"/>
        <v/>
      </c>
      <c r="P81" s="120" t="str">
        <f t="shared" si="5"/>
        <v/>
      </c>
      <c r="Q81" s="121" t="str">
        <f t="shared" si="6"/>
        <v/>
      </c>
      <c r="R81" s="121" t="str">
        <f t="shared" si="7"/>
        <v/>
      </c>
      <c r="S81" s="249"/>
      <c r="T81" s="122"/>
      <c r="U81" s="122"/>
      <c r="V81" s="122"/>
      <c r="W81" s="122"/>
      <c r="X81" s="122"/>
      <c r="Y81" s="278"/>
      <c r="Z81" s="124"/>
      <c r="AA81" s="124"/>
    </row>
    <row r="82" spans="1:27" ht="18" customHeight="1">
      <c r="A82" s="118"/>
      <c r="B82" s="103"/>
      <c r="C82" s="103"/>
      <c r="D82" s="31"/>
      <c r="E82" s="110"/>
      <c r="F82" s="103"/>
      <c r="G82" s="103"/>
      <c r="H82" s="105"/>
      <c r="I82" s="125"/>
      <c r="J82" s="119"/>
      <c r="K82" s="119"/>
      <c r="L82" s="119"/>
      <c r="M82" s="120" t="str">
        <f t="shared" si="0"/>
        <v/>
      </c>
      <c r="N82" s="120" t="str">
        <f t="shared" si="1"/>
        <v/>
      </c>
      <c r="O82" s="120" t="str">
        <f t="shared" si="4"/>
        <v/>
      </c>
      <c r="P82" s="120" t="str">
        <f t="shared" si="5"/>
        <v/>
      </c>
      <c r="Q82" s="121" t="str">
        <f t="shared" si="6"/>
        <v/>
      </c>
      <c r="R82" s="121" t="str">
        <f t="shared" si="7"/>
        <v/>
      </c>
      <c r="S82" s="249"/>
      <c r="T82" s="122"/>
      <c r="U82" s="122"/>
      <c r="V82" s="122"/>
      <c r="W82" s="122"/>
      <c r="X82" s="122"/>
      <c r="Y82" s="278"/>
      <c r="Z82" s="124"/>
      <c r="AA82" s="124"/>
    </row>
    <row r="83" spans="1:27" ht="18" customHeight="1">
      <c r="A83" s="118"/>
      <c r="B83" s="103"/>
      <c r="C83" s="103"/>
      <c r="D83" s="31"/>
      <c r="E83" s="110"/>
      <c r="F83" s="103"/>
      <c r="G83" s="103"/>
      <c r="H83" s="105"/>
      <c r="I83" s="119"/>
      <c r="J83" s="119"/>
      <c r="K83" s="119"/>
      <c r="L83" s="119"/>
      <c r="M83" s="120" t="str">
        <f t="shared" si="0"/>
        <v/>
      </c>
      <c r="N83" s="120" t="str">
        <f t="shared" si="1"/>
        <v/>
      </c>
      <c r="O83" s="120" t="str">
        <f t="shared" si="4"/>
        <v/>
      </c>
      <c r="P83" s="120" t="str">
        <f t="shared" si="5"/>
        <v/>
      </c>
      <c r="Q83" s="121" t="str">
        <f t="shared" si="6"/>
        <v/>
      </c>
      <c r="R83" s="121" t="str">
        <f t="shared" si="7"/>
        <v/>
      </c>
      <c r="S83" s="249"/>
      <c r="T83" s="122"/>
      <c r="U83" s="122"/>
      <c r="V83" s="122"/>
      <c r="W83" s="122"/>
      <c r="X83" s="122"/>
      <c r="Y83" s="278"/>
      <c r="Z83" s="124"/>
      <c r="AA83" s="124"/>
    </row>
    <row r="84" spans="1:27" ht="18" customHeight="1">
      <c r="A84" s="118"/>
      <c r="B84" s="103"/>
      <c r="C84" s="103"/>
      <c r="D84" s="103"/>
      <c r="E84" s="110"/>
      <c r="F84" s="103"/>
      <c r="G84" s="103"/>
      <c r="H84" s="105"/>
      <c r="I84" s="125"/>
      <c r="J84" s="119"/>
      <c r="K84" s="119"/>
      <c r="L84" s="119"/>
      <c r="M84" s="120" t="str">
        <f t="shared" si="0"/>
        <v/>
      </c>
      <c r="N84" s="120" t="str">
        <f t="shared" si="1"/>
        <v/>
      </c>
      <c r="O84" s="120" t="str">
        <f t="shared" si="4"/>
        <v/>
      </c>
      <c r="P84" s="120" t="str">
        <f t="shared" si="5"/>
        <v/>
      </c>
      <c r="Q84" s="121" t="str">
        <f t="shared" si="6"/>
        <v/>
      </c>
      <c r="R84" s="121" t="str">
        <f t="shared" si="7"/>
        <v/>
      </c>
      <c r="S84" s="249"/>
      <c r="T84" s="122"/>
      <c r="U84" s="122"/>
      <c r="V84" s="122"/>
      <c r="W84" s="122"/>
      <c r="X84" s="122"/>
      <c r="Y84" s="278"/>
      <c r="Z84" s="124"/>
      <c r="AA84" s="124"/>
    </row>
    <row r="85" spans="1:27" ht="18" customHeight="1">
      <c r="A85" s="118"/>
      <c r="B85" s="103"/>
      <c r="C85" s="103"/>
      <c r="D85" s="103"/>
      <c r="E85" s="110"/>
      <c r="F85" s="103"/>
      <c r="G85" s="103"/>
      <c r="H85" s="105"/>
      <c r="I85" s="125"/>
      <c r="J85" s="119"/>
      <c r="K85" s="119"/>
      <c r="L85" s="119"/>
      <c r="M85" s="120" t="str">
        <f t="shared" si="0"/>
        <v/>
      </c>
      <c r="N85" s="120" t="str">
        <f t="shared" si="1"/>
        <v/>
      </c>
      <c r="O85" s="120" t="str">
        <f t="shared" si="4"/>
        <v/>
      </c>
      <c r="P85" s="120" t="str">
        <f t="shared" si="5"/>
        <v/>
      </c>
      <c r="Q85" s="121" t="str">
        <f t="shared" si="6"/>
        <v/>
      </c>
      <c r="R85" s="121" t="str">
        <f t="shared" si="7"/>
        <v/>
      </c>
      <c r="S85" s="249"/>
      <c r="T85" s="122"/>
      <c r="U85" s="122"/>
      <c r="V85" s="122"/>
      <c r="W85" s="122"/>
      <c r="X85" s="122"/>
      <c r="Y85" s="278"/>
      <c r="Z85" s="124"/>
      <c r="AA85" s="124"/>
    </row>
    <row r="86" spans="1:27" ht="18" customHeight="1">
      <c r="A86" s="118"/>
      <c r="B86" s="103"/>
      <c r="C86" s="103"/>
      <c r="D86" s="103"/>
      <c r="E86" s="110"/>
      <c r="F86" s="103"/>
      <c r="G86" s="103"/>
      <c r="H86" s="105"/>
      <c r="I86" s="125"/>
      <c r="J86" s="119"/>
      <c r="K86" s="119"/>
      <c r="L86" s="119"/>
      <c r="M86" s="120" t="str">
        <f t="shared" si="0"/>
        <v/>
      </c>
      <c r="N86" s="120" t="str">
        <f t="shared" si="1"/>
        <v/>
      </c>
      <c r="O86" s="120" t="str">
        <f t="shared" si="4"/>
        <v/>
      </c>
      <c r="P86" s="120" t="str">
        <f t="shared" si="5"/>
        <v/>
      </c>
      <c r="Q86" s="121" t="str">
        <f t="shared" si="6"/>
        <v/>
      </c>
      <c r="R86" s="121" t="str">
        <f t="shared" si="7"/>
        <v/>
      </c>
      <c r="S86" s="249"/>
      <c r="T86" s="122"/>
      <c r="U86" s="122"/>
      <c r="V86" s="122"/>
      <c r="W86" s="122"/>
      <c r="X86" s="122"/>
      <c r="Y86" s="278"/>
      <c r="Z86" s="124"/>
      <c r="AA86" s="124"/>
    </row>
    <row r="87" spans="1:27" ht="18" customHeight="1">
      <c r="A87" s="118"/>
      <c r="B87" s="103"/>
      <c r="C87" s="103"/>
      <c r="D87" s="103"/>
      <c r="E87" s="110"/>
      <c r="F87" s="103"/>
      <c r="G87" s="103"/>
      <c r="H87" s="105"/>
      <c r="I87" s="125"/>
      <c r="J87" s="119"/>
      <c r="K87" s="119"/>
      <c r="L87" s="119"/>
      <c r="M87" s="120" t="str">
        <f t="shared" si="0"/>
        <v/>
      </c>
      <c r="N87" s="120" t="str">
        <f t="shared" si="1"/>
        <v/>
      </c>
      <c r="O87" s="120" t="str">
        <f t="shared" si="4"/>
        <v/>
      </c>
      <c r="P87" s="120" t="str">
        <f t="shared" si="5"/>
        <v/>
      </c>
      <c r="Q87" s="121" t="str">
        <f t="shared" si="6"/>
        <v/>
      </c>
      <c r="R87" s="121" t="str">
        <f t="shared" si="7"/>
        <v/>
      </c>
      <c r="S87" s="249"/>
      <c r="T87" s="122"/>
      <c r="U87" s="122"/>
      <c r="V87" s="122"/>
      <c r="W87" s="122"/>
      <c r="X87" s="122"/>
      <c r="Y87" s="278"/>
      <c r="Z87" s="124"/>
      <c r="AA87" s="124"/>
    </row>
    <row r="88" spans="1:27" ht="18" customHeight="1">
      <c r="A88" s="118"/>
      <c r="B88" s="103"/>
      <c r="C88" s="103"/>
      <c r="D88" s="103"/>
      <c r="E88" s="110"/>
      <c r="F88" s="103"/>
      <c r="G88" s="103"/>
      <c r="H88" s="105"/>
      <c r="I88" s="125"/>
      <c r="J88" s="119"/>
      <c r="K88" s="119"/>
      <c r="L88" s="119"/>
      <c r="M88" s="120" t="str">
        <f t="shared" si="0"/>
        <v/>
      </c>
      <c r="N88" s="120" t="str">
        <f t="shared" si="1"/>
        <v/>
      </c>
      <c r="O88" s="120" t="str">
        <f t="shared" si="4"/>
        <v/>
      </c>
      <c r="P88" s="120" t="str">
        <f t="shared" si="5"/>
        <v/>
      </c>
      <c r="Q88" s="121" t="str">
        <f t="shared" si="6"/>
        <v/>
      </c>
      <c r="R88" s="121" t="str">
        <f t="shared" si="7"/>
        <v/>
      </c>
      <c r="S88" s="249"/>
      <c r="T88" s="122"/>
      <c r="U88" s="122"/>
      <c r="V88" s="122"/>
      <c r="W88" s="122"/>
      <c r="X88" s="122"/>
      <c r="Y88" s="278"/>
      <c r="Z88" s="124"/>
      <c r="AA88" s="124"/>
    </row>
    <row r="89" spans="1:27" ht="18" customHeight="1">
      <c r="A89" s="118"/>
      <c r="B89" s="103"/>
      <c r="C89" s="103"/>
      <c r="D89" s="103"/>
      <c r="E89" s="110"/>
      <c r="F89" s="103"/>
      <c r="G89" s="103"/>
      <c r="H89" s="105"/>
      <c r="I89" s="119"/>
      <c r="J89" s="119"/>
      <c r="K89" s="119"/>
      <c r="L89" s="119"/>
      <c r="M89" s="120" t="str">
        <f t="shared" si="0"/>
        <v/>
      </c>
      <c r="N89" s="120" t="str">
        <f t="shared" si="1"/>
        <v/>
      </c>
      <c r="O89" s="120" t="str">
        <f t="shared" si="4"/>
        <v/>
      </c>
      <c r="P89" s="120" t="str">
        <f t="shared" si="5"/>
        <v/>
      </c>
      <c r="Q89" s="121" t="str">
        <f t="shared" si="6"/>
        <v/>
      </c>
      <c r="R89" s="121" t="str">
        <f t="shared" si="7"/>
        <v/>
      </c>
      <c r="S89" s="249"/>
      <c r="T89" s="122"/>
      <c r="U89" s="122"/>
      <c r="V89" s="122"/>
      <c r="W89" s="122"/>
      <c r="X89" s="122"/>
      <c r="Y89" s="278"/>
      <c r="Z89" s="124"/>
      <c r="AA89" s="124"/>
    </row>
    <row r="90" spans="1:27" ht="18" customHeight="1">
      <c r="A90" s="118"/>
      <c r="B90" s="103"/>
      <c r="C90" s="103"/>
      <c r="D90" s="103"/>
      <c r="E90" s="110"/>
      <c r="F90" s="103"/>
      <c r="G90" s="103"/>
      <c r="H90" s="105"/>
      <c r="I90" s="125"/>
      <c r="J90" s="119"/>
      <c r="K90" s="119"/>
      <c r="L90" s="119"/>
      <c r="M90" s="120" t="str">
        <f t="shared" si="0"/>
        <v/>
      </c>
      <c r="N90" s="120" t="str">
        <f t="shared" si="1"/>
        <v/>
      </c>
      <c r="O90" s="120" t="str">
        <f t="shared" si="4"/>
        <v/>
      </c>
      <c r="P90" s="120" t="str">
        <f t="shared" si="5"/>
        <v/>
      </c>
      <c r="Q90" s="121" t="str">
        <f t="shared" si="6"/>
        <v/>
      </c>
      <c r="R90" s="121" t="str">
        <f t="shared" si="7"/>
        <v/>
      </c>
      <c r="S90" s="249"/>
      <c r="T90" s="122"/>
      <c r="U90" s="122"/>
      <c r="V90" s="122"/>
      <c r="W90" s="122"/>
      <c r="X90" s="122"/>
      <c r="Y90" s="278"/>
      <c r="Z90" s="124"/>
      <c r="AA90" s="124"/>
    </row>
    <row r="91" spans="1:27" ht="18" customHeight="1">
      <c r="A91" s="118"/>
      <c r="B91" s="103"/>
      <c r="C91" s="103"/>
      <c r="D91" s="103"/>
      <c r="E91" s="110"/>
      <c r="F91" s="103"/>
      <c r="G91" s="103"/>
      <c r="H91" s="105"/>
      <c r="I91" s="125"/>
      <c r="J91" s="119"/>
      <c r="K91" s="119"/>
      <c r="L91" s="119"/>
      <c r="M91" s="120" t="str">
        <f t="shared" si="0"/>
        <v/>
      </c>
      <c r="N91" s="120" t="str">
        <f t="shared" si="1"/>
        <v/>
      </c>
      <c r="O91" s="120" t="str">
        <f t="shared" si="4"/>
        <v/>
      </c>
      <c r="P91" s="120" t="str">
        <f t="shared" si="5"/>
        <v/>
      </c>
      <c r="Q91" s="121" t="str">
        <f t="shared" si="6"/>
        <v/>
      </c>
      <c r="R91" s="121" t="str">
        <f t="shared" si="7"/>
        <v/>
      </c>
      <c r="S91" s="249"/>
      <c r="T91" s="122"/>
      <c r="U91" s="122"/>
      <c r="V91" s="122"/>
      <c r="W91" s="122"/>
      <c r="X91" s="122"/>
      <c r="Y91" s="278"/>
      <c r="Z91" s="124"/>
      <c r="AA91" s="124"/>
    </row>
    <row r="92" spans="1:27" ht="18" customHeight="1">
      <c r="A92" s="118"/>
      <c r="B92" s="103"/>
      <c r="C92" s="103"/>
      <c r="D92" s="103"/>
      <c r="E92" s="110"/>
      <c r="F92" s="103"/>
      <c r="G92" s="103"/>
      <c r="H92" s="105"/>
      <c r="I92" s="125"/>
      <c r="J92" s="119"/>
      <c r="K92" s="119"/>
      <c r="L92" s="119"/>
      <c r="M92" s="120" t="str">
        <f t="shared" si="0"/>
        <v/>
      </c>
      <c r="N92" s="120" t="str">
        <f t="shared" si="1"/>
        <v/>
      </c>
      <c r="O92" s="120" t="str">
        <f t="shared" si="4"/>
        <v/>
      </c>
      <c r="P92" s="120" t="str">
        <f t="shared" si="5"/>
        <v/>
      </c>
      <c r="Q92" s="121" t="str">
        <f t="shared" si="6"/>
        <v/>
      </c>
      <c r="R92" s="121" t="str">
        <f t="shared" si="7"/>
        <v/>
      </c>
      <c r="S92" s="249"/>
      <c r="T92" s="122"/>
      <c r="U92" s="122"/>
      <c r="V92" s="122"/>
      <c r="W92" s="122"/>
      <c r="X92" s="122"/>
      <c r="Y92" s="278"/>
      <c r="Z92" s="124"/>
      <c r="AA92" s="124"/>
    </row>
    <row r="93" spans="1:27" ht="18" customHeight="1">
      <c r="A93" s="118"/>
      <c r="B93" s="103"/>
      <c r="C93" s="103"/>
      <c r="D93" s="103"/>
      <c r="E93" s="110"/>
      <c r="F93" s="103"/>
      <c r="G93" s="103"/>
      <c r="H93" s="105"/>
      <c r="I93" s="125"/>
      <c r="J93" s="119"/>
      <c r="K93" s="119"/>
      <c r="L93" s="119"/>
      <c r="M93" s="120" t="str">
        <f t="shared" si="0"/>
        <v/>
      </c>
      <c r="N93" s="120" t="str">
        <f t="shared" si="1"/>
        <v/>
      </c>
      <c r="O93" s="120" t="str">
        <f t="shared" si="4"/>
        <v/>
      </c>
      <c r="P93" s="120" t="str">
        <f t="shared" si="5"/>
        <v/>
      </c>
      <c r="Q93" s="121" t="str">
        <f t="shared" si="6"/>
        <v/>
      </c>
      <c r="R93" s="121" t="str">
        <f t="shared" si="7"/>
        <v/>
      </c>
      <c r="S93" s="249"/>
      <c r="T93" s="122"/>
      <c r="U93" s="122"/>
      <c r="V93" s="122"/>
      <c r="W93" s="122"/>
      <c r="X93" s="122"/>
      <c r="Y93" s="278"/>
      <c r="Z93" s="124"/>
      <c r="AA93" s="124"/>
    </row>
    <row r="94" spans="1:27" ht="18" customHeight="1">
      <c r="A94" s="118"/>
      <c r="B94" s="103"/>
      <c r="C94" s="103"/>
      <c r="D94" s="103"/>
      <c r="E94" s="110"/>
      <c r="F94" s="103"/>
      <c r="G94" s="103"/>
      <c r="H94" s="105"/>
      <c r="I94" s="119"/>
      <c r="J94" s="119"/>
      <c r="K94" s="119"/>
      <c r="L94" s="119"/>
      <c r="M94" s="120" t="str">
        <f t="shared" si="0"/>
        <v/>
      </c>
      <c r="N94" s="120" t="str">
        <f t="shared" si="1"/>
        <v/>
      </c>
      <c r="O94" s="120" t="str">
        <f t="shared" si="4"/>
        <v/>
      </c>
      <c r="P94" s="120" t="str">
        <f t="shared" si="5"/>
        <v/>
      </c>
      <c r="Q94" s="121" t="str">
        <f t="shared" si="6"/>
        <v/>
      </c>
      <c r="R94" s="121" t="str">
        <f t="shared" si="7"/>
        <v/>
      </c>
      <c r="S94" s="249"/>
      <c r="T94" s="122"/>
      <c r="U94" s="122"/>
      <c r="V94" s="122"/>
      <c r="W94" s="122"/>
      <c r="X94" s="122"/>
      <c r="Y94" s="278"/>
      <c r="Z94" s="124"/>
      <c r="AA94" s="124"/>
    </row>
    <row r="95" spans="1:27" ht="18" customHeight="1">
      <c r="A95" s="118"/>
      <c r="B95" s="103"/>
      <c r="C95" s="103"/>
      <c r="D95" s="103"/>
      <c r="E95" s="110"/>
      <c r="F95" s="103"/>
      <c r="G95" s="103"/>
      <c r="H95" s="105"/>
      <c r="I95" s="125"/>
      <c r="J95" s="119"/>
      <c r="K95" s="119"/>
      <c r="L95" s="119"/>
      <c r="M95" s="120" t="str">
        <f t="shared" si="0"/>
        <v/>
      </c>
      <c r="N95" s="120" t="str">
        <f t="shared" si="1"/>
        <v/>
      </c>
      <c r="O95" s="120" t="str">
        <f t="shared" si="4"/>
        <v/>
      </c>
      <c r="P95" s="120" t="str">
        <f t="shared" si="5"/>
        <v/>
      </c>
      <c r="Q95" s="121" t="str">
        <f t="shared" si="6"/>
        <v/>
      </c>
      <c r="R95" s="121" t="str">
        <f t="shared" si="7"/>
        <v/>
      </c>
      <c r="S95" s="249"/>
      <c r="T95" s="122"/>
      <c r="U95" s="122"/>
      <c r="V95" s="122"/>
      <c r="W95" s="122"/>
      <c r="X95" s="122"/>
      <c r="Y95" s="278"/>
      <c r="Z95" s="124"/>
      <c r="AA95" s="124"/>
    </row>
    <row r="96" spans="1:27" ht="18" customHeight="1">
      <c r="A96" s="118"/>
      <c r="B96" s="103"/>
      <c r="C96" s="103"/>
      <c r="D96" s="103"/>
      <c r="E96" s="110"/>
      <c r="F96" s="103"/>
      <c r="G96" s="103"/>
      <c r="H96" s="105"/>
      <c r="M96" s="120" t="str">
        <f t="shared" si="0"/>
        <v/>
      </c>
      <c r="N96" s="120" t="str">
        <f t="shared" si="1"/>
        <v/>
      </c>
      <c r="O96" s="120" t="str">
        <f t="shared" si="4"/>
        <v/>
      </c>
      <c r="P96" s="120" t="str">
        <f t="shared" si="5"/>
        <v/>
      </c>
      <c r="Q96" s="121" t="str">
        <f t="shared" si="6"/>
        <v/>
      </c>
      <c r="R96" s="121" t="str">
        <f t="shared" si="7"/>
        <v/>
      </c>
      <c r="S96" s="249"/>
      <c r="T96" s="122"/>
      <c r="U96" s="122"/>
      <c r="V96" s="122"/>
      <c r="W96" s="122"/>
      <c r="X96" s="122"/>
      <c r="Y96" s="278"/>
      <c r="Z96" s="124"/>
      <c r="AA96" s="124"/>
    </row>
    <row r="97" spans="1:27" ht="18" customHeight="1">
      <c r="A97" s="118"/>
      <c r="B97" s="103"/>
      <c r="C97" s="103"/>
      <c r="D97" s="103"/>
      <c r="E97" s="110"/>
      <c r="F97" s="103"/>
      <c r="G97" s="103"/>
      <c r="H97" s="105"/>
      <c r="I97" s="119"/>
      <c r="M97" s="120" t="str">
        <f t="shared" si="0"/>
        <v/>
      </c>
      <c r="N97" s="120" t="str">
        <f t="shared" si="1"/>
        <v/>
      </c>
      <c r="O97" s="120" t="str">
        <f t="shared" si="4"/>
        <v/>
      </c>
      <c r="P97" s="120" t="str">
        <f t="shared" si="5"/>
        <v/>
      </c>
      <c r="Q97" s="121" t="str">
        <f t="shared" si="6"/>
        <v/>
      </c>
      <c r="R97" s="121" t="str">
        <f t="shared" si="7"/>
        <v/>
      </c>
      <c r="S97" s="249"/>
      <c r="T97" s="122"/>
      <c r="U97" s="122"/>
      <c r="V97" s="122"/>
      <c r="W97" s="122"/>
      <c r="X97" s="122"/>
      <c r="Y97" s="278"/>
      <c r="Z97" s="124"/>
      <c r="AA97" s="124"/>
    </row>
    <row r="98" spans="1:27" ht="18" customHeight="1">
      <c r="A98" s="118"/>
      <c r="B98" s="103"/>
      <c r="C98" s="103"/>
      <c r="D98" s="103"/>
      <c r="E98" s="110"/>
      <c r="F98" s="103"/>
      <c r="G98" s="103"/>
      <c r="H98" s="105"/>
      <c r="I98" s="119"/>
      <c r="M98" s="120" t="str">
        <f t="shared" si="0"/>
        <v/>
      </c>
      <c r="N98" s="120" t="str">
        <f t="shared" si="1"/>
        <v/>
      </c>
      <c r="O98" s="120" t="str">
        <f t="shared" si="4"/>
        <v/>
      </c>
      <c r="P98" s="120" t="str">
        <f t="shared" si="5"/>
        <v/>
      </c>
      <c r="Q98" s="121" t="str">
        <f t="shared" si="6"/>
        <v/>
      </c>
      <c r="R98" s="121" t="str">
        <f t="shared" si="7"/>
        <v/>
      </c>
      <c r="S98" s="249"/>
      <c r="T98" s="122"/>
      <c r="U98" s="122"/>
      <c r="V98" s="122"/>
      <c r="W98" s="122"/>
      <c r="X98" s="122"/>
      <c r="Y98" s="278"/>
      <c r="Z98" s="124"/>
      <c r="AA98" s="124"/>
    </row>
    <row r="99" spans="1:27" ht="18" customHeight="1">
      <c r="A99" s="118"/>
      <c r="B99" s="103"/>
      <c r="C99" s="103"/>
      <c r="D99" s="103"/>
      <c r="E99" s="110"/>
      <c r="F99" s="103"/>
      <c r="G99" s="103"/>
      <c r="H99" s="105"/>
      <c r="I99" s="119"/>
      <c r="M99" s="120" t="str">
        <f t="shared" si="0"/>
        <v/>
      </c>
      <c r="N99" s="120" t="str">
        <f t="shared" si="1"/>
        <v/>
      </c>
      <c r="O99" s="120" t="str">
        <f t="shared" si="4"/>
        <v/>
      </c>
      <c r="P99" s="120" t="str">
        <f t="shared" si="5"/>
        <v/>
      </c>
      <c r="Q99" s="121" t="str">
        <f t="shared" si="6"/>
        <v/>
      </c>
      <c r="R99" s="121" t="str">
        <f t="shared" si="7"/>
        <v/>
      </c>
      <c r="S99" s="249"/>
      <c r="T99" s="122"/>
      <c r="U99" s="122"/>
      <c r="V99" s="122"/>
      <c r="W99" s="122"/>
      <c r="X99" s="122"/>
      <c r="Y99" s="278"/>
      <c r="Z99" s="124"/>
      <c r="AA99" s="124"/>
    </row>
    <row r="100" spans="1:27" ht="18" customHeight="1">
      <c r="A100" s="118"/>
      <c r="B100" s="103"/>
      <c r="C100" s="103"/>
      <c r="D100" s="103"/>
      <c r="E100" s="110"/>
      <c r="F100" s="103"/>
      <c r="G100" s="103"/>
      <c r="H100" s="105"/>
      <c r="I100" s="119"/>
      <c r="M100" s="120" t="str">
        <f t="shared" si="0"/>
        <v/>
      </c>
      <c r="N100" s="120" t="str">
        <f t="shared" si="1"/>
        <v/>
      </c>
      <c r="O100" s="120" t="str">
        <f t="shared" si="4"/>
        <v/>
      </c>
      <c r="P100" s="120" t="str">
        <f t="shared" si="5"/>
        <v/>
      </c>
      <c r="Q100" s="121" t="str">
        <f t="shared" si="6"/>
        <v/>
      </c>
      <c r="R100" s="121" t="str">
        <f t="shared" si="7"/>
        <v/>
      </c>
      <c r="S100" s="249"/>
      <c r="T100" s="122"/>
      <c r="U100" s="122"/>
      <c r="V100" s="122"/>
      <c r="W100" s="122"/>
      <c r="X100" s="122"/>
      <c r="Y100" s="278"/>
      <c r="Z100" s="124"/>
      <c r="AA100" s="124"/>
    </row>
    <row r="101" spans="1:27" ht="18" customHeight="1">
      <c r="A101" s="118"/>
      <c r="B101" s="103"/>
      <c r="C101" s="103"/>
      <c r="D101" s="103"/>
      <c r="E101" s="110"/>
      <c r="F101" s="103"/>
      <c r="G101" s="103"/>
      <c r="H101" s="105"/>
      <c r="I101" s="119"/>
      <c r="M101" s="120" t="str">
        <f t="shared" si="0"/>
        <v/>
      </c>
      <c r="N101" s="120" t="str">
        <f t="shared" si="1"/>
        <v/>
      </c>
      <c r="O101" s="120" t="str">
        <f t="shared" si="4"/>
        <v/>
      </c>
      <c r="P101" s="120" t="str">
        <f t="shared" si="5"/>
        <v/>
      </c>
      <c r="Q101" s="121" t="str">
        <f t="shared" si="6"/>
        <v/>
      </c>
      <c r="R101" s="121" t="str">
        <f t="shared" si="7"/>
        <v/>
      </c>
      <c r="S101" s="249"/>
      <c r="T101" s="122"/>
      <c r="U101" s="122"/>
      <c r="V101" s="122"/>
      <c r="W101" s="122"/>
      <c r="X101" s="122"/>
      <c r="Y101" s="278"/>
      <c r="Z101" s="124"/>
      <c r="AA101" s="124"/>
    </row>
    <row r="102" spans="1:27" ht="18" customHeight="1">
      <c r="A102" s="118"/>
      <c r="B102" s="103"/>
      <c r="C102" s="103"/>
      <c r="D102" s="103"/>
      <c r="E102" s="110"/>
      <c r="F102" s="103"/>
      <c r="G102" s="103"/>
      <c r="H102" s="105"/>
      <c r="I102" s="119"/>
      <c r="M102" s="120" t="str">
        <f t="shared" si="0"/>
        <v/>
      </c>
      <c r="N102" s="120" t="str">
        <f t="shared" si="1"/>
        <v/>
      </c>
      <c r="O102" s="120" t="str">
        <f t="shared" si="4"/>
        <v/>
      </c>
      <c r="P102" s="120" t="str">
        <f t="shared" si="5"/>
        <v/>
      </c>
      <c r="Q102" s="121" t="str">
        <f t="shared" si="6"/>
        <v/>
      </c>
      <c r="R102" s="121" t="str">
        <f t="shared" si="7"/>
        <v/>
      </c>
      <c r="S102" s="249"/>
      <c r="T102" s="122"/>
      <c r="U102" s="122"/>
      <c r="V102" s="122"/>
      <c r="W102" s="122"/>
      <c r="X102" s="122"/>
      <c r="Y102" s="278"/>
      <c r="Z102" s="124"/>
      <c r="AA102" s="124"/>
    </row>
    <row r="103" spans="1:27" ht="18" customHeight="1">
      <c r="A103" s="118"/>
      <c r="B103" s="103"/>
      <c r="C103" s="103"/>
      <c r="D103" s="103"/>
      <c r="E103" s="110"/>
      <c r="F103" s="103"/>
      <c r="G103" s="103"/>
      <c r="H103" s="105"/>
      <c r="I103" s="119"/>
      <c r="M103" s="120" t="str">
        <f t="shared" si="0"/>
        <v/>
      </c>
      <c r="N103" s="120" t="str">
        <f t="shared" si="1"/>
        <v/>
      </c>
      <c r="O103" s="120" t="str">
        <f t="shared" si="4"/>
        <v/>
      </c>
      <c r="P103" s="120" t="str">
        <f t="shared" si="5"/>
        <v/>
      </c>
      <c r="Q103" s="121" t="str">
        <f t="shared" si="6"/>
        <v/>
      </c>
      <c r="R103" s="121" t="str">
        <f t="shared" si="7"/>
        <v/>
      </c>
      <c r="S103" s="249"/>
      <c r="T103" s="122"/>
      <c r="U103" s="122"/>
      <c r="V103" s="122"/>
      <c r="W103" s="122"/>
      <c r="X103" s="122"/>
      <c r="Y103" s="278"/>
      <c r="Z103" s="124"/>
      <c r="AA103" s="124"/>
    </row>
    <row r="104" spans="1:27" ht="18" customHeight="1">
      <c r="A104" s="118"/>
      <c r="B104" s="103"/>
      <c r="C104" s="103"/>
      <c r="D104" s="103"/>
      <c r="E104" s="110"/>
      <c r="F104" s="103"/>
      <c r="G104" s="103"/>
      <c r="H104" s="105"/>
      <c r="I104" s="119"/>
      <c r="K104" s="119"/>
      <c r="M104" s="120" t="str">
        <f t="shared" si="0"/>
        <v/>
      </c>
      <c r="N104" s="120" t="str">
        <f t="shared" si="1"/>
        <v/>
      </c>
      <c r="O104" s="120" t="str">
        <f t="shared" si="4"/>
        <v/>
      </c>
      <c r="P104" s="120" t="str">
        <f t="shared" si="5"/>
        <v/>
      </c>
      <c r="Q104" s="121" t="str">
        <f t="shared" si="6"/>
        <v/>
      </c>
      <c r="R104" s="121" t="str">
        <f t="shared" si="7"/>
        <v/>
      </c>
      <c r="S104" s="249"/>
      <c r="T104" s="122"/>
      <c r="U104" s="122"/>
      <c r="V104" s="122"/>
      <c r="W104" s="122"/>
      <c r="X104" s="122"/>
      <c r="Y104" s="278"/>
      <c r="Z104" s="124"/>
      <c r="AA104" s="124"/>
    </row>
    <row r="105" spans="1:27" ht="18" customHeight="1">
      <c r="A105" s="118"/>
      <c r="B105" s="103"/>
      <c r="C105" s="103"/>
      <c r="D105" s="103"/>
      <c r="E105" s="110"/>
      <c r="F105" s="103"/>
      <c r="G105" s="103"/>
      <c r="H105" s="105"/>
      <c r="I105" s="119"/>
      <c r="M105" s="120" t="str">
        <f t="shared" si="0"/>
        <v/>
      </c>
      <c r="N105" s="120" t="str">
        <f t="shared" si="1"/>
        <v/>
      </c>
      <c r="O105" s="120" t="str">
        <f t="shared" si="4"/>
        <v/>
      </c>
      <c r="P105" s="120" t="str">
        <f t="shared" si="5"/>
        <v/>
      </c>
      <c r="Q105" s="121" t="str">
        <f t="shared" si="6"/>
        <v/>
      </c>
      <c r="R105" s="121" t="str">
        <f t="shared" si="7"/>
        <v/>
      </c>
      <c r="S105" s="249"/>
      <c r="T105" s="122"/>
      <c r="U105" s="122"/>
      <c r="V105" s="122"/>
      <c r="W105" s="122"/>
      <c r="X105" s="122"/>
      <c r="Y105" s="278"/>
      <c r="Z105" s="124"/>
      <c r="AA105" s="124"/>
    </row>
    <row r="106" spans="1:27" ht="18" customHeight="1">
      <c r="A106" s="118"/>
      <c r="B106" s="103"/>
      <c r="C106" s="103"/>
      <c r="D106" s="103"/>
      <c r="E106" s="110"/>
      <c r="F106" s="103"/>
      <c r="G106" s="103"/>
      <c r="H106" s="105"/>
      <c r="I106" s="119"/>
      <c r="M106" s="120" t="str">
        <f t="shared" si="0"/>
        <v/>
      </c>
      <c r="N106" s="120" t="str">
        <f t="shared" si="1"/>
        <v/>
      </c>
      <c r="O106" s="120" t="str">
        <f t="shared" si="4"/>
        <v/>
      </c>
      <c r="P106" s="120" t="str">
        <f t="shared" si="5"/>
        <v/>
      </c>
      <c r="Q106" s="121" t="str">
        <f t="shared" si="6"/>
        <v/>
      </c>
      <c r="R106" s="121" t="str">
        <f t="shared" si="7"/>
        <v/>
      </c>
      <c r="S106" s="249"/>
      <c r="T106" s="122"/>
      <c r="U106" s="122"/>
      <c r="V106" s="122"/>
      <c r="W106" s="122"/>
      <c r="X106" s="122"/>
      <c r="Y106" s="278"/>
      <c r="Z106" s="124"/>
      <c r="AA106" s="124"/>
    </row>
    <row r="107" spans="1:27" ht="18" customHeight="1">
      <c r="A107" s="118"/>
      <c r="B107" s="103"/>
      <c r="C107" s="103"/>
      <c r="D107" s="103"/>
      <c r="E107" s="110"/>
      <c r="F107" s="103"/>
      <c r="G107" s="103"/>
      <c r="H107" s="105"/>
      <c r="I107" s="119"/>
      <c r="M107" s="120" t="str">
        <f t="shared" si="0"/>
        <v/>
      </c>
      <c r="N107" s="120" t="str">
        <f t="shared" si="1"/>
        <v/>
      </c>
      <c r="O107" s="120" t="str">
        <f t="shared" si="4"/>
        <v/>
      </c>
      <c r="P107" s="120" t="str">
        <f t="shared" si="5"/>
        <v/>
      </c>
      <c r="Q107" s="121" t="str">
        <f t="shared" si="6"/>
        <v/>
      </c>
      <c r="R107" s="121" t="str">
        <f t="shared" si="7"/>
        <v/>
      </c>
      <c r="S107" s="249"/>
      <c r="T107" s="122"/>
      <c r="U107" s="122"/>
      <c r="V107" s="122"/>
      <c r="W107" s="122"/>
      <c r="X107" s="122"/>
      <c r="Y107" s="278"/>
      <c r="Z107" s="124"/>
      <c r="AA107" s="124"/>
    </row>
    <row r="108" spans="1:27" ht="18" customHeight="1">
      <c r="A108" s="118"/>
      <c r="B108" s="103"/>
      <c r="C108" s="103"/>
      <c r="D108" s="103"/>
      <c r="E108" s="110"/>
      <c r="F108" s="103"/>
      <c r="G108" s="103"/>
      <c r="H108" s="105"/>
      <c r="I108" s="119"/>
      <c r="M108" s="120" t="str">
        <f t="shared" si="0"/>
        <v/>
      </c>
      <c r="N108" s="120" t="str">
        <f t="shared" si="1"/>
        <v/>
      </c>
      <c r="O108" s="120" t="str">
        <f t="shared" si="4"/>
        <v/>
      </c>
      <c r="P108" s="120" t="str">
        <f t="shared" si="5"/>
        <v/>
      </c>
      <c r="Q108" s="121" t="str">
        <f t="shared" si="6"/>
        <v/>
      </c>
      <c r="R108" s="121" t="str">
        <f t="shared" si="7"/>
        <v/>
      </c>
      <c r="S108" s="249"/>
      <c r="T108" s="122"/>
      <c r="U108" s="122"/>
      <c r="V108" s="122"/>
      <c r="W108" s="122"/>
      <c r="X108" s="122"/>
      <c r="Y108" s="278"/>
      <c r="Z108" s="124"/>
      <c r="AA108" s="124"/>
    </row>
    <row r="109" spans="1:27" ht="18" customHeight="1">
      <c r="A109" s="118"/>
      <c r="B109" s="103"/>
      <c r="C109" s="103"/>
      <c r="D109" s="103"/>
      <c r="E109" s="110"/>
      <c r="F109" s="103"/>
      <c r="G109" s="103"/>
      <c r="H109" s="105"/>
      <c r="I109" s="119"/>
      <c r="M109" s="120" t="str">
        <f t="shared" si="0"/>
        <v/>
      </c>
      <c r="N109" s="120" t="str">
        <f t="shared" si="1"/>
        <v/>
      </c>
      <c r="O109" s="120" t="str">
        <f t="shared" si="4"/>
        <v/>
      </c>
      <c r="P109" s="120" t="str">
        <f t="shared" si="5"/>
        <v/>
      </c>
      <c r="Q109" s="121" t="str">
        <f t="shared" si="6"/>
        <v/>
      </c>
      <c r="R109" s="121" t="str">
        <f t="shared" si="7"/>
        <v/>
      </c>
      <c r="S109" s="249"/>
      <c r="T109" s="122"/>
      <c r="U109" s="122"/>
      <c r="V109" s="122"/>
      <c r="W109" s="122"/>
      <c r="X109" s="122"/>
      <c r="Y109" s="278"/>
      <c r="Z109" s="124"/>
      <c r="AA109" s="124"/>
    </row>
    <row r="110" spans="1:27" ht="18" customHeight="1">
      <c r="A110" s="118"/>
      <c r="B110" s="103"/>
      <c r="C110" s="103"/>
      <c r="D110" s="103"/>
      <c r="E110" s="110"/>
      <c r="F110" s="103"/>
      <c r="G110" s="103"/>
      <c r="H110" s="105"/>
      <c r="I110" s="119"/>
      <c r="M110" s="120" t="str">
        <f t="shared" si="0"/>
        <v/>
      </c>
      <c r="N110" s="120" t="str">
        <f t="shared" si="1"/>
        <v/>
      </c>
      <c r="O110" s="120" t="str">
        <f t="shared" si="4"/>
        <v/>
      </c>
      <c r="P110" s="120" t="str">
        <f t="shared" si="5"/>
        <v/>
      </c>
      <c r="Q110" s="121" t="str">
        <f t="shared" si="6"/>
        <v/>
      </c>
      <c r="R110" s="121" t="str">
        <f t="shared" si="7"/>
        <v/>
      </c>
      <c r="S110" s="249"/>
      <c r="T110" s="122"/>
      <c r="U110" s="122"/>
      <c r="V110" s="122"/>
      <c r="W110" s="122"/>
      <c r="X110" s="122"/>
      <c r="Y110" s="278"/>
      <c r="Z110" s="124"/>
      <c r="AA110" s="124"/>
    </row>
    <row r="111" spans="1:27" ht="18" customHeight="1">
      <c r="A111" s="118"/>
      <c r="B111" s="103"/>
      <c r="C111" s="103"/>
      <c r="D111" s="31"/>
      <c r="E111" s="110"/>
      <c r="F111" s="103"/>
      <c r="G111" s="103"/>
      <c r="H111" s="105"/>
      <c r="I111" s="119"/>
      <c r="M111" s="120" t="str">
        <f t="shared" si="0"/>
        <v/>
      </c>
      <c r="N111" s="120" t="str">
        <f t="shared" si="1"/>
        <v/>
      </c>
      <c r="O111" s="120" t="str">
        <f t="shared" si="4"/>
        <v/>
      </c>
      <c r="P111" s="120" t="str">
        <f t="shared" si="5"/>
        <v/>
      </c>
      <c r="Q111" s="121" t="str">
        <f t="shared" si="6"/>
        <v/>
      </c>
      <c r="R111" s="121" t="str">
        <f t="shared" si="7"/>
        <v/>
      </c>
      <c r="S111" s="249"/>
      <c r="T111" s="122"/>
      <c r="U111" s="122"/>
      <c r="V111" s="122"/>
      <c r="W111" s="122"/>
      <c r="X111" s="122"/>
      <c r="Y111" s="278"/>
      <c r="Z111" s="124"/>
      <c r="AA111" s="124"/>
    </row>
    <row r="112" spans="1:27" ht="18" customHeight="1">
      <c r="A112" s="118"/>
      <c r="B112" s="103"/>
      <c r="C112" s="103"/>
      <c r="D112" s="103"/>
      <c r="E112" s="110"/>
      <c r="F112" s="103"/>
      <c r="G112" s="103"/>
      <c r="H112" s="105"/>
      <c r="I112" s="119"/>
      <c r="M112" s="120" t="str">
        <f t="shared" si="0"/>
        <v/>
      </c>
      <c r="N112" s="120" t="str">
        <f t="shared" si="1"/>
        <v/>
      </c>
      <c r="O112" s="120" t="str">
        <f t="shared" si="4"/>
        <v/>
      </c>
      <c r="P112" s="120" t="str">
        <f t="shared" si="5"/>
        <v/>
      </c>
      <c r="Q112" s="121" t="str">
        <f t="shared" si="6"/>
        <v/>
      </c>
      <c r="R112" s="121" t="str">
        <f t="shared" si="7"/>
        <v/>
      </c>
      <c r="S112" s="249"/>
      <c r="T112" s="122"/>
      <c r="U112" s="122"/>
      <c r="V112" s="122"/>
      <c r="W112" s="122"/>
      <c r="X112" s="122"/>
      <c r="Y112" s="278"/>
      <c r="Z112" s="124"/>
      <c r="AA112" s="124"/>
    </row>
    <row r="113" spans="1:27" ht="18" customHeight="1">
      <c r="A113" s="118"/>
      <c r="B113" s="103"/>
      <c r="C113" s="103"/>
      <c r="D113" s="103"/>
      <c r="E113" s="110"/>
      <c r="F113" s="103"/>
      <c r="G113" s="103"/>
      <c r="H113" s="105"/>
      <c r="I113" s="119"/>
      <c r="M113" s="120" t="str">
        <f t="shared" si="0"/>
        <v/>
      </c>
      <c r="N113" s="120" t="str">
        <f t="shared" si="1"/>
        <v/>
      </c>
      <c r="O113" s="120" t="str">
        <f t="shared" si="4"/>
        <v/>
      </c>
      <c r="P113" s="120" t="str">
        <f t="shared" si="5"/>
        <v/>
      </c>
      <c r="Q113" s="121" t="str">
        <f t="shared" si="6"/>
        <v/>
      </c>
      <c r="R113" s="121" t="str">
        <f t="shared" si="7"/>
        <v/>
      </c>
      <c r="S113" s="249"/>
      <c r="T113" s="122"/>
      <c r="U113" s="122"/>
      <c r="V113" s="122"/>
      <c r="W113" s="122"/>
      <c r="X113" s="122"/>
      <c r="Y113" s="278"/>
      <c r="Z113" s="124"/>
      <c r="AA113" s="124"/>
    </row>
    <row r="114" spans="1:27" ht="18" customHeight="1">
      <c r="A114" s="118"/>
      <c r="B114" s="103"/>
      <c r="C114" s="103"/>
      <c r="D114" s="103"/>
      <c r="E114" s="110"/>
      <c r="F114" s="103"/>
      <c r="G114" s="103"/>
      <c r="H114" s="105"/>
      <c r="I114" s="119"/>
      <c r="M114" s="120" t="str">
        <f t="shared" si="0"/>
        <v/>
      </c>
      <c r="N114" s="120" t="str">
        <f t="shared" si="1"/>
        <v/>
      </c>
      <c r="O114" s="120" t="str">
        <f t="shared" si="4"/>
        <v/>
      </c>
      <c r="P114" s="120" t="str">
        <f t="shared" si="5"/>
        <v/>
      </c>
      <c r="Q114" s="121" t="str">
        <f t="shared" si="6"/>
        <v/>
      </c>
      <c r="R114" s="121" t="str">
        <f t="shared" si="7"/>
        <v/>
      </c>
      <c r="S114" s="249"/>
      <c r="T114" s="122"/>
      <c r="U114" s="122"/>
      <c r="V114" s="122"/>
      <c r="W114" s="122"/>
      <c r="X114" s="122"/>
      <c r="Y114" s="278"/>
      <c r="Z114" s="124"/>
      <c r="AA114" s="124"/>
    </row>
    <row r="115" spans="1:27" ht="18" customHeight="1">
      <c r="A115" s="118"/>
      <c r="B115" s="103"/>
      <c r="C115" s="103"/>
      <c r="D115" s="103"/>
      <c r="E115" s="110"/>
      <c r="F115" s="103"/>
      <c r="G115" s="103"/>
      <c r="H115" s="105"/>
      <c r="I115" s="119"/>
      <c r="M115" s="120" t="str">
        <f t="shared" si="0"/>
        <v/>
      </c>
      <c r="N115" s="120" t="str">
        <f t="shared" si="1"/>
        <v/>
      </c>
      <c r="O115" s="120" t="str">
        <f t="shared" si="4"/>
        <v/>
      </c>
      <c r="P115" s="120" t="str">
        <f t="shared" si="5"/>
        <v/>
      </c>
      <c r="Q115" s="121" t="str">
        <f t="shared" si="6"/>
        <v/>
      </c>
      <c r="R115" s="121" t="str">
        <f t="shared" si="7"/>
        <v/>
      </c>
      <c r="S115" s="249"/>
      <c r="T115" s="122"/>
      <c r="U115" s="122"/>
      <c r="V115" s="122"/>
      <c r="W115" s="122"/>
      <c r="X115" s="122"/>
      <c r="Y115" s="278"/>
      <c r="Z115" s="124"/>
      <c r="AA115" s="124"/>
    </row>
    <row r="116" spans="1:27" ht="18" customHeight="1">
      <c r="A116" s="118"/>
      <c r="B116" s="103"/>
      <c r="C116" s="103"/>
      <c r="D116" s="103"/>
      <c r="E116" s="110"/>
      <c r="F116" s="103"/>
      <c r="G116" s="103"/>
      <c r="H116" s="105"/>
      <c r="I116" s="119"/>
      <c r="M116" s="120" t="str">
        <f t="shared" si="0"/>
        <v/>
      </c>
      <c r="N116" s="120" t="str">
        <f t="shared" si="1"/>
        <v/>
      </c>
      <c r="O116" s="120" t="str">
        <f t="shared" si="4"/>
        <v/>
      </c>
      <c r="P116" s="120" t="str">
        <f t="shared" si="5"/>
        <v/>
      </c>
      <c r="Q116" s="121" t="str">
        <f t="shared" si="6"/>
        <v/>
      </c>
      <c r="R116" s="121" t="str">
        <f t="shared" si="7"/>
        <v/>
      </c>
      <c r="S116" s="249"/>
      <c r="T116" s="122"/>
      <c r="U116" s="122"/>
      <c r="V116" s="122"/>
      <c r="W116" s="122"/>
      <c r="X116" s="122"/>
      <c r="Y116" s="278"/>
      <c r="Z116" s="124"/>
      <c r="AA116" s="124"/>
    </row>
    <row r="117" spans="1:27" ht="18" customHeight="1">
      <c r="A117" s="118"/>
      <c r="B117" s="103"/>
      <c r="C117" s="103"/>
      <c r="D117" s="103"/>
      <c r="E117" s="110"/>
      <c r="F117" s="103"/>
      <c r="G117" s="103"/>
      <c r="H117" s="105"/>
      <c r="I117" s="119"/>
      <c r="M117" s="120" t="str">
        <f t="shared" si="0"/>
        <v/>
      </c>
      <c r="N117" s="120" t="str">
        <f t="shared" si="1"/>
        <v/>
      </c>
      <c r="O117" s="120" t="str">
        <f t="shared" si="4"/>
        <v/>
      </c>
      <c r="P117" s="120" t="str">
        <f t="shared" si="5"/>
        <v/>
      </c>
      <c r="Q117" s="121" t="str">
        <f t="shared" si="6"/>
        <v/>
      </c>
      <c r="R117" s="121" t="str">
        <f t="shared" si="7"/>
        <v/>
      </c>
      <c r="S117" s="249"/>
      <c r="T117" s="122"/>
      <c r="U117" s="122"/>
      <c r="V117" s="122"/>
      <c r="W117" s="122"/>
      <c r="X117" s="122"/>
      <c r="Y117" s="278"/>
      <c r="Z117" s="124"/>
      <c r="AA117" s="124"/>
    </row>
    <row r="118" spans="1:27" ht="18" customHeight="1">
      <c r="A118" s="118"/>
      <c r="B118" s="103"/>
      <c r="C118" s="103"/>
      <c r="D118" s="103"/>
      <c r="E118" s="110"/>
      <c r="F118" s="103"/>
      <c r="G118" s="103"/>
      <c r="H118" s="105"/>
      <c r="I118" s="119"/>
      <c r="M118" s="120" t="str">
        <f t="shared" si="0"/>
        <v/>
      </c>
      <c r="N118" s="120" t="str">
        <f t="shared" si="1"/>
        <v/>
      </c>
      <c r="O118" s="120" t="str">
        <f t="shared" si="4"/>
        <v/>
      </c>
      <c r="P118" s="120" t="str">
        <f t="shared" si="5"/>
        <v/>
      </c>
      <c r="Q118" s="121" t="str">
        <f t="shared" si="6"/>
        <v/>
      </c>
      <c r="R118" s="121" t="str">
        <f t="shared" si="7"/>
        <v/>
      </c>
      <c r="S118" s="249"/>
      <c r="T118" s="122"/>
      <c r="U118" s="122"/>
      <c r="V118" s="122"/>
      <c r="W118" s="122"/>
      <c r="X118" s="122"/>
      <c r="Y118" s="278"/>
      <c r="Z118" s="124"/>
      <c r="AA118" s="124"/>
    </row>
    <row r="119" spans="1:27" ht="18" customHeight="1">
      <c r="A119" s="118"/>
      <c r="B119" s="103"/>
      <c r="C119" s="103"/>
      <c r="D119" s="103"/>
      <c r="E119" s="110"/>
      <c r="F119" s="103"/>
      <c r="G119" s="103"/>
      <c r="H119" s="105"/>
      <c r="I119" s="119"/>
      <c r="M119" s="120" t="str">
        <f t="shared" si="0"/>
        <v/>
      </c>
      <c r="N119" s="120" t="str">
        <f t="shared" si="1"/>
        <v/>
      </c>
      <c r="O119" s="120" t="str">
        <f t="shared" si="4"/>
        <v/>
      </c>
      <c r="P119" s="120" t="str">
        <f t="shared" si="5"/>
        <v/>
      </c>
      <c r="Q119" s="121" t="str">
        <f t="shared" si="6"/>
        <v/>
      </c>
      <c r="R119" s="121" t="str">
        <f t="shared" si="7"/>
        <v/>
      </c>
      <c r="S119" s="249"/>
      <c r="T119" s="122"/>
      <c r="U119" s="122"/>
      <c r="V119" s="122"/>
      <c r="W119" s="122"/>
      <c r="X119" s="122"/>
      <c r="Y119" s="278"/>
      <c r="Z119" s="124"/>
      <c r="AA119" s="124"/>
    </row>
    <row r="120" spans="1:27" ht="18" customHeight="1">
      <c r="A120" s="118"/>
      <c r="B120" s="103"/>
      <c r="C120" s="103"/>
      <c r="D120" s="103"/>
      <c r="E120" s="110"/>
      <c r="F120" s="103"/>
      <c r="G120" s="103"/>
      <c r="H120" s="105"/>
      <c r="I120" s="119"/>
      <c r="M120" s="120" t="str">
        <f t="shared" si="0"/>
        <v/>
      </c>
      <c r="N120" s="120" t="str">
        <f t="shared" si="1"/>
        <v/>
      </c>
      <c r="O120" s="120" t="str">
        <f t="shared" si="4"/>
        <v/>
      </c>
      <c r="P120" s="120" t="str">
        <f t="shared" si="5"/>
        <v/>
      </c>
      <c r="Q120" s="121" t="str">
        <f t="shared" si="6"/>
        <v/>
      </c>
      <c r="R120" s="121" t="str">
        <f t="shared" si="7"/>
        <v/>
      </c>
      <c r="S120" s="249"/>
      <c r="T120" s="122"/>
      <c r="U120" s="122"/>
      <c r="V120" s="122"/>
      <c r="W120" s="122"/>
      <c r="X120" s="122"/>
      <c r="Y120" s="278"/>
      <c r="Z120" s="124"/>
      <c r="AA120" s="124"/>
    </row>
    <row r="121" spans="1:27" ht="18" customHeight="1">
      <c r="A121" s="118"/>
      <c r="B121" s="103"/>
      <c r="C121" s="103"/>
      <c r="D121" s="103"/>
      <c r="E121" s="110"/>
      <c r="F121" s="103"/>
      <c r="G121" s="103"/>
      <c r="H121" s="105"/>
      <c r="I121" s="119"/>
      <c r="M121" s="120" t="str">
        <f t="shared" si="0"/>
        <v/>
      </c>
      <c r="N121" s="120" t="str">
        <f t="shared" si="1"/>
        <v/>
      </c>
      <c r="O121" s="120" t="str">
        <f t="shared" si="4"/>
        <v/>
      </c>
      <c r="P121" s="120" t="str">
        <f t="shared" si="5"/>
        <v/>
      </c>
      <c r="Q121" s="121" t="str">
        <f t="shared" si="6"/>
        <v/>
      </c>
      <c r="R121" s="121" t="str">
        <f t="shared" si="7"/>
        <v/>
      </c>
      <c r="S121" s="249"/>
      <c r="T121" s="122"/>
      <c r="U121" s="122"/>
      <c r="V121" s="122"/>
      <c r="W121" s="122"/>
      <c r="X121" s="122"/>
      <c r="Y121" s="278"/>
      <c r="Z121" s="124"/>
      <c r="AA121" s="124"/>
    </row>
    <row r="122" spans="1:27" ht="18" customHeight="1">
      <c r="A122" s="118"/>
      <c r="B122" s="103"/>
      <c r="C122" s="103"/>
      <c r="D122" s="103"/>
      <c r="E122" s="110"/>
      <c r="F122" s="103"/>
      <c r="G122" s="103"/>
      <c r="H122" s="105"/>
      <c r="I122" s="119"/>
      <c r="M122" s="120" t="str">
        <f t="shared" si="0"/>
        <v/>
      </c>
      <c r="N122" s="120" t="str">
        <f t="shared" si="1"/>
        <v/>
      </c>
      <c r="O122" s="120" t="str">
        <f t="shared" si="4"/>
        <v/>
      </c>
      <c r="P122" s="120" t="str">
        <f t="shared" si="5"/>
        <v/>
      </c>
      <c r="Q122" s="121" t="str">
        <f t="shared" si="6"/>
        <v/>
      </c>
      <c r="R122" s="121" t="str">
        <f t="shared" si="7"/>
        <v/>
      </c>
      <c r="S122" s="249"/>
      <c r="T122" s="122"/>
      <c r="U122" s="122"/>
      <c r="V122" s="122"/>
      <c r="W122" s="122"/>
      <c r="X122" s="122"/>
      <c r="Y122" s="278"/>
      <c r="Z122" s="124"/>
      <c r="AA122" s="124"/>
    </row>
    <row r="123" spans="1:27" ht="18" customHeight="1">
      <c r="A123" s="118"/>
      <c r="B123" s="103"/>
      <c r="C123" s="103"/>
      <c r="D123" s="103"/>
      <c r="E123" s="110"/>
      <c r="F123" s="103"/>
      <c r="G123" s="103"/>
      <c r="H123" s="105"/>
      <c r="I123" s="119"/>
      <c r="K123" s="119"/>
      <c r="M123" s="120" t="str">
        <f t="shared" si="0"/>
        <v/>
      </c>
      <c r="N123" s="120" t="str">
        <f t="shared" si="1"/>
        <v/>
      </c>
      <c r="O123" s="120" t="str">
        <f t="shared" si="4"/>
        <v/>
      </c>
      <c r="P123" s="120" t="str">
        <f t="shared" si="5"/>
        <v/>
      </c>
      <c r="Q123" s="121" t="str">
        <f t="shared" si="6"/>
        <v/>
      </c>
      <c r="R123" s="121" t="str">
        <f t="shared" si="7"/>
        <v/>
      </c>
      <c r="S123" s="249"/>
      <c r="T123" s="122"/>
      <c r="U123" s="122"/>
      <c r="V123" s="122"/>
      <c r="W123" s="122"/>
      <c r="X123" s="122"/>
      <c r="Y123" s="278"/>
      <c r="Z123" s="124"/>
      <c r="AA123" s="124"/>
    </row>
    <row r="124" spans="1:27" ht="18" customHeight="1">
      <c r="A124" s="118"/>
      <c r="B124" s="103"/>
      <c r="C124" s="103"/>
      <c r="D124" s="103"/>
      <c r="E124" s="110"/>
      <c r="F124" s="103"/>
      <c r="G124" s="103"/>
      <c r="H124" s="105"/>
      <c r="M124" s="120" t="str">
        <f t="shared" si="0"/>
        <v/>
      </c>
      <c r="N124" s="120" t="str">
        <f t="shared" si="1"/>
        <v/>
      </c>
      <c r="O124" s="120" t="str">
        <f t="shared" si="4"/>
        <v/>
      </c>
      <c r="P124" s="120" t="str">
        <f t="shared" si="5"/>
        <v/>
      </c>
      <c r="Q124" s="121" t="str">
        <f t="shared" si="6"/>
        <v/>
      </c>
      <c r="R124" s="121" t="str">
        <f t="shared" si="7"/>
        <v/>
      </c>
      <c r="S124" s="249"/>
      <c r="T124" s="122"/>
      <c r="U124" s="122"/>
      <c r="V124" s="122"/>
      <c r="W124" s="122"/>
      <c r="X124" s="122"/>
      <c r="Y124" s="278"/>
      <c r="Z124" s="124"/>
      <c r="AA124" s="124"/>
    </row>
    <row r="125" spans="1:27" ht="18" customHeight="1">
      <c r="A125" s="118"/>
      <c r="B125" s="103"/>
      <c r="C125" s="103"/>
      <c r="D125" s="103"/>
      <c r="E125" s="110"/>
      <c r="F125" s="103"/>
      <c r="G125" s="103"/>
      <c r="H125" s="105"/>
      <c r="M125" s="120" t="str">
        <f t="shared" si="0"/>
        <v/>
      </c>
      <c r="N125" s="120" t="str">
        <f t="shared" si="1"/>
        <v/>
      </c>
      <c r="O125" s="120" t="str">
        <f t="shared" si="4"/>
        <v/>
      </c>
      <c r="P125" s="120" t="str">
        <f t="shared" si="5"/>
        <v/>
      </c>
      <c r="Q125" s="121" t="str">
        <f t="shared" si="6"/>
        <v/>
      </c>
      <c r="R125" s="121" t="str">
        <f t="shared" si="7"/>
        <v/>
      </c>
      <c r="S125" s="249"/>
      <c r="T125" s="122"/>
      <c r="U125" s="122"/>
      <c r="V125" s="122"/>
      <c r="W125" s="122"/>
      <c r="X125" s="122"/>
      <c r="Y125" s="278"/>
      <c r="Z125" s="124"/>
      <c r="AA125" s="124"/>
    </row>
    <row r="126" spans="1:27" ht="18" customHeight="1">
      <c r="A126" s="118"/>
      <c r="B126" s="103"/>
      <c r="C126" s="103"/>
      <c r="D126" s="103"/>
      <c r="E126" s="110"/>
      <c r="F126" s="103"/>
      <c r="G126" s="103"/>
      <c r="H126" s="105"/>
      <c r="I126" s="119"/>
      <c r="M126" s="120" t="str">
        <f t="shared" si="0"/>
        <v/>
      </c>
      <c r="N126" s="120" t="str">
        <f t="shared" si="1"/>
        <v/>
      </c>
      <c r="O126" s="120" t="str">
        <f t="shared" si="4"/>
        <v/>
      </c>
      <c r="P126" s="120" t="str">
        <f t="shared" si="5"/>
        <v/>
      </c>
      <c r="Q126" s="121" t="str">
        <f t="shared" si="6"/>
        <v/>
      </c>
      <c r="R126" s="121" t="str">
        <f t="shared" si="7"/>
        <v/>
      </c>
      <c r="S126" s="249"/>
      <c r="T126" s="122"/>
      <c r="U126" s="122"/>
      <c r="V126" s="122"/>
      <c r="W126" s="122"/>
      <c r="X126" s="122"/>
      <c r="Y126" s="278"/>
      <c r="Z126" s="124"/>
      <c r="AA126" s="124"/>
    </row>
    <row r="127" spans="1:27" ht="18" customHeight="1">
      <c r="A127" s="118"/>
      <c r="B127" s="103"/>
      <c r="C127" s="103"/>
      <c r="D127" s="103"/>
      <c r="E127" s="110"/>
      <c r="F127" s="103"/>
      <c r="G127" s="103"/>
      <c r="H127" s="105"/>
      <c r="I127" s="119"/>
      <c r="M127" s="120" t="str">
        <f t="shared" si="0"/>
        <v/>
      </c>
      <c r="N127" s="120" t="str">
        <f t="shared" si="1"/>
        <v/>
      </c>
      <c r="O127" s="120" t="str">
        <f t="shared" si="4"/>
        <v/>
      </c>
      <c r="P127" s="120" t="str">
        <f t="shared" si="5"/>
        <v/>
      </c>
      <c r="Q127" s="121" t="str">
        <f t="shared" si="6"/>
        <v/>
      </c>
      <c r="R127" s="121" t="str">
        <f t="shared" si="7"/>
        <v/>
      </c>
      <c r="S127" s="249"/>
      <c r="T127" s="122"/>
      <c r="U127" s="122"/>
      <c r="V127" s="122"/>
      <c r="W127" s="122"/>
      <c r="X127" s="122"/>
      <c r="Y127" s="278"/>
      <c r="Z127" s="124"/>
      <c r="AA127" s="124"/>
    </row>
    <row r="128" spans="1:27" ht="18" customHeight="1">
      <c r="A128" s="118"/>
      <c r="B128" s="103"/>
      <c r="C128" s="103"/>
      <c r="D128" s="103"/>
      <c r="E128" s="110"/>
      <c r="F128" s="103"/>
      <c r="G128" s="103"/>
      <c r="H128" s="105"/>
      <c r="I128" s="119"/>
      <c r="M128" s="120" t="str">
        <f t="shared" si="0"/>
        <v/>
      </c>
      <c r="N128" s="120" t="str">
        <f t="shared" si="1"/>
        <v/>
      </c>
      <c r="O128" s="120" t="str">
        <f t="shared" si="4"/>
        <v/>
      </c>
      <c r="P128" s="120" t="str">
        <f t="shared" si="5"/>
        <v/>
      </c>
      <c r="Q128" s="121" t="str">
        <f t="shared" si="6"/>
        <v/>
      </c>
      <c r="R128" s="121" t="str">
        <f t="shared" si="7"/>
        <v/>
      </c>
      <c r="S128" s="249"/>
      <c r="T128" s="122"/>
      <c r="U128" s="122"/>
      <c r="V128" s="122"/>
      <c r="W128" s="122"/>
      <c r="X128" s="122"/>
      <c r="Y128" s="278"/>
      <c r="Z128" s="124"/>
      <c r="AA128" s="124"/>
    </row>
    <row r="129" spans="1:27" ht="18" customHeight="1">
      <c r="A129" s="118"/>
      <c r="B129" s="103"/>
      <c r="C129" s="103"/>
      <c r="D129" s="103"/>
      <c r="E129" s="110"/>
      <c r="F129" s="103"/>
      <c r="G129" s="103"/>
      <c r="H129" s="105"/>
      <c r="I129" s="119"/>
      <c r="M129" s="120" t="str">
        <f t="shared" si="0"/>
        <v/>
      </c>
      <c r="N129" s="120" t="str">
        <f t="shared" si="1"/>
        <v/>
      </c>
      <c r="O129" s="120" t="str">
        <f t="shared" si="4"/>
        <v/>
      </c>
      <c r="P129" s="120" t="str">
        <f t="shared" si="5"/>
        <v/>
      </c>
      <c r="Q129" s="121" t="str">
        <f t="shared" si="6"/>
        <v/>
      </c>
      <c r="R129" s="121" t="str">
        <f t="shared" si="7"/>
        <v/>
      </c>
      <c r="S129" s="249"/>
      <c r="T129" s="122"/>
      <c r="U129" s="122"/>
      <c r="V129" s="122"/>
      <c r="W129" s="122"/>
      <c r="X129" s="122"/>
      <c r="Y129" s="278"/>
      <c r="Z129" s="124"/>
      <c r="AA129" s="124"/>
    </row>
    <row r="130" spans="1:27" ht="18" customHeight="1">
      <c r="A130" s="118"/>
      <c r="B130" s="103"/>
      <c r="C130" s="103"/>
      <c r="D130" s="103"/>
      <c r="E130" s="110"/>
      <c r="F130" s="103"/>
      <c r="G130" s="103"/>
      <c r="H130" s="105"/>
      <c r="I130" s="119"/>
      <c r="K130" s="119"/>
      <c r="M130" s="120" t="str">
        <f t="shared" si="0"/>
        <v/>
      </c>
      <c r="N130" s="120" t="str">
        <f t="shared" si="1"/>
        <v/>
      </c>
      <c r="O130" s="120" t="str">
        <f t="shared" si="4"/>
        <v/>
      </c>
      <c r="P130" s="120" t="str">
        <f t="shared" si="5"/>
        <v/>
      </c>
      <c r="Q130" s="121" t="str">
        <f t="shared" si="6"/>
        <v/>
      </c>
      <c r="R130" s="121" t="str">
        <f t="shared" si="7"/>
        <v/>
      </c>
      <c r="S130" s="249"/>
      <c r="T130" s="122"/>
      <c r="U130" s="122"/>
      <c r="V130" s="122"/>
      <c r="W130" s="122"/>
      <c r="X130" s="122"/>
      <c r="Y130" s="278"/>
      <c r="Z130" s="124"/>
      <c r="AA130" s="124"/>
    </row>
    <row r="131" spans="1:27" ht="18" customHeight="1">
      <c r="A131" s="118"/>
      <c r="B131" s="103"/>
      <c r="C131" s="103"/>
      <c r="D131" s="103"/>
      <c r="E131" s="110"/>
      <c r="F131" s="103"/>
      <c r="G131" s="103"/>
      <c r="H131" s="105"/>
      <c r="I131" s="119"/>
      <c r="J131" s="119"/>
      <c r="K131" s="119"/>
      <c r="L131" s="119"/>
      <c r="M131" s="120" t="str">
        <f t="shared" si="0"/>
        <v/>
      </c>
      <c r="N131" s="120" t="str">
        <f t="shared" si="1"/>
        <v/>
      </c>
      <c r="O131" s="120" t="str">
        <f t="shared" si="4"/>
        <v/>
      </c>
      <c r="P131" s="120" t="str">
        <f t="shared" si="5"/>
        <v/>
      </c>
      <c r="Q131" s="121" t="str">
        <f t="shared" si="6"/>
        <v/>
      </c>
      <c r="R131" s="121" t="str">
        <f t="shared" si="7"/>
        <v/>
      </c>
      <c r="S131" s="249"/>
      <c r="T131" s="122"/>
      <c r="U131" s="122"/>
      <c r="V131" s="122"/>
      <c r="W131" s="122"/>
      <c r="X131" s="122"/>
      <c r="Y131" s="278"/>
      <c r="Z131" s="124"/>
      <c r="AA131" s="124"/>
    </row>
    <row r="132" spans="1:27" ht="18" customHeight="1">
      <c r="A132" s="118"/>
      <c r="B132" s="103"/>
      <c r="C132" s="103"/>
      <c r="D132" s="103"/>
      <c r="E132" s="110"/>
      <c r="F132" s="103"/>
      <c r="G132" s="103"/>
      <c r="H132" s="105"/>
      <c r="I132" s="125"/>
      <c r="J132" s="119"/>
      <c r="K132" s="119"/>
      <c r="L132" s="119"/>
      <c r="M132" s="120" t="str">
        <f t="shared" si="0"/>
        <v/>
      </c>
      <c r="N132" s="120" t="str">
        <f t="shared" si="1"/>
        <v/>
      </c>
      <c r="O132" s="120" t="str">
        <f t="shared" si="4"/>
        <v/>
      </c>
      <c r="P132" s="120" t="str">
        <f t="shared" si="5"/>
        <v/>
      </c>
      <c r="Q132" s="121" t="str">
        <f t="shared" si="6"/>
        <v/>
      </c>
      <c r="R132" s="121" t="str">
        <f t="shared" si="7"/>
        <v/>
      </c>
      <c r="S132" s="249"/>
      <c r="T132" s="122"/>
      <c r="U132" s="122"/>
      <c r="V132" s="122"/>
      <c r="W132" s="122"/>
      <c r="X132" s="122"/>
      <c r="Y132" s="278"/>
      <c r="Z132" s="124"/>
      <c r="AA132" s="124"/>
    </row>
    <row r="133" spans="1:27" ht="18" customHeight="1">
      <c r="A133" s="118"/>
      <c r="B133" s="103"/>
      <c r="C133" s="103"/>
      <c r="D133" s="103"/>
      <c r="E133" s="110"/>
      <c r="F133" s="103"/>
      <c r="G133" s="103"/>
      <c r="H133" s="105"/>
      <c r="I133" s="125"/>
      <c r="J133" s="119"/>
      <c r="K133" s="119"/>
      <c r="L133" s="119"/>
      <c r="M133" s="120" t="str">
        <f t="shared" si="0"/>
        <v/>
      </c>
      <c r="N133" s="120" t="str">
        <f t="shared" si="1"/>
        <v/>
      </c>
      <c r="O133" s="120" t="str">
        <f t="shared" si="4"/>
        <v/>
      </c>
      <c r="P133" s="120" t="str">
        <f t="shared" si="5"/>
        <v/>
      </c>
      <c r="Q133" s="121" t="str">
        <f t="shared" si="6"/>
        <v/>
      </c>
      <c r="R133" s="121" t="str">
        <f t="shared" si="7"/>
        <v/>
      </c>
      <c r="S133" s="249"/>
      <c r="T133" s="122"/>
      <c r="U133" s="122"/>
      <c r="V133" s="122"/>
      <c r="W133" s="122"/>
      <c r="X133" s="122"/>
      <c r="Y133" s="278"/>
      <c r="Z133" s="124"/>
      <c r="AA133" s="124"/>
    </row>
    <row r="134" spans="1:27" ht="18" customHeight="1">
      <c r="A134" s="118"/>
      <c r="B134" s="103"/>
      <c r="C134" s="103"/>
      <c r="D134" s="103"/>
      <c r="E134" s="110"/>
      <c r="F134" s="103"/>
      <c r="G134" s="103"/>
      <c r="H134" s="105"/>
      <c r="I134" s="119"/>
      <c r="J134" s="119"/>
      <c r="K134" s="119"/>
      <c r="L134" s="119"/>
      <c r="M134" s="120" t="str">
        <f t="shared" si="0"/>
        <v/>
      </c>
      <c r="N134" s="120" t="str">
        <f t="shared" si="1"/>
        <v/>
      </c>
      <c r="O134" s="120" t="str">
        <f t="shared" si="4"/>
        <v/>
      </c>
      <c r="P134" s="120" t="str">
        <f t="shared" si="5"/>
        <v/>
      </c>
      <c r="Q134" s="121" t="str">
        <f t="shared" si="6"/>
        <v/>
      </c>
      <c r="R134" s="121" t="str">
        <f t="shared" si="7"/>
        <v/>
      </c>
      <c r="S134" s="249"/>
      <c r="T134" s="122"/>
      <c r="U134" s="122"/>
      <c r="V134" s="122"/>
      <c r="W134" s="122"/>
      <c r="X134" s="122"/>
      <c r="Y134" s="278"/>
      <c r="Z134" s="124"/>
      <c r="AA134" s="124"/>
    </row>
    <row r="135" spans="1:27" ht="18" customHeight="1">
      <c r="A135" s="118"/>
      <c r="B135" s="103"/>
      <c r="C135" s="103"/>
      <c r="D135" s="103"/>
      <c r="E135" s="110"/>
      <c r="F135" s="103"/>
      <c r="G135" s="103"/>
      <c r="H135" s="105"/>
      <c r="I135" s="125"/>
      <c r="J135" s="119"/>
      <c r="K135" s="119"/>
      <c r="L135" s="119"/>
      <c r="M135" s="120" t="str">
        <f t="shared" si="0"/>
        <v/>
      </c>
      <c r="N135" s="120" t="str">
        <f t="shared" si="1"/>
        <v/>
      </c>
      <c r="O135" s="120" t="str">
        <f t="shared" si="4"/>
        <v/>
      </c>
      <c r="P135" s="120" t="str">
        <f t="shared" si="5"/>
        <v/>
      </c>
      <c r="Q135" s="121" t="str">
        <f t="shared" si="6"/>
        <v/>
      </c>
      <c r="R135" s="121" t="str">
        <f t="shared" si="7"/>
        <v/>
      </c>
      <c r="S135" s="249"/>
      <c r="T135" s="122"/>
      <c r="U135" s="122"/>
      <c r="V135" s="122"/>
      <c r="W135" s="122"/>
      <c r="X135" s="122"/>
      <c r="Y135" s="278"/>
      <c r="Z135" s="124"/>
      <c r="AA135" s="124"/>
    </row>
    <row r="136" spans="1:27" ht="18" customHeight="1">
      <c r="A136" s="118"/>
      <c r="B136" s="103"/>
      <c r="C136" s="103"/>
      <c r="D136" s="103"/>
      <c r="E136" s="110"/>
      <c r="F136" s="103"/>
      <c r="G136" s="103"/>
      <c r="H136" s="105"/>
      <c r="I136" s="125"/>
      <c r="J136" s="119"/>
      <c r="K136" s="119"/>
      <c r="L136" s="119"/>
      <c r="M136" s="120" t="str">
        <f t="shared" si="0"/>
        <v/>
      </c>
      <c r="N136" s="120" t="str">
        <f t="shared" si="1"/>
        <v/>
      </c>
      <c r="O136" s="120" t="str">
        <f t="shared" si="4"/>
        <v/>
      </c>
      <c r="P136" s="120" t="str">
        <f t="shared" si="5"/>
        <v/>
      </c>
      <c r="Q136" s="121" t="str">
        <f t="shared" si="6"/>
        <v/>
      </c>
      <c r="R136" s="121" t="str">
        <f t="shared" si="7"/>
        <v/>
      </c>
      <c r="S136" s="249"/>
      <c r="T136" s="122"/>
      <c r="U136" s="122"/>
      <c r="V136" s="122"/>
      <c r="W136" s="122"/>
      <c r="X136" s="122"/>
      <c r="Y136" s="278"/>
      <c r="Z136" s="124"/>
      <c r="AA136" s="124"/>
    </row>
    <row r="137" spans="1:27" ht="18" customHeight="1">
      <c r="A137" s="118"/>
      <c r="B137" s="103"/>
      <c r="C137" s="103"/>
      <c r="D137" s="103"/>
      <c r="E137" s="110"/>
      <c r="F137" s="103"/>
      <c r="G137" s="103"/>
      <c r="H137" s="105"/>
      <c r="I137" s="125"/>
      <c r="J137" s="119"/>
      <c r="K137" s="119"/>
      <c r="L137" s="119"/>
      <c r="M137" s="120" t="str">
        <f t="shared" si="0"/>
        <v/>
      </c>
      <c r="N137" s="120" t="str">
        <f t="shared" si="1"/>
        <v/>
      </c>
      <c r="O137" s="120" t="str">
        <f t="shared" si="4"/>
        <v/>
      </c>
      <c r="P137" s="120" t="str">
        <f t="shared" si="5"/>
        <v/>
      </c>
      <c r="Q137" s="121" t="str">
        <f t="shared" si="6"/>
        <v/>
      </c>
      <c r="R137" s="121" t="str">
        <f t="shared" si="7"/>
        <v/>
      </c>
      <c r="S137" s="249"/>
      <c r="T137" s="122"/>
      <c r="U137" s="122"/>
      <c r="V137" s="122"/>
      <c r="W137" s="122"/>
      <c r="X137" s="122"/>
      <c r="Y137" s="278"/>
      <c r="Z137" s="124"/>
      <c r="AA137" s="124"/>
    </row>
    <row r="138" spans="1:27" ht="18" customHeight="1">
      <c r="A138" s="118"/>
      <c r="B138" s="103"/>
      <c r="C138" s="103"/>
      <c r="D138" s="103"/>
      <c r="E138" s="110"/>
      <c r="F138" s="103"/>
      <c r="G138" s="103"/>
      <c r="H138" s="105"/>
      <c r="I138" s="125"/>
      <c r="J138" s="119"/>
      <c r="K138" s="119"/>
      <c r="L138" s="119"/>
      <c r="M138" s="120" t="str">
        <f t="shared" si="0"/>
        <v/>
      </c>
      <c r="N138" s="120" t="str">
        <f t="shared" si="1"/>
        <v/>
      </c>
      <c r="O138" s="120" t="str">
        <f t="shared" si="4"/>
        <v/>
      </c>
      <c r="P138" s="120" t="str">
        <f t="shared" si="5"/>
        <v/>
      </c>
      <c r="Q138" s="121" t="str">
        <f t="shared" si="6"/>
        <v/>
      </c>
      <c r="R138" s="121" t="str">
        <f t="shared" si="7"/>
        <v/>
      </c>
      <c r="S138" s="249"/>
      <c r="T138" s="122"/>
      <c r="U138" s="122"/>
      <c r="V138" s="122"/>
      <c r="W138" s="122"/>
      <c r="X138" s="122"/>
      <c r="Y138" s="278"/>
      <c r="Z138" s="124"/>
      <c r="AA138" s="124"/>
    </row>
    <row r="139" spans="1:27" ht="18" customHeight="1">
      <c r="A139" s="118"/>
      <c r="B139" s="103"/>
      <c r="C139" s="103"/>
      <c r="D139" s="103"/>
      <c r="E139" s="110"/>
      <c r="F139" s="103"/>
      <c r="G139" s="103"/>
      <c r="H139" s="105"/>
      <c r="I139" s="126"/>
      <c r="M139" s="120" t="str">
        <f t="shared" si="0"/>
        <v/>
      </c>
      <c r="N139" s="120" t="str">
        <f t="shared" si="1"/>
        <v/>
      </c>
      <c r="O139" s="120" t="str">
        <f t="shared" si="4"/>
        <v/>
      </c>
      <c r="P139" s="120" t="str">
        <f t="shared" si="5"/>
        <v/>
      </c>
      <c r="Q139" s="121" t="str">
        <f t="shared" si="6"/>
        <v/>
      </c>
      <c r="R139" s="121" t="str">
        <f t="shared" si="7"/>
        <v/>
      </c>
      <c r="S139" s="249"/>
      <c r="T139" s="122"/>
      <c r="U139" s="122"/>
      <c r="V139" s="122"/>
      <c r="W139" s="122"/>
      <c r="X139" s="122"/>
      <c r="Y139" s="278"/>
      <c r="Z139" s="124"/>
      <c r="AA139" s="124"/>
    </row>
    <row r="140" spans="1:27" ht="18" customHeight="1">
      <c r="A140" s="118"/>
      <c r="B140" s="103"/>
      <c r="C140" s="103"/>
      <c r="D140" s="103"/>
      <c r="E140" s="110"/>
      <c r="F140" s="103"/>
      <c r="G140" s="103"/>
      <c r="H140" s="105"/>
      <c r="I140" s="125"/>
      <c r="J140" s="119"/>
      <c r="K140" s="119"/>
      <c r="L140" s="119"/>
      <c r="M140" s="120" t="str">
        <f t="shared" si="0"/>
        <v/>
      </c>
      <c r="N140" s="120" t="str">
        <f t="shared" si="1"/>
        <v/>
      </c>
      <c r="O140" s="120" t="str">
        <f t="shared" si="4"/>
        <v/>
      </c>
      <c r="P140" s="120" t="str">
        <f t="shared" si="5"/>
        <v/>
      </c>
      <c r="Q140" s="121" t="str">
        <f t="shared" si="6"/>
        <v/>
      </c>
      <c r="R140" s="121" t="str">
        <f t="shared" si="7"/>
        <v/>
      </c>
      <c r="S140" s="249"/>
      <c r="T140" s="122"/>
      <c r="U140" s="122"/>
      <c r="V140" s="122"/>
      <c r="W140" s="122"/>
      <c r="X140" s="122"/>
      <c r="Y140" s="278"/>
      <c r="Z140" s="124"/>
      <c r="AA140" s="124"/>
    </row>
    <row r="141" spans="1:27" ht="18" customHeight="1">
      <c r="A141" s="118"/>
      <c r="B141" s="103"/>
      <c r="C141" s="103"/>
      <c r="D141" s="103"/>
      <c r="E141" s="110"/>
      <c r="F141" s="103"/>
      <c r="G141" s="103"/>
      <c r="H141" s="105"/>
      <c r="I141" s="126"/>
      <c r="M141" s="120" t="str">
        <f t="shared" si="0"/>
        <v/>
      </c>
      <c r="N141" s="120" t="str">
        <f t="shared" si="1"/>
        <v/>
      </c>
      <c r="O141" s="120" t="str">
        <f t="shared" si="4"/>
        <v/>
      </c>
      <c r="P141" s="120" t="str">
        <f t="shared" si="5"/>
        <v/>
      </c>
      <c r="Q141" s="121" t="str">
        <f t="shared" si="6"/>
        <v/>
      </c>
      <c r="R141" s="121" t="str">
        <f t="shared" si="7"/>
        <v/>
      </c>
      <c r="S141" s="249"/>
      <c r="T141" s="122"/>
      <c r="U141" s="122"/>
      <c r="V141" s="122"/>
      <c r="W141" s="122"/>
      <c r="X141" s="122"/>
      <c r="Y141" s="278"/>
      <c r="Z141" s="124"/>
      <c r="AA141" s="124"/>
    </row>
    <row r="142" spans="1:27" ht="18" customHeight="1">
      <c r="A142" s="118"/>
      <c r="B142" s="103"/>
      <c r="C142" s="103"/>
      <c r="D142" s="103"/>
      <c r="E142" s="110"/>
      <c r="F142" s="103"/>
      <c r="G142" s="103"/>
      <c r="H142" s="105"/>
      <c r="I142" s="125"/>
      <c r="J142" s="119"/>
      <c r="K142" s="119"/>
      <c r="L142" s="119"/>
      <c r="M142" s="120" t="str">
        <f t="shared" si="0"/>
        <v/>
      </c>
      <c r="N142" s="120" t="str">
        <f t="shared" si="1"/>
        <v/>
      </c>
      <c r="O142" s="120" t="str">
        <f t="shared" si="4"/>
        <v/>
      </c>
      <c r="P142" s="120" t="str">
        <f t="shared" si="5"/>
        <v/>
      </c>
      <c r="Q142" s="121" t="str">
        <f t="shared" si="6"/>
        <v/>
      </c>
      <c r="R142" s="121" t="str">
        <f t="shared" si="7"/>
        <v/>
      </c>
      <c r="S142" s="249"/>
      <c r="T142" s="122"/>
      <c r="U142" s="122"/>
      <c r="V142" s="122"/>
      <c r="W142" s="122"/>
      <c r="X142" s="122"/>
      <c r="Y142" s="278"/>
      <c r="Z142" s="124"/>
      <c r="AA142" s="124"/>
    </row>
    <row r="143" spans="1:27" ht="18" customHeight="1">
      <c r="A143" s="118"/>
      <c r="B143" s="103"/>
      <c r="C143" s="103"/>
      <c r="D143" s="103"/>
      <c r="E143" s="110"/>
      <c r="F143" s="103"/>
      <c r="G143" s="103"/>
      <c r="H143" s="105"/>
      <c r="I143" s="125"/>
      <c r="J143" s="119"/>
      <c r="K143" s="119"/>
      <c r="L143" s="119"/>
      <c r="M143" s="120" t="str">
        <f t="shared" si="0"/>
        <v/>
      </c>
      <c r="N143" s="120" t="str">
        <f t="shared" si="1"/>
        <v/>
      </c>
      <c r="O143" s="120" t="str">
        <f t="shared" si="4"/>
        <v/>
      </c>
      <c r="P143" s="120" t="str">
        <f t="shared" si="5"/>
        <v/>
      </c>
      <c r="Q143" s="121" t="str">
        <f t="shared" si="6"/>
        <v/>
      </c>
      <c r="R143" s="121" t="str">
        <f t="shared" si="7"/>
        <v/>
      </c>
      <c r="S143" s="249"/>
      <c r="T143" s="122"/>
      <c r="U143" s="122"/>
      <c r="V143" s="122"/>
      <c r="W143" s="122"/>
      <c r="X143" s="122"/>
      <c r="Y143" s="278"/>
      <c r="Z143" s="124"/>
      <c r="AA143" s="124"/>
    </row>
    <row r="144" spans="1:27" ht="18" customHeight="1">
      <c r="A144" s="118"/>
      <c r="B144" s="103"/>
      <c r="C144" s="103"/>
      <c r="D144" s="103"/>
      <c r="E144" s="110"/>
      <c r="F144" s="103"/>
      <c r="G144" s="103"/>
      <c r="H144" s="105"/>
      <c r="I144" s="125"/>
      <c r="J144" s="119"/>
      <c r="K144" s="119"/>
      <c r="L144" s="119"/>
      <c r="M144" s="120" t="str">
        <f t="shared" si="0"/>
        <v/>
      </c>
      <c r="N144" s="120" t="str">
        <f t="shared" si="1"/>
        <v/>
      </c>
      <c r="O144" s="120" t="str">
        <f t="shared" si="4"/>
        <v/>
      </c>
      <c r="P144" s="120" t="str">
        <f t="shared" si="5"/>
        <v/>
      </c>
      <c r="Q144" s="121" t="str">
        <f t="shared" si="6"/>
        <v/>
      </c>
      <c r="R144" s="121" t="str">
        <f t="shared" si="7"/>
        <v/>
      </c>
      <c r="S144" s="249"/>
      <c r="T144" s="122"/>
      <c r="U144" s="122"/>
      <c r="V144" s="122"/>
      <c r="W144" s="122"/>
      <c r="X144" s="122"/>
      <c r="Y144" s="278"/>
      <c r="Z144" s="124"/>
      <c r="AA144" s="124"/>
    </row>
    <row r="145" spans="1:27" ht="18" customHeight="1">
      <c r="A145" s="118"/>
      <c r="B145" s="103"/>
      <c r="C145" s="103"/>
      <c r="D145" s="103"/>
      <c r="E145" s="110"/>
      <c r="F145" s="103"/>
      <c r="G145" s="103"/>
      <c r="H145" s="105"/>
      <c r="I145" s="126"/>
      <c r="M145" s="120" t="str">
        <f t="shared" si="0"/>
        <v/>
      </c>
      <c r="N145" s="120" t="str">
        <f t="shared" si="1"/>
        <v/>
      </c>
      <c r="O145" s="120" t="str">
        <f t="shared" si="4"/>
        <v/>
      </c>
      <c r="P145" s="120" t="str">
        <f t="shared" si="5"/>
        <v/>
      </c>
      <c r="Q145" s="121" t="str">
        <f t="shared" si="6"/>
        <v/>
      </c>
      <c r="R145" s="121" t="str">
        <f t="shared" si="7"/>
        <v/>
      </c>
      <c r="S145" s="249"/>
      <c r="T145" s="122"/>
      <c r="U145" s="122"/>
      <c r="V145" s="122"/>
      <c r="W145" s="122"/>
      <c r="X145" s="122"/>
      <c r="Y145" s="278"/>
      <c r="Z145" s="124"/>
      <c r="AA145" s="124"/>
    </row>
    <row r="146" spans="1:27" ht="18" customHeight="1">
      <c r="A146" s="127"/>
      <c r="B146" s="103"/>
      <c r="C146" s="103"/>
      <c r="D146" s="103"/>
      <c r="E146" s="110"/>
      <c r="F146" s="103"/>
      <c r="G146" s="103"/>
      <c r="H146" s="105"/>
      <c r="I146" s="119"/>
      <c r="M146" s="120" t="str">
        <f t="shared" si="0"/>
        <v/>
      </c>
      <c r="N146" s="120" t="str">
        <f t="shared" si="1"/>
        <v/>
      </c>
      <c r="O146" s="120" t="str">
        <f t="shared" si="4"/>
        <v/>
      </c>
      <c r="P146" s="120" t="str">
        <f t="shared" si="5"/>
        <v/>
      </c>
      <c r="Q146" s="121" t="str">
        <f t="shared" si="6"/>
        <v/>
      </c>
      <c r="R146" s="121" t="str">
        <f t="shared" si="7"/>
        <v/>
      </c>
      <c r="S146" s="249"/>
      <c r="T146" s="122"/>
      <c r="U146" s="122"/>
      <c r="V146" s="122"/>
      <c r="W146" s="122"/>
      <c r="X146" s="122"/>
      <c r="Y146" s="278"/>
      <c r="Z146" s="124"/>
      <c r="AA146" s="124"/>
    </row>
    <row r="147" spans="1:27" ht="18" customHeight="1">
      <c r="A147" s="127"/>
      <c r="B147" s="103"/>
      <c r="C147" s="103"/>
      <c r="D147" s="103"/>
      <c r="E147" s="110"/>
      <c r="F147" s="103"/>
      <c r="G147" s="103"/>
      <c r="H147" s="105"/>
      <c r="I147" s="128"/>
      <c r="M147" s="120" t="str">
        <f t="shared" si="0"/>
        <v/>
      </c>
      <c r="N147" s="120" t="str">
        <f t="shared" si="1"/>
        <v/>
      </c>
      <c r="O147" s="120" t="str">
        <f t="shared" si="4"/>
        <v/>
      </c>
      <c r="P147" s="120" t="str">
        <f t="shared" si="5"/>
        <v/>
      </c>
      <c r="Q147" s="121" t="str">
        <f t="shared" si="6"/>
        <v/>
      </c>
      <c r="R147" s="121" t="str">
        <f t="shared" si="7"/>
        <v/>
      </c>
      <c r="S147" s="249"/>
      <c r="T147" s="122"/>
      <c r="U147" s="122"/>
      <c r="V147" s="122"/>
      <c r="W147" s="122"/>
      <c r="X147" s="122"/>
      <c r="Y147" s="278"/>
      <c r="Z147" s="124"/>
      <c r="AA147" s="124"/>
    </row>
    <row r="148" spans="1:27" ht="18" customHeight="1">
      <c r="A148" s="127"/>
      <c r="B148" s="103"/>
      <c r="C148" s="103"/>
      <c r="D148" s="103"/>
      <c r="E148" s="110"/>
      <c r="F148" s="103"/>
      <c r="G148" s="103"/>
      <c r="H148" s="105"/>
      <c r="I148" s="128"/>
      <c r="M148" s="120" t="str">
        <f t="shared" si="0"/>
        <v/>
      </c>
      <c r="N148" s="120" t="str">
        <f t="shared" si="1"/>
        <v/>
      </c>
      <c r="O148" s="120" t="str">
        <f t="shared" si="4"/>
        <v/>
      </c>
      <c r="P148" s="120" t="str">
        <f t="shared" si="5"/>
        <v/>
      </c>
      <c r="Q148" s="121" t="str">
        <f t="shared" si="6"/>
        <v/>
      </c>
      <c r="R148" s="121" t="str">
        <f t="shared" si="7"/>
        <v/>
      </c>
      <c r="S148" s="249"/>
      <c r="T148" s="122"/>
      <c r="U148" s="122"/>
      <c r="V148" s="122"/>
      <c r="W148" s="122"/>
      <c r="X148" s="122"/>
      <c r="Y148" s="278"/>
      <c r="Z148" s="124"/>
      <c r="AA148" s="124"/>
    </row>
    <row r="149" spans="1:27" ht="18" customHeight="1">
      <c r="A149" s="127"/>
      <c r="B149" s="103"/>
      <c r="C149" s="103"/>
      <c r="D149" s="103"/>
      <c r="E149" s="110"/>
      <c r="F149" s="103"/>
      <c r="G149" s="103"/>
      <c r="H149" s="105"/>
      <c r="I149" s="119"/>
      <c r="J149" s="119"/>
      <c r="K149" s="119"/>
      <c r="L149" s="119"/>
      <c r="M149" s="120" t="str">
        <f t="shared" si="0"/>
        <v/>
      </c>
      <c r="N149" s="120" t="str">
        <f t="shared" si="1"/>
        <v/>
      </c>
      <c r="O149" s="120" t="str">
        <f t="shared" si="4"/>
        <v/>
      </c>
      <c r="P149" s="120" t="str">
        <f t="shared" si="5"/>
        <v/>
      </c>
      <c r="Q149" s="121" t="str">
        <f t="shared" si="6"/>
        <v/>
      </c>
      <c r="R149" s="121" t="str">
        <f t="shared" si="7"/>
        <v/>
      </c>
      <c r="S149" s="249"/>
      <c r="T149" s="122"/>
      <c r="U149" s="122"/>
      <c r="V149" s="122"/>
      <c r="W149" s="122"/>
      <c r="X149" s="122"/>
      <c r="Y149" s="278"/>
      <c r="Z149" s="124"/>
      <c r="AA149" s="124"/>
    </row>
    <row r="150" spans="1:27" ht="18" customHeight="1">
      <c r="A150" s="127"/>
      <c r="B150" s="103"/>
      <c r="C150" s="103"/>
      <c r="D150" s="103"/>
      <c r="E150" s="110"/>
      <c r="F150" s="103"/>
      <c r="G150" s="103"/>
      <c r="H150" s="105"/>
      <c r="I150" s="119"/>
      <c r="J150" s="119"/>
      <c r="K150" s="119"/>
      <c r="L150" s="119"/>
      <c r="M150" s="120" t="str">
        <f t="shared" si="0"/>
        <v/>
      </c>
      <c r="N150" s="120" t="str">
        <f t="shared" si="1"/>
        <v/>
      </c>
      <c r="O150" s="120" t="str">
        <f t="shared" si="4"/>
        <v/>
      </c>
      <c r="P150" s="120" t="str">
        <f t="shared" si="5"/>
        <v/>
      </c>
      <c r="Q150" s="121" t="str">
        <f t="shared" si="6"/>
        <v/>
      </c>
      <c r="R150" s="121" t="str">
        <f t="shared" si="7"/>
        <v/>
      </c>
      <c r="S150" s="249"/>
      <c r="T150" s="122"/>
      <c r="U150" s="122"/>
      <c r="V150" s="122"/>
      <c r="W150" s="122"/>
      <c r="X150" s="122"/>
      <c r="Y150" s="278"/>
      <c r="Z150" s="124"/>
      <c r="AA150" s="124"/>
    </row>
    <row r="151" spans="1:27" ht="18" customHeight="1">
      <c r="A151" s="127"/>
      <c r="B151" s="103"/>
      <c r="C151" s="103"/>
      <c r="D151" s="103"/>
      <c r="E151" s="110"/>
      <c r="F151" s="103"/>
      <c r="G151" s="103"/>
      <c r="H151" s="105"/>
      <c r="I151" s="119"/>
      <c r="J151" s="119"/>
      <c r="K151" s="119"/>
      <c r="L151" s="119"/>
      <c r="M151" s="120" t="str">
        <f t="shared" si="0"/>
        <v/>
      </c>
      <c r="N151" s="120" t="str">
        <f t="shared" si="1"/>
        <v/>
      </c>
      <c r="O151" s="120" t="str">
        <f t="shared" si="4"/>
        <v/>
      </c>
      <c r="P151" s="120" t="str">
        <f t="shared" si="5"/>
        <v/>
      </c>
      <c r="Q151" s="121" t="str">
        <f t="shared" si="6"/>
        <v/>
      </c>
      <c r="R151" s="121" t="str">
        <f t="shared" si="7"/>
        <v/>
      </c>
      <c r="S151" s="249"/>
      <c r="T151" s="122"/>
      <c r="U151" s="122"/>
      <c r="V151" s="122"/>
      <c r="W151" s="122"/>
      <c r="X151" s="122"/>
      <c r="Y151" s="278"/>
      <c r="Z151" s="124"/>
      <c r="AA151" s="124"/>
    </row>
    <row r="152" spans="1:27" ht="18" customHeight="1">
      <c r="A152" s="127"/>
      <c r="B152" s="103"/>
      <c r="C152" s="103"/>
      <c r="D152" s="103"/>
      <c r="E152" s="110"/>
      <c r="F152" s="103"/>
      <c r="G152" s="103"/>
      <c r="H152" s="105"/>
      <c r="I152" s="119"/>
      <c r="J152" s="119"/>
      <c r="K152" s="119"/>
      <c r="L152" s="119"/>
      <c r="M152" s="120" t="str">
        <f t="shared" si="0"/>
        <v/>
      </c>
      <c r="N152" s="120" t="str">
        <f t="shared" si="1"/>
        <v/>
      </c>
      <c r="O152" s="120" t="str">
        <f t="shared" si="4"/>
        <v/>
      </c>
      <c r="P152" s="120" t="str">
        <f t="shared" si="5"/>
        <v/>
      </c>
      <c r="Q152" s="121" t="str">
        <f t="shared" si="6"/>
        <v/>
      </c>
      <c r="R152" s="121" t="str">
        <f t="shared" si="7"/>
        <v/>
      </c>
      <c r="S152" s="249"/>
      <c r="T152" s="122"/>
      <c r="U152" s="122"/>
      <c r="V152" s="122"/>
      <c r="W152" s="122"/>
      <c r="X152" s="122"/>
      <c r="Y152" s="278"/>
      <c r="Z152" s="124"/>
      <c r="AA152" s="124"/>
    </row>
    <row r="153" spans="1:27" ht="18" customHeight="1">
      <c r="A153" s="127"/>
      <c r="B153" s="103"/>
      <c r="C153" s="103"/>
      <c r="D153" s="103"/>
      <c r="E153" s="110"/>
      <c r="F153" s="103"/>
      <c r="G153" s="103"/>
      <c r="H153" s="105"/>
      <c r="I153" s="119"/>
      <c r="J153" s="119"/>
      <c r="K153" s="119"/>
      <c r="L153" s="119"/>
      <c r="M153" s="120" t="str">
        <f t="shared" si="0"/>
        <v/>
      </c>
      <c r="N153" s="120" t="str">
        <f t="shared" si="1"/>
        <v/>
      </c>
      <c r="O153" s="120" t="str">
        <f t="shared" si="4"/>
        <v/>
      </c>
      <c r="P153" s="120" t="str">
        <f t="shared" si="5"/>
        <v/>
      </c>
      <c r="Q153" s="121" t="str">
        <f t="shared" si="6"/>
        <v/>
      </c>
      <c r="R153" s="121" t="str">
        <f t="shared" si="7"/>
        <v/>
      </c>
      <c r="S153" s="249"/>
      <c r="T153" s="122"/>
      <c r="U153" s="122"/>
      <c r="V153" s="122"/>
      <c r="W153" s="122"/>
      <c r="X153" s="122"/>
      <c r="Y153" s="278"/>
      <c r="Z153" s="124"/>
      <c r="AA153" s="124"/>
    </row>
    <row r="154" spans="1:27" ht="18" customHeight="1">
      <c r="A154" s="127"/>
      <c r="B154" s="103"/>
      <c r="C154" s="103"/>
      <c r="D154" s="103"/>
      <c r="E154" s="110"/>
      <c r="F154" s="103"/>
      <c r="G154" s="103"/>
      <c r="H154" s="105"/>
      <c r="I154" s="119"/>
      <c r="J154" s="119"/>
      <c r="K154" s="119"/>
      <c r="L154" s="119"/>
      <c r="M154" s="120" t="str">
        <f t="shared" si="0"/>
        <v/>
      </c>
      <c r="N154" s="120" t="str">
        <f t="shared" si="1"/>
        <v/>
      </c>
      <c r="O154" s="120" t="str">
        <f t="shared" si="4"/>
        <v/>
      </c>
      <c r="P154" s="120" t="str">
        <f t="shared" si="5"/>
        <v/>
      </c>
      <c r="Q154" s="121" t="str">
        <f t="shared" si="6"/>
        <v/>
      </c>
      <c r="R154" s="121" t="str">
        <f t="shared" si="7"/>
        <v/>
      </c>
      <c r="S154" s="249"/>
      <c r="T154" s="122"/>
      <c r="U154" s="122"/>
      <c r="V154" s="122"/>
      <c r="W154" s="122"/>
      <c r="X154" s="122"/>
      <c r="Y154" s="278"/>
      <c r="Z154" s="124"/>
      <c r="AA154" s="124"/>
    </row>
    <row r="155" spans="1:27" ht="18" customHeight="1">
      <c r="A155" s="127"/>
      <c r="B155" s="103"/>
      <c r="C155" s="103"/>
      <c r="D155" s="103"/>
      <c r="E155" s="110"/>
      <c r="F155" s="103"/>
      <c r="G155" s="103"/>
      <c r="H155" s="105"/>
      <c r="I155" s="119"/>
      <c r="J155" s="119"/>
      <c r="K155" s="119"/>
      <c r="L155" s="119"/>
      <c r="M155" s="120" t="str">
        <f t="shared" si="0"/>
        <v/>
      </c>
      <c r="N155" s="120" t="str">
        <f t="shared" si="1"/>
        <v/>
      </c>
      <c r="O155" s="120" t="str">
        <f t="shared" si="4"/>
        <v/>
      </c>
      <c r="P155" s="120" t="str">
        <f t="shared" si="5"/>
        <v/>
      </c>
      <c r="Q155" s="121" t="str">
        <f t="shared" si="6"/>
        <v/>
      </c>
      <c r="R155" s="121" t="str">
        <f t="shared" si="7"/>
        <v/>
      </c>
      <c r="S155" s="249"/>
      <c r="T155" s="122"/>
      <c r="U155" s="122"/>
      <c r="V155" s="122"/>
      <c r="W155" s="122"/>
      <c r="X155" s="122"/>
      <c r="Y155" s="278"/>
      <c r="Z155" s="124"/>
      <c r="AA155" s="124"/>
    </row>
    <row r="156" spans="1:27" ht="18" customHeight="1">
      <c r="A156" s="127"/>
      <c r="B156" s="103"/>
      <c r="C156" s="103"/>
      <c r="D156" s="103"/>
      <c r="E156" s="110"/>
      <c r="F156" s="103"/>
      <c r="G156" s="103"/>
      <c r="H156" s="105"/>
      <c r="I156" s="119"/>
      <c r="J156" s="119"/>
      <c r="K156" s="119"/>
      <c r="L156" s="119"/>
      <c r="M156" s="120" t="str">
        <f t="shared" si="0"/>
        <v/>
      </c>
      <c r="N156" s="120" t="str">
        <f t="shared" si="1"/>
        <v/>
      </c>
      <c r="O156" s="120" t="str">
        <f t="shared" si="4"/>
        <v/>
      </c>
      <c r="P156" s="120" t="str">
        <f t="shared" si="5"/>
        <v/>
      </c>
      <c r="Q156" s="121" t="str">
        <f t="shared" si="6"/>
        <v/>
      </c>
      <c r="R156" s="121" t="str">
        <f t="shared" si="7"/>
        <v/>
      </c>
      <c r="S156" s="249"/>
      <c r="T156" s="122"/>
      <c r="U156" s="122"/>
      <c r="V156" s="122"/>
      <c r="W156" s="122"/>
      <c r="X156" s="122"/>
      <c r="Y156" s="278"/>
      <c r="Z156" s="124"/>
      <c r="AA156" s="124"/>
    </row>
    <row r="157" spans="1:27" ht="18" customHeight="1">
      <c r="A157" s="127"/>
      <c r="B157" s="103"/>
      <c r="C157" s="103"/>
      <c r="D157" s="103"/>
      <c r="E157" s="110"/>
      <c r="F157" s="103"/>
      <c r="G157" s="103"/>
      <c r="H157" s="105"/>
      <c r="I157" s="119"/>
      <c r="J157" s="119"/>
      <c r="K157" s="119"/>
      <c r="L157" s="119"/>
      <c r="M157" s="120" t="str">
        <f t="shared" si="0"/>
        <v/>
      </c>
      <c r="N157" s="120" t="str">
        <f t="shared" si="1"/>
        <v/>
      </c>
      <c r="O157" s="120" t="str">
        <f t="shared" si="4"/>
        <v/>
      </c>
      <c r="P157" s="120" t="str">
        <f t="shared" si="5"/>
        <v/>
      </c>
      <c r="Q157" s="121" t="str">
        <f t="shared" si="6"/>
        <v/>
      </c>
      <c r="R157" s="121" t="str">
        <f t="shared" si="7"/>
        <v/>
      </c>
      <c r="S157" s="249"/>
      <c r="T157" s="122"/>
      <c r="U157" s="122"/>
      <c r="V157" s="122"/>
      <c r="W157" s="122"/>
      <c r="X157" s="122"/>
      <c r="Y157" s="278"/>
      <c r="Z157" s="124"/>
      <c r="AA157" s="124"/>
    </row>
    <row r="158" spans="1:27" ht="18" customHeight="1">
      <c r="A158" s="127"/>
      <c r="B158" s="103"/>
      <c r="C158" s="103"/>
      <c r="D158" s="103"/>
      <c r="E158" s="110"/>
      <c r="F158" s="103"/>
      <c r="G158" s="103"/>
      <c r="H158" s="105"/>
      <c r="I158" s="119"/>
      <c r="J158" s="119"/>
      <c r="K158" s="119"/>
      <c r="L158" s="119"/>
      <c r="M158" s="120" t="str">
        <f t="shared" si="0"/>
        <v/>
      </c>
      <c r="N158" s="120" t="str">
        <f t="shared" si="1"/>
        <v/>
      </c>
      <c r="O158" s="120" t="str">
        <f t="shared" si="4"/>
        <v/>
      </c>
      <c r="P158" s="120" t="str">
        <f t="shared" si="5"/>
        <v/>
      </c>
      <c r="Q158" s="121" t="str">
        <f t="shared" si="6"/>
        <v/>
      </c>
      <c r="R158" s="121" t="str">
        <f t="shared" si="7"/>
        <v/>
      </c>
      <c r="S158" s="249"/>
      <c r="T158" s="122"/>
      <c r="U158" s="122"/>
      <c r="V158" s="122"/>
      <c r="W158" s="122"/>
      <c r="X158" s="122"/>
      <c r="Y158" s="278"/>
      <c r="Z158" s="124"/>
      <c r="AA158" s="124"/>
    </row>
    <row r="159" spans="1:27" ht="18" customHeight="1">
      <c r="A159" s="127"/>
      <c r="B159" s="103"/>
      <c r="C159" s="103"/>
      <c r="D159" s="103"/>
      <c r="E159" s="110"/>
      <c r="F159" s="103"/>
      <c r="G159" s="103"/>
      <c r="H159" s="105"/>
      <c r="I159" s="128"/>
      <c r="M159" s="120" t="str">
        <f t="shared" si="0"/>
        <v/>
      </c>
      <c r="N159" s="120" t="str">
        <f t="shared" si="1"/>
        <v/>
      </c>
      <c r="O159" s="120" t="str">
        <f t="shared" si="4"/>
        <v/>
      </c>
      <c r="P159" s="120" t="str">
        <f t="shared" si="5"/>
        <v/>
      </c>
      <c r="Q159" s="121" t="str">
        <f t="shared" si="6"/>
        <v/>
      </c>
      <c r="R159" s="121" t="str">
        <f t="shared" si="7"/>
        <v/>
      </c>
      <c r="S159" s="249"/>
      <c r="T159" s="122"/>
      <c r="U159" s="122"/>
      <c r="V159" s="122"/>
      <c r="W159" s="122"/>
      <c r="X159" s="122"/>
      <c r="Y159" s="278"/>
      <c r="Z159" s="124"/>
      <c r="AA159" s="124"/>
    </row>
    <row r="160" spans="1:27" ht="18" customHeight="1">
      <c r="A160" s="127"/>
      <c r="B160" s="103"/>
      <c r="C160" s="103"/>
      <c r="D160" s="103"/>
      <c r="E160" s="110"/>
      <c r="F160" s="103"/>
      <c r="G160" s="103"/>
      <c r="H160" s="105"/>
      <c r="I160" s="128"/>
      <c r="M160" s="120" t="str">
        <f t="shared" si="0"/>
        <v/>
      </c>
      <c r="N160" s="120" t="str">
        <f t="shared" si="1"/>
        <v/>
      </c>
      <c r="O160" s="120" t="str">
        <f t="shared" si="4"/>
        <v/>
      </c>
      <c r="P160" s="120" t="str">
        <f t="shared" si="5"/>
        <v/>
      </c>
      <c r="Q160" s="121" t="str">
        <f t="shared" si="6"/>
        <v/>
      </c>
      <c r="R160" s="121" t="str">
        <f t="shared" si="7"/>
        <v/>
      </c>
      <c r="S160" s="249"/>
      <c r="T160" s="122"/>
      <c r="U160" s="122"/>
      <c r="V160" s="122"/>
      <c r="W160" s="122"/>
      <c r="X160" s="122"/>
      <c r="Y160" s="278"/>
      <c r="Z160" s="124"/>
      <c r="AA160" s="124"/>
    </row>
    <row r="161" spans="1:27" ht="18" customHeight="1">
      <c r="A161" s="127"/>
      <c r="B161" s="103"/>
      <c r="C161" s="103"/>
      <c r="D161" s="103"/>
      <c r="E161" s="110"/>
      <c r="F161" s="103"/>
      <c r="G161" s="103"/>
      <c r="H161" s="105"/>
      <c r="I161" s="128"/>
      <c r="M161" s="120" t="str">
        <f t="shared" si="0"/>
        <v/>
      </c>
      <c r="N161" s="120" t="str">
        <f t="shared" si="1"/>
        <v/>
      </c>
      <c r="O161" s="120" t="str">
        <f t="shared" si="4"/>
        <v/>
      </c>
      <c r="P161" s="120" t="str">
        <f t="shared" si="5"/>
        <v/>
      </c>
      <c r="Q161" s="121" t="str">
        <f t="shared" si="6"/>
        <v/>
      </c>
      <c r="R161" s="121" t="str">
        <f t="shared" si="7"/>
        <v/>
      </c>
      <c r="S161" s="249"/>
      <c r="T161" s="122"/>
      <c r="U161" s="122"/>
      <c r="V161" s="122"/>
      <c r="W161" s="122"/>
      <c r="X161" s="122"/>
      <c r="Y161" s="278"/>
      <c r="Z161" s="124"/>
      <c r="AA161" s="124"/>
    </row>
    <row r="162" spans="1:27" ht="18" customHeight="1">
      <c r="A162" s="127"/>
      <c r="B162" s="103"/>
      <c r="C162" s="103"/>
      <c r="D162" s="103"/>
      <c r="E162" s="110"/>
      <c r="F162" s="103"/>
      <c r="G162" s="103"/>
      <c r="H162" s="105"/>
      <c r="I162" s="128"/>
      <c r="M162" s="120" t="str">
        <f t="shared" si="0"/>
        <v/>
      </c>
      <c r="N162" s="120" t="str">
        <f t="shared" si="1"/>
        <v/>
      </c>
      <c r="O162" s="120" t="str">
        <f t="shared" si="4"/>
        <v/>
      </c>
      <c r="P162" s="120" t="str">
        <f t="shared" si="5"/>
        <v/>
      </c>
      <c r="Q162" s="121" t="str">
        <f t="shared" si="6"/>
        <v/>
      </c>
      <c r="R162" s="121" t="str">
        <f t="shared" si="7"/>
        <v/>
      </c>
      <c r="S162" s="249"/>
      <c r="T162" s="122"/>
      <c r="U162" s="122"/>
      <c r="V162" s="122"/>
      <c r="W162" s="122"/>
      <c r="X162" s="122"/>
      <c r="Y162" s="278"/>
      <c r="Z162" s="124"/>
      <c r="AA162" s="124"/>
    </row>
    <row r="163" spans="1:27" ht="18" customHeight="1">
      <c r="A163" s="127"/>
      <c r="B163" s="103"/>
      <c r="C163" s="103"/>
      <c r="D163" s="103"/>
      <c r="E163" s="110"/>
      <c r="F163" s="103"/>
      <c r="G163" s="103"/>
      <c r="H163" s="105"/>
      <c r="I163" s="128"/>
      <c r="M163" s="120" t="str">
        <f t="shared" si="0"/>
        <v/>
      </c>
      <c r="N163" s="120" t="str">
        <f t="shared" si="1"/>
        <v/>
      </c>
      <c r="O163" s="120" t="str">
        <f t="shared" si="4"/>
        <v/>
      </c>
      <c r="P163" s="120" t="str">
        <f t="shared" si="5"/>
        <v/>
      </c>
      <c r="Q163" s="121" t="str">
        <f t="shared" si="6"/>
        <v/>
      </c>
      <c r="R163" s="121" t="str">
        <f t="shared" si="7"/>
        <v/>
      </c>
      <c r="S163" s="249"/>
      <c r="T163" s="122"/>
      <c r="U163" s="122"/>
      <c r="V163" s="122"/>
      <c r="W163" s="122"/>
      <c r="X163" s="122"/>
      <c r="Y163" s="278"/>
      <c r="Z163" s="124"/>
      <c r="AA163" s="124"/>
    </row>
    <row r="164" spans="1:27" ht="18" customHeight="1">
      <c r="A164" s="127"/>
      <c r="B164" s="103"/>
      <c r="C164" s="103"/>
      <c r="D164" s="103"/>
      <c r="E164" s="110"/>
      <c r="F164" s="103"/>
      <c r="G164" s="103"/>
      <c r="H164" s="105"/>
      <c r="I164" s="128"/>
      <c r="M164" s="120" t="str">
        <f t="shared" si="0"/>
        <v/>
      </c>
      <c r="N164" s="120" t="str">
        <f t="shared" si="1"/>
        <v/>
      </c>
      <c r="O164" s="120" t="str">
        <f t="shared" si="4"/>
        <v/>
      </c>
      <c r="P164" s="120" t="str">
        <f t="shared" si="5"/>
        <v/>
      </c>
      <c r="Q164" s="121" t="str">
        <f t="shared" si="6"/>
        <v/>
      </c>
      <c r="R164" s="121" t="str">
        <f t="shared" si="7"/>
        <v/>
      </c>
      <c r="S164" s="249"/>
      <c r="T164" s="122"/>
      <c r="U164" s="122"/>
      <c r="V164" s="122"/>
      <c r="W164" s="122"/>
      <c r="X164" s="122"/>
      <c r="Y164" s="278"/>
      <c r="Z164" s="124"/>
      <c r="AA164" s="124"/>
    </row>
    <row r="165" spans="1:27" ht="18" customHeight="1">
      <c r="A165" s="127"/>
      <c r="B165" s="103"/>
      <c r="C165" s="103"/>
      <c r="D165" s="103"/>
      <c r="E165" s="110"/>
      <c r="F165" s="103"/>
      <c r="G165" s="103"/>
      <c r="H165" s="105"/>
      <c r="I165" s="119"/>
      <c r="M165" s="120" t="str">
        <f t="shared" si="0"/>
        <v/>
      </c>
      <c r="N165" s="120" t="str">
        <f t="shared" si="1"/>
        <v/>
      </c>
      <c r="O165" s="120" t="str">
        <f t="shared" si="4"/>
        <v/>
      </c>
      <c r="P165" s="120" t="str">
        <f t="shared" si="5"/>
        <v/>
      </c>
      <c r="Q165" s="121" t="str">
        <f t="shared" si="6"/>
        <v/>
      </c>
      <c r="R165" s="121" t="str">
        <f t="shared" si="7"/>
        <v/>
      </c>
      <c r="S165" s="249"/>
      <c r="T165" s="122"/>
      <c r="U165" s="122"/>
      <c r="V165" s="122"/>
      <c r="W165" s="122"/>
      <c r="X165" s="122"/>
      <c r="Y165" s="278"/>
      <c r="Z165" s="124"/>
      <c r="AA165" s="124"/>
    </row>
    <row r="166" spans="1:27" ht="18" customHeight="1">
      <c r="A166" s="127"/>
      <c r="B166" s="103"/>
      <c r="C166" s="103"/>
      <c r="D166" s="103"/>
      <c r="E166" s="110"/>
      <c r="F166" s="103"/>
      <c r="G166" s="103"/>
      <c r="H166" s="105"/>
      <c r="I166" s="128"/>
      <c r="M166" s="120" t="str">
        <f t="shared" si="0"/>
        <v/>
      </c>
      <c r="N166" s="120" t="str">
        <f t="shared" si="1"/>
        <v/>
      </c>
      <c r="O166" s="120" t="str">
        <f t="shared" si="4"/>
        <v/>
      </c>
      <c r="P166" s="120" t="str">
        <f t="shared" si="5"/>
        <v/>
      </c>
      <c r="Q166" s="121" t="str">
        <f t="shared" si="6"/>
        <v/>
      </c>
      <c r="R166" s="121" t="str">
        <f t="shared" si="7"/>
        <v/>
      </c>
      <c r="S166" s="249"/>
      <c r="T166" s="122"/>
      <c r="U166" s="122"/>
      <c r="V166" s="122"/>
      <c r="W166" s="122"/>
      <c r="X166" s="122"/>
      <c r="Y166" s="278"/>
      <c r="Z166" s="124"/>
      <c r="AA166" s="124"/>
    </row>
    <row r="167" spans="1:27" ht="18" customHeight="1">
      <c r="A167" s="127"/>
      <c r="B167" s="103"/>
      <c r="C167" s="103"/>
      <c r="D167" s="103"/>
      <c r="E167" s="110"/>
      <c r="F167" s="103"/>
      <c r="G167" s="103"/>
      <c r="H167" s="105"/>
      <c r="I167" s="128"/>
      <c r="M167" s="120" t="str">
        <f t="shared" si="0"/>
        <v/>
      </c>
      <c r="N167" s="120" t="str">
        <f t="shared" si="1"/>
        <v/>
      </c>
      <c r="O167" s="120" t="str">
        <f t="shared" si="4"/>
        <v/>
      </c>
      <c r="P167" s="120" t="str">
        <f t="shared" si="5"/>
        <v/>
      </c>
      <c r="Q167" s="121" t="str">
        <f t="shared" si="6"/>
        <v/>
      </c>
      <c r="R167" s="121" t="str">
        <f t="shared" si="7"/>
        <v/>
      </c>
      <c r="S167" s="249"/>
      <c r="T167" s="122"/>
      <c r="U167" s="122"/>
      <c r="V167" s="122"/>
      <c r="W167" s="122"/>
      <c r="X167" s="122"/>
      <c r="Y167" s="278"/>
      <c r="Z167" s="124"/>
      <c r="AA167" s="124"/>
    </row>
    <row r="168" spans="1:27" ht="18" customHeight="1">
      <c r="A168" s="127"/>
      <c r="B168" s="103"/>
      <c r="C168" s="103"/>
      <c r="D168" s="103"/>
      <c r="E168" s="110"/>
      <c r="F168" s="103"/>
      <c r="G168" s="103"/>
      <c r="H168" s="105"/>
      <c r="I168" s="128"/>
      <c r="M168" s="120" t="str">
        <f t="shared" si="0"/>
        <v/>
      </c>
      <c r="N168" s="120" t="str">
        <f t="shared" si="1"/>
        <v/>
      </c>
      <c r="O168" s="120" t="str">
        <f t="shared" si="4"/>
        <v/>
      </c>
      <c r="P168" s="120" t="str">
        <f t="shared" si="5"/>
        <v/>
      </c>
      <c r="Q168" s="121" t="str">
        <f t="shared" si="6"/>
        <v/>
      </c>
      <c r="R168" s="121" t="str">
        <f t="shared" si="7"/>
        <v/>
      </c>
      <c r="S168" s="249"/>
      <c r="T168" s="122"/>
      <c r="U168" s="122"/>
      <c r="V168" s="122"/>
      <c r="W168" s="122"/>
      <c r="X168" s="122"/>
      <c r="Y168" s="278"/>
      <c r="Z168" s="124"/>
      <c r="AA168" s="124"/>
    </row>
    <row r="169" spans="1:27" ht="18" customHeight="1">
      <c r="A169" s="127"/>
      <c r="B169" s="103"/>
      <c r="C169" s="103"/>
      <c r="D169" s="103"/>
      <c r="E169" s="110"/>
      <c r="F169" s="103"/>
      <c r="G169" s="103"/>
      <c r="H169" s="105"/>
      <c r="I169" s="128"/>
      <c r="M169" s="120" t="str">
        <f t="shared" si="0"/>
        <v/>
      </c>
      <c r="N169" s="120" t="str">
        <f t="shared" si="1"/>
        <v/>
      </c>
      <c r="O169" s="120" t="str">
        <f t="shared" si="4"/>
        <v/>
      </c>
      <c r="P169" s="120" t="str">
        <f t="shared" si="5"/>
        <v/>
      </c>
      <c r="Q169" s="121" t="str">
        <f t="shared" si="6"/>
        <v/>
      </c>
      <c r="R169" s="121" t="str">
        <f t="shared" si="7"/>
        <v/>
      </c>
      <c r="S169" s="249"/>
      <c r="T169" s="122"/>
      <c r="U169" s="122"/>
      <c r="V169" s="122"/>
      <c r="W169" s="122"/>
      <c r="X169" s="122"/>
      <c r="Y169" s="278"/>
      <c r="Z169" s="124"/>
      <c r="AA169" s="124"/>
    </row>
    <row r="170" spans="1:27" ht="18" customHeight="1">
      <c r="A170" s="127"/>
      <c r="B170" s="103"/>
      <c r="C170" s="103"/>
      <c r="D170" s="103"/>
      <c r="E170" s="110"/>
      <c r="F170" s="103"/>
      <c r="G170" s="103"/>
      <c r="H170" s="105"/>
      <c r="I170" s="128"/>
      <c r="M170" s="120" t="str">
        <f t="shared" si="0"/>
        <v/>
      </c>
      <c r="N170" s="120" t="str">
        <f t="shared" si="1"/>
        <v/>
      </c>
      <c r="O170" s="120" t="str">
        <f t="shared" si="4"/>
        <v/>
      </c>
      <c r="P170" s="120" t="str">
        <f t="shared" si="5"/>
        <v/>
      </c>
      <c r="Q170" s="121" t="str">
        <f t="shared" si="6"/>
        <v/>
      </c>
      <c r="R170" s="121" t="str">
        <f t="shared" si="7"/>
        <v/>
      </c>
      <c r="S170" s="249"/>
      <c r="T170" s="122"/>
      <c r="U170" s="122"/>
      <c r="V170" s="122"/>
      <c r="W170" s="122"/>
      <c r="X170" s="122"/>
      <c r="Y170" s="278"/>
      <c r="Z170" s="124"/>
      <c r="AA170" s="124"/>
    </row>
    <row r="171" spans="1:27" ht="18" customHeight="1">
      <c r="A171" s="127"/>
      <c r="B171" s="103"/>
      <c r="C171" s="103"/>
      <c r="D171" s="103"/>
      <c r="E171" s="110"/>
      <c r="F171" s="103"/>
      <c r="G171" s="103"/>
      <c r="H171" s="105"/>
      <c r="I171" s="128"/>
      <c r="M171" s="120" t="str">
        <f t="shared" si="0"/>
        <v/>
      </c>
      <c r="N171" s="120" t="str">
        <f t="shared" si="1"/>
        <v/>
      </c>
      <c r="O171" s="120" t="str">
        <f t="shared" si="4"/>
        <v/>
      </c>
      <c r="P171" s="120" t="str">
        <f t="shared" si="5"/>
        <v/>
      </c>
      <c r="Q171" s="121" t="str">
        <f t="shared" si="6"/>
        <v/>
      </c>
      <c r="R171" s="121" t="str">
        <f t="shared" si="7"/>
        <v/>
      </c>
      <c r="S171" s="249"/>
      <c r="T171" s="122"/>
      <c r="U171" s="122"/>
      <c r="V171" s="122"/>
      <c r="W171" s="122"/>
      <c r="X171" s="122"/>
      <c r="Y171" s="278"/>
      <c r="Z171" s="124"/>
      <c r="AA171" s="124"/>
    </row>
    <row r="172" spans="1:27" ht="18" customHeight="1">
      <c r="A172" s="127"/>
      <c r="B172" s="103"/>
      <c r="C172" s="103"/>
      <c r="D172" s="103"/>
      <c r="E172" s="110"/>
      <c r="F172" s="103"/>
      <c r="G172" s="103"/>
      <c r="H172" s="105"/>
      <c r="I172" s="128"/>
      <c r="M172" s="120" t="str">
        <f t="shared" si="0"/>
        <v/>
      </c>
      <c r="N172" s="120" t="str">
        <f t="shared" si="1"/>
        <v/>
      </c>
      <c r="O172" s="120" t="str">
        <f t="shared" si="4"/>
        <v/>
      </c>
      <c r="P172" s="120" t="str">
        <f t="shared" si="5"/>
        <v/>
      </c>
      <c r="Q172" s="121" t="str">
        <f t="shared" si="6"/>
        <v/>
      </c>
      <c r="R172" s="121" t="str">
        <f t="shared" si="7"/>
        <v/>
      </c>
      <c r="S172" s="249"/>
      <c r="T172" s="122"/>
      <c r="U172" s="122"/>
      <c r="V172" s="122"/>
      <c r="W172" s="122"/>
      <c r="X172" s="122"/>
      <c r="Y172" s="278"/>
      <c r="Z172" s="124"/>
      <c r="AA172" s="124"/>
    </row>
    <row r="173" spans="1:27" ht="18" customHeight="1">
      <c r="A173" s="127"/>
      <c r="B173" s="103"/>
      <c r="C173" s="103"/>
      <c r="D173" s="103"/>
      <c r="E173" s="110"/>
      <c r="F173" s="103"/>
      <c r="G173" s="103"/>
      <c r="H173" s="105"/>
      <c r="I173" s="128"/>
      <c r="M173" s="120" t="str">
        <f t="shared" si="0"/>
        <v/>
      </c>
      <c r="N173" s="120" t="str">
        <f t="shared" si="1"/>
        <v/>
      </c>
      <c r="O173" s="120" t="str">
        <f t="shared" si="4"/>
        <v/>
      </c>
      <c r="P173" s="120" t="str">
        <f t="shared" si="5"/>
        <v/>
      </c>
      <c r="Q173" s="121" t="str">
        <f t="shared" si="6"/>
        <v/>
      </c>
      <c r="R173" s="121" t="str">
        <f t="shared" si="7"/>
        <v/>
      </c>
      <c r="S173" s="249"/>
      <c r="T173" s="122"/>
      <c r="U173" s="122"/>
      <c r="V173" s="122"/>
      <c r="W173" s="122"/>
      <c r="X173" s="122"/>
      <c r="Y173" s="278"/>
      <c r="Z173" s="124"/>
      <c r="AA173" s="124"/>
    </row>
    <row r="174" spans="1:27" ht="18" customHeight="1">
      <c r="A174" s="118"/>
      <c r="B174" s="103"/>
      <c r="C174" s="103"/>
      <c r="D174" s="103"/>
      <c r="E174" s="110"/>
      <c r="F174" s="103"/>
      <c r="G174" s="103"/>
      <c r="H174" s="105"/>
      <c r="M174" s="120" t="str">
        <f t="shared" si="0"/>
        <v/>
      </c>
      <c r="N174" s="120" t="str">
        <f t="shared" si="1"/>
        <v/>
      </c>
      <c r="O174" s="120" t="str">
        <f t="shared" si="4"/>
        <v/>
      </c>
      <c r="P174" s="120" t="str">
        <f t="shared" si="5"/>
        <v/>
      </c>
      <c r="Q174" s="121" t="str">
        <f t="shared" si="6"/>
        <v/>
      </c>
      <c r="R174" s="121" t="str">
        <f t="shared" si="7"/>
        <v/>
      </c>
      <c r="S174" s="249"/>
      <c r="T174" s="122"/>
      <c r="U174" s="122"/>
      <c r="V174" s="122"/>
      <c r="W174" s="122"/>
      <c r="X174" s="122"/>
      <c r="Y174" s="278"/>
      <c r="Z174" s="124"/>
      <c r="AA174" s="124"/>
    </row>
    <row r="175" spans="1:27" ht="18" customHeight="1">
      <c r="A175" s="118"/>
      <c r="B175" s="103"/>
      <c r="C175" s="103"/>
      <c r="D175" s="103"/>
      <c r="E175" s="110"/>
      <c r="F175" s="103"/>
      <c r="G175" s="103"/>
      <c r="H175" s="105"/>
      <c r="I175" s="119"/>
      <c r="M175" s="120" t="str">
        <f t="shared" si="0"/>
        <v/>
      </c>
      <c r="N175" s="120" t="str">
        <f t="shared" si="1"/>
        <v/>
      </c>
      <c r="O175" s="120" t="str">
        <f t="shared" si="4"/>
        <v/>
      </c>
      <c r="P175" s="120" t="str">
        <f t="shared" si="5"/>
        <v/>
      </c>
      <c r="Q175" s="121" t="str">
        <f t="shared" si="6"/>
        <v/>
      </c>
      <c r="R175" s="121" t="str">
        <f t="shared" si="7"/>
        <v/>
      </c>
      <c r="S175" s="249"/>
      <c r="T175" s="122"/>
      <c r="U175" s="122"/>
      <c r="V175" s="122"/>
      <c r="W175" s="122"/>
      <c r="X175" s="122"/>
      <c r="Y175" s="278"/>
      <c r="Z175" s="124"/>
      <c r="AA175" s="124"/>
    </row>
    <row r="176" spans="1:27" ht="18" customHeight="1">
      <c r="A176" s="118"/>
      <c r="B176" s="103"/>
      <c r="C176" s="103"/>
      <c r="D176" s="103"/>
      <c r="E176" s="110"/>
      <c r="F176" s="103"/>
      <c r="G176" s="103"/>
      <c r="H176" s="105"/>
      <c r="I176" s="119"/>
      <c r="M176" s="120" t="str">
        <f t="shared" si="0"/>
        <v/>
      </c>
      <c r="N176" s="120" t="str">
        <f t="shared" si="1"/>
        <v/>
      </c>
      <c r="O176" s="120" t="str">
        <f t="shared" si="4"/>
        <v/>
      </c>
      <c r="P176" s="120" t="str">
        <f t="shared" si="5"/>
        <v/>
      </c>
      <c r="Q176" s="121" t="str">
        <f t="shared" si="6"/>
        <v/>
      </c>
      <c r="R176" s="121" t="str">
        <f t="shared" si="7"/>
        <v/>
      </c>
      <c r="S176" s="249"/>
      <c r="T176" s="122"/>
      <c r="U176" s="122"/>
      <c r="V176" s="122"/>
      <c r="W176" s="122"/>
      <c r="X176" s="122"/>
      <c r="Y176" s="278"/>
      <c r="Z176" s="124"/>
      <c r="AA176" s="124"/>
    </row>
    <row r="177" spans="1:27" ht="18" customHeight="1">
      <c r="A177" s="118"/>
      <c r="B177" s="103"/>
      <c r="C177" s="103"/>
      <c r="D177" s="103"/>
      <c r="E177" s="110"/>
      <c r="F177" s="103"/>
      <c r="G177" s="103"/>
      <c r="H177" s="105"/>
      <c r="I177" s="119"/>
      <c r="M177" s="120" t="str">
        <f t="shared" si="0"/>
        <v/>
      </c>
      <c r="N177" s="120" t="str">
        <f t="shared" si="1"/>
        <v/>
      </c>
      <c r="O177" s="120" t="str">
        <f t="shared" si="4"/>
        <v/>
      </c>
      <c r="P177" s="120" t="str">
        <f t="shared" si="5"/>
        <v/>
      </c>
      <c r="Q177" s="121" t="str">
        <f t="shared" si="6"/>
        <v/>
      </c>
      <c r="R177" s="121" t="str">
        <f t="shared" si="7"/>
        <v/>
      </c>
      <c r="S177" s="249"/>
      <c r="T177" s="122"/>
      <c r="U177" s="122"/>
      <c r="V177" s="122"/>
      <c r="W177" s="122"/>
      <c r="X177" s="122"/>
      <c r="Y177" s="278"/>
      <c r="Z177" s="124"/>
      <c r="AA177" s="124"/>
    </row>
    <row r="178" spans="1:27" ht="18" customHeight="1">
      <c r="A178" s="118"/>
      <c r="B178" s="103"/>
      <c r="C178" s="103"/>
      <c r="D178" s="103"/>
      <c r="E178" s="110"/>
      <c r="F178" s="103"/>
      <c r="G178" s="103"/>
      <c r="H178" s="105"/>
      <c r="M178" s="120" t="str">
        <f t="shared" si="0"/>
        <v/>
      </c>
      <c r="N178" s="120" t="str">
        <f t="shared" si="1"/>
        <v/>
      </c>
      <c r="O178" s="120" t="str">
        <f t="shared" si="4"/>
        <v/>
      </c>
      <c r="P178" s="120" t="str">
        <f t="shared" si="5"/>
        <v/>
      </c>
      <c r="Q178" s="121" t="str">
        <f t="shared" si="6"/>
        <v/>
      </c>
      <c r="R178" s="121" t="str">
        <f t="shared" si="7"/>
        <v/>
      </c>
      <c r="S178" s="249"/>
      <c r="T178" s="122"/>
      <c r="U178" s="122"/>
      <c r="V178" s="122"/>
      <c r="W178" s="122"/>
      <c r="X178" s="122"/>
      <c r="Y178" s="278"/>
      <c r="Z178" s="124"/>
      <c r="AA178" s="124"/>
    </row>
    <row r="179" spans="1:27" ht="18" customHeight="1">
      <c r="A179" s="118"/>
      <c r="B179" s="103"/>
      <c r="C179" s="103"/>
      <c r="D179" s="103"/>
      <c r="E179" s="110"/>
      <c r="F179" s="103"/>
      <c r="G179" s="103"/>
      <c r="H179" s="105"/>
      <c r="I179" s="119"/>
      <c r="J179" s="119"/>
      <c r="K179" s="119"/>
      <c r="L179" s="119"/>
      <c r="M179" s="120" t="str">
        <f t="shared" si="0"/>
        <v/>
      </c>
      <c r="N179" s="120" t="str">
        <f t="shared" si="1"/>
        <v/>
      </c>
      <c r="O179" s="120" t="str">
        <f t="shared" si="4"/>
        <v/>
      </c>
      <c r="P179" s="120" t="str">
        <f t="shared" si="5"/>
        <v/>
      </c>
      <c r="Q179" s="121" t="str">
        <f t="shared" si="6"/>
        <v/>
      </c>
      <c r="R179" s="121" t="str">
        <f t="shared" si="7"/>
        <v/>
      </c>
      <c r="S179" s="249"/>
      <c r="T179" s="122"/>
      <c r="U179" s="122"/>
      <c r="V179" s="122"/>
      <c r="W179" s="122"/>
      <c r="X179" s="122"/>
      <c r="Y179" s="278"/>
      <c r="Z179" s="124"/>
      <c r="AA179" s="124"/>
    </row>
    <row r="180" spans="1:27" ht="18" customHeight="1">
      <c r="A180" s="118"/>
      <c r="B180" s="103"/>
      <c r="C180" s="103"/>
      <c r="D180" s="103"/>
      <c r="E180" s="110"/>
      <c r="F180" s="103"/>
      <c r="G180" s="103"/>
      <c r="H180" s="105"/>
      <c r="I180" s="119"/>
      <c r="J180" s="119"/>
      <c r="K180" s="119"/>
      <c r="L180" s="119"/>
      <c r="M180" s="120" t="str">
        <f t="shared" si="0"/>
        <v/>
      </c>
      <c r="N180" s="120" t="str">
        <f t="shared" si="1"/>
        <v/>
      </c>
      <c r="O180" s="120" t="str">
        <f t="shared" si="4"/>
        <v/>
      </c>
      <c r="P180" s="120" t="str">
        <f t="shared" si="5"/>
        <v/>
      </c>
      <c r="Q180" s="121" t="str">
        <f t="shared" si="6"/>
        <v/>
      </c>
      <c r="R180" s="121" t="str">
        <f t="shared" si="7"/>
        <v/>
      </c>
      <c r="S180" s="249"/>
      <c r="T180" s="122"/>
      <c r="U180" s="122"/>
      <c r="V180" s="122"/>
      <c r="W180" s="122"/>
      <c r="X180" s="122"/>
      <c r="Y180" s="278"/>
      <c r="Z180" s="124"/>
      <c r="AA180" s="124"/>
    </row>
    <row r="181" spans="1:27" ht="18" customHeight="1">
      <c r="A181" s="118"/>
      <c r="B181" s="103"/>
      <c r="C181" s="103"/>
      <c r="D181" s="103"/>
      <c r="E181" s="110"/>
      <c r="F181" s="103"/>
      <c r="G181" s="103"/>
      <c r="H181" s="105"/>
      <c r="I181" s="119"/>
      <c r="J181" s="119"/>
      <c r="K181" s="119"/>
      <c r="L181" s="119"/>
      <c r="M181" s="120" t="str">
        <f t="shared" si="0"/>
        <v/>
      </c>
      <c r="N181" s="120" t="str">
        <f t="shared" si="1"/>
        <v/>
      </c>
      <c r="O181" s="120" t="str">
        <f t="shared" si="4"/>
        <v/>
      </c>
      <c r="P181" s="120" t="str">
        <f t="shared" si="5"/>
        <v/>
      </c>
      <c r="Q181" s="121" t="str">
        <f t="shared" si="6"/>
        <v/>
      </c>
      <c r="R181" s="121" t="str">
        <f t="shared" si="7"/>
        <v/>
      </c>
      <c r="S181" s="249"/>
      <c r="T181" s="122"/>
      <c r="U181" s="122"/>
      <c r="V181" s="122"/>
      <c r="W181" s="122"/>
      <c r="X181" s="122"/>
      <c r="Y181" s="278"/>
      <c r="Z181" s="124"/>
      <c r="AA181" s="124"/>
    </row>
    <row r="182" spans="1:27" ht="18" customHeight="1">
      <c r="A182" s="118"/>
      <c r="B182" s="103"/>
      <c r="C182" s="103"/>
      <c r="D182" s="103"/>
      <c r="E182" s="110"/>
      <c r="F182" s="103"/>
      <c r="G182" s="103"/>
      <c r="H182" s="105"/>
      <c r="I182" s="119"/>
      <c r="J182" s="119"/>
      <c r="K182" s="119"/>
      <c r="L182" s="119"/>
      <c r="M182" s="120" t="str">
        <f t="shared" si="0"/>
        <v/>
      </c>
      <c r="N182" s="120" t="str">
        <f t="shared" si="1"/>
        <v/>
      </c>
      <c r="O182" s="120" t="str">
        <f t="shared" si="4"/>
        <v/>
      </c>
      <c r="P182" s="120" t="str">
        <f t="shared" si="5"/>
        <v/>
      </c>
      <c r="Q182" s="121" t="str">
        <f t="shared" si="6"/>
        <v/>
      </c>
      <c r="R182" s="121" t="str">
        <f t="shared" si="7"/>
        <v/>
      </c>
      <c r="S182" s="249"/>
      <c r="T182" s="122"/>
      <c r="U182" s="122"/>
      <c r="V182" s="122"/>
      <c r="W182" s="122"/>
      <c r="X182" s="122"/>
      <c r="Y182" s="278"/>
      <c r="Z182" s="124"/>
      <c r="AA182" s="124"/>
    </row>
    <row r="183" spans="1:27" ht="18" customHeight="1">
      <c r="A183" s="118"/>
      <c r="B183" s="103"/>
      <c r="C183" s="103"/>
      <c r="D183" s="103"/>
      <c r="E183" s="110"/>
      <c r="F183" s="103"/>
      <c r="G183" s="103"/>
      <c r="H183" s="105"/>
      <c r="I183" s="119"/>
      <c r="J183" s="119"/>
      <c r="K183" s="119"/>
      <c r="L183" s="119"/>
      <c r="M183" s="120" t="str">
        <f t="shared" si="0"/>
        <v/>
      </c>
      <c r="N183" s="120" t="str">
        <f t="shared" si="1"/>
        <v/>
      </c>
      <c r="O183" s="120" t="str">
        <f t="shared" si="4"/>
        <v/>
      </c>
      <c r="P183" s="120" t="str">
        <f t="shared" si="5"/>
        <v/>
      </c>
      <c r="Q183" s="121" t="str">
        <f t="shared" si="6"/>
        <v/>
      </c>
      <c r="R183" s="121" t="str">
        <f t="shared" si="7"/>
        <v/>
      </c>
      <c r="S183" s="249"/>
      <c r="T183" s="122"/>
      <c r="U183" s="122"/>
      <c r="V183" s="122"/>
      <c r="W183" s="122"/>
      <c r="X183" s="122"/>
      <c r="Y183" s="278"/>
      <c r="Z183" s="124"/>
      <c r="AA183" s="124"/>
    </row>
    <row r="184" spans="1:27" ht="18" customHeight="1">
      <c r="A184" s="118"/>
      <c r="B184" s="103"/>
      <c r="C184" s="103"/>
      <c r="D184" s="103"/>
      <c r="E184" s="110"/>
      <c r="F184" s="103"/>
      <c r="G184" s="103"/>
      <c r="H184" s="105"/>
      <c r="I184" s="119"/>
      <c r="J184" s="119"/>
      <c r="K184" s="119"/>
      <c r="L184" s="119"/>
      <c r="M184" s="120" t="str">
        <f t="shared" si="0"/>
        <v/>
      </c>
      <c r="N184" s="120" t="str">
        <f t="shared" si="1"/>
        <v/>
      </c>
      <c r="O184" s="120" t="str">
        <f t="shared" si="4"/>
        <v/>
      </c>
      <c r="P184" s="120" t="str">
        <f t="shared" si="5"/>
        <v/>
      </c>
      <c r="Q184" s="121" t="str">
        <f t="shared" si="6"/>
        <v/>
      </c>
      <c r="R184" s="121" t="str">
        <f t="shared" si="7"/>
        <v/>
      </c>
      <c r="S184" s="249"/>
      <c r="T184" s="122"/>
      <c r="U184" s="122"/>
      <c r="V184" s="122"/>
      <c r="W184" s="122"/>
      <c r="X184" s="122"/>
      <c r="Y184" s="278"/>
      <c r="Z184" s="124"/>
      <c r="AA184" s="124"/>
    </row>
    <row r="185" spans="1:27" ht="18" customHeight="1">
      <c r="A185" s="118"/>
      <c r="B185" s="103"/>
      <c r="C185" s="103"/>
      <c r="D185" s="103"/>
      <c r="E185" s="110"/>
      <c r="F185" s="103"/>
      <c r="G185" s="103"/>
      <c r="H185" s="105"/>
      <c r="I185" s="119"/>
      <c r="J185" s="119"/>
      <c r="K185" s="119"/>
      <c r="L185" s="119"/>
      <c r="M185" s="120" t="str">
        <f t="shared" si="0"/>
        <v/>
      </c>
      <c r="N185" s="120" t="str">
        <f t="shared" si="1"/>
        <v/>
      </c>
      <c r="O185" s="120" t="str">
        <f t="shared" si="4"/>
        <v/>
      </c>
      <c r="P185" s="120" t="str">
        <f t="shared" si="5"/>
        <v/>
      </c>
      <c r="Q185" s="121" t="str">
        <f t="shared" si="6"/>
        <v/>
      </c>
      <c r="R185" s="121" t="str">
        <f t="shared" si="7"/>
        <v/>
      </c>
      <c r="S185" s="249"/>
      <c r="T185" s="122"/>
      <c r="U185" s="122"/>
      <c r="V185" s="122"/>
      <c r="W185" s="122"/>
      <c r="X185" s="122"/>
      <c r="Y185" s="278"/>
      <c r="Z185" s="124"/>
      <c r="AA185" s="124"/>
    </row>
    <row r="186" spans="1:27" ht="18" customHeight="1">
      <c r="A186" s="118"/>
      <c r="B186" s="103"/>
      <c r="C186" s="103"/>
      <c r="D186" s="103"/>
      <c r="E186" s="110"/>
      <c r="F186" s="103"/>
      <c r="G186" s="103"/>
      <c r="H186" s="105"/>
      <c r="I186" s="119"/>
      <c r="J186" s="119"/>
      <c r="K186" s="119"/>
      <c r="L186" s="119"/>
      <c r="M186" s="120" t="str">
        <f t="shared" si="0"/>
        <v/>
      </c>
      <c r="N186" s="120" t="str">
        <f t="shared" si="1"/>
        <v/>
      </c>
      <c r="O186" s="120" t="str">
        <f t="shared" si="4"/>
        <v/>
      </c>
      <c r="P186" s="120" t="str">
        <f t="shared" si="5"/>
        <v/>
      </c>
      <c r="Q186" s="121" t="str">
        <f t="shared" si="6"/>
        <v/>
      </c>
      <c r="R186" s="121" t="str">
        <f t="shared" si="7"/>
        <v/>
      </c>
      <c r="S186" s="249"/>
      <c r="T186" s="122"/>
      <c r="U186" s="122"/>
      <c r="V186" s="122"/>
      <c r="W186" s="122"/>
      <c r="X186" s="122"/>
      <c r="Y186" s="278"/>
      <c r="Z186" s="124"/>
      <c r="AA186" s="124"/>
    </row>
    <row r="187" spans="1:27" ht="18" customHeight="1">
      <c r="A187" s="118"/>
      <c r="B187" s="103"/>
      <c r="C187" s="103"/>
      <c r="D187" s="103"/>
      <c r="E187" s="110"/>
      <c r="F187" s="103"/>
      <c r="G187" s="103"/>
      <c r="H187" s="105"/>
      <c r="J187" s="119"/>
      <c r="K187" s="119"/>
      <c r="L187" s="119"/>
      <c r="M187" s="120" t="str">
        <f t="shared" si="0"/>
        <v/>
      </c>
      <c r="N187" s="120" t="str">
        <f t="shared" si="1"/>
        <v/>
      </c>
      <c r="O187" s="120" t="str">
        <f t="shared" si="4"/>
        <v/>
      </c>
      <c r="P187" s="120" t="str">
        <f t="shared" si="5"/>
        <v/>
      </c>
      <c r="Q187" s="121" t="str">
        <f t="shared" si="6"/>
        <v/>
      </c>
      <c r="R187" s="121" t="str">
        <f t="shared" si="7"/>
        <v/>
      </c>
      <c r="S187" s="249"/>
      <c r="T187" s="122"/>
      <c r="U187" s="122"/>
      <c r="V187" s="122"/>
      <c r="W187" s="122"/>
      <c r="X187" s="122"/>
      <c r="Y187" s="278"/>
      <c r="Z187" s="124"/>
      <c r="AA187" s="124"/>
    </row>
    <row r="188" spans="1:27" ht="18" customHeight="1">
      <c r="A188" s="118"/>
      <c r="B188" s="103"/>
      <c r="C188" s="103"/>
      <c r="D188" s="103"/>
      <c r="E188" s="110"/>
      <c r="F188" s="103"/>
      <c r="G188" s="103"/>
      <c r="H188" s="105"/>
      <c r="J188" s="119"/>
      <c r="K188" s="119"/>
      <c r="L188" s="119"/>
      <c r="M188" s="120" t="str">
        <f t="shared" si="0"/>
        <v/>
      </c>
      <c r="N188" s="120" t="str">
        <f t="shared" si="1"/>
        <v/>
      </c>
      <c r="O188" s="120" t="str">
        <f t="shared" si="4"/>
        <v/>
      </c>
      <c r="P188" s="120" t="str">
        <f t="shared" si="5"/>
        <v/>
      </c>
      <c r="Q188" s="121" t="str">
        <f t="shared" si="6"/>
        <v/>
      </c>
      <c r="R188" s="121" t="str">
        <f t="shared" si="7"/>
        <v/>
      </c>
      <c r="S188" s="249"/>
      <c r="T188" s="122"/>
      <c r="U188" s="122"/>
      <c r="V188" s="122"/>
      <c r="W188" s="122"/>
      <c r="X188" s="122"/>
      <c r="Y188" s="278"/>
      <c r="Z188" s="124"/>
      <c r="AA188" s="124"/>
    </row>
    <row r="189" spans="1:27" ht="18" customHeight="1">
      <c r="A189" s="118"/>
      <c r="B189" s="103"/>
      <c r="C189" s="103"/>
      <c r="D189" s="103"/>
      <c r="E189" s="110"/>
      <c r="F189" s="103"/>
      <c r="G189" s="103"/>
      <c r="H189" s="105"/>
      <c r="I189" s="119"/>
      <c r="J189" s="119"/>
      <c r="K189" s="119"/>
      <c r="L189" s="119"/>
      <c r="M189" s="120" t="str">
        <f t="shared" si="0"/>
        <v/>
      </c>
      <c r="N189" s="120" t="str">
        <f t="shared" si="1"/>
        <v/>
      </c>
      <c r="O189" s="120" t="str">
        <f t="shared" si="4"/>
        <v/>
      </c>
      <c r="P189" s="120" t="str">
        <f t="shared" si="5"/>
        <v/>
      </c>
      <c r="Q189" s="121" t="str">
        <f t="shared" si="6"/>
        <v/>
      </c>
      <c r="R189" s="121" t="str">
        <f t="shared" si="7"/>
        <v/>
      </c>
      <c r="S189" s="249"/>
      <c r="T189" s="122"/>
      <c r="U189" s="122"/>
      <c r="V189" s="122"/>
      <c r="W189" s="122"/>
      <c r="X189" s="122"/>
      <c r="Y189" s="278"/>
      <c r="Z189" s="124"/>
      <c r="AA189" s="124"/>
    </row>
    <row r="190" spans="1:27" ht="18" customHeight="1">
      <c r="A190" s="118"/>
      <c r="B190" s="103"/>
      <c r="C190" s="103"/>
      <c r="D190" s="103"/>
      <c r="E190" s="110"/>
      <c r="F190" s="31"/>
      <c r="G190" s="103"/>
      <c r="H190" s="105"/>
      <c r="I190" s="119"/>
      <c r="J190" s="119"/>
      <c r="K190" s="119"/>
      <c r="L190" s="119"/>
      <c r="M190" s="120" t="str">
        <f t="shared" si="0"/>
        <v/>
      </c>
      <c r="N190" s="120" t="str">
        <f t="shared" si="1"/>
        <v/>
      </c>
      <c r="O190" s="120" t="str">
        <f t="shared" si="4"/>
        <v/>
      </c>
      <c r="P190" s="120" t="str">
        <f t="shared" si="5"/>
        <v/>
      </c>
      <c r="Q190" s="121" t="str">
        <f t="shared" si="6"/>
        <v/>
      </c>
      <c r="R190" s="121" t="str">
        <f t="shared" si="7"/>
        <v/>
      </c>
      <c r="S190" s="249"/>
      <c r="T190" s="122"/>
      <c r="U190" s="122"/>
      <c r="V190" s="122"/>
      <c r="W190" s="122"/>
      <c r="X190" s="122"/>
      <c r="Y190" s="278"/>
      <c r="Z190" s="124"/>
      <c r="AA190" s="124"/>
    </row>
    <row r="191" spans="1:27" ht="18" customHeight="1">
      <c r="A191" s="118"/>
      <c r="B191" s="103"/>
      <c r="C191" s="31"/>
      <c r="D191" s="31"/>
      <c r="E191" s="110"/>
      <c r="F191" s="31"/>
      <c r="G191" s="103"/>
      <c r="H191" s="105"/>
      <c r="I191" s="119"/>
      <c r="J191" s="119"/>
      <c r="K191" s="119"/>
      <c r="L191" s="119"/>
      <c r="M191" s="120" t="str">
        <f t="shared" si="0"/>
        <v/>
      </c>
      <c r="N191" s="120" t="str">
        <f t="shared" si="1"/>
        <v/>
      </c>
      <c r="O191" s="120" t="str">
        <f t="shared" si="4"/>
        <v/>
      </c>
      <c r="P191" s="120" t="str">
        <f t="shared" si="5"/>
        <v/>
      </c>
      <c r="Q191" s="121" t="str">
        <f t="shared" si="6"/>
        <v/>
      </c>
      <c r="R191" s="121" t="str">
        <f t="shared" si="7"/>
        <v/>
      </c>
      <c r="S191" s="249"/>
      <c r="T191" s="122"/>
      <c r="U191" s="122"/>
      <c r="V191" s="122"/>
      <c r="W191" s="122"/>
      <c r="X191" s="122"/>
      <c r="Y191" s="278"/>
      <c r="Z191" s="124"/>
      <c r="AA191" s="124"/>
    </row>
    <row r="192" spans="1:27" ht="18" customHeight="1">
      <c r="A192" s="118"/>
      <c r="B192" s="103"/>
      <c r="C192" s="31"/>
      <c r="D192" s="31"/>
      <c r="E192" s="110"/>
      <c r="F192" s="31"/>
      <c r="G192" s="103"/>
      <c r="H192" s="105"/>
      <c r="I192" s="119"/>
      <c r="J192" s="119"/>
      <c r="K192" s="119"/>
      <c r="L192" s="119"/>
      <c r="M192" s="120" t="str">
        <f t="shared" si="0"/>
        <v/>
      </c>
      <c r="N192" s="120" t="str">
        <f t="shared" si="1"/>
        <v/>
      </c>
      <c r="O192" s="120" t="str">
        <f t="shared" si="4"/>
        <v/>
      </c>
      <c r="P192" s="120" t="str">
        <f t="shared" si="5"/>
        <v/>
      </c>
      <c r="Q192" s="121" t="str">
        <f t="shared" si="6"/>
        <v/>
      </c>
      <c r="R192" s="121" t="str">
        <f t="shared" si="7"/>
        <v/>
      </c>
      <c r="S192" s="249"/>
      <c r="T192" s="122"/>
      <c r="U192" s="122"/>
      <c r="V192" s="122"/>
      <c r="W192" s="122"/>
      <c r="X192" s="122"/>
      <c r="Y192" s="278"/>
      <c r="Z192" s="124"/>
      <c r="AA192" s="124"/>
    </row>
    <row r="193" spans="1:27" ht="18" customHeight="1">
      <c r="A193" s="118"/>
      <c r="B193" s="103"/>
      <c r="C193" s="31"/>
      <c r="D193" s="31"/>
      <c r="E193" s="110"/>
      <c r="F193" s="31"/>
      <c r="G193" s="103"/>
      <c r="H193" s="105"/>
      <c r="I193" s="119"/>
      <c r="J193" s="119"/>
      <c r="K193" s="119"/>
      <c r="L193" s="119"/>
      <c r="M193" s="120" t="str">
        <f t="shared" si="0"/>
        <v/>
      </c>
      <c r="N193" s="120" t="str">
        <f t="shared" si="1"/>
        <v/>
      </c>
      <c r="O193" s="120" t="str">
        <f t="shared" si="4"/>
        <v/>
      </c>
      <c r="P193" s="120" t="str">
        <f t="shared" si="5"/>
        <v/>
      </c>
      <c r="Q193" s="121" t="str">
        <f t="shared" si="6"/>
        <v/>
      </c>
      <c r="R193" s="121" t="str">
        <f t="shared" si="7"/>
        <v/>
      </c>
      <c r="S193" s="249"/>
      <c r="T193" s="122"/>
      <c r="U193" s="122"/>
      <c r="V193" s="122"/>
      <c r="W193" s="122"/>
      <c r="X193" s="122"/>
      <c r="Y193" s="278"/>
      <c r="Z193" s="124"/>
      <c r="AA193" s="124"/>
    </row>
    <row r="194" spans="1:27" ht="18" customHeight="1">
      <c r="A194" s="118"/>
      <c r="B194" s="103"/>
      <c r="C194" s="31"/>
      <c r="D194" s="31"/>
      <c r="E194" s="110"/>
      <c r="F194" s="31"/>
      <c r="G194" s="31"/>
      <c r="H194" s="105"/>
      <c r="I194" s="119"/>
      <c r="J194" s="119"/>
      <c r="K194" s="119"/>
      <c r="L194" s="119"/>
      <c r="M194" s="120" t="str">
        <f t="shared" si="0"/>
        <v/>
      </c>
      <c r="N194" s="120" t="str">
        <f t="shared" si="1"/>
        <v/>
      </c>
      <c r="O194" s="120" t="str">
        <f t="shared" si="4"/>
        <v/>
      </c>
      <c r="P194" s="120" t="str">
        <f t="shared" si="5"/>
        <v/>
      </c>
      <c r="Q194" s="121" t="str">
        <f t="shared" si="6"/>
        <v/>
      </c>
      <c r="R194" s="121" t="str">
        <f t="shared" si="7"/>
        <v/>
      </c>
      <c r="S194" s="249"/>
      <c r="T194" s="122"/>
      <c r="U194" s="122"/>
      <c r="V194" s="122"/>
      <c r="W194" s="122"/>
      <c r="X194" s="122"/>
      <c r="Y194" s="278"/>
      <c r="Z194" s="124"/>
      <c r="AA194" s="124"/>
    </row>
    <row r="195" spans="1:27" ht="18" customHeight="1">
      <c r="A195" s="118"/>
      <c r="B195" s="103"/>
      <c r="C195" s="31"/>
      <c r="D195" s="31"/>
      <c r="E195" s="110"/>
      <c r="F195" s="31"/>
      <c r="G195" s="31"/>
      <c r="H195" s="105"/>
      <c r="I195" s="119"/>
      <c r="J195" s="119"/>
      <c r="K195" s="119"/>
      <c r="L195" s="119"/>
      <c r="M195" s="120" t="str">
        <f t="shared" si="0"/>
        <v/>
      </c>
      <c r="N195" s="120" t="str">
        <f t="shared" si="1"/>
        <v/>
      </c>
      <c r="O195" s="120" t="str">
        <f t="shared" si="4"/>
        <v/>
      </c>
      <c r="P195" s="120" t="str">
        <f t="shared" si="5"/>
        <v/>
      </c>
      <c r="Q195" s="121" t="str">
        <f t="shared" si="6"/>
        <v/>
      </c>
      <c r="R195" s="121" t="str">
        <f t="shared" si="7"/>
        <v/>
      </c>
      <c r="S195" s="249"/>
      <c r="T195" s="122"/>
      <c r="U195" s="122"/>
      <c r="V195" s="122"/>
      <c r="W195" s="122"/>
      <c r="X195" s="122"/>
      <c r="Y195" s="278"/>
      <c r="Z195" s="124"/>
      <c r="AA195" s="124"/>
    </row>
    <row r="196" spans="1:27" ht="18" customHeight="1">
      <c r="A196" s="118"/>
      <c r="B196" s="103"/>
      <c r="C196" s="31"/>
      <c r="D196" s="31"/>
      <c r="E196" s="110"/>
      <c r="F196" s="31"/>
      <c r="G196" s="103"/>
      <c r="H196" s="105"/>
      <c r="I196" s="119"/>
      <c r="J196" s="119"/>
      <c r="K196" s="119"/>
      <c r="L196" s="119"/>
      <c r="M196" s="120" t="str">
        <f t="shared" si="0"/>
        <v/>
      </c>
      <c r="N196" s="120" t="str">
        <f t="shared" si="1"/>
        <v/>
      </c>
      <c r="O196" s="120" t="str">
        <f t="shared" si="4"/>
        <v/>
      </c>
      <c r="P196" s="120" t="str">
        <f t="shared" si="5"/>
        <v/>
      </c>
      <c r="Q196" s="121" t="str">
        <f t="shared" si="6"/>
        <v/>
      </c>
      <c r="R196" s="121" t="str">
        <f t="shared" si="7"/>
        <v/>
      </c>
      <c r="S196" s="249"/>
      <c r="T196" s="122"/>
      <c r="U196" s="122"/>
      <c r="V196" s="122"/>
      <c r="W196" s="122"/>
      <c r="X196" s="122"/>
      <c r="Y196" s="278"/>
      <c r="Z196" s="124"/>
      <c r="AA196" s="124"/>
    </row>
    <row r="197" spans="1:27" ht="18" customHeight="1">
      <c r="A197" s="118"/>
      <c r="B197" s="103"/>
      <c r="C197" s="103"/>
      <c r="D197" s="31"/>
      <c r="E197" s="110"/>
      <c r="F197" s="31"/>
      <c r="G197" s="103"/>
      <c r="H197" s="105"/>
      <c r="I197" s="119"/>
      <c r="J197" s="119"/>
      <c r="K197" s="119"/>
      <c r="L197" s="119"/>
      <c r="M197" s="120" t="str">
        <f t="shared" si="0"/>
        <v/>
      </c>
      <c r="N197" s="120" t="str">
        <f t="shared" si="1"/>
        <v/>
      </c>
      <c r="O197" s="120" t="str">
        <f t="shared" si="4"/>
        <v/>
      </c>
      <c r="P197" s="120" t="str">
        <f t="shared" si="5"/>
        <v/>
      </c>
      <c r="Q197" s="121" t="str">
        <f t="shared" si="6"/>
        <v/>
      </c>
      <c r="R197" s="121" t="str">
        <f t="shared" si="7"/>
        <v/>
      </c>
      <c r="S197" s="249"/>
      <c r="T197" s="122"/>
      <c r="U197" s="122"/>
      <c r="V197" s="122"/>
      <c r="W197" s="122"/>
      <c r="X197" s="122"/>
      <c r="Y197" s="278"/>
      <c r="Z197" s="124"/>
      <c r="AA197" s="124"/>
    </row>
    <row r="198" spans="1:27" ht="18" customHeight="1">
      <c r="A198" s="118"/>
      <c r="B198" s="103"/>
      <c r="C198" s="103"/>
      <c r="D198" s="31"/>
      <c r="E198" s="110"/>
      <c r="F198" s="31"/>
      <c r="G198" s="31"/>
      <c r="H198" s="105"/>
      <c r="I198" s="119"/>
      <c r="J198" s="119"/>
      <c r="K198" s="119"/>
      <c r="L198" s="119"/>
      <c r="M198" s="120" t="str">
        <f t="shared" si="0"/>
        <v/>
      </c>
      <c r="N198" s="120" t="str">
        <f t="shared" si="1"/>
        <v/>
      </c>
      <c r="O198" s="120" t="str">
        <f t="shared" si="4"/>
        <v/>
      </c>
      <c r="P198" s="120" t="str">
        <f t="shared" si="5"/>
        <v/>
      </c>
      <c r="Q198" s="121" t="str">
        <f t="shared" si="6"/>
        <v/>
      </c>
      <c r="R198" s="121" t="str">
        <f t="shared" si="7"/>
        <v/>
      </c>
      <c r="S198" s="249"/>
      <c r="T198" s="122"/>
      <c r="U198" s="122"/>
      <c r="V198" s="122"/>
      <c r="W198" s="122"/>
      <c r="X198" s="122"/>
      <c r="Y198" s="278"/>
      <c r="Z198" s="124"/>
      <c r="AA198" s="124"/>
    </row>
    <row r="199" spans="1:27" ht="18" customHeight="1">
      <c r="A199" s="118"/>
      <c r="B199" s="103"/>
      <c r="C199" s="31"/>
      <c r="D199" s="31"/>
      <c r="E199" s="110"/>
      <c r="F199" s="31"/>
      <c r="G199" s="31"/>
      <c r="H199" s="105"/>
      <c r="I199" s="119"/>
      <c r="J199" s="119"/>
      <c r="K199" s="119"/>
      <c r="L199" s="119"/>
      <c r="M199" s="120" t="str">
        <f t="shared" si="0"/>
        <v/>
      </c>
      <c r="N199" s="120" t="str">
        <f t="shared" si="1"/>
        <v/>
      </c>
      <c r="O199" s="120" t="str">
        <f t="shared" si="4"/>
        <v/>
      </c>
      <c r="P199" s="120" t="str">
        <f t="shared" si="5"/>
        <v/>
      </c>
      <c r="Q199" s="121" t="str">
        <f t="shared" si="6"/>
        <v/>
      </c>
      <c r="R199" s="121" t="str">
        <f t="shared" si="7"/>
        <v/>
      </c>
      <c r="S199" s="249"/>
      <c r="T199" s="122"/>
      <c r="U199" s="122"/>
      <c r="V199" s="122"/>
      <c r="W199" s="122"/>
      <c r="X199" s="122"/>
      <c r="Y199" s="278"/>
      <c r="Z199" s="124"/>
      <c r="AA199" s="124"/>
    </row>
    <row r="200" spans="1:27" ht="18" customHeight="1">
      <c r="A200" s="118"/>
      <c r="B200" s="103"/>
      <c r="C200" s="31"/>
      <c r="D200" s="31"/>
      <c r="E200" s="110"/>
      <c r="F200" s="31"/>
      <c r="G200" s="31"/>
      <c r="H200" s="105"/>
      <c r="I200" s="119"/>
      <c r="J200" s="119"/>
      <c r="K200" s="119"/>
      <c r="L200" s="119"/>
      <c r="M200" s="120" t="str">
        <f t="shared" si="0"/>
        <v/>
      </c>
      <c r="N200" s="120" t="str">
        <f t="shared" si="1"/>
        <v/>
      </c>
      <c r="O200" s="120" t="str">
        <f t="shared" si="4"/>
        <v/>
      </c>
      <c r="P200" s="120" t="str">
        <f t="shared" si="5"/>
        <v/>
      </c>
      <c r="Q200" s="121" t="str">
        <f t="shared" si="6"/>
        <v/>
      </c>
      <c r="R200" s="121" t="str">
        <f t="shared" si="7"/>
        <v/>
      </c>
      <c r="S200" s="249"/>
      <c r="T200" s="122"/>
      <c r="U200" s="122"/>
      <c r="V200" s="122"/>
      <c r="W200" s="122"/>
      <c r="X200" s="122"/>
      <c r="Y200" s="278"/>
      <c r="Z200" s="124"/>
      <c r="AA200" s="124"/>
    </row>
    <row r="201" spans="1:27" ht="18" customHeight="1">
      <c r="A201" s="118"/>
      <c r="B201" s="103"/>
      <c r="C201" s="31"/>
      <c r="D201" s="31"/>
      <c r="E201" s="110"/>
      <c r="F201" s="31"/>
      <c r="G201" s="31"/>
      <c r="H201" s="105"/>
      <c r="I201" s="119"/>
      <c r="J201" s="119"/>
      <c r="K201" s="119"/>
      <c r="L201" s="119"/>
      <c r="M201" s="120" t="str">
        <f t="shared" si="0"/>
        <v/>
      </c>
      <c r="N201" s="120" t="str">
        <f t="shared" si="1"/>
        <v/>
      </c>
      <c r="O201" s="120" t="str">
        <f t="shared" si="4"/>
        <v/>
      </c>
      <c r="P201" s="120" t="str">
        <f t="shared" si="5"/>
        <v/>
      </c>
      <c r="Q201" s="121" t="str">
        <f t="shared" si="6"/>
        <v/>
      </c>
      <c r="R201" s="121" t="str">
        <f t="shared" si="7"/>
        <v/>
      </c>
      <c r="S201" s="249"/>
      <c r="T201" s="122"/>
      <c r="U201" s="122"/>
      <c r="V201" s="122"/>
      <c r="W201" s="122"/>
      <c r="X201" s="122"/>
      <c r="Y201" s="278"/>
      <c r="Z201" s="124"/>
      <c r="AA201" s="124"/>
    </row>
    <row r="202" spans="1:27" ht="18" customHeight="1">
      <c r="A202" s="118"/>
      <c r="B202" s="103"/>
      <c r="C202" s="31"/>
      <c r="D202" s="31"/>
      <c r="E202" s="110"/>
      <c r="F202" s="31"/>
      <c r="G202" s="31"/>
      <c r="H202" s="105"/>
      <c r="I202" s="119"/>
      <c r="J202" s="119"/>
      <c r="K202" s="119"/>
      <c r="L202" s="119"/>
      <c r="M202" s="120" t="str">
        <f t="shared" si="0"/>
        <v/>
      </c>
      <c r="N202" s="120" t="str">
        <f t="shared" si="1"/>
        <v/>
      </c>
      <c r="O202" s="120" t="str">
        <f t="shared" si="4"/>
        <v/>
      </c>
      <c r="P202" s="120" t="str">
        <f t="shared" si="5"/>
        <v/>
      </c>
      <c r="Q202" s="121" t="str">
        <f t="shared" si="6"/>
        <v/>
      </c>
      <c r="R202" s="121" t="str">
        <f t="shared" si="7"/>
        <v/>
      </c>
      <c r="S202" s="249"/>
      <c r="T202" s="122"/>
      <c r="U202" s="122"/>
      <c r="V202" s="122"/>
      <c r="W202" s="122"/>
      <c r="X202" s="122"/>
      <c r="Y202" s="278"/>
      <c r="Z202" s="124"/>
      <c r="AA202" s="124"/>
    </row>
    <row r="203" spans="1:27" ht="18" customHeight="1">
      <c r="A203" s="118"/>
      <c r="B203" s="103"/>
      <c r="C203" s="31"/>
      <c r="D203" s="31"/>
      <c r="E203" s="110"/>
      <c r="F203" s="31"/>
      <c r="G203" s="31"/>
      <c r="H203" s="105"/>
      <c r="I203" s="119"/>
      <c r="J203" s="119"/>
      <c r="K203" s="119"/>
      <c r="L203" s="119"/>
      <c r="M203" s="120" t="str">
        <f t="shared" si="0"/>
        <v/>
      </c>
      <c r="N203" s="120" t="str">
        <f t="shared" si="1"/>
        <v/>
      </c>
      <c r="O203" s="120" t="str">
        <f t="shared" si="4"/>
        <v/>
      </c>
      <c r="P203" s="120" t="str">
        <f t="shared" si="5"/>
        <v/>
      </c>
      <c r="Q203" s="121" t="str">
        <f t="shared" si="6"/>
        <v/>
      </c>
      <c r="R203" s="121" t="str">
        <f t="shared" si="7"/>
        <v/>
      </c>
      <c r="S203" s="249"/>
      <c r="T203" s="122"/>
      <c r="U203" s="122"/>
      <c r="V203" s="122"/>
      <c r="W203" s="122"/>
      <c r="X203" s="122"/>
      <c r="Y203" s="278"/>
      <c r="Z203" s="124"/>
      <c r="AA203" s="124"/>
    </row>
    <row r="204" spans="1:27" ht="18" customHeight="1">
      <c r="A204" s="118"/>
      <c r="B204" s="103"/>
      <c r="C204" s="31"/>
      <c r="D204" s="31"/>
      <c r="E204" s="110"/>
      <c r="F204" s="31"/>
      <c r="G204" s="31"/>
      <c r="H204" s="105"/>
      <c r="I204" s="119"/>
      <c r="J204" s="119"/>
      <c r="K204" s="119"/>
      <c r="L204" s="119"/>
      <c r="M204" s="120" t="str">
        <f t="shared" si="0"/>
        <v/>
      </c>
      <c r="N204" s="120" t="str">
        <f t="shared" si="1"/>
        <v/>
      </c>
      <c r="O204" s="120" t="str">
        <f t="shared" si="4"/>
        <v/>
      </c>
      <c r="P204" s="120" t="str">
        <f t="shared" si="5"/>
        <v/>
      </c>
      <c r="Q204" s="121" t="str">
        <f t="shared" si="6"/>
        <v/>
      </c>
      <c r="R204" s="121" t="str">
        <f t="shared" si="7"/>
        <v/>
      </c>
      <c r="S204" s="249"/>
      <c r="T204" s="122"/>
      <c r="U204" s="122"/>
      <c r="V204" s="122"/>
      <c r="W204" s="122"/>
      <c r="X204" s="122"/>
      <c r="Y204" s="278"/>
      <c r="Z204" s="124"/>
      <c r="AA204" s="124"/>
    </row>
    <row r="205" spans="1:27" ht="18" customHeight="1">
      <c r="A205" s="118"/>
      <c r="B205" s="103"/>
      <c r="C205" s="31"/>
      <c r="D205" s="31"/>
      <c r="E205" s="110"/>
      <c r="F205" s="31"/>
      <c r="G205" s="31"/>
      <c r="H205" s="105"/>
      <c r="I205" s="119"/>
      <c r="J205" s="119"/>
      <c r="K205" s="119"/>
      <c r="L205" s="119"/>
      <c r="M205" s="120" t="str">
        <f t="shared" si="0"/>
        <v/>
      </c>
      <c r="N205" s="120" t="str">
        <f t="shared" si="1"/>
        <v/>
      </c>
      <c r="O205" s="120" t="str">
        <f t="shared" si="4"/>
        <v/>
      </c>
      <c r="P205" s="120" t="str">
        <f t="shared" si="5"/>
        <v/>
      </c>
      <c r="Q205" s="121" t="str">
        <f t="shared" si="6"/>
        <v/>
      </c>
      <c r="R205" s="121" t="str">
        <f t="shared" si="7"/>
        <v/>
      </c>
      <c r="S205" s="249"/>
      <c r="T205" s="122"/>
      <c r="U205" s="122"/>
      <c r="V205" s="122"/>
      <c r="W205" s="122"/>
      <c r="X205" s="122"/>
      <c r="Y205" s="278"/>
      <c r="Z205" s="124"/>
      <c r="AA205" s="124"/>
    </row>
    <row r="206" spans="1:27" ht="18" customHeight="1">
      <c r="A206" s="118"/>
      <c r="B206" s="103"/>
      <c r="C206" s="31"/>
      <c r="D206" s="31"/>
      <c r="E206" s="110"/>
      <c r="F206" s="31"/>
      <c r="G206" s="31"/>
      <c r="H206" s="105"/>
      <c r="I206" s="119"/>
      <c r="J206" s="119"/>
      <c r="K206" s="119"/>
      <c r="L206" s="119"/>
      <c r="M206" s="120" t="str">
        <f t="shared" si="0"/>
        <v/>
      </c>
      <c r="N206" s="120" t="str">
        <f t="shared" si="1"/>
        <v/>
      </c>
      <c r="O206" s="120" t="str">
        <f t="shared" si="4"/>
        <v/>
      </c>
      <c r="P206" s="120" t="str">
        <f t="shared" si="5"/>
        <v/>
      </c>
      <c r="Q206" s="121" t="str">
        <f t="shared" si="6"/>
        <v/>
      </c>
      <c r="R206" s="121" t="str">
        <f t="shared" si="7"/>
        <v/>
      </c>
      <c r="S206" s="249"/>
      <c r="T206" s="122"/>
      <c r="U206" s="122"/>
      <c r="V206" s="122"/>
      <c r="W206" s="122"/>
      <c r="X206" s="122"/>
      <c r="Y206" s="278"/>
      <c r="Z206" s="124"/>
      <c r="AA206" s="124"/>
    </row>
    <row r="207" spans="1:27" ht="18" customHeight="1">
      <c r="A207" s="118"/>
      <c r="B207" s="103"/>
      <c r="C207" s="31"/>
      <c r="D207" s="31"/>
      <c r="E207" s="110"/>
      <c r="F207" s="31"/>
      <c r="G207" s="31"/>
      <c r="H207" s="105"/>
      <c r="I207" s="119"/>
      <c r="J207" s="119"/>
      <c r="K207" s="119"/>
      <c r="L207" s="119"/>
      <c r="M207" s="120" t="str">
        <f t="shared" si="0"/>
        <v/>
      </c>
      <c r="N207" s="120" t="str">
        <f t="shared" si="1"/>
        <v/>
      </c>
      <c r="O207" s="120" t="str">
        <f t="shared" si="4"/>
        <v/>
      </c>
      <c r="P207" s="120" t="str">
        <f t="shared" si="5"/>
        <v/>
      </c>
      <c r="Q207" s="121" t="str">
        <f t="shared" si="6"/>
        <v/>
      </c>
      <c r="R207" s="121" t="str">
        <f t="shared" si="7"/>
        <v/>
      </c>
      <c r="S207" s="249"/>
      <c r="T207" s="122"/>
      <c r="U207" s="122"/>
      <c r="V207" s="122"/>
      <c r="W207" s="122"/>
      <c r="X207" s="122"/>
      <c r="Y207" s="278"/>
      <c r="Z207" s="124"/>
      <c r="AA207" s="124"/>
    </row>
    <row r="208" spans="1:27" ht="18" customHeight="1">
      <c r="A208" s="118"/>
      <c r="B208" s="103"/>
      <c r="C208" s="31"/>
      <c r="D208" s="31"/>
      <c r="E208" s="110"/>
      <c r="F208" s="31"/>
      <c r="G208" s="31"/>
      <c r="H208" s="105"/>
      <c r="I208" s="119"/>
      <c r="J208" s="119"/>
      <c r="K208" s="119"/>
      <c r="L208" s="119"/>
      <c r="M208" s="120" t="str">
        <f t="shared" si="0"/>
        <v/>
      </c>
      <c r="N208" s="120" t="str">
        <f t="shared" si="1"/>
        <v/>
      </c>
      <c r="O208" s="120" t="str">
        <f t="shared" si="4"/>
        <v/>
      </c>
      <c r="P208" s="120" t="str">
        <f t="shared" si="5"/>
        <v/>
      </c>
      <c r="Q208" s="121" t="str">
        <f t="shared" si="6"/>
        <v/>
      </c>
      <c r="R208" s="121" t="str">
        <f t="shared" si="7"/>
        <v/>
      </c>
      <c r="S208" s="249"/>
      <c r="T208" s="122"/>
      <c r="U208" s="122"/>
      <c r="V208" s="122"/>
      <c r="W208" s="122"/>
      <c r="X208" s="122"/>
      <c r="Y208" s="278"/>
      <c r="Z208" s="124"/>
      <c r="AA208" s="124"/>
    </row>
    <row r="209" spans="1:27" ht="18" customHeight="1">
      <c r="A209" s="118"/>
      <c r="B209" s="103"/>
      <c r="C209" s="31"/>
      <c r="D209" s="31"/>
      <c r="E209" s="110"/>
      <c r="F209" s="31"/>
      <c r="G209" s="31"/>
      <c r="H209" s="105"/>
      <c r="I209" s="119"/>
      <c r="J209" s="119"/>
      <c r="K209" s="119"/>
      <c r="L209" s="119"/>
      <c r="M209" s="120" t="str">
        <f t="shared" si="0"/>
        <v/>
      </c>
      <c r="N209" s="120" t="str">
        <f t="shared" si="1"/>
        <v/>
      </c>
      <c r="O209" s="120" t="str">
        <f t="shared" si="4"/>
        <v/>
      </c>
      <c r="P209" s="120" t="str">
        <f t="shared" si="5"/>
        <v/>
      </c>
      <c r="Q209" s="121" t="str">
        <f t="shared" si="6"/>
        <v/>
      </c>
      <c r="R209" s="121" t="str">
        <f t="shared" si="7"/>
        <v/>
      </c>
      <c r="S209" s="249"/>
      <c r="T209" s="122"/>
      <c r="U209" s="122"/>
      <c r="V209" s="122"/>
      <c r="W209" s="122"/>
      <c r="X209" s="122"/>
      <c r="Y209" s="278"/>
      <c r="Z209" s="124"/>
      <c r="AA209" s="124"/>
    </row>
    <row r="210" spans="1:27" ht="18" customHeight="1">
      <c r="A210" s="118"/>
      <c r="B210" s="103"/>
      <c r="C210" s="31"/>
      <c r="D210" s="31"/>
      <c r="E210" s="110"/>
      <c r="F210" s="31"/>
      <c r="G210" s="31"/>
      <c r="H210" s="105"/>
      <c r="I210" s="119"/>
      <c r="J210" s="119"/>
      <c r="K210" s="119"/>
      <c r="L210" s="119"/>
      <c r="M210" s="120" t="str">
        <f t="shared" si="0"/>
        <v/>
      </c>
      <c r="N210" s="120" t="str">
        <f t="shared" si="1"/>
        <v/>
      </c>
      <c r="O210" s="120" t="str">
        <f t="shared" si="4"/>
        <v/>
      </c>
      <c r="P210" s="120" t="str">
        <f t="shared" si="5"/>
        <v/>
      </c>
      <c r="Q210" s="121" t="str">
        <f t="shared" si="6"/>
        <v/>
      </c>
      <c r="R210" s="121" t="str">
        <f t="shared" si="7"/>
        <v/>
      </c>
      <c r="S210" s="249"/>
      <c r="T210" s="122"/>
      <c r="U210" s="122"/>
      <c r="V210" s="122"/>
      <c r="W210" s="122"/>
      <c r="X210" s="122"/>
      <c r="Y210" s="278"/>
      <c r="Z210" s="124"/>
      <c r="AA210" s="124"/>
    </row>
    <row r="211" spans="1:27" ht="18" customHeight="1">
      <c r="A211" s="118"/>
      <c r="B211" s="103"/>
      <c r="C211" s="31"/>
      <c r="D211" s="31"/>
      <c r="E211" s="110"/>
      <c r="F211" s="31"/>
      <c r="G211" s="31"/>
      <c r="H211" s="105"/>
      <c r="I211" s="119"/>
      <c r="J211" s="119"/>
      <c r="K211" s="119"/>
      <c r="L211" s="119"/>
      <c r="M211" s="120" t="str">
        <f t="shared" si="0"/>
        <v/>
      </c>
      <c r="N211" s="120" t="str">
        <f t="shared" si="1"/>
        <v/>
      </c>
      <c r="O211" s="120" t="str">
        <f t="shared" si="4"/>
        <v/>
      </c>
      <c r="P211" s="120" t="str">
        <f t="shared" si="5"/>
        <v/>
      </c>
      <c r="Q211" s="121" t="str">
        <f t="shared" si="6"/>
        <v/>
      </c>
      <c r="R211" s="121" t="str">
        <f t="shared" si="7"/>
        <v/>
      </c>
      <c r="S211" s="249"/>
      <c r="T211" s="122"/>
      <c r="U211" s="122"/>
      <c r="V211" s="122"/>
      <c r="W211" s="122"/>
      <c r="X211" s="122"/>
      <c r="Y211" s="278"/>
      <c r="Z211" s="124"/>
      <c r="AA211" s="124"/>
    </row>
    <row r="212" spans="1:27" ht="18" customHeight="1">
      <c r="A212" s="118"/>
      <c r="B212" s="103"/>
      <c r="C212" s="31"/>
      <c r="D212" s="31"/>
      <c r="E212" s="110"/>
      <c r="F212" s="31"/>
      <c r="G212" s="31"/>
      <c r="H212" s="105"/>
      <c r="I212" s="119"/>
      <c r="J212" s="119"/>
      <c r="K212" s="119"/>
      <c r="L212" s="119"/>
      <c r="M212" s="120" t="str">
        <f t="shared" si="0"/>
        <v/>
      </c>
      <c r="N212" s="120" t="str">
        <f t="shared" si="1"/>
        <v/>
      </c>
      <c r="O212" s="120" t="str">
        <f t="shared" si="4"/>
        <v/>
      </c>
      <c r="P212" s="120" t="str">
        <f t="shared" si="5"/>
        <v/>
      </c>
      <c r="Q212" s="121" t="str">
        <f t="shared" si="6"/>
        <v/>
      </c>
      <c r="R212" s="121" t="str">
        <f t="shared" si="7"/>
        <v/>
      </c>
      <c r="S212" s="249"/>
      <c r="T212" s="122"/>
      <c r="U212" s="122"/>
      <c r="V212" s="122"/>
      <c r="W212" s="122"/>
      <c r="X212" s="122"/>
      <c r="Y212" s="278"/>
      <c r="Z212" s="124"/>
      <c r="AA212" s="124"/>
    </row>
    <row r="213" spans="1:27" ht="18" customHeight="1">
      <c r="A213" s="118"/>
      <c r="B213" s="103"/>
      <c r="C213" s="31"/>
      <c r="D213" s="31"/>
      <c r="E213" s="110"/>
      <c r="F213" s="31"/>
      <c r="G213" s="31"/>
      <c r="H213" s="105"/>
      <c r="I213" s="119"/>
      <c r="J213" s="119"/>
      <c r="K213" s="119"/>
      <c r="L213" s="119"/>
      <c r="M213" s="120" t="str">
        <f t="shared" si="0"/>
        <v/>
      </c>
      <c r="N213" s="120" t="str">
        <f t="shared" si="1"/>
        <v/>
      </c>
      <c r="O213" s="120" t="str">
        <f t="shared" si="4"/>
        <v/>
      </c>
      <c r="P213" s="120" t="str">
        <f t="shared" si="5"/>
        <v/>
      </c>
      <c r="Q213" s="121" t="str">
        <f t="shared" si="6"/>
        <v/>
      </c>
      <c r="R213" s="121" t="str">
        <f t="shared" si="7"/>
        <v/>
      </c>
      <c r="S213" s="249"/>
      <c r="T213" s="122"/>
      <c r="U213" s="122"/>
      <c r="V213" s="122"/>
      <c r="W213" s="122"/>
      <c r="X213" s="122"/>
      <c r="Y213" s="278"/>
      <c r="Z213" s="124"/>
      <c r="AA213" s="124"/>
    </row>
    <row r="214" spans="1:27" ht="18" customHeight="1">
      <c r="A214" s="118"/>
      <c r="B214" s="103"/>
      <c r="C214" s="31"/>
      <c r="D214" s="31"/>
      <c r="E214" s="110"/>
      <c r="F214" s="31"/>
      <c r="G214" s="31"/>
      <c r="H214" s="105"/>
      <c r="I214" s="119"/>
      <c r="J214" s="119"/>
      <c r="K214" s="119"/>
      <c r="L214" s="119"/>
      <c r="M214" s="120" t="str">
        <f t="shared" si="0"/>
        <v/>
      </c>
      <c r="N214" s="120" t="str">
        <f t="shared" si="1"/>
        <v/>
      </c>
      <c r="O214" s="120" t="str">
        <f t="shared" si="4"/>
        <v/>
      </c>
      <c r="P214" s="120" t="str">
        <f t="shared" si="5"/>
        <v/>
      </c>
      <c r="Q214" s="121" t="str">
        <f t="shared" si="6"/>
        <v/>
      </c>
      <c r="R214" s="121" t="str">
        <f t="shared" si="7"/>
        <v/>
      </c>
      <c r="S214" s="249"/>
      <c r="T214" s="122"/>
      <c r="U214" s="122"/>
      <c r="V214" s="122"/>
      <c r="W214" s="122"/>
      <c r="X214" s="122"/>
      <c r="Y214" s="278"/>
      <c r="Z214" s="124"/>
      <c r="AA214" s="124"/>
    </row>
    <row r="215" spans="1:27" ht="18" customHeight="1">
      <c r="A215" s="118"/>
      <c r="B215" s="103"/>
      <c r="C215" s="31"/>
      <c r="D215" s="31"/>
      <c r="E215" s="110"/>
      <c r="F215" s="31"/>
      <c r="G215" s="31"/>
      <c r="H215" s="105"/>
      <c r="I215" s="119"/>
      <c r="J215" s="119"/>
      <c r="K215" s="119"/>
      <c r="L215" s="119"/>
      <c r="M215" s="120" t="str">
        <f t="shared" si="0"/>
        <v/>
      </c>
      <c r="N215" s="120" t="str">
        <f t="shared" si="1"/>
        <v/>
      </c>
      <c r="O215" s="120" t="str">
        <f t="shared" si="4"/>
        <v/>
      </c>
      <c r="P215" s="120" t="str">
        <f t="shared" si="5"/>
        <v/>
      </c>
      <c r="Q215" s="121" t="str">
        <f t="shared" si="6"/>
        <v/>
      </c>
      <c r="R215" s="121" t="str">
        <f t="shared" si="7"/>
        <v/>
      </c>
      <c r="S215" s="249"/>
      <c r="T215" s="122"/>
      <c r="U215" s="122"/>
      <c r="V215" s="122"/>
      <c r="W215" s="122"/>
      <c r="X215" s="122"/>
      <c r="Y215" s="278"/>
      <c r="Z215" s="124"/>
      <c r="AA215" s="124"/>
    </row>
    <row r="216" spans="1:27" ht="18" customHeight="1">
      <c r="A216" s="118"/>
      <c r="B216" s="103"/>
      <c r="C216" s="31"/>
      <c r="D216" s="31"/>
      <c r="E216" s="110"/>
      <c r="F216" s="31"/>
      <c r="G216" s="31"/>
      <c r="H216" s="105"/>
      <c r="I216" s="119"/>
      <c r="J216" s="119"/>
      <c r="K216" s="119"/>
      <c r="L216" s="119"/>
      <c r="M216" s="120" t="str">
        <f t="shared" si="0"/>
        <v/>
      </c>
      <c r="N216" s="120" t="str">
        <f t="shared" si="1"/>
        <v/>
      </c>
      <c r="O216" s="120" t="str">
        <f t="shared" si="4"/>
        <v/>
      </c>
      <c r="P216" s="120" t="str">
        <f t="shared" si="5"/>
        <v/>
      </c>
      <c r="Q216" s="121" t="str">
        <f t="shared" si="6"/>
        <v/>
      </c>
      <c r="R216" s="121" t="str">
        <f t="shared" si="7"/>
        <v/>
      </c>
      <c r="S216" s="249"/>
      <c r="T216" s="122"/>
      <c r="U216" s="122"/>
      <c r="V216" s="122"/>
      <c r="W216" s="122"/>
      <c r="X216" s="122"/>
      <c r="Y216" s="278"/>
      <c r="Z216" s="124"/>
      <c r="AA216" s="124"/>
    </row>
    <row r="217" spans="1:27" ht="18" customHeight="1">
      <c r="A217" s="118"/>
      <c r="B217" s="103"/>
      <c r="C217" s="31"/>
      <c r="D217" s="31"/>
      <c r="E217" s="110"/>
      <c r="F217" s="31"/>
      <c r="G217" s="31"/>
      <c r="H217" s="105"/>
      <c r="I217" s="119"/>
      <c r="J217" s="119"/>
      <c r="K217" s="119"/>
      <c r="L217" s="119"/>
      <c r="M217" s="120" t="str">
        <f t="shared" si="0"/>
        <v/>
      </c>
      <c r="N217" s="120" t="str">
        <f t="shared" si="1"/>
        <v/>
      </c>
      <c r="O217" s="120" t="str">
        <f t="shared" si="4"/>
        <v/>
      </c>
      <c r="P217" s="120" t="str">
        <f t="shared" si="5"/>
        <v/>
      </c>
      <c r="Q217" s="121" t="str">
        <f t="shared" si="6"/>
        <v/>
      </c>
      <c r="R217" s="121" t="str">
        <f t="shared" si="7"/>
        <v/>
      </c>
      <c r="S217" s="249"/>
      <c r="T217" s="122"/>
      <c r="U217" s="122"/>
      <c r="V217" s="122"/>
      <c r="W217" s="122"/>
      <c r="X217" s="122"/>
      <c r="Y217" s="278"/>
      <c r="Z217" s="124"/>
      <c r="AA217" s="124"/>
    </row>
    <row r="218" spans="1:27" ht="18" customHeight="1">
      <c r="A218" s="118"/>
      <c r="B218" s="103"/>
      <c r="C218" s="31"/>
      <c r="D218" s="31"/>
      <c r="E218" s="110"/>
      <c r="F218" s="31"/>
      <c r="G218" s="31"/>
      <c r="H218" s="105"/>
      <c r="I218" s="119"/>
      <c r="J218" s="119"/>
      <c r="K218" s="119"/>
      <c r="L218" s="119"/>
      <c r="M218" s="120" t="str">
        <f t="shared" si="0"/>
        <v/>
      </c>
      <c r="N218" s="120" t="str">
        <f t="shared" si="1"/>
        <v/>
      </c>
      <c r="O218" s="120" t="str">
        <f t="shared" si="4"/>
        <v/>
      </c>
      <c r="P218" s="120" t="str">
        <f t="shared" si="5"/>
        <v/>
      </c>
      <c r="Q218" s="121" t="str">
        <f t="shared" si="6"/>
        <v/>
      </c>
      <c r="R218" s="121" t="str">
        <f t="shared" si="7"/>
        <v/>
      </c>
      <c r="S218" s="249"/>
      <c r="T218" s="122"/>
      <c r="U218" s="122"/>
      <c r="V218" s="122"/>
      <c r="W218" s="122"/>
      <c r="X218" s="122"/>
      <c r="Y218" s="278"/>
      <c r="Z218" s="124"/>
      <c r="AA218" s="124"/>
    </row>
    <row r="219" spans="1:27" ht="18" customHeight="1">
      <c r="A219" s="118"/>
      <c r="B219" s="103"/>
      <c r="C219" s="31"/>
      <c r="D219" s="31"/>
      <c r="E219" s="110"/>
      <c r="F219" s="31"/>
      <c r="G219" s="31"/>
      <c r="H219" s="105"/>
      <c r="I219" s="119"/>
      <c r="J219" s="119"/>
      <c r="K219" s="119"/>
      <c r="L219" s="119"/>
      <c r="M219" s="120" t="str">
        <f t="shared" si="0"/>
        <v/>
      </c>
      <c r="N219" s="120" t="str">
        <f t="shared" si="1"/>
        <v/>
      </c>
      <c r="O219" s="120" t="str">
        <f t="shared" si="4"/>
        <v/>
      </c>
      <c r="P219" s="120" t="str">
        <f t="shared" si="5"/>
        <v/>
      </c>
      <c r="Q219" s="121" t="str">
        <f t="shared" si="6"/>
        <v/>
      </c>
      <c r="R219" s="121" t="str">
        <f t="shared" si="7"/>
        <v/>
      </c>
      <c r="S219" s="249"/>
      <c r="T219" s="122"/>
      <c r="U219" s="122"/>
      <c r="V219" s="122"/>
      <c r="W219" s="122"/>
      <c r="X219" s="122"/>
      <c r="Y219" s="278"/>
      <c r="Z219" s="124"/>
      <c r="AA219" s="124"/>
    </row>
    <row r="220" spans="1:27" ht="18" customHeight="1">
      <c r="A220" s="118"/>
      <c r="B220" s="103"/>
      <c r="C220" s="31"/>
      <c r="D220" s="31"/>
      <c r="E220" s="110"/>
      <c r="F220" s="31"/>
      <c r="G220" s="31"/>
      <c r="H220" s="105"/>
      <c r="I220" s="119"/>
      <c r="J220" s="119"/>
      <c r="K220" s="119"/>
      <c r="L220" s="119"/>
      <c r="M220" s="120" t="str">
        <f t="shared" si="0"/>
        <v/>
      </c>
      <c r="N220" s="120" t="str">
        <f t="shared" si="1"/>
        <v/>
      </c>
      <c r="O220" s="120" t="str">
        <f t="shared" si="4"/>
        <v/>
      </c>
      <c r="P220" s="120" t="str">
        <f t="shared" si="5"/>
        <v/>
      </c>
      <c r="Q220" s="121" t="str">
        <f t="shared" si="6"/>
        <v/>
      </c>
      <c r="R220" s="121" t="str">
        <f t="shared" si="7"/>
        <v/>
      </c>
      <c r="S220" s="249"/>
      <c r="T220" s="122"/>
      <c r="U220" s="122"/>
      <c r="V220" s="122"/>
      <c r="W220" s="122"/>
      <c r="X220" s="122"/>
      <c r="Y220" s="278"/>
      <c r="Z220" s="124"/>
      <c r="AA220" s="124"/>
    </row>
    <row r="221" spans="1:27" ht="18" customHeight="1">
      <c r="A221" s="118"/>
      <c r="B221" s="103"/>
      <c r="C221" s="31"/>
      <c r="D221" s="31"/>
      <c r="E221" s="110"/>
      <c r="F221" s="31"/>
      <c r="G221" s="31"/>
      <c r="H221" s="105"/>
      <c r="I221" s="119"/>
      <c r="J221" s="119"/>
      <c r="K221" s="119"/>
      <c r="L221" s="119"/>
      <c r="M221" s="120" t="str">
        <f t="shared" si="0"/>
        <v/>
      </c>
      <c r="N221" s="120" t="str">
        <f t="shared" si="1"/>
        <v/>
      </c>
      <c r="O221" s="120" t="str">
        <f t="shared" si="4"/>
        <v/>
      </c>
      <c r="P221" s="120" t="str">
        <f t="shared" si="5"/>
        <v/>
      </c>
      <c r="Q221" s="121" t="str">
        <f t="shared" si="6"/>
        <v/>
      </c>
      <c r="R221" s="121" t="str">
        <f t="shared" si="7"/>
        <v/>
      </c>
      <c r="S221" s="249"/>
      <c r="T221" s="122"/>
      <c r="U221" s="122"/>
      <c r="V221" s="122"/>
      <c r="W221" s="122"/>
      <c r="X221" s="122"/>
      <c r="Y221" s="278"/>
      <c r="Z221" s="124"/>
      <c r="AA221" s="124"/>
    </row>
    <row r="222" spans="1:27" ht="18" customHeight="1">
      <c r="A222" s="118"/>
      <c r="B222" s="103"/>
      <c r="C222" s="31"/>
      <c r="D222" s="31"/>
      <c r="E222" s="110"/>
      <c r="F222" s="31"/>
      <c r="G222" s="31"/>
      <c r="H222" s="105"/>
      <c r="I222" s="119"/>
      <c r="J222" s="119"/>
      <c r="K222" s="119"/>
      <c r="L222" s="119"/>
      <c r="M222" s="120" t="str">
        <f t="shared" si="0"/>
        <v/>
      </c>
      <c r="N222" s="120" t="str">
        <f t="shared" si="1"/>
        <v/>
      </c>
      <c r="O222" s="120" t="str">
        <f t="shared" si="4"/>
        <v/>
      </c>
      <c r="P222" s="120" t="str">
        <f t="shared" si="5"/>
        <v/>
      </c>
      <c r="Q222" s="121" t="str">
        <f t="shared" si="6"/>
        <v/>
      </c>
      <c r="R222" s="121" t="str">
        <f t="shared" si="7"/>
        <v/>
      </c>
      <c r="S222" s="249"/>
      <c r="T222" s="122"/>
      <c r="U222" s="122"/>
      <c r="V222" s="122"/>
      <c r="W222" s="122"/>
      <c r="X222" s="122"/>
      <c r="Y222" s="278"/>
      <c r="Z222" s="124"/>
      <c r="AA222" s="124"/>
    </row>
    <row r="223" spans="1:27" ht="18" customHeight="1">
      <c r="A223" s="118"/>
      <c r="B223" s="103"/>
      <c r="C223" s="31"/>
      <c r="D223" s="31"/>
      <c r="E223" s="110"/>
      <c r="F223" s="31"/>
      <c r="G223" s="31"/>
      <c r="H223" s="105"/>
      <c r="I223" s="119"/>
      <c r="J223" s="119"/>
      <c r="K223" s="119"/>
      <c r="L223" s="119"/>
      <c r="M223" s="120" t="str">
        <f t="shared" si="0"/>
        <v/>
      </c>
      <c r="N223" s="120" t="str">
        <f t="shared" si="1"/>
        <v/>
      </c>
      <c r="O223" s="120" t="str">
        <f t="shared" si="4"/>
        <v/>
      </c>
      <c r="P223" s="120" t="str">
        <f t="shared" si="5"/>
        <v/>
      </c>
      <c r="Q223" s="121" t="str">
        <f t="shared" si="6"/>
        <v/>
      </c>
      <c r="R223" s="121" t="str">
        <f t="shared" si="7"/>
        <v/>
      </c>
      <c r="S223" s="249"/>
      <c r="T223" s="122"/>
      <c r="U223" s="122"/>
      <c r="V223" s="122"/>
      <c r="W223" s="122"/>
      <c r="X223" s="122"/>
      <c r="Y223" s="278"/>
      <c r="Z223" s="124"/>
      <c r="AA223" s="124"/>
    </row>
    <row r="224" spans="1:27" ht="18" customHeight="1">
      <c r="A224" s="118"/>
      <c r="B224" s="103"/>
      <c r="C224" s="31"/>
      <c r="D224" s="31"/>
      <c r="E224" s="110"/>
      <c r="F224" s="31"/>
      <c r="G224" s="31"/>
      <c r="H224" s="105"/>
      <c r="I224" s="119"/>
      <c r="J224" s="119"/>
      <c r="K224" s="119"/>
      <c r="L224" s="119"/>
      <c r="M224" s="120" t="str">
        <f t="shared" si="0"/>
        <v/>
      </c>
      <c r="N224" s="120" t="str">
        <f t="shared" si="1"/>
        <v/>
      </c>
      <c r="O224" s="120" t="str">
        <f t="shared" si="4"/>
        <v/>
      </c>
      <c r="P224" s="120" t="str">
        <f t="shared" si="5"/>
        <v/>
      </c>
      <c r="Q224" s="121" t="str">
        <f t="shared" si="6"/>
        <v/>
      </c>
      <c r="R224" s="121" t="str">
        <f t="shared" si="7"/>
        <v/>
      </c>
      <c r="S224" s="249"/>
      <c r="T224" s="122"/>
      <c r="U224" s="122"/>
      <c r="V224" s="122"/>
      <c r="W224" s="122"/>
      <c r="X224" s="122"/>
      <c r="Y224" s="278"/>
      <c r="Z224" s="124"/>
      <c r="AA224" s="124"/>
    </row>
    <row r="225" spans="1:27" ht="18" customHeight="1">
      <c r="A225" s="118"/>
      <c r="B225" s="103"/>
      <c r="C225" s="31"/>
      <c r="D225" s="31"/>
      <c r="E225" s="110"/>
      <c r="F225" s="31"/>
      <c r="G225" s="31"/>
      <c r="H225" s="105"/>
      <c r="I225" s="119"/>
      <c r="J225" s="119"/>
      <c r="K225" s="119"/>
      <c r="L225" s="119"/>
      <c r="M225" s="120" t="str">
        <f t="shared" si="0"/>
        <v/>
      </c>
      <c r="N225" s="120" t="str">
        <f t="shared" si="1"/>
        <v/>
      </c>
      <c r="O225" s="120" t="str">
        <f t="shared" si="4"/>
        <v/>
      </c>
      <c r="P225" s="120" t="str">
        <f t="shared" si="5"/>
        <v/>
      </c>
      <c r="Q225" s="121" t="str">
        <f t="shared" si="6"/>
        <v/>
      </c>
      <c r="R225" s="121" t="str">
        <f t="shared" si="7"/>
        <v/>
      </c>
      <c r="S225" s="249"/>
      <c r="T225" s="122"/>
      <c r="U225" s="122"/>
      <c r="V225" s="122"/>
      <c r="W225" s="122"/>
      <c r="X225" s="122"/>
      <c r="Y225" s="278"/>
      <c r="Z225" s="124"/>
      <c r="AA225" s="124"/>
    </row>
    <row r="226" spans="1:27" ht="18" customHeight="1">
      <c r="A226" s="118"/>
      <c r="B226" s="103"/>
      <c r="C226" s="31"/>
      <c r="D226" s="31"/>
      <c r="E226" s="110"/>
      <c r="F226" s="31"/>
      <c r="G226" s="31"/>
      <c r="H226" s="105"/>
      <c r="I226" s="119"/>
      <c r="J226" s="119"/>
      <c r="K226" s="119"/>
      <c r="L226" s="119"/>
      <c r="M226" s="120" t="str">
        <f t="shared" si="0"/>
        <v/>
      </c>
      <c r="N226" s="120" t="str">
        <f t="shared" si="1"/>
        <v/>
      </c>
      <c r="O226" s="120" t="str">
        <f t="shared" si="4"/>
        <v/>
      </c>
      <c r="P226" s="120" t="str">
        <f t="shared" si="5"/>
        <v/>
      </c>
      <c r="Q226" s="121" t="str">
        <f t="shared" si="6"/>
        <v/>
      </c>
      <c r="R226" s="121" t="str">
        <f t="shared" si="7"/>
        <v/>
      </c>
      <c r="S226" s="249"/>
      <c r="T226" s="122"/>
      <c r="U226" s="122"/>
      <c r="V226" s="122"/>
      <c r="W226" s="122"/>
      <c r="X226" s="122"/>
      <c r="Y226" s="278"/>
      <c r="Z226" s="124"/>
      <c r="AA226" s="124"/>
    </row>
    <row r="227" spans="1:27" ht="18" customHeight="1">
      <c r="A227" s="118"/>
      <c r="B227" s="103"/>
      <c r="C227" s="31"/>
      <c r="D227" s="31"/>
      <c r="E227" s="110"/>
      <c r="F227" s="31"/>
      <c r="G227" s="31"/>
      <c r="H227" s="105"/>
      <c r="I227" s="119"/>
      <c r="J227" s="119"/>
      <c r="K227" s="119"/>
      <c r="L227" s="119"/>
      <c r="M227" s="120" t="str">
        <f t="shared" si="0"/>
        <v/>
      </c>
      <c r="N227" s="120" t="str">
        <f t="shared" si="1"/>
        <v/>
      </c>
      <c r="O227" s="120" t="str">
        <f t="shared" si="4"/>
        <v/>
      </c>
      <c r="P227" s="120" t="str">
        <f t="shared" si="5"/>
        <v/>
      </c>
      <c r="Q227" s="121" t="str">
        <f t="shared" si="6"/>
        <v/>
      </c>
      <c r="R227" s="121" t="str">
        <f t="shared" si="7"/>
        <v/>
      </c>
      <c r="S227" s="249"/>
      <c r="T227" s="122"/>
      <c r="U227" s="122"/>
      <c r="V227" s="122"/>
      <c r="W227" s="122"/>
      <c r="X227" s="122"/>
      <c r="Y227" s="278"/>
      <c r="Z227" s="124"/>
      <c r="AA227" s="124"/>
    </row>
    <row r="228" spans="1:27" ht="18" customHeight="1">
      <c r="A228" s="118"/>
      <c r="B228" s="103"/>
      <c r="C228" s="31"/>
      <c r="D228" s="31"/>
      <c r="E228" s="110"/>
      <c r="F228" s="31"/>
      <c r="G228" s="31"/>
      <c r="H228" s="105"/>
      <c r="I228" s="119"/>
      <c r="J228" s="119"/>
      <c r="K228" s="119"/>
      <c r="L228" s="119"/>
      <c r="M228" s="120" t="str">
        <f t="shared" si="0"/>
        <v/>
      </c>
      <c r="N228" s="120" t="str">
        <f t="shared" si="1"/>
        <v/>
      </c>
      <c r="O228" s="120" t="str">
        <f t="shared" si="4"/>
        <v/>
      </c>
      <c r="P228" s="120" t="str">
        <f t="shared" si="5"/>
        <v/>
      </c>
      <c r="Q228" s="121" t="str">
        <f t="shared" si="6"/>
        <v/>
      </c>
      <c r="R228" s="121" t="str">
        <f t="shared" si="7"/>
        <v/>
      </c>
      <c r="S228" s="249"/>
      <c r="T228" s="122"/>
      <c r="U228" s="122"/>
      <c r="V228" s="122"/>
      <c r="W228" s="122"/>
      <c r="X228" s="122"/>
      <c r="Y228" s="278"/>
      <c r="Z228" s="124"/>
      <c r="AA228" s="124"/>
    </row>
    <row r="229" spans="1:27" ht="18" customHeight="1">
      <c r="A229" s="118"/>
      <c r="B229" s="103"/>
      <c r="C229" s="31"/>
      <c r="D229" s="31"/>
      <c r="E229" s="110"/>
      <c r="F229" s="31"/>
      <c r="G229" s="31"/>
      <c r="H229" s="105"/>
      <c r="I229" s="119"/>
      <c r="J229" s="119"/>
      <c r="K229" s="119"/>
      <c r="L229" s="119"/>
      <c r="M229" s="120" t="str">
        <f t="shared" si="0"/>
        <v/>
      </c>
      <c r="N229" s="120" t="str">
        <f t="shared" si="1"/>
        <v/>
      </c>
      <c r="O229" s="120" t="str">
        <f t="shared" si="4"/>
        <v/>
      </c>
      <c r="P229" s="120" t="str">
        <f t="shared" si="5"/>
        <v/>
      </c>
      <c r="Q229" s="121" t="str">
        <f t="shared" si="6"/>
        <v/>
      </c>
      <c r="R229" s="121" t="str">
        <f t="shared" si="7"/>
        <v/>
      </c>
      <c r="S229" s="249"/>
      <c r="T229" s="122"/>
      <c r="U229" s="122"/>
      <c r="V229" s="122"/>
      <c r="W229" s="122"/>
      <c r="X229" s="122"/>
      <c r="Y229" s="278"/>
      <c r="Z229" s="124"/>
      <c r="AA229" s="124"/>
    </row>
    <row r="230" spans="1:27" ht="18" customHeight="1">
      <c r="A230" s="118"/>
      <c r="B230" s="103"/>
      <c r="C230" s="31"/>
      <c r="D230" s="31"/>
      <c r="E230" s="110"/>
      <c r="F230" s="31"/>
      <c r="G230" s="31"/>
      <c r="H230" s="105"/>
      <c r="I230" s="119"/>
      <c r="J230" s="119"/>
      <c r="K230" s="119"/>
      <c r="L230" s="119"/>
      <c r="M230" s="120" t="str">
        <f t="shared" si="0"/>
        <v/>
      </c>
      <c r="N230" s="120" t="str">
        <f t="shared" si="1"/>
        <v/>
      </c>
      <c r="O230" s="120" t="str">
        <f t="shared" si="4"/>
        <v/>
      </c>
      <c r="P230" s="120" t="str">
        <f t="shared" si="5"/>
        <v/>
      </c>
      <c r="Q230" s="121" t="str">
        <f t="shared" si="6"/>
        <v/>
      </c>
      <c r="R230" s="121" t="str">
        <f t="shared" si="7"/>
        <v/>
      </c>
      <c r="S230" s="249"/>
      <c r="T230" s="122"/>
      <c r="U230" s="122"/>
      <c r="V230" s="122"/>
      <c r="W230" s="122"/>
      <c r="X230" s="122"/>
      <c r="Y230" s="278"/>
      <c r="Z230" s="124"/>
      <c r="AA230" s="124"/>
    </row>
    <row r="231" spans="1:27" ht="18" customHeight="1">
      <c r="A231" s="118"/>
      <c r="B231" s="103"/>
      <c r="C231" s="31"/>
      <c r="D231" s="31"/>
      <c r="E231" s="110"/>
      <c r="F231" s="31"/>
      <c r="G231" s="31"/>
      <c r="H231" s="105"/>
      <c r="I231" s="119"/>
      <c r="J231" s="119"/>
      <c r="K231" s="119"/>
      <c r="L231" s="119"/>
      <c r="M231" s="120" t="str">
        <f t="shared" si="0"/>
        <v/>
      </c>
      <c r="N231" s="120" t="str">
        <f t="shared" si="1"/>
        <v/>
      </c>
      <c r="O231" s="120" t="str">
        <f t="shared" si="4"/>
        <v/>
      </c>
      <c r="P231" s="120" t="str">
        <f t="shared" si="5"/>
        <v/>
      </c>
      <c r="Q231" s="121" t="str">
        <f t="shared" si="6"/>
        <v/>
      </c>
      <c r="R231" s="121" t="str">
        <f t="shared" si="7"/>
        <v/>
      </c>
      <c r="S231" s="249"/>
      <c r="T231" s="122"/>
      <c r="U231" s="122"/>
      <c r="V231" s="122"/>
      <c r="W231" s="122"/>
      <c r="X231" s="122"/>
      <c r="Y231" s="278"/>
      <c r="Z231" s="124"/>
      <c r="AA231" s="124"/>
    </row>
    <row r="232" spans="1:27" ht="18" customHeight="1">
      <c r="A232" s="118"/>
      <c r="B232" s="103"/>
      <c r="C232" s="31"/>
      <c r="D232" s="31"/>
      <c r="E232" s="110"/>
      <c r="F232" s="31"/>
      <c r="G232" s="31"/>
      <c r="H232" s="105"/>
      <c r="I232" s="119"/>
      <c r="J232" s="119"/>
      <c r="K232" s="119"/>
      <c r="L232" s="119"/>
      <c r="M232" s="120" t="str">
        <f t="shared" si="0"/>
        <v/>
      </c>
      <c r="N232" s="120" t="str">
        <f t="shared" si="1"/>
        <v/>
      </c>
      <c r="O232" s="120" t="str">
        <f t="shared" si="4"/>
        <v/>
      </c>
      <c r="P232" s="120" t="str">
        <f t="shared" si="5"/>
        <v/>
      </c>
      <c r="Q232" s="121" t="str">
        <f t="shared" si="6"/>
        <v/>
      </c>
      <c r="R232" s="121" t="str">
        <f t="shared" si="7"/>
        <v/>
      </c>
      <c r="S232" s="249"/>
      <c r="T232" s="122"/>
      <c r="U232" s="122"/>
      <c r="V232" s="122"/>
      <c r="W232" s="122"/>
      <c r="X232" s="122"/>
      <c r="Y232" s="278"/>
      <c r="Z232" s="124"/>
      <c r="AA232" s="124"/>
    </row>
    <row r="233" spans="1:27" ht="18" customHeight="1">
      <c r="A233" s="118"/>
      <c r="B233" s="103"/>
      <c r="C233" s="31"/>
      <c r="D233" s="31"/>
      <c r="E233" s="110"/>
      <c r="F233" s="31"/>
      <c r="G233" s="31"/>
      <c r="H233" s="105"/>
      <c r="I233" s="119"/>
      <c r="J233" s="119"/>
      <c r="K233" s="119"/>
      <c r="L233" s="119"/>
      <c r="M233" s="120" t="str">
        <f t="shared" si="0"/>
        <v/>
      </c>
      <c r="N233" s="120" t="str">
        <f t="shared" si="1"/>
        <v/>
      </c>
      <c r="O233" s="120" t="str">
        <f t="shared" si="4"/>
        <v/>
      </c>
      <c r="P233" s="120" t="str">
        <f t="shared" si="5"/>
        <v/>
      </c>
      <c r="Q233" s="121" t="str">
        <f t="shared" si="6"/>
        <v/>
      </c>
      <c r="R233" s="121" t="str">
        <f t="shared" si="7"/>
        <v/>
      </c>
      <c r="S233" s="249"/>
      <c r="T233" s="122"/>
      <c r="U233" s="122"/>
      <c r="V233" s="122"/>
      <c r="W233" s="122"/>
      <c r="X233" s="122"/>
      <c r="Y233" s="278"/>
      <c r="Z233" s="124"/>
      <c r="AA233" s="124"/>
    </row>
    <row r="234" spans="1:27" ht="18" customHeight="1">
      <c r="A234" s="118"/>
      <c r="B234" s="103"/>
      <c r="C234" s="31"/>
      <c r="D234" s="31"/>
      <c r="E234" s="110"/>
      <c r="F234" s="31"/>
      <c r="G234" s="31"/>
      <c r="H234" s="105"/>
      <c r="I234" s="119"/>
      <c r="J234" s="119"/>
      <c r="K234" s="119"/>
      <c r="L234" s="119"/>
      <c r="M234" s="120" t="str">
        <f t="shared" si="0"/>
        <v/>
      </c>
      <c r="N234" s="120" t="str">
        <f t="shared" si="1"/>
        <v/>
      </c>
      <c r="O234" s="120" t="str">
        <f t="shared" si="4"/>
        <v/>
      </c>
      <c r="P234" s="120" t="str">
        <f t="shared" si="5"/>
        <v/>
      </c>
      <c r="Q234" s="121" t="str">
        <f t="shared" si="6"/>
        <v/>
      </c>
      <c r="R234" s="121" t="str">
        <f t="shared" si="7"/>
        <v/>
      </c>
      <c r="S234" s="249"/>
      <c r="T234" s="122"/>
      <c r="U234" s="122"/>
      <c r="V234" s="122"/>
      <c r="W234" s="122"/>
      <c r="X234" s="122"/>
      <c r="Y234" s="278"/>
      <c r="Z234" s="124"/>
      <c r="AA234" s="124"/>
    </row>
    <row r="235" spans="1:27" ht="18" customHeight="1">
      <c r="A235" s="118"/>
      <c r="B235" s="103"/>
      <c r="C235" s="31"/>
      <c r="D235" s="31"/>
      <c r="E235" s="110"/>
      <c r="F235" s="31"/>
      <c r="G235" s="31"/>
      <c r="H235" s="105"/>
      <c r="I235" s="119"/>
      <c r="J235" s="119"/>
      <c r="K235" s="119"/>
      <c r="L235" s="119"/>
      <c r="M235" s="120" t="str">
        <f t="shared" si="0"/>
        <v/>
      </c>
      <c r="N235" s="120" t="str">
        <f t="shared" si="1"/>
        <v/>
      </c>
      <c r="O235" s="120" t="str">
        <f t="shared" si="4"/>
        <v/>
      </c>
      <c r="P235" s="120" t="str">
        <f t="shared" si="5"/>
        <v/>
      </c>
      <c r="Q235" s="121" t="str">
        <f t="shared" si="6"/>
        <v/>
      </c>
      <c r="R235" s="121" t="str">
        <f t="shared" si="7"/>
        <v/>
      </c>
      <c r="S235" s="249"/>
      <c r="T235" s="122"/>
      <c r="U235" s="122"/>
      <c r="V235" s="122"/>
      <c r="W235" s="122"/>
      <c r="X235" s="122"/>
      <c r="Y235" s="278"/>
      <c r="Z235" s="124"/>
      <c r="AA235" s="124"/>
    </row>
    <row r="236" spans="1:27" ht="18" customHeight="1">
      <c r="A236" s="118"/>
      <c r="B236" s="103"/>
      <c r="C236" s="31"/>
      <c r="D236" s="31"/>
      <c r="E236" s="110"/>
      <c r="F236" s="31"/>
      <c r="G236" s="31"/>
      <c r="H236" s="105"/>
      <c r="I236" s="119"/>
      <c r="J236" s="119"/>
      <c r="K236" s="119"/>
      <c r="L236" s="119"/>
      <c r="M236" s="120" t="str">
        <f t="shared" si="0"/>
        <v/>
      </c>
      <c r="N236" s="120" t="str">
        <f t="shared" si="1"/>
        <v/>
      </c>
      <c r="O236" s="120" t="str">
        <f t="shared" si="4"/>
        <v/>
      </c>
      <c r="P236" s="120" t="str">
        <f t="shared" si="5"/>
        <v/>
      </c>
      <c r="Q236" s="121" t="str">
        <f t="shared" si="6"/>
        <v/>
      </c>
      <c r="R236" s="121" t="str">
        <f t="shared" si="7"/>
        <v/>
      </c>
      <c r="S236" s="249"/>
      <c r="T236" s="122"/>
      <c r="U236" s="122"/>
      <c r="V236" s="122"/>
      <c r="W236" s="122"/>
      <c r="X236" s="122"/>
      <c r="Y236" s="278"/>
      <c r="Z236" s="124"/>
      <c r="AA236" s="124"/>
    </row>
    <row r="237" spans="1:27" ht="18" customHeight="1">
      <c r="A237" s="118"/>
      <c r="B237" s="103"/>
      <c r="C237" s="31"/>
      <c r="D237" s="31"/>
      <c r="E237" s="110"/>
      <c r="F237" s="31"/>
      <c r="G237" s="31"/>
      <c r="H237" s="105"/>
      <c r="I237" s="119"/>
      <c r="J237" s="119"/>
      <c r="K237" s="119"/>
      <c r="L237" s="119"/>
      <c r="M237" s="120" t="str">
        <f t="shared" si="0"/>
        <v/>
      </c>
      <c r="N237" s="120" t="str">
        <f t="shared" si="1"/>
        <v/>
      </c>
      <c r="O237" s="120" t="str">
        <f t="shared" si="4"/>
        <v/>
      </c>
      <c r="P237" s="120" t="str">
        <f t="shared" si="5"/>
        <v/>
      </c>
      <c r="Q237" s="121" t="str">
        <f t="shared" si="6"/>
        <v/>
      </c>
      <c r="R237" s="121" t="str">
        <f t="shared" si="7"/>
        <v/>
      </c>
      <c r="S237" s="249"/>
      <c r="T237" s="122"/>
      <c r="U237" s="122"/>
      <c r="V237" s="122"/>
      <c r="W237" s="122"/>
      <c r="X237" s="122"/>
      <c r="Y237" s="278"/>
      <c r="Z237" s="124"/>
      <c r="AA237" s="124"/>
    </row>
    <row r="238" spans="1:27" ht="18" customHeight="1">
      <c r="A238" s="118"/>
      <c r="B238" s="103"/>
      <c r="C238" s="31"/>
      <c r="D238" s="31"/>
      <c r="E238" s="110"/>
      <c r="F238" s="31"/>
      <c r="G238" s="31"/>
      <c r="H238" s="105"/>
      <c r="I238" s="119"/>
      <c r="J238" s="119"/>
      <c r="K238" s="119"/>
      <c r="L238" s="119"/>
      <c r="M238" s="120" t="str">
        <f t="shared" si="0"/>
        <v/>
      </c>
      <c r="N238" s="120" t="str">
        <f t="shared" si="1"/>
        <v/>
      </c>
      <c r="O238" s="120" t="str">
        <f t="shared" si="4"/>
        <v/>
      </c>
      <c r="P238" s="120" t="str">
        <f t="shared" si="5"/>
        <v/>
      </c>
      <c r="Q238" s="121" t="str">
        <f t="shared" si="6"/>
        <v/>
      </c>
      <c r="R238" s="121" t="str">
        <f t="shared" si="7"/>
        <v/>
      </c>
      <c r="S238" s="249"/>
      <c r="T238" s="122"/>
      <c r="U238" s="122"/>
      <c r="V238" s="122"/>
      <c r="W238" s="122"/>
      <c r="X238" s="122"/>
      <c r="Y238" s="278"/>
      <c r="Z238" s="124"/>
      <c r="AA238" s="124"/>
    </row>
    <row r="239" spans="1:27" ht="18" customHeight="1">
      <c r="A239" s="118"/>
      <c r="B239" s="103"/>
      <c r="C239" s="31"/>
      <c r="D239" s="31"/>
      <c r="E239" s="110"/>
      <c r="F239" s="31"/>
      <c r="G239" s="31"/>
      <c r="H239" s="105"/>
      <c r="I239" s="119"/>
      <c r="J239" s="119"/>
      <c r="K239" s="119"/>
      <c r="L239" s="119"/>
      <c r="M239" s="120" t="str">
        <f t="shared" si="0"/>
        <v/>
      </c>
      <c r="N239" s="120" t="str">
        <f t="shared" si="1"/>
        <v/>
      </c>
      <c r="O239" s="120" t="str">
        <f t="shared" si="4"/>
        <v/>
      </c>
      <c r="P239" s="120" t="str">
        <f t="shared" si="5"/>
        <v/>
      </c>
      <c r="Q239" s="121" t="str">
        <f t="shared" si="6"/>
        <v/>
      </c>
      <c r="R239" s="121" t="str">
        <f t="shared" si="7"/>
        <v/>
      </c>
      <c r="S239" s="249"/>
      <c r="T239" s="122"/>
      <c r="U239" s="122"/>
      <c r="V239" s="122"/>
      <c r="W239" s="122"/>
      <c r="X239" s="122"/>
      <c r="Y239" s="278"/>
      <c r="Z239" s="124"/>
      <c r="AA239" s="124"/>
    </row>
    <row r="240" spans="1:27" ht="18" customHeight="1">
      <c r="A240" s="118"/>
      <c r="B240" s="103"/>
      <c r="C240" s="31"/>
      <c r="D240" s="31"/>
      <c r="E240" s="110"/>
      <c r="F240" s="31"/>
      <c r="G240" s="31"/>
      <c r="H240" s="105"/>
      <c r="I240" s="119"/>
      <c r="J240" s="119"/>
      <c r="K240" s="119"/>
      <c r="L240" s="119"/>
      <c r="M240" s="120" t="str">
        <f t="shared" si="0"/>
        <v/>
      </c>
      <c r="N240" s="120" t="str">
        <f t="shared" si="1"/>
        <v/>
      </c>
      <c r="O240" s="120" t="str">
        <f t="shared" si="4"/>
        <v/>
      </c>
      <c r="P240" s="120" t="str">
        <f t="shared" si="5"/>
        <v/>
      </c>
      <c r="Q240" s="121" t="str">
        <f t="shared" si="6"/>
        <v/>
      </c>
      <c r="R240" s="121" t="str">
        <f t="shared" si="7"/>
        <v/>
      </c>
      <c r="S240" s="249"/>
      <c r="T240" s="122"/>
      <c r="U240" s="122"/>
      <c r="V240" s="122"/>
      <c r="W240" s="122"/>
      <c r="X240" s="122"/>
      <c r="Y240" s="278"/>
      <c r="Z240" s="124"/>
      <c r="AA240" s="124"/>
    </row>
    <row r="241" spans="1:27" ht="18" customHeight="1">
      <c r="A241" s="118"/>
      <c r="B241" s="103"/>
      <c r="C241" s="31"/>
      <c r="D241" s="31"/>
      <c r="E241" s="110"/>
      <c r="F241" s="31"/>
      <c r="G241" s="31"/>
      <c r="H241" s="105"/>
      <c r="I241" s="119"/>
      <c r="J241" s="119"/>
      <c r="K241" s="119"/>
      <c r="L241" s="119"/>
      <c r="M241" s="120" t="str">
        <f t="shared" si="0"/>
        <v/>
      </c>
      <c r="N241" s="120" t="str">
        <f t="shared" si="1"/>
        <v/>
      </c>
      <c r="O241" s="120" t="str">
        <f t="shared" si="4"/>
        <v/>
      </c>
      <c r="P241" s="120" t="str">
        <f t="shared" si="5"/>
        <v/>
      </c>
      <c r="Q241" s="121" t="str">
        <f t="shared" si="6"/>
        <v/>
      </c>
      <c r="R241" s="121" t="str">
        <f t="shared" si="7"/>
        <v/>
      </c>
      <c r="S241" s="249"/>
      <c r="T241" s="122"/>
      <c r="U241" s="122"/>
      <c r="V241" s="122"/>
      <c r="W241" s="122"/>
      <c r="X241" s="122"/>
      <c r="Y241" s="278"/>
      <c r="Z241" s="124"/>
      <c r="AA241" s="124"/>
    </row>
    <row r="242" spans="1:27" ht="18" customHeight="1">
      <c r="A242" s="118"/>
      <c r="B242" s="103"/>
      <c r="C242" s="31"/>
      <c r="D242" s="31"/>
      <c r="E242" s="110"/>
      <c r="F242" s="31"/>
      <c r="G242" s="31"/>
      <c r="H242" s="105"/>
      <c r="I242" s="119"/>
      <c r="J242" s="119"/>
      <c r="K242" s="119"/>
      <c r="L242" s="119"/>
      <c r="M242" s="120" t="str">
        <f t="shared" si="0"/>
        <v/>
      </c>
      <c r="N242" s="120" t="str">
        <f t="shared" si="1"/>
        <v/>
      </c>
      <c r="O242" s="120" t="str">
        <f t="shared" si="4"/>
        <v/>
      </c>
      <c r="P242" s="120" t="str">
        <f t="shared" si="5"/>
        <v/>
      </c>
      <c r="Q242" s="121" t="str">
        <f t="shared" si="6"/>
        <v/>
      </c>
      <c r="R242" s="121" t="str">
        <f t="shared" si="7"/>
        <v/>
      </c>
      <c r="S242" s="249"/>
      <c r="T242" s="122"/>
      <c r="U242" s="122"/>
      <c r="V242" s="122"/>
      <c r="W242" s="122"/>
      <c r="X242" s="122"/>
      <c r="Y242" s="278"/>
      <c r="Z242" s="124"/>
      <c r="AA242" s="124"/>
    </row>
    <row r="243" spans="1:27" ht="18" customHeight="1">
      <c r="A243" s="118"/>
      <c r="B243" s="103"/>
      <c r="C243" s="31"/>
      <c r="D243" s="31"/>
      <c r="E243" s="110"/>
      <c r="F243" s="31"/>
      <c r="G243" s="31"/>
      <c r="H243" s="105"/>
      <c r="I243" s="119"/>
      <c r="J243" s="119"/>
      <c r="K243" s="119"/>
      <c r="L243" s="119"/>
      <c r="M243" s="120" t="str">
        <f t="shared" si="0"/>
        <v/>
      </c>
      <c r="N243" s="120" t="str">
        <f t="shared" si="1"/>
        <v/>
      </c>
      <c r="O243" s="120" t="str">
        <f t="shared" si="4"/>
        <v/>
      </c>
      <c r="P243" s="120" t="str">
        <f t="shared" si="5"/>
        <v/>
      </c>
      <c r="Q243" s="121" t="str">
        <f t="shared" si="6"/>
        <v/>
      </c>
      <c r="R243" s="121" t="str">
        <f t="shared" si="7"/>
        <v/>
      </c>
      <c r="S243" s="249"/>
      <c r="T243" s="122"/>
      <c r="U243" s="122"/>
      <c r="V243" s="122"/>
      <c r="W243" s="122"/>
      <c r="X243" s="122"/>
      <c r="Y243" s="278"/>
      <c r="Z243" s="124"/>
      <c r="AA243" s="124"/>
    </row>
    <row r="244" spans="1:27" ht="18" customHeight="1">
      <c r="A244" s="118"/>
      <c r="B244" s="103"/>
      <c r="C244" s="31"/>
      <c r="D244" s="31"/>
      <c r="E244" s="110"/>
      <c r="F244" s="31"/>
      <c r="G244" s="31"/>
      <c r="H244" s="105"/>
      <c r="I244" s="119"/>
      <c r="J244" s="119"/>
      <c r="K244" s="119"/>
      <c r="L244" s="119"/>
      <c r="M244" s="120" t="str">
        <f t="shared" si="0"/>
        <v/>
      </c>
      <c r="N244" s="120" t="str">
        <f t="shared" si="1"/>
        <v/>
      </c>
      <c r="O244" s="120" t="str">
        <f t="shared" si="4"/>
        <v/>
      </c>
      <c r="P244" s="120" t="str">
        <f t="shared" si="5"/>
        <v/>
      </c>
      <c r="Q244" s="121" t="str">
        <f t="shared" si="6"/>
        <v/>
      </c>
      <c r="R244" s="121" t="str">
        <f t="shared" si="7"/>
        <v/>
      </c>
      <c r="S244" s="249"/>
      <c r="T244" s="122"/>
      <c r="U244" s="122"/>
      <c r="V244" s="122"/>
      <c r="W244" s="122"/>
      <c r="X244" s="122"/>
      <c r="Y244" s="278"/>
      <c r="Z244" s="124"/>
      <c r="AA244" s="124"/>
    </row>
    <row r="245" spans="1:27" ht="18" customHeight="1">
      <c r="A245" s="118"/>
      <c r="B245" s="103"/>
      <c r="C245" s="31"/>
      <c r="D245" s="31"/>
      <c r="E245" s="110"/>
      <c r="F245" s="31"/>
      <c r="G245" s="31"/>
      <c r="H245" s="105"/>
      <c r="I245" s="119"/>
      <c r="J245" s="119"/>
      <c r="K245" s="119"/>
      <c r="L245" s="119"/>
      <c r="M245" s="120" t="str">
        <f t="shared" si="0"/>
        <v/>
      </c>
      <c r="N245" s="120" t="str">
        <f t="shared" si="1"/>
        <v/>
      </c>
      <c r="O245" s="120" t="str">
        <f t="shared" si="4"/>
        <v/>
      </c>
      <c r="P245" s="120" t="str">
        <f t="shared" si="5"/>
        <v/>
      </c>
      <c r="Q245" s="121" t="str">
        <f t="shared" si="6"/>
        <v/>
      </c>
      <c r="R245" s="121" t="str">
        <f t="shared" si="7"/>
        <v/>
      </c>
      <c r="S245" s="249"/>
      <c r="T245" s="122"/>
      <c r="U245" s="122"/>
      <c r="V245" s="122"/>
      <c r="W245" s="122"/>
      <c r="X245" s="122"/>
      <c r="Y245" s="278"/>
      <c r="Z245" s="124"/>
      <c r="AA245" s="124"/>
    </row>
    <row r="246" spans="1:27" ht="18" customHeight="1">
      <c r="A246" s="118"/>
      <c r="B246" s="103"/>
      <c r="C246" s="31"/>
      <c r="D246" s="31"/>
      <c r="E246" s="110"/>
      <c r="F246" s="31"/>
      <c r="G246" s="31"/>
      <c r="H246" s="105"/>
      <c r="I246" s="119"/>
      <c r="J246" s="119"/>
      <c r="K246" s="119"/>
      <c r="L246" s="119"/>
      <c r="M246" s="120" t="str">
        <f t="shared" si="0"/>
        <v/>
      </c>
      <c r="N246" s="120" t="str">
        <f t="shared" si="1"/>
        <v/>
      </c>
      <c r="O246" s="120" t="str">
        <f t="shared" si="4"/>
        <v/>
      </c>
      <c r="P246" s="120" t="str">
        <f t="shared" si="5"/>
        <v/>
      </c>
      <c r="Q246" s="121" t="str">
        <f t="shared" si="6"/>
        <v/>
      </c>
      <c r="R246" s="121" t="str">
        <f t="shared" si="7"/>
        <v/>
      </c>
      <c r="S246" s="249"/>
      <c r="T246" s="122"/>
      <c r="U246" s="122"/>
      <c r="V246" s="122"/>
      <c r="W246" s="122"/>
      <c r="X246" s="122"/>
      <c r="Y246" s="278"/>
      <c r="Z246" s="124"/>
      <c r="AA246" s="124"/>
    </row>
    <row r="247" spans="1:27" ht="18" customHeight="1">
      <c r="A247" s="118"/>
      <c r="B247" s="103"/>
      <c r="C247" s="31"/>
      <c r="D247" s="31"/>
      <c r="E247" s="110"/>
      <c r="F247" s="31"/>
      <c r="G247" s="31"/>
      <c r="H247" s="105"/>
      <c r="I247" s="119"/>
      <c r="J247" s="119"/>
      <c r="K247" s="119"/>
      <c r="L247" s="119"/>
      <c r="M247" s="120" t="str">
        <f t="shared" si="0"/>
        <v/>
      </c>
      <c r="N247" s="120" t="str">
        <f t="shared" si="1"/>
        <v/>
      </c>
      <c r="O247" s="120" t="str">
        <f t="shared" si="4"/>
        <v/>
      </c>
      <c r="P247" s="120" t="str">
        <f t="shared" si="5"/>
        <v/>
      </c>
      <c r="Q247" s="121" t="str">
        <f t="shared" si="6"/>
        <v/>
      </c>
      <c r="R247" s="121" t="str">
        <f t="shared" si="7"/>
        <v/>
      </c>
      <c r="S247" s="249"/>
      <c r="T247" s="122"/>
      <c r="U247" s="122"/>
      <c r="V247" s="122"/>
      <c r="W247" s="122"/>
      <c r="X247" s="122"/>
      <c r="Y247" s="278"/>
      <c r="Z247" s="124"/>
      <c r="AA247" s="124"/>
    </row>
    <row r="248" spans="1:27" ht="18" customHeight="1">
      <c r="A248" s="118"/>
      <c r="B248" s="103"/>
      <c r="C248" s="31"/>
      <c r="D248" s="31"/>
      <c r="E248" s="110"/>
      <c r="F248" s="31"/>
      <c r="G248" s="31"/>
      <c r="H248" s="105"/>
      <c r="I248" s="119"/>
      <c r="J248" s="119"/>
      <c r="K248" s="119"/>
      <c r="L248" s="119"/>
      <c r="M248" s="120" t="str">
        <f t="shared" si="0"/>
        <v/>
      </c>
      <c r="N248" s="120" t="str">
        <f t="shared" si="1"/>
        <v/>
      </c>
      <c r="O248" s="120" t="str">
        <f t="shared" si="4"/>
        <v/>
      </c>
      <c r="P248" s="120" t="str">
        <f t="shared" si="5"/>
        <v/>
      </c>
      <c r="Q248" s="121" t="str">
        <f t="shared" si="6"/>
        <v/>
      </c>
      <c r="R248" s="121" t="str">
        <f t="shared" si="7"/>
        <v/>
      </c>
      <c r="S248" s="249"/>
      <c r="T248" s="122"/>
      <c r="U248" s="122"/>
      <c r="V248" s="122"/>
      <c r="W248" s="122"/>
      <c r="X248" s="122"/>
      <c r="Y248" s="278"/>
      <c r="Z248" s="124"/>
      <c r="AA248" s="124"/>
    </row>
    <row r="249" spans="1:27" ht="18" customHeight="1">
      <c r="A249" s="118"/>
      <c r="B249" s="103"/>
      <c r="C249" s="31"/>
      <c r="D249" s="31"/>
      <c r="E249" s="110"/>
      <c r="F249" s="31"/>
      <c r="G249" s="31"/>
      <c r="H249" s="105"/>
      <c r="I249" s="119"/>
      <c r="J249" s="119"/>
      <c r="K249" s="119"/>
      <c r="L249" s="119"/>
      <c r="M249" s="120" t="str">
        <f t="shared" si="0"/>
        <v/>
      </c>
      <c r="N249" s="120" t="str">
        <f t="shared" si="1"/>
        <v/>
      </c>
      <c r="O249" s="120" t="str">
        <f t="shared" si="4"/>
        <v/>
      </c>
      <c r="P249" s="120" t="str">
        <f t="shared" si="5"/>
        <v/>
      </c>
      <c r="Q249" s="121" t="str">
        <f t="shared" si="6"/>
        <v/>
      </c>
      <c r="R249" s="121" t="str">
        <f t="shared" si="7"/>
        <v/>
      </c>
      <c r="S249" s="249"/>
      <c r="T249" s="122"/>
      <c r="U249" s="122"/>
      <c r="V249" s="122"/>
      <c r="W249" s="122"/>
      <c r="X249" s="122"/>
      <c r="Y249" s="278"/>
      <c r="Z249" s="124"/>
      <c r="AA249" s="124"/>
    </row>
    <row r="250" spans="1:27" ht="18" customHeight="1">
      <c r="A250" s="118"/>
      <c r="B250" s="103"/>
      <c r="C250" s="31"/>
      <c r="D250" s="31"/>
      <c r="E250" s="110"/>
      <c r="F250" s="31"/>
      <c r="G250" s="31"/>
      <c r="H250" s="105"/>
      <c r="I250" s="119"/>
      <c r="J250" s="119"/>
      <c r="K250" s="119"/>
      <c r="L250" s="119"/>
      <c r="M250" s="120" t="str">
        <f t="shared" si="0"/>
        <v/>
      </c>
      <c r="N250" s="120" t="str">
        <f t="shared" si="1"/>
        <v/>
      </c>
      <c r="O250" s="120" t="str">
        <f t="shared" si="4"/>
        <v/>
      </c>
      <c r="P250" s="120" t="str">
        <f t="shared" si="5"/>
        <v/>
      </c>
      <c r="Q250" s="121" t="str">
        <f t="shared" si="6"/>
        <v/>
      </c>
      <c r="R250" s="121" t="str">
        <f t="shared" si="7"/>
        <v/>
      </c>
      <c r="S250" s="249"/>
      <c r="T250" s="122"/>
      <c r="U250" s="122"/>
      <c r="V250" s="122"/>
      <c r="W250" s="122"/>
      <c r="X250" s="122"/>
      <c r="Y250" s="278"/>
      <c r="Z250" s="124"/>
      <c r="AA250" s="124"/>
    </row>
    <row r="251" spans="1:27" ht="18" customHeight="1">
      <c r="A251" s="118"/>
      <c r="B251" s="103"/>
      <c r="C251" s="31"/>
      <c r="D251" s="31"/>
      <c r="E251" s="110"/>
      <c r="F251" s="31"/>
      <c r="G251" s="31"/>
      <c r="H251" s="105"/>
      <c r="I251" s="119"/>
      <c r="J251" s="119"/>
      <c r="K251" s="119"/>
      <c r="L251" s="119"/>
      <c r="M251" s="120" t="str">
        <f t="shared" si="0"/>
        <v/>
      </c>
      <c r="N251" s="120" t="str">
        <f t="shared" si="1"/>
        <v/>
      </c>
      <c r="O251" s="120" t="str">
        <f t="shared" si="4"/>
        <v/>
      </c>
      <c r="P251" s="120" t="str">
        <f t="shared" si="5"/>
        <v/>
      </c>
      <c r="Q251" s="121" t="str">
        <f t="shared" si="6"/>
        <v/>
      </c>
      <c r="R251" s="121" t="str">
        <f t="shared" si="7"/>
        <v/>
      </c>
      <c r="S251" s="249"/>
      <c r="T251" s="122"/>
      <c r="U251" s="122"/>
      <c r="V251" s="122"/>
      <c r="W251" s="122"/>
      <c r="X251" s="122"/>
      <c r="Y251" s="278"/>
      <c r="Z251" s="124"/>
      <c r="AA251" s="124"/>
    </row>
    <row r="252" spans="1:27" ht="18" customHeight="1">
      <c r="A252" s="118"/>
      <c r="B252" s="103"/>
      <c r="C252" s="31"/>
      <c r="D252" s="31"/>
      <c r="E252" s="110"/>
      <c r="F252" s="31"/>
      <c r="G252" s="31"/>
      <c r="H252" s="105"/>
      <c r="I252" s="119"/>
      <c r="J252" s="119"/>
      <c r="K252" s="119"/>
      <c r="L252" s="119"/>
      <c r="M252" s="120" t="str">
        <f t="shared" si="0"/>
        <v/>
      </c>
      <c r="N252" s="120" t="str">
        <f t="shared" si="1"/>
        <v/>
      </c>
      <c r="O252" s="120" t="str">
        <f t="shared" si="4"/>
        <v/>
      </c>
      <c r="P252" s="120" t="str">
        <f t="shared" si="5"/>
        <v/>
      </c>
      <c r="Q252" s="121" t="str">
        <f t="shared" si="6"/>
        <v/>
      </c>
      <c r="R252" s="121" t="str">
        <f t="shared" si="7"/>
        <v/>
      </c>
      <c r="S252" s="249"/>
      <c r="T252" s="122"/>
      <c r="U252" s="122"/>
      <c r="V252" s="122"/>
      <c r="W252" s="122"/>
      <c r="X252" s="122"/>
      <c r="Y252" s="278"/>
      <c r="Z252" s="124"/>
      <c r="AA252" s="124"/>
    </row>
    <row r="253" spans="1:27" ht="18" customHeight="1">
      <c r="A253" s="118"/>
      <c r="B253" s="103"/>
      <c r="C253" s="31"/>
      <c r="D253" s="31"/>
      <c r="E253" s="110"/>
      <c r="F253" s="31"/>
      <c r="G253" s="31"/>
      <c r="H253" s="105"/>
      <c r="I253" s="119"/>
      <c r="J253" s="119"/>
      <c r="K253" s="119"/>
      <c r="L253" s="119"/>
      <c r="M253" s="120" t="str">
        <f t="shared" si="0"/>
        <v/>
      </c>
      <c r="N253" s="120" t="str">
        <f t="shared" si="1"/>
        <v/>
      </c>
      <c r="O253" s="120" t="str">
        <f t="shared" si="4"/>
        <v/>
      </c>
      <c r="P253" s="120" t="str">
        <f t="shared" si="5"/>
        <v/>
      </c>
      <c r="Q253" s="121" t="str">
        <f t="shared" si="6"/>
        <v/>
      </c>
      <c r="R253" s="121" t="str">
        <f t="shared" si="7"/>
        <v/>
      </c>
      <c r="S253" s="249"/>
      <c r="T253" s="122"/>
      <c r="U253" s="122"/>
      <c r="V253" s="122"/>
      <c r="W253" s="122"/>
      <c r="X253" s="122"/>
      <c r="Y253" s="278"/>
      <c r="Z253" s="124"/>
      <c r="AA253" s="124"/>
    </row>
    <row r="254" spans="1:27" ht="18" customHeight="1">
      <c r="A254" s="118"/>
      <c r="B254" s="103"/>
      <c r="C254" s="31"/>
      <c r="D254" s="31"/>
      <c r="E254" s="110"/>
      <c r="F254" s="31"/>
      <c r="G254" s="31"/>
      <c r="H254" s="105"/>
      <c r="I254" s="119"/>
      <c r="J254" s="119"/>
      <c r="K254" s="119"/>
      <c r="L254" s="119"/>
      <c r="M254" s="120" t="str">
        <f t="shared" si="0"/>
        <v/>
      </c>
      <c r="N254" s="120" t="str">
        <f t="shared" si="1"/>
        <v/>
      </c>
      <c r="O254" s="120" t="str">
        <f t="shared" si="4"/>
        <v/>
      </c>
      <c r="P254" s="120" t="str">
        <f t="shared" si="5"/>
        <v/>
      </c>
      <c r="Q254" s="121" t="str">
        <f t="shared" si="6"/>
        <v/>
      </c>
      <c r="R254" s="121" t="str">
        <f t="shared" si="7"/>
        <v/>
      </c>
      <c r="S254" s="249"/>
      <c r="T254" s="122"/>
      <c r="U254" s="122"/>
      <c r="V254" s="122"/>
      <c r="W254" s="122"/>
      <c r="X254" s="122"/>
      <c r="Y254" s="278"/>
      <c r="Z254" s="124"/>
      <c r="AA254" s="124"/>
    </row>
    <row r="255" spans="1:27" ht="18" customHeight="1">
      <c r="A255" s="118"/>
      <c r="B255" s="103"/>
      <c r="C255" s="31"/>
      <c r="D255" s="31"/>
      <c r="E255" s="110"/>
      <c r="F255" s="31"/>
      <c r="G255" s="31"/>
      <c r="H255" s="105"/>
      <c r="I255" s="119"/>
      <c r="J255" s="119"/>
      <c r="K255" s="119"/>
      <c r="L255" s="119"/>
      <c r="M255" s="120" t="str">
        <f t="shared" si="0"/>
        <v/>
      </c>
      <c r="N255" s="120" t="str">
        <f t="shared" si="1"/>
        <v/>
      </c>
      <c r="O255" s="120" t="str">
        <f t="shared" si="4"/>
        <v/>
      </c>
      <c r="P255" s="120" t="str">
        <f t="shared" si="5"/>
        <v/>
      </c>
      <c r="Q255" s="121" t="str">
        <f t="shared" si="6"/>
        <v/>
      </c>
      <c r="R255" s="121" t="str">
        <f t="shared" si="7"/>
        <v/>
      </c>
      <c r="S255" s="249"/>
      <c r="T255" s="122"/>
      <c r="U255" s="122"/>
      <c r="V255" s="122"/>
      <c r="W255" s="122"/>
      <c r="X255" s="122"/>
      <c r="Y255" s="278"/>
      <c r="Z255" s="124"/>
      <c r="AA255" s="124"/>
    </row>
    <row r="256" spans="1:27" ht="18" customHeight="1">
      <c r="A256" s="118"/>
      <c r="B256" s="103"/>
      <c r="C256" s="31"/>
      <c r="D256" s="31"/>
      <c r="E256" s="110"/>
      <c r="F256" s="31"/>
      <c r="G256" s="31"/>
      <c r="H256" s="105"/>
      <c r="I256" s="119"/>
      <c r="J256" s="119"/>
      <c r="K256" s="119"/>
      <c r="L256" s="119"/>
      <c r="M256" s="120" t="str">
        <f t="shared" si="0"/>
        <v/>
      </c>
      <c r="N256" s="120" t="str">
        <f t="shared" si="1"/>
        <v/>
      </c>
      <c r="O256" s="120" t="str">
        <f t="shared" si="4"/>
        <v/>
      </c>
      <c r="P256" s="120" t="str">
        <f t="shared" si="5"/>
        <v/>
      </c>
      <c r="Q256" s="121" t="str">
        <f t="shared" si="6"/>
        <v/>
      </c>
      <c r="R256" s="121" t="str">
        <f t="shared" si="7"/>
        <v/>
      </c>
      <c r="S256" s="249"/>
      <c r="T256" s="122"/>
      <c r="U256" s="122"/>
      <c r="V256" s="122"/>
      <c r="W256" s="122"/>
      <c r="X256" s="122"/>
      <c r="Y256" s="278"/>
      <c r="Z256" s="124"/>
      <c r="AA256" s="124"/>
    </row>
    <row r="257" spans="1:27" ht="18" customHeight="1">
      <c r="A257" s="118"/>
      <c r="B257" s="103"/>
      <c r="C257" s="31"/>
      <c r="D257" s="31"/>
      <c r="E257" s="110"/>
      <c r="F257" s="31"/>
      <c r="G257" s="31"/>
      <c r="H257" s="105"/>
      <c r="I257" s="119"/>
      <c r="J257" s="119"/>
      <c r="K257" s="119"/>
      <c r="L257" s="119"/>
      <c r="M257" s="120" t="str">
        <f t="shared" si="0"/>
        <v/>
      </c>
      <c r="N257" s="120" t="str">
        <f t="shared" si="1"/>
        <v/>
      </c>
      <c r="O257" s="120" t="str">
        <f t="shared" si="4"/>
        <v/>
      </c>
      <c r="P257" s="120" t="str">
        <f t="shared" si="5"/>
        <v/>
      </c>
      <c r="Q257" s="121" t="str">
        <f t="shared" si="6"/>
        <v/>
      </c>
      <c r="R257" s="121" t="str">
        <f t="shared" si="7"/>
        <v/>
      </c>
      <c r="S257" s="249"/>
      <c r="T257" s="122"/>
      <c r="U257" s="122"/>
      <c r="V257" s="122"/>
      <c r="W257" s="122"/>
      <c r="X257" s="122"/>
      <c r="Y257" s="278"/>
      <c r="Z257" s="124"/>
      <c r="AA257" s="124"/>
    </row>
    <row r="258" spans="1:27" ht="18" customHeight="1">
      <c r="A258" s="118"/>
      <c r="B258" s="103"/>
      <c r="C258" s="31"/>
      <c r="D258" s="31"/>
      <c r="E258" s="110"/>
      <c r="F258" s="31"/>
      <c r="G258" s="31"/>
      <c r="H258" s="105"/>
      <c r="I258" s="119"/>
      <c r="J258" s="119"/>
      <c r="K258" s="119"/>
      <c r="L258" s="119"/>
      <c r="M258" s="120" t="str">
        <f t="shared" ref="M258" si="8">IF(H258="","",H258/G258)</f>
        <v/>
      </c>
      <c r="N258" s="120" t="str">
        <f t="shared" ref="N258:N299" si="9">IF(H258="","",H258/$V$13)</f>
        <v/>
      </c>
      <c r="O258" s="120" t="str">
        <f t="shared" si="4"/>
        <v/>
      </c>
      <c r="P258" s="120" t="str">
        <f t="shared" si="5"/>
        <v/>
      </c>
      <c r="Q258" s="121" t="str">
        <f t="shared" si="6"/>
        <v/>
      </c>
      <c r="R258" s="121" t="str">
        <f t="shared" si="7"/>
        <v/>
      </c>
      <c r="S258" s="249"/>
      <c r="T258" s="122"/>
      <c r="U258" s="122"/>
      <c r="V258" s="122"/>
      <c r="W258" s="122"/>
      <c r="X258" s="122"/>
      <c r="Y258" s="278"/>
      <c r="Z258" s="124"/>
      <c r="AA258" s="124"/>
    </row>
    <row r="259" spans="1:27" ht="18" customHeight="1">
      <c r="A259" s="118"/>
      <c r="B259" s="103"/>
      <c r="C259" s="31"/>
      <c r="D259" s="31"/>
      <c r="E259" s="110"/>
      <c r="F259" s="31"/>
      <c r="G259" s="31"/>
      <c r="H259" s="105"/>
      <c r="I259" s="119"/>
      <c r="J259" s="119"/>
      <c r="K259" s="119"/>
      <c r="L259" s="119"/>
      <c r="M259" s="120"/>
      <c r="N259" s="120" t="str">
        <f t="shared" si="9"/>
        <v/>
      </c>
      <c r="O259" s="120" t="str">
        <f t="shared" ref="O259:O300" si="10">IF(H259="","",H259/$T$3)</f>
        <v/>
      </c>
      <c r="P259" s="120" t="str">
        <f t="shared" ref="P259:P300" si="11">IF(O259="","",P258+O259)</f>
        <v/>
      </c>
      <c r="Q259" s="121" t="str">
        <f t="shared" ref="Q259:Q299" si="12">IF(H259="","",H259+Q258)</f>
        <v/>
      </c>
      <c r="R259" s="121" t="str">
        <f t="shared" ref="R259:R299" si="13">IF(H259="","",H259+R258)</f>
        <v/>
      </c>
      <c r="S259" s="249"/>
      <c r="T259" s="122"/>
      <c r="U259" s="122"/>
      <c r="V259" s="122"/>
      <c r="W259" s="122"/>
      <c r="X259" s="122"/>
      <c r="Y259" s="278"/>
      <c r="Z259" s="124"/>
      <c r="AA259" s="124"/>
    </row>
    <row r="260" spans="1:27" ht="18" customHeight="1">
      <c r="A260" s="118"/>
      <c r="B260" s="103"/>
      <c r="C260" s="31"/>
      <c r="D260" s="31"/>
      <c r="E260" s="110"/>
      <c r="F260" s="31"/>
      <c r="G260" s="31"/>
      <c r="H260" s="105"/>
      <c r="I260" s="119"/>
      <c r="J260" s="119"/>
      <c r="K260" s="119"/>
      <c r="L260" s="119"/>
      <c r="M260" s="120"/>
      <c r="N260" s="120" t="str">
        <f t="shared" si="9"/>
        <v/>
      </c>
      <c r="O260" s="120" t="str">
        <f t="shared" si="10"/>
        <v/>
      </c>
      <c r="P260" s="120" t="str">
        <f t="shared" si="11"/>
        <v/>
      </c>
      <c r="Q260" s="121" t="str">
        <f t="shared" si="12"/>
        <v/>
      </c>
      <c r="R260" s="121" t="str">
        <f t="shared" si="13"/>
        <v/>
      </c>
      <c r="S260" s="249"/>
      <c r="T260" s="122"/>
      <c r="U260" s="122"/>
      <c r="V260" s="122"/>
      <c r="W260" s="122"/>
      <c r="X260" s="122"/>
      <c r="Y260" s="278"/>
      <c r="Z260" s="124"/>
      <c r="AA260" s="124"/>
    </row>
    <row r="261" spans="1:27" ht="18" customHeight="1">
      <c r="A261" s="118"/>
      <c r="B261" s="103"/>
      <c r="C261" s="31"/>
      <c r="D261" s="31"/>
      <c r="E261" s="110"/>
      <c r="F261" s="31"/>
      <c r="G261" s="31"/>
      <c r="H261" s="105"/>
      <c r="I261" s="119"/>
      <c r="J261" s="119"/>
      <c r="K261" s="119"/>
      <c r="L261" s="119"/>
      <c r="M261" s="120"/>
      <c r="N261" s="120" t="str">
        <f t="shared" si="9"/>
        <v/>
      </c>
      <c r="O261" s="120" t="str">
        <f t="shared" si="10"/>
        <v/>
      </c>
      <c r="P261" s="120" t="str">
        <f t="shared" si="11"/>
        <v/>
      </c>
      <c r="Q261" s="121" t="str">
        <f t="shared" si="12"/>
        <v/>
      </c>
      <c r="R261" s="121" t="str">
        <f t="shared" si="13"/>
        <v/>
      </c>
      <c r="S261" s="249"/>
      <c r="T261" s="122"/>
      <c r="U261" s="122"/>
      <c r="V261" s="122"/>
      <c r="W261" s="122"/>
      <c r="X261" s="122"/>
      <c r="Y261" s="278"/>
      <c r="Z261" s="124"/>
      <c r="AA261" s="124"/>
    </row>
    <row r="262" spans="1:27" ht="18" customHeight="1">
      <c r="A262" s="118"/>
      <c r="B262" s="103"/>
      <c r="C262" s="31"/>
      <c r="D262" s="31"/>
      <c r="E262" s="110"/>
      <c r="F262" s="31"/>
      <c r="G262" s="31"/>
      <c r="H262" s="105"/>
      <c r="I262" s="119"/>
      <c r="J262" s="119"/>
      <c r="K262" s="119"/>
      <c r="L262" s="119"/>
      <c r="M262" s="120"/>
      <c r="N262" s="120" t="str">
        <f t="shared" si="9"/>
        <v/>
      </c>
      <c r="O262" s="120" t="str">
        <f t="shared" si="10"/>
        <v/>
      </c>
      <c r="P262" s="120" t="str">
        <f t="shared" si="11"/>
        <v/>
      </c>
      <c r="Q262" s="121" t="str">
        <f t="shared" si="12"/>
        <v/>
      </c>
      <c r="R262" s="121" t="str">
        <f t="shared" si="13"/>
        <v/>
      </c>
      <c r="S262" s="249"/>
      <c r="T262" s="122"/>
      <c r="U262" s="122"/>
      <c r="V262" s="122"/>
      <c r="W262" s="122"/>
      <c r="X262" s="122"/>
      <c r="Y262" s="278"/>
      <c r="Z262" s="124"/>
      <c r="AA262" s="124"/>
    </row>
    <row r="263" spans="1:27" ht="18" customHeight="1">
      <c r="A263" s="118"/>
      <c r="B263" s="103"/>
      <c r="C263" s="31"/>
      <c r="D263" s="31"/>
      <c r="E263" s="110"/>
      <c r="F263" s="31"/>
      <c r="G263" s="31"/>
      <c r="H263" s="105"/>
      <c r="I263" s="119"/>
      <c r="J263" s="119"/>
      <c r="K263" s="119"/>
      <c r="L263" s="119"/>
      <c r="M263" s="120"/>
      <c r="N263" s="120" t="str">
        <f t="shared" si="9"/>
        <v/>
      </c>
      <c r="O263" s="120" t="str">
        <f t="shared" si="10"/>
        <v/>
      </c>
      <c r="P263" s="120" t="str">
        <f t="shared" si="11"/>
        <v/>
      </c>
      <c r="Q263" s="121" t="str">
        <f t="shared" si="12"/>
        <v/>
      </c>
      <c r="R263" s="121" t="str">
        <f t="shared" si="13"/>
        <v/>
      </c>
      <c r="S263" s="249"/>
      <c r="T263" s="122"/>
      <c r="U263" s="122"/>
      <c r="V263" s="122"/>
      <c r="W263" s="122"/>
      <c r="X263" s="122"/>
      <c r="Y263" s="278"/>
      <c r="Z263" s="124"/>
      <c r="AA263" s="124"/>
    </row>
    <row r="264" spans="1:27" ht="18" customHeight="1">
      <c r="A264" s="118"/>
      <c r="B264" s="103"/>
      <c r="C264" s="31"/>
      <c r="D264" s="31"/>
      <c r="E264" s="110"/>
      <c r="F264" s="31"/>
      <c r="G264" s="31"/>
      <c r="H264" s="105"/>
      <c r="I264" s="119"/>
      <c r="J264" s="119"/>
      <c r="K264" s="119"/>
      <c r="L264" s="119"/>
      <c r="M264" s="120"/>
      <c r="N264" s="120" t="str">
        <f t="shared" si="9"/>
        <v/>
      </c>
      <c r="O264" s="120" t="str">
        <f t="shared" si="10"/>
        <v/>
      </c>
      <c r="P264" s="120" t="str">
        <f t="shared" si="11"/>
        <v/>
      </c>
      <c r="Q264" s="121" t="str">
        <f t="shared" si="12"/>
        <v/>
      </c>
      <c r="R264" s="121" t="str">
        <f t="shared" si="13"/>
        <v/>
      </c>
      <c r="S264" s="249"/>
      <c r="T264" s="122"/>
      <c r="U264" s="122"/>
      <c r="V264" s="122"/>
      <c r="W264" s="122"/>
      <c r="X264" s="122"/>
      <c r="Y264" s="278"/>
      <c r="Z264" s="124"/>
      <c r="AA264" s="124"/>
    </row>
    <row r="265" spans="1:27" ht="18" customHeight="1">
      <c r="A265" s="118"/>
      <c r="B265" s="103"/>
      <c r="C265" s="31"/>
      <c r="D265" s="31"/>
      <c r="E265" s="110"/>
      <c r="F265" s="31"/>
      <c r="G265" s="31"/>
      <c r="H265" s="105"/>
      <c r="I265" s="119"/>
      <c r="J265" s="119"/>
      <c r="K265" s="119"/>
      <c r="L265" s="119"/>
      <c r="M265" s="120"/>
      <c r="N265" s="120" t="str">
        <f t="shared" si="9"/>
        <v/>
      </c>
      <c r="O265" s="120" t="str">
        <f t="shared" si="10"/>
        <v/>
      </c>
      <c r="P265" s="120" t="str">
        <f t="shared" si="11"/>
        <v/>
      </c>
      <c r="Q265" s="121" t="str">
        <f t="shared" si="12"/>
        <v/>
      </c>
      <c r="R265" s="121" t="str">
        <f t="shared" si="13"/>
        <v/>
      </c>
      <c r="S265" s="249"/>
      <c r="T265" s="122"/>
      <c r="U265" s="122"/>
      <c r="V265" s="122"/>
      <c r="W265" s="122"/>
      <c r="X265" s="122"/>
      <c r="Y265" s="278"/>
      <c r="Z265" s="124"/>
      <c r="AA265" s="124"/>
    </row>
    <row r="266" spans="1:27" ht="18" customHeight="1">
      <c r="A266" s="118"/>
      <c r="B266" s="103"/>
      <c r="C266" s="31"/>
      <c r="D266" s="31"/>
      <c r="E266" s="110"/>
      <c r="F266" s="31"/>
      <c r="G266" s="31"/>
      <c r="H266" s="105"/>
      <c r="I266" s="119"/>
      <c r="J266" s="119"/>
      <c r="K266" s="119"/>
      <c r="L266" s="119"/>
      <c r="M266" s="120"/>
      <c r="N266" s="120" t="str">
        <f t="shared" si="9"/>
        <v/>
      </c>
      <c r="O266" s="120" t="str">
        <f t="shared" si="10"/>
        <v/>
      </c>
      <c r="P266" s="120" t="str">
        <f t="shared" si="11"/>
        <v/>
      </c>
      <c r="Q266" s="121" t="str">
        <f t="shared" si="12"/>
        <v/>
      </c>
      <c r="R266" s="121" t="str">
        <f t="shared" si="13"/>
        <v/>
      </c>
      <c r="S266" s="249"/>
      <c r="T266" s="122"/>
      <c r="U266" s="122"/>
      <c r="V266" s="122"/>
      <c r="W266" s="122"/>
      <c r="X266" s="122"/>
      <c r="Y266" s="278"/>
      <c r="Z266" s="124"/>
      <c r="AA266" s="124"/>
    </row>
    <row r="267" spans="1:27" ht="18" customHeight="1">
      <c r="A267" s="118"/>
      <c r="B267" s="103"/>
      <c r="C267" s="31"/>
      <c r="D267" s="31"/>
      <c r="E267" s="110"/>
      <c r="F267" s="31"/>
      <c r="G267" s="31"/>
      <c r="H267" s="105"/>
      <c r="I267" s="119"/>
      <c r="J267" s="119"/>
      <c r="K267" s="119"/>
      <c r="L267" s="119"/>
      <c r="M267" s="120"/>
      <c r="N267" s="120" t="str">
        <f t="shared" si="9"/>
        <v/>
      </c>
      <c r="O267" s="120" t="str">
        <f t="shared" si="10"/>
        <v/>
      </c>
      <c r="P267" s="120" t="str">
        <f t="shared" si="11"/>
        <v/>
      </c>
      <c r="Q267" s="121" t="str">
        <f t="shared" si="12"/>
        <v/>
      </c>
      <c r="R267" s="121" t="str">
        <f t="shared" si="13"/>
        <v/>
      </c>
      <c r="S267" s="249"/>
      <c r="T267" s="122"/>
      <c r="U267" s="122"/>
      <c r="V267" s="122"/>
      <c r="W267" s="122"/>
      <c r="X267" s="122"/>
      <c r="Y267" s="278"/>
      <c r="Z267" s="124"/>
      <c r="AA267" s="124"/>
    </row>
    <row r="268" spans="1:27" ht="18" customHeight="1">
      <c r="A268" s="118"/>
      <c r="B268" s="103"/>
      <c r="C268" s="31"/>
      <c r="D268" s="31"/>
      <c r="E268" s="110"/>
      <c r="F268" s="31"/>
      <c r="G268" s="31"/>
      <c r="H268" s="105"/>
      <c r="I268" s="119"/>
      <c r="J268" s="119"/>
      <c r="K268" s="119"/>
      <c r="L268" s="119"/>
      <c r="M268" s="120"/>
      <c r="N268" s="120" t="str">
        <f t="shared" si="9"/>
        <v/>
      </c>
      <c r="O268" s="120" t="str">
        <f t="shared" si="10"/>
        <v/>
      </c>
      <c r="P268" s="120" t="str">
        <f t="shared" si="11"/>
        <v/>
      </c>
      <c r="Q268" s="121" t="str">
        <f t="shared" si="12"/>
        <v/>
      </c>
      <c r="R268" s="121" t="str">
        <f t="shared" si="13"/>
        <v/>
      </c>
      <c r="S268" s="249"/>
      <c r="T268" s="122"/>
      <c r="U268" s="122"/>
      <c r="V268" s="122"/>
      <c r="W268" s="122"/>
      <c r="X268" s="122"/>
      <c r="Y268" s="278"/>
      <c r="Z268" s="124"/>
      <c r="AA268" s="124"/>
    </row>
    <row r="269" spans="1:27" ht="18" customHeight="1">
      <c r="A269" s="118"/>
      <c r="B269" s="103"/>
      <c r="C269" s="31"/>
      <c r="D269" s="31"/>
      <c r="E269" s="110"/>
      <c r="F269" s="31"/>
      <c r="G269" s="31"/>
      <c r="H269" s="105"/>
      <c r="I269" s="119"/>
      <c r="J269" s="119"/>
      <c r="K269" s="119"/>
      <c r="L269" s="119"/>
      <c r="M269" s="120"/>
      <c r="N269" s="120" t="str">
        <f t="shared" si="9"/>
        <v/>
      </c>
      <c r="O269" s="120" t="str">
        <f t="shared" si="10"/>
        <v/>
      </c>
      <c r="P269" s="120" t="str">
        <f t="shared" si="11"/>
        <v/>
      </c>
      <c r="Q269" s="121" t="str">
        <f t="shared" si="12"/>
        <v/>
      </c>
      <c r="R269" s="121" t="str">
        <f t="shared" si="13"/>
        <v/>
      </c>
      <c r="S269" s="249"/>
      <c r="T269" s="122"/>
      <c r="U269" s="122"/>
      <c r="V269" s="122"/>
      <c r="W269" s="122"/>
      <c r="X269" s="122"/>
      <c r="Y269" s="278"/>
      <c r="Z269" s="124"/>
      <c r="AA269" s="124"/>
    </row>
    <row r="270" spans="1:27" ht="18" customHeight="1">
      <c r="A270" s="118"/>
      <c r="B270" s="103"/>
      <c r="C270" s="31"/>
      <c r="D270" s="31"/>
      <c r="E270" s="110"/>
      <c r="F270" s="31"/>
      <c r="G270" s="31"/>
      <c r="H270" s="105"/>
      <c r="I270" s="119"/>
      <c r="J270" s="119"/>
      <c r="K270" s="119"/>
      <c r="L270" s="119"/>
      <c r="M270" s="120"/>
      <c r="N270" s="120" t="str">
        <f t="shared" si="9"/>
        <v/>
      </c>
      <c r="O270" s="120" t="str">
        <f t="shared" si="10"/>
        <v/>
      </c>
      <c r="P270" s="120" t="str">
        <f t="shared" si="11"/>
        <v/>
      </c>
      <c r="Q270" s="121" t="str">
        <f t="shared" si="12"/>
        <v/>
      </c>
      <c r="R270" s="121" t="str">
        <f t="shared" si="13"/>
        <v/>
      </c>
      <c r="S270" s="249"/>
      <c r="T270" s="122"/>
      <c r="U270" s="122"/>
      <c r="V270" s="122"/>
      <c r="W270" s="122"/>
      <c r="X270" s="122"/>
      <c r="Y270" s="278"/>
      <c r="Z270" s="124"/>
      <c r="AA270" s="124"/>
    </row>
    <row r="271" spans="1:27" ht="18" customHeight="1">
      <c r="A271" s="118"/>
      <c r="B271" s="103"/>
      <c r="C271" s="31"/>
      <c r="D271" s="31"/>
      <c r="E271" s="110"/>
      <c r="F271" s="31"/>
      <c r="G271" s="31"/>
      <c r="H271" s="105"/>
      <c r="I271" s="119"/>
      <c r="J271" s="119"/>
      <c r="K271" s="119"/>
      <c r="L271" s="119"/>
      <c r="M271" s="120"/>
      <c r="N271" s="120" t="str">
        <f t="shared" si="9"/>
        <v/>
      </c>
      <c r="O271" s="120" t="str">
        <f t="shared" si="10"/>
        <v/>
      </c>
      <c r="P271" s="120" t="str">
        <f t="shared" si="11"/>
        <v/>
      </c>
      <c r="Q271" s="121" t="str">
        <f t="shared" si="12"/>
        <v/>
      </c>
      <c r="R271" s="121" t="str">
        <f t="shared" si="13"/>
        <v/>
      </c>
      <c r="S271" s="249"/>
      <c r="T271" s="122"/>
      <c r="U271" s="122"/>
      <c r="V271" s="122"/>
      <c r="W271" s="122"/>
      <c r="X271" s="122"/>
      <c r="Y271" s="278"/>
      <c r="Z271" s="124"/>
      <c r="AA271" s="124"/>
    </row>
    <row r="272" spans="1:27" ht="18" customHeight="1">
      <c r="A272" s="118"/>
      <c r="B272" s="103"/>
      <c r="C272" s="31"/>
      <c r="D272" s="31"/>
      <c r="E272" s="110"/>
      <c r="F272" s="31"/>
      <c r="G272" s="31"/>
      <c r="H272" s="105"/>
      <c r="I272" s="119"/>
      <c r="J272" s="119"/>
      <c r="K272" s="119"/>
      <c r="L272" s="119"/>
      <c r="M272" s="120"/>
      <c r="N272" s="120" t="str">
        <f t="shared" si="9"/>
        <v/>
      </c>
      <c r="O272" s="120" t="str">
        <f t="shared" si="10"/>
        <v/>
      </c>
      <c r="P272" s="120" t="str">
        <f t="shared" si="11"/>
        <v/>
      </c>
      <c r="Q272" s="121" t="str">
        <f t="shared" si="12"/>
        <v/>
      </c>
      <c r="R272" s="121" t="str">
        <f t="shared" si="13"/>
        <v/>
      </c>
      <c r="S272" s="249"/>
      <c r="T272" s="122"/>
      <c r="U272" s="122"/>
      <c r="V272" s="122"/>
      <c r="W272" s="122"/>
      <c r="X272" s="122"/>
      <c r="Y272" s="278"/>
      <c r="Z272" s="124"/>
      <c r="AA272" s="124"/>
    </row>
    <row r="273" spans="1:27" ht="18" customHeight="1">
      <c r="A273" s="118"/>
      <c r="B273" s="103"/>
      <c r="C273" s="31"/>
      <c r="D273" s="31"/>
      <c r="E273" s="110"/>
      <c r="F273" s="31"/>
      <c r="G273" s="31"/>
      <c r="H273" s="105"/>
      <c r="I273" s="119"/>
      <c r="J273" s="119"/>
      <c r="K273" s="119"/>
      <c r="L273" s="119"/>
      <c r="M273" s="120"/>
      <c r="N273" s="120" t="str">
        <f t="shared" si="9"/>
        <v/>
      </c>
      <c r="O273" s="120" t="str">
        <f t="shared" si="10"/>
        <v/>
      </c>
      <c r="P273" s="120" t="str">
        <f t="shared" si="11"/>
        <v/>
      </c>
      <c r="Q273" s="121" t="str">
        <f t="shared" si="12"/>
        <v/>
      </c>
      <c r="R273" s="121" t="str">
        <f t="shared" si="13"/>
        <v/>
      </c>
      <c r="S273" s="249"/>
      <c r="T273" s="122"/>
      <c r="U273" s="122"/>
      <c r="V273" s="122"/>
      <c r="W273" s="122"/>
      <c r="X273" s="122"/>
      <c r="Y273" s="278"/>
      <c r="Z273" s="124"/>
      <c r="AA273" s="124"/>
    </row>
    <row r="274" spans="1:27" ht="18" customHeight="1">
      <c r="A274" s="118"/>
      <c r="B274" s="103"/>
      <c r="C274" s="31"/>
      <c r="D274" s="31"/>
      <c r="E274" s="110"/>
      <c r="F274" s="31"/>
      <c r="G274" s="31"/>
      <c r="H274" s="105"/>
      <c r="I274" s="119"/>
      <c r="J274" s="119"/>
      <c r="K274" s="119"/>
      <c r="L274" s="119"/>
      <c r="M274" s="120"/>
      <c r="N274" s="120" t="str">
        <f t="shared" si="9"/>
        <v/>
      </c>
      <c r="O274" s="120" t="str">
        <f t="shared" si="10"/>
        <v/>
      </c>
      <c r="P274" s="120" t="str">
        <f t="shared" si="11"/>
        <v/>
      </c>
      <c r="Q274" s="121" t="str">
        <f t="shared" si="12"/>
        <v/>
      </c>
      <c r="R274" s="121" t="str">
        <f t="shared" si="13"/>
        <v/>
      </c>
      <c r="S274" s="249"/>
      <c r="T274" s="122"/>
      <c r="U274" s="122"/>
      <c r="V274" s="122"/>
      <c r="W274" s="122"/>
      <c r="X274" s="122"/>
      <c r="Y274" s="278"/>
      <c r="Z274" s="124"/>
      <c r="AA274" s="124"/>
    </row>
    <row r="275" spans="1:27" ht="18" customHeight="1">
      <c r="A275" s="118"/>
      <c r="B275" s="103"/>
      <c r="C275" s="31"/>
      <c r="D275" s="31"/>
      <c r="E275" s="110"/>
      <c r="F275" s="31"/>
      <c r="G275" s="31"/>
      <c r="H275" s="105"/>
      <c r="I275" s="119"/>
      <c r="J275" s="119"/>
      <c r="K275" s="119"/>
      <c r="L275" s="119"/>
      <c r="M275" s="120"/>
      <c r="N275" s="120" t="str">
        <f t="shared" si="9"/>
        <v/>
      </c>
      <c r="O275" s="120" t="str">
        <f t="shared" si="10"/>
        <v/>
      </c>
      <c r="P275" s="120" t="str">
        <f t="shared" si="11"/>
        <v/>
      </c>
      <c r="Q275" s="121" t="str">
        <f t="shared" si="12"/>
        <v/>
      </c>
      <c r="R275" s="121" t="str">
        <f t="shared" si="13"/>
        <v/>
      </c>
      <c r="S275" s="249"/>
      <c r="T275" s="122"/>
      <c r="U275" s="122"/>
      <c r="V275" s="122"/>
      <c r="W275" s="122"/>
      <c r="X275" s="122"/>
      <c r="Y275" s="278"/>
      <c r="Z275" s="124"/>
      <c r="AA275" s="124"/>
    </row>
    <row r="276" spans="1:27" ht="18" customHeight="1">
      <c r="A276" s="118"/>
      <c r="B276" s="103"/>
      <c r="C276" s="31"/>
      <c r="D276" s="31"/>
      <c r="E276" s="110"/>
      <c r="F276" s="31"/>
      <c r="G276" s="31"/>
      <c r="H276" s="105"/>
      <c r="I276" s="119"/>
      <c r="J276" s="119"/>
      <c r="K276" s="119"/>
      <c r="L276" s="119"/>
      <c r="M276" s="120"/>
      <c r="N276" s="120" t="str">
        <f t="shared" si="9"/>
        <v/>
      </c>
      <c r="O276" s="120" t="str">
        <f t="shared" si="10"/>
        <v/>
      </c>
      <c r="P276" s="120" t="str">
        <f t="shared" si="11"/>
        <v/>
      </c>
      <c r="Q276" s="121" t="str">
        <f t="shared" si="12"/>
        <v/>
      </c>
      <c r="R276" s="121" t="str">
        <f t="shared" si="13"/>
        <v/>
      </c>
      <c r="S276" s="249"/>
      <c r="T276" s="122"/>
      <c r="U276" s="122"/>
      <c r="V276" s="122"/>
      <c r="W276" s="122"/>
      <c r="X276" s="122"/>
      <c r="Y276" s="278"/>
      <c r="Z276" s="124"/>
      <c r="AA276" s="124"/>
    </row>
    <row r="277" spans="1:27" ht="18" customHeight="1">
      <c r="A277" s="118"/>
      <c r="B277" s="103"/>
      <c r="C277" s="31"/>
      <c r="D277" s="31"/>
      <c r="E277" s="110"/>
      <c r="F277" s="31"/>
      <c r="G277" s="31"/>
      <c r="H277" s="105"/>
      <c r="I277" s="119"/>
      <c r="J277" s="119"/>
      <c r="K277" s="119"/>
      <c r="L277" s="119"/>
      <c r="M277" s="120"/>
      <c r="N277" s="120" t="str">
        <f t="shared" si="9"/>
        <v/>
      </c>
      <c r="O277" s="120" t="str">
        <f t="shared" si="10"/>
        <v/>
      </c>
      <c r="P277" s="120" t="str">
        <f t="shared" si="11"/>
        <v/>
      </c>
      <c r="Q277" s="121" t="str">
        <f t="shared" si="12"/>
        <v/>
      </c>
      <c r="R277" s="121" t="str">
        <f t="shared" si="13"/>
        <v/>
      </c>
      <c r="S277" s="249"/>
      <c r="T277" s="122"/>
      <c r="U277" s="122"/>
      <c r="V277" s="122"/>
      <c r="W277" s="122"/>
      <c r="X277" s="122"/>
      <c r="Y277" s="278"/>
      <c r="Z277" s="124"/>
      <c r="AA277" s="124"/>
    </row>
    <row r="278" spans="1:27" ht="18" customHeight="1">
      <c r="A278" s="118"/>
      <c r="B278" s="103"/>
      <c r="C278" s="31"/>
      <c r="D278" s="31"/>
      <c r="E278" s="110"/>
      <c r="F278" s="31"/>
      <c r="G278" s="31"/>
      <c r="H278" s="105"/>
      <c r="I278" s="119"/>
      <c r="J278" s="119"/>
      <c r="K278" s="119"/>
      <c r="L278" s="119"/>
      <c r="M278" s="120"/>
      <c r="N278" s="120" t="str">
        <f t="shared" si="9"/>
        <v/>
      </c>
      <c r="O278" s="120" t="str">
        <f t="shared" si="10"/>
        <v/>
      </c>
      <c r="P278" s="120" t="str">
        <f t="shared" si="11"/>
        <v/>
      </c>
      <c r="Q278" s="121" t="str">
        <f t="shared" si="12"/>
        <v/>
      </c>
      <c r="R278" s="121" t="str">
        <f t="shared" si="13"/>
        <v/>
      </c>
      <c r="S278" s="249"/>
      <c r="T278" s="122"/>
      <c r="U278" s="122"/>
      <c r="V278" s="122"/>
      <c r="W278" s="122"/>
      <c r="X278" s="122"/>
      <c r="Y278" s="278"/>
      <c r="Z278" s="124"/>
      <c r="AA278" s="124"/>
    </row>
    <row r="279" spans="1:27" ht="18" customHeight="1">
      <c r="A279" s="118"/>
      <c r="B279" s="103"/>
      <c r="C279" s="31"/>
      <c r="D279" s="31"/>
      <c r="E279" s="110"/>
      <c r="F279" s="31"/>
      <c r="G279" s="31"/>
      <c r="H279" s="105"/>
      <c r="I279" s="119"/>
      <c r="J279" s="119"/>
      <c r="K279" s="119"/>
      <c r="L279" s="119"/>
      <c r="M279" s="120"/>
      <c r="N279" s="120" t="str">
        <f t="shared" si="9"/>
        <v/>
      </c>
      <c r="O279" s="120" t="str">
        <f t="shared" si="10"/>
        <v/>
      </c>
      <c r="P279" s="120" t="str">
        <f t="shared" si="11"/>
        <v/>
      </c>
      <c r="Q279" s="121" t="str">
        <f t="shared" si="12"/>
        <v/>
      </c>
      <c r="R279" s="121" t="str">
        <f t="shared" si="13"/>
        <v/>
      </c>
      <c r="S279" s="249"/>
      <c r="T279" s="122"/>
      <c r="U279" s="122"/>
      <c r="V279" s="122"/>
      <c r="W279" s="122"/>
      <c r="X279" s="122"/>
      <c r="Y279" s="278"/>
      <c r="Z279" s="124"/>
      <c r="AA279" s="124"/>
    </row>
    <row r="280" spans="1:27" ht="18" customHeight="1">
      <c r="A280" s="118"/>
      <c r="B280" s="103"/>
      <c r="C280" s="31"/>
      <c r="D280" s="31"/>
      <c r="E280" s="110"/>
      <c r="F280" s="31"/>
      <c r="G280" s="31"/>
      <c r="H280" s="105"/>
      <c r="I280" s="119"/>
      <c r="J280" s="119"/>
      <c r="K280" s="119"/>
      <c r="L280" s="119"/>
      <c r="M280" s="120"/>
      <c r="N280" s="120" t="str">
        <f t="shared" si="9"/>
        <v/>
      </c>
      <c r="O280" s="120" t="str">
        <f t="shared" si="10"/>
        <v/>
      </c>
      <c r="P280" s="120" t="str">
        <f t="shared" si="11"/>
        <v/>
      </c>
      <c r="Q280" s="121" t="str">
        <f t="shared" si="12"/>
        <v/>
      </c>
      <c r="R280" s="121" t="str">
        <f t="shared" si="13"/>
        <v/>
      </c>
      <c r="S280" s="249"/>
      <c r="T280" s="122"/>
      <c r="U280" s="122"/>
      <c r="V280" s="122"/>
      <c r="W280" s="122"/>
      <c r="X280" s="122"/>
      <c r="Y280" s="278"/>
      <c r="Z280" s="124"/>
      <c r="AA280" s="124"/>
    </row>
    <row r="281" spans="1:27" ht="18" customHeight="1">
      <c r="A281" s="118"/>
      <c r="B281" s="103"/>
      <c r="C281" s="31"/>
      <c r="D281" s="31"/>
      <c r="E281" s="110"/>
      <c r="F281" s="31"/>
      <c r="G281" s="31"/>
      <c r="H281" s="105"/>
      <c r="I281" s="119"/>
      <c r="J281" s="119"/>
      <c r="K281" s="119"/>
      <c r="L281" s="119"/>
      <c r="M281" s="120"/>
      <c r="N281" s="120" t="str">
        <f t="shared" si="9"/>
        <v/>
      </c>
      <c r="O281" s="120" t="str">
        <f t="shared" si="10"/>
        <v/>
      </c>
      <c r="P281" s="120" t="str">
        <f t="shared" si="11"/>
        <v/>
      </c>
      <c r="Q281" s="121" t="str">
        <f t="shared" si="12"/>
        <v/>
      </c>
      <c r="R281" s="121" t="str">
        <f t="shared" si="13"/>
        <v/>
      </c>
      <c r="S281" s="249"/>
      <c r="T281" s="122"/>
      <c r="U281" s="122"/>
      <c r="V281" s="122"/>
      <c r="W281" s="122"/>
      <c r="X281" s="122"/>
      <c r="Y281" s="278"/>
      <c r="Z281" s="124"/>
      <c r="AA281" s="124"/>
    </row>
    <row r="282" spans="1:27" ht="18" customHeight="1">
      <c r="A282" s="118"/>
      <c r="B282" s="103"/>
      <c r="C282" s="31"/>
      <c r="D282" s="31"/>
      <c r="E282" s="110"/>
      <c r="F282" s="31"/>
      <c r="G282" s="31"/>
      <c r="H282" s="105"/>
      <c r="I282" s="119"/>
      <c r="J282" s="119"/>
      <c r="K282" s="119"/>
      <c r="L282" s="119"/>
      <c r="M282" s="120"/>
      <c r="N282" s="120" t="str">
        <f t="shared" si="9"/>
        <v/>
      </c>
      <c r="O282" s="120" t="str">
        <f t="shared" si="10"/>
        <v/>
      </c>
      <c r="P282" s="120" t="str">
        <f t="shared" si="11"/>
        <v/>
      </c>
      <c r="Q282" s="121" t="str">
        <f t="shared" si="12"/>
        <v/>
      </c>
      <c r="R282" s="121" t="str">
        <f t="shared" si="13"/>
        <v/>
      </c>
      <c r="S282" s="249"/>
      <c r="T282" s="122"/>
      <c r="U282" s="122"/>
      <c r="V282" s="122"/>
      <c r="W282" s="122"/>
      <c r="X282" s="122"/>
      <c r="Y282" s="278"/>
      <c r="Z282" s="124"/>
      <c r="AA282" s="124"/>
    </row>
    <row r="283" spans="1:27" ht="18" customHeight="1">
      <c r="A283" s="118"/>
      <c r="B283" s="103"/>
      <c r="C283" s="31"/>
      <c r="D283" s="31"/>
      <c r="E283" s="110"/>
      <c r="F283" s="31"/>
      <c r="G283" s="31"/>
      <c r="H283" s="105"/>
      <c r="I283" s="119"/>
      <c r="J283" s="119"/>
      <c r="K283" s="119"/>
      <c r="L283" s="119"/>
      <c r="M283" s="120"/>
      <c r="N283" s="120" t="str">
        <f t="shared" si="9"/>
        <v/>
      </c>
      <c r="O283" s="120" t="str">
        <f t="shared" si="10"/>
        <v/>
      </c>
      <c r="P283" s="120" t="str">
        <f t="shared" si="11"/>
        <v/>
      </c>
      <c r="Q283" s="121" t="str">
        <f t="shared" si="12"/>
        <v/>
      </c>
      <c r="R283" s="121" t="str">
        <f t="shared" si="13"/>
        <v/>
      </c>
      <c r="S283" s="249"/>
      <c r="T283" s="122"/>
      <c r="U283" s="122"/>
      <c r="V283" s="122"/>
      <c r="W283" s="122"/>
      <c r="X283" s="122"/>
      <c r="Y283" s="278"/>
      <c r="Z283" s="124"/>
      <c r="AA283" s="124"/>
    </row>
    <row r="284" spans="1:27" ht="18" customHeight="1">
      <c r="A284" s="118"/>
      <c r="B284" s="103"/>
      <c r="C284" s="31"/>
      <c r="D284" s="31"/>
      <c r="E284" s="110"/>
      <c r="F284" s="31"/>
      <c r="G284" s="31"/>
      <c r="H284" s="105"/>
      <c r="I284" s="119"/>
      <c r="J284" s="119"/>
      <c r="K284" s="119"/>
      <c r="L284" s="119"/>
      <c r="M284" s="120"/>
      <c r="N284" s="120" t="str">
        <f t="shared" si="9"/>
        <v/>
      </c>
      <c r="O284" s="120" t="str">
        <f t="shared" si="10"/>
        <v/>
      </c>
      <c r="P284" s="120" t="str">
        <f t="shared" si="11"/>
        <v/>
      </c>
      <c r="Q284" s="121" t="str">
        <f t="shared" si="12"/>
        <v/>
      </c>
      <c r="R284" s="121" t="str">
        <f t="shared" si="13"/>
        <v/>
      </c>
      <c r="S284" s="249"/>
      <c r="T284" s="122"/>
      <c r="U284" s="122"/>
      <c r="V284" s="122"/>
      <c r="W284" s="122"/>
      <c r="X284" s="122"/>
      <c r="Y284" s="278"/>
      <c r="Z284" s="124"/>
      <c r="AA284" s="124"/>
    </row>
    <row r="285" spans="1:27" ht="18" customHeight="1">
      <c r="A285" s="118"/>
      <c r="B285" s="103"/>
      <c r="C285" s="31"/>
      <c r="D285" s="31"/>
      <c r="E285" s="110"/>
      <c r="F285" s="31"/>
      <c r="G285" s="31"/>
      <c r="H285" s="105"/>
      <c r="I285" s="119"/>
      <c r="J285" s="119"/>
      <c r="K285" s="119"/>
      <c r="L285" s="119"/>
      <c r="M285" s="120"/>
      <c r="N285" s="120" t="str">
        <f t="shared" si="9"/>
        <v/>
      </c>
      <c r="O285" s="120" t="str">
        <f t="shared" si="10"/>
        <v/>
      </c>
      <c r="P285" s="120" t="str">
        <f t="shared" si="11"/>
        <v/>
      </c>
      <c r="Q285" s="121" t="str">
        <f t="shared" si="12"/>
        <v/>
      </c>
      <c r="R285" s="121" t="str">
        <f t="shared" si="13"/>
        <v/>
      </c>
      <c r="S285" s="249"/>
      <c r="T285" s="122"/>
      <c r="U285" s="122"/>
      <c r="V285" s="122"/>
      <c r="W285" s="122"/>
      <c r="X285" s="122"/>
      <c r="Y285" s="278"/>
      <c r="Z285" s="124"/>
      <c r="AA285" s="124"/>
    </row>
    <row r="286" spans="1:27" ht="18" customHeight="1">
      <c r="A286" s="118"/>
      <c r="B286" s="103"/>
      <c r="C286" s="31"/>
      <c r="D286" s="31"/>
      <c r="E286" s="110"/>
      <c r="F286" s="31"/>
      <c r="G286" s="31"/>
      <c r="H286" s="105"/>
      <c r="I286" s="119"/>
      <c r="J286" s="119"/>
      <c r="K286" s="119"/>
      <c r="L286" s="119"/>
      <c r="M286" s="120"/>
      <c r="N286" s="120" t="str">
        <f t="shared" si="9"/>
        <v/>
      </c>
      <c r="O286" s="120" t="str">
        <f t="shared" si="10"/>
        <v/>
      </c>
      <c r="P286" s="120" t="str">
        <f t="shared" si="11"/>
        <v/>
      </c>
      <c r="Q286" s="121" t="str">
        <f t="shared" si="12"/>
        <v/>
      </c>
      <c r="R286" s="121" t="str">
        <f t="shared" si="13"/>
        <v/>
      </c>
      <c r="S286" s="249"/>
      <c r="T286" s="122"/>
      <c r="U286" s="122"/>
      <c r="V286" s="122"/>
      <c r="W286" s="122"/>
      <c r="X286" s="122"/>
      <c r="Y286" s="278"/>
      <c r="Z286" s="124"/>
      <c r="AA286" s="124"/>
    </row>
    <row r="287" spans="1:27" ht="18" customHeight="1">
      <c r="A287" s="118"/>
      <c r="B287" s="103"/>
      <c r="C287" s="31"/>
      <c r="D287" s="31"/>
      <c r="E287" s="110"/>
      <c r="F287" s="31"/>
      <c r="G287" s="31"/>
      <c r="H287" s="105"/>
      <c r="I287" s="119"/>
      <c r="J287" s="119"/>
      <c r="K287" s="119"/>
      <c r="L287" s="119"/>
      <c r="M287" s="120"/>
      <c r="N287" s="120" t="str">
        <f t="shared" si="9"/>
        <v/>
      </c>
      <c r="O287" s="120" t="str">
        <f t="shared" si="10"/>
        <v/>
      </c>
      <c r="P287" s="120" t="str">
        <f t="shared" si="11"/>
        <v/>
      </c>
      <c r="Q287" s="121" t="str">
        <f t="shared" si="12"/>
        <v/>
      </c>
      <c r="R287" s="121" t="str">
        <f t="shared" si="13"/>
        <v/>
      </c>
      <c r="S287" s="249"/>
      <c r="T287" s="122"/>
      <c r="U287" s="122"/>
      <c r="V287" s="122"/>
      <c r="W287" s="122"/>
      <c r="X287" s="122"/>
      <c r="Y287" s="278"/>
      <c r="Z287" s="124"/>
      <c r="AA287" s="124"/>
    </row>
    <row r="288" spans="1:27" ht="18" customHeight="1">
      <c r="A288" s="118"/>
      <c r="B288" s="103"/>
      <c r="C288" s="31"/>
      <c r="D288" s="31"/>
      <c r="E288" s="110"/>
      <c r="F288" s="31"/>
      <c r="G288" s="31"/>
      <c r="H288" s="105"/>
      <c r="I288" s="119"/>
      <c r="J288" s="119"/>
      <c r="K288" s="119"/>
      <c r="L288" s="119"/>
      <c r="M288" s="120"/>
      <c r="N288" s="120" t="str">
        <f t="shared" si="9"/>
        <v/>
      </c>
      <c r="O288" s="120" t="str">
        <f t="shared" si="10"/>
        <v/>
      </c>
      <c r="P288" s="120" t="str">
        <f t="shared" si="11"/>
        <v/>
      </c>
      <c r="Q288" s="121" t="str">
        <f t="shared" si="12"/>
        <v/>
      </c>
      <c r="R288" s="121" t="str">
        <f t="shared" si="13"/>
        <v/>
      </c>
      <c r="S288" s="249"/>
      <c r="T288" s="122"/>
      <c r="U288" s="122"/>
      <c r="V288" s="122"/>
      <c r="W288" s="122"/>
      <c r="X288" s="122"/>
      <c r="Y288" s="278"/>
      <c r="Z288" s="124"/>
      <c r="AA288" s="124"/>
    </row>
    <row r="289" spans="1:27" ht="18" customHeight="1">
      <c r="A289" s="118"/>
      <c r="B289" s="103"/>
      <c r="C289" s="31"/>
      <c r="D289" s="31"/>
      <c r="E289" s="110"/>
      <c r="F289" s="31"/>
      <c r="G289" s="31"/>
      <c r="H289" s="105"/>
      <c r="I289" s="119"/>
      <c r="J289" s="119"/>
      <c r="K289" s="119"/>
      <c r="L289" s="119"/>
      <c r="M289" s="120"/>
      <c r="N289" s="120" t="str">
        <f t="shared" si="9"/>
        <v/>
      </c>
      <c r="O289" s="120" t="str">
        <f t="shared" si="10"/>
        <v/>
      </c>
      <c r="P289" s="120" t="str">
        <f t="shared" si="11"/>
        <v/>
      </c>
      <c r="Q289" s="121" t="str">
        <f t="shared" si="12"/>
        <v/>
      </c>
      <c r="R289" s="121" t="str">
        <f t="shared" si="13"/>
        <v/>
      </c>
      <c r="S289" s="249"/>
      <c r="T289" s="122"/>
      <c r="U289" s="122"/>
      <c r="V289" s="122"/>
      <c r="W289" s="122"/>
      <c r="X289" s="122"/>
      <c r="Y289" s="278"/>
      <c r="Z289" s="124"/>
      <c r="AA289" s="124"/>
    </row>
    <row r="290" spans="1:27" ht="18" customHeight="1">
      <c r="A290" s="118"/>
      <c r="B290" s="103"/>
      <c r="C290" s="31"/>
      <c r="D290" s="31"/>
      <c r="E290" s="110"/>
      <c r="F290" s="31"/>
      <c r="G290" s="31"/>
      <c r="H290" s="105"/>
      <c r="I290" s="119"/>
      <c r="J290" s="119"/>
      <c r="K290" s="119"/>
      <c r="L290" s="119"/>
      <c r="M290" s="120"/>
      <c r="N290" s="120" t="str">
        <f t="shared" si="9"/>
        <v/>
      </c>
      <c r="O290" s="120" t="str">
        <f t="shared" si="10"/>
        <v/>
      </c>
      <c r="P290" s="120" t="str">
        <f t="shared" si="11"/>
        <v/>
      </c>
      <c r="Q290" s="121" t="str">
        <f t="shared" si="12"/>
        <v/>
      </c>
      <c r="R290" s="121" t="str">
        <f t="shared" si="13"/>
        <v/>
      </c>
      <c r="S290" s="249"/>
      <c r="T290" s="122"/>
      <c r="U290" s="122"/>
      <c r="V290" s="122"/>
      <c r="W290" s="122"/>
      <c r="X290" s="122"/>
      <c r="Y290" s="278"/>
      <c r="Z290" s="124"/>
      <c r="AA290" s="124"/>
    </row>
    <row r="291" spans="1:27" ht="18" customHeight="1">
      <c r="A291" s="118"/>
      <c r="B291" s="103"/>
      <c r="C291" s="31"/>
      <c r="D291" s="31"/>
      <c r="E291" s="110"/>
      <c r="F291" s="31"/>
      <c r="G291" s="31"/>
      <c r="H291" s="105"/>
      <c r="I291" s="119"/>
      <c r="J291" s="119"/>
      <c r="K291" s="119"/>
      <c r="L291" s="119"/>
      <c r="M291" s="120"/>
      <c r="N291" s="120" t="str">
        <f t="shared" si="9"/>
        <v/>
      </c>
      <c r="O291" s="120" t="str">
        <f t="shared" si="10"/>
        <v/>
      </c>
      <c r="P291" s="120" t="str">
        <f t="shared" si="11"/>
        <v/>
      </c>
      <c r="Q291" s="121" t="str">
        <f t="shared" si="12"/>
        <v/>
      </c>
      <c r="R291" s="121" t="str">
        <f t="shared" si="13"/>
        <v/>
      </c>
      <c r="S291" s="249"/>
      <c r="T291" s="122"/>
      <c r="U291" s="122"/>
      <c r="V291" s="122"/>
      <c r="W291" s="122"/>
      <c r="X291" s="122"/>
      <c r="Y291" s="278"/>
      <c r="Z291" s="124"/>
      <c r="AA291" s="124"/>
    </row>
    <row r="292" spans="1:27" ht="18" customHeight="1">
      <c r="A292" s="118"/>
      <c r="B292" s="103"/>
      <c r="C292" s="31"/>
      <c r="D292" s="31"/>
      <c r="E292" s="110"/>
      <c r="F292" s="31"/>
      <c r="G292" s="31"/>
      <c r="H292" s="105"/>
      <c r="I292" s="119"/>
      <c r="J292" s="119"/>
      <c r="K292" s="119"/>
      <c r="L292" s="119"/>
      <c r="M292" s="120"/>
      <c r="N292" s="120" t="str">
        <f t="shared" si="9"/>
        <v/>
      </c>
      <c r="O292" s="120" t="str">
        <f t="shared" si="10"/>
        <v/>
      </c>
      <c r="P292" s="120" t="str">
        <f t="shared" si="11"/>
        <v/>
      </c>
      <c r="Q292" s="121" t="str">
        <f t="shared" si="12"/>
        <v/>
      </c>
      <c r="R292" s="121" t="str">
        <f t="shared" si="13"/>
        <v/>
      </c>
      <c r="S292" s="249"/>
      <c r="T292" s="122"/>
      <c r="U292" s="122"/>
      <c r="V292" s="122"/>
      <c r="W292" s="122"/>
      <c r="X292" s="122"/>
      <c r="Y292" s="278"/>
      <c r="Z292" s="124"/>
      <c r="AA292" s="124"/>
    </row>
    <row r="293" spans="1:27" ht="18" customHeight="1">
      <c r="A293" s="118"/>
      <c r="B293" s="103"/>
      <c r="C293" s="31"/>
      <c r="D293" s="31"/>
      <c r="E293" s="110"/>
      <c r="F293" s="31"/>
      <c r="G293" s="31"/>
      <c r="H293" s="105"/>
      <c r="I293" s="119"/>
      <c r="J293" s="119"/>
      <c r="K293" s="119"/>
      <c r="L293" s="119"/>
      <c r="M293" s="120"/>
      <c r="N293" s="120" t="str">
        <f t="shared" si="9"/>
        <v/>
      </c>
      <c r="O293" s="120" t="str">
        <f t="shared" si="10"/>
        <v/>
      </c>
      <c r="P293" s="120" t="str">
        <f t="shared" si="11"/>
        <v/>
      </c>
      <c r="Q293" s="121" t="str">
        <f t="shared" si="12"/>
        <v/>
      </c>
      <c r="R293" s="121" t="str">
        <f t="shared" si="13"/>
        <v/>
      </c>
      <c r="S293" s="249"/>
      <c r="T293" s="122"/>
      <c r="U293" s="122"/>
      <c r="V293" s="122"/>
      <c r="W293" s="122"/>
      <c r="X293" s="122"/>
      <c r="Y293" s="278"/>
      <c r="Z293" s="124"/>
      <c r="AA293" s="124"/>
    </row>
    <row r="294" spans="1:27" ht="18" customHeight="1">
      <c r="A294" s="118"/>
      <c r="B294" s="103"/>
      <c r="C294" s="31"/>
      <c r="D294" s="31"/>
      <c r="E294" s="110"/>
      <c r="F294" s="31"/>
      <c r="G294" s="31"/>
      <c r="H294" s="105"/>
      <c r="I294" s="119"/>
      <c r="J294" s="119"/>
      <c r="K294" s="119"/>
      <c r="L294" s="119"/>
      <c r="M294" s="120"/>
      <c r="N294" s="120" t="str">
        <f t="shared" si="9"/>
        <v/>
      </c>
      <c r="O294" s="120" t="str">
        <f t="shared" si="10"/>
        <v/>
      </c>
      <c r="P294" s="120" t="str">
        <f t="shared" si="11"/>
        <v/>
      </c>
      <c r="Q294" s="121" t="str">
        <f t="shared" si="12"/>
        <v/>
      </c>
      <c r="R294" s="121" t="str">
        <f t="shared" si="13"/>
        <v/>
      </c>
      <c r="S294" s="249"/>
      <c r="T294" s="122"/>
      <c r="U294" s="122"/>
      <c r="V294" s="122"/>
      <c r="W294" s="122"/>
      <c r="X294" s="122"/>
      <c r="Y294" s="278"/>
      <c r="Z294" s="124"/>
      <c r="AA294" s="124"/>
    </row>
    <row r="295" spans="1:27" ht="18" customHeight="1">
      <c r="A295" s="118"/>
      <c r="B295" s="103"/>
      <c r="C295" s="31"/>
      <c r="D295" s="31"/>
      <c r="E295" s="110"/>
      <c r="F295" s="31"/>
      <c r="G295" s="31"/>
      <c r="H295" s="105"/>
      <c r="I295" s="119"/>
      <c r="J295" s="119"/>
      <c r="K295" s="119"/>
      <c r="L295" s="119"/>
      <c r="M295" s="120"/>
      <c r="N295" s="120" t="str">
        <f t="shared" si="9"/>
        <v/>
      </c>
      <c r="O295" s="120" t="str">
        <f t="shared" si="10"/>
        <v/>
      </c>
      <c r="P295" s="120" t="str">
        <f t="shared" si="11"/>
        <v/>
      </c>
      <c r="Q295" s="121" t="str">
        <f t="shared" si="12"/>
        <v/>
      </c>
      <c r="R295" s="121" t="str">
        <f t="shared" si="13"/>
        <v/>
      </c>
      <c r="S295" s="249"/>
      <c r="T295" s="122"/>
      <c r="U295" s="122"/>
      <c r="V295" s="122"/>
      <c r="W295" s="122"/>
      <c r="X295" s="122"/>
      <c r="Y295" s="278"/>
      <c r="Z295" s="124"/>
      <c r="AA295" s="124"/>
    </row>
    <row r="296" spans="1:27" ht="18" customHeight="1">
      <c r="A296" s="118"/>
      <c r="B296" s="103"/>
      <c r="C296" s="31"/>
      <c r="D296" s="31"/>
      <c r="E296" s="110"/>
      <c r="F296" s="31"/>
      <c r="G296" s="31"/>
      <c r="H296" s="105"/>
      <c r="I296" s="119"/>
      <c r="J296" s="119"/>
      <c r="K296" s="119"/>
      <c r="L296" s="119"/>
      <c r="M296" s="120"/>
      <c r="N296" s="120" t="str">
        <f t="shared" si="9"/>
        <v/>
      </c>
      <c r="O296" s="120" t="str">
        <f t="shared" si="10"/>
        <v/>
      </c>
      <c r="P296" s="120" t="str">
        <f t="shared" si="11"/>
        <v/>
      </c>
      <c r="Q296" s="121" t="str">
        <f t="shared" si="12"/>
        <v/>
      </c>
      <c r="R296" s="121" t="str">
        <f t="shared" si="13"/>
        <v/>
      </c>
      <c r="S296" s="249"/>
      <c r="T296" s="122"/>
      <c r="U296" s="122"/>
      <c r="V296" s="122"/>
      <c r="W296" s="122"/>
      <c r="X296" s="122"/>
      <c r="Y296" s="278"/>
      <c r="Z296" s="124"/>
      <c r="AA296" s="124"/>
    </row>
    <row r="297" spans="1:27" ht="18" customHeight="1">
      <c r="A297" s="118"/>
      <c r="B297" s="103"/>
      <c r="C297" s="31"/>
      <c r="D297" s="31"/>
      <c r="E297" s="110"/>
      <c r="F297" s="31"/>
      <c r="G297" s="31"/>
      <c r="H297" s="105"/>
      <c r="I297" s="119"/>
      <c r="J297" s="119"/>
      <c r="K297" s="119"/>
      <c r="L297" s="119"/>
      <c r="M297" s="120"/>
      <c r="N297" s="120" t="str">
        <f t="shared" si="9"/>
        <v/>
      </c>
      <c r="O297" s="120" t="str">
        <f t="shared" si="10"/>
        <v/>
      </c>
      <c r="P297" s="120" t="str">
        <f t="shared" si="11"/>
        <v/>
      </c>
      <c r="Q297" s="121" t="str">
        <f t="shared" si="12"/>
        <v/>
      </c>
      <c r="R297" s="121" t="str">
        <f t="shared" si="13"/>
        <v/>
      </c>
      <c r="S297" s="249"/>
      <c r="T297" s="122"/>
      <c r="U297" s="122"/>
      <c r="V297" s="122"/>
      <c r="W297" s="122"/>
      <c r="X297" s="122"/>
      <c r="Y297" s="278"/>
      <c r="Z297" s="124"/>
      <c r="AA297" s="124"/>
    </row>
    <row r="298" spans="1:27" ht="18" customHeight="1">
      <c r="A298" s="118"/>
      <c r="B298" s="103"/>
      <c r="C298" s="31"/>
      <c r="D298" s="31"/>
      <c r="E298" s="110"/>
      <c r="F298" s="31"/>
      <c r="G298" s="31"/>
      <c r="H298" s="105"/>
      <c r="I298" s="119"/>
      <c r="J298" s="119"/>
      <c r="K298" s="119"/>
      <c r="L298" s="119"/>
      <c r="M298" s="120"/>
      <c r="N298" s="120" t="str">
        <f t="shared" si="9"/>
        <v/>
      </c>
      <c r="O298" s="120" t="str">
        <f t="shared" si="10"/>
        <v/>
      </c>
      <c r="P298" s="120" t="str">
        <f t="shared" si="11"/>
        <v/>
      </c>
      <c r="Q298" s="121" t="str">
        <f t="shared" si="12"/>
        <v/>
      </c>
      <c r="R298" s="121" t="str">
        <f t="shared" si="13"/>
        <v/>
      </c>
      <c r="S298" s="249"/>
      <c r="T298" s="122"/>
      <c r="U298" s="122"/>
      <c r="V298" s="122"/>
      <c r="W298" s="122"/>
      <c r="X298" s="122"/>
      <c r="Y298" s="278"/>
      <c r="Z298" s="124"/>
      <c r="AA298" s="124"/>
    </row>
    <row r="299" spans="1:27" ht="18" customHeight="1">
      <c r="A299" s="118"/>
      <c r="B299" s="103"/>
      <c r="C299" s="31"/>
      <c r="D299" s="31"/>
      <c r="E299" s="110"/>
      <c r="F299" s="31"/>
      <c r="G299" s="31"/>
      <c r="H299" s="105"/>
      <c r="I299" s="119"/>
      <c r="J299" s="119"/>
      <c r="K299" s="119"/>
      <c r="L299" s="119"/>
      <c r="M299" s="120"/>
      <c r="N299" s="120" t="str">
        <f t="shared" si="9"/>
        <v/>
      </c>
      <c r="O299" s="120" t="str">
        <f t="shared" si="10"/>
        <v/>
      </c>
      <c r="P299" s="120" t="str">
        <f t="shared" si="11"/>
        <v/>
      </c>
      <c r="Q299" s="121" t="str">
        <f t="shared" si="12"/>
        <v/>
      </c>
      <c r="R299" s="121" t="str">
        <f t="shared" si="13"/>
        <v/>
      </c>
      <c r="S299" s="249"/>
      <c r="T299" s="122"/>
      <c r="U299" s="122"/>
      <c r="V299" s="122"/>
      <c r="W299" s="122"/>
      <c r="X299" s="122"/>
      <c r="Y299" s="129"/>
      <c r="Z299" s="279"/>
      <c r="AA299" s="279"/>
    </row>
    <row r="300" spans="1:27" ht="18" customHeight="1">
      <c r="A300" s="118"/>
      <c r="B300" s="103"/>
      <c r="C300" s="31"/>
      <c r="D300" s="31"/>
      <c r="E300" s="110"/>
      <c r="F300" s="31"/>
      <c r="G300" s="31"/>
      <c r="H300" s="105"/>
      <c r="I300" s="119"/>
      <c r="J300" s="119"/>
      <c r="K300" s="119"/>
      <c r="L300" s="119"/>
      <c r="M300" s="120"/>
      <c r="N300" s="120"/>
      <c r="O300" s="120" t="str">
        <f t="shared" si="10"/>
        <v/>
      </c>
      <c r="P300" s="120" t="str">
        <f t="shared" si="11"/>
        <v/>
      </c>
      <c r="Q300" s="121"/>
      <c r="R300" s="121"/>
      <c r="S300" s="250"/>
      <c r="T300" s="122"/>
      <c r="U300" s="122"/>
      <c r="V300" s="122"/>
      <c r="W300" s="122"/>
      <c r="X300" s="122"/>
      <c r="Y300" s="124"/>
      <c r="Z300" s="124"/>
      <c r="AA300" s="124"/>
    </row>
  </sheetData>
  <mergeCells count="36">
    <mergeCell ref="Y1:AA1"/>
    <mergeCell ref="T10:U11"/>
    <mergeCell ref="V10:W11"/>
    <mergeCell ref="T12:U12"/>
    <mergeCell ref="V12:W12"/>
    <mergeCell ref="X3:X54"/>
    <mergeCell ref="T5:W5"/>
    <mergeCell ref="X1:X2"/>
    <mergeCell ref="T13:U14"/>
    <mergeCell ref="V13:W14"/>
    <mergeCell ref="T15:W15"/>
    <mergeCell ref="T16:U16"/>
    <mergeCell ref="V16:W16"/>
    <mergeCell ref="T18:W18"/>
    <mergeCell ref="T19:U19"/>
    <mergeCell ref="V19:W19"/>
    <mergeCell ref="A1:H1"/>
    <mergeCell ref="I1:L1"/>
    <mergeCell ref="M1:P1"/>
    <mergeCell ref="S1:S2"/>
    <mergeCell ref="T1:W1"/>
    <mergeCell ref="T27:W27"/>
    <mergeCell ref="T28:W28"/>
    <mergeCell ref="T2:U2"/>
    <mergeCell ref="V2:W2"/>
    <mergeCell ref="S3:S300"/>
    <mergeCell ref="T3:U4"/>
    <mergeCell ref="V3:W4"/>
    <mergeCell ref="T21:W21"/>
    <mergeCell ref="T22:U22"/>
    <mergeCell ref="T6:W8"/>
    <mergeCell ref="T9:W9"/>
    <mergeCell ref="V22:W22"/>
    <mergeCell ref="T24:W24"/>
    <mergeCell ref="T25:U25"/>
    <mergeCell ref="V25:W25"/>
  </mergeCells>
  <conditionalFormatting sqref="I3:I300 K3:K300">
    <cfRule type="notContainsBlanks" dxfId="119" priority="1">
      <formula>LEN(TRIM(I3))&gt;0</formula>
    </cfRule>
  </conditionalFormatting>
  <conditionalFormatting sqref="J3:J300 L3:L300">
    <cfRule type="notContainsBlanks" dxfId="118" priority="2">
      <formula>LEN(TRIM(J3))&gt;0</formula>
    </cfRule>
  </conditionalFormatting>
  <conditionalFormatting sqref="Z3:AA33">
    <cfRule type="cellIs" dxfId="117" priority="3" operator="greaterThan">
      <formula>0</formula>
    </cfRule>
  </conditionalFormatting>
  <conditionalFormatting sqref="Z3:AA33">
    <cfRule type="cellIs" dxfId="116" priority="4" operator="lessThan">
      <formula>0</formula>
    </cfRule>
  </conditionalFormatting>
  <conditionalFormatting sqref="H3:H300 M4:M34 N4:N45 O4:P300 M36:M55 N53:N267 M69:M96 N279:N292">
    <cfRule type="cellIs" dxfId="115" priority="5" operator="greaterThan">
      <formula>0</formula>
    </cfRule>
  </conditionalFormatting>
  <conditionalFormatting sqref="H3:H300 M4:M34 N4:N45 O4:P300 M36:M55 N53:N267 M69:M96 N279:N292">
    <cfRule type="cellIs" dxfId="114" priority="6" operator="lessThan">
      <formula>0</formula>
    </cfRule>
  </conditionalFormatting>
  <conditionalFormatting sqref="T10:U11 V10 T13:W14">
    <cfRule type="cellIs" dxfId="113" priority="7" operator="lessThan">
      <formula>0</formula>
    </cfRule>
  </conditionalFormatting>
  <conditionalFormatting sqref="M3:N300 O3:P3 O6:P300">
    <cfRule type="cellIs" dxfId="112" priority="8" operator="greaterThan">
      <formula>0</formula>
    </cfRule>
  </conditionalFormatting>
  <conditionalFormatting sqref="M3:N300 O3:P3 O6:P300">
    <cfRule type="cellIs" dxfId="111" priority="9" operator="lessThan">
      <formula>0</formula>
    </cfRule>
  </conditionalFormatting>
  <conditionalFormatting sqref="T6:W8">
    <cfRule type="cellIs" dxfId="110" priority="10" operator="greaterThan">
      <formula>0</formula>
    </cfRule>
  </conditionalFormatting>
  <conditionalFormatting sqref="T6:W8">
    <cfRule type="cellIs" dxfId="109" priority="11" operator="lessThan">
      <formula>0</formula>
    </cfRule>
  </conditionalFormatting>
  <conditionalFormatting sqref="H2:H300">
    <cfRule type="cellIs" dxfId="108" priority="12" operator="equal">
      <formula>0</formula>
    </cfRule>
  </conditionalFormatting>
  <dataValidations count="1">
    <dataValidation type="list" allowBlank="1" sqref="A3:A300" xr:uid="{00000000-0002-0000-0800-000002000000}">
      <formula1>$Y$3:$Y$33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xr:uid="{00000000-0002-0000-0800-000000000000}">
          <x14:formula1>
            <xm:f>Métodos!$A$2:$A$31</xm:f>
          </x14:formula1>
          <xm:sqref>E3:E300</xm:sqref>
        </x14:dataValidation>
        <x14:dataValidation type="list" allowBlank="1" showDropDown="1" xr:uid="{00000000-0002-0000-0800-000001000000}">
          <x14:formula1>
            <xm:f>Camp!$B$2:$B$73</xm:f>
          </x14:formula1>
          <xm:sqref>B3:B300</xm:sqref>
        </x14:dataValidation>
        <x14:dataValidation type="list" allowBlank="1" showDropDown="1" xr:uid="{00000000-0002-0000-0800-000003000000}">
          <x14:formula1>
            <xm:f>Equipes!$C$2:$C$999</xm:f>
          </x14:formula1>
          <xm:sqref>C3:D300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Jonny Costa</cp:lastModifiedBy>
  <cp:revision/>
  <dcterms:created xsi:type="dcterms:W3CDTF">2022-10-21T16:47:04Z</dcterms:created>
  <dcterms:modified xsi:type="dcterms:W3CDTF">2022-10-21T16:47:04Z</dcterms:modified>
  <cp:category/>
  <cp:contentStatus/>
</cp:coreProperties>
</file>