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firstSheet="1" activeTab="2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1Yr">NewPercentile!$D$243:$AH$249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1Yr">OldPercentile!$D$241:$AH$247</definedName>
    <definedName name="OldYC30Yr">OldPercentile!$D$226:$AH$232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9" i="2" l="1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U2" i="1"/>
  <c r="V2" i="1" s="1"/>
  <c r="U1" i="1"/>
  <c r="V1" i="1" s="1"/>
  <c r="E1" i="1" l="1"/>
  <c r="D1" i="1"/>
  <c r="I1" i="1"/>
  <c r="C1" i="1"/>
  <c r="H1" i="1"/>
  <c r="B1" i="1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<sst xmlns="http://schemas.openxmlformats.org/spreadsheetml/2006/main" count="821" uniqueCount="195">
  <si>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</si>
  <si>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</si>
  <si>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</si>
  <si>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</si>
  <si>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</si>
  <si>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</si>
  <si>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</si>
  <si>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</si>
  <si>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</si>
  <si>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</si>
  <si>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</si>
  <si>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</si>
  <si>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</si>
  <si>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</si>
  <si>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</si>
  <si>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</si>
  <si>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</si>
  <si>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</si>
  <si>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</si>
  <si>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</si>
  <si>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</si>
  <si>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</si>
  <si>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</si>
  <si>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</si>
  <si>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</si>
  <si>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</si>
  <si>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</si>
  <si>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</si>
  <si>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</si>
  <si>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</si>
  <si>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</si>
  <si>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</si>
  <si>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</si>
  <si>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</si>
  <si>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</si>
  <si>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</si>
  <si>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</si>
  <si>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</si>
  <si>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</si>
  <si>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</si>
  <si>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</si>
  <si>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</si>
  <si>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</si>
  <si>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</si>
  <si>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</si>
  <si>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</si>
  <si>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</si>
  <si>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</si>
  <si>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</si>
  <si>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</si>
  <si>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</si>
  <si>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</si>
  <si>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</si>
  <si>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</si>
  <si>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</si>
  <si>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</si>
  <si>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</si>
  <si>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</si>
  <si>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</si>
  <si>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</si>
  <si>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</si>
  <si>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</si>
  <si>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</si>
  <si>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</si>
  <si>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</si>
  <si>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</si>
  <si>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</si>
  <si>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</si>
  <si>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</si>
  <si>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</si>
  <si>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</si>
  <si>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</si>
  <si>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</si>
  <si>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</si>
  <si>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</si>
  <si>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</si>
  <si>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</si>
  <si>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</si>
  <si>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</si>
  <si>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</si>
  <si>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</si>
  <si>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</si>
  <si>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</si>
  <si>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</si>
  <si>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</si>
  <si>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</si>
  <si>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</si>
  <si>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</si>
  <si>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</si>
  <si>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</si>
  <si>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</si>
  <si>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</si>
  <si>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</si>
  <si>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</si>
  <si>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</si>
  <si>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</si>
  <si>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</si>
  <si>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</si>
  <si>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</si>
  <si>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</si>
  <si>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</si>
  <si>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</si>
  <si>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</si>
  <si>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</si>
  <si>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</si>
  <si>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</si>
  <si>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</si>
  <si>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</si>
  <si>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</si>
  <si>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</si>
  <si>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</si>
  <si>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</si>
  <si>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</si>
  <si>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</si>
  <si>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</si>
  <si>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</si>
  <si>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</si>
  <si>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</si>
  <si>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</si>
  <si>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</si>
  <si>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</si>
  <si>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</si>
  <si>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</si>
  <si>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</si>
  <si>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</si>
  <si>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</si>
  <si>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</si>
  <si>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</si>
  <si>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</si>
  <si>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</si>
  <si>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</si>
  <si>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</si>
  <si>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</si>
  <si>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</si>
  <si>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</si>
  <si>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</si>
  <si>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</si>
  <si>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</si>
  <si>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</si>
  <si>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</si>
  <si>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</si>
  <si>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</si>
  <si>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</si>
  <si>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</si>
  <si>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</si>
  <si>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</si>
  <si>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</si>
  <si>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</si>
  <si>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</si>
  <si>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</si>
  <si>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</si>
  <si>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</si>
  <si>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</si>
  <si>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</si>
  <si>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</si>
  <si>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</si>
  <si>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</si>
  <si>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</si>
  <si>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</si>
  <si>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</si>
  <si>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</si>
  <si>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</si>
  <si>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</si>
  <si>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</si>
  <si>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</si>
  <si>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</si>
  <si>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</si>
  <si>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</si>
  <si>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</si>
  <si>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</si>
  <si>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</si>
  <si>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</si>
  <si>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</si>
  <si>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</si>
  <si>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</si>
  <si>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</si>
  <si>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</si>
  <si>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</si>
  <si>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</si>
  <si>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</si>
  <si>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</si>
  <si>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</si>
  <si>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</si>
  <si>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</si>
  <si>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</si>
  <si>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</si>
  <si>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</si>
  <si>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</si>
  <si>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</si>
  <si>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</si>
  <si>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</si>
  <si>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</si>
  <si>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</si>
  <si>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</si>
  <si>
    <t>1 Year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</si>
</sst>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1.3693327132002454E-2</c:v>
                </c:pt>
                <c:pt idx="1">
                  <c:v>1.4045440083262806E-2</c:v>
                </c:pt>
                <c:pt idx="2">
                  <c:v>1.5103740903334358E-2</c:v>
                </c:pt>
                <c:pt idx="3">
                  <c:v>1.6001332493978108E-2</c:v>
                </c:pt>
                <c:pt idx="4">
                  <c:v>1.6632848252153762E-2</c:v>
                </c:pt>
                <c:pt idx="5">
                  <c:v>1.7153175667973582E-2</c:v>
                </c:pt>
                <c:pt idx="6">
                  <c:v>1.7662520065454039E-2</c:v>
                </c:pt>
                <c:pt idx="7">
                  <c:v>1.8229418527943075E-2</c:v>
                </c:pt>
                <c:pt idx="8">
                  <c:v>1.887108658798875E-2</c:v>
                </c:pt>
                <c:pt idx="9">
                  <c:v>1.9564998700528722E-2</c:v>
                </c:pt>
                <c:pt idx="10">
                  <c:v>2.0132745018496354E-2</c:v>
                </c:pt>
                <c:pt idx="11">
                  <c:v>2.0605866841914639E-2</c:v>
                </c:pt>
                <c:pt idx="12">
                  <c:v>2.1006200810878395E-2</c:v>
                </c:pt>
                <c:pt idx="13">
                  <c:v>2.1349344123071785E-2</c:v>
                </c:pt>
                <c:pt idx="14">
                  <c:v>2.1646735050988967E-2</c:v>
                </c:pt>
                <c:pt idx="15">
                  <c:v>2.1906952061186879E-2</c:v>
                </c:pt>
                <c:pt idx="16">
                  <c:v>2.2136555384592551E-2</c:v>
                </c:pt>
                <c:pt idx="17">
                  <c:v>2.2340647153469832E-2</c:v>
                </c:pt>
                <c:pt idx="18">
                  <c:v>2.2523255564692608E-2</c:v>
                </c:pt>
                <c:pt idx="19">
                  <c:v>2.2687603171670324E-2</c:v>
                </c:pt>
                <c:pt idx="20">
                  <c:v>2.2836298659940895E-2</c:v>
                </c:pt>
                <c:pt idx="21">
                  <c:v>2.2971476328276466E-2</c:v>
                </c:pt>
                <c:pt idx="22">
                  <c:v>2.3094899414483238E-2</c:v>
                </c:pt>
                <c:pt idx="23">
                  <c:v>2.3208037269993001E-2</c:v>
                </c:pt>
                <c:pt idx="24">
                  <c:v>2.3312124076258281E-2</c:v>
                </c:pt>
                <c:pt idx="25">
                  <c:v>2.3408204226519014E-2</c:v>
                </c:pt>
                <c:pt idx="26">
                  <c:v>2.3497167309709924E-2</c:v>
                </c:pt>
                <c:pt idx="27">
                  <c:v>2.3579775929458247E-2</c:v>
                </c:pt>
                <c:pt idx="28">
                  <c:v>2.3656687394913528E-2</c:v>
                </c:pt>
                <c:pt idx="29">
                  <c:v>2.3728471391916882E-2</c:v>
                </c:pt>
                <c:pt idx="30">
                  <c:v>2.379562412893237E-2</c:v>
                </c:pt>
                <c:pt idx="31">
                  <c:v>2.3858579909462403E-2</c:v>
                </c:pt>
                <c:pt idx="32">
                  <c:v>2.3917720156643594E-2</c:v>
                </c:pt>
                <c:pt idx="33">
                  <c:v>2.3973381530429983E-2</c:v>
                </c:pt>
                <c:pt idx="34">
                  <c:v>2.4025862252945691E-2</c:v>
                </c:pt>
                <c:pt idx="35">
                  <c:v>2.4075427442883539E-2</c:v>
                </c:pt>
                <c:pt idx="36">
                  <c:v>2.4122313394553077E-2</c:v>
                </c:pt>
                <c:pt idx="37">
                  <c:v>2.4166731687094295E-2</c:v>
                </c:pt>
                <c:pt idx="38">
                  <c:v>2.4208872060553246E-2</c:v>
                </c:pt>
                <c:pt idx="39">
                  <c:v>2.4248905481673969E-2</c:v>
                </c:pt>
                <c:pt idx="40">
                  <c:v>2.4286986029379933E-2</c:v>
                </c:pt>
                <c:pt idx="41">
                  <c:v>2.4323253182119042E-2</c:v>
                </c:pt>
                <c:pt idx="42">
                  <c:v>2.4357833506560022E-2</c:v>
                </c:pt>
                <c:pt idx="43">
                  <c:v>2.4390842054665993E-2</c:v>
                </c:pt>
                <c:pt idx="44">
                  <c:v>2.4422383503513174E-2</c:v>
                </c:pt>
                <c:pt idx="45">
                  <c:v>2.4452553600705182E-2</c:v>
                </c:pt>
                <c:pt idx="46">
                  <c:v>2.4481439809933822E-2</c:v>
                </c:pt>
                <c:pt idx="47">
                  <c:v>2.450912250959331E-2</c:v>
                </c:pt>
                <c:pt idx="48">
                  <c:v>2.4535675289167874E-2</c:v>
                </c:pt>
                <c:pt idx="49">
                  <c:v>2.4561165900042394E-2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1.5418252728380644E-2</c:v>
                </c:pt>
                <c:pt idx="1">
                  <c:v>1.7709972615630221E-2</c:v>
                </c:pt>
                <c:pt idx="2">
                  <c:v>1.9987447057560958E-2</c:v>
                </c:pt>
                <c:pt idx="3">
                  <c:v>2.1661951681418042E-2</c:v>
                </c:pt>
                <c:pt idx="4">
                  <c:v>2.292510516826065E-2</c:v>
                </c:pt>
                <c:pt idx="5">
                  <c:v>2.3997641754730254E-2</c:v>
                </c:pt>
                <c:pt idx="6">
                  <c:v>2.5009704011806643E-2</c:v>
                </c:pt>
                <c:pt idx="7">
                  <c:v>2.6047262389217042E-2</c:v>
                </c:pt>
                <c:pt idx="8">
                  <c:v>2.7080998324813133E-2</c:v>
                </c:pt>
                <c:pt idx="9">
                  <c:v>2.8103752973311236E-2</c:v>
                </c:pt>
                <c:pt idx="10">
                  <c:v>2.8940552253516841E-2</c:v>
                </c:pt>
                <c:pt idx="11">
                  <c:v>2.9637884911090633E-2</c:v>
                </c:pt>
                <c:pt idx="12">
                  <c:v>3.0227935738236251E-2</c:v>
                </c:pt>
                <c:pt idx="13">
                  <c:v>3.0733693451419856E-2</c:v>
                </c:pt>
                <c:pt idx="14">
                  <c:v>3.1172016959466101E-2</c:v>
                </c:pt>
                <c:pt idx="15">
                  <c:v>3.1555549894220727E-2</c:v>
                </c:pt>
                <c:pt idx="16">
                  <c:v>3.1893961393146535E-2</c:v>
                </c:pt>
                <c:pt idx="17">
                  <c:v>3.2194771597905569E-2</c:v>
                </c:pt>
                <c:pt idx="18">
                  <c:v>3.2463917529222452E-2</c:v>
                </c:pt>
                <c:pt idx="19">
                  <c:v>3.2706148854902202E-2</c:v>
                </c:pt>
                <c:pt idx="20">
                  <c:v>3.2925310625817203E-2</c:v>
                </c:pt>
                <c:pt idx="21">
                  <c:v>3.3124548480140098E-2</c:v>
                </c:pt>
                <c:pt idx="22">
                  <c:v>3.3306461389292011E-2</c:v>
                </c:pt>
                <c:pt idx="23">
                  <c:v>3.3473214920648975E-2</c:v>
                </c:pt>
                <c:pt idx="24">
                  <c:v>3.3626628034311566E-2</c:v>
                </c:pt>
                <c:pt idx="25">
                  <c:v>3.3768240273989295E-2</c:v>
                </c:pt>
                <c:pt idx="26">
                  <c:v>3.3899362685768195E-2</c:v>
                </c:pt>
                <c:pt idx="27">
                  <c:v>3.4021119132131843E-2</c:v>
                </c:pt>
                <c:pt idx="28">
                  <c:v>3.4134478633936441E-2</c:v>
                </c:pt>
                <c:pt idx="29">
                  <c:v>3.4240280891859341E-2</c:v>
                </c:pt>
                <c:pt idx="30">
                  <c:v>3.4339257086017067E-2</c:v>
                </c:pt>
                <c:pt idx="31">
                  <c:v>3.4432047329797308E-2</c:v>
                </c:pt>
                <c:pt idx="32">
                  <c:v>3.4519213924545565E-2</c:v>
                </c:pt>
                <c:pt idx="33">
                  <c:v>3.4601253095137417E-2</c:v>
                </c:pt>
                <c:pt idx="34">
                  <c:v>3.4678604292457969E-2</c:v>
                </c:pt>
                <c:pt idx="35">
                  <c:v>3.4751658191382755E-2</c:v>
                </c:pt>
                <c:pt idx="36">
                  <c:v>3.4820763205580273E-2</c:v>
                </c:pt>
                <c:pt idx="37">
                  <c:v>3.4886231134025503E-2</c:v>
                </c:pt>
                <c:pt idx="38">
                  <c:v>3.4948341735202317E-2</c:v>
                </c:pt>
                <c:pt idx="39">
                  <c:v>3.5007346865482916E-2</c:v>
                </c:pt>
                <c:pt idx="40">
                  <c:v>3.5063473602967445E-2</c:v>
                </c:pt>
                <c:pt idx="41">
                  <c:v>3.5116927661713274E-2</c:v>
                </c:pt>
                <c:pt idx="42">
                  <c:v>3.5167895557967024E-2</c:v>
                </c:pt>
                <c:pt idx="43">
                  <c:v>3.5216546687173285E-2</c:v>
                </c:pt>
                <c:pt idx="44">
                  <c:v>3.5263035495060796E-2</c:v>
                </c:pt>
                <c:pt idx="45">
                  <c:v>3.5307503053348031E-2</c:v>
                </c:pt>
                <c:pt idx="46">
                  <c:v>3.5350078485139276E-2</c:v>
                </c:pt>
                <c:pt idx="47">
                  <c:v>3.5390879818825903E-2</c:v>
                </c:pt>
                <c:pt idx="48">
                  <c:v>3.5430015868724268E-2</c:v>
                </c:pt>
                <c:pt idx="49">
                  <c:v>3.5467586475356937E-2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5536"/>
        <c:axId val="145525144"/>
      </c:lineChart>
      <c:catAx>
        <c:axId val="1455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144"/>
        <c:crosses val="autoZero"/>
        <c:auto val="1"/>
        <c:lblAlgn val="ctr"/>
        <c:lblOffset val="100"/>
        <c:noMultiLvlLbl val="0"/>
      </c:catAx>
      <c:valAx>
        <c:axId val="1455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5640"/>
        <c:axId val="177331720"/>
      </c:lineChart>
      <c:catAx>
        <c:axId val="1773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1720"/>
        <c:crosses val="autoZero"/>
        <c:auto val="1"/>
        <c:lblAlgn val="ctr"/>
        <c:lblOffset val="100"/>
        <c:noMultiLvlLbl val="0"/>
      </c:catAx>
      <c:valAx>
        <c:axId val="1773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3680"/>
        <c:axId val="177334072"/>
      </c:lineChart>
      <c:catAx>
        <c:axId val="1773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4072"/>
        <c:crosses val="autoZero"/>
        <c:auto val="1"/>
        <c:lblAlgn val="ctr"/>
        <c:lblOffset val="100"/>
        <c:noMultiLvlLbl val="0"/>
      </c:catAx>
      <c:valAx>
        <c:axId val="1773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5248"/>
        <c:axId val="177333288"/>
      </c:lineChart>
      <c:catAx>
        <c:axId val="1773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288"/>
        <c:crosses val="autoZero"/>
        <c:auto val="1"/>
        <c:lblAlgn val="ctr"/>
        <c:lblOffset val="100"/>
        <c:noMultiLvlLbl val="0"/>
      </c:catAx>
      <c:valAx>
        <c:axId val="177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8192"/>
        <c:axId val="177330152"/>
      </c:lineChart>
      <c:catAx>
        <c:axId val="177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152"/>
        <c:crosses val="autoZero"/>
        <c:auto val="1"/>
        <c:lblAlgn val="ctr"/>
        <c:lblOffset val="100"/>
        <c:noMultiLvlLbl val="0"/>
      </c:catAx>
      <c:valAx>
        <c:axId val="1773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1328"/>
        <c:axId val="177332504"/>
      </c:lineChart>
      <c:catAx>
        <c:axId val="1773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2504"/>
        <c:crosses val="autoZero"/>
        <c:auto val="1"/>
        <c:lblAlgn val="ctr"/>
        <c:lblOffset val="100"/>
        <c:noMultiLvlLbl val="0"/>
      </c:catAx>
      <c:valAx>
        <c:axId val="1773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5408"/>
        <c:axId val="177151880"/>
      </c:lineChart>
      <c:catAx>
        <c:axId val="1771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1880"/>
        <c:crosses val="autoZero"/>
        <c:auto val="1"/>
        <c:lblAlgn val="ctr"/>
        <c:lblOffset val="100"/>
        <c:noMultiLvlLbl val="0"/>
      </c:catAx>
      <c:valAx>
        <c:axId val="1771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2272"/>
        <c:axId val="177149528"/>
      </c:lineChart>
      <c:catAx>
        <c:axId val="1771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528"/>
        <c:crosses val="autoZero"/>
        <c:auto val="1"/>
        <c:lblAlgn val="ctr"/>
        <c:lblOffset val="100"/>
        <c:noMultiLvlLbl val="0"/>
      </c:catAx>
      <c:valAx>
        <c:axId val="1771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0704"/>
        <c:axId val="177148352"/>
      </c:lineChart>
      <c:catAx>
        <c:axId val="177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352"/>
        <c:crosses val="autoZero"/>
        <c:auto val="1"/>
        <c:lblAlgn val="ctr"/>
        <c:lblOffset val="100"/>
        <c:noMultiLvlLbl val="0"/>
      </c:catAx>
      <c:valAx>
        <c:axId val="177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0-408A-AA99-987A075F2E7C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0-408A-AA99-987A075F2E7C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0-408A-AA99-987A075F2E7C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0-408A-AA99-987A075F2E7C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0-408A-AA99-987A075F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0704"/>
        <c:axId val="177148352"/>
      </c:lineChart>
      <c:catAx>
        <c:axId val="177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352"/>
        <c:crosses val="autoZero"/>
        <c:auto val="1"/>
        <c:lblAlgn val="ctr"/>
        <c:lblOffset val="100"/>
        <c:noMultiLvlLbl val="0"/>
      </c:catAx>
      <c:valAx>
        <c:axId val="177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9920"/>
        <c:axId val="177153056"/>
      </c:lineChart>
      <c:catAx>
        <c:axId val="1771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3056"/>
        <c:crosses val="autoZero"/>
        <c:auto val="1"/>
        <c:lblAlgn val="ctr"/>
        <c:lblOffset val="100"/>
        <c:noMultiLvlLbl val="0"/>
      </c:catAx>
      <c:valAx>
        <c:axId val="177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6712"/>
        <c:axId val="145527888"/>
      </c:lineChart>
      <c:catAx>
        <c:axId val="1455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7888"/>
        <c:crosses val="autoZero"/>
        <c:auto val="1"/>
        <c:lblAlgn val="ctr"/>
        <c:lblOffset val="100"/>
        <c:noMultiLvlLbl val="0"/>
      </c:catAx>
      <c:valAx>
        <c:axId val="145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2664"/>
        <c:axId val="178082008"/>
      </c:lineChart>
      <c:catAx>
        <c:axId val="1771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008"/>
        <c:crosses val="autoZero"/>
        <c:auto val="1"/>
        <c:lblAlgn val="ctr"/>
        <c:lblOffset val="100"/>
        <c:noMultiLvlLbl val="0"/>
      </c:catAx>
      <c:valAx>
        <c:axId val="1780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2400"/>
        <c:axId val="178085536"/>
      </c:lineChart>
      <c:catAx>
        <c:axId val="1780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536"/>
        <c:crosses val="autoZero"/>
        <c:auto val="1"/>
        <c:lblAlgn val="ctr"/>
        <c:lblOffset val="100"/>
        <c:noMultiLvlLbl val="0"/>
      </c:catAx>
      <c:valAx>
        <c:axId val="1780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7696"/>
        <c:axId val="178085144"/>
      </c:lineChart>
      <c:catAx>
        <c:axId val="178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144"/>
        <c:crosses val="autoZero"/>
        <c:auto val="1"/>
        <c:lblAlgn val="ctr"/>
        <c:lblOffset val="100"/>
        <c:noMultiLvlLbl val="0"/>
      </c:catAx>
      <c:valAx>
        <c:axId val="1780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5344"/>
        <c:axId val="178078480"/>
      </c:lineChart>
      <c:catAx>
        <c:axId val="1780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8480"/>
        <c:crosses val="autoZero"/>
        <c:auto val="1"/>
        <c:lblAlgn val="ctr"/>
        <c:lblOffset val="100"/>
        <c:noMultiLvlLbl val="0"/>
      </c:catAx>
      <c:valAx>
        <c:axId val="1780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5928"/>
        <c:axId val="178080440"/>
      </c:lineChart>
      <c:catAx>
        <c:axId val="1780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440"/>
        <c:crosses val="autoZero"/>
        <c:auto val="1"/>
        <c:lblAlgn val="ctr"/>
        <c:lblOffset val="100"/>
        <c:noMultiLvlLbl val="0"/>
      </c:catAx>
      <c:valAx>
        <c:axId val="1780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952"/>
        <c:axId val="178083968"/>
      </c:lineChart>
      <c:catAx>
        <c:axId val="1780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968"/>
        <c:crosses val="autoZero"/>
        <c:auto val="1"/>
        <c:lblAlgn val="ctr"/>
        <c:lblOffset val="100"/>
        <c:noMultiLvlLbl val="0"/>
      </c:catAx>
      <c:valAx>
        <c:axId val="178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264"/>
        <c:axId val="178077304"/>
      </c:lineChart>
      <c:catAx>
        <c:axId val="1780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7304"/>
        <c:crosses val="autoZero"/>
        <c:auto val="1"/>
        <c:lblAlgn val="ctr"/>
        <c:lblOffset val="100"/>
        <c:noMultiLvlLbl val="0"/>
      </c:catAx>
      <c:valAx>
        <c:axId val="1780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2792"/>
        <c:axId val="178081616"/>
      </c:lineChart>
      <c:catAx>
        <c:axId val="1780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616"/>
        <c:crosses val="autoZero"/>
        <c:auto val="1"/>
        <c:lblAlgn val="ctr"/>
        <c:lblOffset val="100"/>
        <c:noMultiLvlLbl val="0"/>
      </c:catAx>
      <c:valAx>
        <c:axId val="178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184"/>
        <c:axId val="178075736"/>
      </c:lineChart>
      <c:catAx>
        <c:axId val="1780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736"/>
        <c:crosses val="autoZero"/>
        <c:auto val="1"/>
        <c:lblAlgn val="ctr"/>
        <c:lblOffset val="100"/>
        <c:noMultiLvlLbl val="0"/>
      </c:catAx>
      <c:valAx>
        <c:axId val="1780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576"/>
        <c:axId val="178084752"/>
      </c:lineChart>
      <c:catAx>
        <c:axId val="17808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4752"/>
        <c:crosses val="autoZero"/>
        <c:auto val="1"/>
        <c:lblAlgn val="ctr"/>
        <c:lblOffset val="100"/>
        <c:noMultiLvlLbl val="0"/>
      </c:catAx>
      <c:valAx>
        <c:axId val="17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4744"/>
        <c:axId val="176000432"/>
      </c:lineChart>
      <c:catAx>
        <c:axId val="17600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432"/>
        <c:crosses val="autoZero"/>
        <c:auto val="1"/>
        <c:lblAlgn val="ctr"/>
        <c:lblOffset val="100"/>
        <c:noMultiLvlLbl val="0"/>
      </c:catAx>
      <c:valAx>
        <c:axId val="176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6320"/>
        <c:axId val="178076128"/>
      </c:lineChart>
      <c:catAx>
        <c:axId val="1780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6128"/>
        <c:crosses val="autoZero"/>
        <c:auto val="1"/>
        <c:lblAlgn val="ctr"/>
        <c:lblOffset val="100"/>
        <c:noMultiLvlLbl val="0"/>
      </c:catAx>
      <c:valAx>
        <c:axId val="178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7888"/>
        <c:axId val="178088672"/>
      </c:lineChart>
      <c:catAx>
        <c:axId val="1780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672"/>
        <c:crosses val="autoZero"/>
        <c:auto val="1"/>
        <c:lblAlgn val="ctr"/>
        <c:lblOffset val="100"/>
        <c:noMultiLvlLbl val="0"/>
      </c:catAx>
      <c:valAx>
        <c:axId val="178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16648"/>
        <c:axId val="179812728"/>
      </c:lineChart>
      <c:catAx>
        <c:axId val="1798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728"/>
        <c:crosses val="autoZero"/>
        <c:auto val="1"/>
        <c:lblAlgn val="ctr"/>
        <c:lblOffset val="100"/>
        <c:noMultiLvlLbl val="0"/>
      </c:catAx>
      <c:valAx>
        <c:axId val="1798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14688"/>
        <c:axId val="179811160"/>
      </c:lineChart>
      <c:catAx>
        <c:axId val="179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1160"/>
        <c:crosses val="autoZero"/>
        <c:auto val="1"/>
        <c:lblAlgn val="ctr"/>
        <c:lblOffset val="100"/>
        <c:noMultiLvlLbl val="0"/>
      </c:catAx>
      <c:valAx>
        <c:axId val="1798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6064"/>
        <c:axId val="179810376"/>
      </c:lineChart>
      <c:catAx>
        <c:axId val="179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0376"/>
        <c:crosses val="autoZero"/>
        <c:auto val="1"/>
        <c:lblAlgn val="ctr"/>
        <c:lblOffset val="100"/>
        <c:noMultiLvlLbl val="0"/>
      </c:catAx>
      <c:valAx>
        <c:axId val="179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4-4E2B-A096-C65F8BAF6D28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4-4E2B-A096-C65F8BAF6D28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4-4E2B-A096-C65F8BAF6D28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4-4E2B-A096-C65F8BAF6D28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4-4E2B-A096-C65F8BAF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6064"/>
        <c:axId val="179810376"/>
      </c:lineChart>
      <c:catAx>
        <c:axId val="179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0376"/>
        <c:crosses val="autoZero"/>
        <c:auto val="1"/>
        <c:lblAlgn val="ctr"/>
        <c:lblOffset val="100"/>
        <c:noMultiLvlLbl val="0"/>
      </c:catAx>
      <c:valAx>
        <c:axId val="179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5280"/>
        <c:axId val="179808024"/>
      </c:barChart>
      <c:catAx>
        <c:axId val="1798052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8024"/>
        <c:crosses val="autoZero"/>
        <c:auto val="1"/>
        <c:lblAlgn val="ctr"/>
        <c:lblOffset val="100"/>
        <c:noMultiLvlLbl val="0"/>
      </c:catAx>
      <c:valAx>
        <c:axId val="179808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5864"/>
        <c:axId val="179811944"/>
      </c:barChart>
      <c:catAx>
        <c:axId val="17981586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1944"/>
        <c:crosses val="autoZero"/>
        <c:auto val="1"/>
        <c:lblAlgn val="ctr"/>
        <c:lblOffset val="100"/>
        <c:noMultiLvlLbl val="0"/>
      </c:catAx>
      <c:valAx>
        <c:axId val="179811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5080"/>
        <c:axId val="179816256"/>
      </c:barChart>
      <c:catAx>
        <c:axId val="1798150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256"/>
        <c:crosses val="autoZero"/>
        <c:auto val="1"/>
        <c:lblAlgn val="ctr"/>
        <c:lblOffset val="100"/>
        <c:noMultiLvlLbl val="0"/>
      </c:catAx>
      <c:valAx>
        <c:axId val="179816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6456"/>
        <c:axId val="179804888"/>
      </c:barChart>
      <c:catAx>
        <c:axId val="17980645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4888"/>
        <c:crosses val="autoZero"/>
        <c:auto val="1"/>
        <c:lblAlgn val="ctr"/>
        <c:lblOffset val="100"/>
        <c:noMultiLvlLbl val="0"/>
      </c:catAx>
      <c:valAx>
        <c:axId val="179804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0824"/>
        <c:axId val="176002000"/>
      </c:lineChart>
      <c:catAx>
        <c:axId val="1760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000"/>
        <c:crosses val="autoZero"/>
        <c:auto val="1"/>
        <c:lblAlgn val="ctr"/>
        <c:lblOffset val="100"/>
        <c:noMultiLvlLbl val="0"/>
      </c:catAx>
      <c:valAx>
        <c:axId val="176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8808"/>
        <c:axId val="179813120"/>
      </c:barChart>
      <c:catAx>
        <c:axId val="1798088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3120"/>
        <c:crosses val="autoZero"/>
        <c:auto val="1"/>
        <c:lblAlgn val="ctr"/>
        <c:lblOffset val="100"/>
        <c:noMultiLvlLbl val="0"/>
      </c:catAx>
      <c:valAx>
        <c:axId val="17981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9592"/>
        <c:axId val="179813512"/>
      </c:barChart>
      <c:catAx>
        <c:axId val="17980959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3512"/>
        <c:crosses val="autoZero"/>
        <c:auto val="1"/>
        <c:lblAlgn val="ctr"/>
        <c:lblOffset val="100"/>
        <c:noMultiLvlLbl val="0"/>
      </c:catAx>
      <c:valAx>
        <c:axId val="179813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20568"/>
        <c:axId val="179817432"/>
      </c:barChart>
      <c:catAx>
        <c:axId val="1798205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432"/>
        <c:crosses val="autoZero"/>
        <c:auto val="1"/>
        <c:lblAlgn val="ctr"/>
        <c:lblOffset val="100"/>
        <c:noMultiLvlLbl val="0"/>
      </c:catAx>
      <c:valAx>
        <c:axId val="179817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9392"/>
        <c:axId val="179817824"/>
      </c:barChart>
      <c:catAx>
        <c:axId val="17981939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824"/>
        <c:crosses val="autoZero"/>
        <c:auto val="1"/>
        <c:lblAlgn val="ctr"/>
        <c:lblOffset val="100"/>
        <c:noMultiLvlLbl val="0"/>
      </c:catAx>
      <c:valAx>
        <c:axId val="179817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8608"/>
        <c:axId val="179819000"/>
      </c:barChart>
      <c:catAx>
        <c:axId val="1798186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000"/>
        <c:crosses val="autoZero"/>
        <c:auto val="1"/>
        <c:lblAlgn val="ctr"/>
        <c:lblOffset val="100"/>
        <c:noMultiLvlLbl val="0"/>
      </c:catAx>
      <c:valAx>
        <c:axId val="179819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7512"/>
        <c:axId val="180943592"/>
      </c:barChart>
      <c:catAx>
        <c:axId val="1809475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592"/>
        <c:crosses val="autoZero"/>
        <c:auto val="1"/>
        <c:lblAlgn val="ctr"/>
        <c:lblOffset val="100"/>
        <c:noMultiLvlLbl val="0"/>
      </c:catAx>
      <c:valAx>
        <c:axId val="180943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7904"/>
        <c:axId val="180953784"/>
      </c:barChart>
      <c:catAx>
        <c:axId val="18094790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3784"/>
        <c:crosses val="autoZero"/>
        <c:auto val="1"/>
        <c:lblAlgn val="ctr"/>
        <c:lblOffset val="100"/>
        <c:noMultiLvlLbl val="0"/>
      </c:catAx>
      <c:valAx>
        <c:axId val="180953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9864"/>
        <c:axId val="180942808"/>
      </c:barChart>
      <c:catAx>
        <c:axId val="18094986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808"/>
        <c:crosses val="autoZero"/>
        <c:auto val="1"/>
        <c:lblAlgn val="ctr"/>
        <c:lblOffset val="100"/>
        <c:noMultiLvlLbl val="0"/>
      </c:catAx>
      <c:valAx>
        <c:axId val="180942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4568"/>
        <c:axId val="180951040"/>
      </c:barChart>
      <c:catAx>
        <c:axId val="1809545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1040"/>
        <c:crosses val="autoZero"/>
        <c:auto val="1"/>
        <c:lblAlgn val="ctr"/>
        <c:lblOffset val="100"/>
        <c:noMultiLvlLbl val="0"/>
      </c:catAx>
      <c:valAx>
        <c:axId val="18095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1824"/>
        <c:axId val="180945160"/>
      </c:barChart>
      <c:catAx>
        <c:axId val="18095182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160"/>
        <c:crosses val="autoZero"/>
        <c:auto val="1"/>
        <c:lblAlgn val="ctr"/>
        <c:lblOffset val="100"/>
        <c:noMultiLvlLbl val="0"/>
      </c:catAx>
      <c:valAx>
        <c:axId val="180945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99648"/>
        <c:axId val="176005136"/>
      </c:lineChart>
      <c:catAx>
        <c:axId val="1759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5136"/>
        <c:crosses val="autoZero"/>
        <c:auto val="1"/>
        <c:lblAlgn val="ctr"/>
        <c:lblOffset val="100"/>
        <c:noMultiLvlLbl val="0"/>
      </c:catAx>
      <c:valAx>
        <c:axId val="176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6336"/>
        <c:axId val="180949080"/>
      </c:barChart>
      <c:catAx>
        <c:axId val="18094633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9080"/>
        <c:crosses val="autoZero"/>
        <c:auto val="1"/>
        <c:lblAlgn val="ctr"/>
        <c:lblOffset val="100"/>
        <c:noMultiLvlLbl val="0"/>
      </c:catAx>
      <c:valAx>
        <c:axId val="180949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6728"/>
        <c:axId val="180948296"/>
      </c:barChart>
      <c:catAx>
        <c:axId val="1809467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8296"/>
        <c:crosses val="autoZero"/>
        <c:auto val="1"/>
        <c:lblAlgn val="ctr"/>
        <c:lblOffset val="100"/>
        <c:noMultiLvlLbl val="0"/>
      </c:catAx>
      <c:valAx>
        <c:axId val="180948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2216"/>
        <c:axId val="180950648"/>
      </c:barChart>
      <c:catAx>
        <c:axId val="18095221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0648"/>
        <c:crosses val="autoZero"/>
        <c:auto val="1"/>
        <c:lblAlgn val="ctr"/>
        <c:lblOffset val="100"/>
        <c:noMultiLvlLbl val="0"/>
      </c:catAx>
      <c:valAx>
        <c:axId val="180950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3000"/>
        <c:axId val="180944376"/>
      </c:barChart>
      <c:catAx>
        <c:axId val="18095300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376"/>
        <c:crosses val="autoZero"/>
        <c:auto val="1"/>
        <c:lblAlgn val="ctr"/>
        <c:lblOffset val="100"/>
        <c:noMultiLvlLbl val="0"/>
      </c:catAx>
      <c:valAx>
        <c:axId val="180944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2608"/>
        <c:axId val="180945944"/>
      </c:barChart>
      <c:catAx>
        <c:axId val="1809526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944"/>
        <c:crosses val="autoZero"/>
        <c:auto val="1"/>
        <c:lblAlgn val="ctr"/>
        <c:lblOffset val="100"/>
        <c:noMultiLvlLbl val="0"/>
      </c:catAx>
      <c:valAx>
        <c:axId val="180945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4960"/>
        <c:axId val="180943200"/>
      </c:barChart>
      <c:catAx>
        <c:axId val="1809549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200"/>
        <c:crosses val="autoZero"/>
        <c:auto val="1"/>
        <c:lblAlgn val="ctr"/>
        <c:lblOffset val="100"/>
        <c:noMultiLvlLbl val="0"/>
      </c:catAx>
      <c:valAx>
        <c:axId val="180943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8096"/>
        <c:axId val="180956528"/>
      </c:barChart>
      <c:catAx>
        <c:axId val="18095809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6528"/>
        <c:crosses val="autoZero"/>
        <c:auto val="1"/>
        <c:lblAlgn val="ctr"/>
        <c:lblOffset val="100"/>
        <c:noMultiLvlLbl val="0"/>
      </c:catAx>
      <c:valAx>
        <c:axId val="180956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7312"/>
        <c:axId val="180957704"/>
      </c:barChart>
      <c:catAx>
        <c:axId val="1809573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7704"/>
        <c:crosses val="autoZero"/>
        <c:auto val="1"/>
        <c:lblAlgn val="ctr"/>
        <c:lblOffset val="100"/>
        <c:noMultiLvlLbl val="0"/>
      </c:catAx>
      <c:valAx>
        <c:axId val="180957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5352"/>
        <c:axId val="180955744"/>
      </c:barChart>
      <c:catAx>
        <c:axId val="18095535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744"/>
        <c:crosses val="autoZero"/>
        <c:auto val="1"/>
        <c:lblAlgn val="ctr"/>
        <c:lblOffset val="100"/>
        <c:noMultiLvlLbl val="0"/>
      </c:catAx>
      <c:valAx>
        <c:axId val="18095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9328"/>
        <c:axId val="181467176"/>
      </c:barChart>
      <c:catAx>
        <c:axId val="1814793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176"/>
        <c:crosses val="autoZero"/>
        <c:auto val="1"/>
        <c:lblAlgn val="ctr"/>
        <c:lblOffset val="100"/>
        <c:noMultiLvlLbl val="0"/>
      </c:catAx>
      <c:valAx>
        <c:axId val="181467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1608"/>
        <c:axId val="175998864"/>
      </c:lineChart>
      <c:catAx>
        <c:axId val="1760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8864"/>
        <c:crosses val="autoZero"/>
        <c:auto val="1"/>
        <c:lblAlgn val="ctr"/>
        <c:lblOffset val="100"/>
        <c:noMultiLvlLbl val="0"/>
      </c:catAx>
      <c:valAx>
        <c:axId val="175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7368"/>
        <c:axId val="181473056"/>
      </c:barChart>
      <c:catAx>
        <c:axId val="1814773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056"/>
        <c:crosses val="autoZero"/>
        <c:auto val="1"/>
        <c:lblAlgn val="ctr"/>
        <c:lblOffset val="100"/>
        <c:noMultiLvlLbl val="0"/>
      </c:catAx>
      <c:valAx>
        <c:axId val="18147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8152"/>
        <c:axId val="181475408"/>
      </c:barChart>
      <c:catAx>
        <c:axId val="18147815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5408"/>
        <c:crosses val="autoZero"/>
        <c:auto val="1"/>
        <c:lblAlgn val="ctr"/>
        <c:lblOffset val="100"/>
        <c:noMultiLvlLbl val="0"/>
      </c:catAx>
      <c:valAx>
        <c:axId val="181475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67568"/>
        <c:axId val="181474232"/>
      </c:barChart>
      <c:catAx>
        <c:axId val="1814675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4232"/>
        <c:crosses val="autoZero"/>
        <c:auto val="1"/>
        <c:lblAlgn val="ctr"/>
        <c:lblOffset val="100"/>
        <c:noMultiLvlLbl val="0"/>
      </c:catAx>
      <c:valAx>
        <c:axId val="181474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67960"/>
        <c:axId val="181470312"/>
      </c:barChart>
      <c:catAx>
        <c:axId val="1814679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0312"/>
        <c:crosses val="autoZero"/>
        <c:auto val="1"/>
        <c:lblAlgn val="ctr"/>
        <c:lblOffset val="100"/>
        <c:noMultiLvlLbl val="0"/>
      </c:catAx>
      <c:valAx>
        <c:axId val="181470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6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2784"/>
        <c:axId val="176003176"/>
      </c:lineChart>
      <c:catAx>
        <c:axId val="1760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176"/>
        <c:crosses val="autoZero"/>
        <c:auto val="1"/>
        <c:lblAlgn val="ctr"/>
        <c:lblOffset val="100"/>
        <c:noMultiLvlLbl val="0"/>
      </c:catAx>
      <c:valAx>
        <c:axId val="176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3960"/>
        <c:axId val="177328584"/>
      </c:lineChart>
      <c:catAx>
        <c:axId val="1760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584"/>
        <c:crosses val="autoZero"/>
        <c:auto val="1"/>
        <c:lblAlgn val="ctr"/>
        <c:lblOffset val="100"/>
        <c:noMultiLvlLbl val="0"/>
      </c:catAx>
      <c:valAx>
        <c:axId val="177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8976"/>
        <c:axId val="177329368"/>
      </c:lineChart>
      <c:catAx>
        <c:axId val="1773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9368"/>
        <c:crosses val="autoZero"/>
        <c:auto val="1"/>
        <c:lblAlgn val="ctr"/>
        <c:lblOffset val="100"/>
        <c:noMultiLvlLbl val="0"/>
      </c:catAx>
      <c:valAx>
        <c:axId val="1773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16</xdr:col>
      <xdr:colOff>485775</xdr:colOff>
      <xdr:row>13</xdr:row>
      <xdr:rowOff>51435</xdr:rowOff>
    </xdr:to>
    <xdr:graphicFrame macro="">
      <xdr:nvGraphicFramePr>
        <xdr:cNvPr id="2" name="YC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239</xdr:row>
      <xdr:rowOff>12325</xdr:rowOff>
    </xdr:from>
    <xdr:to>
      <xdr:col>39</xdr:col>
      <xdr:colOff>413944</xdr:colOff>
      <xdr:row>248</xdr:row>
      <xdr:rowOff>126625</xdr:rowOff>
    </xdr:to>
    <xdr:graphicFrame macro="">
      <xdr:nvGraphicFramePr>
        <xdr:cNvPr id="18" name="OldYC30YrChart">
          <a:extLst>
            <a:ext uri="{FF2B5EF4-FFF2-40B4-BE49-F238E27FC236}">
              <a16:creationId xmlns:a16="http://schemas.microsoft.com/office/drawing/2014/main" id="{72222002-CE96-4028-8DED-ACD9A3AD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241</xdr:row>
      <xdr:rowOff>12325</xdr:rowOff>
    </xdr:from>
    <xdr:to>
      <xdr:col>39</xdr:col>
      <xdr:colOff>413944</xdr:colOff>
      <xdr:row>250</xdr:row>
      <xdr:rowOff>126625</xdr:rowOff>
    </xdr:to>
    <xdr:graphicFrame macro="">
      <xdr:nvGraphicFramePr>
        <xdr:cNvPr id="19" name="NewYC30YrChart">
          <a:extLst>
            <a:ext uri="{FF2B5EF4-FFF2-40B4-BE49-F238E27FC236}">
              <a16:creationId xmlns:a16="http://schemas.microsoft.com/office/drawing/2014/main" id="{6D8DD7EE-80B1-40B5-A63F-FEC2210D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J25" sqref="J25"/>
    </sheetView>
  </sheetViews>
  <sheetFormatPr defaultRowHeight="14.25" x14ac:dyDescent="0.45"/>
  <cols>
    <col min="2" max="2" width="20.3984375" bestFit="1" customWidth="1"/>
    <col min="3" max="3" width="24.73046875" bestFit="1" customWidth="1"/>
    <col min="4" max="4" width="21.3984375" bestFit="1" customWidth="1"/>
    <col min="5" max="5" width="24.73046875" bestFit="1" customWidth="1"/>
    <col min="8" max="9" width="17.265625" bestFit="1" customWidth="1"/>
    <col min="21" max="21" width="10.73046875" bestFit="1" customWidth="1"/>
  </cols>
  <sheetData>
    <row r="1" spans="1:22" x14ac:dyDescent="0.45">
      <c r="A1" t="s">
        <v>0</v>
      </c>
      <c r="B1" t="str">
        <f>CONCATENATE("Spot Rate(",V2,")")</f>
        <v>Spot Rate(31 December 2016)</v>
      </c>
      <c r="C1" t="str">
        <f>CONCATENATE("Forward Rate(",V2,")")</f>
        <v>Forward Rate(31 December 2016)</v>
      </c>
      <c r="D1" t="str">
        <f>CONCATENATE("Spot Rate(",V1,")")</f>
        <v>Spot Rate(31 December 2016)</v>
      </c>
      <c r="E1" t="str">
        <f>CONCATENATE("Forward Rate(",V1,")")</f>
        <v>Forward Rate(31 December 2016)</v>
      </c>
      <c r="H1" t="str">
        <f>CONCATENATE("ZCBP(",V2,")")</f>
        <v>ZCBP(31 December 2016)</v>
      </c>
      <c r="I1" t="str">
        <f>CONCATENATE("ZCBP(",V1,")")</f>
        <v>ZCBP(31 December 2016)</v>
      </c>
      <c r="T1" t="s">
        <v>192</v>
      </c>
      <c r="U1" s="4">
        <f>NewCalib!B7</f>
        <v>42735</v>
      </c>
      <c r="V1" t="str">
        <f>TEXT(U1,"dd MMMM yyyy")</f>
        <v>31 December 2016</v>
      </c>
    </row>
    <row r="2" spans="1:22" x14ac:dyDescent="0.45">
      <c r="A2">
        <v>1</v>
      </c>
      <c r="B2" s="1">
        <f>LN(H2)/-A2</f>
        <v>1.3693327132002454E-2</v>
      </c>
      <c r="C2" s="2">
        <f>B2</f>
        <v>1.3693327132002454E-2</v>
      </c>
      <c r="D2" s="1">
        <f>LN(I2)/-A2</f>
        <v>1.5418252728380644E-2</v>
      </c>
      <c r="E2" s="2">
        <f>D2</f>
        <v>1.5418252728380644E-2</v>
      </c>
      <c r="H2">
        <v>0.98640000000000005</v>
      </c>
      <c r="I2">
        <v>0.98470000000000002</v>
      </c>
      <c r="T2" t="s">
        <v>193</v>
      </c>
      <c r="U2" s="4">
        <f>OldCalib!B7</f>
        <v>42735</v>
      </c>
      <c r="V2" t="str">
        <f>TEXT(U2,"dd MMMM yyyy")</f>
        <v>31 December 2016</v>
      </c>
    </row>
    <row r="3" spans="1:22" x14ac:dyDescent="0.45">
      <c r="A3">
        <v>2</v>
      </c>
      <c r="B3" s="1">
        <f t="shared" ref="B3:B51" si="0">LN(H3)/-A3</f>
        <v>1.4045440083262806E-2</v>
      </c>
      <c r="C3" s="1">
        <f>H2/H3-1</f>
        <v>1.4501697007096581E-2</v>
      </c>
      <c r="D3" s="1">
        <f t="shared" ref="D3:D51" si="1">LN(I3)/-A3</f>
        <v>1.7709972615630221E-2</v>
      </c>
      <c r="E3" s="1">
        <f>I2/I3-1</f>
        <v>2.0203066721923069E-2</v>
      </c>
      <c r="H3">
        <v>0.97230000000000005</v>
      </c>
      <c r="I3">
        <v>0.96519999999999995</v>
      </c>
    </row>
    <row r="4" spans="1:22" x14ac:dyDescent="0.45">
      <c r="A4">
        <v>3</v>
      </c>
      <c r="B4" s="1">
        <f t="shared" si="0"/>
        <v>1.5103740903334358E-2</v>
      </c>
      <c r="C4" s="1">
        <f t="shared" ref="C4:C51" si="2">H3/H4-1</f>
        <v>1.73694674060898E-2</v>
      </c>
      <c r="D4" s="1">
        <f t="shared" si="1"/>
        <v>1.9987447057560958E-2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22" x14ac:dyDescent="0.45">
      <c r="A5">
        <v>4</v>
      </c>
      <c r="B5" s="1">
        <f t="shared" si="0"/>
        <v>1.6001332493978108E-2</v>
      </c>
      <c r="C5" s="1">
        <f t="shared" si="2"/>
        <v>1.8869936034115131E-2</v>
      </c>
      <c r="D5" s="1">
        <f t="shared" si="1"/>
        <v>2.1661951681418042E-2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22" x14ac:dyDescent="0.45">
      <c r="A6">
        <v>5</v>
      </c>
      <c r="B6" s="1">
        <f t="shared" si="0"/>
        <v>1.6632848252153762E-2</v>
      </c>
      <c r="C6" s="1">
        <f t="shared" si="2"/>
        <v>1.9343620951966845E-2</v>
      </c>
      <c r="D6" s="1">
        <f t="shared" si="1"/>
        <v>2.292510516826065E-2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22" x14ac:dyDescent="0.45">
      <c r="A7">
        <v>6</v>
      </c>
      <c r="B7" s="1">
        <f t="shared" si="0"/>
        <v>1.7153175667973582E-2</v>
      </c>
      <c r="C7" s="1">
        <f t="shared" si="2"/>
        <v>1.9951230325870206E-2</v>
      </c>
      <c r="D7" s="1">
        <f t="shared" si="1"/>
        <v>2.3997641754730254E-2</v>
      </c>
      <c r="E7" s="1">
        <f t="shared" si="3"/>
        <v>2.9795588405127749E-2</v>
      </c>
      <c r="H7">
        <v>0.9022</v>
      </c>
      <c r="I7">
        <v>0.8659</v>
      </c>
    </row>
    <row r="8" spans="1:22" x14ac:dyDescent="0.45">
      <c r="A8">
        <v>7</v>
      </c>
      <c r="B8" s="1">
        <f t="shared" si="0"/>
        <v>1.7662520065454039E-2</v>
      </c>
      <c r="C8" s="1">
        <f t="shared" si="2"/>
        <v>2.0934706348308296E-2</v>
      </c>
      <c r="D8" s="1">
        <f t="shared" si="1"/>
        <v>2.5009704011806643E-2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22" x14ac:dyDescent="0.45">
      <c r="A9">
        <v>8</v>
      </c>
      <c r="B9" s="1">
        <f t="shared" si="0"/>
        <v>1.8229418527943075E-2</v>
      </c>
      <c r="C9" s="1">
        <f t="shared" si="2"/>
        <v>2.2445909984958989E-2</v>
      </c>
      <c r="D9" s="1">
        <f t="shared" si="1"/>
        <v>2.6047262389217042E-2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22" x14ac:dyDescent="0.45">
      <c r="A10">
        <v>9</v>
      </c>
      <c r="B10" s="1">
        <f t="shared" si="0"/>
        <v>1.887108658798875E-2</v>
      </c>
      <c r="C10" s="1">
        <f t="shared" si="2"/>
        <v>2.429485660109032E-2</v>
      </c>
      <c r="D10" s="1">
        <f t="shared" si="1"/>
        <v>2.7080998324813133E-2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22" x14ac:dyDescent="0.45">
      <c r="A11">
        <v>10</v>
      </c>
      <c r="B11" s="1">
        <f t="shared" si="0"/>
        <v>1.9564998700528722E-2</v>
      </c>
      <c r="C11" s="1">
        <f t="shared" si="2"/>
        <v>2.6146175361789981E-2</v>
      </c>
      <c r="D11" s="1">
        <f t="shared" si="1"/>
        <v>2.8103752973311236E-2</v>
      </c>
      <c r="E11" s="1">
        <f t="shared" si="3"/>
        <v>3.8013245033112542E-2</v>
      </c>
      <c r="H11">
        <v>0.82230000000000003</v>
      </c>
      <c r="I11">
        <v>0.755</v>
      </c>
    </row>
    <row r="12" spans="1:22" x14ac:dyDescent="0.45">
      <c r="A12">
        <v>11</v>
      </c>
      <c r="B12" s="1">
        <f t="shared" si="0"/>
        <v>2.0132745018496354E-2</v>
      </c>
      <c r="C12" s="1">
        <f t="shared" si="2"/>
        <v>2.614617585924961E-2</v>
      </c>
      <c r="D12" s="1">
        <f t="shared" si="1"/>
        <v>2.8940552253516841E-2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22" x14ac:dyDescent="0.45">
      <c r="A13">
        <v>12</v>
      </c>
      <c r="B13" s="1">
        <f t="shared" si="0"/>
        <v>2.0605866841914639E-2</v>
      </c>
      <c r="C13" s="1">
        <f t="shared" si="2"/>
        <v>2.6146174526637589E-2</v>
      </c>
      <c r="D13" s="1">
        <f t="shared" si="1"/>
        <v>2.9637884911090633E-2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22" x14ac:dyDescent="0.45">
      <c r="A14">
        <v>13</v>
      </c>
      <c r="B14" s="1">
        <f t="shared" si="0"/>
        <v>2.1006200810878395E-2</v>
      </c>
      <c r="C14" s="1">
        <f t="shared" si="2"/>
        <v>2.6146176105802388E-2</v>
      </c>
      <c r="D14" s="1">
        <f t="shared" si="1"/>
        <v>3.0227935738236251E-2</v>
      </c>
      <c r="E14" s="1">
        <f t="shared" si="3"/>
        <v>3.801324591977262E-2</v>
      </c>
      <c r="H14">
        <v>0.76103143799999995</v>
      </c>
      <c r="I14">
        <v>0.675053613</v>
      </c>
    </row>
    <row r="15" spans="1:22" x14ac:dyDescent="0.45">
      <c r="A15">
        <v>14</v>
      </c>
      <c r="B15" s="1">
        <f t="shared" si="0"/>
        <v>2.1349344123071785E-2</v>
      </c>
      <c r="C15" s="1">
        <f t="shared" si="2"/>
        <v>2.6146174816082945E-2</v>
      </c>
      <c r="D15" s="1">
        <f t="shared" si="1"/>
        <v>3.0733693451419856E-2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22" x14ac:dyDescent="0.45">
      <c r="A16">
        <v>15</v>
      </c>
      <c r="B16" s="1">
        <f t="shared" si="0"/>
        <v>2.1646735050988967E-2</v>
      </c>
      <c r="C16" s="1">
        <f t="shared" si="2"/>
        <v>2.6146175698818608E-2</v>
      </c>
      <c r="D16" s="1">
        <f t="shared" si="1"/>
        <v>3.1172016959466101E-2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45">
      <c r="A17">
        <v>16</v>
      </c>
      <c r="B17" s="1">
        <f t="shared" si="0"/>
        <v>2.1906952061186879E-2</v>
      </c>
      <c r="C17" s="1">
        <f t="shared" si="2"/>
        <v>2.6146174849504211E-2</v>
      </c>
      <c r="D17" s="1">
        <f t="shared" si="1"/>
        <v>3.1555549894220727E-2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45">
      <c r="A18">
        <v>17</v>
      </c>
      <c r="B18" s="1">
        <f t="shared" si="0"/>
        <v>2.2136555384592551E-2</v>
      </c>
      <c r="C18" s="1">
        <f t="shared" si="2"/>
        <v>2.6146176229596696E-2</v>
      </c>
      <c r="D18" s="1">
        <f t="shared" si="1"/>
        <v>3.1893961393146535E-2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45">
      <c r="A19">
        <v>18</v>
      </c>
      <c r="B19" s="1">
        <f t="shared" si="0"/>
        <v>2.2340647153469832E-2</v>
      </c>
      <c r="C19" s="1">
        <f t="shared" si="2"/>
        <v>2.6146174859999594E-2</v>
      </c>
      <c r="D19" s="1">
        <f t="shared" si="1"/>
        <v>3.2194771597905569E-2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45">
      <c r="A20">
        <v>19</v>
      </c>
      <c r="B20" s="1">
        <f t="shared" si="0"/>
        <v>2.2523255564692608E-2</v>
      </c>
      <c r="C20" s="1">
        <f t="shared" si="2"/>
        <v>2.6146174595581106E-2</v>
      </c>
      <c r="D20" s="1">
        <f t="shared" si="1"/>
        <v>3.2463917529222452E-2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45">
      <c r="A21">
        <v>20</v>
      </c>
      <c r="B21" s="1">
        <f t="shared" si="0"/>
        <v>2.2687603171670324E-2</v>
      </c>
      <c r="C21" s="1">
        <f t="shared" si="2"/>
        <v>2.6146175352409484E-2</v>
      </c>
      <c r="D21" s="1">
        <f t="shared" si="1"/>
        <v>3.2706148854902202E-2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45">
      <c r="A22">
        <v>21</v>
      </c>
      <c r="B22" s="1">
        <f t="shared" si="0"/>
        <v>2.2836298659940895E-2</v>
      </c>
      <c r="C22" s="1">
        <f t="shared" si="2"/>
        <v>2.6146176092369133E-2</v>
      </c>
      <c r="D22" s="1">
        <f t="shared" si="1"/>
        <v>3.2925310625817203E-2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45">
      <c r="A23">
        <v>22</v>
      </c>
      <c r="B23" s="1">
        <f t="shared" si="0"/>
        <v>2.2971476328276466E-2</v>
      </c>
      <c r="C23" s="1">
        <f t="shared" si="2"/>
        <v>2.6146175002572214E-2</v>
      </c>
      <c r="D23" s="1">
        <f t="shared" si="1"/>
        <v>3.3124548480140098E-2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45">
      <c r="A24">
        <v>23</v>
      </c>
      <c r="B24" s="1">
        <f t="shared" si="0"/>
        <v>2.3094899414483238E-2</v>
      </c>
      <c r="C24" s="1">
        <f t="shared" si="2"/>
        <v>2.6146174948913803E-2</v>
      </c>
      <c r="D24" s="1">
        <f t="shared" si="1"/>
        <v>3.3306461389292011E-2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45">
      <c r="A25">
        <v>24</v>
      </c>
      <c r="B25" s="1">
        <f t="shared" si="0"/>
        <v>2.3208037269993001E-2</v>
      </c>
      <c r="C25" s="1">
        <f t="shared" si="2"/>
        <v>2.614617560121979E-2</v>
      </c>
      <c r="D25" s="1">
        <f t="shared" si="1"/>
        <v>3.3473214920648975E-2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45">
      <c r="A26">
        <v>25</v>
      </c>
      <c r="B26" s="1">
        <f t="shared" si="0"/>
        <v>2.3312124076258281E-2</v>
      </c>
      <c r="C26" s="1">
        <f t="shared" si="2"/>
        <v>2.6146175067528699E-2</v>
      </c>
      <c r="D26" s="1">
        <f t="shared" si="1"/>
        <v>3.3626628034311566E-2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45">
      <c r="A27">
        <v>26</v>
      </c>
      <c r="B27" s="1">
        <f t="shared" si="0"/>
        <v>2.3408204226519014E-2</v>
      </c>
      <c r="C27" s="1">
        <f t="shared" si="2"/>
        <v>2.6146175638489311E-2</v>
      </c>
      <c r="D27" s="1">
        <f t="shared" si="1"/>
        <v>3.3768240273989295E-2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45">
      <c r="A28">
        <v>27</v>
      </c>
      <c r="B28" s="1">
        <f t="shared" si="0"/>
        <v>2.3497167309709924E-2</v>
      </c>
      <c r="C28" s="1">
        <f t="shared" si="2"/>
        <v>2.6146175114781567E-2</v>
      </c>
      <c r="D28" s="1">
        <f t="shared" si="1"/>
        <v>3.3899362685768195E-2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45">
      <c r="A29">
        <v>28</v>
      </c>
      <c r="B29" s="1">
        <f t="shared" si="0"/>
        <v>2.3579775929458247E-2</v>
      </c>
      <c r="C29" s="1">
        <f t="shared" si="2"/>
        <v>2.6146176335884341E-2</v>
      </c>
      <c r="D29" s="1">
        <f t="shared" si="1"/>
        <v>3.4021119132131843E-2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45">
      <c r="A30">
        <v>29</v>
      </c>
      <c r="B30" s="1">
        <f t="shared" si="0"/>
        <v>2.3656687394913528E-2</v>
      </c>
      <c r="C30" s="1">
        <f t="shared" si="2"/>
        <v>2.6146176094738571E-2</v>
      </c>
      <c r="D30" s="1">
        <f t="shared" si="1"/>
        <v>3.4134478633936441E-2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45">
      <c r="A31">
        <v>30</v>
      </c>
      <c r="B31" s="1">
        <f t="shared" si="0"/>
        <v>2.3728471391916882E-2</v>
      </c>
      <c r="C31" s="1">
        <f t="shared" si="2"/>
        <v>2.6146174942738298E-2</v>
      </c>
      <c r="D31" s="1">
        <f t="shared" si="1"/>
        <v>3.4240280891859341E-2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45">
      <c r="A32">
        <v>31</v>
      </c>
      <c r="B32" s="1">
        <f t="shared" si="0"/>
        <v>2.379562412893237E-2</v>
      </c>
      <c r="C32" s="1">
        <f t="shared" si="2"/>
        <v>2.6146173849259435E-2</v>
      </c>
      <c r="D32" s="1">
        <f t="shared" si="1"/>
        <v>3.4339257086017067E-2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45">
      <c r="A33">
        <v>32</v>
      </c>
      <c r="B33" s="1">
        <f t="shared" si="0"/>
        <v>2.3858579909462403E-2</v>
      </c>
      <c r="C33" s="1">
        <f t="shared" si="2"/>
        <v>2.6146176790703635E-2</v>
      </c>
      <c r="D33" s="1">
        <f t="shared" si="1"/>
        <v>3.4432047329797308E-2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45">
      <c r="A34">
        <v>33</v>
      </c>
      <c r="B34" s="1">
        <f t="shared" si="0"/>
        <v>2.3917720156643594E-2</v>
      </c>
      <c r="C34" s="1">
        <f t="shared" si="2"/>
        <v>2.6146175724074405E-2</v>
      </c>
      <c r="D34" s="1">
        <f t="shared" si="1"/>
        <v>3.4519213924545565E-2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45">
      <c r="A35">
        <v>34</v>
      </c>
      <c r="B35" s="1">
        <f t="shared" si="0"/>
        <v>2.3973381530429983E-2</v>
      </c>
      <c r="C35" s="1">
        <f t="shared" si="2"/>
        <v>2.6146174491610275E-2</v>
      </c>
      <c r="D35" s="1">
        <f t="shared" si="1"/>
        <v>3.4601253095137417E-2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45">
      <c r="A36">
        <v>35</v>
      </c>
      <c r="B36" s="1">
        <f t="shared" si="0"/>
        <v>2.4025862252945691E-2</v>
      </c>
      <c r="C36" s="1">
        <f t="shared" si="2"/>
        <v>2.6146174443482995E-2</v>
      </c>
      <c r="D36" s="1">
        <f t="shared" si="1"/>
        <v>3.4678604292457969E-2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45">
      <c r="A37">
        <v>36</v>
      </c>
      <c r="B37" s="1">
        <f t="shared" si="0"/>
        <v>2.4075427442883539E-2</v>
      </c>
      <c r="C37" s="1">
        <f t="shared" si="2"/>
        <v>2.6146176775121432E-2</v>
      </c>
      <c r="D37" s="1">
        <f t="shared" si="1"/>
        <v>3.4751658191382755E-2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45">
      <c r="A38">
        <v>37</v>
      </c>
      <c r="B38" s="1">
        <f t="shared" si="0"/>
        <v>2.4122313394553077E-2</v>
      </c>
      <c r="C38" s="1">
        <f t="shared" si="2"/>
        <v>2.6146175301522412E-2</v>
      </c>
      <c r="D38" s="1">
        <f t="shared" si="1"/>
        <v>3.4820763205580273E-2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45">
      <c r="A39">
        <v>38</v>
      </c>
      <c r="B39" s="1">
        <f t="shared" si="0"/>
        <v>2.4166731687094295E-2</v>
      </c>
      <c r="C39" s="1">
        <f t="shared" si="2"/>
        <v>2.6146176180378511E-2</v>
      </c>
      <c r="D39" s="1">
        <f t="shared" si="1"/>
        <v>3.4886231134025503E-2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45">
      <c r="A40">
        <v>39</v>
      </c>
      <c r="B40" s="1">
        <f t="shared" si="0"/>
        <v>2.4208872060553246E-2</v>
      </c>
      <c r="C40" s="1">
        <f t="shared" si="2"/>
        <v>2.6146173862185096E-2</v>
      </c>
      <c r="D40" s="1">
        <f t="shared" si="1"/>
        <v>3.4948341735202317E-2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45">
      <c r="A41">
        <v>40</v>
      </c>
      <c r="B41" s="1">
        <f t="shared" si="0"/>
        <v>2.4248905481673969E-2</v>
      </c>
      <c r="C41" s="1">
        <f t="shared" si="2"/>
        <v>2.6146176584949776E-2</v>
      </c>
      <c r="D41" s="1">
        <f t="shared" si="1"/>
        <v>3.5007346865482916E-2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45">
      <c r="A42">
        <v>41</v>
      </c>
      <c r="B42" s="1">
        <f t="shared" si="0"/>
        <v>2.4286986029379933E-2</v>
      </c>
      <c r="C42" s="1">
        <f t="shared" si="2"/>
        <v>2.6146175591882814E-2</v>
      </c>
      <c r="D42" s="1">
        <f t="shared" si="1"/>
        <v>3.5063473602967445E-2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45">
      <c r="A43">
        <v>42</v>
      </c>
      <c r="B43" s="1">
        <f t="shared" si="0"/>
        <v>2.4323253182119042E-2</v>
      </c>
      <c r="C43" s="1">
        <f t="shared" si="2"/>
        <v>2.6146174059645588E-2</v>
      </c>
      <c r="D43" s="1">
        <f t="shared" si="1"/>
        <v>3.5116927661713274E-2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45">
      <c r="A44">
        <v>43</v>
      </c>
      <c r="B44" s="1">
        <f t="shared" si="0"/>
        <v>2.4357833506560022E-2</v>
      </c>
      <c r="C44" s="1">
        <f t="shared" si="2"/>
        <v>2.6146174766310093E-2</v>
      </c>
      <c r="D44" s="1">
        <f t="shared" si="1"/>
        <v>3.5167895557967024E-2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45">
      <c r="A45">
        <v>44</v>
      </c>
      <c r="B45" s="1">
        <f t="shared" si="0"/>
        <v>2.4390842054665993E-2</v>
      </c>
      <c r="C45" s="1">
        <f t="shared" si="2"/>
        <v>2.6146177321558994E-2</v>
      </c>
      <c r="D45" s="1">
        <f t="shared" si="1"/>
        <v>3.5216546687173285E-2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45">
      <c r="A46">
        <v>45</v>
      </c>
      <c r="B46" s="1">
        <f t="shared" si="0"/>
        <v>2.4422383503513174E-2</v>
      </c>
      <c r="C46" s="1">
        <f t="shared" si="2"/>
        <v>2.6146174889148055E-2</v>
      </c>
      <c r="D46" s="1">
        <f t="shared" si="1"/>
        <v>3.5263035495060796E-2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45">
      <c r="A47">
        <v>46</v>
      </c>
      <c r="B47" s="1">
        <f t="shared" si="0"/>
        <v>2.4452553600705182E-2</v>
      </c>
      <c r="C47" s="1">
        <f t="shared" si="2"/>
        <v>2.6146175629570001E-2</v>
      </c>
      <c r="D47" s="1">
        <f t="shared" si="1"/>
        <v>3.5307503053348031E-2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45">
      <c r="A48">
        <v>47</v>
      </c>
      <c r="B48" s="1">
        <f t="shared" si="0"/>
        <v>2.4481439809933822E-2</v>
      </c>
      <c r="C48" s="1">
        <f t="shared" si="2"/>
        <v>2.6146173023267716E-2</v>
      </c>
      <c r="D48" s="1">
        <f t="shared" si="1"/>
        <v>3.5350078485139276E-2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45">
      <c r="A49">
        <v>48</v>
      </c>
      <c r="B49" s="1">
        <f t="shared" si="0"/>
        <v>2.450912250959331E-2</v>
      </c>
      <c r="C49" s="1">
        <f t="shared" si="2"/>
        <v>2.6146177085921485E-2</v>
      </c>
      <c r="D49" s="1">
        <f t="shared" si="1"/>
        <v>3.5390879818825903E-2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45">
      <c r="A50">
        <v>49</v>
      </c>
      <c r="B50" s="1">
        <f t="shared" si="0"/>
        <v>2.4535675289167874E-2</v>
      </c>
      <c r="C50" s="1">
        <f t="shared" si="2"/>
        <v>2.6146176383173403E-2</v>
      </c>
      <c r="D50" s="1">
        <f t="shared" si="1"/>
        <v>3.5430015868724268E-2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45">
      <c r="A51">
        <v>50</v>
      </c>
      <c r="B51" s="1">
        <f t="shared" si="0"/>
        <v>2.4561165900042394E-2</v>
      </c>
      <c r="C51" s="1">
        <f t="shared" si="2"/>
        <v>2.6146173432127773E-2</v>
      </c>
      <c r="D51" s="1">
        <f t="shared" si="1"/>
        <v>3.5467586475356937E-2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45">
      <c r="H52">
        <v>0.28539859299999998</v>
      </c>
      <c r="I52">
        <v>0.16354160300000001</v>
      </c>
    </row>
    <row r="53" spans="1:9" x14ac:dyDescent="0.45">
      <c r="H53">
        <v>0.27812664500000001</v>
      </c>
      <c r="I53">
        <v>0.157552521</v>
      </c>
    </row>
    <row r="54" spans="1:9" x14ac:dyDescent="0.45">
      <c r="H54">
        <v>0.27103998600000001</v>
      </c>
      <c r="I54">
        <v>0.15178276499999999</v>
      </c>
    </row>
    <row r="55" spans="1:9" x14ac:dyDescent="0.45">
      <c r="H55">
        <v>0.26413389500000001</v>
      </c>
      <c r="I55">
        <v>0.146224305</v>
      </c>
    </row>
    <row r="56" spans="1:9" x14ac:dyDescent="0.45">
      <c r="H56">
        <v>0.257403771</v>
      </c>
      <c r="I56">
        <v>0.140869402</v>
      </c>
    </row>
    <row r="57" spans="1:9" x14ac:dyDescent="0.45">
      <c r="H57">
        <v>0.25084513000000003</v>
      </c>
      <c r="I57">
        <v>0.13571060099999999</v>
      </c>
    </row>
    <row r="58" spans="1:9" x14ac:dyDescent="0.45">
      <c r="H58">
        <v>0.24445360299999999</v>
      </c>
      <c r="I58">
        <v>0.130740722</v>
      </c>
    </row>
    <row r="59" spans="1:9" x14ac:dyDescent="0.45">
      <c r="H59">
        <v>0.238224932</v>
      </c>
      <c r="I59">
        <v>0.12595284600000001</v>
      </c>
    </row>
    <row r="60" spans="1:9" x14ac:dyDescent="0.45">
      <c r="H60">
        <v>0.23215496799999999</v>
      </c>
      <c r="I60">
        <v>0.12134030699999999</v>
      </c>
    </row>
    <row r="61" spans="1:9" x14ac:dyDescent="0.45">
      <c r="H61">
        <v>0.22623966600000001</v>
      </c>
      <c r="I61">
        <v>0.116896685</v>
      </c>
    </row>
    <row r="62" spans="1:9" x14ac:dyDescent="0.45">
      <c r="H62">
        <v>0.22047508599999999</v>
      </c>
      <c r="I62">
        <v>0.11261579300000001</v>
      </c>
    </row>
    <row r="63" spans="1:9" x14ac:dyDescent="0.45">
      <c r="H63">
        <v>0.21485738700000001</v>
      </c>
      <c r="I63">
        <v>0.108491673</v>
      </c>
    </row>
    <row r="64" spans="1:9" x14ac:dyDescent="0.45">
      <c r="H64">
        <v>0.20938282699999999</v>
      </c>
      <c r="I64">
        <v>0.104518582</v>
      </c>
    </row>
    <row r="65" spans="8:9" x14ac:dyDescent="0.45">
      <c r="H65">
        <v>0.204047758</v>
      </c>
      <c r="I65">
        <v>0.10069099099999999</v>
      </c>
    </row>
    <row r="66" spans="8:9" x14ac:dyDescent="0.45">
      <c r="H66">
        <v>0.198848627</v>
      </c>
      <c r="I66">
        <v>9.7003569999999997E-2</v>
      </c>
    </row>
    <row r="67" spans="8:9" x14ac:dyDescent="0.45">
      <c r="H67">
        <v>0.19378197</v>
      </c>
      <c r="I67">
        <v>9.3451187000000005E-2</v>
      </c>
    </row>
    <row r="68" spans="8:9" x14ac:dyDescent="0.45">
      <c r="H68">
        <v>0.18884441099999999</v>
      </c>
      <c r="I68">
        <v>9.0028896999999997E-2</v>
      </c>
    </row>
    <row r="69" spans="8:9" x14ac:dyDescent="0.45">
      <c r="H69">
        <v>0.18403266099999999</v>
      </c>
      <c r="I69">
        <v>8.6731934999999996E-2</v>
      </c>
    </row>
    <row r="70" spans="8:9" x14ac:dyDescent="0.45">
      <c r="H70">
        <v>0.17934351400000001</v>
      </c>
      <c r="I70">
        <v>8.3555711000000005E-2</v>
      </c>
    </row>
    <row r="71" spans="8:9" x14ac:dyDescent="0.45">
      <c r="H71">
        <v>0.17477384600000001</v>
      </c>
      <c r="I71">
        <v>8.0495804000000004E-2</v>
      </c>
    </row>
    <row r="72" spans="8:9" x14ac:dyDescent="0.45">
      <c r="H72">
        <v>0.17032061300000001</v>
      </c>
      <c r="I72">
        <v>7.7547955000000002E-2</v>
      </c>
    </row>
    <row r="73" spans="8:9" x14ac:dyDescent="0.45">
      <c r="H73">
        <v>0.16598084900000001</v>
      </c>
      <c r="I73">
        <v>7.4708058999999993E-2</v>
      </c>
    </row>
    <row r="74" spans="8:9" x14ac:dyDescent="0.45">
      <c r="H74">
        <v>0.16175166199999999</v>
      </c>
      <c r="I74">
        <v>7.1972164000000005E-2</v>
      </c>
    </row>
    <row r="75" spans="8:9" x14ac:dyDescent="0.45">
      <c r="H75">
        <v>0.15763023400000001</v>
      </c>
      <c r="I75">
        <v>6.9336460000000003E-2</v>
      </c>
    </row>
    <row r="76" spans="8:9" x14ac:dyDescent="0.45">
      <c r="H76">
        <v>0.15361382000000001</v>
      </c>
      <c r="I76">
        <v>6.6797278000000002E-2</v>
      </c>
    </row>
    <row r="77" spans="8:9" x14ac:dyDescent="0.45">
      <c r="H77">
        <v>0.149699744</v>
      </c>
      <c r="I77">
        <v>6.4351085000000002E-2</v>
      </c>
    </row>
    <row r="78" spans="8:9" x14ac:dyDescent="0.45">
      <c r="H78">
        <v>0.145885399</v>
      </c>
      <c r="I78">
        <v>6.1994474000000001E-2</v>
      </c>
    </row>
    <row r="79" spans="8:9" x14ac:dyDescent="0.45">
      <c r="H79">
        <v>0.142168243</v>
      </c>
      <c r="I79">
        <v>5.9724164000000003E-2</v>
      </c>
    </row>
    <row r="80" spans="8:9" x14ac:dyDescent="0.45">
      <c r="H80">
        <v>0.1385458</v>
      </c>
      <c r="I80">
        <v>5.7536996E-2</v>
      </c>
    </row>
    <row r="81" spans="8:9" x14ac:dyDescent="0.45">
      <c r="H81">
        <v>0.13501565700000001</v>
      </c>
      <c r="I81">
        <v>5.5429924999999998E-2</v>
      </c>
    </row>
    <row r="82" spans="8:9" x14ac:dyDescent="0.45">
      <c r="H82">
        <v>0.131575462</v>
      </c>
      <c r="I82">
        <v>5.3400017000000001E-2</v>
      </c>
    </row>
    <row r="83" spans="8:9" x14ac:dyDescent="0.45">
      <c r="H83">
        <v>0.12822292299999999</v>
      </c>
      <c r="I83">
        <v>5.1444446999999997E-2</v>
      </c>
    </row>
    <row r="84" spans="8:9" x14ac:dyDescent="0.45">
      <c r="H84">
        <v>0.124955807</v>
      </c>
      <c r="I84">
        <v>4.9560491999999998E-2</v>
      </c>
    </row>
    <row r="85" spans="8:9" x14ac:dyDescent="0.45">
      <c r="H85">
        <v>0.121771936</v>
      </c>
      <c r="I85">
        <v>4.7745529000000002E-2</v>
      </c>
    </row>
    <row r="86" spans="8:9" x14ac:dyDescent="0.45">
      <c r="H86">
        <v>0.11866919099999999</v>
      </c>
      <c r="I86">
        <v>4.5997033E-2</v>
      </c>
    </row>
    <row r="87" spans="8:9" x14ac:dyDescent="0.45">
      <c r="H87">
        <v>0.115645503</v>
      </c>
      <c r="I87">
        <v>4.4312567999999997E-2</v>
      </c>
    </row>
    <row r="88" spans="8:9" x14ac:dyDescent="0.45">
      <c r="H88">
        <v>0.112698859</v>
      </c>
      <c r="I88">
        <v>4.2689790999999998E-2</v>
      </c>
    </row>
    <row r="89" spans="8:9" x14ac:dyDescent="0.45">
      <c r="H89">
        <v>0.10982729500000001</v>
      </c>
      <c r="I89">
        <v>4.1126441E-2</v>
      </c>
    </row>
    <row r="90" spans="8:9" x14ac:dyDescent="0.45">
      <c r="H90">
        <v>0.107028899</v>
      </c>
      <c r="I90">
        <v>3.9620343000000002E-2</v>
      </c>
    </row>
    <row r="91" spans="8:9" x14ac:dyDescent="0.45">
      <c r="H91">
        <v>0.104301806</v>
      </c>
      <c r="I91">
        <v>3.8169400999999999E-2</v>
      </c>
    </row>
    <row r="92" spans="8:9" x14ac:dyDescent="0.45">
      <c r="H92">
        <v>0.101644199</v>
      </c>
      <c r="I92">
        <v>3.6771592999999998E-2</v>
      </c>
    </row>
    <row r="93" spans="8:9" x14ac:dyDescent="0.45">
      <c r="H93">
        <v>9.9054306999999994E-2</v>
      </c>
      <c r="I93">
        <v>3.5424974999999997E-2</v>
      </c>
    </row>
    <row r="94" spans="8:9" x14ac:dyDescent="0.45">
      <c r="H94">
        <v>9.6530405999999999E-2</v>
      </c>
      <c r="I94">
        <v>3.4127670999999998E-2</v>
      </c>
    </row>
    <row r="95" spans="8:9" x14ac:dyDescent="0.45">
      <c r="H95">
        <v>9.4070814000000003E-2</v>
      </c>
      <c r="I95">
        <v>3.2877877E-2</v>
      </c>
    </row>
    <row r="96" spans="8:9" x14ac:dyDescent="0.45">
      <c r="H96">
        <v>9.1673893000000006E-2</v>
      </c>
      <c r="I96">
        <v>3.1673851000000003E-2</v>
      </c>
    </row>
    <row r="97" spans="8:9" x14ac:dyDescent="0.45">
      <c r="H97">
        <v>8.9338045000000005E-2</v>
      </c>
      <c r="I97">
        <v>3.0513918000000001E-2</v>
      </c>
    </row>
    <row r="98" spans="8:9" x14ac:dyDescent="0.45">
      <c r="H98">
        <v>8.7061713999999998E-2</v>
      </c>
      <c r="I98">
        <v>2.9396463000000001E-2</v>
      </c>
    </row>
    <row r="99" spans="8:9" x14ac:dyDescent="0.45">
      <c r="H99">
        <v>8.4843383999999994E-2</v>
      </c>
      <c r="I99">
        <v>2.831993E-2</v>
      </c>
    </row>
    <row r="100" spans="8:9" x14ac:dyDescent="0.45">
      <c r="H100">
        <v>8.2681577000000006E-2</v>
      </c>
      <c r="I100">
        <v>2.7282822000000002E-2</v>
      </c>
    </row>
    <row r="101" spans="8:9" x14ac:dyDescent="0.4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7"/>
  <sheetViews>
    <sheetView topLeftCell="A214" zoomScaleNormal="100" workbookViewId="0">
      <selection activeCell="D241" sqref="D241:AH247"/>
    </sheetView>
  </sheetViews>
  <sheetFormatPr defaultRowHeight="14.25" x14ac:dyDescent="0.45"/>
  <cols>
    <col min="1" max="2" width="10.59765625" customWidth="1"/>
    <col min="37" max="37" width="12.265625" customWidth="1"/>
  </cols>
  <sheetData>
    <row r="1" spans="1:36" x14ac:dyDescent="0.4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4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4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4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4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4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4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4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4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4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4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4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4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4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4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4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4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4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4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4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4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4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4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4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4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4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4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4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4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4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4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4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4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4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4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4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4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4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4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4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4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4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4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4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4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4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4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4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4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4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4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4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4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4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4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4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4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4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4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4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4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4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4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4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4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4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4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4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4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4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4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4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4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4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4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4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4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4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4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4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4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4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4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4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4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4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4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4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4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4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4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4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4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4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4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4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4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4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4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4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4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4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4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4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4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4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4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4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4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4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4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4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4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4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  <row r="240" spans="1:36" x14ac:dyDescent="0.45">
      <c r="A240" t="s">
        <v>194</v>
      </c>
      <c r="D240">
        <v>0</v>
      </c>
      <c r="E240">
        <v>1</v>
      </c>
      <c r="F240">
        <v>2</v>
      </c>
      <c r="G240">
        <v>3</v>
      </c>
      <c r="H240">
        <v>4</v>
      </c>
      <c r="I240">
        <v>5</v>
      </c>
      <c r="J240">
        <v>6</v>
      </c>
      <c r="K240">
        <v>7</v>
      </c>
      <c r="L240">
        <v>8</v>
      </c>
      <c r="M240">
        <v>9</v>
      </c>
      <c r="N240">
        <v>10</v>
      </c>
      <c r="O240">
        <v>11</v>
      </c>
      <c r="P240">
        <v>12</v>
      </c>
      <c r="Q240">
        <v>13</v>
      </c>
      <c r="R240">
        <v>14</v>
      </c>
      <c r="S240">
        <v>15</v>
      </c>
      <c r="T240">
        <v>16</v>
      </c>
      <c r="U240">
        <v>17</v>
      </c>
      <c r="V240">
        <v>18</v>
      </c>
      <c r="W240">
        <v>19</v>
      </c>
      <c r="X240">
        <v>20</v>
      </c>
      <c r="Y240">
        <v>21</v>
      </c>
      <c r="Z240">
        <v>22</v>
      </c>
      <c r="AA240">
        <v>23</v>
      </c>
      <c r="AB240">
        <v>24</v>
      </c>
      <c r="AC240">
        <v>25</v>
      </c>
      <c r="AD240">
        <v>26</v>
      </c>
      <c r="AE240">
        <v>27</v>
      </c>
      <c r="AF240">
        <v>28</v>
      </c>
      <c r="AG240">
        <v>29</v>
      </c>
      <c r="AH240">
        <v>30</v>
      </c>
    </row>
    <row r="241" spans="1:36" x14ac:dyDescent="0.45">
      <c r="A241" t="s">
        <v>1</v>
      </c>
      <c r="B241" t="s">
        <v>176</v>
      </c>
      <c r="C241" s="3">
        <v>0.05</v>
      </c>
      <c r="D241">
        <f>VLOOKUP($B241,OldCalib!$A$17:$AF$200,D$1+2,FALSE)</f>
        <v>3.4240280864299803E-2</v>
      </c>
      <c r="E241">
        <f>VLOOKUP($B241,OldCalib!$A$17:$AF$200,E$1+2,FALSE)</f>
        <v>3.2000416903118001E-2</v>
      </c>
      <c r="F241">
        <f>VLOOKUP($B241,OldCalib!$A$17:$AF$200,F$1+2,FALSE)</f>
        <v>3.1716853954281699E-2</v>
      </c>
      <c r="G241">
        <f>VLOOKUP($B241,OldCalib!$A$17:$AF$200,G$1+2,FALSE)</f>
        <v>3.1554016165407803E-2</v>
      </c>
      <c r="H241">
        <f>VLOOKUP($B241,OldCalib!$A$17:$AF$200,H$1+2,FALSE)</f>
        <v>3.1529213083255798E-2</v>
      </c>
      <c r="I241">
        <f>VLOOKUP($B241,OldCalib!$A$17:$AF$200,I$1+2,FALSE)</f>
        <v>3.1778741416752701E-2</v>
      </c>
      <c r="J241">
        <f>VLOOKUP($B241,OldCalib!$A$17:$AF$200,J$1+2,FALSE)</f>
        <v>3.1954884343651298E-2</v>
      </c>
      <c r="K241">
        <f>VLOOKUP($B241,OldCalib!$A$17:$AF$200,K$1+2,FALSE)</f>
        <v>3.20840447649101E-2</v>
      </c>
      <c r="L241">
        <f>VLOOKUP($B241,OldCalib!$A$17:$AF$200,L$1+2,FALSE)</f>
        <v>3.2130963329263303E-2</v>
      </c>
      <c r="M241">
        <f>VLOOKUP($B241,OldCalib!$A$17:$AF$200,M$1+2,FALSE)</f>
        <v>3.2074856019158403E-2</v>
      </c>
      <c r="N241">
        <f>VLOOKUP($B241,OldCalib!$A$17:$AF$200,N$1+2,FALSE)</f>
        <v>3.2187916186162499E-2</v>
      </c>
      <c r="O241">
        <f>VLOOKUP($B241,OldCalib!$A$17:$AF$200,O$1+2,FALSE)</f>
        <v>3.2109777815016699E-2</v>
      </c>
      <c r="P241">
        <f>VLOOKUP($B241,OldCalib!$A$17:$AF$200,P$1+2,FALSE)</f>
        <v>3.2136852684053897E-2</v>
      </c>
      <c r="Q241">
        <f>VLOOKUP($B241,OldCalib!$A$17:$AF$200,Q$1+2,FALSE)</f>
        <v>3.2179241113796303E-2</v>
      </c>
      <c r="R241">
        <f>VLOOKUP($B241,OldCalib!$A$17:$AF$200,R$1+2,FALSE)</f>
        <v>3.2231544844905299E-2</v>
      </c>
      <c r="S241">
        <f>VLOOKUP($B241,OldCalib!$A$17:$AF$200,S$1+2,FALSE)</f>
        <v>3.2282231090131903E-2</v>
      </c>
      <c r="T241">
        <f>VLOOKUP($B241,OldCalib!$A$17:$AF$200,T$1+2,FALSE)</f>
        <v>3.2365723127999103E-2</v>
      </c>
      <c r="U241">
        <f>VLOOKUP($B241,OldCalib!$A$17:$AF$200,U$1+2,FALSE)</f>
        <v>3.2280451450225997E-2</v>
      </c>
      <c r="V241">
        <f>VLOOKUP($B241,OldCalib!$A$17:$AF$200,V$1+2,FALSE)</f>
        <v>3.23331358146293E-2</v>
      </c>
      <c r="W241">
        <f>VLOOKUP($B241,OldCalib!$A$17:$AF$200,W$1+2,FALSE)</f>
        <v>3.2239260859694398E-2</v>
      </c>
      <c r="X241">
        <f>VLOOKUP($B241,OldCalib!$A$17:$AF$200,X$1+2,FALSE)</f>
        <v>3.2406823894193297E-2</v>
      </c>
      <c r="Y241">
        <f>VLOOKUP($B241,OldCalib!$A$17:$AF$200,Y$1+2,FALSE)</f>
        <v>3.2440015373885599E-2</v>
      </c>
      <c r="Z241">
        <f>VLOOKUP($B241,OldCalib!$A$17:$AF$200,Z$1+2,FALSE)</f>
        <v>3.2439638267401198E-2</v>
      </c>
      <c r="AA241">
        <f>VLOOKUP($B241,OldCalib!$A$17:$AF$200,AA$1+2,FALSE)</f>
        <v>3.2358409966282302E-2</v>
      </c>
      <c r="AB241">
        <f>VLOOKUP($B241,OldCalib!$A$17:$AF$200,AB$1+2,FALSE)</f>
        <v>3.2383275578075403E-2</v>
      </c>
      <c r="AC241">
        <f>VLOOKUP($B241,OldCalib!$A$17:$AF$200,AC$1+2,FALSE)</f>
        <v>3.2088189829069198E-2</v>
      </c>
      <c r="AD241">
        <f>VLOOKUP($B241,OldCalib!$A$17:$AF$200,AD$1+2,FALSE)</f>
        <v>3.2135312437032999E-2</v>
      </c>
      <c r="AE241">
        <f>VLOOKUP($B241,OldCalib!$A$17:$AF$200,AE$1+2,FALSE)</f>
        <v>3.2270376893906397E-2</v>
      </c>
      <c r="AF241">
        <f>VLOOKUP($B241,OldCalib!$A$17:$AF$200,AF$1+2,FALSE)</f>
        <v>3.2331007332505698E-2</v>
      </c>
      <c r="AG241">
        <f>VLOOKUP($B241,OldCalib!$A$17:$AF$200,AG$1+2,FALSE)</f>
        <v>3.2310731471842699E-2</v>
      </c>
      <c r="AH241">
        <f>VLOOKUP($B241,OldCalib!$A$17:$AF$200,AH$1+2,FALSE)</f>
        <v>3.2258360694031499E-2</v>
      </c>
      <c r="AJ241" s="3"/>
    </row>
    <row r="242" spans="1:36" x14ac:dyDescent="0.45">
      <c r="B242" t="s">
        <v>177</v>
      </c>
      <c r="C242" s="3">
        <v>0.25</v>
      </c>
      <c r="D242">
        <f>VLOOKUP($B242,OldCalib!$A$17:$AF$200,D$1+2,FALSE)</f>
        <v>3.4240280864299803E-2</v>
      </c>
      <c r="E242">
        <f>VLOOKUP($B242,OldCalib!$A$17:$AF$200,E$1+2,FALSE)</f>
        <v>3.3763593616229298E-2</v>
      </c>
      <c r="F242">
        <f>VLOOKUP($B242,OldCalib!$A$17:$AF$200,F$1+2,FALSE)</f>
        <v>3.4017807666526199E-2</v>
      </c>
      <c r="G242">
        <f>VLOOKUP($B242,OldCalib!$A$17:$AF$200,G$1+2,FALSE)</f>
        <v>3.42566313600405E-2</v>
      </c>
      <c r="H242">
        <f>VLOOKUP($B242,OldCalib!$A$17:$AF$200,H$1+2,FALSE)</f>
        <v>3.4549345891348601E-2</v>
      </c>
      <c r="I242">
        <f>VLOOKUP($B242,OldCalib!$A$17:$AF$200,I$1+2,FALSE)</f>
        <v>3.4756929362424097E-2</v>
      </c>
      <c r="J242">
        <f>VLOOKUP($B242,OldCalib!$A$17:$AF$200,J$1+2,FALSE)</f>
        <v>3.50928858565124E-2</v>
      </c>
      <c r="K242">
        <f>VLOOKUP($B242,OldCalib!$A$17:$AF$200,K$1+2,FALSE)</f>
        <v>3.5245923864602097E-2</v>
      </c>
      <c r="L242">
        <f>VLOOKUP($B242,OldCalib!$A$17:$AF$200,L$1+2,FALSE)</f>
        <v>3.5352405729203999E-2</v>
      </c>
      <c r="M242">
        <f>VLOOKUP($B242,OldCalib!$A$17:$AF$200,M$1+2,FALSE)</f>
        <v>3.5366574068360503E-2</v>
      </c>
      <c r="N242">
        <f>VLOOKUP($B242,OldCalib!$A$17:$AF$200,N$1+2,FALSE)</f>
        <v>3.5448797777221902E-2</v>
      </c>
      <c r="O242">
        <f>VLOOKUP($B242,OldCalib!$A$17:$AF$200,O$1+2,FALSE)</f>
        <v>3.5436410829793902E-2</v>
      </c>
      <c r="P242">
        <f>VLOOKUP($B242,OldCalib!$A$17:$AF$200,P$1+2,FALSE)</f>
        <v>3.5398768564888099E-2</v>
      </c>
      <c r="Q242">
        <f>VLOOKUP($B242,OldCalib!$A$17:$AF$200,Q$1+2,FALSE)</f>
        <v>3.54470456737465E-2</v>
      </c>
      <c r="R242">
        <f>VLOOKUP($B242,OldCalib!$A$17:$AF$200,R$1+2,FALSE)</f>
        <v>3.5404525735969999E-2</v>
      </c>
      <c r="S242">
        <f>VLOOKUP($B242,OldCalib!$A$17:$AF$200,S$1+2,FALSE)</f>
        <v>3.5437435357376701E-2</v>
      </c>
      <c r="T242">
        <f>VLOOKUP($B242,OldCalib!$A$17:$AF$200,T$1+2,FALSE)</f>
        <v>3.5502649872575502E-2</v>
      </c>
      <c r="U242">
        <f>VLOOKUP($B242,OldCalib!$A$17:$AF$200,U$1+2,FALSE)</f>
        <v>3.5476492135648199E-2</v>
      </c>
      <c r="V242">
        <f>VLOOKUP($B242,OldCalib!$A$17:$AF$200,V$1+2,FALSE)</f>
        <v>3.5493202853638099E-2</v>
      </c>
      <c r="W242">
        <f>VLOOKUP($B242,OldCalib!$A$17:$AF$200,W$1+2,FALSE)</f>
        <v>3.5530231857378802E-2</v>
      </c>
      <c r="X242">
        <f>VLOOKUP($B242,OldCalib!$A$17:$AF$200,X$1+2,FALSE)</f>
        <v>3.5519703815643303E-2</v>
      </c>
      <c r="Y242">
        <f>VLOOKUP($B242,OldCalib!$A$17:$AF$200,Y$1+2,FALSE)</f>
        <v>3.5537911453501901E-2</v>
      </c>
      <c r="Z242">
        <f>VLOOKUP($B242,OldCalib!$A$17:$AF$200,Z$1+2,FALSE)</f>
        <v>3.55060165854931E-2</v>
      </c>
      <c r="AA242">
        <f>VLOOKUP($B242,OldCalib!$A$17:$AF$200,AA$1+2,FALSE)</f>
        <v>3.5541376067785999E-2</v>
      </c>
      <c r="AB242">
        <f>VLOOKUP($B242,OldCalib!$A$17:$AF$200,AB$1+2,FALSE)</f>
        <v>3.5493844577214502E-2</v>
      </c>
      <c r="AC242">
        <f>VLOOKUP($B242,OldCalib!$A$17:$AF$200,AC$1+2,FALSE)</f>
        <v>3.5503534676571497E-2</v>
      </c>
      <c r="AD242">
        <f>VLOOKUP($B242,OldCalib!$A$17:$AF$200,AD$1+2,FALSE)</f>
        <v>3.5525415422616002E-2</v>
      </c>
      <c r="AE242">
        <f>VLOOKUP($B242,OldCalib!$A$17:$AF$200,AE$1+2,FALSE)</f>
        <v>3.5537363047794597E-2</v>
      </c>
      <c r="AF242">
        <f>VLOOKUP($B242,OldCalib!$A$17:$AF$200,AF$1+2,FALSE)</f>
        <v>3.5483524851594901E-2</v>
      </c>
      <c r="AG242">
        <f>VLOOKUP($B242,OldCalib!$A$17:$AF$200,AG$1+2,FALSE)</f>
        <v>3.5479881826002903E-2</v>
      </c>
      <c r="AH242">
        <f>VLOOKUP($B242,OldCalib!$A$17:$AF$200,AH$1+2,FALSE)</f>
        <v>3.5490944696439201E-2</v>
      </c>
      <c r="AJ242" s="3"/>
    </row>
    <row r="243" spans="1:36" x14ac:dyDescent="0.45">
      <c r="B243" t="s">
        <v>178</v>
      </c>
      <c r="C243" s="3">
        <v>0.5</v>
      </c>
      <c r="D243">
        <f>VLOOKUP($B243,OldCalib!$A$17:$AF$200,D$1+2,FALSE)</f>
        <v>3.4240280864299803E-2</v>
      </c>
      <c r="E243">
        <f>VLOOKUP($B243,OldCalib!$A$17:$AF$200,E$1+2,FALSE)</f>
        <v>3.5031036486821703E-2</v>
      </c>
      <c r="F243">
        <f>VLOOKUP($B243,OldCalib!$A$17:$AF$200,F$1+2,FALSE)</f>
        <v>3.5669297562325897E-2</v>
      </c>
      <c r="G243">
        <f>VLOOKUP($B243,OldCalib!$A$17:$AF$200,G$1+2,FALSE)</f>
        <v>3.6137347933609697E-2</v>
      </c>
      <c r="H243">
        <f>VLOOKUP($B243,OldCalib!$A$17:$AF$200,H$1+2,FALSE)</f>
        <v>3.6577134520544702E-2</v>
      </c>
      <c r="I243">
        <f>VLOOKUP($B243,OldCalib!$A$17:$AF$200,I$1+2,FALSE)</f>
        <v>3.69033931626341E-2</v>
      </c>
      <c r="J243">
        <f>VLOOKUP($B243,OldCalib!$A$17:$AF$200,J$1+2,FALSE)</f>
        <v>3.7236780829040098E-2</v>
      </c>
      <c r="K243">
        <f>VLOOKUP($B243,OldCalib!$A$17:$AF$200,K$1+2,FALSE)</f>
        <v>3.7490588325486199E-2</v>
      </c>
      <c r="L243">
        <f>VLOOKUP($B243,OldCalib!$A$17:$AF$200,L$1+2,FALSE)</f>
        <v>3.7570006024846697E-2</v>
      </c>
      <c r="M243">
        <f>VLOOKUP($B243,OldCalib!$A$17:$AF$200,M$1+2,FALSE)</f>
        <v>3.7657511634934901E-2</v>
      </c>
      <c r="N243">
        <f>VLOOKUP($B243,OldCalib!$A$17:$AF$200,N$1+2,FALSE)</f>
        <v>3.76675111128425E-2</v>
      </c>
      <c r="O243">
        <f>VLOOKUP($B243,OldCalib!$A$17:$AF$200,O$1+2,FALSE)</f>
        <v>3.7602030186201299E-2</v>
      </c>
      <c r="P243">
        <f>VLOOKUP($B243,OldCalib!$A$17:$AF$200,P$1+2,FALSE)</f>
        <v>3.7626024556549301E-2</v>
      </c>
      <c r="Q243">
        <f>VLOOKUP($B243,OldCalib!$A$17:$AF$200,Q$1+2,FALSE)</f>
        <v>3.7605551980645302E-2</v>
      </c>
      <c r="R243">
        <f>VLOOKUP($B243,OldCalib!$A$17:$AF$200,R$1+2,FALSE)</f>
        <v>3.7652180470692902E-2</v>
      </c>
      <c r="S243">
        <f>VLOOKUP($B243,OldCalib!$A$17:$AF$200,S$1+2,FALSE)</f>
        <v>3.7662300326098401E-2</v>
      </c>
      <c r="T243">
        <f>VLOOKUP($B243,OldCalib!$A$17:$AF$200,T$1+2,FALSE)</f>
        <v>3.7682598223863599E-2</v>
      </c>
      <c r="U243">
        <f>VLOOKUP($B243,OldCalib!$A$17:$AF$200,U$1+2,FALSE)</f>
        <v>3.7767713157373102E-2</v>
      </c>
      <c r="V243">
        <f>VLOOKUP($B243,OldCalib!$A$17:$AF$200,V$1+2,FALSE)</f>
        <v>3.7809094061212703E-2</v>
      </c>
      <c r="W243">
        <f>VLOOKUP($B243,OldCalib!$A$17:$AF$200,W$1+2,FALSE)</f>
        <v>3.7849549210300003E-2</v>
      </c>
      <c r="X243">
        <f>VLOOKUP($B243,OldCalib!$A$17:$AF$200,X$1+2,FALSE)</f>
        <v>3.7869168979219797E-2</v>
      </c>
      <c r="Y243">
        <f>VLOOKUP($B243,OldCalib!$A$17:$AF$200,Y$1+2,FALSE)</f>
        <v>3.7805425004269602E-2</v>
      </c>
      <c r="Z243">
        <f>VLOOKUP($B243,OldCalib!$A$17:$AF$200,Z$1+2,FALSE)</f>
        <v>3.7810506837417102E-2</v>
      </c>
      <c r="AA243">
        <f>VLOOKUP($B243,OldCalib!$A$17:$AF$200,AA$1+2,FALSE)</f>
        <v>3.7721781548151097E-2</v>
      </c>
      <c r="AB243">
        <f>VLOOKUP($B243,OldCalib!$A$17:$AF$200,AB$1+2,FALSE)</f>
        <v>3.7719562122591602E-2</v>
      </c>
      <c r="AC243">
        <f>VLOOKUP($B243,OldCalib!$A$17:$AF$200,AC$1+2,FALSE)</f>
        <v>3.7798894369586097E-2</v>
      </c>
      <c r="AD243">
        <f>VLOOKUP($B243,OldCalib!$A$17:$AF$200,AD$1+2,FALSE)</f>
        <v>3.7783205535832698E-2</v>
      </c>
      <c r="AE243">
        <f>VLOOKUP($B243,OldCalib!$A$17:$AF$200,AE$1+2,FALSE)</f>
        <v>3.7767328836827402E-2</v>
      </c>
      <c r="AF243">
        <f>VLOOKUP($B243,OldCalib!$A$17:$AF$200,AF$1+2,FALSE)</f>
        <v>3.7688166651112999E-2</v>
      </c>
      <c r="AG243">
        <f>VLOOKUP($B243,OldCalib!$A$17:$AF$200,AG$1+2,FALSE)</f>
        <v>3.76718959978177E-2</v>
      </c>
      <c r="AH243">
        <f>VLOOKUP($B243,OldCalib!$A$17:$AF$200,AH$1+2,FALSE)</f>
        <v>3.7731715046790897E-2</v>
      </c>
      <c r="AJ243" s="3"/>
    </row>
    <row r="244" spans="1:36" x14ac:dyDescent="0.45">
      <c r="B244" t="s">
        <v>179</v>
      </c>
      <c r="C244" s="3">
        <v>0.75</v>
      </c>
      <c r="D244">
        <f>VLOOKUP($B244,OldCalib!$A$17:$AF$200,D$1+2,FALSE)</f>
        <v>3.4240280864299803E-2</v>
      </c>
      <c r="E244">
        <f>VLOOKUP($B244,OldCalib!$A$17:$AF$200,E$1+2,FALSE)</f>
        <v>3.6285548451899803E-2</v>
      </c>
      <c r="F244">
        <f>VLOOKUP($B244,OldCalib!$A$17:$AF$200,F$1+2,FALSE)</f>
        <v>3.7289979978107998E-2</v>
      </c>
      <c r="G244">
        <f>VLOOKUP($B244,OldCalib!$A$17:$AF$200,G$1+2,FALSE)</f>
        <v>3.8006615998774501E-2</v>
      </c>
      <c r="H244">
        <f>VLOOKUP($B244,OldCalib!$A$17:$AF$200,H$1+2,FALSE)</f>
        <v>3.85723947414289E-2</v>
      </c>
      <c r="I244">
        <f>VLOOKUP($B244,OldCalib!$A$17:$AF$200,I$1+2,FALSE)</f>
        <v>3.9109869106248099E-2</v>
      </c>
      <c r="J244">
        <f>VLOOKUP($B244,OldCalib!$A$17:$AF$200,J$1+2,FALSE)</f>
        <v>3.9387949527437301E-2</v>
      </c>
      <c r="K244">
        <f>VLOOKUP($B244,OldCalib!$A$17:$AF$200,K$1+2,FALSE)</f>
        <v>3.96401485283275E-2</v>
      </c>
      <c r="L244">
        <f>VLOOKUP($B244,OldCalib!$A$17:$AF$200,L$1+2,FALSE)</f>
        <v>3.9696757239197002E-2</v>
      </c>
      <c r="M244">
        <f>VLOOKUP($B244,OldCalib!$A$17:$AF$200,M$1+2,FALSE)</f>
        <v>3.9828075987789098E-2</v>
      </c>
      <c r="N244">
        <f>VLOOKUP($B244,OldCalib!$A$17:$AF$200,N$1+2,FALSE)</f>
        <v>3.9855842520585001E-2</v>
      </c>
      <c r="O244">
        <f>VLOOKUP($B244,OldCalib!$A$17:$AF$200,O$1+2,FALSE)</f>
        <v>3.9934811788973602E-2</v>
      </c>
      <c r="P244">
        <f>VLOOKUP($B244,OldCalib!$A$17:$AF$200,P$1+2,FALSE)</f>
        <v>3.9805842350686599E-2</v>
      </c>
      <c r="Q244">
        <f>VLOOKUP($B244,OldCalib!$A$17:$AF$200,Q$1+2,FALSE)</f>
        <v>3.9879278404826302E-2</v>
      </c>
      <c r="R244">
        <f>VLOOKUP($B244,OldCalib!$A$17:$AF$200,R$1+2,FALSE)</f>
        <v>3.9922885427063098E-2</v>
      </c>
      <c r="S244">
        <f>VLOOKUP($B244,OldCalib!$A$17:$AF$200,S$1+2,FALSE)</f>
        <v>3.98909104172138E-2</v>
      </c>
      <c r="T244">
        <f>VLOOKUP($B244,OldCalib!$A$17:$AF$200,T$1+2,FALSE)</f>
        <v>3.99149446390097E-2</v>
      </c>
      <c r="U244">
        <f>VLOOKUP($B244,OldCalib!$A$17:$AF$200,U$1+2,FALSE)</f>
        <v>3.9990646596290397E-2</v>
      </c>
      <c r="V244">
        <f>VLOOKUP($B244,OldCalib!$A$17:$AF$200,V$1+2,FALSE)</f>
        <v>4.00846874377562E-2</v>
      </c>
      <c r="W244">
        <f>VLOOKUP($B244,OldCalib!$A$17:$AF$200,W$1+2,FALSE)</f>
        <v>4.0015560614483602E-2</v>
      </c>
      <c r="X244">
        <f>VLOOKUP($B244,OldCalib!$A$17:$AF$200,X$1+2,FALSE)</f>
        <v>4.0107421445561398E-2</v>
      </c>
      <c r="Y244">
        <f>VLOOKUP($B244,OldCalib!$A$17:$AF$200,Y$1+2,FALSE)</f>
        <v>4.0059340627331699E-2</v>
      </c>
      <c r="Z244">
        <f>VLOOKUP($B244,OldCalib!$A$17:$AF$200,Z$1+2,FALSE)</f>
        <v>4.0083310817029497E-2</v>
      </c>
      <c r="AA244">
        <f>VLOOKUP($B244,OldCalib!$A$17:$AF$200,AA$1+2,FALSE)</f>
        <v>3.9999837437364801E-2</v>
      </c>
      <c r="AB244">
        <f>VLOOKUP($B244,OldCalib!$A$17:$AF$200,AB$1+2,FALSE)</f>
        <v>4.0036951117621802E-2</v>
      </c>
      <c r="AC244">
        <f>VLOOKUP($B244,OldCalib!$A$17:$AF$200,AC$1+2,FALSE)</f>
        <v>4.0110838848672899E-2</v>
      </c>
      <c r="AD244">
        <f>VLOOKUP($B244,OldCalib!$A$17:$AF$200,AD$1+2,FALSE)</f>
        <v>4.0091481232333602E-2</v>
      </c>
      <c r="AE244">
        <f>VLOOKUP($B244,OldCalib!$A$17:$AF$200,AE$1+2,FALSE)</f>
        <v>3.9965750380837703E-2</v>
      </c>
      <c r="AF244">
        <f>VLOOKUP($B244,OldCalib!$A$17:$AF$200,AF$1+2,FALSE)</f>
        <v>3.9938427731811797E-2</v>
      </c>
      <c r="AG244">
        <f>VLOOKUP($B244,OldCalib!$A$17:$AF$200,AG$1+2,FALSE)</f>
        <v>3.9929166487003898E-2</v>
      </c>
      <c r="AH244">
        <f>VLOOKUP($B244,OldCalib!$A$17:$AF$200,AH$1+2,FALSE)</f>
        <v>3.9945753255690698E-2</v>
      </c>
      <c r="AJ244" s="3"/>
    </row>
    <row r="245" spans="1:36" x14ac:dyDescent="0.45">
      <c r="B245" t="s">
        <v>180</v>
      </c>
      <c r="C245" s="3">
        <v>0.95</v>
      </c>
      <c r="D245">
        <f>VLOOKUP($B245,OldCalib!$A$17:$AF$200,D$1+2,FALSE)</f>
        <v>3.4240280864299803E-2</v>
      </c>
      <c r="E245">
        <f>VLOOKUP($B245,OldCalib!$A$17:$AF$200,E$1+2,FALSE)</f>
        <v>3.79764265438065E-2</v>
      </c>
      <c r="F245">
        <f>VLOOKUP($B245,OldCalib!$A$17:$AF$200,F$1+2,FALSE)</f>
        <v>3.9692834182613698E-2</v>
      </c>
      <c r="G245">
        <f>VLOOKUP($B245,OldCalib!$A$17:$AF$200,G$1+2,FALSE)</f>
        <v>4.07543119328998E-2</v>
      </c>
      <c r="H245">
        <f>VLOOKUP($B245,OldCalib!$A$17:$AF$200,H$1+2,FALSE)</f>
        <v>4.1398582044240302E-2</v>
      </c>
      <c r="I245">
        <f>VLOOKUP($B245,OldCalib!$A$17:$AF$200,I$1+2,FALSE)</f>
        <v>4.2022117525429399E-2</v>
      </c>
      <c r="J245">
        <f>VLOOKUP($B245,OldCalib!$A$17:$AF$200,J$1+2,FALSE)</f>
        <v>4.2559208223739403E-2</v>
      </c>
      <c r="K245">
        <f>VLOOKUP($B245,OldCalib!$A$17:$AF$200,K$1+2,FALSE)</f>
        <v>4.2710255057453399E-2</v>
      </c>
      <c r="L245">
        <f>VLOOKUP($B245,OldCalib!$A$17:$AF$200,L$1+2,FALSE)</f>
        <v>4.2958074170180799E-2</v>
      </c>
      <c r="M245">
        <f>VLOOKUP($B245,OldCalib!$A$17:$AF$200,M$1+2,FALSE)</f>
        <v>4.3139189597821703E-2</v>
      </c>
      <c r="N245">
        <f>VLOOKUP($B245,OldCalib!$A$17:$AF$200,N$1+2,FALSE)</f>
        <v>4.3183550017605203E-2</v>
      </c>
      <c r="O245">
        <f>VLOOKUP($B245,OldCalib!$A$17:$AF$200,O$1+2,FALSE)</f>
        <v>4.3138625651540197E-2</v>
      </c>
      <c r="P245">
        <f>VLOOKUP($B245,OldCalib!$A$17:$AF$200,P$1+2,FALSE)</f>
        <v>4.30766720931045E-2</v>
      </c>
      <c r="Q245">
        <f>VLOOKUP($B245,OldCalib!$A$17:$AF$200,Q$1+2,FALSE)</f>
        <v>4.31722161405673E-2</v>
      </c>
      <c r="R245">
        <f>VLOOKUP($B245,OldCalib!$A$17:$AF$200,R$1+2,FALSE)</f>
        <v>4.31286279911978E-2</v>
      </c>
      <c r="S245">
        <f>VLOOKUP($B245,OldCalib!$A$17:$AF$200,S$1+2,FALSE)</f>
        <v>4.3077315838330299E-2</v>
      </c>
      <c r="T245">
        <f>VLOOKUP($B245,OldCalib!$A$17:$AF$200,T$1+2,FALSE)</f>
        <v>4.3309325938699898E-2</v>
      </c>
      <c r="U245">
        <f>VLOOKUP($B245,OldCalib!$A$17:$AF$200,U$1+2,FALSE)</f>
        <v>4.3289539869655599E-2</v>
      </c>
      <c r="V245">
        <f>VLOOKUP($B245,OldCalib!$A$17:$AF$200,V$1+2,FALSE)</f>
        <v>4.32031780003038E-2</v>
      </c>
      <c r="W245">
        <f>VLOOKUP($B245,OldCalib!$A$17:$AF$200,W$1+2,FALSE)</f>
        <v>4.3118721676875603E-2</v>
      </c>
      <c r="X245">
        <f>VLOOKUP($B245,OldCalib!$A$17:$AF$200,X$1+2,FALSE)</f>
        <v>4.3248824487011499E-2</v>
      </c>
      <c r="Y245">
        <f>VLOOKUP($B245,OldCalib!$A$17:$AF$200,Y$1+2,FALSE)</f>
        <v>4.3297171826120903E-2</v>
      </c>
      <c r="Z245">
        <f>VLOOKUP($B245,OldCalib!$A$17:$AF$200,Z$1+2,FALSE)</f>
        <v>4.3272373548710198E-2</v>
      </c>
      <c r="AA245">
        <f>VLOOKUP($B245,OldCalib!$A$17:$AF$200,AA$1+2,FALSE)</f>
        <v>4.3225822360062699E-2</v>
      </c>
      <c r="AB245">
        <f>VLOOKUP($B245,OldCalib!$A$17:$AF$200,AB$1+2,FALSE)</f>
        <v>4.3305146400372599E-2</v>
      </c>
      <c r="AC245">
        <f>VLOOKUP($B245,OldCalib!$A$17:$AF$200,AC$1+2,FALSE)</f>
        <v>4.3285931791756702E-2</v>
      </c>
      <c r="AD245">
        <f>VLOOKUP($B245,OldCalib!$A$17:$AF$200,AD$1+2,FALSE)</f>
        <v>4.3151493481017801E-2</v>
      </c>
      <c r="AE245">
        <f>VLOOKUP($B245,OldCalib!$A$17:$AF$200,AE$1+2,FALSE)</f>
        <v>4.3216763790115902E-2</v>
      </c>
      <c r="AF245">
        <f>VLOOKUP($B245,OldCalib!$A$17:$AF$200,AF$1+2,FALSE)</f>
        <v>4.3130952391982703E-2</v>
      </c>
      <c r="AG245">
        <f>VLOOKUP($B245,OldCalib!$A$17:$AF$200,AG$1+2,FALSE)</f>
        <v>4.3186038511053897E-2</v>
      </c>
      <c r="AH245">
        <f>VLOOKUP($B245,OldCalib!$A$17:$AF$200,AH$1+2,FALSE)</f>
        <v>4.31990791198332E-2</v>
      </c>
      <c r="AJ245" s="3"/>
    </row>
    <row r="246" spans="1:36" x14ac:dyDescent="0.45">
      <c r="A246" t="s">
        <v>2</v>
      </c>
      <c r="B246" t="s">
        <v>167</v>
      </c>
      <c r="D246">
        <f>VLOOKUP($B246,OldCalib!$A$17:$AF$200,D$1+2,FALSE)</f>
        <v>3.4240280864301399E-2</v>
      </c>
      <c r="E246">
        <f>VLOOKUP($B246,OldCalib!$A$17:$AF$200,E$1+2,FALSE)</f>
        <v>3.5017481183520799E-2</v>
      </c>
      <c r="F246">
        <f>VLOOKUP($B246,OldCalib!$A$17:$AF$200,F$1+2,FALSE)</f>
        <v>3.5670222678181297E-2</v>
      </c>
      <c r="G246">
        <f>VLOOKUP($B246,OldCalib!$A$17:$AF$200,G$1+2,FALSE)</f>
        <v>3.61599420564888E-2</v>
      </c>
      <c r="H246">
        <f>VLOOKUP($B246,OldCalib!$A$17:$AF$200,H$1+2,FALSE)</f>
        <v>3.6550688905211001E-2</v>
      </c>
      <c r="I246">
        <f>VLOOKUP($B246,OldCalib!$A$17:$AF$200,I$1+2,FALSE)</f>
        <v>3.6908383239037203E-2</v>
      </c>
      <c r="J246">
        <f>VLOOKUP($B246,OldCalib!$A$17:$AF$200,J$1+2,FALSE)</f>
        <v>3.7223717982451401E-2</v>
      </c>
      <c r="K246">
        <f>VLOOKUP($B246,OldCalib!$A$17:$AF$200,K$1+2,FALSE)</f>
        <v>3.7463729342765602E-2</v>
      </c>
      <c r="L246">
        <f>VLOOKUP($B246,OldCalib!$A$17:$AF$200,L$1+2,FALSE)</f>
        <v>3.75562535117476E-2</v>
      </c>
      <c r="M246">
        <f>VLOOKUP($B246,OldCalib!$A$17:$AF$200,M$1+2,FALSE)</f>
        <v>3.7625778978597098E-2</v>
      </c>
      <c r="N246">
        <f>VLOOKUP($B246,OldCalib!$A$17:$AF$200,N$1+2,FALSE)</f>
        <v>3.7661431416833001E-2</v>
      </c>
      <c r="O246">
        <f>VLOOKUP($B246,OldCalib!$A$17:$AF$200,O$1+2,FALSE)</f>
        <v>3.7639922865209598E-2</v>
      </c>
      <c r="P246">
        <f>VLOOKUP($B246,OldCalib!$A$17:$AF$200,P$1+2,FALSE)</f>
        <v>3.7617314321203299E-2</v>
      </c>
      <c r="Q246">
        <f>VLOOKUP($B246,OldCalib!$A$17:$AF$200,Q$1+2,FALSE)</f>
        <v>3.7655957238148602E-2</v>
      </c>
      <c r="R246">
        <f>VLOOKUP($B246,OldCalib!$A$17:$AF$200,R$1+2,FALSE)</f>
        <v>3.7673695186839697E-2</v>
      </c>
      <c r="S246">
        <f>VLOOKUP($B246,OldCalib!$A$17:$AF$200,S$1+2,FALSE)</f>
        <v>3.7684111708908903E-2</v>
      </c>
      <c r="T246">
        <f>VLOOKUP($B246,OldCalib!$A$17:$AF$200,T$1+2,FALSE)</f>
        <v>3.7737723215155998E-2</v>
      </c>
      <c r="U246">
        <f>VLOOKUP($B246,OldCalib!$A$17:$AF$200,U$1+2,FALSE)</f>
        <v>3.7738883135187598E-2</v>
      </c>
      <c r="V246">
        <f>VLOOKUP($B246,OldCalib!$A$17:$AF$200,V$1+2,FALSE)</f>
        <v>3.7785805680990603E-2</v>
      </c>
      <c r="W246">
        <f>VLOOKUP($B246,OldCalib!$A$17:$AF$200,W$1+2,FALSE)</f>
        <v>3.77931822037667E-2</v>
      </c>
      <c r="X246">
        <f>VLOOKUP($B246,OldCalib!$A$17:$AF$200,X$1+2,FALSE)</f>
        <v>3.7823801276846501E-2</v>
      </c>
      <c r="Y246">
        <f>VLOOKUP($B246,OldCalib!$A$17:$AF$200,Y$1+2,FALSE)</f>
        <v>3.7823065698734497E-2</v>
      </c>
      <c r="Z246">
        <f>VLOOKUP($B246,OldCalib!$A$17:$AF$200,Z$1+2,FALSE)</f>
        <v>3.7801353934855501E-2</v>
      </c>
      <c r="AA246">
        <f>VLOOKUP($B246,OldCalib!$A$17:$AF$200,AA$1+2,FALSE)</f>
        <v>3.7760567700341703E-2</v>
      </c>
      <c r="AB246">
        <f>VLOOKUP($B246,OldCalib!$A$17:$AF$200,AB$1+2,FALSE)</f>
        <v>3.7766498873169303E-2</v>
      </c>
      <c r="AC246">
        <f>VLOOKUP($B246,OldCalib!$A$17:$AF$200,AC$1+2,FALSE)</f>
        <v>3.7789539434909702E-2</v>
      </c>
      <c r="AD246">
        <f>VLOOKUP($B246,OldCalib!$A$17:$AF$200,AD$1+2,FALSE)</f>
        <v>3.77645928623217E-2</v>
      </c>
      <c r="AE246">
        <f>VLOOKUP($B246,OldCalib!$A$17:$AF$200,AE$1+2,FALSE)</f>
        <v>3.7755091065861203E-2</v>
      </c>
      <c r="AF246">
        <f>VLOOKUP($B246,OldCalib!$A$17:$AF$200,AF$1+2,FALSE)</f>
        <v>3.7718184820136898E-2</v>
      </c>
      <c r="AG246">
        <f>VLOOKUP($B246,OldCalib!$A$17:$AF$200,AG$1+2,FALSE)</f>
        <v>3.77011441318445E-2</v>
      </c>
      <c r="AH246">
        <f>VLOOKUP($B246,OldCalib!$A$17:$AF$200,AH$1+2,FALSE)</f>
        <v>3.7753189761436497E-2</v>
      </c>
    </row>
    <row r="247" spans="1:36" x14ac:dyDescent="0.45">
      <c r="A247" t="s">
        <v>3</v>
      </c>
      <c r="B247" t="s">
        <v>183</v>
      </c>
      <c r="D247">
        <f>VLOOKUP($B247,OldCalib!$A$17:$AF$200,D$1+2,FALSE)</f>
        <v>1.6030399999999999E-15</v>
      </c>
      <c r="E247">
        <f>VLOOKUP($B247,OldCalib!$A$17:$AF$200,E$1+2,FALSE)</f>
        <v>1.8461136592670699E-3</v>
      </c>
      <c r="F247">
        <f>VLOOKUP($B247,OldCalib!$A$17:$AF$200,F$1+2,FALSE)</f>
        <v>2.4275069644585398E-3</v>
      </c>
      <c r="G247">
        <f>VLOOKUP($B247,OldCalib!$A$17:$AF$200,G$1+2,FALSE)</f>
        <v>2.7694767402308799E-3</v>
      </c>
      <c r="H247">
        <f>VLOOKUP($B247,OldCalib!$A$17:$AF$200,H$1+2,FALSE)</f>
        <v>3.0048768748484498E-3</v>
      </c>
      <c r="I247">
        <f>VLOOKUP($B247,OldCalib!$A$17:$AF$200,I$1+2,FALSE)</f>
        <v>3.14662948076314E-3</v>
      </c>
      <c r="J247">
        <f>VLOOKUP($B247,OldCalib!$A$17:$AF$200,J$1+2,FALSE)</f>
        <v>3.22393123027387E-3</v>
      </c>
      <c r="K247">
        <f>VLOOKUP($B247,OldCalib!$A$17:$AF$200,K$1+2,FALSE)</f>
        <v>3.2411935278081699E-3</v>
      </c>
      <c r="L247">
        <f>VLOOKUP($B247,OldCalib!$A$17:$AF$200,L$1+2,FALSE)</f>
        <v>3.28310448449052E-3</v>
      </c>
      <c r="M247">
        <f>VLOOKUP($B247,OldCalib!$A$17:$AF$200,M$1+2,FALSE)</f>
        <v>3.3416309254467699E-3</v>
      </c>
      <c r="N247">
        <f>VLOOKUP($B247,OldCalib!$A$17:$AF$200,N$1+2,FALSE)</f>
        <v>3.3193133220334099E-3</v>
      </c>
      <c r="O247">
        <f>VLOOKUP($B247,OldCalib!$A$17:$AF$200,O$1+2,FALSE)</f>
        <v>3.37448859458801E-3</v>
      </c>
      <c r="P247">
        <f>VLOOKUP($B247,OldCalib!$A$17:$AF$200,P$1+2,FALSE)</f>
        <v>3.32492843625553E-3</v>
      </c>
      <c r="Q247">
        <f>VLOOKUP($B247,OldCalib!$A$17:$AF$200,Q$1+2,FALSE)</f>
        <v>3.3039374302936799E-3</v>
      </c>
      <c r="R247">
        <f>VLOOKUP($B247,OldCalib!$A$17:$AF$200,R$1+2,FALSE)</f>
        <v>3.3095626849646898E-3</v>
      </c>
      <c r="S247">
        <f>VLOOKUP($B247,OldCalib!$A$17:$AF$200,S$1+2,FALSE)</f>
        <v>3.31426453504242E-3</v>
      </c>
      <c r="T247">
        <f>VLOOKUP($B247,OldCalib!$A$17:$AF$200,T$1+2,FALSE)</f>
        <v>3.3442914765229501E-3</v>
      </c>
      <c r="U247">
        <f>VLOOKUP($B247,OldCalib!$A$17:$AF$200,U$1+2,FALSE)</f>
        <v>3.34823898890651E-3</v>
      </c>
      <c r="V247">
        <f>VLOOKUP($B247,OldCalib!$A$17:$AF$200,V$1+2,FALSE)</f>
        <v>3.3274142745961599E-3</v>
      </c>
      <c r="W247">
        <f>VLOOKUP($B247,OldCalib!$A$17:$AF$200,W$1+2,FALSE)</f>
        <v>3.3153578250668799E-3</v>
      </c>
      <c r="X247">
        <f>VLOOKUP($B247,OldCalib!$A$17:$AF$200,X$1+2,FALSE)</f>
        <v>3.3140637315118098E-3</v>
      </c>
      <c r="Y247">
        <f>VLOOKUP($B247,OldCalib!$A$17:$AF$200,Y$1+2,FALSE)</f>
        <v>3.29224469486221E-3</v>
      </c>
      <c r="Z247">
        <f>VLOOKUP($B247,OldCalib!$A$17:$AF$200,Z$1+2,FALSE)</f>
        <v>3.3208911633186801E-3</v>
      </c>
      <c r="AA247">
        <f>VLOOKUP($B247,OldCalib!$A$17:$AF$200,AA$1+2,FALSE)</f>
        <v>3.3050837360356598E-3</v>
      </c>
      <c r="AB247">
        <f>VLOOKUP($B247,OldCalib!$A$17:$AF$200,AB$1+2,FALSE)</f>
        <v>3.3256061552935099E-3</v>
      </c>
      <c r="AC247">
        <f>VLOOKUP($B247,OldCalib!$A$17:$AF$200,AC$1+2,FALSE)</f>
        <v>3.37778568899784E-3</v>
      </c>
      <c r="AD247">
        <f>VLOOKUP($B247,OldCalib!$A$17:$AF$200,AD$1+2,FALSE)</f>
        <v>3.3587352124815899E-3</v>
      </c>
      <c r="AE247">
        <f>VLOOKUP($B247,OldCalib!$A$17:$AF$200,AE$1+2,FALSE)</f>
        <v>3.3271710334928399E-3</v>
      </c>
      <c r="AF247">
        <f>VLOOKUP($B247,OldCalib!$A$17:$AF$200,AF$1+2,FALSE)</f>
        <v>3.32718582191514E-3</v>
      </c>
      <c r="AG247">
        <f>VLOOKUP($B247,OldCalib!$A$17:$AF$200,AG$1+2,FALSE)</f>
        <v>3.3135712258115899E-3</v>
      </c>
      <c r="AH247">
        <f>VLOOKUP($B247,OldCalib!$A$17:$AF$200,AH$1+2,FALSE)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9"/>
  <sheetViews>
    <sheetView tabSelected="1" topLeftCell="A208" zoomScale="70" zoomScaleNormal="70" workbookViewId="0">
      <selection activeCell="H237" sqref="H237"/>
    </sheetView>
  </sheetViews>
  <sheetFormatPr defaultRowHeight="14.25" x14ac:dyDescent="0.45"/>
  <cols>
    <col min="1" max="1" width="10.59765625" bestFit="1" customWidth="1"/>
    <col min="2" max="2" width="10.59765625" customWidth="1"/>
    <col min="37" max="37" width="12.265625" bestFit="1" customWidth="1"/>
  </cols>
  <sheetData>
    <row r="1" spans="1:36" x14ac:dyDescent="0.4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4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4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4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4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4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4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4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4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4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4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4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4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4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4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4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4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4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4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4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4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4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4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4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4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4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4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4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4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4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4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4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4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4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4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4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4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4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4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4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4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4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4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4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4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4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4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4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4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4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4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4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4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4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4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4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4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4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4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4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4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4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4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4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4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4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4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4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4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4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4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4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4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4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4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4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4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4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4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4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4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4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4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4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4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4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4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4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4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4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4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4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4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4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4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4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4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4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4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4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4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4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4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4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4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4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4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4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4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4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4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4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4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4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  <row r="242" spans="1:36" x14ac:dyDescent="0.45">
      <c r="A242" t="s">
        <v>194</v>
      </c>
      <c r="D242">
        <v>0</v>
      </c>
      <c r="E242">
        <v>1</v>
      </c>
      <c r="F242">
        <v>2</v>
      </c>
      <c r="G242">
        <v>3</v>
      </c>
      <c r="H242">
        <v>4</v>
      </c>
      <c r="I242">
        <v>5</v>
      </c>
      <c r="J242">
        <v>6</v>
      </c>
      <c r="K242">
        <v>7</v>
      </c>
      <c r="L242">
        <v>8</v>
      </c>
      <c r="M242">
        <v>9</v>
      </c>
      <c r="N242">
        <v>10</v>
      </c>
      <c r="O242">
        <v>11</v>
      </c>
      <c r="P242">
        <v>12</v>
      </c>
      <c r="Q242">
        <v>13</v>
      </c>
      <c r="R242">
        <v>14</v>
      </c>
      <c r="S242">
        <v>15</v>
      </c>
      <c r="T242">
        <v>16</v>
      </c>
      <c r="U242">
        <v>17</v>
      </c>
      <c r="V242">
        <v>18</v>
      </c>
      <c r="W242">
        <v>19</v>
      </c>
      <c r="X242">
        <v>20</v>
      </c>
      <c r="Y242">
        <v>21</v>
      </c>
      <c r="Z242">
        <v>22</v>
      </c>
      <c r="AA242">
        <v>23</v>
      </c>
      <c r="AB242">
        <v>24</v>
      </c>
      <c r="AC242">
        <v>25</v>
      </c>
      <c r="AD242">
        <v>26</v>
      </c>
      <c r="AE242">
        <v>27</v>
      </c>
      <c r="AF242">
        <v>28</v>
      </c>
      <c r="AG242">
        <v>29</v>
      </c>
      <c r="AH242">
        <v>30</v>
      </c>
    </row>
    <row r="243" spans="1:36" x14ac:dyDescent="0.45">
      <c r="A243" t="s">
        <v>1</v>
      </c>
      <c r="B243" t="s">
        <v>176</v>
      </c>
      <c r="C243" s="3">
        <v>0.05</v>
      </c>
      <c r="D243">
        <f>VLOOKUP($B243,NewCalib!$A$17:$AF$200,D$1+2,FALSE)</f>
        <v>3.4240280864299803E-2</v>
      </c>
      <c r="E243">
        <f>VLOOKUP($B243,NewCalib!$A$17:$AF$200,E$1+2,FALSE)</f>
        <v>3.2000416903118001E-2</v>
      </c>
      <c r="F243">
        <f>VLOOKUP($B243,NewCalib!$A$17:$AF$200,F$1+2,FALSE)</f>
        <v>3.1716853954281699E-2</v>
      </c>
      <c r="G243">
        <f>VLOOKUP($B243,NewCalib!$A$17:$AF$200,G$1+2,FALSE)</f>
        <v>3.1554016165407803E-2</v>
      </c>
      <c r="H243">
        <f>VLOOKUP($B243,NewCalib!$A$17:$AF$200,H$1+2,FALSE)</f>
        <v>3.1529213083255798E-2</v>
      </c>
      <c r="I243">
        <f>VLOOKUP($B243,NewCalib!$A$17:$AF$200,I$1+2,FALSE)</f>
        <v>3.1778741416752701E-2</v>
      </c>
      <c r="J243">
        <f>VLOOKUP($B243,NewCalib!$A$17:$AF$200,J$1+2,FALSE)</f>
        <v>3.1954884343651298E-2</v>
      </c>
      <c r="K243">
        <f>VLOOKUP($B243,NewCalib!$A$17:$AF$200,K$1+2,FALSE)</f>
        <v>3.20840447649101E-2</v>
      </c>
      <c r="L243">
        <f>VLOOKUP($B243,NewCalib!$A$17:$AF$200,L$1+2,FALSE)</f>
        <v>3.2130963329263303E-2</v>
      </c>
      <c r="M243">
        <f>VLOOKUP($B243,NewCalib!$A$17:$AF$200,M$1+2,FALSE)</f>
        <v>3.2074856019158403E-2</v>
      </c>
      <c r="N243">
        <f>VLOOKUP($B243,NewCalib!$A$17:$AF$200,N$1+2,FALSE)</f>
        <v>3.2187916186162499E-2</v>
      </c>
      <c r="O243">
        <f>VLOOKUP($B243,NewCalib!$A$17:$AF$200,O$1+2,FALSE)</f>
        <v>3.2109777815016699E-2</v>
      </c>
      <c r="P243">
        <f>VLOOKUP($B243,NewCalib!$A$17:$AF$200,P$1+2,FALSE)</f>
        <v>3.2136852684053897E-2</v>
      </c>
      <c r="Q243">
        <f>VLOOKUP($B243,NewCalib!$A$17:$AF$200,Q$1+2,FALSE)</f>
        <v>3.2179241113796303E-2</v>
      </c>
      <c r="R243">
        <f>VLOOKUP($B243,NewCalib!$A$17:$AF$200,R$1+2,FALSE)</f>
        <v>3.2231544844905299E-2</v>
      </c>
      <c r="S243">
        <f>VLOOKUP($B243,NewCalib!$A$17:$AF$200,S$1+2,FALSE)</f>
        <v>3.2282231090131903E-2</v>
      </c>
      <c r="T243">
        <f>VLOOKUP($B243,NewCalib!$A$17:$AF$200,T$1+2,FALSE)</f>
        <v>3.2365723127999103E-2</v>
      </c>
      <c r="U243">
        <f>VLOOKUP($B243,NewCalib!$A$17:$AF$200,U$1+2,FALSE)</f>
        <v>3.2280451450225997E-2</v>
      </c>
      <c r="V243">
        <f>VLOOKUP($B243,NewCalib!$A$17:$AF$200,V$1+2,FALSE)</f>
        <v>3.23331358146293E-2</v>
      </c>
      <c r="W243">
        <f>VLOOKUP($B243,NewCalib!$A$17:$AF$200,W$1+2,FALSE)</f>
        <v>3.2239260859694398E-2</v>
      </c>
      <c r="X243">
        <f>VLOOKUP($B243,NewCalib!$A$17:$AF$200,X$1+2,FALSE)</f>
        <v>3.2406823894193297E-2</v>
      </c>
      <c r="Y243">
        <f>VLOOKUP($B243,NewCalib!$A$17:$AF$200,Y$1+2,FALSE)</f>
        <v>3.2440015373885599E-2</v>
      </c>
      <c r="Z243">
        <f>VLOOKUP($B243,NewCalib!$A$17:$AF$200,Z$1+2,FALSE)</f>
        <v>3.2439638267401198E-2</v>
      </c>
      <c r="AA243">
        <f>VLOOKUP($B243,NewCalib!$A$17:$AF$200,AA$1+2,FALSE)</f>
        <v>3.2358409966282302E-2</v>
      </c>
      <c r="AB243">
        <f>VLOOKUP($B243,NewCalib!$A$17:$AF$200,AB$1+2,FALSE)</f>
        <v>3.2383275578075403E-2</v>
      </c>
      <c r="AC243">
        <f>VLOOKUP($B243,NewCalib!$A$17:$AF$200,AC$1+2,FALSE)</f>
        <v>3.2088189829069198E-2</v>
      </c>
      <c r="AD243">
        <f>VLOOKUP($B243,NewCalib!$A$17:$AF$200,AD$1+2,FALSE)</f>
        <v>3.2135312437032999E-2</v>
      </c>
      <c r="AE243">
        <f>VLOOKUP($B243,NewCalib!$A$17:$AF$200,AE$1+2,FALSE)</f>
        <v>3.2270376893906397E-2</v>
      </c>
      <c r="AF243">
        <f>VLOOKUP($B243,NewCalib!$A$17:$AF$200,AF$1+2,FALSE)</f>
        <v>3.2331007332505698E-2</v>
      </c>
      <c r="AG243">
        <f>VLOOKUP($B243,NewCalib!$A$17:$AF$200,AG$1+2,FALSE)</f>
        <v>3.2310731471842699E-2</v>
      </c>
      <c r="AH243">
        <f>VLOOKUP($B243,NewCalib!$A$17:$AF$200,AH$1+2,FALSE)</f>
        <v>3.2258360694031499E-2</v>
      </c>
      <c r="AJ243" s="3"/>
    </row>
    <row r="244" spans="1:36" x14ac:dyDescent="0.45">
      <c r="B244" t="s">
        <v>177</v>
      </c>
      <c r="C244" s="3">
        <v>0.25</v>
      </c>
      <c r="D244">
        <f>VLOOKUP($B244,NewCalib!$A$17:$AF$200,D$1+2,FALSE)</f>
        <v>3.4240280864299803E-2</v>
      </c>
      <c r="E244">
        <f>VLOOKUP($B244,NewCalib!$A$17:$AF$200,E$1+2,FALSE)</f>
        <v>3.3763593616229298E-2</v>
      </c>
      <c r="F244">
        <f>VLOOKUP($B244,NewCalib!$A$17:$AF$200,F$1+2,FALSE)</f>
        <v>3.4017807666526199E-2</v>
      </c>
      <c r="G244">
        <f>VLOOKUP($B244,NewCalib!$A$17:$AF$200,G$1+2,FALSE)</f>
        <v>3.42566313600405E-2</v>
      </c>
      <c r="H244">
        <f>VLOOKUP($B244,NewCalib!$A$17:$AF$200,H$1+2,FALSE)</f>
        <v>3.4549345891348601E-2</v>
      </c>
      <c r="I244">
        <f>VLOOKUP($B244,NewCalib!$A$17:$AF$200,I$1+2,FALSE)</f>
        <v>3.4756929362424097E-2</v>
      </c>
      <c r="J244">
        <f>VLOOKUP($B244,NewCalib!$A$17:$AF$200,J$1+2,FALSE)</f>
        <v>3.50928858565124E-2</v>
      </c>
      <c r="K244">
        <f>VLOOKUP($B244,NewCalib!$A$17:$AF$200,K$1+2,FALSE)</f>
        <v>3.5245923864602097E-2</v>
      </c>
      <c r="L244">
        <f>VLOOKUP($B244,NewCalib!$A$17:$AF$200,L$1+2,FALSE)</f>
        <v>3.5352405729203999E-2</v>
      </c>
      <c r="M244">
        <f>VLOOKUP($B244,NewCalib!$A$17:$AF$200,M$1+2,FALSE)</f>
        <v>3.5366574068360503E-2</v>
      </c>
      <c r="N244">
        <f>VLOOKUP($B244,NewCalib!$A$17:$AF$200,N$1+2,FALSE)</f>
        <v>3.5448797777221902E-2</v>
      </c>
      <c r="O244">
        <f>VLOOKUP($B244,NewCalib!$A$17:$AF$200,O$1+2,FALSE)</f>
        <v>3.5436410829793902E-2</v>
      </c>
      <c r="P244">
        <f>VLOOKUP($B244,NewCalib!$A$17:$AF$200,P$1+2,FALSE)</f>
        <v>3.5398768564888099E-2</v>
      </c>
      <c r="Q244">
        <f>VLOOKUP($B244,NewCalib!$A$17:$AF$200,Q$1+2,FALSE)</f>
        <v>3.54470456737465E-2</v>
      </c>
      <c r="R244">
        <f>VLOOKUP($B244,NewCalib!$A$17:$AF$200,R$1+2,FALSE)</f>
        <v>3.5404525735969999E-2</v>
      </c>
      <c r="S244">
        <f>VLOOKUP($B244,NewCalib!$A$17:$AF$200,S$1+2,FALSE)</f>
        <v>3.5437435357376701E-2</v>
      </c>
      <c r="T244">
        <f>VLOOKUP($B244,NewCalib!$A$17:$AF$200,T$1+2,FALSE)</f>
        <v>3.5502649872575502E-2</v>
      </c>
      <c r="U244">
        <f>VLOOKUP($B244,NewCalib!$A$17:$AF$200,U$1+2,FALSE)</f>
        <v>3.5476492135648199E-2</v>
      </c>
      <c r="V244">
        <f>VLOOKUP($B244,NewCalib!$A$17:$AF$200,V$1+2,FALSE)</f>
        <v>3.5493202853638099E-2</v>
      </c>
      <c r="W244">
        <f>VLOOKUP($B244,NewCalib!$A$17:$AF$200,W$1+2,FALSE)</f>
        <v>3.5530231857378802E-2</v>
      </c>
      <c r="X244">
        <f>VLOOKUP($B244,NewCalib!$A$17:$AF$200,X$1+2,FALSE)</f>
        <v>3.5519703815643303E-2</v>
      </c>
      <c r="Y244">
        <f>VLOOKUP($B244,NewCalib!$A$17:$AF$200,Y$1+2,FALSE)</f>
        <v>3.5537911453501901E-2</v>
      </c>
      <c r="Z244">
        <f>VLOOKUP($B244,NewCalib!$A$17:$AF$200,Z$1+2,FALSE)</f>
        <v>3.55060165854931E-2</v>
      </c>
      <c r="AA244">
        <f>VLOOKUP($B244,NewCalib!$A$17:$AF$200,AA$1+2,FALSE)</f>
        <v>3.5541376067785999E-2</v>
      </c>
      <c r="AB244">
        <f>VLOOKUP($B244,NewCalib!$A$17:$AF$200,AB$1+2,FALSE)</f>
        <v>3.5493844577214502E-2</v>
      </c>
      <c r="AC244">
        <f>VLOOKUP($B244,NewCalib!$A$17:$AF$200,AC$1+2,FALSE)</f>
        <v>3.5503534676571497E-2</v>
      </c>
      <c r="AD244">
        <f>VLOOKUP($B244,NewCalib!$A$17:$AF$200,AD$1+2,FALSE)</f>
        <v>3.5525415422616002E-2</v>
      </c>
      <c r="AE244">
        <f>VLOOKUP($B244,NewCalib!$A$17:$AF$200,AE$1+2,FALSE)</f>
        <v>3.5537363047794597E-2</v>
      </c>
      <c r="AF244">
        <f>VLOOKUP($B244,NewCalib!$A$17:$AF$200,AF$1+2,FALSE)</f>
        <v>3.5483524851594901E-2</v>
      </c>
      <c r="AG244">
        <f>VLOOKUP($B244,NewCalib!$A$17:$AF$200,AG$1+2,FALSE)</f>
        <v>3.5479881826002903E-2</v>
      </c>
      <c r="AH244">
        <f>VLOOKUP($B244,NewCalib!$A$17:$AF$200,AH$1+2,FALSE)</f>
        <v>3.5490944696439201E-2</v>
      </c>
      <c r="AJ244" s="3"/>
    </row>
    <row r="245" spans="1:36" x14ac:dyDescent="0.45">
      <c r="B245" t="s">
        <v>178</v>
      </c>
      <c r="C245" s="3">
        <v>0.5</v>
      </c>
      <c r="D245">
        <f>VLOOKUP($B245,NewCalib!$A$17:$AF$200,D$1+2,FALSE)</f>
        <v>3.4240280864299803E-2</v>
      </c>
      <c r="E245">
        <f>VLOOKUP($B245,NewCalib!$A$17:$AF$200,E$1+2,FALSE)</f>
        <v>3.5031036486821703E-2</v>
      </c>
      <c r="F245">
        <f>VLOOKUP($B245,NewCalib!$A$17:$AF$200,F$1+2,FALSE)</f>
        <v>3.5669297562325897E-2</v>
      </c>
      <c r="G245">
        <f>VLOOKUP($B245,NewCalib!$A$17:$AF$200,G$1+2,FALSE)</f>
        <v>3.6137347933609697E-2</v>
      </c>
      <c r="H245">
        <f>VLOOKUP($B245,NewCalib!$A$17:$AF$200,H$1+2,FALSE)</f>
        <v>3.6577134520544702E-2</v>
      </c>
      <c r="I245">
        <f>VLOOKUP($B245,NewCalib!$A$17:$AF$200,I$1+2,FALSE)</f>
        <v>3.69033931626341E-2</v>
      </c>
      <c r="J245">
        <f>VLOOKUP($B245,NewCalib!$A$17:$AF$200,J$1+2,FALSE)</f>
        <v>3.7236780829040098E-2</v>
      </c>
      <c r="K245">
        <f>VLOOKUP($B245,NewCalib!$A$17:$AF$200,K$1+2,FALSE)</f>
        <v>3.7490588325486199E-2</v>
      </c>
      <c r="L245">
        <f>VLOOKUP($B245,NewCalib!$A$17:$AF$200,L$1+2,FALSE)</f>
        <v>3.7570006024846697E-2</v>
      </c>
      <c r="M245">
        <f>VLOOKUP($B245,NewCalib!$A$17:$AF$200,M$1+2,FALSE)</f>
        <v>3.7657511634934901E-2</v>
      </c>
      <c r="N245">
        <f>VLOOKUP($B245,NewCalib!$A$17:$AF$200,N$1+2,FALSE)</f>
        <v>3.76675111128425E-2</v>
      </c>
      <c r="O245">
        <f>VLOOKUP($B245,NewCalib!$A$17:$AF$200,O$1+2,FALSE)</f>
        <v>3.7602030186201299E-2</v>
      </c>
      <c r="P245">
        <f>VLOOKUP($B245,NewCalib!$A$17:$AF$200,P$1+2,FALSE)</f>
        <v>3.7626024556549301E-2</v>
      </c>
      <c r="Q245">
        <f>VLOOKUP($B245,NewCalib!$A$17:$AF$200,Q$1+2,FALSE)</f>
        <v>3.7605551980645302E-2</v>
      </c>
      <c r="R245">
        <f>VLOOKUP($B245,NewCalib!$A$17:$AF$200,R$1+2,FALSE)</f>
        <v>3.7652180470692902E-2</v>
      </c>
      <c r="S245">
        <f>VLOOKUP($B245,NewCalib!$A$17:$AF$200,S$1+2,FALSE)</f>
        <v>3.7662300326098401E-2</v>
      </c>
      <c r="T245">
        <f>VLOOKUP($B245,NewCalib!$A$17:$AF$200,T$1+2,FALSE)</f>
        <v>3.7682598223863599E-2</v>
      </c>
      <c r="U245">
        <f>VLOOKUP($B245,NewCalib!$A$17:$AF$200,U$1+2,FALSE)</f>
        <v>3.7767713157373102E-2</v>
      </c>
      <c r="V245">
        <f>VLOOKUP($B245,NewCalib!$A$17:$AF$200,V$1+2,FALSE)</f>
        <v>3.7809094061212703E-2</v>
      </c>
      <c r="W245">
        <f>VLOOKUP($B245,NewCalib!$A$17:$AF$200,W$1+2,FALSE)</f>
        <v>3.7849549210300003E-2</v>
      </c>
      <c r="X245">
        <f>VLOOKUP($B245,NewCalib!$A$17:$AF$200,X$1+2,FALSE)</f>
        <v>3.7869168979219797E-2</v>
      </c>
      <c r="Y245">
        <f>VLOOKUP($B245,NewCalib!$A$17:$AF$200,Y$1+2,FALSE)</f>
        <v>3.7805425004269602E-2</v>
      </c>
      <c r="Z245">
        <f>VLOOKUP($B245,NewCalib!$A$17:$AF$200,Z$1+2,FALSE)</f>
        <v>3.7810506837417102E-2</v>
      </c>
      <c r="AA245">
        <f>VLOOKUP($B245,NewCalib!$A$17:$AF$200,AA$1+2,FALSE)</f>
        <v>3.7721781548151097E-2</v>
      </c>
      <c r="AB245">
        <f>VLOOKUP($B245,NewCalib!$A$17:$AF$200,AB$1+2,FALSE)</f>
        <v>3.7719562122591602E-2</v>
      </c>
      <c r="AC245">
        <f>VLOOKUP($B245,NewCalib!$A$17:$AF$200,AC$1+2,FALSE)</f>
        <v>3.7798894369586097E-2</v>
      </c>
      <c r="AD245">
        <f>VLOOKUP($B245,NewCalib!$A$17:$AF$200,AD$1+2,FALSE)</f>
        <v>3.7783205535832698E-2</v>
      </c>
      <c r="AE245">
        <f>VLOOKUP($B245,NewCalib!$A$17:$AF$200,AE$1+2,FALSE)</f>
        <v>3.7767328836827402E-2</v>
      </c>
      <c r="AF245">
        <f>VLOOKUP($B245,NewCalib!$A$17:$AF$200,AF$1+2,FALSE)</f>
        <v>3.7688166651112999E-2</v>
      </c>
      <c r="AG245">
        <f>VLOOKUP($B245,NewCalib!$A$17:$AF$200,AG$1+2,FALSE)</f>
        <v>3.76718959978177E-2</v>
      </c>
      <c r="AH245">
        <f>VLOOKUP($B245,NewCalib!$A$17:$AF$200,AH$1+2,FALSE)</f>
        <v>3.7731715046790897E-2</v>
      </c>
      <c r="AJ245" s="3"/>
    </row>
    <row r="246" spans="1:36" x14ac:dyDescent="0.45">
      <c r="B246" t="s">
        <v>179</v>
      </c>
      <c r="C246" s="3">
        <v>0.75</v>
      </c>
      <c r="D246">
        <f>VLOOKUP($B246,NewCalib!$A$17:$AF$200,D$1+2,FALSE)</f>
        <v>3.4240280864299803E-2</v>
      </c>
      <c r="E246">
        <f>VLOOKUP($B246,NewCalib!$A$17:$AF$200,E$1+2,FALSE)</f>
        <v>3.6285548451899803E-2</v>
      </c>
      <c r="F246">
        <f>VLOOKUP($B246,NewCalib!$A$17:$AF$200,F$1+2,FALSE)</f>
        <v>3.7289979978107998E-2</v>
      </c>
      <c r="G246">
        <f>VLOOKUP($B246,NewCalib!$A$17:$AF$200,G$1+2,FALSE)</f>
        <v>3.8006615998774501E-2</v>
      </c>
      <c r="H246">
        <f>VLOOKUP($B246,NewCalib!$A$17:$AF$200,H$1+2,FALSE)</f>
        <v>3.85723947414289E-2</v>
      </c>
      <c r="I246">
        <f>VLOOKUP($B246,NewCalib!$A$17:$AF$200,I$1+2,FALSE)</f>
        <v>3.9109869106248099E-2</v>
      </c>
      <c r="J246">
        <f>VLOOKUP($B246,NewCalib!$A$17:$AF$200,J$1+2,FALSE)</f>
        <v>3.9387949527437301E-2</v>
      </c>
      <c r="K246">
        <f>VLOOKUP($B246,NewCalib!$A$17:$AF$200,K$1+2,FALSE)</f>
        <v>3.96401485283275E-2</v>
      </c>
      <c r="L246">
        <f>VLOOKUP($B246,NewCalib!$A$17:$AF$200,L$1+2,FALSE)</f>
        <v>3.9696757239197002E-2</v>
      </c>
      <c r="M246">
        <f>VLOOKUP($B246,NewCalib!$A$17:$AF$200,M$1+2,FALSE)</f>
        <v>3.9828075987789098E-2</v>
      </c>
      <c r="N246">
        <f>VLOOKUP($B246,NewCalib!$A$17:$AF$200,N$1+2,FALSE)</f>
        <v>3.9855842520585001E-2</v>
      </c>
      <c r="O246">
        <f>VLOOKUP($B246,NewCalib!$A$17:$AF$200,O$1+2,FALSE)</f>
        <v>3.9934811788973602E-2</v>
      </c>
      <c r="P246">
        <f>VLOOKUP($B246,NewCalib!$A$17:$AF$200,P$1+2,FALSE)</f>
        <v>3.9805842350686599E-2</v>
      </c>
      <c r="Q246">
        <f>VLOOKUP($B246,NewCalib!$A$17:$AF$200,Q$1+2,FALSE)</f>
        <v>3.9879278404826302E-2</v>
      </c>
      <c r="R246">
        <f>VLOOKUP($B246,NewCalib!$A$17:$AF$200,R$1+2,FALSE)</f>
        <v>3.9922885427063098E-2</v>
      </c>
      <c r="S246">
        <f>VLOOKUP($B246,NewCalib!$A$17:$AF$200,S$1+2,FALSE)</f>
        <v>3.98909104172138E-2</v>
      </c>
      <c r="T246">
        <f>VLOOKUP($B246,NewCalib!$A$17:$AF$200,T$1+2,FALSE)</f>
        <v>3.99149446390097E-2</v>
      </c>
      <c r="U246">
        <f>VLOOKUP($B246,NewCalib!$A$17:$AF$200,U$1+2,FALSE)</f>
        <v>3.9990646596290397E-2</v>
      </c>
      <c r="V246">
        <f>VLOOKUP($B246,NewCalib!$A$17:$AF$200,V$1+2,FALSE)</f>
        <v>4.00846874377562E-2</v>
      </c>
      <c r="W246">
        <f>VLOOKUP($B246,NewCalib!$A$17:$AF$200,W$1+2,FALSE)</f>
        <v>4.0015560614483602E-2</v>
      </c>
      <c r="X246">
        <f>VLOOKUP($B246,NewCalib!$A$17:$AF$200,X$1+2,FALSE)</f>
        <v>4.0107421445561398E-2</v>
      </c>
      <c r="Y246">
        <f>VLOOKUP($B246,NewCalib!$A$17:$AF$200,Y$1+2,FALSE)</f>
        <v>4.0059340627331699E-2</v>
      </c>
      <c r="Z246">
        <f>VLOOKUP($B246,NewCalib!$A$17:$AF$200,Z$1+2,FALSE)</f>
        <v>4.0083310817029497E-2</v>
      </c>
      <c r="AA246">
        <f>VLOOKUP($B246,NewCalib!$A$17:$AF$200,AA$1+2,FALSE)</f>
        <v>3.9999837437364801E-2</v>
      </c>
      <c r="AB246">
        <f>VLOOKUP($B246,NewCalib!$A$17:$AF$200,AB$1+2,FALSE)</f>
        <v>4.0036951117621802E-2</v>
      </c>
      <c r="AC246">
        <f>VLOOKUP($B246,NewCalib!$A$17:$AF$200,AC$1+2,FALSE)</f>
        <v>4.0110838848672899E-2</v>
      </c>
      <c r="AD246">
        <f>VLOOKUP($B246,NewCalib!$A$17:$AF$200,AD$1+2,FALSE)</f>
        <v>4.0091481232333602E-2</v>
      </c>
      <c r="AE246">
        <f>VLOOKUP($B246,NewCalib!$A$17:$AF$200,AE$1+2,FALSE)</f>
        <v>3.9965750380837703E-2</v>
      </c>
      <c r="AF246">
        <f>VLOOKUP($B246,NewCalib!$A$17:$AF$200,AF$1+2,FALSE)</f>
        <v>3.9938427731811797E-2</v>
      </c>
      <c r="AG246">
        <f>VLOOKUP($B246,NewCalib!$A$17:$AF$200,AG$1+2,FALSE)</f>
        <v>3.9929166487003898E-2</v>
      </c>
      <c r="AH246">
        <f>VLOOKUP($B246,NewCalib!$A$17:$AF$200,AH$1+2,FALSE)</f>
        <v>3.9945753255690698E-2</v>
      </c>
      <c r="AJ246" s="3"/>
    </row>
    <row r="247" spans="1:36" x14ac:dyDescent="0.45">
      <c r="B247" t="s">
        <v>180</v>
      </c>
      <c r="C247" s="3">
        <v>0.95</v>
      </c>
      <c r="D247">
        <f>VLOOKUP($B247,NewCalib!$A$17:$AF$200,D$1+2,FALSE)</f>
        <v>3.4240280864299803E-2</v>
      </c>
      <c r="E247">
        <f>VLOOKUP($B247,NewCalib!$A$17:$AF$200,E$1+2,FALSE)</f>
        <v>3.79764265438065E-2</v>
      </c>
      <c r="F247">
        <f>VLOOKUP($B247,NewCalib!$A$17:$AF$200,F$1+2,FALSE)</f>
        <v>3.9692834182613698E-2</v>
      </c>
      <c r="G247">
        <f>VLOOKUP($B247,NewCalib!$A$17:$AF$200,G$1+2,FALSE)</f>
        <v>4.07543119328998E-2</v>
      </c>
      <c r="H247">
        <f>VLOOKUP($B247,NewCalib!$A$17:$AF$200,H$1+2,FALSE)</f>
        <v>4.1398582044240302E-2</v>
      </c>
      <c r="I247">
        <f>VLOOKUP($B247,NewCalib!$A$17:$AF$200,I$1+2,FALSE)</f>
        <v>4.2022117525429399E-2</v>
      </c>
      <c r="J247">
        <f>VLOOKUP($B247,NewCalib!$A$17:$AF$200,J$1+2,FALSE)</f>
        <v>4.2559208223739403E-2</v>
      </c>
      <c r="K247">
        <f>VLOOKUP($B247,NewCalib!$A$17:$AF$200,K$1+2,FALSE)</f>
        <v>4.2710255057453399E-2</v>
      </c>
      <c r="L247">
        <f>VLOOKUP($B247,NewCalib!$A$17:$AF$200,L$1+2,FALSE)</f>
        <v>4.2958074170180799E-2</v>
      </c>
      <c r="M247">
        <f>VLOOKUP($B247,NewCalib!$A$17:$AF$200,M$1+2,FALSE)</f>
        <v>4.3139189597821703E-2</v>
      </c>
      <c r="N247">
        <f>VLOOKUP($B247,NewCalib!$A$17:$AF$200,N$1+2,FALSE)</f>
        <v>4.3183550017605203E-2</v>
      </c>
      <c r="O247">
        <f>VLOOKUP($B247,NewCalib!$A$17:$AF$200,O$1+2,FALSE)</f>
        <v>4.3138625651540197E-2</v>
      </c>
      <c r="P247">
        <f>VLOOKUP($B247,NewCalib!$A$17:$AF$200,P$1+2,FALSE)</f>
        <v>4.30766720931045E-2</v>
      </c>
      <c r="Q247">
        <f>VLOOKUP($B247,NewCalib!$A$17:$AF$200,Q$1+2,FALSE)</f>
        <v>4.31722161405673E-2</v>
      </c>
      <c r="R247">
        <f>VLOOKUP($B247,NewCalib!$A$17:$AF$200,R$1+2,FALSE)</f>
        <v>4.31286279911978E-2</v>
      </c>
      <c r="S247">
        <f>VLOOKUP($B247,NewCalib!$A$17:$AF$200,S$1+2,FALSE)</f>
        <v>4.3077315838330299E-2</v>
      </c>
      <c r="T247">
        <f>VLOOKUP($B247,NewCalib!$A$17:$AF$200,T$1+2,FALSE)</f>
        <v>4.3309325938699898E-2</v>
      </c>
      <c r="U247">
        <f>VLOOKUP($B247,NewCalib!$A$17:$AF$200,U$1+2,FALSE)</f>
        <v>4.3289539869655599E-2</v>
      </c>
      <c r="V247">
        <f>VLOOKUP($B247,NewCalib!$A$17:$AF$200,V$1+2,FALSE)</f>
        <v>4.32031780003038E-2</v>
      </c>
      <c r="W247">
        <f>VLOOKUP($B247,NewCalib!$A$17:$AF$200,W$1+2,FALSE)</f>
        <v>4.3118721676875603E-2</v>
      </c>
      <c r="X247">
        <f>VLOOKUP($B247,NewCalib!$A$17:$AF$200,X$1+2,FALSE)</f>
        <v>4.3248824487011499E-2</v>
      </c>
      <c r="Y247">
        <f>VLOOKUP($B247,NewCalib!$A$17:$AF$200,Y$1+2,FALSE)</f>
        <v>4.3297171826120903E-2</v>
      </c>
      <c r="Z247">
        <f>VLOOKUP($B247,NewCalib!$A$17:$AF$200,Z$1+2,FALSE)</f>
        <v>4.3272373548710198E-2</v>
      </c>
      <c r="AA247">
        <f>VLOOKUP($B247,NewCalib!$A$17:$AF$200,AA$1+2,FALSE)</f>
        <v>4.3225822360062699E-2</v>
      </c>
      <c r="AB247">
        <f>VLOOKUP($B247,NewCalib!$A$17:$AF$200,AB$1+2,FALSE)</f>
        <v>4.3305146400372599E-2</v>
      </c>
      <c r="AC247">
        <f>VLOOKUP($B247,NewCalib!$A$17:$AF$200,AC$1+2,FALSE)</f>
        <v>4.3285931791756702E-2</v>
      </c>
      <c r="AD247">
        <f>VLOOKUP($B247,NewCalib!$A$17:$AF$200,AD$1+2,FALSE)</f>
        <v>4.3151493481017801E-2</v>
      </c>
      <c r="AE247">
        <f>VLOOKUP($B247,NewCalib!$A$17:$AF$200,AE$1+2,FALSE)</f>
        <v>4.3216763790115902E-2</v>
      </c>
      <c r="AF247">
        <f>VLOOKUP($B247,NewCalib!$A$17:$AF$200,AF$1+2,FALSE)</f>
        <v>4.3130952391982703E-2</v>
      </c>
      <c r="AG247">
        <f>VLOOKUP($B247,NewCalib!$A$17:$AF$200,AG$1+2,FALSE)</f>
        <v>4.3186038511053897E-2</v>
      </c>
      <c r="AH247">
        <f>VLOOKUP($B247,NewCalib!$A$17:$AF$200,AH$1+2,FALSE)</f>
        <v>4.31990791198332E-2</v>
      </c>
      <c r="AJ247" s="3"/>
    </row>
    <row r="248" spans="1:36" x14ac:dyDescent="0.45">
      <c r="A248" t="s">
        <v>2</v>
      </c>
      <c r="B248" t="s">
        <v>167</v>
      </c>
      <c r="D248">
        <f>VLOOKUP($B248,NewCalib!$A$17:$AF$200,D$1+2,FALSE)</f>
        <v>3.4240280864301399E-2</v>
      </c>
      <c r="E248">
        <f>VLOOKUP($B248,NewCalib!$A$17:$AF$200,E$1+2,FALSE)</f>
        <v>3.5017481183520799E-2</v>
      </c>
      <c r="F248">
        <f>VLOOKUP($B248,NewCalib!$A$17:$AF$200,F$1+2,FALSE)</f>
        <v>3.5670222678181297E-2</v>
      </c>
      <c r="G248">
        <f>VLOOKUP($B248,NewCalib!$A$17:$AF$200,G$1+2,FALSE)</f>
        <v>3.61599420564888E-2</v>
      </c>
      <c r="H248">
        <f>VLOOKUP($B248,NewCalib!$A$17:$AF$200,H$1+2,FALSE)</f>
        <v>3.6550688905211001E-2</v>
      </c>
      <c r="I248">
        <f>VLOOKUP($B248,NewCalib!$A$17:$AF$200,I$1+2,FALSE)</f>
        <v>3.6908383239037203E-2</v>
      </c>
      <c r="J248">
        <f>VLOOKUP($B248,NewCalib!$A$17:$AF$200,J$1+2,FALSE)</f>
        <v>3.7223717982451401E-2</v>
      </c>
      <c r="K248">
        <f>VLOOKUP($B248,NewCalib!$A$17:$AF$200,K$1+2,FALSE)</f>
        <v>3.7463729342765602E-2</v>
      </c>
      <c r="L248">
        <f>VLOOKUP($B248,NewCalib!$A$17:$AF$200,L$1+2,FALSE)</f>
        <v>3.75562535117476E-2</v>
      </c>
      <c r="M248">
        <f>VLOOKUP($B248,NewCalib!$A$17:$AF$200,M$1+2,FALSE)</f>
        <v>3.7625778978597098E-2</v>
      </c>
      <c r="N248">
        <f>VLOOKUP($B248,NewCalib!$A$17:$AF$200,N$1+2,FALSE)</f>
        <v>3.7661431416833001E-2</v>
      </c>
      <c r="O248">
        <f>VLOOKUP($B248,NewCalib!$A$17:$AF$200,O$1+2,FALSE)</f>
        <v>3.7639922865209598E-2</v>
      </c>
      <c r="P248">
        <f>VLOOKUP($B248,NewCalib!$A$17:$AF$200,P$1+2,FALSE)</f>
        <v>3.7617314321203299E-2</v>
      </c>
      <c r="Q248">
        <f>VLOOKUP($B248,NewCalib!$A$17:$AF$200,Q$1+2,FALSE)</f>
        <v>3.7655957238148602E-2</v>
      </c>
      <c r="R248">
        <f>VLOOKUP($B248,NewCalib!$A$17:$AF$200,R$1+2,FALSE)</f>
        <v>3.7673695186839697E-2</v>
      </c>
      <c r="S248">
        <f>VLOOKUP($B248,NewCalib!$A$17:$AF$200,S$1+2,FALSE)</f>
        <v>3.7684111708908903E-2</v>
      </c>
      <c r="T248">
        <f>VLOOKUP($B248,NewCalib!$A$17:$AF$200,T$1+2,FALSE)</f>
        <v>3.7737723215155998E-2</v>
      </c>
      <c r="U248">
        <f>VLOOKUP($B248,NewCalib!$A$17:$AF$200,U$1+2,FALSE)</f>
        <v>3.7738883135187598E-2</v>
      </c>
      <c r="V248">
        <f>VLOOKUP($B248,NewCalib!$A$17:$AF$200,V$1+2,FALSE)</f>
        <v>3.7785805680990603E-2</v>
      </c>
      <c r="W248">
        <f>VLOOKUP($B248,NewCalib!$A$17:$AF$200,W$1+2,FALSE)</f>
        <v>3.77931822037667E-2</v>
      </c>
      <c r="X248">
        <f>VLOOKUP($B248,NewCalib!$A$17:$AF$200,X$1+2,FALSE)</f>
        <v>3.7823801276846501E-2</v>
      </c>
      <c r="Y248">
        <f>VLOOKUP($B248,NewCalib!$A$17:$AF$200,Y$1+2,FALSE)</f>
        <v>3.7823065698734497E-2</v>
      </c>
      <c r="Z248">
        <f>VLOOKUP($B248,NewCalib!$A$17:$AF$200,Z$1+2,FALSE)</f>
        <v>3.7801353934855501E-2</v>
      </c>
      <c r="AA248">
        <f>VLOOKUP($B248,NewCalib!$A$17:$AF$200,AA$1+2,FALSE)</f>
        <v>3.7760567700341703E-2</v>
      </c>
      <c r="AB248">
        <f>VLOOKUP($B248,NewCalib!$A$17:$AF$200,AB$1+2,FALSE)</f>
        <v>3.7766498873169303E-2</v>
      </c>
      <c r="AC248">
        <f>VLOOKUP($B248,NewCalib!$A$17:$AF$200,AC$1+2,FALSE)</f>
        <v>3.7789539434909702E-2</v>
      </c>
      <c r="AD248">
        <f>VLOOKUP($B248,NewCalib!$A$17:$AF$200,AD$1+2,FALSE)</f>
        <v>3.77645928623217E-2</v>
      </c>
      <c r="AE248">
        <f>VLOOKUP($B248,NewCalib!$A$17:$AF$200,AE$1+2,FALSE)</f>
        <v>3.7755091065861203E-2</v>
      </c>
      <c r="AF248">
        <f>VLOOKUP($B248,NewCalib!$A$17:$AF$200,AF$1+2,FALSE)</f>
        <v>3.7718184820136898E-2</v>
      </c>
      <c r="AG248">
        <f>VLOOKUP($B248,NewCalib!$A$17:$AF$200,AG$1+2,FALSE)</f>
        <v>3.77011441318445E-2</v>
      </c>
      <c r="AH248">
        <f>VLOOKUP($B248,NewCalib!$A$17:$AF$200,AH$1+2,FALSE)</f>
        <v>3.7753189761436497E-2</v>
      </c>
    </row>
    <row r="249" spans="1:36" x14ac:dyDescent="0.45">
      <c r="A249" t="s">
        <v>3</v>
      </c>
      <c r="B249" t="s">
        <v>183</v>
      </c>
      <c r="D249">
        <f>VLOOKUP($B249,NewCalib!$A$17:$AF$200,D$1+2,FALSE)</f>
        <v>1.6030399999999999E-15</v>
      </c>
      <c r="E249">
        <f>VLOOKUP($B249,NewCalib!$A$17:$AF$200,E$1+2,FALSE)</f>
        <v>1.8461136592670699E-3</v>
      </c>
      <c r="F249">
        <f>VLOOKUP($B249,NewCalib!$A$17:$AF$200,F$1+2,FALSE)</f>
        <v>2.4275069644585398E-3</v>
      </c>
      <c r="G249">
        <f>VLOOKUP($B249,NewCalib!$A$17:$AF$200,G$1+2,FALSE)</f>
        <v>2.7694767402308799E-3</v>
      </c>
      <c r="H249">
        <f>VLOOKUP($B249,NewCalib!$A$17:$AF$200,H$1+2,FALSE)</f>
        <v>3.0048768748484498E-3</v>
      </c>
      <c r="I249">
        <f>VLOOKUP($B249,NewCalib!$A$17:$AF$200,I$1+2,FALSE)</f>
        <v>3.14662948076314E-3</v>
      </c>
      <c r="J249">
        <f>VLOOKUP($B249,NewCalib!$A$17:$AF$200,J$1+2,FALSE)</f>
        <v>3.22393123027387E-3</v>
      </c>
      <c r="K249">
        <f>VLOOKUP($B249,NewCalib!$A$17:$AF$200,K$1+2,FALSE)</f>
        <v>3.2411935278081699E-3</v>
      </c>
      <c r="L249">
        <f>VLOOKUP($B249,NewCalib!$A$17:$AF$200,L$1+2,FALSE)</f>
        <v>3.28310448449052E-3</v>
      </c>
      <c r="M249">
        <f>VLOOKUP($B249,NewCalib!$A$17:$AF$200,M$1+2,FALSE)</f>
        <v>3.3416309254467699E-3</v>
      </c>
      <c r="N249">
        <f>VLOOKUP($B249,NewCalib!$A$17:$AF$200,N$1+2,FALSE)</f>
        <v>3.3193133220334099E-3</v>
      </c>
      <c r="O249">
        <f>VLOOKUP($B249,NewCalib!$A$17:$AF$200,O$1+2,FALSE)</f>
        <v>3.37448859458801E-3</v>
      </c>
      <c r="P249">
        <f>VLOOKUP($B249,NewCalib!$A$17:$AF$200,P$1+2,FALSE)</f>
        <v>3.32492843625553E-3</v>
      </c>
      <c r="Q249">
        <f>VLOOKUP($B249,NewCalib!$A$17:$AF$200,Q$1+2,FALSE)</f>
        <v>3.3039374302936799E-3</v>
      </c>
      <c r="R249">
        <f>VLOOKUP($B249,NewCalib!$A$17:$AF$200,R$1+2,FALSE)</f>
        <v>3.3095626849646898E-3</v>
      </c>
      <c r="S249">
        <f>VLOOKUP($B249,NewCalib!$A$17:$AF$200,S$1+2,FALSE)</f>
        <v>3.31426453504242E-3</v>
      </c>
      <c r="T249">
        <f>VLOOKUP($B249,NewCalib!$A$17:$AF$200,T$1+2,FALSE)</f>
        <v>3.3442914765229501E-3</v>
      </c>
      <c r="U249">
        <f>VLOOKUP($B249,NewCalib!$A$17:$AF$200,U$1+2,FALSE)</f>
        <v>3.34823898890651E-3</v>
      </c>
      <c r="V249">
        <f>VLOOKUP($B249,NewCalib!$A$17:$AF$200,V$1+2,FALSE)</f>
        <v>3.3274142745961599E-3</v>
      </c>
      <c r="W249">
        <f>VLOOKUP($B249,NewCalib!$A$17:$AF$200,W$1+2,FALSE)</f>
        <v>3.3153578250668799E-3</v>
      </c>
      <c r="X249">
        <f>VLOOKUP($B249,NewCalib!$A$17:$AF$200,X$1+2,FALSE)</f>
        <v>3.3140637315118098E-3</v>
      </c>
      <c r="Y249">
        <f>VLOOKUP($B249,NewCalib!$A$17:$AF$200,Y$1+2,FALSE)</f>
        <v>3.29224469486221E-3</v>
      </c>
      <c r="Z249">
        <f>VLOOKUP($B249,NewCalib!$A$17:$AF$200,Z$1+2,FALSE)</f>
        <v>3.3208911633186801E-3</v>
      </c>
      <c r="AA249">
        <f>VLOOKUP($B249,NewCalib!$A$17:$AF$200,AA$1+2,FALSE)</f>
        <v>3.3050837360356598E-3</v>
      </c>
      <c r="AB249">
        <f>VLOOKUP($B249,NewCalib!$A$17:$AF$200,AB$1+2,FALSE)</f>
        <v>3.3256061552935099E-3</v>
      </c>
      <c r="AC249">
        <f>VLOOKUP($B249,NewCalib!$A$17:$AF$200,AC$1+2,FALSE)</f>
        <v>3.37778568899784E-3</v>
      </c>
      <c r="AD249">
        <f>VLOOKUP($B249,NewCalib!$A$17:$AF$200,AD$1+2,FALSE)</f>
        <v>3.3587352124815899E-3</v>
      </c>
      <c r="AE249">
        <f>VLOOKUP($B249,NewCalib!$A$17:$AF$200,AE$1+2,FALSE)</f>
        <v>3.3271710334928399E-3</v>
      </c>
      <c r="AF249">
        <f>VLOOKUP($B249,NewCalib!$A$17:$AF$200,AF$1+2,FALSE)</f>
        <v>3.32718582191514E-3</v>
      </c>
      <c r="AG249">
        <f>VLOOKUP($B249,NewCalib!$A$17:$AF$200,AG$1+2,FALSE)</f>
        <v>3.3135712258115899E-3</v>
      </c>
      <c r="AH249">
        <f>VLOOKUP($B249,NewCalib!$A$17:$AF$200,AH$1+2,FALSE)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B7" sqref="B7"/>
    </sheetView>
  </sheetViews>
  <sheetFormatPr defaultRowHeight="14.25" x14ac:dyDescent="0.45"/>
  <cols>
    <col min="1" max="1" width="158.1328125" bestFit="1" customWidth="1"/>
    <col min="2" max="2" width="42.73046875" bestFit="1" customWidth="1"/>
  </cols>
  <sheetData>
    <row r="1" spans="1:33" x14ac:dyDescent="0.45">
      <c r="A1" t="s">
        <v>5</v>
      </c>
      <c r="B1" t="b">
        <v>1</v>
      </c>
    </row>
    <row r="2" spans="1:33" x14ac:dyDescent="0.45">
      <c r="A2" t="s">
        <v>6</v>
      </c>
      <c r="B2" t="b">
        <v>0</v>
      </c>
    </row>
    <row r="3" spans="1:33" x14ac:dyDescent="0.45">
      <c r="A3" t="s">
        <v>7</v>
      </c>
      <c r="B3">
        <v>1100701</v>
      </c>
    </row>
    <row r="4" spans="1:33" x14ac:dyDescent="0.45">
      <c r="A4" t="s">
        <v>8</v>
      </c>
      <c r="B4" t="s">
        <v>9</v>
      </c>
    </row>
    <row r="5" spans="1:33" x14ac:dyDescent="0.45">
      <c r="A5" t="s">
        <v>10</v>
      </c>
      <c r="B5">
        <v>5000</v>
      </c>
    </row>
    <row r="6" spans="1:33" x14ac:dyDescent="0.45">
      <c r="A6" t="s">
        <v>11</v>
      </c>
    </row>
    <row r="7" spans="1:33" x14ac:dyDescent="0.45">
      <c r="A7" t="s">
        <v>12</v>
      </c>
      <c r="B7" s="4">
        <v>42735</v>
      </c>
    </row>
    <row r="8" spans="1:33" x14ac:dyDescent="0.45">
      <c r="A8" t="s">
        <v>13</v>
      </c>
      <c r="B8" t="s">
        <v>14</v>
      </c>
    </row>
    <row r="9" spans="1:33" x14ac:dyDescent="0.45">
      <c r="A9" t="s">
        <v>15</v>
      </c>
      <c r="B9" t="s">
        <v>16</v>
      </c>
    </row>
    <row r="10" spans="1:33" x14ac:dyDescent="0.45">
      <c r="A10" t="s">
        <v>17</v>
      </c>
    </row>
    <row r="11" spans="1:33" x14ac:dyDescent="0.45">
      <c r="A11" t="s">
        <v>18</v>
      </c>
    </row>
    <row r="12" spans="1:33" x14ac:dyDescent="0.45">
      <c r="A12" t="s">
        <v>19</v>
      </c>
      <c r="B12">
        <v>30</v>
      </c>
    </row>
    <row r="13" spans="1:33" x14ac:dyDescent="0.45">
      <c r="A13" t="s">
        <v>20</v>
      </c>
      <c r="B13" t="s">
        <v>21</v>
      </c>
    </row>
    <row r="14" spans="1:33" x14ac:dyDescent="0.45">
      <c r="A14" t="s">
        <v>22</v>
      </c>
      <c r="B14" t="s">
        <v>23</v>
      </c>
      <c r="C14" t="s">
        <v>24</v>
      </c>
    </row>
    <row r="16" spans="1:33" x14ac:dyDescent="0.4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4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4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4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4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4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4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4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4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4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4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4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4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4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4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4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4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4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4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4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4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4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4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4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4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4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4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4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4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4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4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4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4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4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4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4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4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4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4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4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4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4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4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4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4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4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4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4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4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4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4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4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4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4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4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4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4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4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4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4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4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4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4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4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4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4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4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4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4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4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4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4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4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4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4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4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4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4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4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4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4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4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4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4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4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4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4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4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4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4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4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4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4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4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4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4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4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4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4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4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4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4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4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4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4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4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4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4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4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4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4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4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4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4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4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4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4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4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4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4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4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4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4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4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4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4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4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4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4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4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4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4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4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4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4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4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4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4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4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4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4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4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4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4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4.25" x14ac:dyDescent="0.45"/>
  <sheetData>
    <row r="1" spans="1:33" x14ac:dyDescent="0.45">
      <c r="A1" t="s">
        <v>5</v>
      </c>
      <c r="B1" t="b">
        <v>1</v>
      </c>
    </row>
    <row r="2" spans="1:33" x14ac:dyDescent="0.45">
      <c r="A2" t="s">
        <v>6</v>
      </c>
      <c r="B2" t="b">
        <v>0</v>
      </c>
    </row>
    <row r="3" spans="1:33" x14ac:dyDescent="0.45">
      <c r="A3" t="s">
        <v>7</v>
      </c>
      <c r="B3">
        <v>1100701</v>
      </c>
    </row>
    <row r="4" spans="1:33" x14ac:dyDescent="0.45">
      <c r="A4" t="s">
        <v>8</v>
      </c>
      <c r="B4" t="s">
        <v>9</v>
      </c>
    </row>
    <row r="5" spans="1:33" x14ac:dyDescent="0.45">
      <c r="A5" t="s">
        <v>10</v>
      </c>
      <c r="B5">
        <v>5000</v>
      </c>
    </row>
    <row r="6" spans="1:33" x14ac:dyDescent="0.45">
      <c r="A6" t="s">
        <v>11</v>
      </c>
    </row>
    <row r="7" spans="1:33" x14ac:dyDescent="0.45">
      <c r="A7" t="s">
        <v>12</v>
      </c>
      <c r="B7" s="4">
        <v>42735</v>
      </c>
    </row>
    <row r="8" spans="1:33" x14ac:dyDescent="0.45">
      <c r="A8" t="s">
        <v>13</v>
      </c>
      <c r="B8" t="s">
        <v>14</v>
      </c>
    </row>
    <row r="9" spans="1:33" x14ac:dyDescent="0.45">
      <c r="A9" t="s">
        <v>15</v>
      </c>
      <c r="B9" t="s">
        <v>16</v>
      </c>
    </row>
    <row r="10" spans="1:33" x14ac:dyDescent="0.45">
      <c r="A10" t="s">
        <v>17</v>
      </c>
    </row>
    <row r="11" spans="1:33" x14ac:dyDescent="0.45">
      <c r="A11" t="s">
        <v>18</v>
      </c>
    </row>
    <row r="12" spans="1:33" x14ac:dyDescent="0.45">
      <c r="A12" t="s">
        <v>19</v>
      </c>
      <c r="B12">
        <v>30</v>
      </c>
    </row>
    <row r="13" spans="1:33" x14ac:dyDescent="0.45">
      <c r="A13" t="s">
        <v>20</v>
      </c>
      <c r="B13" t="s">
        <v>21</v>
      </c>
    </row>
    <row r="14" spans="1:33" x14ac:dyDescent="0.45">
      <c r="A14" t="s">
        <v>22</v>
      </c>
      <c r="B14" t="s">
        <v>23</v>
      </c>
      <c r="C14" t="s">
        <v>24</v>
      </c>
    </row>
    <row r="16" spans="1:33" x14ac:dyDescent="0.4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4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4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4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4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4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4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4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4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4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4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4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4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4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4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4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4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4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4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4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4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4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4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4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4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4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4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4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4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4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4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4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4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4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4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4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4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4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4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4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4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4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4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4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4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4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4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4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4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4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4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4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4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4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4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4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4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4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4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4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4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4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4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4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4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4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4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4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4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4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4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4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4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4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4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4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4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4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4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4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4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4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4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4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4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4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4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4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4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4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4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4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4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4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4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4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4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4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4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4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4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4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4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4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4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4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4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4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4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4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4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4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4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4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4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4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4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4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4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4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4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4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4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4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4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4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4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4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4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4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4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4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4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4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4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4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4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4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4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4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4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4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4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4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="85" zoomScaleNormal="85" workbookViewId="0">
      <selection activeCell="Q222" sqref="Q222"/>
    </sheetView>
  </sheetViews>
  <sheetFormatPr defaultRowHeight="14.25" x14ac:dyDescent="0.45"/>
  <sheetData>
    <row r="1" spans="1:51" x14ac:dyDescent="0.45">
      <c r="A1" t="s">
        <v>188</v>
      </c>
    </row>
    <row r="2" spans="1:51" x14ac:dyDescent="0.4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4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45">
      <c r="A17" t="s">
        <v>153</v>
      </c>
    </row>
    <row r="18" spans="1:51" x14ac:dyDescent="0.4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4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45">
      <c r="A33" t="s">
        <v>154</v>
      </c>
    </row>
    <row r="34" spans="1:51" x14ac:dyDescent="0.4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4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45">
      <c r="A48" t="s">
        <v>155</v>
      </c>
    </row>
    <row r="49" spans="1:51" x14ac:dyDescent="0.4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4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45">
      <c r="A63" t="s">
        <v>156</v>
      </c>
    </row>
    <row r="64" spans="1:51" x14ac:dyDescent="0.4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4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45">
      <c r="A79" t="s">
        <v>157</v>
      </c>
    </row>
    <row r="80" spans="1:51" x14ac:dyDescent="0.4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4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45">
      <c r="A95" t="s">
        <v>189</v>
      </c>
    </row>
    <row r="96" spans="1:51" x14ac:dyDescent="0.4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4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45">
      <c r="A111" t="s">
        <v>159</v>
      </c>
    </row>
    <row r="112" spans="1:51" x14ac:dyDescent="0.4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4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45">
      <c r="A127" t="s">
        <v>190</v>
      </c>
    </row>
    <row r="128" spans="1:51" x14ac:dyDescent="0.4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4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45">
      <c r="A143" t="s">
        <v>191</v>
      </c>
    </row>
    <row r="144" spans="1:51" x14ac:dyDescent="0.4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4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45">
      <c r="A160" t="s">
        <v>162</v>
      </c>
    </row>
    <row r="161" spans="1:51" x14ac:dyDescent="0.4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4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45">
      <c r="A178" t="s">
        <v>163</v>
      </c>
    </row>
    <row r="179" spans="1:51" x14ac:dyDescent="0.4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4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45">
      <c r="A194" t="s">
        <v>164</v>
      </c>
    </row>
    <row r="195" spans="1:51" x14ac:dyDescent="0.4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4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45">
      <c r="A210" t="s">
        <v>165</v>
      </c>
    </row>
    <row r="211" spans="1:51" x14ac:dyDescent="0.4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4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Normal="100" workbookViewId="0">
      <selection activeCell="F13" sqref="F13"/>
    </sheetView>
  </sheetViews>
  <sheetFormatPr defaultRowHeight="14.25" x14ac:dyDescent="0.45"/>
  <sheetData>
    <row r="1" spans="1:51" x14ac:dyDescent="0.45">
      <c r="A1" t="s">
        <v>188</v>
      </c>
    </row>
    <row r="2" spans="1:51" x14ac:dyDescent="0.4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4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45">
      <c r="A17" t="s">
        <v>153</v>
      </c>
    </row>
    <row r="18" spans="1:51" x14ac:dyDescent="0.4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4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45">
      <c r="A33" t="s">
        <v>154</v>
      </c>
    </row>
    <row r="34" spans="1:51" x14ac:dyDescent="0.4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4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45">
      <c r="A48" t="s">
        <v>155</v>
      </c>
    </row>
    <row r="49" spans="1:51" x14ac:dyDescent="0.4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4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45">
      <c r="A63" t="s">
        <v>156</v>
      </c>
    </row>
    <row r="64" spans="1:51" x14ac:dyDescent="0.4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4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45">
      <c r="A79" t="s">
        <v>157</v>
      </c>
    </row>
    <row r="80" spans="1:51" x14ac:dyDescent="0.4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4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45">
      <c r="A95" t="s">
        <v>189</v>
      </c>
    </row>
    <row r="96" spans="1:51" x14ac:dyDescent="0.4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4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45">
      <c r="A111" t="s">
        <v>159</v>
      </c>
    </row>
    <row r="112" spans="1:51" x14ac:dyDescent="0.4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4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45">
      <c r="A127" t="s">
        <v>190</v>
      </c>
    </row>
    <row r="128" spans="1:51" x14ac:dyDescent="0.4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4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45">
      <c r="A143" t="s">
        <v>191</v>
      </c>
    </row>
    <row r="144" spans="1:51" x14ac:dyDescent="0.4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4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45">
      <c r="A160" t="s">
        <v>162</v>
      </c>
    </row>
    <row r="161" spans="1:51" x14ac:dyDescent="0.4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4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45">
      <c r="A178" t="s">
        <v>163</v>
      </c>
    </row>
    <row r="179" spans="1:51" x14ac:dyDescent="0.4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4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45">
      <c r="A194" t="s">
        <v>164</v>
      </c>
    </row>
    <row r="195" spans="1:51" x14ac:dyDescent="0.4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4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45">
      <c r="A210" t="s">
        <v>165</v>
      </c>
    </row>
    <row r="211" spans="1:51" x14ac:dyDescent="0.4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4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topLeftCell="A11" workbookViewId="0">
      <selection activeCell="Q18" sqref="Q18"/>
    </sheetView>
  </sheetViews>
  <sheetFormatPr defaultRowHeight="14.25" x14ac:dyDescent="0.45"/>
  <cols>
    <col min="1" max="1" width="19.1328125" customWidth="1"/>
    <col min="2" max="6" width="3.1328125" bestFit="1" customWidth="1"/>
    <col min="7" max="7" width="5.73046875" bestFit="1" customWidth="1"/>
    <col min="8" max="9" width="3.1328125" bestFit="1" customWidth="1"/>
    <col min="10" max="11" width="5.73046875" bestFit="1" customWidth="1"/>
    <col min="12" max="13" width="3.1328125" bestFit="1" customWidth="1"/>
    <col min="14" max="14" width="5.73046875" bestFit="1" customWidth="1"/>
    <col min="15" max="15" width="3.1328125" bestFit="1" customWidth="1"/>
  </cols>
  <sheetData>
    <row r="8" spans="1:16" ht="9" customHeight="1" thickBot="1" x14ac:dyDescent="0.5"/>
    <row r="9" spans="1:16" hidden="1" x14ac:dyDescent="0.45"/>
    <row r="10" spans="1:16" hidden="1" x14ac:dyDescent="0.45"/>
    <row r="11" spans="1:16" ht="143.25" customHeight="1" thickBot="1" x14ac:dyDescent="0.5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4.65" thickBot="1" x14ac:dyDescent="0.5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4.65" thickBot="1" x14ac:dyDescent="0.5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4.65" thickBot="1" x14ac:dyDescent="0.5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4.65" thickBot="1" x14ac:dyDescent="0.5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28.9" thickBot="1" x14ac:dyDescent="0.5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28.9" thickBot="1" x14ac:dyDescent="0.5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28.9" thickBot="1" x14ac:dyDescent="0.5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28.9" thickBot="1" x14ac:dyDescent="0.5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28.9" thickBot="1" x14ac:dyDescent="0.5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28.9" thickBot="1" x14ac:dyDescent="0.5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28.9" thickBot="1" x14ac:dyDescent="0.5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28.9" thickBot="1" x14ac:dyDescent="0.5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28.9" thickBot="1" x14ac:dyDescent="0.5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28.9" thickBot="1" x14ac:dyDescent="0.5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64</vt:i4>
      </vt:variant>
    </vt:vector>
  </HeadingPairs>
  <TitlesOfParts>
    <vt:vector size="72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NewYC1Yr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OldYC1Yr</vt:lpstr>
      <vt:lpstr>OldYC30Yr</vt:lpstr>
    </vt:vector>
  </TitlesOfParts>
  <Company>Milliman,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Rudi Puchy</cp:lastModifiedBy>
  <dcterms:created xsi:type="dcterms:W3CDTF">2017-01-22T22:26:13Z</dcterms:created>
  <dcterms:modified xsi:type="dcterms:W3CDTF">2017-02-09T10:35:42Z</dcterms:modified>
</cp:coreProperties>
</file>