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protocol)" r:id="rId3" sheetId="1"/>
  </sheets>
</workbook>
</file>

<file path=xl/sharedStrings.xml><?xml version="1.0" encoding="utf-8"?>
<sst xmlns="http://schemas.openxmlformats.org/spreadsheetml/2006/main" count="37" uniqueCount="22">
  <si>
    <t>HSA</t>
  </si>
  <si>
    <t>Vendor mgmt. amt.</t>
  </si>
  <si>
    <t/>
  </si>
  <si>
    <t>DCP</t>
  </si>
  <si>
    <t>Yearly hours</t>
  </si>
  <si>
    <t>Holidays</t>
  </si>
  <si>
    <t>Billing rate</t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</si>
  <si>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</si>
  <si>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</si>
  <si>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</si>
  <si>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</si>
  <si>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</si>
  <si>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</si>
  <si>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</si>
  <si>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</si>
  <si>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</si>
  <si>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</si>
  <si>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</si>
  <si>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</si>
  <si>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</si>
  <si>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Employee benefit cost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</si>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</sst>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</cols>
  <sheetData>
    <row r="1">
      <c r="A1" t="s" s="1">
        <v>6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</row>
    <row r="2">
      <c r="A2" t="s" s="1">
        <v>4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</row>
    <row r="3">
      <c r="A3" t="s" s="1">
        <v>5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</row>
    <row r="4">
      <c r="A4" t="s" s="1">
        <v>21</v>
      </c>
      <c r="B4" t="n" s="2">
        <v>9.0</v>
      </c>
      <c r="C4" t="n" s="2">
        <v>9.0</v>
      </c>
      <c r="D4" t="n" s="2">
        <v>9.0</v>
      </c>
      <c r="E4" t="n" s="2">
        <v>9.0</v>
      </c>
      <c r="F4" t="n" s="2">
        <v>9.0</v>
      </c>
      <c r="G4" t="n" s="2">
        <v>9.0</v>
      </c>
      <c r="H4" t="n" s="2">
        <v>9.0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</row>
    <row r="7">
      <c r="A7" t="s" s="1">
        <v>19</v>
      </c>
      <c r="B7" s="3">
        <f>B1*B5</f>
      </c>
      <c r="C7" s="3">
        <f>C1*C5</f>
      </c>
      <c r="D7" s="3">
        <f>D1*D5</f>
      </c>
      <c r="E7" s="3">
        <f>E1*E5</f>
      </c>
      <c r="F7" s="3">
        <f>F1*F5</f>
      </c>
      <c r="G7" s="3">
        <f>G1*G5</f>
      </c>
      <c r="H7" s="3">
        <f>H1*H5</f>
      </c>
    </row>
    <row r="8">
      <c r="A8" t="s" s="1">
        <v>1</v>
      </c>
      <c r="B8" s="3">
        <f>B7*B6</f>
      </c>
      <c r="C8" s="3">
        <f>C7*C6</f>
      </c>
      <c r="D8" s="3">
        <f>D7*D6</f>
      </c>
      <c r="E8" s="3">
        <f>E7*E6</f>
      </c>
      <c r="F8" s="3">
        <f>F7*F6</f>
      </c>
      <c r="G8" s="3">
        <f>G7*G6</f>
      </c>
      <c r="H8" s="3">
        <f>H7*H6</f>
      </c>
    </row>
    <row r="9">
      <c r="A9" t="s" s="1">
        <v>13</v>
      </c>
      <c r="B9" s="4">
        <f>B7-B8</f>
      </c>
      <c r="C9" s="4">
        <f>C7-C8</f>
      </c>
      <c r="D9" s="4">
        <f>D7-D8</f>
      </c>
      <c r="E9" s="4">
        <f>E7-E8</f>
      </c>
      <c r="F9" s="4">
        <f>F7-F8</f>
      </c>
      <c r="G9" s="4">
        <f>G7-G8</f>
      </c>
      <c r="H9" s="4">
        <f>H7-H8</f>
      </c>
    </row>
    <row r="10">
      <c r="A10" t="s" s="1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>
      <c r="A11" t="s" s="1">
        <v>20</v>
      </c>
      <c r="B11" s="3">
        <f>5160*(1-0.8)</f>
      </c>
      <c r="C11" s="3">
        <f>5160*(1-0.8)</f>
      </c>
      <c r="D11" s="3">
        <f>5160*(1-0.8)</f>
      </c>
      <c r="E11" s="3">
        <f>5160*(1-0.8)</f>
      </c>
      <c r="F11" s="3">
        <f>5160*(1-0.8)</f>
      </c>
      <c r="G11" s="3">
        <f>5160*(1-0.8)</f>
      </c>
      <c r="H11" s="3">
        <f>5160*(1-0.8)</f>
      </c>
    </row>
    <row r="12">
      <c r="A12" t="s" s="1">
        <v>17</v>
      </c>
      <c r="B12" s="3">
        <f>B9*0.55</f>
      </c>
      <c r="C12" s="3">
        <f>C9*0.55</f>
      </c>
      <c r="D12" s="3">
        <f>D9*0.55</f>
      </c>
      <c r="E12" s="3">
        <f>E9*0.55</f>
      </c>
      <c r="F12" s="3">
        <f>F9*0.55</f>
      </c>
      <c r="G12" s="3">
        <f>G9*0.55</f>
      </c>
      <c r="H12" s="3">
        <f>H9*0.55</f>
      </c>
    </row>
    <row r="13">
      <c r="A13" t="s" s="1">
        <v>3</v>
      </c>
      <c r="B13" s="3">
        <f>B9*0.1</f>
      </c>
      <c r="C13" s="3">
        <f>C9*0.1</f>
      </c>
      <c r="D13" s="3">
        <f>D9*0.1</f>
      </c>
      <c r="E13" s="3">
        <f>E9*0.1</f>
      </c>
      <c r="F13" s="3">
        <f>F9*0.1</f>
      </c>
      <c r="G13" s="3">
        <f>G9*0.1</f>
      </c>
      <c r="H13" s="3">
        <f>H9*0.1</f>
      </c>
    </row>
    <row r="14">
      <c r="A14" t="s" s="1">
        <v>12</v>
      </c>
      <c r="B14" s="3">
        <f>(B12+B13)*0</f>
      </c>
      <c r="C14" s="3">
        <f>(C12+C13)*0</f>
      </c>
      <c r="D14" s="3">
        <f>(D12+D13)*0</f>
      </c>
      <c r="E14" s="3">
        <f>(E12+E13)*0</f>
      </c>
      <c r="F14" s="3">
        <f>(F12+F13)*0</f>
      </c>
      <c r="G14" s="3">
        <f>(G12+G13)*0</f>
      </c>
      <c r="H14" s="3">
        <f>(H12+H13)*0</f>
      </c>
    </row>
    <row r="15">
      <c r="A15" t="s" s="1">
        <v>0</v>
      </c>
      <c r="B15" t="n" s="3">
        <v>2000.0</v>
      </c>
      <c r="C15" t="n" s="3">
        <v>2000.0</v>
      </c>
      <c r="D15" t="n" s="3">
        <v>2000.0</v>
      </c>
      <c r="E15" t="n" s="3">
        <v>2000.0</v>
      </c>
      <c r="F15" t="n" s="3">
        <v>2000.0</v>
      </c>
      <c r="G15" t="n" s="3">
        <v>2000.0</v>
      </c>
      <c r="H15" t="n" s="3">
        <v>2000.0</v>
      </c>
    </row>
    <row r="16">
      <c r="A16" t="s" s="1">
        <v>14</v>
      </c>
      <c r="B16" s="4">
        <f>B12+B13+B14+B15</f>
      </c>
      <c r="C16" s="4">
        <f>C12+C13+C14+C15</f>
      </c>
      <c r="D16" s="4">
        <f>D12+D13+D14+D15</f>
      </c>
      <c r="E16" s="4">
        <f>E12+E13+E14+E15</f>
      </c>
      <c r="F16" s="4">
        <f>F12+F13+F14+F15</f>
      </c>
      <c r="G16" s="4">
        <f>G12+G13+G14+G15</f>
      </c>
      <c r="H16" s="4">
        <f>H12+H13+H14+H15</f>
      </c>
    </row>
    <row r="17">
      <c r="A17" t="s" s="1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>
      <c r="A18" t="s" s="1">
        <v>11</v>
      </c>
      <c r="B18" s="3">
        <f>if(B16&gt;118500.0,118500.0*0.06,B16*0.06)</f>
      </c>
      <c r="C18" s="3">
        <f>if(C16&gt;118500.0,118500.0*0.06,C16*0.06)</f>
      </c>
      <c r="D18" s="3">
        <f>if(D16&gt;118500.0,118500.0*0.06,D16*0.06)</f>
      </c>
      <c r="E18" s="3">
        <f>if(E16&gt;118500.0,118500.0*0.06,E16*0.06)</f>
      </c>
      <c r="F18" s="3">
        <f>if(F16&gt;118500.0,118500.0*0.06,F16*0.06)</f>
      </c>
      <c r="G18" s="3">
        <f>if(G16&gt;118500.0,118500.0*0.06,G16*0.06)</f>
      </c>
      <c r="H18" s="3">
        <f>if(H16&gt;118500.0,118500.0*0.06,H16*0.06)</f>
      </c>
    </row>
    <row r="19">
      <c r="A19" t="s" s="1">
        <v>8</v>
      </c>
      <c r="B19" s="3">
        <f>B16*0.01</f>
      </c>
      <c r="C19" s="3">
        <f>C16*0.01</f>
      </c>
      <c r="D19" s="3">
        <f>D16*0.01</f>
      </c>
      <c r="E19" s="3">
        <f>E16*0.01</f>
      </c>
      <c r="F19" s="3">
        <f>F16*0.01</f>
      </c>
      <c r="G19" s="3">
        <f>G16*0.01</f>
      </c>
      <c r="H19" s="3">
        <f>H16*0.01</f>
      </c>
    </row>
    <row r="20">
      <c r="A20" t="s" s="1">
        <v>9</v>
      </c>
      <c r="B20" s="3">
        <f>42.0+972.0</f>
      </c>
      <c r="C20" s="3">
        <f>42.0+972.0</f>
      </c>
      <c r="D20" s="3">
        <f>42.0+972.0</f>
      </c>
      <c r="E20" s="3">
        <f>42.0+972.0</f>
      </c>
      <c r="F20" s="3">
        <f>42.0+972.0</f>
      </c>
      <c r="G20" s="3">
        <f>42.0+972.0</f>
      </c>
      <c r="H20" s="3">
        <f>42.0+972.0</f>
      </c>
    </row>
    <row r="21">
      <c r="A21" t="s" s="1">
        <v>18</v>
      </c>
      <c r="B21" s="3">
        <f>B16*0.01</f>
      </c>
      <c r="C21" s="3">
        <f>C16*0.01</f>
      </c>
      <c r="D21" s="3">
        <f>D16*0.01</f>
      </c>
      <c r="E21" s="3">
        <f>E16*0.01</f>
      </c>
      <c r="F21" s="3">
        <f>F16*0.01</f>
      </c>
      <c r="G21" s="3">
        <f>G16*0.01</f>
      </c>
      <c r="H21" s="3">
        <f>H16*0.01</f>
      </c>
    </row>
    <row r="22">
      <c r="A22" t="s" s="1">
        <v>15</v>
      </c>
      <c r="B22" s="3">
        <f>5160*0.8</f>
      </c>
      <c r="C22" s="3">
        <f>5160*0.8</f>
      </c>
      <c r="D22" s="3">
        <f>5160*0.8</f>
      </c>
      <c r="E22" s="3">
        <f>5160*0.8</f>
      </c>
      <c r="F22" s="3">
        <f>5160*0.8</f>
      </c>
      <c r="G22" s="3">
        <f>5160*0.8</f>
      </c>
      <c r="H22" s="3">
        <f>5160*0.8</f>
      </c>
    </row>
    <row r="23">
      <c r="A23" t="s" s="1">
        <v>16</v>
      </c>
      <c r="B23" s="4">
        <f>B9-B16-B18-B19-B20-B21-B22</f>
      </c>
      <c r="C23" s="4">
        <f>C9-C16-C18-C19-C20-C21-C22</f>
      </c>
      <c r="D23" s="4">
        <f>D9-D16-D18-D19-D20-D21-D22</f>
      </c>
      <c r="E23" s="4">
        <f>E9-E16-E18-E19-E20-E21-E22</f>
      </c>
      <c r="F23" s="4">
        <f>F9-F16-F18-F19-F20-F21-F22</f>
      </c>
      <c r="G23" s="4">
        <f>G9-G16-G18-G19-G20-G21-G22</f>
      </c>
      <c r="H23" s="4">
        <f>H9-H16-H18-H19-H20-H21-H22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2018-01-16T00:15:08Z</dcterms:created>
  <dc:creator>Apache POI</dc:creator>
</cp:coreProperties>
</file>