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venue calculator (protocol)" r:id="rId3" sheetId="1"/>
  </sheets>
</workbook>
</file>

<file path=xl/sharedStrings.xml><?xml version="1.0" encoding="utf-8"?>
<sst xmlns="http://schemas.openxmlformats.org/spreadsheetml/2006/main" count="37" uniqueCount="22">
  <si>
    <t>HSA</t>
  </si>
  <si>
    <t>Vendor mgmt. amt.</t>
  </si>
  <si>
    <t/>
  </si>
  <si>
    <t>DCP</t>
  </si>
  <si>
    <t>Yearly hours</t>
  </si>
  <si>
    <t>Holidays</t>
  </si>
  <si>
    <t>Billing rate</t>
  </si>
  <si>
    <t>Vendor mgmt. pct.</t>
  </si>
  <si>
    <t>Medicare</t>
  </si>
  <si>
    <t>Unemployment</t>
  </si>
  <si>
    <t>Hours billed</t>
  </si>
  <si>
    <t>Social security</t>
  </si>
  <si>
    <t>401K</t>
  </si>
  <si>
    <t>Net billed amt.</t>
  </si>
  <si>
    <t>Total compensation</t>
  </si>
  <si>
    <t>Benefit expense</t>
  </si>
  <si>
    <t>Net revenue</t>
  </si>
  <si>
    <t>Pay</t>
  </si>
  <si>
    <t>OH workers comp</t>
  </si>
  <si>
    <t>Billed amt.</t>
  </si>
  <si>
    <t>Employee benefit cost</t>
  </si>
  <si>
    <t>Vacation days</t>
  </si>
</sst>
</file>

<file path=xl/styles.xml><?xml version="1.0" encoding="utf-8"?>
<styleSheet xmlns="http://schemas.openxmlformats.org/spreadsheetml/2006/main">
  <numFmts count="3">
    <numFmt numFmtId="164" formatCode="$#,##0.00"/>
    <numFmt numFmtId="165" formatCode="#0.0##%"/>
    <numFmt numFmtId="166" formatCode="#,0##.00"/>
  </numFmts>
  <fonts count="3">
    <font>
      <sz val="11.0"/>
      <color indexed="8"/>
      <name val="Calibri"/>
      <family val="2"/>
      <scheme val="minor"/>
    </font>
    <font>
      <name val="Calibri"/>
      <sz val="11.0"/>
      <b val="true"/>
      <color indexed="8"/>
    </font>
    <font>
      <name val="Calibri"/>
      <sz val="11.0"/>
      <b val="true"/>
      <color indexed="17"/>
    </font>
  </fonts>
  <fills count="4">
    <fill>
      <patternFill patternType="none"/>
    </fill>
    <fill>
      <patternFill patternType="darkGray"/>
    </fill>
    <fill>
      <patternFill patternType="none">
        <fgColor indexed="21"/>
      </patternFill>
    </fill>
    <fill>
      <patternFill patternType="solid">
        <fgColor indexed="21"/>
      </patternFill>
    </fill>
  </fills>
  <borders count="5">
    <border>
      <left/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7">
    <xf numFmtId="0" fontId="0" fillId="0" borderId="0" xfId="0"/>
    <xf numFmtId="0" fontId="1" fillId="3" borderId="4" xfId="0" applyFont="true" applyFill="true" applyBorder="true"/>
    <xf numFmtId="3" fontId="0" fillId="0" borderId="0" xfId="0" applyNumberFormat="true"/>
    <xf numFmtId="164" fontId="0" fillId="0" borderId="0" xfId="0" applyNumberFormat="true"/>
    <xf numFmtId="164" fontId="2" fillId="0" borderId="0" xfId="0" applyNumberFormat="true" applyFont="true"/>
    <xf numFmtId="165" fontId="0" fillId="0" borderId="0" xfId="0" applyNumberFormat="true"/>
    <xf numFmtId="166" fontId="0" fillId="0" borderId="0" xfId="0" applyNumberForma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:I23"/>
  <sheetViews>
    <sheetView workbookViewId="0" tabSelected="true"/>
  </sheetViews>
  <sheetFormatPr defaultRowHeight="15.0"/>
  <cols>
    <col min="1" max="1" width="23.4375" customWidth="true"/>
    <col min="2" max="2" width="12.890625" customWidth="true"/>
    <col min="3" max="3" width="12.890625" customWidth="true"/>
    <col min="4" max="4" width="12.890625" customWidth="true"/>
    <col min="5" max="5" width="12.890625" customWidth="true"/>
    <col min="6" max="6" width="12.890625" customWidth="true"/>
    <col min="7" max="7" width="12.890625" customWidth="true"/>
    <col min="8" max="8" width="12.890625" customWidth="true"/>
  </cols>
  <sheetData>
    <row r="1">
      <c r="A1" t="s" s="1">
        <v>6</v>
      </c>
      <c r="B1" t="n" s="3">
        <v>100.0</v>
      </c>
      <c r="C1" t="n" s="3">
        <v>105.0</v>
      </c>
      <c r="D1" t="n" s="3">
        <v>110.0</v>
      </c>
      <c r="E1" t="n" s="3">
        <v>115.0</v>
      </c>
      <c r="F1" t="n" s="3">
        <v>120.0</v>
      </c>
      <c r="G1" t="n" s="3">
        <v>125.0</v>
      </c>
      <c r="H1" t="n" s="3">
        <v>130.0</v>
      </c>
    </row>
    <row r="2">
      <c r="A2" t="s" s="1">
        <v>4</v>
      </c>
      <c r="B2" t="n" s="2">
        <v>2080.0</v>
      </c>
      <c r="C2" t="n" s="2">
        <v>2080.0</v>
      </c>
      <c r="D2" t="n" s="2">
        <v>2080.0</v>
      </c>
      <c r="E2" t="n" s="2">
        <v>2080.0</v>
      </c>
      <c r="F2" t="n" s="2">
        <v>2080.0</v>
      </c>
      <c r="G2" t="n" s="2">
        <v>2080.0</v>
      </c>
      <c r="H2" t="n" s="2">
        <v>2080.0</v>
      </c>
    </row>
    <row r="3">
      <c r="A3" t="s" s="1">
        <v>5</v>
      </c>
      <c r="B3" t="n" s="2">
        <v>10.0</v>
      </c>
      <c r="C3" t="n" s="2">
        <v>10.0</v>
      </c>
      <c r="D3" t="n" s="2">
        <v>10.0</v>
      </c>
      <c r="E3" t="n" s="2">
        <v>10.0</v>
      </c>
      <c r="F3" t="n" s="2">
        <v>10.0</v>
      </c>
      <c r="G3" t="n" s="2">
        <v>10.0</v>
      </c>
      <c r="H3" t="n" s="2">
        <v>10.0</v>
      </c>
    </row>
    <row r="4">
      <c r="A4" t="s" s="1">
        <v>21</v>
      </c>
      <c r="B4" t="n" s="2">
        <v>9.0</v>
      </c>
      <c r="C4" t="n" s="2">
        <v>9.0</v>
      </c>
      <c r="D4" t="n" s="2">
        <v>9.0</v>
      </c>
      <c r="E4" t="n" s="2">
        <v>9.0</v>
      </c>
      <c r="F4" t="n" s="2">
        <v>9.0</v>
      </c>
      <c r="G4" t="n" s="2">
        <v>9.0</v>
      </c>
      <c r="H4" t="n" s="2">
        <v>9.0</v>
      </c>
    </row>
    <row r="5">
      <c r="A5" t="s" s="1">
        <v>10</v>
      </c>
      <c r="B5" s="2">
        <f>B2-((B3+B4)*8)</f>
      </c>
      <c r="C5" s="2">
        <f>C2-((C3+C4)*8)</f>
      </c>
      <c r="D5" s="2">
        <f>D2-((D3+D4)*8)</f>
      </c>
      <c r="E5" s="2">
        <f>E2-((E3+E4)*8)</f>
      </c>
      <c r="F5" s="2">
        <f>F2-((F3+F4)*8)</f>
      </c>
      <c r="G5" s="2">
        <f>G2-((G3+G4)*8)</f>
      </c>
      <c r="H5" s="2">
        <f>H2-((H3+H4)*8)</f>
      </c>
    </row>
    <row r="6">
      <c r="A6" t="s" s="1">
        <v>7</v>
      </c>
      <c r="B6" t="n" s="6">
        <v>0.02</v>
      </c>
      <c r="C6" t="n" s="6">
        <v>0.02</v>
      </c>
      <c r="D6" t="n" s="6">
        <v>0.02</v>
      </c>
      <c r="E6" t="n" s="6">
        <v>0.02</v>
      </c>
      <c r="F6" t="n" s="6">
        <v>0.02</v>
      </c>
      <c r="G6" t="n" s="6">
        <v>0.02</v>
      </c>
      <c r="H6" t="n" s="6">
        <v>0.02</v>
      </c>
    </row>
    <row r="7">
      <c r="A7" t="s" s="1">
        <v>19</v>
      </c>
      <c r="B7" s="3">
        <f>B1*B5</f>
      </c>
      <c r="C7" s="3">
        <f>C1*C5</f>
      </c>
      <c r="D7" s="3">
        <f>D1*D5</f>
      </c>
      <c r="E7" s="3">
        <f>E1*E5</f>
      </c>
      <c r="F7" s="3">
        <f>F1*F5</f>
      </c>
      <c r="G7" s="3">
        <f>G1*G5</f>
      </c>
      <c r="H7" s="3">
        <f>H1*H5</f>
      </c>
    </row>
    <row r="8">
      <c r="A8" t="s" s="1">
        <v>1</v>
      </c>
      <c r="B8" s="3">
        <f>B7*B6</f>
      </c>
      <c r="C8" s="3">
        <f>C7*C6</f>
      </c>
      <c r="D8" s="3">
        <f>D7*D6</f>
      </c>
      <c r="E8" s="3">
        <f>E7*E6</f>
      </c>
      <c r="F8" s="3">
        <f>F7*F6</f>
      </c>
      <c r="G8" s="3">
        <f>G7*G6</f>
      </c>
      <c r="H8" s="3">
        <f>H7*H6</f>
      </c>
    </row>
    <row r="9">
      <c r="A9" t="s" s="1">
        <v>13</v>
      </c>
      <c r="B9" s="4">
        <f>B7-B8</f>
      </c>
      <c r="C9" s="4">
        <f>C7-C8</f>
      </c>
      <c r="D9" s="4">
        <f>D7-D8</f>
      </c>
      <c r="E9" s="4">
        <f>E7-E8</f>
      </c>
      <c r="F9" s="4">
        <f>F7-F8</f>
      </c>
      <c r="G9" s="4">
        <f>G7-G8</f>
      </c>
      <c r="H9" s="4">
        <f>H7-H8</f>
      </c>
    </row>
    <row r="10">
      <c r="A10" t="s" s="1">
        <v>2</v>
      </c>
      <c r="B10" t="s">
        <v>2</v>
      </c>
      <c r="C10" t="s">
        <v>2</v>
      </c>
      <c r="D10" t="s">
        <v>2</v>
      </c>
      <c r="E10" t="s">
        <v>2</v>
      </c>
      <c r="F10" t="s">
        <v>2</v>
      </c>
      <c r="G10" t="s">
        <v>2</v>
      </c>
      <c r="H10" t="s">
        <v>2</v>
      </c>
    </row>
    <row r="11">
      <c r="A11" t="s" s="1">
        <v>20</v>
      </c>
      <c r="B11" s="3">
        <f>5160*(1-0.8)</f>
      </c>
      <c r="C11" s="3">
        <f>5160*(1-0.8)</f>
      </c>
      <c r="D11" s="3">
        <f>5160*(1-0.8)</f>
      </c>
      <c r="E11" s="3">
        <f>5160*(1-0.8)</f>
      </c>
      <c r="F11" s="3">
        <f>5160*(1-0.8)</f>
      </c>
      <c r="G11" s="3">
        <f>5160*(1-0.8)</f>
      </c>
      <c r="H11" s="3">
        <f>5160*(1-0.8)</f>
      </c>
    </row>
    <row r="12">
      <c r="A12" t="s" s="1">
        <v>17</v>
      </c>
      <c r="B12" s="3">
        <f>B9*0.55</f>
      </c>
      <c r="C12" s="3">
        <f>C9*0.55</f>
      </c>
      <c r="D12" s="3">
        <f>D9*0.55</f>
      </c>
      <c r="E12" s="3">
        <f>E9*0.55</f>
      </c>
      <c r="F12" s="3">
        <f>F9*0.55</f>
      </c>
      <c r="G12" s="3">
        <f>G9*0.55</f>
      </c>
      <c r="H12" s="3">
        <f>H9*0.55</f>
      </c>
    </row>
    <row r="13">
      <c r="A13" t="s" s="1">
        <v>3</v>
      </c>
      <c r="B13" s="3">
        <f>B9*0.1</f>
      </c>
      <c r="C13" s="3">
        <f>C9*0.1</f>
      </c>
      <c r="D13" s="3">
        <f>D9*0.1</f>
      </c>
      <c r="E13" s="3">
        <f>E9*0.1</f>
      </c>
      <c r="F13" s="3">
        <f>F9*0.1</f>
      </c>
      <c r="G13" s="3">
        <f>G9*0.1</f>
      </c>
      <c r="H13" s="3">
        <f>H9*0.1</f>
      </c>
    </row>
    <row r="14">
      <c r="A14" t="s" s="1">
        <v>12</v>
      </c>
      <c r="B14" s="3">
        <f>(B12+B13)*0</f>
      </c>
      <c r="C14" s="3">
        <f>(C12+C13)*0</f>
      </c>
      <c r="D14" s="3">
        <f>(D12+D13)*0</f>
      </c>
      <c r="E14" s="3">
        <f>(E12+E13)*0</f>
      </c>
      <c r="F14" s="3">
        <f>(F12+F13)*0</f>
      </c>
      <c r="G14" s="3">
        <f>(G12+G13)*0</f>
      </c>
      <c r="H14" s="3">
        <f>(H12+H13)*0</f>
      </c>
    </row>
    <row r="15">
      <c r="A15" t="s" s="1">
        <v>0</v>
      </c>
      <c r="B15" t="n" s="3">
        <v>2000.0</v>
      </c>
      <c r="C15" t="n" s="3">
        <v>2000.0</v>
      </c>
      <c r="D15" t="n" s="3">
        <v>2000.0</v>
      </c>
      <c r="E15" t="n" s="3">
        <v>2000.0</v>
      </c>
      <c r="F15" t="n" s="3">
        <v>2000.0</v>
      </c>
      <c r="G15" t="n" s="3">
        <v>2000.0</v>
      </c>
      <c r="H15" t="n" s="3">
        <v>2000.0</v>
      </c>
    </row>
    <row r="16">
      <c r="A16" t="s" s="1">
        <v>14</v>
      </c>
      <c r="B16" s="4">
        <f>B12+B13+B14+B15</f>
      </c>
      <c r="C16" s="4">
        <f>C12+C13+C14+C15</f>
      </c>
      <c r="D16" s="4">
        <f>D12+D13+D14+D15</f>
      </c>
      <c r="E16" s="4">
        <f>E12+E13+E14+E15</f>
      </c>
      <c r="F16" s="4">
        <f>F12+F13+F14+F15</f>
      </c>
      <c r="G16" s="4">
        <f>G12+G13+G14+G15</f>
      </c>
      <c r="H16" s="4">
        <f>H12+H13+H14+H15</f>
      </c>
    </row>
    <row r="17">
      <c r="A17" t="s" s="1">
        <v>2</v>
      </c>
      <c r="B17" t="s">
        <v>2</v>
      </c>
      <c r="C17" t="s">
        <v>2</v>
      </c>
      <c r="D17" t="s">
        <v>2</v>
      </c>
      <c r="E17" t="s">
        <v>2</v>
      </c>
      <c r="F17" t="s">
        <v>2</v>
      </c>
      <c r="G17" t="s">
        <v>2</v>
      </c>
      <c r="H17" t="s">
        <v>2</v>
      </c>
    </row>
    <row r="18">
      <c r="A18" t="s" s="1">
        <v>11</v>
      </c>
      <c r="B18" s="3">
        <f>if(B16&gt;118500.0,118500.0*0.06,B16*0.06)</f>
      </c>
      <c r="C18" s="3">
        <f>if(C16&gt;118500.0,118500.0*0.06,C16*0.06)</f>
      </c>
      <c r="D18" s="3">
        <f>if(D16&gt;118500.0,118500.0*0.06,D16*0.06)</f>
      </c>
      <c r="E18" s="3">
        <f>if(E16&gt;118500.0,118500.0*0.06,E16*0.06)</f>
      </c>
      <c r="F18" s="3">
        <f>if(F16&gt;118500.0,118500.0*0.06,F16*0.06)</f>
      </c>
      <c r="G18" s="3">
        <f>if(G16&gt;118500.0,118500.0*0.06,G16*0.06)</f>
      </c>
      <c r="H18" s="3">
        <f>if(H16&gt;118500.0,118500.0*0.06,H16*0.06)</f>
      </c>
    </row>
    <row r="19">
      <c r="A19" t="s" s="1">
        <v>8</v>
      </c>
      <c r="B19" s="3">
        <f>B16*0.01</f>
      </c>
      <c r="C19" s="3">
        <f>C16*0.01</f>
      </c>
      <c r="D19" s="3">
        <f>D16*0.01</f>
      </c>
      <c r="E19" s="3">
        <f>E16*0.01</f>
      </c>
      <c r="F19" s="3">
        <f>F16*0.01</f>
      </c>
      <c r="G19" s="3">
        <f>G16*0.01</f>
      </c>
      <c r="H19" s="3">
        <f>H16*0.01</f>
      </c>
    </row>
    <row r="20">
      <c r="A20" t="s" s="1">
        <v>9</v>
      </c>
      <c r="B20" s="3">
        <f>42.0+972.0</f>
      </c>
      <c r="C20" s="3">
        <f>42.0+972.0</f>
      </c>
      <c r="D20" s="3">
        <f>42.0+972.0</f>
      </c>
      <c r="E20" s="3">
        <f>42.0+972.0</f>
      </c>
      <c r="F20" s="3">
        <f>42.0+972.0</f>
      </c>
      <c r="G20" s="3">
        <f>42.0+972.0</f>
      </c>
      <c r="H20" s="3">
        <f>42.0+972.0</f>
      </c>
    </row>
    <row r="21">
      <c r="A21" t="s" s="1">
        <v>18</v>
      </c>
      <c r="B21" s="3">
        <f>B16*0.01</f>
      </c>
      <c r="C21" s="3">
        <f>C16*0.01</f>
      </c>
      <c r="D21" s="3">
        <f>D16*0.01</f>
      </c>
      <c r="E21" s="3">
        <f>E16*0.01</f>
      </c>
      <c r="F21" s="3">
        <f>F16*0.01</f>
      </c>
      <c r="G21" s="3">
        <f>G16*0.01</f>
      </c>
      <c r="H21" s="3">
        <f>H16*0.01</f>
      </c>
    </row>
    <row r="22">
      <c r="A22" t="s" s="1">
        <v>15</v>
      </c>
      <c r="B22" s="3">
        <f>5160*0.8</f>
      </c>
      <c r="C22" s="3">
        <f>5160*0.8</f>
      </c>
      <c r="D22" s="3">
        <f>5160*0.8</f>
      </c>
      <c r="E22" s="3">
        <f>5160*0.8</f>
      </c>
      <c r="F22" s="3">
        <f>5160*0.8</f>
      </c>
      <c r="G22" s="3">
        <f>5160*0.8</f>
      </c>
      <c r="H22" s="3">
        <f>5160*0.8</f>
      </c>
    </row>
    <row r="23">
      <c r="A23" t="s" s="1">
        <v>16</v>
      </c>
      <c r="B23" s="4">
        <f>B9-B16-B18-B19-B20-B21-B22</f>
      </c>
      <c r="C23" s="4">
        <f>C9-C16-C18-C19-C20-C21-C22</f>
      </c>
      <c r="D23" s="4">
        <f>D9-D16-D18-D19-D20-D21-D22</f>
      </c>
      <c r="E23" s="4">
        <f>E9-E16-E18-E19-E20-E21-E22</f>
      </c>
      <c r="F23" s="4">
        <f>F9-F16-F18-F19-F20-F21-F22</f>
      </c>
      <c r="G23" s="4">
        <f>G9-G16-G18-G19-G20-G21-G22</f>
      </c>
      <c r="H23" s="4">
        <f>H9-H16-H18-H19-H20-H21-H22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2018-01-17T18:22:47Z</dcterms:created>
  <dc:creator>Apache POI</dc:creator>
</cp:coreProperties>
</file>