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rraja\Downloads\"/>
    </mc:Choice>
  </mc:AlternateContent>
  <xr:revisionPtr revIDLastSave="0" documentId="13_ncr:1_{97490316-1147-47B9-BFE7-99DD20F65CDD}" xr6:coauthVersionLast="47" xr6:coauthVersionMax="47" xr10:uidLastSave="{00000000-0000-0000-0000-000000000000}"/>
  <bookViews>
    <workbookView xWindow="-108" yWindow="-108" windowWidth="23256" windowHeight="12456" xr2:uid="{00000000-000D-0000-FFFF-FFFF00000000}"/>
  </bookViews>
  <sheets>
    <sheet name="Sheet2" sheetId="2" r:id="rId1"/>
    <sheet name="Sheet3" sheetId="3" r:id="rId2"/>
    <sheet name="Sheet4" sheetId="4" r:id="rId3"/>
    <sheet name="Sheet5" sheetId="5" r:id="rId4"/>
    <sheet name="Sheet1" sheetId="1" r:id="rId5"/>
  </sheets>
  <definedNames>
    <definedName name="ExternalData_1" localSheetId="4">Sheet1!$B$4:$F$60</definedName>
    <definedName name="Slicer_State">#N/A</definedName>
    <definedName name="state_names">#REF!</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5" l="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J11" i="1"/>
  <c r="G11" i="1"/>
  <c r="J10" i="1"/>
  <c r="G10" i="1"/>
  <c r="J9" i="1"/>
  <c r="G9" i="1"/>
  <c r="G8" i="1"/>
  <c r="J7" i="1"/>
  <c r="G7" i="1"/>
  <c r="G6" i="1"/>
  <c r="J5" i="1"/>
  <c r="G5" i="1"/>
  <c r="J4" i="1"/>
  <c r="M6" i="1" l="1"/>
  <c r="J6" i="1"/>
</calcChain>
</file>

<file path=xl/sharedStrings.xml><?xml version="1.0" encoding="utf-8"?>
<sst xmlns="http://schemas.openxmlformats.org/spreadsheetml/2006/main" count="146" uniqueCount="77">
  <si>
    <t>COVID-19 US by State - current</t>
  </si>
  <si>
    <t>Total</t>
  </si>
  <si>
    <t>NY</t>
  </si>
  <si>
    <t>Positive</t>
  </si>
  <si>
    <t>NJ</t>
  </si>
  <si>
    <t>Pos %</t>
  </si>
  <si>
    <t>MI</t>
  </si>
  <si>
    <t>Deaths</t>
  </si>
  <si>
    <t>CA</t>
  </si>
  <si>
    <t>LA</t>
  </si>
  <si>
    <t>Latest</t>
  </si>
  <si>
    <t>MA</t>
  </si>
  <si>
    <t>Oldest</t>
  </si>
  <si>
    <t>FL</t>
  </si>
  <si>
    <t>Rows</t>
  </si>
  <si>
    <t>IL</t>
  </si>
  <si>
    <t>PA</t>
  </si>
  <si>
    <t>WA</t>
  </si>
  <si>
    <t>GA</t>
  </si>
  <si>
    <t>TX</t>
  </si>
  <si>
    <t>CT</t>
  </si>
  <si>
    <t>CO</t>
  </si>
  <si>
    <t>IN</t>
  </si>
  <si>
    <t>OH</t>
  </si>
  <si>
    <t>TN</t>
  </si>
  <si>
    <t>MD</t>
  </si>
  <si>
    <t>NC</t>
  </si>
  <si>
    <t>MO</t>
  </si>
  <si>
    <t>WI</t>
  </si>
  <si>
    <t>VA</t>
  </si>
  <si>
    <t>AZ</t>
  </si>
  <si>
    <t>SC</t>
  </si>
  <si>
    <t>NV</t>
  </si>
  <si>
    <t>AL</t>
  </si>
  <si>
    <t>MS</t>
  </si>
  <si>
    <t>UT</t>
  </si>
  <si>
    <t>OK</t>
  </si>
  <si>
    <t>MN</t>
  </si>
  <si>
    <t>OR</t>
  </si>
  <si>
    <t>KY</t>
  </si>
  <si>
    <t>ID</t>
  </si>
  <si>
    <t>RI</t>
  </si>
  <si>
    <t>DC</t>
  </si>
  <si>
    <t>AR</t>
  </si>
  <si>
    <t>IA</t>
  </si>
  <si>
    <t>KS</t>
  </si>
  <si>
    <t>NH</t>
  </si>
  <si>
    <t>DE</t>
  </si>
  <si>
    <t>ME</t>
  </si>
  <si>
    <t>NM</t>
  </si>
  <si>
    <t>VT</t>
  </si>
  <si>
    <t>PR</t>
  </si>
  <si>
    <t>HI</t>
  </si>
  <si>
    <t>NE</t>
  </si>
  <si>
    <t>MT</t>
  </si>
  <si>
    <t>WV</t>
  </si>
  <si>
    <t>SD</t>
  </si>
  <si>
    <t>ND</t>
  </si>
  <si>
    <t>WY</t>
  </si>
  <si>
    <t>AK</t>
  </si>
  <si>
    <t>GU</t>
  </si>
  <si>
    <t>VI</t>
  </si>
  <si>
    <t>MP</t>
  </si>
  <si>
    <t>AS</t>
  </si>
  <si>
    <t>State</t>
  </si>
  <si>
    <t>Modified</t>
  </si>
  <si>
    <t>Positivity Percentage</t>
  </si>
  <si>
    <t>Row Labels</t>
  </si>
  <si>
    <t>Grand Total</t>
  </si>
  <si>
    <t>Sum of Positive</t>
  </si>
  <si>
    <t>COVID 19 DASHBOARD</t>
  </si>
  <si>
    <t>DEATH RATIO</t>
  </si>
  <si>
    <t>Sum of Deaths</t>
  </si>
  <si>
    <t>30-Mar</t>
  </si>
  <si>
    <t>31-Mar</t>
  </si>
  <si>
    <t>01-Apr</t>
  </si>
  <si>
    <t>02-Apr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</si>
</sst>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hh:mm"/>
  </numFmts>
  <fonts count="7" x14ac:knownFonts="1">
    <font>
      <sz val="11"/>
      <color theme="1"/>
      <name val="Calibri"/>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sz val="11"/>
      <color theme="10"/>
      <name val="Calibri"/>
      <family val="2"/>
    </font>
    <font>
      <sz val="36"/>
      <color theme="1"/>
      <name val="Calibri"/>
      <family val="2"/>
      <scheme val="minor"/>
    </font>
  </fonts>
  <fills count="4">
    <fill>
      <patternFill patternType="none"/>
    </fill>
    <fill>
      <patternFill patternType="gray125"/>
    </fill>
    <fill>
      <patternFill patternType="solid">
        <fgColor rgb="FFE2EFD9"/>
        <bgColor rgb="FFE2EFD9"/>
      </patternFill>
    </fill>
    <fill>
      <patternFill patternType="solid">
        <fgColor rgb="FF00B050"/>
        <bgColor indexed="64"/>
      </patternFill>
    </fill>
  </fills>
  <borders count="8">
    <border>
      <left/>
      <right/>
      <top/>
      <bottom/>
      <diagonal/>
    </border>
    <border>
      <left style="thin">
        <color rgb="FFBFBFBF"/>
      </left>
      <right style="thin">
        <color rgb="FFBFBFBF"/>
      </right>
      <top style="thin">
        <color rgb="FFBFBFBF"/>
      </top>
      <bottom style="thin">
        <color rgb="FFBFBFBF"/>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s>
  <cellStyleXfs count="1">
    <xf numFmtId="0" fontId="0" fillId="0" borderId="0"/>
  </cellStyleXfs>
  <cellXfs count="23">
    <xf numFmtId="0" fontId="0" fillId="0" borderId="0" xfId="0"/>
    <xf numFmtId="0" fontId="2" fillId="0" borderId="0" xfId="0" applyFont="1"/>
    <xf numFmtId="0" fontId="3" fillId="0" borderId="0" xfId="0" applyFont="1"/>
    <xf numFmtId="0" fontId="4" fillId="2" borderId="1" xfId="0" applyFont="1" applyFill="1" applyBorder="1"/>
    <xf numFmtId="3" fontId="4" fillId="0" borderId="1" xfId="0" applyNumberFormat="1" applyFont="1" applyBorder="1"/>
    <xf numFmtId="0" fontId="4" fillId="0" borderId="0" xfId="0" applyFont="1"/>
    <xf numFmtId="164" fontId="4" fillId="0" borderId="0" xfId="0" applyNumberFormat="1" applyFont="1"/>
    <xf numFmtId="9" fontId="4" fillId="0" borderId="0" xfId="0" applyNumberFormat="1" applyFont="1"/>
    <xf numFmtId="9" fontId="4" fillId="0" borderId="1" xfId="0" applyNumberFormat="1" applyFont="1" applyBorder="1"/>
    <xf numFmtId="164" fontId="4" fillId="0" borderId="1" xfId="0" applyNumberFormat="1" applyFont="1" applyBorder="1"/>
    <xf numFmtId="0" fontId="4" fillId="0" borderId="1" xfId="0" applyFont="1" applyBorder="1"/>
    <xf numFmtId="0" fontId="5" fillId="0" borderId="0" xfId="0" applyFont="1" applyAlignment="1">
      <alignment horizontal="left"/>
    </xf>
    <xf numFmtId="0" fontId="0" fillId="0" borderId="2" xfId="0" pivotButton="1" applyBorder="1"/>
    <xf numFmtId="0" fontId="0" fillId="0" borderId="4" xfId="0" applyBorder="1"/>
    <xf numFmtId="0" fontId="0" fillId="0" borderId="2" xfId="0" applyBorder="1" applyAlignment="1">
      <alignment horizontal="left"/>
    </xf>
    <xf numFmtId="0" fontId="0" fillId="0" borderId="3" xfId="0" applyBorder="1" applyAlignment="1">
      <alignment horizontal="left"/>
    </xf>
    <xf numFmtId="0" fontId="0" fillId="0" borderId="7" xfId="0" applyBorder="1" applyAlignment="1">
      <alignment horizontal="left"/>
    </xf>
    <xf numFmtId="0" fontId="1" fillId="0" borderId="0" xfId="0" applyFont="1"/>
    <xf numFmtId="0" fontId="6" fillId="3" borderId="0" xfId="0" applyFont="1" applyFill="1" applyAlignment="1">
      <alignment horizontal="center"/>
    </xf>
    <xf numFmtId="0" fontId="0" fillId="3" borderId="0" xfId="0" applyFill="1" applyAlignment="1">
      <alignment horizontal="center"/>
    </xf>
    <xf numFmtId="0" fontId="0" fillId="0" borderId="4" xfId="0" applyNumberFormat="1" applyBorder="1"/>
    <xf numFmtId="0" fontId="0" fillId="0" borderId="6" xfId="0" applyNumberFormat="1" applyBorder="1"/>
    <xf numFmtId="0" fontId="0" fillId="0" borderId="5" xfId="0" applyNumberFormat="1" applyBorder="1"/>
  </cellXfs>
  <cellStyles count="1">
    <cellStyle name="Normal" xfId="0" builtinId="0"/>
  </cellStyles>
  <dxfs count="2">
    <dxf>
      <fill>
        <patternFill patternType="solid">
          <fgColor rgb="FFF2F2F2"/>
          <bgColor rgb="FFF2F2F2"/>
        </patternFill>
      </fill>
    </dxf>
    <dxf>
      <fill>
        <patternFill patternType="solid">
          <fgColor rgb="FFD9E2F3"/>
          <bgColor rgb="FFD9E2F3"/>
        </patternFill>
      </fill>
    </dxf>
  </dxfs>
  <tableStyles count="1">
    <tableStyle name="Sheet1-style" pivot="0" count="2" xr9:uid="{00000000-0011-0000-FFFF-FFFF00000000}">
      <tableStyleElement type="headerRow" dxfId="1"/>
      <tableStyleElement type="firstRowStripe" dxfId="0"/>
    </tableStyle>
  </tableStyles>
  <colors>
    <mruColors>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[COVID-19 DASHBOARD.xlsx]Sheet3!PivotTable2</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800"/>
              <a:t>State Wise Positivity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Sheet3!$B$4:$B$60</c:f>
              <c:numCache>
                <c:formatCode>General</c:formatCode>
                <c:ptCount val="56"/>
                <c:pt idx="0">
                  <c:v>143</c:v>
                </c:pt>
                <c:pt idx="1">
                  <c:v>1233</c:v>
                </c:pt>
                <c:pt idx="2">
                  <c:v>643</c:v>
                </c:pt>
                <c:pt idx="3">
                  <c:v>0</c:v>
                </c:pt>
                <c:pt idx="4">
                  <c:v>1598</c:v>
                </c:pt>
                <c:pt idx="5">
                  <c:v>9191</c:v>
                </c:pt>
                <c:pt idx="6">
                  <c:v>3342</c:v>
                </c:pt>
                <c:pt idx="7">
                  <c:v>3824</c:v>
                </c:pt>
                <c:pt idx="8">
                  <c:v>653</c:v>
                </c:pt>
                <c:pt idx="9">
                  <c:v>393</c:v>
                </c:pt>
                <c:pt idx="10">
                  <c:v>8010</c:v>
                </c:pt>
                <c:pt idx="11">
                  <c:v>5348</c:v>
                </c:pt>
                <c:pt idx="12">
                  <c:v>82</c:v>
                </c:pt>
                <c:pt idx="13">
                  <c:v>258</c:v>
                </c:pt>
                <c:pt idx="14">
                  <c:v>614</c:v>
                </c:pt>
                <c:pt idx="15">
                  <c:v>669</c:v>
                </c:pt>
                <c:pt idx="16">
                  <c:v>7695</c:v>
                </c:pt>
                <c:pt idx="17">
                  <c:v>3039</c:v>
                </c:pt>
                <c:pt idx="18">
                  <c:v>552</c:v>
                </c:pt>
                <c:pt idx="19">
                  <c:v>680</c:v>
                </c:pt>
                <c:pt idx="20">
                  <c:v>9150</c:v>
                </c:pt>
                <c:pt idx="21">
                  <c:v>8966</c:v>
                </c:pt>
                <c:pt idx="22">
                  <c:v>2331</c:v>
                </c:pt>
                <c:pt idx="23">
                  <c:v>376</c:v>
                </c:pt>
                <c:pt idx="24">
                  <c:v>10791</c:v>
                </c:pt>
                <c:pt idx="25">
                  <c:v>742</c:v>
                </c:pt>
                <c:pt idx="26">
                  <c:v>1834</c:v>
                </c:pt>
                <c:pt idx="27">
                  <c:v>8</c:v>
                </c:pt>
                <c:pt idx="28">
                  <c:v>1177</c:v>
                </c:pt>
                <c:pt idx="29">
                  <c:v>227</c:v>
                </c:pt>
                <c:pt idx="30">
                  <c:v>1857</c:v>
                </c:pt>
                <c:pt idx="31">
                  <c:v>159</c:v>
                </c:pt>
                <c:pt idx="32">
                  <c:v>246</c:v>
                </c:pt>
                <c:pt idx="33">
                  <c:v>415</c:v>
                </c:pt>
                <c:pt idx="34">
                  <c:v>25590</c:v>
                </c:pt>
                <c:pt idx="35">
                  <c:v>363</c:v>
                </c:pt>
                <c:pt idx="36">
                  <c:v>1458</c:v>
                </c:pt>
                <c:pt idx="37">
                  <c:v>92381</c:v>
                </c:pt>
                <c:pt idx="38">
                  <c:v>2902</c:v>
                </c:pt>
                <c:pt idx="39">
                  <c:v>879</c:v>
                </c:pt>
                <c:pt idx="40">
                  <c:v>736</c:v>
                </c:pt>
                <c:pt idx="41">
                  <c:v>7016</c:v>
                </c:pt>
                <c:pt idx="42">
                  <c:v>316</c:v>
                </c:pt>
                <c:pt idx="43">
                  <c:v>657</c:v>
                </c:pt>
                <c:pt idx="44">
                  <c:v>1554</c:v>
                </c:pt>
                <c:pt idx="45">
                  <c:v>165</c:v>
                </c:pt>
                <c:pt idx="46">
                  <c:v>2845</c:v>
                </c:pt>
                <c:pt idx="47">
                  <c:v>4669</c:v>
                </c:pt>
                <c:pt idx="48">
                  <c:v>1074</c:v>
                </c:pt>
                <c:pt idx="49">
                  <c:v>1706</c:v>
                </c:pt>
                <c:pt idx="50">
                  <c:v>33</c:v>
                </c:pt>
                <c:pt idx="51">
                  <c:v>338</c:v>
                </c:pt>
                <c:pt idx="52">
                  <c:v>5984</c:v>
                </c:pt>
                <c:pt idx="53">
                  <c:v>1730</c:v>
                </c:pt>
                <c:pt idx="54">
                  <c:v>217</c:v>
                </c:pt>
                <c:pt idx="55">
                  <c:v>150</c:v>
                </c:pt>
              </c:numCache>
            </c:numRef>
          </c:val>
          <c:extLst>
            <c:ext xmlns:c16="http://schemas.microsoft.com/office/drawing/2014/chart" uri="{C3380CC4-5D6E-409C-BE32-E72D297353CC}">
              <c16:uniqueId val="{00000000-EF4D-4B6F-B498-A476AA5460B6}"/>
            </c:ext>
          </c:extLst>
        </c:ser>
        <c:dLbls>
          <c:showLegendKey val="0"/>
          <c:showVal val="0"/>
          <c:showCatName val="0"/>
          <c:showSerName val="0"/>
          <c:showPercent val="0"/>
          <c:showBubbleSize val="0"/>
        </c:dLbls>
        <c:gapWidth val="150"/>
        <c:shape val="box"/>
        <c:axId val="96252127"/>
        <c:axId val="48968911"/>
        <c:axId val="0"/>
      </c:bar3DChart>
      <c:catAx>
        <c:axId val="962521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8911"/>
        <c:crosses val="autoZero"/>
        <c:auto val="1"/>
        <c:lblAlgn val="ctr"/>
        <c:lblOffset val="100"/>
        <c:noMultiLvlLbl val="0"/>
      </c:catAx>
      <c:valAx>
        <c:axId val="4896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DASHBOARD.xlsx]Sheet5!PivotTable4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Death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Sheet5!$A$4:$A$8</c:f>
              <c:strCache>
                <c:ptCount val="4"/>
                <c:pt idx="0">
                  <c:v>30-Mar</c:v>
                </c:pt>
                <c:pt idx="1">
                  <c:v>31-Mar</c:v>
                </c:pt>
                <c:pt idx="2">
                  <c:v>01-Apr</c:v>
                </c:pt>
                <c:pt idx="3">
                  <c:v>02-Apr</c:v>
                </c:pt>
              </c:strCache>
            </c:strRef>
          </c:cat>
          <c:val>
            <c:numRef>
              <c:f>Sheet5!$B$4:$B$8</c:f>
              <c:numCache>
                <c:formatCode>General</c:formatCode>
                <c:ptCount val="4"/>
                <c:pt idx="0">
                  <c:v>0</c:v>
                </c:pt>
                <c:pt idx="1">
                  <c:v>6</c:v>
                </c:pt>
                <c:pt idx="2">
                  <c:v>1030</c:v>
                </c:pt>
                <c:pt idx="3">
                  <c:v>4748</c:v>
                </c:pt>
              </c:numCache>
            </c:numRef>
          </c:val>
          <c:smooth val="0"/>
          <c:extLst>
            <c:ext xmlns:c16="http://schemas.microsoft.com/office/drawing/2014/chart" uri="{C3380CC4-5D6E-409C-BE32-E72D297353CC}">
              <c16:uniqueId val="{00000000-DAC9-4BA1-A006-0452979AEF3F}"/>
            </c:ext>
          </c:extLst>
        </c:ser>
        <c:dLbls>
          <c:dLblPos val="ctr"/>
          <c:showLegendKey val="0"/>
          <c:showVal val="1"/>
          <c:showCatName val="0"/>
          <c:showSerName val="0"/>
          <c:showPercent val="0"/>
          <c:showBubbleSize val="0"/>
        </c:dLbls>
        <c:marker val="1"/>
        <c:smooth val="0"/>
        <c:axId val="519219935"/>
        <c:axId val="538431007"/>
      </c:lineChart>
      <c:catAx>
        <c:axId val="519219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8431007"/>
        <c:crosses val="autoZero"/>
        <c:auto val="1"/>
        <c:lblAlgn val="ctr"/>
        <c:lblOffset val="100"/>
        <c:noMultiLvlLbl val="0"/>
      </c:catAx>
      <c:valAx>
        <c:axId val="5384310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921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[COVID-19 DASHBOARD.xlsx]Sheet5!PivotTable5</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Positive over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Sheet5!$E$5</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Sheet5!$D$6:$D$10</c:f>
              <c:strCache>
                <c:ptCount val="4"/>
                <c:pt idx="0">
                  <c:v>30-Mar</c:v>
                </c:pt>
                <c:pt idx="1">
                  <c:v>31-Mar</c:v>
                </c:pt>
                <c:pt idx="2">
                  <c:v>01-Apr</c:v>
                </c:pt>
                <c:pt idx="3">
                  <c:v>02-Apr</c:v>
                </c:pt>
              </c:strCache>
            </c:strRef>
          </c:cat>
          <c:val>
            <c:numRef>
              <c:f>Sheet5!$E$6:$E$10</c:f>
              <c:numCache>
                <c:formatCode>General</c:formatCode>
                <c:ptCount val="4"/>
                <c:pt idx="0">
                  <c:v>0</c:v>
                </c:pt>
                <c:pt idx="1">
                  <c:v>363</c:v>
                </c:pt>
                <c:pt idx="2">
                  <c:v>42704</c:v>
                </c:pt>
                <c:pt idx="3">
                  <c:v>195942</c:v>
                </c:pt>
              </c:numCache>
            </c:numRef>
          </c:val>
          <c:smooth val="0"/>
          <c:extLst>
            <c:ext xmlns:c16="http://schemas.microsoft.com/office/drawing/2014/chart" uri="{C3380CC4-5D6E-409C-BE32-E72D297353CC}">
              <c16:uniqueId val="{00000000-0646-446B-BF8F-4E67EE850B1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19236255"/>
        <c:axId val="538471679"/>
      </c:lineChart>
      <c:catAx>
        <c:axId val="51923625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38471679"/>
        <c:crosses val="autoZero"/>
        <c:auto val="1"/>
        <c:lblAlgn val="ctr"/>
        <c:lblOffset val="100"/>
        <c:noMultiLvlLbl val="0"/>
      </c:catAx>
      <c:valAx>
        <c:axId val="53847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1923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xdr:colOff>
      <xdr:row>6</xdr:row>
      <xdr:rowOff>167640</xdr:rowOff>
    </xdr:from>
    <xdr:to>
      <xdr:col>6</xdr:col>
      <xdr:colOff>541020</xdr:colOff>
      <xdr:row>32</xdr:row>
      <xdr:rowOff>53340</xdr:rowOff>
    </xdr:to>
    <xdr:graphicFrame macro="">
      <xdr:nvGraphicFramePr>
        <xdr:cNvPr id="2" name="Chart 1">
          <a:extLst>
            <a:ext uri="{FF2B5EF4-FFF2-40B4-BE49-F238E27FC236}">
              <a16:creationId xmlns:a16="http://schemas.microsoft.com/office/drawing/2014/main" id="{202ACBF0-9A49-469D-B1B1-43970F89D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4</xdr:row>
      <xdr:rowOff>60960</xdr:rowOff>
    </xdr:from>
    <xdr:ext cx="4015740" cy="480060"/>
    <xdr:sp macro="" textlink="Sheet1!J4">
      <xdr:nvSpPr>
        <xdr:cNvPr id="4" name="Rectangle 3">
          <a:extLst>
            <a:ext uri="{FF2B5EF4-FFF2-40B4-BE49-F238E27FC236}">
              <a16:creationId xmlns:a16="http://schemas.microsoft.com/office/drawing/2014/main" id="{0753AB49-A568-8777-CA4C-020A971031B2}"/>
            </a:ext>
          </a:extLst>
        </xdr:cNvPr>
        <xdr:cNvSpPr/>
      </xdr:nvSpPr>
      <xdr:spPr>
        <a:xfrm>
          <a:off x="0" y="792480"/>
          <a:ext cx="4015740" cy="480060"/>
        </a:xfrm>
        <a:prstGeom prst="rect">
          <a:avLst/>
        </a:prstGeom>
        <a:solidFill>
          <a:srgbClr val="92D050"/>
        </a:solidFill>
      </xdr:spPr>
      <xdr:txBody>
        <a:bodyPr wrap="square" lIns="91440" tIns="45720" rIns="91440" bIns="45720">
          <a:noAutofit/>
        </a:bodyPr>
        <a:lstStyle/>
        <a:p>
          <a:pPr algn="ctr"/>
          <a:fld id="{AE329168-48D3-44F1-8E6C-8CFFAF3754FE}" type="TxLink">
            <a:rPr lang="en-US" sz="2800" b="0" i="0" u="none" strike="noStrike" cap="none" spc="0">
              <a:ln w="12700">
                <a:solidFill>
                  <a:schemeClr val="accent1"/>
                </a:solidFill>
                <a:prstDash val="solid"/>
              </a:ln>
              <a:solidFill>
                <a:srgbClr val="000000"/>
              </a:solidFill>
              <a:effectLst>
                <a:outerShdw dist="38100" dir="2640000" algn="bl" rotWithShape="0">
                  <a:schemeClr val="accent1"/>
                </a:outerShdw>
              </a:effectLst>
              <a:latin typeface="Calibri"/>
              <a:ea typeface="Calibri"/>
              <a:cs typeface="Calibri"/>
            </a:rPr>
            <a:pPr algn="ctr"/>
            <a:t>12,67,658</a:t>
          </a:fld>
          <a:endParaRPr lang="en-US" sz="28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oneCellAnchor>
  <xdr:oneCellAnchor>
    <xdr:from>
      <xdr:col>6</xdr:col>
      <xdr:colOff>358140</xdr:colOff>
      <xdr:row>4</xdr:row>
      <xdr:rowOff>60960</xdr:rowOff>
    </xdr:from>
    <xdr:ext cx="4015740" cy="480060"/>
    <xdr:sp macro="" textlink="Sheet1!J5">
      <xdr:nvSpPr>
        <xdr:cNvPr id="9" name="Rectangle 8">
          <a:extLst>
            <a:ext uri="{FF2B5EF4-FFF2-40B4-BE49-F238E27FC236}">
              <a16:creationId xmlns:a16="http://schemas.microsoft.com/office/drawing/2014/main" id="{8602F6D3-CE11-4DC5-B715-1FCEE956B451}"/>
            </a:ext>
          </a:extLst>
        </xdr:cNvPr>
        <xdr:cNvSpPr/>
      </xdr:nvSpPr>
      <xdr:spPr>
        <a:xfrm>
          <a:off x="4015740" y="792480"/>
          <a:ext cx="4015740" cy="480060"/>
        </a:xfrm>
        <a:prstGeom prst="rect">
          <a:avLst/>
        </a:prstGeom>
        <a:solidFill>
          <a:srgbClr val="92D050"/>
        </a:solidFill>
      </xdr:spPr>
      <xdr:txBody>
        <a:bodyPr wrap="square" lIns="91440" tIns="45720" rIns="91440" bIns="45720">
          <a:noAutofit/>
        </a:bodyPr>
        <a:lstStyle/>
        <a:p>
          <a:pPr algn="ctr"/>
          <a:fld id="{A8019B4B-0B95-43A9-8FDF-A66410274965}" type="TxLink">
            <a:rPr lang="en-US" sz="2800" b="0" i="0" u="none" strike="noStrike" cap="none" spc="0">
              <a:ln w="12700">
                <a:solidFill>
                  <a:schemeClr val="accent1"/>
                </a:solidFill>
                <a:prstDash val="solid"/>
              </a:ln>
              <a:solidFill>
                <a:srgbClr val="000000"/>
              </a:solidFill>
              <a:effectLst>
                <a:outerShdw dist="38100" dir="2640000" algn="bl" rotWithShape="0">
                  <a:schemeClr val="accent1"/>
                </a:outerShdw>
              </a:effectLst>
              <a:latin typeface="Calibri"/>
              <a:ea typeface="Calibri"/>
              <a:cs typeface="Calibri"/>
            </a:rPr>
            <a:pPr algn="ctr"/>
            <a:t>2,39,009</a:t>
          </a:fld>
          <a:endParaRPr lang="en-US" sz="28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oneCellAnchor>
  <xdr:oneCellAnchor>
    <xdr:from>
      <xdr:col>13</xdr:col>
      <xdr:colOff>106680</xdr:colOff>
      <xdr:row>4</xdr:row>
      <xdr:rowOff>60960</xdr:rowOff>
    </xdr:from>
    <xdr:ext cx="4015740" cy="480060"/>
    <xdr:sp macro="" textlink="Sheet1!J7">
      <xdr:nvSpPr>
        <xdr:cNvPr id="10" name="Rectangle 9">
          <a:extLst>
            <a:ext uri="{FF2B5EF4-FFF2-40B4-BE49-F238E27FC236}">
              <a16:creationId xmlns:a16="http://schemas.microsoft.com/office/drawing/2014/main" id="{B4C1800E-0583-4AEF-8126-8547FA8AA18C}"/>
            </a:ext>
          </a:extLst>
        </xdr:cNvPr>
        <xdr:cNvSpPr/>
      </xdr:nvSpPr>
      <xdr:spPr>
        <a:xfrm>
          <a:off x="8031480" y="792480"/>
          <a:ext cx="4015740" cy="480060"/>
        </a:xfrm>
        <a:prstGeom prst="rect">
          <a:avLst/>
        </a:prstGeom>
        <a:solidFill>
          <a:srgbClr val="92D050"/>
        </a:solidFill>
      </xdr:spPr>
      <xdr:txBody>
        <a:bodyPr wrap="square" lIns="91440" tIns="45720" rIns="91440" bIns="45720">
          <a:noAutofit/>
        </a:bodyPr>
        <a:lstStyle/>
        <a:p>
          <a:pPr algn="ctr"/>
          <a:fld id="{51FF1B4A-8CF4-4282-A07D-9A616DE54432}" type="TxLink">
            <a:rPr lang="en-US" sz="2800" b="0" i="0" u="none" strike="noStrike" cap="none" spc="0">
              <a:ln w="12700">
                <a:solidFill>
                  <a:schemeClr val="accent1"/>
                </a:solidFill>
                <a:prstDash val="solid"/>
              </a:ln>
              <a:solidFill>
                <a:srgbClr val="FF0000"/>
              </a:solidFill>
              <a:effectLst>
                <a:outerShdw dist="38100" dir="2640000" algn="bl" rotWithShape="0">
                  <a:schemeClr val="accent1"/>
                </a:outerShdw>
              </a:effectLst>
              <a:latin typeface="Calibri"/>
              <a:ea typeface="Calibri"/>
              <a:cs typeface="Calibri"/>
            </a:rPr>
            <a:pPr algn="ctr"/>
            <a:t>5,784</a:t>
          </a:fld>
          <a:endParaRPr lang="en-US" sz="2800" b="1" cap="none" spc="0">
            <a:ln w="12700">
              <a:solidFill>
                <a:schemeClr val="accent1"/>
              </a:solidFill>
              <a:prstDash val="solid"/>
            </a:ln>
            <a:solidFill>
              <a:srgbClr val="FF0000"/>
            </a:solidFill>
            <a:effectLst>
              <a:outerShdw dist="38100" dir="2640000" algn="bl" rotWithShape="0">
                <a:schemeClr val="accent1"/>
              </a:outerShdw>
            </a:effectLst>
          </a:endParaRPr>
        </a:p>
      </xdr:txBody>
    </xdr:sp>
    <xdr:clientData/>
  </xdr:oneCellAnchor>
  <xdr:oneCellAnchor>
    <xdr:from>
      <xdr:col>19</xdr:col>
      <xdr:colOff>464820</xdr:colOff>
      <xdr:row>4</xdr:row>
      <xdr:rowOff>68580</xdr:rowOff>
    </xdr:from>
    <xdr:ext cx="2263140" cy="472440"/>
    <xdr:sp macro="" textlink="Sheet1!M6">
      <xdr:nvSpPr>
        <xdr:cNvPr id="11" name="Rectangle 10">
          <a:extLst>
            <a:ext uri="{FF2B5EF4-FFF2-40B4-BE49-F238E27FC236}">
              <a16:creationId xmlns:a16="http://schemas.microsoft.com/office/drawing/2014/main" id="{C5C89622-EF51-4A06-AFF9-05808641D8D6}"/>
            </a:ext>
          </a:extLst>
        </xdr:cNvPr>
        <xdr:cNvSpPr/>
      </xdr:nvSpPr>
      <xdr:spPr>
        <a:xfrm>
          <a:off x="12047220" y="800100"/>
          <a:ext cx="2263140" cy="472440"/>
        </a:xfrm>
        <a:prstGeom prst="rect">
          <a:avLst/>
        </a:prstGeom>
        <a:solidFill>
          <a:srgbClr val="92D050"/>
        </a:solidFill>
      </xdr:spPr>
      <xdr:txBody>
        <a:bodyPr wrap="square" lIns="91440" tIns="45720" rIns="91440" bIns="45720">
          <a:noAutofit/>
        </a:bodyPr>
        <a:lstStyle/>
        <a:p>
          <a:pPr algn="ctr"/>
          <a:fld id="{7D2F02F2-F051-4715-85F7-B6774351A7DF}" type="TxLink">
            <a:rPr lang="en-US" sz="2800" b="0" i="0" u="none" strike="noStrike" cap="none" spc="0">
              <a:ln w="12700">
                <a:solidFill>
                  <a:schemeClr val="accent1"/>
                </a:solidFill>
                <a:prstDash val="solid"/>
              </a:ln>
              <a:solidFill>
                <a:srgbClr val="000000"/>
              </a:solidFill>
              <a:effectLst>
                <a:outerShdw dist="38100" dir="2640000" algn="bl" rotWithShape="0">
                  <a:schemeClr val="accent1"/>
                </a:outerShdw>
              </a:effectLst>
              <a:latin typeface="Calibri"/>
              <a:ea typeface="Calibri"/>
              <a:cs typeface="Calibri"/>
            </a:rPr>
            <a:pPr algn="ctr"/>
            <a:t>2.419992553</a:t>
          </a:fld>
          <a:endParaRPr lang="en-US" sz="2800" b="0" i="0" u="none" strike="noStrike" cap="none" spc="0">
            <a:ln w="12700">
              <a:solidFill>
                <a:schemeClr val="accent1"/>
              </a:solidFill>
              <a:prstDash val="solid"/>
            </a:ln>
            <a:solidFill>
              <a:srgbClr val="000000"/>
            </a:solidFill>
            <a:effectLst>
              <a:outerShdw dist="38100" dir="2640000" algn="bl" rotWithShape="0">
                <a:schemeClr val="accent1"/>
              </a:outerShdw>
            </a:effectLst>
            <a:latin typeface="Calibri"/>
            <a:ea typeface="Calibri"/>
            <a:cs typeface="Calibri"/>
          </a:endParaRPr>
        </a:p>
      </xdr:txBody>
    </xdr:sp>
    <xdr:clientData/>
  </xdr:oneCellAnchor>
  <xdr:oneCellAnchor>
    <xdr:from>
      <xdr:col>0</xdr:col>
      <xdr:colOff>7620</xdr:colOff>
      <xdr:row>3</xdr:row>
      <xdr:rowOff>7620</xdr:rowOff>
    </xdr:from>
    <xdr:ext cx="4221480" cy="374141"/>
    <xdr:sp macro="" textlink="">
      <xdr:nvSpPr>
        <xdr:cNvPr id="13" name="TextBox 12">
          <a:extLst>
            <a:ext uri="{FF2B5EF4-FFF2-40B4-BE49-F238E27FC236}">
              <a16:creationId xmlns:a16="http://schemas.microsoft.com/office/drawing/2014/main" id="{68B5DB14-5E89-A25B-248E-4864BAFC5DE5}"/>
            </a:ext>
          </a:extLst>
        </xdr:cNvPr>
        <xdr:cNvSpPr txBox="1"/>
      </xdr:nvSpPr>
      <xdr:spPr>
        <a:xfrm>
          <a:off x="7620" y="556260"/>
          <a:ext cx="4221480" cy="374141"/>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0070C0"/>
              </a:solidFill>
            </a:rPr>
            <a:t>TOTAL</a:t>
          </a:r>
          <a:r>
            <a:rPr lang="en-IN" sz="1800" b="1" baseline="0">
              <a:solidFill>
                <a:srgbClr val="0070C0"/>
              </a:solidFill>
            </a:rPr>
            <a:t> CASE</a:t>
          </a:r>
          <a:endParaRPr lang="en-IN" sz="1800" b="1">
            <a:solidFill>
              <a:srgbClr val="0070C0"/>
            </a:solidFill>
          </a:endParaRPr>
        </a:p>
      </xdr:txBody>
    </xdr:sp>
    <xdr:clientData/>
  </xdr:oneCellAnchor>
  <xdr:oneCellAnchor>
    <xdr:from>
      <xdr:col>6</xdr:col>
      <xdr:colOff>571500</xdr:colOff>
      <xdr:row>3</xdr:row>
      <xdr:rowOff>7620</xdr:rowOff>
    </xdr:from>
    <xdr:ext cx="4046220" cy="348380"/>
    <xdr:sp macro="" textlink="">
      <xdr:nvSpPr>
        <xdr:cNvPr id="15" name="TextBox 14">
          <a:extLst>
            <a:ext uri="{FF2B5EF4-FFF2-40B4-BE49-F238E27FC236}">
              <a16:creationId xmlns:a16="http://schemas.microsoft.com/office/drawing/2014/main" id="{31442751-D0F3-09EB-7A23-51303E66CFCB}"/>
            </a:ext>
          </a:extLst>
        </xdr:cNvPr>
        <xdr:cNvSpPr txBox="1"/>
      </xdr:nvSpPr>
      <xdr:spPr>
        <a:xfrm>
          <a:off x="4229100" y="556260"/>
          <a:ext cx="4046220" cy="34838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solidFill>
                <a:schemeClr val="accent1">
                  <a:lumMod val="50000"/>
                </a:schemeClr>
              </a:solidFill>
            </a:rPr>
            <a:t>TOTAL POSITIVE</a:t>
          </a:r>
          <a:r>
            <a:rPr lang="en-IN" sz="1800" b="1" baseline="0">
              <a:solidFill>
                <a:schemeClr val="accent1">
                  <a:lumMod val="50000"/>
                </a:schemeClr>
              </a:solidFill>
            </a:rPr>
            <a:t> CASES</a:t>
          </a:r>
          <a:endParaRPr lang="en-IN" sz="1800" b="1">
            <a:solidFill>
              <a:schemeClr val="accent1">
                <a:lumMod val="50000"/>
              </a:schemeClr>
            </a:solidFill>
          </a:endParaRPr>
        </a:p>
      </xdr:txBody>
    </xdr:sp>
    <xdr:clientData/>
  </xdr:oneCellAnchor>
  <xdr:oneCellAnchor>
    <xdr:from>
      <xdr:col>13</xdr:col>
      <xdr:colOff>327660</xdr:colOff>
      <xdr:row>3</xdr:row>
      <xdr:rowOff>7620</xdr:rowOff>
    </xdr:from>
    <xdr:ext cx="3832860" cy="374141"/>
    <xdr:sp macro="" textlink="">
      <xdr:nvSpPr>
        <xdr:cNvPr id="17" name="TextBox 16">
          <a:extLst>
            <a:ext uri="{FF2B5EF4-FFF2-40B4-BE49-F238E27FC236}">
              <a16:creationId xmlns:a16="http://schemas.microsoft.com/office/drawing/2014/main" id="{6781EFCF-D346-D382-3037-1E54F307C2CE}"/>
            </a:ext>
          </a:extLst>
        </xdr:cNvPr>
        <xdr:cNvSpPr txBox="1"/>
      </xdr:nvSpPr>
      <xdr:spPr>
        <a:xfrm>
          <a:off x="8252460" y="556260"/>
          <a:ext cx="3832860" cy="374141"/>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FF0000"/>
              </a:solidFill>
            </a:rPr>
            <a:t>TOTAL DEATH</a:t>
          </a:r>
        </a:p>
      </xdr:txBody>
    </xdr:sp>
    <xdr:clientData/>
  </xdr:oneCellAnchor>
  <xdr:oneCellAnchor>
    <xdr:from>
      <xdr:col>19</xdr:col>
      <xdr:colOff>502920</xdr:colOff>
      <xdr:row>3</xdr:row>
      <xdr:rowOff>0</xdr:rowOff>
    </xdr:from>
    <xdr:ext cx="2537460" cy="374141"/>
    <xdr:sp macro="" textlink="">
      <xdr:nvSpPr>
        <xdr:cNvPr id="18" name="TextBox 17">
          <a:extLst>
            <a:ext uri="{FF2B5EF4-FFF2-40B4-BE49-F238E27FC236}">
              <a16:creationId xmlns:a16="http://schemas.microsoft.com/office/drawing/2014/main" id="{708CA704-3438-7F5A-A9F3-FCEFEAB7AF7A}"/>
            </a:ext>
          </a:extLst>
        </xdr:cNvPr>
        <xdr:cNvSpPr txBox="1"/>
      </xdr:nvSpPr>
      <xdr:spPr>
        <a:xfrm>
          <a:off x="12085320" y="548640"/>
          <a:ext cx="2537460" cy="374141"/>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b="1">
              <a:solidFill>
                <a:srgbClr val="993300"/>
              </a:solidFill>
            </a:rPr>
            <a:t>DEATH RATIO</a:t>
          </a:r>
        </a:p>
      </xdr:txBody>
    </xdr:sp>
    <xdr:clientData/>
  </xdr:oneCellAnchor>
  <xdr:twoCellAnchor>
    <xdr:from>
      <xdr:col>6</xdr:col>
      <xdr:colOff>518160</xdr:colOff>
      <xdr:row>6</xdr:row>
      <xdr:rowOff>160020</xdr:rowOff>
    </xdr:from>
    <xdr:to>
      <xdr:col>12</xdr:col>
      <xdr:colOff>213360</xdr:colOff>
      <xdr:row>32</xdr:row>
      <xdr:rowOff>53340</xdr:rowOff>
    </xdr:to>
    <xdr:graphicFrame macro="">
      <xdr:nvGraphicFramePr>
        <xdr:cNvPr id="19" name="Chart 18">
          <a:extLst>
            <a:ext uri="{FF2B5EF4-FFF2-40B4-BE49-F238E27FC236}">
              <a16:creationId xmlns:a16="http://schemas.microsoft.com/office/drawing/2014/main" id="{21F0946F-7298-46C3-8A10-2C456CD21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213360</xdr:colOff>
      <xdr:row>6</xdr:row>
      <xdr:rowOff>175260</xdr:rowOff>
    </xdr:from>
    <xdr:to>
      <xdr:col>17</xdr:col>
      <xdr:colOff>373380</xdr:colOff>
      <xdr:row>32</xdr:row>
      <xdr:rowOff>38100</xdr:rowOff>
    </xdr:to>
    <xdr:graphicFrame macro="">
      <xdr:nvGraphicFramePr>
        <xdr:cNvPr id="20" name="Chart 19">
          <a:extLst>
            <a:ext uri="{FF2B5EF4-FFF2-40B4-BE49-F238E27FC236}">
              <a16:creationId xmlns:a16="http://schemas.microsoft.com/office/drawing/2014/main" id="{299D17C6-EC6B-4F25-A50A-779B42C76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388620</xdr:colOff>
      <xdr:row>7</xdr:row>
      <xdr:rowOff>0</xdr:rowOff>
    </xdr:from>
    <xdr:to>
      <xdr:col>23</xdr:col>
      <xdr:colOff>285348</xdr:colOff>
      <xdr:row>32</xdr:row>
      <xdr:rowOff>68809</xdr:rowOff>
    </xdr:to>
    <mc:AlternateContent xmlns:mc="http://schemas.openxmlformats.org/markup-compatibility/2006">
      <mc:Choice xmlns:a14="http://schemas.microsoft.com/office/drawing/2010/main" Requires="a14">
        <xdr:graphicFrame macro="">
          <xdr:nvGraphicFramePr>
            <xdr:cNvPr id="21" name="State 1">
              <a:extLst>
                <a:ext uri="{FF2B5EF4-FFF2-40B4-BE49-F238E27FC236}">
                  <a16:creationId xmlns:a16="http://schemas.microsoft.com/office/drawing/2014/main" id="{A8346978-C956-4BB0-9358-B245F5CF2456}"/>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0751820" y="1280160"/>
              <a:ext cx="3554328" cy="4640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KISHORE AGRAWAL" refreshedDate="45350.670643750003" createdVersion="8" refreshedVersion="8" minRefreshableVersion="3" recordCount="56" xr:uid="{03573A21-D314-47CB-8198-14D7AA6DE393}">
  <cacheSource type="worksheet">
    <worksheetSource name="Table_1"/>
  </cacheSource>
  <cacheFields count="8">
    <cacheField name="State" numFmtId="0">
      <sharedItems count="56">
        <s v="NY"/>
        <s v="NJ"/>
        <s v="MI"/>
        <s v="CA"/>
        <s v="LA"/>
        <s v="MA"/>
        <s v="FL"/>
        <s v="IL"/>
        <s v="PA"/>
        <s v="WA"/>
        <s v="GA"/>
        <s v="TX"/>
        <s v="CT"/>
        <s v="CO"/>
        <s v="IN"/>
        <s v="OH"/>
        <s v="TN"/>
        <s v="MD"/>
        <s v="NC"/>
        <s v="MO"/>
        <s v="WI"/>
        <s v="VA"/>
        <s v="AZ"/>
        <s v="SC"/>
        <s v="NV"/>
        <s v="AL"/>
        <s v="MS"/>
        <s v="UT"/>
        <s v="OK"/>
        <s v="MN"/>
        <s v="OR"/>
        <s v="KY"/>
        <s v="ID"/>
        <s v="RI"/>
        <s v="DC"/>
        <s v="AR"/>
        <s v="IA"/>
        <s v="KS"/>
        <s v="NH"/>
        <s v="DE"/>
        <s v="ME"/>
        <s v="NM"/>
        <s v="VT"/>
        <s v="PR"/>
        <s v="HI"/>
        <s v="NE"/>
        <s v="MT"/>
        <s v="WV"/>
        <s v="SD"/>
        <s v="ND"/>
        <s v="WY"/>
        <s v="AK"/>
        <s v="GU"/>
        <s v="VI"/>
        <s v="MP"/>
        <s v="AS"/>
      </sharedItems>
    </cacheField>
    <cacheField name="Positive" numFmtId="0">
      <sharedItems containsSemiMixedTypes="0" containsString="0" containsNumber="1" containsInteger="1" minValue="0" maxValue="92381" count="56">
        <n v="92381"/>
        <n v="25590"/>
        <n v="10791"/>
        <n v="9191"/>
        <n v="9150"/>
        <n v="8966"/>
        <n v="8010"/>
        <n v="7695"/>
        <n v="7016"/>
        <n v="5984"/>
        <n v="5348"/>
        <n v="4669"/>
        <n v="3824"/>
        <n v="3342"/>
        <n v="3039"/>
        <n v="2902"/>
        <n v="2845"/>
        <n v="2331"/>
        <n v="1857"/>
        <n v="1834"/>
        <n v="1730"/>
        <n v="1706"/>
        <n v="1598"/>
        <n v="1554"/>
        <n v="1458"/>
        <n v="1233"/>
        <n v="1177"/>
        <n v="1074"/>
        <n v="879"/>
        <n v="742"/>
        <n v="736"/>
        <n v="680"/>
        <n v="669"/>
        <n v="657"/>
        <n v="653"/>
        <n v="643"/>
        <n v="614"/>
        <n v="552"/>
        <n v="415"/>
        <n v="393"/>
        <n v="376"/>
        <n v="363"/>
        <n v="338"/>
        <n v="316"/>
        <n v="258"/>
        <n v="246"/>
        <n v="227"/>
        <n v="217"/>
        <n v="165"/>
        <n v="159"/>
        <n v="150"/>
        <n v="143"/>
        <n v="82"/>
        <n v="33"/>
        <n v="8"/>
        <n v="0"/>
      </sharedItems>
    </cacheField>
    <cacheField name="Deaths" numFmtId="0">
      <sharedItems containsString="0" containsBlank="1" containsNumber="1" containsInteger="1" minValue="0" maxValue="2373"/>
    </cacheField>
    <cacheField name="Modified" numFmtId="164">
      <sharedItems containsSemiMixedTypes="0" containsNonDate="0" containsDate="1" containsString="0" minDate="2020-03-30T21:00:00" maxDate="2020-04-02T14:45:00" count="35">
        <d v="2020-04-02T09:45:00"/>
        <d v="2020-04-02T11:00:00"/>
        <d v="2020-04-02T09:00:00"/>
        <d v="2020-04-01T22:00:00"/>
        <d v="2020-04-02T14:00:00"/>
        <d v="2020-04-02T09:01:00"/>
        <d v="2020-04-02T10:00:00"/>
        <d v="2020-04-01T18:00:00"/>
        <d v="2020-04-02T09:28:00"/>
        <d v="2020-04-01T19:00:00"/>
        <d v="2020-04-02T13:30:00"/>
        <d v="2020-04-01T16:00:00"/>
        <d v="2020-04-01T21:59:00"/>
        <d v="2020-04-02T12:00:00"/>
        <d v="2020-04-02T13:00:00"/>
        <d v="2020-04-02T08:00:00"/>
        <d v="2020-04-02T07:00:00"/>
        <d v="2020-04-02T14:04:00"/>
        <d v="2020-04-02T07:30:00"/>
        <d v="2020-04-01T17:00:00"/>
        <d v="2020-04-01T06:00:00"/>
        <d v="2020-04-01T09:00:00"/>
        <d v="2020-04-01T15:00:00"/>
        <d v="2020-04-02T13:58:00"/>
        <d v="2020-04-02T12:45:00"/>
        <d v="2020-04-01T07:00:00"/>
        <d v="2020-04-02T14:45:00"/>
        <d v="2020-03-31T22:00:00"/>
        <d v="2020-04-02T05:00:00"/>
        <d v="2020-04-01T22:17:00"/>
        <d v="2020-04-02T10:56:00"/>
        <d v="2020-04-02T08:30:00"/>
        <d v="2020-04-02T06:30:00"/>
        <d v="2020-04-02T01:00:00"/>
        <d v="2020-03-30T21:00:00"/>
      </sharedItems>
      <fieldGroup par="7"/>
    </cacheField>
    <cacheField name="Total" numFmtId="0">
      <sharedItems containsSemiMixedTypes="0" containsString="0" containsNumber="1" containsInteger="1" minValue="20" maxValue="238965"/>
    </cacheField>
    <cacheField name="Positivity Percentage" numFmtId="9">
      <sharedItems containsSemiMixedTypes="0" containsString="0" containsNumber="1" minValue="0" maxValue="0.47570975136660199"/>
    </cacheField>
    <cacheField name="Days (Modified)" numFmtId="0" databaseField="0">
      <fieldGroup base="3">
        <rangePr groupBy="days" startDate="2020-03-30T21:00:00" endDate="2020-04-02T14:45:00"/>
        <groupItems count="368">
          <s v="&lt;30-03-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4-2020"/>
        </groupItems>
      </fieldGroup>
    </cacheField>
    <cacheField name="Months (Modified)" numFmtId="0" databaseField="0">
      <fieldGroup base="3">
        <rangePr groupBy="months" startDate="2020-03-30T21:00:00" endDate="2020-04-02T14:45:00"/>
        <groupItems count="14">
          <s v="&lt;30-03-2020"/>
          <s v="Jan"/>
          <s v="Feb"/>
          <s v="Mar"/>
          <s v="Apr"/>
          <s v="May"/>
          <s v="Jun"/>
          <s v="Jul"/>
          <s v="Aug"/>
          <s v="Sep"/>
          <s v="Oct"/>
          <s v="Nov"/>
          <s v="Dec"/>
          <s v="&gt;02-04-2020"/>
        </groupItems>
      </fieldGroup>
    </cacheField>
  </cacheFields>
  <extLst>
    <ext xmlns:x14="http://schemas.microsoft.com/office/spreadsheetml/2009/9/main" uri="{725AE2AE-9491-48be-B2B4-4EB974FC3084}">
      <x14:pivotCacheDefinition pivotCacheId="869618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n v="2373"/>
    <x v="0"/>
    <n v="238965"/>
    <n v="0.38658799405770722"/>
  </r>
  <r>
    <x v="1"/>
    <x v="1"/>
    <n v="537"/>
    <x v="1"/>
    <n v="59110"/>
    <n v="0.43292167145998983"/>
  </r>
  <r>
    <x v="2"/>
    <x v="2"/>
    <n v="417"/>
    <x v="2"/>
    <n v="22684"/>
    <n v="0.47570975136660199"/>
  </r>
  <r>
    <x v="3"/>
    <x v="3"/>
    <n v="203"/>
    <x v="3"/>
    <n v="33000"/>
    <n v="0.27851515151515149"/>
  </r>
  <r>
    <x v="4"/>
    <x v="4"/>
    <n v="310"/>
    <x v="1"/>
    <n v="51086"/>
    <n v="0.17910973652272638"/>
  </r>
  <r>
    <x v="5"/>
    <x v="5"/>
    <n v="154"/>
    <x v="4"/>
    <n v="56608"/>
    <n v="0.15838750706613905"/>
  </r>
  <r>
    <x v="6"/>
    <x v="6"/>
    <n v="128"/>
    <x v="5"/>
    <n v="77296"/>
    <n v="0.10362761333057338"/>
  </r>
  <r>
    <x v="7"/>
    <x v="7"/>
    <n v="157"/>
    <x v="3"/>
    <n v="43656"/>
    <n v="0.17626443100604727"/>
  </r>
  <r>
    <x v="8"/>
    <x v="8"/>
    <n v="90"/>
    <x v="6"/>
    <n v="54714"/>
    <n v="0.1282304346236795"/>
  </r>
  <r>
    <x v="9"/>
    <x v="9"/>
    <n v="247"/>
    <x v="7"/>
    <n v="74798"/>
    <n v="8.0002139094628194E-2"/>
  </r>
  <r>
    <x v="10"/>
    <x v="10"/>
    <n v="163"/>
    <x v="8"/>
    <n v="22957"/>
    <n v="0.2329572679357059"/>
  </r>
  <r>
    <x v="11"/>
    <x v="11"/>
    <n v="70"/>
    <x v="9"/>
    <n v="50679"/>
    <n v="9.2128889678170442E-2"/>
  </r>
  <r>
    <x v="12"/>
    <x v="12"/>
    <n v="112"/>
    <x v="10"/>
    <n v="18300"/>
    <n v="0.20896174863387978"/>
  </r>
  <r>
    <x v="13"/>
    <x v="13"/>
    <n v="80"/>
    <x v="11"/>
    <n v="18645"/>
    <n v="0.17924376508447304"/>
  </r>
  <r>
    <x v="14"/>
    <x v="14"/>
    <n v="78"/>
    <x v="12"/>
    <n v="16285"/>
    <n v="0.18661344795824378"/>
  </r>
  <r>
    <x v="15"/>
    <x v="15"/>
    <n v="81"/>
    <x v="13"/>
    <n v="34918"/>
    <n v="8.3108998224411479E-2"/>
  </r>
  <r>
    <x v="16"/>
    <x v="16"/>
    <n v="32"/>
    <x v="14"/>
    <n v="34611"/>
    <n v="8.2199300800323602E-2"/>
  </r>
  <r>
    <x v="17"/>
    <x v="17"/>
    <n v="36"/>
    <x v="15"/>
    <n v="21221"/>
    <n v="0.10984402243061119"/>
  </r>
  <r>
    <x v="18"/>
    <x v="18"/>
    <n v="16"/>
    <x v="13"/>
    <n v="28679"/>
    <n v="6.4751211687994706E-2"/>
  </r>
  <r>
    <x v="19"/>
    <x v="19"/>
    <n v="19"/>
    <x v="14"/>
    <n v="19683"/>
    <n v="9.3176853121983441E-2"/>
  </r>
  <r>
    <x v="20"/>
    <x v="20"/>
    <n v="31"/>
    <x v="4"/>
    <n v="22047"/>
    <n v="7.8468725903751077E-2"/>
  </r>
  <r>
    <x v="21"/>
    <x v="21"/>
    <n v="41"/>
    <x v="16"/>
    <n v="17589"/>
    <n v="9.6992438455853092E-2"/>
  </r>
  <r>
    <x v="22"/>
    <x v="22"/>
    <n v="32"/>
    <x v="3"/>
    <n v="22709"/>
    <n v="7.0368576335373634E-2"/>
  </r>
  <r>
    <x v="23"/>
    <x v="23"/>
    <n v="31"/>
    <x v="17"/>
    <n v="6995"/>
    <n v="0.22215868477483916"/>
  </r>
  <r>
    <x v="24"/>
    <x v="24"/>
    <n v="38"/>
    <x v="18"/>
    <n v="14046"/>
    <n v="0.10380179410508329"/>
  </r>
  <r>
    <x v="25"/>
    <x v="25"/>
    <n v="32"/>
    <x v="3"/>
    <n v="8736"/>
    <n v="0.14114010989010989"/>
  </r>
  <r>
    <x v="26"/>
    <x v="26"/>
    <n v="26"/>
    <x v="19"/>
    <n v="5930"/>
    <n v="0.19848229342327151"/>
  </r>
  <r>
    <x v="27"/>
    <x v="27"/>
    <n v="7"/>
    <x v="14"/>
    <n v="21065"/>
    <n v="5.0985046285307381E-2"/>
  </r>
  <r>
    <x v="28"/>
    <x v="28"/>
    <n v="34"/>
    <x v="20"/>
    <n v="2144"/>
    <n v="0.4099813432835821"/>
  </r>
  <r>
    <x v="29"/>
    <x v="29"/>
    <n v="18"/>
    <x v="6"/>
    <n v="22394"/>
    <n v="3.313387514512816E-2"/>
  </r>
  <r>
    <x v="30"/>
    <x v="30"/>
    <n v="19"/>
    <x v="21"/>
    <n v="14868"/>
    <n v="4.9502286790422387E-2"/>
  </r>
  <r>
    <x v="31"/>
    <x v="31"/>
    <n v="20"/>
    <x v="22"/>
    <n v="7900"/>
    <n v="8.6075949367088608E-2"/>
  </r>
  <r>
    <x v="32"/>
    <x v="32"/>
    <n v="9"/>
    <x v="19"/>
    <n v="7282"/>
    <n v="9.1870365284262567E-2"/>
  </r>
  <r>
    <x v="33"/>
    <x v="33"/>
    <n v="12"/>
    <x v="23"/>
    <n v="5069"/>
    <n v="0.12961136318800554"/>
  </r>
  <r>
    <x v="34"/>
    <x v="34"/>
    <n v="12"/>
    <x v="16"/>
    <n v="5070"/>
    <n v="0.12879684418145956"/>
  </r>
  <r>
    <x v="35"/>
    <x v="35"/>
    <n v="12"/>
    <x v="24"/>
    <n v="8523"/>
    <n v="7.5442919159920213E-2"/>
  </r>
  <r>
    <x v="36"/>
    <x v="36"/>
    <n v="11"/>
    <x v="3"/>
    <n v="8668"/>
    <n v="7.0835256114443926E-2"/>
  </r>
  <r>
    <x v="37"/>
    <x v="37"/>
    <n v="13"/>
    <x v="6"/>
    <n v="6611"/>
    <n v="8.3497201633640897E-2"/>
  </r>
  <r>
    <x v="38"/>
    <x v="38"/>
    <n v="4"/>
    <x v="25"/>
    <n v="6493"/>
    <n v="6.391498536885877E-2"/>
  </r>
  <r>
    <x v="39"/>
    <x v="39"/>
    <n v="12"/>
    <x v="26"/>
    <n v="4959"/>
    <n v="7.9249848759830613E-2"/>
  </r>
  <r>
    <x v="40"/>
    <x v="40"/>
    <n v="7"/>
    <x v="15"/>
    <n v="6464"/>
    <n v="5.8168316831683171E-2"/>
  </r>
  <r>
    <x v="41"/>
    <x v="41"/>
    <n v="6"/>
    <x v="27"/>
    <n v="14011"/>
    <n v="2.5908214973949038E-2"/>
  </r>
  <r>
    <x v="42"/>
    <x v="42"/>
    <n v="17"/>
    <x v="1"/>
    <n v="5049"/>
    <n v="6.6943949296890473E-2"/>
  </r>
  <r>
    <x v="43"/>
    <x v="43"/>
    <n v="12"/>
    <x v="28"/>
    <n v="1920"/>
    <n v="0.16458333333333333"/>
  </r>
  <r>
    <x v="44"/>
    <x v="44"/>
    <n v="1"/>
    <x v="11"/>
    <n v="10464"/>
    <n v="2.4655963302752295E-2"/>
  </r>
  <r>
    <x v="45"/>
    <x v="45"/>
    <n v="5"/>
    <x v="13"/>
    <n v="4224"/>
    <n v="5.823863636363636E-2"/>
  </r>
  <r>
    <x v="46"/>
    <x v="46"/>
    <n v="5"/>
    <x v="15"/>
    <n v="5320"/>
    <n v="4.2669172932330829E-2"/>
  </r>
  <r>
    <x v="47"/>
    <x v="47"/>
    <n v="2"/>
    <x v="29"/>
    <n v="5493"/>
    <n v="3.9504824321864189E-2"/>
  </r>
  <r>
    <x v="48"/>
    <x v="48"/>
    <n v="2"/>
    <x v="11"/>
    <n v="4382"/>
    <n v="3.7654039251483341E-2"/>
  </r>
  <r>
    <x v="49"/>
    <x v="49"/>
    <n v="3"/>
    <x v="30"/>
    <n v="4980"/>
    <n v="3.1927710843373494E-2"/>
  </r>
  <r>
    <x v="50"/>
    <x v="50"/>
    <n v="0"/>
    <x v="31"/>
    <n v="2589"/>
    <n v="5.7937427578215531E-2"/>
  </r>
  <r>
    <x v="51"/>
    <x v="51"/>
    <n v="3"/>
    <x v="9"/>
    <n v="5022"/>
    <n v="2.8474711270410194E-2"/>
  </r>
  <r>
    <x v="52"/>
    <x v="52"/>
    <n v="3"/>
    <x v="32"/>
    <n v="524"/>
    <n v="0.15648854961832062"/>
  </r>
  <r>
    <x v="53"/>
    <x v="53"/>
    <m/>
    <x v="18"/>
    <n v="182"/>
    <n v="0.18131868131868131"/>
  </r>
  <r>
    <x v="54"/>
    <x v="54"/>
    <n v="1"/>
    <x v="33"/>
    <n v="21"/>
    <n v="0.38095238095238093"/>
  </r>
  <r>
    <x v="55"/>
    <x v="55"/>
    <n v="0"/>
    <x v="34"/>
    <n v="2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5F605-8AC9-4F27-AB53-6012CC0756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60" firstHeaderRow="1" firstDataRow="1" firstDataCol="1"/>
  <pivotFields count="8">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Positive" fld="1" baseField="0" baseItem="0"/>
  </dataFields>
  <chartFormats count="1">
    <chartFormat chart="1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2AB492-FC44-42C9-B7B7-C1704BF2A8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A4" firstHeaderRow="1" firstDataRow="1" firstDataCol="0"/>
  <pivotFields count="8">
    <pivotField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pivotField showAll="0"/>
    <pivotField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Positive" fld="1"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46287-B6B3-4F24-B373-18AEAF276D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5:E10" firstHeaderRow="1" firstDataRow="1" firstDataCol="1"/>
  <pivotFields count="8">
    <pivotField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pivotField showAll="0"/>
    <pivotField axis="axisRow"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6"/>
    <field x="3"/>
    <field x="7"/>
  </rowFields>
  <rowItems count="5">
    <i>
      <x v="90"/>
    </i>
    <i>
      <x v="91"/>
    </i>
    <i>
      <x v="92"/>
    </i>
    <i>
      <x v="93"/>
    </i>
    <i t="grand">
      <x/>
    </i>
  </rowItems>
  <colItems count="1">
    <i/>
  </colItems>
  <dataFields count="1">
    <dataField name="Sum of Positive" fld="1" baseField="0" baseItem="0"/>
  </dataFields>
  <chartFormats count="1">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5AD175-5DB5-4F55-87F7-2753F2E9CC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8">
    <pivotField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dataField="1" showAll="0"/>
    <pivotField axis="axisRow" numFmtId="164" showAll="0">
      <items count="36">
        <item x="34"/>
        <item x="27"/>
        <item x="20"/>
        <item x="25"/>
        <item x="21"/>
        <item x="22"/>
        <item x="11"/>
        <item x="19"/>
        <item x="7"/>
        <item x="9"/>
        <item x="12"/>
        <item x="3"/>
        <item x="29"/>
        <item x="33"/>
        <item x="28"/>
        <item x="32"/>
        <item x="16"/>
        <item x="18"/>
        <item x="15"/>
        <item x="31"/>
        <item x="2"/>
        <item x="5"/>
        <item x="8"/>
        <item x="0"/>
        <item x="6"/>
        <item x="30"/>
        <item x="1"/>
        <item x="13"/>
        <item x="24"/>
        <item x="14"/>
        <item x="10"/>
        <item x="23"/>
        <item x="4"/>
        <item x="17"/>
        <item x="26"/>
        <item t="default"/>
      </items>
    </pivotField>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6"/>
    <field x="3"/>
    <field x="7"/>
  </rowFields>
  <rowItems count="5">
    <i>
      <x v="90"/>
    </i>
    <i>
      <x v="91"/>
    </i>
    <i>
      <x v="92"/>
    </i>
    <i>
      <x v="93"/>
    </i>
    <i t="grand">
      <x/>
    </i>
  </rowItems>
  <colItems count="1">
    <i/>
  </colItems>
  <dataFields count="1">
    <dataField name="Sum of Deaths" fld="2" baseField="0" baseItem="0"/>
  </dataFields>
  <chartFormats count="1">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FD8A1B8-BBFB-4035-BBC7-D5E12B158773}" sourceName="State">
  <pivotTables>
    <pivotTable tabId="3" name="PivotTable2"/>
    <pivotTable tabId="4" name="PivotTable3"/>
    <pivotTable tabId="5" name="PivotTable4"/>
    <pivotTable tabId="5" name="PivotTable5"/>
  </pivotTables>
  <data>
    <tabular pivotCacheId="869618053">
      <items count="56">
        <i x="51" s="1"/>
        <i x="25" s="1"/>
        <i x="35" s="1"/>
        <i x="55" s="1"/>
        <i x="22" s="1"/>
        <i x="3" s="1"/>
        <i x="13" s="1"/>
        <i x="12" s="1"/>
        <i x="34" s="1"/>
        <i x="39" s="1"/>
        <i x="6" s="1"/>
        <i x="10" s="1"/>
        <i x="52" s="1"/>
        <i x="44" s="1"/>
        <i x="36" s="1"/>
        <i x="32" s="1"/>
        <i x="7" s="1"/>
        <i x="14" s="1"/>
        <i x="37" s="1"/>
        <i x="31" s="1"/>
        <i x="4" s="1"/>
        <i x="5" s="1"/>
        <i x="17" s="1"/>
        <i x="40" s="1"/>
        <i x="2" s="1"/>
        <i x="29" s="1"/>
        <i x="19" s="1"/>
        <i x="54" s="1"/>
        <i x="26" s="1"/>
        <i x="46" s="1"/>
        <i x="18" s="1"/>
        <i x="49" s="1"/>
        <i x="45" s="1"/>
        <i x="38" s="1"/>
        <i x="1" s="1"/>
        <i x="41" s="1"/>
        <i x="24" s="1"/>
        <i x="0" s="1"/>
        <i x="15" s="1"/>
        <i x="28" s="1"/>
        <i x="30" s="1"/>
        <i x="8" s="1"/>
        <i x="43" s="1"/>
        <i x="33" s="1"/>
        <i x="23" s="1"/>
        <i x="48" s="1"/>
        <i x="16" s="1"/>
        <i x="11" s="1"/>
        <i x="27" s="1"/>
        <i x="21" s="1"/>
        <i x="53" s="1"/>
        <i x="42" s="1"/>
        <i x="9" s="1"/>
        <i x="20" s="1"/>
        <i x="47" s="1"/>
        <i x="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316D7B4D-D62A-42AB-8054-93E70DC61EC0}" cache="Slicer_State" caption="State" columnCount="6" style="SlicerStyleLight4"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G60">
  <autoFilter ref="B4:G60" xr:uid="{00000000-000C-0000-FFFF-FFFF00000000}"/>
  <sortState xmlns:xlrd2="http://schemas.microsoft.com/office/spreadsheetml/2017/richdata2" ref="B5:G60">
    <sortCondition descending="1" ref="C4:C60"/>
  </sortState>
  <tableColumns count="6">
    <tableColumn id="1" xr3:uid="{00000000-0010-0000-0000-000001000000}" name="State"/>
    <tableColumn id="2" xr3:uid="{00000000-0010-0000-0000-000002000000}" name="Positive"/>
    <tableColumn id="3" xr3:uid="{00000000-0010-0000-0000-000003000000}" name="Deaths"/>
    <tableColumn id="4" xr3:uid="{00000000-0010-0000-0000-000004000000}" name="Modified"/>
    <tableColumn id="5" xr3:uid="{00000000-0010-0000-0000-000005000000}" name="Total"/>
    <tableColumn id="6" xr3:uid="{00000000-0010-0000-0000-000006000000}" name="Positivity Percentage"/>
  </tableColumns>
  <tableStyleInfo name="TableStyleLight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A4E0E-3FED-4829-A30B-A973E237C979}">
  <dimension ref="A1:X3"/>
  <sheetViews>
    <sheetView showGridLines="0" tabSelected="1" workbookViewId="0">
      <selection sqref="A1:X3"/>
    </sheetView>
  </sheetViews>
  <sheetFormatPr defaultRowHeight="14.4" x14ac:dyDescent="0.3"/>
  <sheetData>
    <row r="1" spans="1:24" x14ac:dyDescent="0.3">
      <c r="A1" s="18" t="s">
        <v>70</v>
      </c>
      <c r="B1" s="19"/>
      <c r="C1" s="19"/>
      <c r="D1" s="19"/>
      <c r="E1" s="19"/>
      <c r="F1" s="19"/>
      <c r="G1" s="19"/>
      <c r="H1" s="19"/>
      <c r="I1" s="19"/>
      <c r="J1" s="19"/>
      <c r="K1" s="19"/>
      <c r="L1" s="19"/>
      <c r="M1" s="19"/>
      <c r="N1" s="19"/>
      <c r="O1" s="19"/>
      <c r="P1" s="19"/>
      <c r="Q1" s="19"/>
      <c r="R1" s="19"/>
      <c r="S1" s="19"/>
      <c r="T1" s="19"/>
      <c r="U1" s="19"/>
      <c r="V1" s="19"/>
      <c r="W1" s="19"/>
      <c r="X1" s="19"/>
    </row>
    <row r="2" spans="1:24" x14ac:dyDescent="0.3">
      <c r="A2" s="19"/>
      <c r="B2" s="19"/>
      <c r="C2" s="19"/>
      <c r="D2" s="19"/>
      <c r="E2" s="19"/>
      <c r="F2" s="19"/>
      <c r="G2" s="19"/>
      <c r="H2" s="19"/>
      <c r="I2" s="19"/>
      <c r="J2" s="19"/>
      <c r="K2" s="19"/>
      <c r="L2" s="19"/>
      <c r="M2" s="19"/>
      <c r="N2" s="19"/>
      <c r="O2" s="19"/>
      <c r="P2" s="19"/>
      <c r="Q2" s="19"/>
      <c r="R2" s="19"/>
      <c r="S2" s="19"/>
      <c r="T2" s="19"/>
      <c r="U2" s="19"/>
      <c r="V2" s="19"/>
      <c r="W2" s="19"/>
      <c r="X2" s="19"/>
    </row>
    <row r="3" spans="1:24" x14ac:dyDescent="0.3">
      <c r="A3" s="19"/>
      <c r="B3" s="19"/>
      <c r="C3" s="19"/>
      <c r="D3" s="19"/>
      <c r="E3" s="19"/>
      <c r="F3" s="19"/>
      <c r="G3" s="19"/>
      <c r="H3" s="19"/>
      <c r="I3" s="19"/>
      <c r="J3" s="19"/>
      <c r="K3" s="19"/>
      <c r="L3" s="19"/>
      <c r="M3" s="19"/>
      <c r="N3" s="19"/>
      <c r="O3" s="19"/>
      <c r="P3" s="19"/>
      <c r="Q3" s="19"/>
      <c r="R3" s="19"/>
      <c r="S3" s="19"/>
      <c r="T3" s="19"/>
      <c r="U3" s="19"/>
      <c r="V3" s="19"/>
      <c r="W3" s="19"/>
      <c r="X3" s="19"/>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35AC-8E0E-4400-BC29-C9A61158551A}">
  <dimension ref="A3:B60"/>
  <sheetViews>
    <sheetView workbookViewId="0">
      <selection activeCell="D11" sqref="D11"/>
    </sheetView>
  </sheetViews>
  <sheetFormatPr defaultRowHeight="14.4" x14ac:dyDescent="0.3"/>
  <cols>
    <col min="1" max="1" width="12.44140625" bestFit="1" customWidth="1"/>
    <col min="2" max="2" width="13.5546875" bestFit="1" customWidth="1"/>
    <col min="5" max="6" width="8.88671875" customWidth="1"/>
  </cols>
  <sheetData>
    <row r="3" spans="1:2" x14ac:dyDescent="0.3">
      <c r="A3" s="12" t="s">
        <v>67</v>
      </c>
      <c r="B3" s="13" t="s">
        <v>69</v>
      </c>
    </row>
    <row r="4" spans="1:2" x14ac:dyDescent="0.3">
      <c r="A4" s="14" t="s">
        <v>59</v>
      </c>
      <c r="B4" s="20">
        <v>143</v>
      </c>
    </row>
    <row r="5" spans="1:2" x14ac:dyDescent="0.3">
      <c r="A5" s="15" t="s">
        <v>33</v>
      </c>
      <c r="B5" s="22">
        <v>1233</v>
      </c>
    </row>
    <row r="6" spans="1:2" x14ac:dyDescent="0.3">
      <c r="A6" s="15" t="s">
        <v>43</v>
      </c>
      <c r="B6" s="22">
        <v>643</v>
      </c>
    </row>
    <row r="7" spans="1:2" x14ac:dyDescent="0.3">
      <c r="A7" s="15" t="s">
        <v>63</v>
      </c>
      <c r="B7" s="22">
        <v>0</v>
      </c>
    </row>
    <row r="8" spans="1:2" x14ac:dyDescent="0.3">
      <c r="A8" s="15" t="s">
        <v>30</v>
      </c>
      <c r="B8" s="22">
        <v>1598</v>
      </c>
    </row>
    <row r="9" spans="1:2" x14ac:dyDescent="0.3">
      <c r="A9" s="15" t="s">
        <v>8</v>
      </c>
      <c r="B9" s="22">
        <v>9191</v>
      </c>
    </row>
    <row r="10" spans="1:2" x14ac:dyDescent="0.3">
      <c r="A10" s="15" t="s">
        <v>21</v>
      </c>
      <c r="B10" s="22">
        <v>3342</v>
      </c>
    </row>
    <row r="11" spans="1:2" x14ac:dyDescent="0.3">
      <c r="A11" s="15" t="s">
        <v>20</v>
      </c>
      <c r="B11" s="22">
        <v>3824</v>
      </c>
    </row>
    <row r="12" spans="1:2" x14ac:dyDescent="0.3">
      <c r="A12" s="15" t="s">
        <v>42</v>
      </c>
      <c r="B12" s="22">
        <v>653</v>
      </c>
    </row>
    <row r="13" spans="1:2" x14ac:dyDescent="0.3">
      <c r="A13" s="15" t="s">
        <v>47</v>
      </c>
      <c r="B13" s="22">
        <v>393</v>
      </c>
    </row>
    <row r="14" spans="1:2" x14ac:dyDescent="0.3">
      <c r="A14" s="15" t="s">
        <v>13</v>
      </c>
      <c r="B14" s="22">
        <v>8010</v>
      </c>
    </row>
    <row r="15" spans="1:2" x14ac:dyDescent="0.3">
      <c r="A15" s="15" t="s">
        <v>18</v>
      </c>
      <c r="B15" s="22">
        <v>5348</v>
      </c>
    </row>
    <row r="16" spans="1:2" x14ac:dyDescent="0.3">
      <c r="A16" s="15" t="s">
        <v>60</v>
      </c>
      <c r="B16" s="22">
        <v>82</v>
      </c>
    </row>
    <row r="17" spans="1:2" x14ac:dyDescent="0.3">
      <c r="A17" s="15" t="s">
        <v>52</v>
      </c>
      <c r="B17" s="22">
        <v>258</v>
      </c>
    </row>
    <row r="18" spans="1:2" x14ac:dyDescent="0.3">
      <c r="A18" s="15" t="s">
        <v>44</v>
      </c>
      <c r="B18" s="22">
        <v>614</v>
      </c>
    </row>
    <row r="19" spans="1:2" x14ac:dyDescent="0.3">
      <c r="A19" s="15" t="s">
        <v>40</v>
      </c>
      <c r="B19" s="22">
        <v>669</v>
      </c>
    </row>
    <row r="20" spans="1:2" x14ac:dyDescent="0.3">
      <c r="A20" s="15" t="s">
        <v>15</v>
      </c>
      <c r="B20" s="22">
        <v>7695</v>
      </c>
    </row>
    <row r="21" spans="1:2" x14ac:dyDescent="0.3">
      <c r="A21" s="15" t="s">
        <v>22</v>
      </c>
      <c r="B21" s="22">
        <v>3039</v>
      </c>
    </row>
    <row r="22" spans="1:2" x14ac:dyDescent="0.3">
      <c r="A22" s="15" t="s">
        <v>45</v>
      </c>
      <c r="B22" s="22">
        <v>552</v>
      </c>
    </row>
    <row r="23" spans="1:2" x14ac:dyDescent="0.3">
      <c r="A23" s="15" t="s">
        <v>39</v>
      </c>
      <c r="B23" s="22">
        <v>680</v>
      </c>
    </row>
    <row r="24" spans="1:2" x14ac:dyDescent="0.3">
      <c r="A24" s="15" t="s">
        <v>9</v>
      </c>
      <c r="B24" s="22">
        <v>9150</v>
      </c>
    </row>
    <row r="25" spans="1:2" x14ac:dyDescent="0.3">
      <c r="A25" s="15" t="s">
        <v>11</v>
      </c>
      <c r="B25" s="22">
        <v>8966</v>
      </c>
    </row>
    <row r="26" spans="1:2" x14ac:dyDescent="0.3">
      <c r="A26" s="15" t="s">
        <v>25</v>
      </c>
      <c r="B26" s="22">
        <v>2331</v>
      </c>
    </row>
    <row r="27" spans="1:2" x14ac:dyDescent="0.3">
      <c r="A27" s="15" t="s">
        <v>48</v>
      </c>
      <c r="B27" s="22">
        <v>376</v>
      </c>
    </row>
    <row r="28" spans="1:2" x14ac:dyDescent="0.3">
      <c r="A28" s="15" t="s">
        <v>6</v>
      </c>
      <c r="B28" s="22">
        <v>10791</v>
      </c>
    </row>
    <row r="29" spans="1:2" x14ac:dyDescent="0.3">
      <c r="A29" s="15" t="s">
        <v>37</v>
      </c>
      <c r="B29" s="22">
        <v>742</v>
      </c>
    </row>
    <row r="30" spans="1:2" x14ac:dyDescent="0.3">
      <c r="A30" s="15" t="s">
        <v>27</v>
      </c>
      <c r="B30" s="22">
        <v>1834</v>
      </c>
    </row>
    <row r="31" spans="1:2" x14ac:dyDescent="0.3">
      <c r="A31" s="15" t="s">
        <v>62</v>
      </c>
      <c r="B31" s="22">
        <v>8</v>
      </c>
    </row>
    <row r="32" spans="1:2" x14ac:dyDescent="0.3">
      <c r="A32" s="15" t="s">
        <v>34</v>
      </c>
      <c r="B32" s="22">
        <v>1177</v>
      </c>
    </row>
    <row r="33" spans="1:2" x14ac:dyDescent="0.3">
      <c r="A33" s="15" t="s">
        <v>54</v>
      </c>
      <c r="B33" s="22">
        <v>227</v>
      </c>
    </row>
    <row r="34" spans="1:2" x14ac:dyDescent="0.3">
      <c r="A34" s="15" t="s">
        <v>26</v>
      </c>
      <c r="B34" s="22">
        <v>1857</v>
      </c>
    </row>
    <row r="35" spans="1:2" x14ac:dyDescent="0.3">
      <c r="A35" s="15" t="s">
        <v>57</v>
      </c>
      <c r="B35" s="22">
        <v>159</v>
      </c>
    </row>
    <row r="36" spans="1:2" x14ac:dyDescent="0.3">
      <c r="A36" s="15" t="s">
        <v>53</v>
      </c>
      <c r="B36" s="22">
        <v>246</v>
      </c>
    </row>
    <row r="37" spans="1:2" x14ac:dyDescent="0.3">
      <c r="A37" s="15" t="s">
        <v>46</v>
      </c>
      <c r="B37" s="22">
        <v>415</v>
      </c>
    </row>
    <row r="38" spans="1:2" x14ac:dyDescent="0.3">
      <c r="A38" s="15" t="s">
        <v>4</v>
      </c>
      <c r="B38" s="22">
        <v>25590</v>
      </c>
    </row>
    <row r="39" spans="1:2" x14ac:dyDescent="0.3">
      <c r="A39" s="15" t="s">
        <v>49</v>
      </c>
      <c r="B39" s="22">
        <v>363</v>
      </c>
    </row>
    <row r="40" spans="1:2" x14ac:dyDescent="0.3">
      <c r="A40" s="15" t="s">
        <v>32</v>
      </c>
      <c r="B40" s="22">
        <v>1458</v>
      </c>
    </row>
    <row r="41" spans="1:2" x14ac:dyDescent="0.3">
      <c r="A41" s="15" t="s">
        <v>2</v>
      </c>
      <c r="B41" s="22">
        <v>92381</v>
      </c>
    </row>
    <row r="42" spans="1:2" x14ac:dyDescent="0.3">
      <c r="A42" s="15" t="s">
        <v>23</v>
      </c>
      <c r="B42" s="22">
        <v>2902</v>
      </c>
    </row>
    <row r="43" spans="1:2" x14ac:dyDescent="0.3">
      <c r="A43" s="15" t="s">
        <v>36</v>
      </c>
      <c r="B43" s="22">
        <v>879</v>
      </c>
    </row>
    <row r="44" spans="1:2" x14ac:dyDescent="0.3">
      <c r="A44" s="15" t="s">
        <v>38</v>
      </c>
      <c r="B44" s="22">
        <v>736</v>
      </c>
    </row>
    <row r="45" spans="1:2" x14ac:dyDescent="0.3">
      <c r="A45" s="15" t="s">
        <v>16</v>
      </c>
      <c r="B45" s="22">
        <v>7016</v>
      </c>
    </row>
    <row r="46" spans="1:2" x14ac:dyDescent="0.3">
      <c r="A46" s="15" t="s">
        <v>51</v>
      </c>
      <c r="B46" s="22">
        <v>316</v>
      </c>
    </row>
    <row r="47" spans="1:2" x14ac:dyDescent="0.3">
      <c r="A47" s="15" t="s">
        <v>41</v>
      </c>
      <c r="B47" s="22">
        <v>657</v>
      </c>
    </row>
    <row r="48" spans="1:2" x14ac:dyDescent="0.3">
      <c r="A48" s="15" t="s">
        <v>31</v>
      </c>
      <c r="B48" s="22">
        <v>1554</v>
      </c>
    </row>
    <row r="49" spans="1:2" x14ac:dyDescent="0.3">
      <c r="A49" s="15" t="s">
        <v>56</v>
      </c>
      <c r="B49" s="22">
        <v>165</v>
      </c>
    </row>
    <row r="50" spans="1:2" x14ac:dyDescent="0.3">
      <c r="A50" s="15" t="s">
        <v>24</v>
      </c>
      <c r="B50" s="22">
        <v>2845</v>
      </c>
    </row>
    <row r="51" spans="1:2" x14ac:dyDescent="0.3">
      <c r="A51" s="15" t="s">
        <v>19</v>
      </c>
      <c r="B51" s="22">
        <v>4669</v>
      </c>
    </row>
    <row r="52" spans="1:2" x14ac:dyDescent="0.3">
      <c r="A52" s="15" t="s">
        <v>35</v>
      </c>
      <c r="B52" s="22">
        <v>1074</v>
      </c>
    </row>
    <row r="53" spans="1:2" x14ac:dyDescent="0.3">
      <c r="A53" s="15" t="s">
        <v>29</v>
      </c>
      <c r="B53" s="22">
        <v>1706</v>
      </c>
    </row>
    <row r="54" spans="1:2" x14ac:dyDescent="0.3">
      <c r="A54" s="15" t="s">
        <v>61</v>
      </c>
      <c r="B54" s="22">
        <v>33</v>
      </c>
    </row>
    <row r="55" spans="1:2" x14ac:dyDescent="0.3">
      <c r="A55" s="15" t="s">
        <v>50</v>
      </c>
      <c r="B55" s="22">
        <v>338</v>
      </c>
    </row>
    <row r="56" spans="1:2" x14ac:dyDescent="0.3">
      <c r="A56" s="15" t="s">
        <v>17</v>
      </c>
      <c r="B56" s="22">
        <v>5984</v>
      </c>
    </row>
    <row r="57" spans="1:2" x14ac:dyDescent="0.3">
      <c r="A57" s="15" t="s">
        <v>28</v>
      </c>
      <c r="B57" s="22">
        <v>1730</v>
      </c>
    </row>
    <row r="58" spans="1:2" x14ac:dyDescent="0.3">
      <c r="A58" s="15" t="s">
        <v>55</v>
      </c>
      <c r="B58" s="22">
        <v>217</v>
      </c>
    </row>
    <row r="59" spans="1:2" x14ac:dyDescent="0.3">
      <c r="A59" s="15" t="s">
        <v>58</v>
      </c>
      <c r="B59" s="22">
        <v>150</v>
      </c>
    </row>
    <row r="60" spans="1:2" x14ac:dyDescent="0.3">
      <c r="A60" s="16" t="s">
        <v>68</v>
      </c>
      <c r="B60" s="21">
        <v>239009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B3B1F-68B0-42D5-AED6-1311DE2FD60C}">
  <dimension ref="A3:A4"/>
  <sheetViews>
    <sheetView workbookViewId="0">
      <selection activeCell="A2" sqref="A2:A5"/>
    </sheetView>
  </sheetViews>
  <sheetFormatPr defaultRowHeight="14.4" x14ac:dyDescent="0.3"/>
  <cols>
    <col min="1" max="1" width="13.5546875" bestFit="1" customWidth="1"/>
  </cols>
  <sheetData>
    <row r="3" spans="1:1" x14ac:dyDescent="0.3">
      <c r="A3" s="13" t="s">
        <v>69</v>
      </c>
    </row>
    <row r="4" spans="1:1" x14ac:dyDescent="0.3">
      <c r="A4" s="21">
        <v>239009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6394-6426-4B9F-9963-60778C0D205B}">
  <dimension ref="A3:E22"/>
  <sheetViews>
    <sheetView workbookViewId="0">
      <selection activeCell="E22" sqref="E22"/>
    </sheetView>
  </sheetViews>
  <sheetFormatPr defaultRowHeight="14.4" x14ac:dyDescent="0.3"/>
  <cols>
    <col min="1" max="1" width="12.44140625" bestFit="1" customWidth="1"/>
    <col min="2" max="2" width="12.77734375" bestFit="1" customWidth="1"/>
    <col min="3" max="3" width="13.5546875" bestFit="1" customWidth="1"/>
    <col min="4" max="4" width="12.44140625" bestFit="1" customWidth="1"/>
    <col min="5" max="5" width="13.5546875" bestFit="1" customWidth="1"/>
  </cols>
  <sheetData>
    <row r="3" spans="1:5" x14ac:dyDescent="0.3">
      <c r="A3" s="12" t="s">
        <v>67</v>
      </c>
      <c r="B3" s="13" t="s">
        <v>72</v>
      </c>
    </row>
    <row r="4" spans="1:5" x14ac:dyDescent="0.3">
      <c r="A4" s="14" t="s">
        <v>73</v>
      </c>
      <c r="B4" s="20">
        <v>0</v>
      </c>
    </row>
    <row r="5" spans="1:5" x14ac:dyDescent="0.3">
      <c r="A5" s="14" t="s">
        <v>74</v>
      </c>
      <c r="B5" s="20">
        <v>6</v>
      </c>
      <c r="D5" s="12" t="s">
        <v>67</v>
      </c>
      <c r="E5" s="13" t="s">
        <v>69</v>
      </c>
    </row>
    <row r="6" spans="1:5" x14ac:dyDescent="0.3">
      <c r="A6" s="14" t="s">
        <v>75</v>
      </c>
      <c r="B6" s="20">
        <v>1030</v>
      </c>
      <c r="D6" s="14" t="s">
        <v>73</v>
      </c>
      <c r="E6" s="20">
        <v>0</v>
      </c>
    </row>
    <row r="7" spans="1:5" x14ac:dyDescent="0.3">
      <c r="A7" s="14" t="s">
        <v>76</v>
      </c>
      <c r="B7" s="20">
        <v>4748</v>
      </c>
      <c r="D7" s="14" t="s">
        <v>74</v>
      </c>
      <c r="E7" s="20">
        <v>363</v>
      </c>
    </row>
    <row r="8" spans="1:5" x14ac:dyDescent="0.3">
      <c r="A8" s="16" t="s">
        <v>68</v>
      </c>
      <c r="B8" s="21">
        <v>5784</v>
      </c>
      <c r="D8" s="14" t="s">
        <v>75</v>
      </c>
      <c r="E8" s="20">
        <v>42704</v>
      </c>
    </row>
    <row r="9" spans="1:5" x14ac:dyDescent="0.3">
      <c r="D9" s="14" t="s">
        <v>76</v>
      </c>
      <c r="E9" s="20">
        <v>195942</v>
      </c>
    </row>
    <row r="10" spans="1:5" x14ac:dyDescent="0.3">
      <c r="D10" s="16" t="s">
        <v>68</v>
      </c>
      <c r="E10" s="21">
        <v>239009</v>
      </c>
    </row>
    <row r="22" spans="5:5" x14ac:dyDescent="0.3">
      <c r="E22" t="e">
        <f>VLOOKUP(Sheet2!$S$10,Sheet2!$S$10:$T$25,Table_1[[#Headers],[Total]],0)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000"/>
  <sheetViews>
    <sheetView showGridLines="0" topLeftCell="A46" workbookViewId="0">
      <selection activeCell="B58" sqref="B58"/>
    </sheetView>
  </sheetViews>
  <sheetFormatPr defaultColWidth="14.44140625" defaultRowHeight="15" customHeight="1" x14ac:dyDescent="0.3"/>
  <cols>
    <col min="1" max="1" width="5.6640625" style="1" customWidth="1"/>
    <col min="2" max="2" width="7.6640625" customWidth="1"/>
    <col min="3" max="3" width="10.44140625" customWidth="1"/>
    <col min="4" max="4" width="9.33203125" customWidth="1"/>
    <col min="5" max="5" width="11.44140625" customWidth="1"/>
    <col min="6" max="6" width="7.44140625" customWidth="1"/>
    <col min="7" max="7" width="21.109375" customWidth="1"/>
    <col min="8" max="8" width="5.6640625" customWidth="1"/>
    <col min="9" max="9" width="8.109375" customWidth="1"/>
    <col min="10" max="10" width="10.109375" customWidth="1"/>
    <col min="11" max="26" width="8.6640625" customWidth="1"/>
  </cols>
  <sheetData>
    <row r="2" spans="1:13" ht="14.4" x14ac:dyDescent="0.3">
      <c r="A2"/>
      <c r="B2" s="1" t="s">
        <v>0</v>
      </c>
    </row>
    <row r="4" spans="1:13" ht="14.4" x14ac:dyDescent="0.3">
      <c r="A4"/>
      <c r="B4" s="2" t="s">
        <v>64</v>
      </c>
      <c r="C4" s="2" t="s">
        <v>3</v>
      </c>
      <c r="D4" s="2" t="s">
        <v>7</v>
      </c>
      <c r="E4" s="2" t="s">
        <v>65</v>
      </c>
      <c r="F4" s="2" t="s">
        <v>1</v>
      </c>
      <c r="G4" s="2" t="s">
        <v>66</v>
      </c>
      <c r="I4" s="3" t="s">
        <v>1</v>
      </c>
      <c r="J4" s="4">
        <f>SUM(Sheet1!$F$5:$F$60)</f>
        <v>1267658</v>
      </c>
    </row>
    <row r="5" spans="1:13" ht="14.4" x14ac:dyDescent="0.3">
      <c r="A5"/>
      <c r="B5" s="5" t="s">
        <v>2</v>
      </c>
      <c r="C5" s="2">
        <v>92381</v>
      </c>
      <c r="D5" s="2">
        <v>2373</v>
      </c>
      <c r="E5" s="6">
        <v>43923.40625</v>
      </c>
      <c r="F5" s="5">
        <v>238965</v>
      </c>
      <c r="G5" s="7">
        <f>Sheet1!$C5/Sheet1!$F5</f>
        <v>0.38658799405770722</v>
      </c>
      <c r="I5" s="3" t="s">
        <v>3</v>
      </c>
      <c r="J5" s="4">
        <f>SUM(Sheet1!$C$5:$C$60)</f>
        <v>239009</v>
      </c>
      <c r="M5" s="17" t="s">
        <v>71</v>
      </c>
    </row>
    <row r="6" spans="1:13" ht="14.4" x14ac:dyDescent="0.3">
      <c r="A6"/>
      <c r="B6" s="5" t="s">
        <v>4</v>
      </c>
      <c r="C6" s="2">
        <v>25590</v>
      </c>
      <c r="D6" s="2">
        <v>537</v>
      </c>
      <c r="E6" s="6">
        <v>43923.458333333336</v>
      </c>
      <c r="F6" s="5">
        <v>59110</v>
      </c>
      <c r="G6" s="7">
        <f>Sheet1!$C6/Sheet1!$F6</f>
        <v>0.43292167145998983</v>
      </c>
      <c r="I6" s="3" t="s">
        <v>5</v>
      </c>
      <c r="J6" s="8">
        <f>J5/J4</f>
        <v>0.18854375549241198</v>
      </c>
      <c r="M6">
        <f>(J7/J5)*100</f>
        <v>2.4199925525817019</v>
      </c>
    </row>
    <row r="7" spans="1:13" ht="14.4" x14ac:dyDescent="0.3">
      <c r="A7"/>
      <c r="B7" s="5" t="s">
        <v>6</v>
      </c>
      <c r="C7" s="2">
        <v>10791</v>
      </c>
      <c r="D7" s="2">
        <v>417</v>
      </c>
      <c r="E7" s="6">
        <v>43923.375</v>
      </c>
      <c r="F7" s="5">
        <v>22684</v>
      </c>
      <c r="G7" s="7">
        <f>Sheet1!$C7/Sheet1!$F7</f>
        <v>0.47570975136660199</v>
      </c>
      <c r="I7" s="3" t="s">
        <v>7</v>
      </c>
      <c r="J7" s="4">
        <f>SUM(Sheet1!$D$5:$D$60)</f>
        <v>5784</v>
      </c>
    </row>
    <row r="8" spans="1:13" ht="14.4" x14ac:dyDescent="0.3">
      <c r="A8"/>
      <c r="B8" s="5" t="s">
        <v>8</v>
      </c>
      <c r="C8" s="2">
        <v>9191</v>
      </c>
      <c r="D8" s="2">
        <v>203</v>
      </c>
      <c r="E8" s="6">
        <v>43922.916666666664</v>
      </c>
      <c r="F8" s="5">
        <v>33000</v>
      </c>
      <c r="G8" s="7">
        <f>Sheet1!$C8/Sheet1!$F8</f>
        <v>0.27851515151515149</v>
      </c>
    </row>
    <row r="9" spans="1:13" ht="14.4" x14ac:dyDescent="0.3">
      <c r="A9"/>
      <c r="B9" s="5" t="s">
        <v>9</v>
      </c>
      <c r="C9" s="2">
        <v>9150</v>
      </c>
      <c r="D9" s="2">
        <v>310</v>
      </c>
      <c r="E9" s="6">
        <v>43923.458333333336</v>
      </c>
      <c r="F9" s="5">
        <v>51086</v>
      </c>
      <c r="G9" s="7">
        <f>Sheet1!$C9/Sheet1!$F9</f>
        <v>0.17910973652272638</v>
      </c>
      <c r="I9" s="3" t="s">
        <v>10</v>
      </c>
      <c r="J9" s="9">
        <f>MAX(Sheet1!$E$5:$E$60)</f>
        <v>43923.614583333336</v>
      </c>
    </row>
    <row r="10" spans="1:13" ht="14.4" x14ac:dyDescent="0.3">
      <c r="A10"/>
      <c r="B10" s="5" t="s">
        <v>11</v>
      </c>
      <c r="C10" s="2">
        <v>8966</v>
      </c>
      <c r="D10" s="2">
        <v>154</v>
      </c>
      <c r="E10" s="6">
        <v>43923.583333333336</v>
      </c>
      <c r="F10" s="5">
        <v>56608</v>
      </c>
      <c r="G10" s="7">
        <f>Sheet1!$C10/Sheet1!$F10</f>
        <v>0.15838750706613905</v>
      </c>
      <c r="I10" s="3" t="s">
        <v>12</v>
      </c>
      <c r="J10" s="9">
        <f>MIN(Sheet1!$E$5:$E$60)</f>
        <v>43920.875</v>
      </c>
    </row>
    <row r="11" spans="1:13" ht="14.4" x14ac:dyDescent="0.3">
      <c r="A11"/>
      <c r="B11" s="5" t="s">
        <v>13</v>
      </c>
      <c r="C11" s="2">
        <v>8010</v>
      </c>
      <c r="D11" s="2">
        <v>128</v>
      </c>
      <c r="E11" s="6">
        <v>43923.375694444447</v>
      </c>
      <c r="F11" s="5">
        <v>77296</v>
      </c>
      <c r="G11" s="7">
        <f>Sheet1!$C11/Sheet1!$F11</f>
        <v>0.10362761333057338</v>
      </c>
      <c r="I11" s="3" t="s">
        <v>14</v>
      </c>
      <c r="J11" s="10">
        <f>ROWS(Sheet1!$B$5:$G$60)</f>
        <v>56</v>
      </c>
    </row>
    <row r="12" spans="1:13" ht="14.4" x14ac:dyDescent="0.3">
      <c r="A12"/>
      <c r="B12" s="5" t="s">
        <v>15</v>
      </c>
      <c r="C12" s="2">
        <v>7695</v>
      </c>
      <c r="D12" s="2">
        <v>157</v>
      </c>
      <c r="E12" s="6">
        <v>43922.916666666664</v>
      </c>
      <c r="F12" s="5">
        <v>43656</v>
      </c>
      <c r="G12" s="7">
        <f>Sheet1!$C12/Sheet1!$F12</f>
        <v>0.17626443100604727</v>
      </c>
    </row>
    <row r="13" spans="1:13" ht="14.4" x14ac:dyDescent="0.3">
      <c r="A13"/>
      <c r="B13" s="5" t="s">
        <v>16</v>
      </c>
      <c r="C13" s="2">
        <v>7016</v>
      </c>
      <c r="D13" s="2">
        <v>90</v>
      </c>
      <c r="E13" s="6">
        <v>43923.416666666664</v>
      </c>
      <c r="F13" s="5">
        <v>54714</v>
      </c>
      <c r="G13" s="7">
        <f>Sheet1!$C13/Sheet1!$F13</f>
        <v>0.1282304346236795</v>
      </c>
      <c r="I13" s="11"/>
    </row>
    <row r="14" spans="1:13" ht="14.4" x14ac:dyDescent="0.3">
      <c r="A14"/>
      <c r="B14" s="5" t="s">
        <v>17</v>
      </c>
      <c r="C14" s="2">
        <v>5984</v>
      </c>
      <c r="D14" s="2">
        <v>247</v>
      </c>
      <c r="E14" s="6">
        <v>43922.75</v>
      </c>
      <c r="F14" s="5">
        <v>74798</v>
      </c>
      <c r="G14" s="7">
        <f>Sheet1!$C14/Sheet1!$F14</f>
        <v>8.0002139094628194E-2</v>
      </c>
    </row>
    <row r="15" spans="1:13" ht="14.4" x14ac:dyDescent="0.3">
      <c r="A15"/>
      <c r="B15" s="5" t="s">
        <v>18</v>
      </c>
      <c r="C15" s="2">
        <v>5348</v>
      </c>
      <c r="D15" s="2">
        <v>163</v>
      </c>
      <c r="E15" s="6">
        <v>43923.394444444442</v>
      </c>
      <c r="F15" s="5">
        <v>22957</v>
      </c>
      <c r="G15" s="7">
        <f>Sheet1!$C15/Sheet1!$F15</f>
        <v>0.2329572679357059</v>
      </c>
    </row>
    <row r="16" spans="1:13" ht="14.4" x14ac:dyDescent="0.3">
      <c r="A16"/>
      <c r="B16" s="5" t="s">
        <v>19</v>
      </c>
      <c r="C16" s="2">
        <v>4669</v>
      </c>
      <c r="D16" s="2">
        <v>70</v>
      </c>
      <c r="E16" s="6">
        <v>43922.791666666664</v>
      </c>
      <c r="F16" s="5">
        <v>50679</v>
      </c>
      <c r="G16" s="7">
        <f>Sheet1!$C16/Sheet1!$F16</f>
        <v>9.2128889678170442E-2</v>
      </c>
    </row>
    <row r="17" spans="2:7" ht="14.4" x14ac:dyDescent="0.3">
      <c r="B17" s="5" t="s">
        <v>20</v>
      </c>
      <c r="C17" s="2">
        <v>3824</v>
      </c>
      <c r="D17" s="2">
        <v>112</v>
      </c>
      <c r="E17" s="6">
        <v>43923.5625</v>
      </c>
      <c r="F17" s="5">
        <v>18300</v>
      </c>
      <c r="G17" s="7">
        <f>Sheet1!$C17/Sheet1!$F17</f>
        <v>0.20896174863387978</v>
      </c>
    </row>
    <row r="18" spans="2:7" ht="14.4" x14ac:dyDescent="0.3">
      <c r="B18" s="5" t="s">
        <v>21</v>
      </c>
      <c r="C18" s="2">
        <v>3342</v>
      </c>
      <c r="D18" s="2">
        <v>80</v>
      </c>
      <c r="E18" s="6">
        <v>43922.666666666664</v>
      </c>
      <c r="F18" s="5">
        <v>18645</v>
      </c>
      <c r="G18" s="7">
        <f>Sheet1!$C18/Sheet1!$F18</f>
        <v>0.17924376508447304</v>
      </c>
    </row>
    <row r="19" spans="2:7" ht="14.4" x14ac:dyDescent="0.3">
      <c r="B19" s="5" t="s">
        <v>22</v>
      </c>
      <c r="C19" s="2">
        <v>3039</v>
      </c>
      <c r="D19" s="2">
        <v>78</v>
      </c>
      <c r="E19" s="6">
        <v>43922.915972222225</v>
      </c>
      <c r="F19" s="5">
        <v>16285</v>
      </c>
      <c r="G19" s="7">
        <f>Sheet1!$C19/Sheet1!$F19</f>
        <v>0.18661344795824378</v>
      </c>
    </row>
    <row r="20" spans="2:7" ht="14.4" x14ac:dyDescent="0.3">
      <c r="B20" s="5" t="s">
        <v>23</v>
      </c>
      <c r="C20" s="2">
        <v>2902</v>
      </c>
      <c r="D20" s="2">
        <v>81</v>
      </c>
      <c r="E20" s="6">
        <v>43923.5</v>
      </c>
      <c r="F20" s="5">
        <v>34918</v>
      </c>
      <c r="G20" s="7">
        <f>Sheet1!$C20/Sheet1!$F20</f>
        <v>8.3108998224411479E-2</v>
      </c>
    </row>
    <row r="21" spans="2:7" ht="15.75" customHeight="1" x14ac:dyDescent="0.3">
      <c r="B21" s="5" t="s">
        <v>24</v>
      </c>
      <c r="C21" s="2">
        <v>2845</v>
      </c>
      <c r="D21" s="2">
        <v>32</v>
      </c>
      <c r="E21" s="6">
        <v>43923.541666666664</v>
      </c>
      <c r="F21" s="5">
        <v>34611</v>
      </c>
      <c r="G21" s="7">
        <f>Sheet1!$C21/Sheet1!$F21</f>
        <v>8.2199300800323602E-2</v>
      </c>
    </row>
    <row r="22" spans="2:7" ht="15.75" customHeight="1" x14ac:dyDescent="0.3">
      <c r="B22" s="5" t="s">
        <v>25</v>
      </c>
      <c r="C22" s="2">
        <v>2331</v>
      </c>
      <c r="D22" s="2">
        <v>36</v>
      </c>
      <c r="E22" s="6">
        <v>43923.333333333336</v>
      </c>
      <c r="F22" s="5">
        <v>21221</v>
      </c>
      <c r="G22" s="7">
        <f>Sheet1!$C22/Sheet1!$F22</f>
        <v>0.10984402243061119</v>
      </c>
    </row>
    <row r="23" spans="2:7" ht="15.75" customHeight="1" x14ac:dyDescent="0.3">
      <c r="B23" s="5" t="s">
        <v>26</v>
      </c>
      <c r="C23" s="2">
        <v>1857</v>
      </c>
      <c r="D23" s="2">
        <v>16</v>
      </c>
      <c r="E23" s="6">
        <v>43923.5</v>
      </c>
      <c r="F23" s="5">
        <v>28679</v>
      </c>
      <c r="G23" s="7">
        <f>Sheet1!$C23/Sheet1!$F23</f>
        <v>6.4751211687994706E-2</v>
      </c>
    </row>
    <row r="24" spans="2:7" ht="15.75" customHeight="1" x14ac:dyDescent="0.3">
      <c r="B24" s="5" t="s">
        <v>27</v>
      </c>
      <c r="C24" s="2">
        <v>1834</v>
      </c>
      <c r="D24" s="2">
        <v>19</v>
      </c>
      <c r="E24" s="6">
        <v>43923.541666666664</v>
      </c>
      <c r="F24" s="5">
        <v>19683</v>
      </c>
      <c r="G24" s="7">
        <f>Sheet1!$C24/Sheet1!$F24</f>
        <v>9.3176853121983441E-2</v>
      </c>
    </row>
    <row r="25" spans="2:7" ht="15.75" customHeight="1" x14ac:dyDescent="0.3">
      <c r="B25" s="5" t="s">
        <v>28</v>
      </c>
      <c r="C25" s="2">
        <v>1730</v>
      </c>
      <c r="D25" s="2">
        <v>31</v>
      </c>
      <c r="E25" s="6">
        <v>43923.583333333336</v>
      </c>
      <c r="F25" s="5">
        <v>22047</v>
      </c>
      <c r="G25" s="7">
        <f>Sheet1!$C25/Sheet1!$F25</f>
        <v>7.8468725903751077E-2</v>
      </c>
    </row>
    <row r="26" spans="2:7" ht="15.75" customHeight="1" x14ac:dyDescent="0.3">
      <c r="B26" s="5" t="s">
        <v>29</v>
      </c>
      <c r="C26" s="2">
        <v>1706</v>
      </c>
      <c r="D26" s="2">
        <v>41</v>
      </c>
      <c r="E26" s="6">
        <v>43923.291666666664</v>
      </c>
      <c r="F26" s="5">
        <v>17589</v>
      </c>
      <c r="G26" s="7">
        <f>Sheet1!$C26/Sheet1!$F26</f>
        <v>9.6992438455853092E-2</v>
      </c>
    </row>
    <row r="27" spans="2:7" ht="15.75" customHeight="1" x14ac:dyDescent="0.3">
      <c r="B27" s="5" t="s">
        <v>30</v>
      </c>
      <c r="C27" s="2">
        <v>1598</v>
      </c>
      <c r="D27" s="2">
        <v>32</v>
      </c>
      <c r="E27" s="6">
        <v>43922.916666666664</v>
      </c>
      <c r="F27" s="5">
        <v>22709</v>
      </c>
      <c r="G27" s="7">
        <f>Sheet1!$C27/Sheet1!$F27</f>
        <v>7.0368576335373634E-2</v>
      </c>
    </row>
    <row r="28" spans="2:7" ht="15.75" customHeight="1" x14ac:dyDescent="0.3">
      <c r="B28" s="5" t="s">
        <v>31</v>
      </c>
      <c r="C28" s="2">
        <v>1554</v>
      </c>
      <c r="D28" s="2">
        <v>31</v>
      </c>
      <c r="E28" s="6">
        <v>43923.586111111108</v>
      </c>
      <c r="F28" s="5">
        <v>6995</v>
      </c>
      <c r="G28" s="7">
        <f>Sheet1!$C28/Sheet1!$F28</f>
        <v>0.22215868477483916</v>
      </c>
    </row>
    <row r="29" spans="2:7" ht="15.75" customHeight="1" x14ac:dyDescent="0.3">
      <c r="B29" s="5" t="s">
        <v>32</v>
      </c>
      <c r="C29" s="2">
        <v>1458</v>
      </c>
      <c r="D29" s="2">
        <v>38</v>
      </c>
      <c r="E29" s="6">
        <v>43923.3125</v>
      </c>
      <c r="F29" s="5">
        <v>14046</v>
      </c>
      <c r="G29" s="7">
        <f>Sheet1!$C29/Sheet1!$F29</f>
        <v>0.10380179410508329</v>
      </c>
    </row>
    <row r="30" spans="2:7" ht="15.75" customHeight="1" x14ac:dyDescent="0.3">
      <c r="B30" s="5" t="s">
        <v>33</v>
      </c>
      <c r="C30" s="2">
        <v>1233</v>
      </c>
      <c r="D30" s="2">
        <v>32</v>
      </c>
      <c r="E30" s="6">
        <v>43922.916666666664</v>
      </c>
      <c r="F30" s="5">
        <v>8736</v>
      </c>
      <c r="G30" s="7">
        <f>Sheet1!$C30/Sheet1!$F30</f>
        <v>0.14114010989010989</v>
      </c>
    </row>
    <row r="31" spans="2:7" ht="15.75" customHeight="1" x14ac:dyDescent="0.3">
      <c r="B31" s="5" t="s">
        <v>34</v>
      </c>
      <c r="C31" s="2">
        <v>1177</v>
      </c>
      <c r="D31" s="2">
        <v>26</v>
      </c>
      <c r="E31" s="6">
        <v>43922.708333333336</v>
      </c>
      <c r="F31" s="5">
        <v>5930</v>
      </c>
      <c r="G31" s="7">
        <f>Sheet1!$C31/Sheet1!$F31</f>
        <v>0.19848229342327151</v>
      </c>
    </row>
    <row r="32" spans="2:7" ht="15.75" customHeight="1" x14ac:dyDescent="0.3">
      <c r="B32" s="5" t="s">
        <v>35</v>
      </c>
      <c r="C32" s="2">
        <v>1074</v>
      </c>
      <c r="D32" s="2">
        <v>7</v>
      </c>
      <c r="E32" s="6">
        <v>43923.541666666664</v>
      </c>
      <c r="F32" s="5">
        <v>21065</v>
      </c>
      <c r="G32" s="7">
        <f>Sheet1!$C32/Sheet1!$F32</f>
        <v>5.0985046285307381E-2</v>
      </c>
    </row>
    <row r="33" spans="2:7" ht="15.75" customHeight="1" x14ac:dyDescent="0.3">
      <c r="B33" s="5" t="s">
        <v>36</v>
      </c>
      <c r="C33" s="2">
        <v>879</v>
      </c>
      <c r="D33" s="2">
        <v>34</v>
      </c>
      <c r="E33" s="6">
        <v>43922.25</v>
      </c>
      <c r="F33" s="5">
        <v>2144</v>
      </c>
      <c r="G33" s="7">
        <f>Sheet1!$C33/Sheet1!$F33</f>
        <v>0.4099813432835821</v>
      </c>
    </row>
    <row r="34" spans="2:7" ht="15.75" customHeight="1" x14ac:dyDescent="0.3">
      <c r="B34" s="5" t="s">
        <v>37</v>
      </c>
      <c r="C34" s="2">
        <v>742</v>
      </c>
      <c r="D34" s="2">
        <v>18</v>
      </c>
      <c r="E34" s="6">
        <v>43923.416666666664</v>
      </c>
      <c r="F34" s="5">
        <v>22394</v>
      </c>
      <c r="G34" s="7">
        <f>Sheet1!$C34/Sheet1!$F34</f>
        <v>3.313387514512816E-2</v>
      </c>
    </row>
    <row r="35" spans="2:7" ht="15.75" customHeight="1" x14ac:dyDescent="0.3">
      <c r="B35" s="5" t="s">
        <v>38</v>
      </c>
      <c r="C35" s="2">
        <v>736</v>
      </c>
      <c r="D35" s="2">
        <v>19</v>
      </c>
      <c r="E35" s="6">
        <v>43922.375</v>
      </c>
      <c r="F35" s="5">
        <v>14868</v>
      </c>
      <c r="G35" s="7">
        <f>Sheet1!$C35/Sheet1!$F35</f>
        <v>4.9502286790422387E-2</v>
      </c>
    </row>
    <row r="36" spans="2:7" ht="15.75" customHeight="1" x14ac:dyDescent="0.3">
      <c r="B36" s="5" t="s">
        <v>39</v>
      </c>
      <c r="C36" s="2">
        <v>680</v>
      </c>
      <c r="D36" s="2">
        <v>20</v>
      </c>
      <c r="E36" s="6">
        <v>43922.625</v>
      </c>
      <c r="F36" s="5">
        <v>7900</v>
      </c>
      <c r="G36" s="7">
        <f>Sheet1!$C36/Sheet1!$F36</f>
        <v>8.6075949367088608E-2</v>
      </c>
    </row>
    <row r="37" spans="2:7" ht="15.75" customHeight="1" x14ac:dyDescent="0.3">
      <c r="B37" s="5" t="s">
        <v>40</v>
      </c>
      <c r="C37" s="2">
        <v>669</v>
      </c>
      <c r="D37" s="2">
        <v>9</v>
      </c>
      <c r="E37" s="6">
        <v>43922.708333333336</v>
      </c>
      <c r="F37" s="5">
        <v>7282</v>
      </c>
      <c r="G37" s="7">
        <f>Sheet1!$C37/Sheet1!$F37</f>
        <v>9.1870365284262567E-2</v>
      </c>
    </row>
    <row r="38" spans="2:7" ht="15.75" customHeight="1" x14ac:dyDescent="0.3">
      <c r="B38" s="5" t="s">
        <v>41</v>
      </c>
      <c r="C38" s="2">
        <v>657</v>
      </c>
      <c r="D38" s="2">
        <v>12</v>
      </c>
      <c r="E38" s="6">
        <v>43923.581944444442</v>
      </c>
      <c r="F38" s="5">
        <v>5069</v>
      </c>
      <c r="G38" s="7">
        <f>Sheet1!$C38/Sheet1!$F38</f>
        <v>0.12961136318800554</v>
      </c>
    </row>
    <row r="39" spans="2:7" ht="15.75" customHeight="1" x14ac:dyDescent="0.3">
      <c r="B39" s="5" t="s">
        <v>42</v>
      </c>
      <c r="C39" s="2">
        <v>653</v>
      </c>
      <c r="D39" s="2">
        <v>12</v>
      </c>
      <c r="E39" s="6">
        <v>43923.291666666664</v>
      </c>
      <c r="F39" s="5">
        <v>5070</v>
      </c>
      <c r="G39" s="7">
        <f>Sheet1!$C39/Sheet1!$F39</f>
        <v>0.12879684418145956</v>
      </c>
    </row>
    <row r="40" spans="2:7" ht="15.75" customHeight="1" x14ac:dyDescent="0.3">
      <c r="B40" s="5" t="s">
        <v>43</v>
      </c>
      <c r="C40" s="2">
        <v>643</v>
      </c>
      <c r="D40" s="2">
        <v>12</v>
      </c>
      <c r="E40" s="6">
        <v>43923.53125</v>
      </c>
      <c r="F40" s="5">
        <v>8523</v>
      </c>
      <c r="G40" s="7">
        <f>Sheet1!$C40/Sheet1!$F40</f>
        <v>7.5442919159920213E-2</v>
      </c>
    </row>
    <row r="41" spans="2:7" ht="15.75" customHeight="1" x14ac:dyDescent="0.3">
      <c r="B41" s="5" t="s">
        <v>44</v>
      </c>
      <c r="C41" s="2">
        <v>614</v>
      </c>
      <c r="D41" s="2">
        <v>11</v>
      </c>
      <c r="E41" s="6">
        <v>43922.916666666664</v>
      </c>
      <c r="F41" s="5">
        <v>8668</v>
      </c>
      <c r="G41" s="7">
        <f>Sheet1!$C41/Sheet1!$F41</f>
        <v>7.0835256114443926E-2</v>
      </c>
    </row>
    <row r="42" spans="2:7" ht="15.75" customHeight="1" x14ac:dyDescent="0.3">
      <c r="B42" s="5" t="s">
        <v>45</v>
      </c>
      <c r="C42" s="2">
        <v>552</v>
      </c>
      <c r="D42" s="2">
        <v>13</v>
      </c>
      <c r="E42" s="6">
        <v>43923.416666666664</v>
      </c>
      <c r="F42" s="5">
        <v>6611</v>
      </c>
      <c r="G42" s="7">
        <f>Sheet1!$C42/Sheet1!$F42</f>
        <v>8.3497201633640897E-2</v>
      </c>
    </row>
    <row r="43" spans="2:7" ht="15.75" customHeight="1" x14ac:dyDescent="0.3">
      <c r="B43" s="5" t="s">
        <v>46</v>
      </c>
      <c r="C43" s="2">
        <v>415</v>
      </c>
      <c r="D43" s="2">
        <v>4</v>
      </c>
      <c r="E43" s="6">
        <v>43922.291666666664</v>
      </c>
      <c r="F43" s="5">
        <v>6493</v>
      </c>
      <c r="G43" s="7">
        <f>Sheet1!$C43/Sheet1!$F43</f>
        <v>6.391498536885877E-2</v>
      </c>
    </row>
    <row r="44" spans="2:7" ht="15.75" customHeight="1" x14ac:dyDescent="0.3">
      <c r="B44" s="5" t="s">
        <v>47</v>
      </c>
      <c r="C44" s="2">
        <v>393</v>
      </c>
      <c r="D44" s="2">
        <v>12</v>
      </c>
      <c r="E44" s="6">
        <v>43923.614583333336</v>
      </c>
      <c r="F44" s="5">
        <v>4959</v>
      </c>
      <c r="G44" s="7">
        <f>Sheet1!$C44/Sheet1!$F44</f>
        <v>7.9249848759830613E-2</v>
      </c>
    </row>
    <row r="45" spans="2:7" ht="15.75" customHeight="1" x14ac:dyDescent="0.3">
      <c r="B45" s="5" t="s">
        <v>48</v>
      </c>
      <c r="C45" s="2">
        <v>376</v>
      </c>
      <c r="D45" s="2">
        <v>7</v>
      </c>
      <c r="E45" s="6">
        <v>43923.333333333336</v>
      </c>
      <c r="F45" s="5">
        <v>6464</v>
      </c>
      <c r="G45" s="7">
        <f>Sheet1!$C45/Sheet1!$F45</f>
        <v>5.8168316831683171E-2</v>
      </c>
    </row>
    <row r="46" spans="2:7" ht="15.75" customHeight="1" x14ac:dyDescent="0.3">
      <c r="B46" s="5" t="s">
        <v>49</v>
      </c>
      <c r="C46" s="2">
        <v>363</v>
      </c>
      <c r="D46" s="2">
        <v>6</v>
      </c>
      <c r="E46" s="6">
        <v>43921.916666666664</v>
      </c>
      <c r="F46" s="5">
        <v>14011</v>
      </c>
      <c r="G46" s="7">
        <f>Sheet1!$C46/Sheet1!$F46</f>
        <v>2.5908214973949038E-2</v>
      </c>
    </row>
    <row r="47" spans="2:7" ht="15.75" customHeight="1" x14ac:dyDescent="0.3">
      <c r="B47" s="5" t="s">
        <v>50</v>
      </c>
      <c r="C47" s="2">
        <v>338</v>
      </c>
      <c r="D47" s="2">
        <v>17</v>
      </c>
      <c r="E47" s="6">
        <v>43923.458333333336</v>
      </c>
      <c r="F47" s="5">
        <v>5049</v>
      </c>
      <c r="G47" s="7">
        <f>Sheet1!$C47/Sheet1!$F47</f>
        <v>6.6943949296890473E-2</v>
      </c>
    </row>
    <row r="48" spans="2:7" ht="15.75" customHeight="1" x14ac:dyDescent="0.3">
      <c r="B48" s="5" t="s">
        <v>51</v>
      </c>
      <c r="C48" s="2">
        <v>316</v>
      </c>
      <c r="D48" s="2">
        <v>12</v>
      </c>
      <c r="E48" s="6">
        <v>43923.208333333336</v>
      </c>
      <c r="F48" s="5">
        <v>1920</v>
      </c>
      <c r="G48" s="7">
        <f>Sheet1!$C48/Sheet1!$F48</f>
        <v>0.16458333333333333</v>
      </c>
    </row>
    <row r="49" spans="2:7" ht="15.75" customHeight="1" x14ac:dyDescent="0.3">
      <c r="B49" s="5" t="s">
        <v>52</v>
      </c>
      <c r="C49" s="2">
        <v>258</v>
      </c>
      <c r="D49" s="2">
        <v>1</v>
      </c>
      <c r="E49" s="6">
        <v>43922.666666666664</v>
      </c>
      <c r="F49" s="5">
        <v>10464</v>
      </c>
      <c r="G49" s="7">
        <f>Sheet1!$C49/Sheet1!$F49</f>
        <v>2.4655963302752295E-2</v>
      </c>
    </row>
    <row r="50" spans="2:7" ht="15.75" customHeight="1" x14ac:dyDescent="0.3">
      <c r="B50" s="5" t="s">
        <v>53</v>
      </c>
      <c r="C50" s="2">
        <v>246</v>
      </c>
      <c r="D50" s="2">
        <v>5</v>
      </c>
      <c r="E50" s="6">
        <v>43923.5</v>
      </c>
      <c r="F50" s="5">
        <v>4224</v>
      </c>
      <c r="G50" s="7">
        <f>Sheet1!$C50/Sheet1!$F50</f>
        <v>5.823863636363636E-2</v>
      </c>
    </row>
    <row r="51" spans="2:7" ht="15.75" customHeight="1" x14ac:dyDescent="0.3">
      <c r="B51" s="5" t="s">
        <v>54</v>
      </c>
      <c r="C51" s="2">
        <v>227</v>
      </c>
      <c r="D51" s="2">
        <v>5</v>
      </c>
      <c r="E51" s="6">
        <v>43923.333333333336</v>
      </c>
      <c r="F51" s="5">
        <v>5320</v>
      </c>
      <c r="G51" s="7">
        <f>Sheet1!$C51/Sheet1!$F51</f>
        <v>4.2669172932330829E-2</v>
      </c>
    </row>
    <row r="52" spans="2:7" ht="15.75" customHeight="1" x14ac:dyDescent="0.3">
      <c r="B52" s="5" t="s">
        <v>55</v>
      </c>
      <c r="C52" s="2">
        <v>217</v>
      </c>
      <c r="D52" s="2">
        <v>2</v>
      </c>
      <c r="E52" s="6">
        <v>43922.928472222222</v>
      </c>
      <c r="F52" s="5">
        <v>5493</v>
      </c>
      <c r="G52" s="7">
        <f>Sheet1!$C52/Sheet1!$F52</f>
        <v>3.9504824321864189E-2</v>
      </c>
    </row>
    <row r="53" spans="2:7" ht="15.75" customHeight="1" x14ac:dyDescent="0.3">
      <c r="B53" s="5" t="s">
        <v>56</v>
      </c>
      <c r="C53" s="2">
        <v>165</v>
      </c>
      <c r="D53" s="2">
        <v>2</v>
      </c>
      <c r="E53" s="6">
        <v>43922.666666666664</v>
      </c>
      <c r="F53" s="5">
        <v>4382</v>
      </c>
      <c r="G53" s="7">
        <f>Sheet1!$C53/Sheet1!$F53</f>
        <v>3.7654039251483341E-2</v>
      </c>
    </row>
    <row r="54" spans="2:7" ht="15.75" customHeight="1" x14ac:dyDescent="0.3">
      <c r="B54" s="5" t="s">
        <v>57</v>
      </c>
      <c r="C54" s="2">
        <v>159</v>
      </c>
      <c r="D54" s="2">
        <v>3</v>
      </c>
      <c r="E54" s="6">
        <v>43923.455555555556</v>
      </c>
      <c r="F54" s="5">
        <v>4980</v>
      </c>
      <c r="G54" s="7">
        <f>Sheet1!$C54/Sheet1!$F54</f>
        <v>3.1927710843373494E-2</v>
      </c>
    </row>
    <row r="55" spans="2:7" ht="15.75" customHeight="1" x14ac:dyDescent="0.3">
      <c r="B55" s="5" t="s">
        <v>58</v>
      </c>
      <c r="C55" s="2">
        <v>150</v>
      </c>
      <c r="D55" s="2">
        <v>0</v>
      </c>
      <c r="E55" s="6">
        <v>43923.354166666664</v>
      </c>
      <c r="F55" s="5">
        <v>2589</v>
      </c>
      <c r="G55" s="7">
        <f>Sheet1!$C55/Sheet1!$F55</f>
        <v>5.7937427578215531E-2</v>
      </c>
    </row>
    <row r="56" spans="2:7" ht="15.75" customHeight="1" x14ac:dyDescent="0.3">
      <c r="B56" s="5" t="s">
        <v>59</v>
      </c>
      <c r="C56" s="2">
        <v>143</v>
      </c>
      <c r="D56" s="2">
        <v>3</v>
      </c>
      <c r="E56" s="6">
        <v>43922.791666666664</v>
      </c>
      <c r="F56" s="5">
        <v>5022</v>
      </c>
      <c r="G56" s="7">
        <f>Sheet1!$C56/Sheet1!$F56</f>
        <v>2.8474711270410194E-2</v>
      </c>
    </row>
    <row r="57" spans="2:7" ht="15.75" customHeight="1" x14ac:dyDescent="0.3">
      <c r="B57" s="5" t="s">
        <v>60</v>
      </c>
      <c r="C57" s="2">
        <v>82</v>
      </c>
      <c r="D57" s="2">
        <v>3</v>
      </c>
      <c r="E57" s="6">
        <v>43923.270833333336</v>
      </c>
      <c r="F57" s="5">
        <v>524</v>
      </c>
      <c r="G57" s="7">
        <f>Sheet1!$C57/Sheet1!$F57</f>
        <v>0.15648854961832062</v>
      </c>
    </row>
    <row r="58" spans="2:7" ht="15.75" customHeight="1" x14ac:dyDescent="0.3">
      <c r="B58" s="5" t="s">
        <v>61</v>
      </c>
      <c r="C58" s="2">
        <v>33</v>
      </c>
      <c r="D58" s="2">
        <v>0</v>
      </c>
      <c r="E58" s="6">
        <v>43923.3125</v>
      </c>
      <c r="F58" s="5">
        <v>182</v>
      </c>
      <c r="G58" s="7">
        <f>Sheet1!$C58/Sheet1!$F58</f>
        <v>0.18131868131868131</v>
      </c>
    </row>
    <row r="59" spans="2:7" ht="15.75" customHeight="1" x14ac:dyDescent="0.3">
      <c r="B59" s="5" t="s">
        <v>62</v>
      </c>
      <c r="C59" s="2">
        <v>8</v>
      </c>
      <c r="D59" s="2">
        <v>1</v>
      </c>
      <c r="E59" s="6">
        <v>43923.041666666664</v>
      </c>
      <c r="F59" s="5">
        <v>21</v>
      </c>
      <c r="G59" s="7">
        <f>Sheet1!$C59/Sheet1!$F59</f>
        <v>0.38095238095238093</v>
      </c>
    </row>
    <row r="60" spans="2:7" ht="15.75" customHeight="1" x14ac:dyDescent="0.3">
      <c r="B60" s="5" t="s">
        <v>63</v>
      </c>
      <c r="C60" s="2">
        <v>0</v>
      </c>
      <c r="D60" s="2">
        <v>0</v>
      </c>
      <c r="E60" s="6">
        <v>43920.875</v>
      </c>
      <c r="F60" s="5">
        <v>20</v>
      </c>
      <c r="G60" s="7">
        <f>Sheet1!$C60/Sheet1!$F60</f>
        <v>0</v>
      </c>
    </row>
    <row r="61" spans="2:7" ht="15.75" customHeight="1" x14ac:dyDescent="0.3"/>
    <row r="62" spans="2:7" ht="15.75" customHeight="1" x14ac:dyDescent="0.3"/>
    <row r="63" spans="2:7" ht="15.75" customHeight="1" x14ac:dyDescent="0.3"/>
    <row r="64" spans="2: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Sheet2</vt:lpstr>
      <vt:lpstr>Sheet3</vt:lpstr>
      <vt:lpstr>Sheet4</vt:lpstr>
      <vt:lpstr>Sheet5</vt:lpstr>
      <vt:lpstr>Sheet1</vt:lpstr>
      <vt:lpstr>Sheet1!ExternalData_1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KISHORE AGRAWAL</cp:lastModifiedBy>
  <dcterms:modified xsi:type="dcterms:W3CDTF">2024-05-15T17:15:54Z</dcterms:modified>
</cp:coreProperties>
</file>