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Raul Ramirez\Dropbox\Clases y Cursos\Analisis e Interpretacion UNIR\Class Exercises\"/>
    </mc:Choice>
  </mc:AlternateContent>
  <xr:revisionPtr revIDLastSave="0" documentId="13_ncr:1_{9FE84C09-2C95-4C85-94F0-015FE8774A9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in Agrupar Pares" sheetId="2" r:id="rId1"/>
    <sheet name="Sin Agrupar Impares" sheetId="4" r:id="rId2"/>
    <sheet name="Agrupados 1" sheetId="6" r:id="rId3"/>
    <sheet name="Agrupados 2" sheetId="7" r:id="rId4"/>
    <sheet name="Agrupados Pares" sheetId="1" r:id="rId5"/>
    <sheet name="Agrupados Impares" sheetId="5" r:id="rId6"/>
    <sheet name="Normality test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5" i="2"/>
  <c r="C7" i="7" l="1"/>
  <c r="B15" i="7" s="1"/>
  <c r="H15" i="7" s="1"/>
  <c r="E5" i="7"/>
  <c r="E4" i="7"/>
  <c r="E3" i="7"/>
  <c r="E2" i="7"/>
  <c r="D2" i="7"/>
  <c r="D3" i="7" s="1"/>
  <c r="D4" i="7" s="1"/>
  <c r="D5" i="7" s="1"/>
  <c r="H15" i="6"/>
  <c r="H16" i="6"/>
  <c r="H14" i="6"/>
  <c r="E3" i="6"/>
  <c r="E4" i="6"/>
  <c r="E5" i="6"/>
  <c r="E6" i="6"/>
  <c r="E2" i="6"/>
  <c r="D2" i="6"/>
  <c r="D3" i="6" s="1"/>
  <c r="D4" i="6" s="1"/>
  <c r="D5" i="6" s="1"/>
  <c r="D6" i="6" s="1"/>
  <c r="C7" i="6"/>
  <c r="B15" i="6" s="1"/>
  <c r="B16" i="1"/>
  <c r="B16" i="7" l="1"/>
  <c r="H16" i="7" s="1"/>
  <c r="B14" i="7"/>
  <c r="H14" i="7" s="1"/>
  <c r="B16" i="6"/>
  <c r="B14" i="6"/>
  <c r="R15" i="1"/>
  <c r="R17" i="5" l="1"/>
  <c r="R16" i="5"/>
  <c r="R15" i="5"/>
  <c r="Q17" i="5"/>
  <c r="Q16" i="5"/>
  <c r="Q15" i="5"/>
  <c r="P17" i="5"/>
  <c r="P16" i="5"/>
  <c r="P15" i="5"/>
  <c r="S17" i="1"/>
  <c r="S16" i="1"/>
  <c r="S15" i="1"/>
  <c r="R17" i="1"/>
  <c r="R16" i="1"/>
  <c r="Q17" i="1"/>
  <c r="Q16" i="1"/>
  <c r="Q15" i="1"/>
  <c r="C17" i="1"/>
  <c r="H16" i="1"/>
  <c r="H17" i="1"/>
  <c r="B18" i="1"/>
  <c r="B17" i="1"/>
  <c r="C18" i="5" l="1"/>
  <c r="C18" i="1"/>
  <c r="C16" i="1"/>
  <c r="C16" i="5"/>
  <c r="L3" i="5"/>
  <c r="J5" i="5"/>
  <c r="I5" i="5"/>
  <c r="H5" i="5"/>
  <c r="G5" i="5"/>
  <c r="F5" i="5"/>
  <c r="E5" i="5"/>
  <c r="D5" i="5"/>
  <c r="C5" i="5"/>
  <c r="B5" i="5"/>
  <c r="C4" i="5"/>
  <c r="D4" i="5" s="1"/>
  <c r="C8" i="4"/>
  <c r="C6" i="4"/>
  <c r="O2" i="4"/>
  <c r="B8" i="4" s="1"/>
  <c r="H18" i="1"/>
  <c r="M3" i="1"/>
  <c r="B7" i="4" l="1"/>
  <c r="C8" i="5"/>
  <c r="H8" i="5"/>
  <c r="G10" i="5"/>
  <c r="G8" i="5"/>
  <c r="B10" i="5"/>
  <c r="B9" i="5"/>
  <c r="B8" i="5"/>
  <c r="G9" i="5"/>
  <c r="H9" i="1"/>
  <c r="H8" i="1"/>
  <c r="B10" i="1"/>
  <c r="B8" i="1"/>
  <c r="B9" i="1"/>
  <c r="H10" i="1"/>
  <c r="B6" i="4"/>
  <c r="E4" i="5"/>
  <c r="F4" i="5" s="1"/>
  <c r="G4" i="5" s="1"/>
  <c r="C9" i="5" s="1"/>
  <c r="N2" i="3"/>
  <c r="N4" i="3" s="1"/>
  <c r="F4" i="3" l="1"/>
  <c r="H4" i="3"/>
  <c r="M4" i="3"/>
  <c r="E4" i="3"/>
  <c r="G4" i="3"/>
  <c r="H9" i="5"/>
  <c r="I4" i="3"/>
  <c r="K4" i="3"/>
  <c r="B4" i="3"/>
  <c r="J4" i="3"/>
  <c r="C4" i="3"/>
  <c r="D4" i="3"/>
  <c r="L4" i="3"/>
  <c r="H4" i="5"/>
  <c r="K5" i="1"/>
  <c r="J5" i="1"/>
  <c r="I5" i="1"/>
  <c r="H5" i="1"/>
  <c r="G5" i="1"/>
  <c r="F5" i="1"/>
  <c r="E5" i="1"/>
  <c r="D5" i="1"/>
  <c r="C5" i="1"/>
  <c r="B5" i="1"/>
  <c r="N2" i="2"/>
  <c r="C4" i="1"/>
  <c r="D4" i="1" l="1"/>
  <c r="C8" i="1"/>
  <c r="I8" i="1"/>
  <c r="I4" i="5"/>
  <c r="E4" i="1"/>
  <c r="F4" i="1" s="1"/>
  <c r="G4" i="1" l="1"/>
  <c r="I9" i="1"/>
  <c r="C9" i="1"/>
  <c r="J4" i="5"/>
  <c r="K4" i="5" s="1"/>
  <c r="C10" i="5"/>
  <c r="H10" i="5"/>
  <c r="J8" i="1"/>
  <c r="D8" i="1"/>
  <c r="H4" i="1"/>
  <c r="I10" i="1" l="1"/>
  <c r="D10" i="1"/>
  <c r="C10" i="1"/>
  <c r="J9" i="1"/>
  <c r="D9" i="1"/>
  <c r="I4" i="1"/>
  <c r="B17" i="5"/>
  <c r="H17" i="5" s="1"/>
  <c r="B18" i="5"/>
  <c r="H18" i="5" s="1"/>
  <c r="B16" i="5"/>
  <c r="H16" i="5" s="1"/>
  <c r="J4" i="1" l="1"/>
  <c r="K4" i="1" s="1"/>
  <c r="L4" i="1" s="1"/>
  <c r="J10" i="1"/>
</calcChain>
</file>

<file path=xl/sharedStrings.xml><?xml version="1.0" encoding="utf-8"?>
<sst xmlns="http://schemas.openxmlformats.org/spreadsheetml/2006/main" count="106" uniqueCount="46">
  <si>
    <t>Valor</t>
  </si>
  <si>
    <t>a_i</t>
  </si>
  <si>
    <t>ni</t>
  </si>
  <si>
    <t>Ni</t>
  </si>
  <si>
    <t>#</t>
  </si>
  <si>
    <t>i</t>
  </si>
  <si>
    <t>pi</t>
  </si>
  <si>
    <t>Q</t>
  </si>
  <si>
    <t>Tabla desenrrollada</t>
  </si>
  <si>
    <t>Tabla Agrupada</t>
  </si>
  <si>
    <t>Pos</t>
  </si>
  <si>
    <t>N=</t>
  </si>
  <si>
    <t>Val</t>
  </si>
  <si>
    <t>Pops</t>
  </si>
  <si>
    <t>Value</t>
  </si>
  <si>
    <t>Rango</t>
  </si>
  <si>
    <t>52-57</t>
  </si>
  <si>
    <t>58-60</t>
  </si>
  <si>
    <t>61-64</t>
  </si>
  <si>
    <t>64-74</t>
  </si>
  <si>
    <t>75-75</t>
  </si>
  <si>
    <t>76-76</t>
  </si>
  <si>
    <t>77-81</t>
  </si>
  <si>
    <t>82-85</t>
  </si>
  <si>
    <t>86-88</t>
  </si>
  <si>
    <t>89-92</t>
  </si>
  <si>
    <t>93-93</t>
  </si>
  <si>
    <t>89-89</t>
  </si>
  <si>
    <t>Valor por interpolacion lineal</t>
  </si>
  <si>
    <t>l_(i-1)</t>
  </si>
  <si>
    <t>li</t>
  </si>
  <si>
    <t>Cont=</t>
  </si>
  <si>
    <t>k</t>
  </si>
  <si>
    <t>K*N/4</t>
  </si>
  <si>
    <t>ai</t>
  </si>
  <si>
    <t>L_(i-1)</t>
  </si>
  <si>
    <t>Qk</t>
  </si>
  <si>
    <t>&lt;- Unico correcto</t>
  </si>
  <si>
    <t>Todos correctos</t>
  </si>
  <si>
    <t>Qk=y0+(x-x0)[(f(x0)-f(X1)/(x0-x1)]</t>
  </si>
  <si>
    <t>Qk=Li+(k*n/4-Ni)*ai/ni</t>
  </si>
  <si>
    <t>a=l_(i-1)-li</t>
  </si>
  <si>
    <t>fi</t>
  </si>
  <si>
    <t>Fi</t>
  </si>
  <si>
    <t>Fi&gt; k*N/4</t>
  </si>
  <si>
    <t>F_(i-1)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</si>
</sst>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3" borderId="0" xfId="0" applyNumberFormat="1" applyFill="1"/>
    <xf numFmtId="0" fontId="0" fillId="4" borderId="2" xfId="0" applyFill="1" applyBorder="1"/>
    <xf numFmtId="0" fontId="0" fillId="4" borderId="5" xfId="0" applyFill="1" applyBorder="1"/>
    <xf numFmtId="2" fontId="0" fillId="4" borderId="0" xfId="0" applyNumberFormat="1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0" xfId="0" applyFill="1"/>
    <xf numFmtId="0" fontId="0" fillId="4" borderId="8" xfId="0" applyFill="1" applyBorder="1"/>
    <xf numFmtId="0" fontId="0" fillId="4" borderId="11" xfId="0" applyFill="1" applyBorder="1"/>
    <xf numFmtId="2" fontId="0" fillId="0" borderId="0" xfId="0" applyNumberFormat="1" applyFill="1"/>
    <xf numFmtId="0" fontId="0" fillId="4" borderId="3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4" xfId="0" applyFill="1" applyBorder="1"/>
    <xf numFmtId="164" fontId="0" fillId="4" borderId="0" xfId="0" applyNumberFormat="1" applyFill="1"/>
    <xf numFmtId="0" fontId="0" fillId="4" borderId="0" xfId="0" applyFill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6" borderId="0" xfId="0" applyFill="1"/>
    <xf numFmtId="0" fontId="0" fillId="6" borderId="0" xfId="0" applyFill="1" applyBorder="1"/>
    <xf numFmtId="0" fontId="0" fillId="7" borderId="0" xfId="0" applyFill="1"/>
    <xf numFmtId="0" fontId="0" fillId="7" borderId="0" xfId="0" applyFill="1" applyBorder="1"/>
    <xf numFmtId="0" fontId="0" fillId="8" borderId="0" xfId="0" applyFill="1"/>
    <xf numFmtId="0" fontId="0" fillId="8" borderId="18" xfId="0" applyFill="1" applyBorder="1"/>
    <xf numFmtId="0" fontId="0" fillId="9" borderId="0" xfId="0" applyFill="1"/>
    <xf numFmtId="0" fontId="0" fillId="9" borderId="0" xfId="0" applyFill="1" applyBorder="1"/>
    <xf numFmtId="0" fontId="0" fillId="10" borderId="0" xfId="0" applyFill="1"/>
    <xf numFmtId="0" fontId="0" fillId="10" borderId="14" xfId="0" applyFill="1" applyBorder="1"/>
    <xf numFmtId="0" fontId="0" fillId="2" borderId="15" xfId="0" applyFill="1" applyBorder="1"/>
    <xf numFmtId="0" fontId="0" fillId="0" borderId="19" xfId="0" applyBorder="1"/>
    <xf numFmtId="0" fontId="0" fillId="0" borderId="20" xfId="0" applyBorder="1"/>
    <xf numFmtId="0" fontId="0" fillId="2" borderId="20" xfId="0" applyFill="1" applyBorder="1"/>
    <xf numFmtId="0" fontId="0" fillId="0" borderId="21" xfId="0" applyBorder="1"/>
    <xf numFmtId="0" fontId="1" fillId="0" borderId="22" xfId="0" applyFont="1" applyBorder="1"/>
    <xf numFmtId="0" fontId="1" fillId="5" borderId="23" xfId="0" applyFont="1" applyFill="1" applyBorder="1"/>
    <xf numFmtId="0" fontId="1" fillId="0" borderId="23" xfId="0" applyFont="1" applyBorder="1"/>
    <xf numFmtId="0" fontId="1" fillId="0" borderId="24" xfId="0" applyFont="1" applyBorder="1"/>
    <xf numFmtId="0" fontId="1" fillId="0" borderId="13" xfId="0" applyFont="1" applyBorder="1"/>
    <xf numFmtId="0" fontId="1" fillId="0" borderId="14" xfId="0" applyFont="1" applyBorder="1"/>
    <xf numFmtId="0" fontId="1" fillId="8" borderId="18" xfId="0" applyFont="1" applyFill="1" applyBorder="1"/>
    <xf numFmtId="0" fontId="1" fillId="5" borderId="14" xfId="0" applyFont="1" applyFill="1" applyBorder="1"/>
    <xf numFmtId="0" fontId="0" fillId="0" borderId="0" xfId="0" applyFill="1" applyBorder="1"/>
    <xf numFmtId="0" fontId="1" fillId="9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78827</xdr:colOff>
      <xdr:row>3</xdr:row>
      <xdr:rowOff>183931</xdr:rowOff>
    </xdr:from>
    <xdr:to>
      <xdr:col>8</xdr:col>
      <xdr:colOff>116927</xdr:colOff>
      <xdr:row>7</xdr:row>
      <xdr:rowOff>145831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BB12CE-715C-4D94-A3D1-4BE3179F2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1310" y="755431"/>
          <a:ext cx="399393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58615</xdr:colOff>
      <xdr:row>4</xdr:row>
      <xdr:rowOff>65942</xdr:rowOff>
    </xdr:from>
    <xdr:to>
      <xdr:col>11</xdr:col>
      <xdr:colOff>175754</xdr:colOff>
      <xdr:row>8</xdr:row>
      <xdr:rowOff>30223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3710E1-CF04-4DA1-B68C-C8F85F2D1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0769" y="827942"/>
          <a:ext cx="1194197" cy="726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133349</xdr:colOff>
      <xdr:row>7</xdr:row>
      <xdr:rowOff>104775</xdr:rowOff>
    </xdr:from>
    <xdr:ext cx="3000376" cy="7521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5BCF2B5-5DBE-451B-ADDE-53E238AFD92E}"/>
                </a:ext>
              </a:extLst>
            </xdr:cNvPr>
            <xdr:cNvSpPr txBox="1"/>
          </xdr:nvSpPr>
          <xdr:spPr>
            <a:xfrm>
              <a:off x="133349" y="1438275"/>
              <a:ext cx="3000376" cy="7521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MX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𝑘𝑁</m:t>
                            </m:r>
                          </m:num>
                          <m:den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MX" sz="18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5BCF2B5-5DBE-451B-ADDE-53E238AFD92E}"/>
                </a:ext>
              </a:extLst>
            </xdr:cNvPr>
            <xdr:cNvSpPr txBox="1"/>
          </xdr:nvSpPr>
          <xdr:spPr>
            <a:xfrm>
              <a:off x="133349" y="1438275"/>
              <a:ext cx="3000376" cy="7521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800" b="0" i="0">
                  <a:latin typeface="Cambria Math" panose="02040503050406030204" pitchFamily="18" charset="0"/>
                </a:rPr>
                <a:t>𝑄_𝑘=𝐿_(𝑖−1)+(𝑘𝑁/4−𝐹_(𝑖−1))/𝑓_𝑖  𝑎_𝑖</a:t>
              </a:r>
              <a:endParaRPr lang="es-MX" sz="18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133349</xdr:colOff>
      <xdr:row>7</xdr:row>
      <xdr:rowOff>104775</xdr:rowOff>
    </xdr:from>
    <xdr:ext cx="3000376" cy="7521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5788ED6-ACA0-4B65-BFCC-C4B68CC30AE5}"/>
                </a:ext>
              </a:extLst>
            </xdr:cNvPr>
            <xdr:cNvSpPr txBox="1"/>
          </xdr:nvSpPr>
          <xdr:spPr>
            <a:xfrm>
              <a:off x="133349" y="1438275"/>
              <a:ext cx="3000376" cy="7521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MX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𝑘𝑁</m:t>
                            </m:r>
                          </m:num>
                          <m:den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MX" sz="18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5788ED6-ACA0-4B65-BFCC-C4B68CC30AE5}"/>
                </a:ext>
              </a:extLst>
            </xdr:cNvPr>
            <xdr:cNvSpPr txBox="1"/>
          </xdr:nvSpPr>
          <xdr:spPr>
            <a:xfrm>
              <a:off x="133349" y="1438275"/>
              <a:ext cx="3000376" cy="7521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800" b="0" i="0">
                  <a:latin typeface="Cambria Math" panose="02040503050406030204" pitchFamily="18" charset="0"/>
                </a:rPr>
                <a:t>𝑄_𝑘=𝐿_(𝑖−1)+(𝑘𝑁/4−𝐹_(𝑖−1))/𝑓_𝑖  𝑎_𝑖</a:t>
              </a:r>
              <a:endParaRPr lang="es-MX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"/>
  <sheetViews>
    <sheetView zoomScale="145" zoomScaleNormal="145" workbookViewId="0">
      <selection activeCell="F19" sqref="F18:F19"/>
    </sheetView>
  </sheetViews>
  <sheetFormatPr defaultRowHeight="15" x14ac:dyDescent="0.25"/>
  <cols>
    <col min="1" max="1" width="5.28515625" customWidth="1"/>
    <col min="2" max="13" width="5.42578125" customWidth="1"/>
  </cols>
  <sheetData>
    <row r="1" spans="1:14" ht="15.75" thickBot="1" x14ac:dyDescent="0.3"/>
    <row r="2" spans="1:14" ht="15.75" thickBot="1" x14ac:dyDescent="0.3">
      <c r="A2" t="s">
        <v>0</v>
      </c>
      <c r="B2" s="47">
        <v>52</v>
      </c>
      <c r="C2" s="48">
        <v>58</v>
      </c>
      <c r="D2" s="48">
        <v>61</v>
      </c>
      <c r="E2" s="49">
        <v>65</v>
      </c>
      <c r="F2" s="49">
        <v>65</v>
      </c>
      <c r="G2" s="50">
        <v>75</v>
      </c>
      <c r="H2" s="47">
        <v>76</v>
      </c>
      <c r="I2" s="48">
        <v>77</v>
      </c>
      <c r="J2" s="48">
        <v>82</v>
      </c>
      <c r="K2" s="48">
        <v>86</v>
      </c>
      <c r="L2" s="48">
        <v>89</v>
      </c>
      <c r="M2" s="50">
        <v>93</v>
      </c>
      <c r="N2">
        <f>COUNT(B2:M2)</f>
        <v>12</v>
      </c>
    </row>
    <row r="3" spans="1:14" x14ac:dyDescent="0.25">
      <c r="A3" t="s">
        <v>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</row>
    <row r="4" spans="1:14" x14ac:dyDescent="0.25">
      <c r="A4" t="s">
        <v>7</v>
      </c>
      <c r="B4" t="s">
        <v>10</v>
      </c>
      <c r="C4" t="s">
        <v>0</v>
      </c>
    </row>
    <row r="5" spans="1:14" x14ac:dyDescent="0.25">
      <c r="A5">
        <v>1</v>
      </c>
      <c r="B5">
        <v>3.5</v>
      </c>
      <c r="C5" s="36">
        <f>(61+65)/2</f>
        <v>63</v>
      </c>
    </row>
    <row r="6" spans="1:14" x14ac:dyDescent="0.25">
      <c r="A6">
        <v>2</v>
      </c>
      <c r="B6">
        <v>6.5</v>
      </c>
      <c r="C6" s="36">
        <v>75.5</v>
      </c>
      <c r="D6" t="s">
        <v>37</v>
      </c>
    </row>
    <row r="7" spans="1:14" x14ac:dyDescent="0.25">
      <c r="A7">
        <v>3</v>
      </c>
      <c r="B7">
        <v>9.5</v>
      </c>
      <c r="C7" s="36">
        <f>(82+86)/2</f>
        <v>84</v>
      </c>
    </row>
    <row r="10" spans="1:14" x14ac:dyDescent="0.25">
      <c r="B10" t="s">
        <v>39</v>
      </c>
    </row>
    <row r="11" spans="1:14" x14ac:dyDescent="0.25">
      <c r="B11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"/>
  <sheetViews>
    <sheetView zoomScale="130" zoomScaleNormal="130" workbookViewId="0">
      <selection activeCell="C6" sqref="C6:C8"/>
    </sheetView>
  </sheetViews>
  <sheetFormatPr defaultRowHeight="15" x14ac:dyDescent="0.25"/>
  <cols>
    <col min="1" max="16" width="5.42578125" customWidth="1"/>
  </cols>
  <sheetData>
    <row r="1" spans="1:15" ht="15.75" thickBot="1" x14ac:dyDescent="0.3">
      <c r="O1" t="s">
        <v>11</v>
      </c>
    </row>
    <row r="2" spans="1:15" ht="15.75" thickBot="1" x14ac:dyDescent="0.3">
      <c r="A2" t="s">
        <v>0</v>
      </c>
      <c r="B2" s="47">
        <v>52</v>
      </c>
      <c r="C2" s="48">
        <v>58</v>
      </c>
      <c r="D2" s="48">
        <v>61</v>
      </c>
      <c r="E2" s="49">
        <v>65</v>
      </c>
      <c r="F2" s="49">
        <v>65</v>
      </c>
      <c r="G2" s="50">
        <v>75</v>
      </c>
      <c r="H2" s="36">
        <v>76</v>
      </c>
      <c r="I2" s="47">
        <v>77</v>
      </c>
      <c r="J2" s="48">
        <v>82</v>
      </c>
      <c r="K2" s="48">
        <v>86</v>
      </c>
      <c r="L2" s="49">
        <v>89</v>
      </c>
      <c r="M2" s="49">
        <v>89</v>
      </c>
      <c r="N2" s="50">
        <v>92</v>
      </c>
      <c r="O2">
        <f>COUNT(B2:N2)</f>
        <v>13</v>
      </c>
    </row>
    <row r="3" spans="1:15" x14ac:dyDescent="0.25">
      <c r="A3" t="s">
        <v>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</row>
    <row r="5" spans="1:15" x14ac:dyDescent="0.25">
      <c r="A5" t="s">
        <v>7</v>
      </c>
      <c r="B5" t="s">
        <v>10</v>
      </c>
      <c r="C5" t="s">
        <v>0</v>
      </c>
    </row>
    <row r="6" spans="1:15" x14ac:dyDescent="0.25">
      <c r="A6">
        <v>1</v>
      </c>
      <c r="B6">
        <f>($O$2+1)*A6/4</f>
        <v>3.5</v>
      </c>
      <c r="C6" s="36">
        <f>(D2+E2)/2</f>
        <v>63</v>
      </c>
    </row>
    <row r="7" spans="1:15" x14ac:dyDescent="0.25">
      <c r="A7">
        <v>2</v>
      </c>
      <c r="B7">
        <f t="shared" ref="B7:B8" si="0">($O$2+1)*A7/4</f>
        <v>7</v>
      </c>
      <c r="C7" s="36">
        <v>76</v>
      </c>
      <c r="D7" t="s">
        <v>38</v>
      </c>
    </row>
    <row r="8" spans="1:15" x14ac:dyDescent="0.25">
      <c r="A8">
        <v>3</v>
      </c>
      <c r="B8">
        <f t="shared" si="0"/>
        <v>10.5</v>
      </c>
      <c r="C8" s="36">
        <f>(K2+L2)/2</f>
        <v>87.5</v>
      </c>
    </row>
    <row r="11" spans="1:15" x14ac:dyDescent="0.25">
      <c r="B11" t="s">
        <v>39</v>
      </c>
    </row>
    <row r="12" spans="1:15" x14ac:dyDescent="0.25">
      <c r="B12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4933-645A-436C-91A4-68744C65C731}">
  <dimension ref="A1:H16"/>
  <sheetViews>
    <sheetView zoomScale="175" zoomScaleNormal="175" workbookViewId="0">
      <selection activeCell="F14" sqref="F14"/>
    </sheetView>
  </sheetViews>
  <sheetFormatPr defaultRowHeight="15" x14ac:dyDescent="0.25"/>
  <cols>
    <col min="5" max="5" width="11" customWidth="1"/>
  </cols>
  <sheetData>
    <row r="1" spans="1:8" x14ac:dyDescent="0.25">
      <c r="A1" s="5" t="s">
        <v>29</v>
      </c>
      <c r="B1" s="6" t="s">
        <v>30</v>
      </c>
      <c r="C1" s="7" t="s">
        <v>42</v>
      </c>
      <c r="D1" s="33" t="s">
        <v>43</v>
      </c>
      <c r="E1" s="33" t="s">
        <v>41</v>
      </c>
    </row>
    <row r="2" spans="1:8" x14ac:dyDescent="0.25">
      <c r="A2" s="34">
        <v>38</v>
      </c>
      <c r="B2" s="33">
        <v>45</v>
      </c>
      <c r="C2" s="35">
        <v>3</v>
      </c>
      <c r="D2" s="33">
        <f>C2</f>
        <v>3</v>
      </c>
      <c r="E2" s="33">
        <f>B2-A2</f>
        <v>7</v>
      </c>
    </row>
    <row r="3" spans="1:8" x14ac:dyDescent="0.25">
      <c r="A3" s="34">
        <v>45</v>
      </c>
      <c r="B3" s="37">
        <v>52</v>
      </c>
      <c r="C3" s="35">
        <v>2</v>
      </c>
      <c r="D3" s="39">
        <f>D2+C3</f>
        <v>5</v>
      </c>
      <c r="E3" s="59">
        <f t="shared" ref="E3:E6" si="0">B3-A3</f>
        <v>7</v>
      </c>
    </row>
    <row r="4" spans="1:8" x14ac:dyDescent="0.25">
      <c r="A4" s="55">
        <v>52</v>
      </c>
      <c r="B4" s="56">
        <v>59</v>
      </c>
      <c r="C4" s="57">
        <v>7</v>
      </c>
      <c r="D4" s="58">
        <f t="shared" ref="D4:D6" si="1">D3+C4</f>
        <v>12</v>
      </c>
      <c r="E4" s="60">
        <f t="shared" si="0"/>
        <v>7</v>
      </c>
    </row>
    <row r="5" spans="1:8" x14ac:dyDescent="0.25">
      <c r="A5" s="34">
        <v>59</v>
      </c>
      <c r="B5" s="33">
        <v>66</v>
      </c>
      <c r="C5" s="35">
        <v>3</v>
      </c>
      <c r="D5" s="33">
        <f t="shared" si="1"/>
        <v>15</v>
      </c>
      <c r="E5" s="33">
        <f t="shared" si="0"/>
        <v>7</v>
      </c>
    </row>
    <row r="6" spans="1:8" ht="15.75" thickBot="1" x14ac:dyDescent="0.3">
      <c r="A6" s="8">
        <v>66</v>
      </c>
      <c r="B6" s="9">
        <v>73</v>
      </c>
      <c r="C6" s="10">
        <v>6</v>
      </c>
      <c r="D6" s="33">
        <f t="shared" si="1"/>
        <v>21</v>
      </c>
      <c r="E6" s="33">
        <f t="shared" si="0"/>
        <v>7</v>
      </c>
    </row>
    <row r="7" spans="1:8" x14ac:dyDescent="0.25">
      <c r="B7" t="s">
        <v>31</v>
      </c>
      <c r="C7">
        <f>SUM(C2:C6)</f>
        <v>21</v>
      </c>
    </row>
    <row r="12" spans="1:8" ht="15.75" thickBot="1" x14ac:dyDescent="0.3"/>
    <row r="13" spans="1:8" x14ac:dyDescent="0.25">
      <c r="A13" t="s">
        <v>32</v>
      </c>
      <c r="B13" t="s">
        <v>33</v>
      </c>
      <c r="C13" s="51" t="s">
        <v>44</v>
      </c>
      <c r="D13" t="s">
        <v>35</v>
      </c>
      <c r="E13" t="s">
        <v>45</v>
      </c>
      <c r="F13" t="s">
        <v>42</v>
      </c>
      <c r="G13" t="s">
        <v>34</v>
      </c>
      <c r="H13" t="s">
        <v>36</v>
      </c>
    </row>
    <row r="14" spans="1:8" x14ac:dyDescent="0.25">
      <c r="A14">
        <v>1</v>
      </c>
      <c r="B14">
        <f>A14/4*$C$7</f>
        <v>5.25</v>
      </c>
      <c r="C14" s="52">
        <v>12</v>
      </c>
      <c r="D14" s="36">
        <v>52</v>
      </c>
      <c r="E14" s="38">
        <v>5</v>
      </c>
      <c r="F14" s="40">
        <v>7</v>
      </c>
      <c r="G14" s="42">
        <v>7</v>
      </c>
      <c r="H14">
        <f>D14+(B14-E14)/(F14)*G14</f>
        <v>52.25</v>
      </c>
    </row>
    <row r="15" spans="1:8" x14ac:dyDescent="0.25">
      <c r="A15">
        <v>2</v>
      </c>
      <c r="B15">
        <f t="shared" ref="B15:B16" si="2">A15/4*$C$7</f>
        <v>10.5</v>
      </c>
      <c r="C15" s="53">
        <v>12</v>
      </c>
      <c r="D15">
        <v>52</v>
      </c>
      <c r="E15">
        <v>5</v>
      </c>
      <c r="F15">
        <v>7</v>
      </c>
      <c r="G15">
        <v>7</v>
      </c>
      <c r="H15">
        <f t="shared" ref="H15:H16" si="3">D15+(B15-E15)/(F15)*G15</f>
        <v>57.5</v>
      </c>
    </row>
    <row r="16" spans="1:8" ht="15.75" thickBot="1" x14ac:dyDescent="0.3">
      <c r="A16">
        <v>3</v>
      </c>
      <c r="B16">
        <f t="shared" si="2"/>
        <v>15.75</v>
      </c>
      <c r="C16" s="54">
        <v>21</v>
      </c>
      <c r="D16">
        <v>66</v>
      </c>
      <c r="E16">
        <v>15</v>
      </c>
      <c r="F16">
        <v>6</v>
      </c>
      <c r="G16">
        <v>7</v>
      </c>
      <c r="H16">
        <f t="shared" si="3"/>
        <v>66.875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1F3C-1050-42AD-8A91-F372A70565B8}">
  <dimension ref="A1:H16"/>
  <sheetViews>
    <sheetView tabSelected="1" zoomScale="175" zoomScaleNormal="175" workbookViewId="0">
      <selection activeCell="G10" sqref="G10"/>
    </sheetView>
  </sheetViews>
  <sheetFormatPr defaultRowHeight="15" x14ac:dyDescent="0.25"/>
  <cols>
    <col min="5" max="5" width="10.85546875" customWidth="1"/>
  </cols>
  <sheetData>
    <row r="1" spans="1:8" x14ac:dyDescent="0.25">
      <c r="A1" s="5" t="s">
        <v>29</v>
      </c>
      <c r="B1" s="6" t="s">
        <v>30</v>
      </c>
      <c r="C1" s="7" t="s">
        <v>42</v>
      </c>
      <c r="D1" s="33" t="s">
        <v>43</v>
      </c>
      <c r="E1" s="33" t="s">
        <v>41</v>
      </c>
    </row>
    <row r="2" spans="1:8" x14ac:dyDescent="0.25">
      <c r="A2" s="34">
        <v>0</v>
      </c>
      <c r="B2" s="43">
        <v>5</v>
      </c>
      <c r="C2" s="35">
        <v>10</v>
      </c>
      <c r="D2" s="37">
        <f>C2</f>
        <v>10</v>
      </c>
      <c r="E2" s="33">
        <f>B2-A2</f>
        <v>5</v>
      </c>
    </row>
    <row r="3" spans="1:8" x14ac:dyDescent="0.25">
      <c r="A3" s="31">
        <v>5</v>
      </c>
      <c r="B3" s="32">
        <v>7</v>
      </c>
      <c r="C3" s="41">
        <v>25</v>
      </c>
      <c r="D3" s="45">
        <f>D2+C3</f>
        <v>35</v>
      </c>
      <c r="E3" s="46">
        <f t="shared" ref="E3:E5" si="0">B3-A3</f>
        <v>2</v>
      </c>
    </row>
    <row r="4" spans="1:8" x14ac:dyDescent="0.25">
      <c r="A4" s="34">
        <v>7</v>
      </c>
      <c r="B4" s="33">
        <v>12</v>
      </c>
      <c r="C4" s="35">
        <v>5</v>
      </c>
      <c r="D4" s="33">
        <f t="shared" ref="D4:D5" si="1">D3+C4</f>
        <v>40</v>
      </c>
      <c r="E4" s="33">
        <f t="shared" si="0"/>
        <v>5</v>
      </c>
    </row>
    <row r="5" spans="1:8" ht="15.75" thickBot="1" x14ac:dyDescent="0.3">
      <c r="A5" s="8">
        <v>12</v>
      </c>
      <c r="B5" s="9">
        <v>15</v>
      </c>
      <c r="C5" s="10">
        <v>10</v>
      </c>
      <c r="D5" s="33">
        <f t="shared" si="1"/>
        <v>50</v>
      </c>
      <c r="E5" s="33">
        <f t="shared" si="0"/>
        <v>3</v>
      </c>
    </row>
    <row r="7" spans="1:8" x14ac:dyDescent="0.25">
      <c r="B7" t="s">
        <v>31</v>
      </c>
      <c r="C7">
        <f>SUM(C2:C6)</f>
        <v>50</v>
      </c>
    </row>
    <row r="13" spans="1:8" x14ac:dyDescent="0.25">
      <c r="A13" t="s">
        <v>32</v>
      </c>
      <c r="B13" t="s">
        <v>33</v>
      </c>
      <c r="C13" t="s">
        <v>44</v>
      </c>
      <c r="D13" t="s">
        <v>35</v>
      </c>
      <c r="E13" t="s">
        <v>45</v>
      </c>
      <c r="F13" t="s">
        <v>42</v>
      </c>
      <c r="G13" t="s">
        <v>34</v>
      </c>
      <c r="H13" t="s">
        <v>36</v>
      </c>
    </row>
    <row r="14" spans="1:8" x14ac:dyDescent="0.25">
      <c r="A14">
        <v>1</v>
      </c>
      <c r="B14">
        <f>A14/4*$C$7</f>
        <v>12.5</v>
      </c>
      <c r="C14" s="44">
        <v>35</v>
      </c>
      <c r="D14" s="42">
        <v>5</v>
      </c>
      <c r="E14" s="36">
        <v>10</v>
      </c>
      <c r="F14" s="40">
        <v>25</v>
      </c>
      <c r="G14" s="3">
        <v>2</v>
      </c>
      <c r="H14">
        <f>D14+(B14-E14)/(F14)*G14</f>
        <v>5.2</v>
      </c>
    </row>
    <row r="15" spans="1:8" x14ac:dyDescent="0.25">
      <c r="A15">
        <v>2</v>
      </c>
      <c r="B15">
        <f t="shared" ref="B15:B16" si="2">A15/4*$C$7</f>
        <v>25</v>
      </c>
      <c r="C15">
        <v>35</v>
      </c>
      <c r="D15">
        <v>5</v>
      </c>
      <c r="E15">
        <v>10</v>
      </c>
      <c r="F15">
        <v>25</v>
      </c>
      <c r="G15">
        <v>2</v>
      </c>
      <c r="H15">
        <f t="shared" ref="H15:H16" si="3">D15+(B15-E15)/(F15)*G15</f>
        <v>6.2</v>
      </c>
    </row>
    <row r="16" spans="1:8" x14ac:dyDescent="0.25">
      <c r="A16">
        <v>3</v>
      </c>
      <c r="B16">
        <f t="shared" si="2"/>
        <v>37.5</v>
      </c>
      <c r="C16">
        <v>40</v>
      </c>
      <c r="D16">
        <v>7</v>
      </c>
      <c r="E16">
        <v>35</v>
      </c>
      <c r="F16">
        <v>5</v>
      </c>
      <c r="G16">
        <v>5</v>
      </c>
      <c r="H16">
        <f t="shared" si="3"/>
        <v>9.5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zoomScale="160" zoomScaleNormal="160" workbookViewId="0">
      <selection activeCell="T20" sqref="O12:T20"/>
    </sheetView>
  </sheetViews>
  <sheetFormatPr defaultRowHeight="15" x14ac:dyDescent="0.25"/>
  <cols>
    <col min="1" max="1" width="5.85546875" customWidth="1"/>
    <col min="2" max="2" width="6.140625" customWidth="1"/>
    <col min="3" max="3" width="6.28515625" customWidth="1"/>
    <col min="4" max="4" width="5.42578125" customWidth="1"/>
    <col min="5" max="7" width="4.5703125" customWidth="1"/>
    <col min="8" max="8" width="5.42578125" customWidth="1"/>
    <col min="9" max="9" width="5" customWidth="1"/>
    <col min="10" max="10" width="6" customWidth="1"/>
    <col min="11" max="12" width="4.5703125" customWidth="1"/>
    <col min="13" max="15" width="4.7109375" customWidth="1"/>
  </cols>
  <sheetData>
    <row r="1" spans="1:19" x14ac:dyDescent="0.25">
      <c r="A1" t="s">
        <v>9</v>
      </c>
    </row>
    <row r="2" spans="1:19" x14ac:dyDescent="0.25">
      <c r="A2" t="s">
        <v>0</v>
      </c>
      <c r="B2">
        <v>52</v>
      </c>
      <c r="C2">
        <v>58</v>
      </c>
      <c r="D2">
        <v>61</v>
      </c>
      <c r="E2">
        <v>65</v>
      </c>
      <c r="F2">
        <v>75</v>
      </c>
      <c r="G2">
        <v>76</v>
      </c>
      <c r="H2">
        <v>77</v>
      </c>
      <c r="I2">
        <v>82</v>
      </c>
      <c r="J2">
        <v>86</v>
      </c>
      <c r="K2">
        <v>89</v>
      </c>
      <c r="L2">
        <v>93</v>
      </c>
      <c r="M2" t="s">
        <v>11</v>
      </c>
    </row>
    <row r="3" spans="1:19" x14ac:dyDescent="0.25">
      <c r="A3" t="s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3</v>
      </c>
      <c r="I3">
        <v>1</v>
      </c>
      <c r="J3">
        <v>1</v>
      </c>
      <c r="K3">
        <v>1</v>
      </c>
      <c r="L3">
        <v>1</v>
      </c>
      <c r="M3">
        <f>SUM(B3:L3)</f>
        <v>14</v>
      </c>
    </row>
    <row r="4" spans="1:19" x14ac:dyDescent="0.25">
      <c r="A4" t="s">
        <v>3</v>
      </c>
      <c r="B4">
        <v>1</v>
      </c>
      <c r="C4">
        <f>B4+C3</f>
        <v>2</v>
      </c>
      <c r="D4">
        <f t="shared" ref="D4:L4" si="0">C4+D3</f>
        <v>3</v>
      </c>
      <c r="E4">
        <f t="shared" si="0"/>
        <v>5</v>
      </c>
      <c r="F4">
        <f t="shared" si="0"/>
        <v>6</v>
      </c>
      <c r="G4">
        <f t="shared" si="0"/>
        <v>7</v>
      </c>
      <c r="H4">
        <f t="shared" si="0"/>
        <v>10</v>
      </c>
      <c r="I4">
        <f t="shared" si="0"/>
        <v>11</v>
      </c>
      <c r="J4">
        <f t="shared" si="0"/>
        <v>12</v>
      </c>
      <c r="K4">
        <f t="shared" si="0"/>
        <v>13</v>
      </c>
      <c r="L4">
        <f t="shared" si="0"/>
        <v>14</v>
      </c>
    </row>
    <row r="5" spans="1:19" x14ac:dyDescent="0.25">
      <c r="A5" t="s">
        <v>1</v>
      </c>
      <c r="B5">
        <f>C2-B2</f>
        <v>6</v>
      </c>
      <c r="C5">
        <f t="shared" ref="C5:K5" si="1">D2-C2</f>
        <v>3</v>
      </c>
      <c r="D5">
        <f t="shared" si="1"/>
        <v>4</v>
      </c>
      <c r="E5">
        <f t="shared" si="1"/>
        <v>10</v>
      </c>
      <c r="F5">
        <f t="shared" si="1"/>
        <v>1</v>
      </c>
      <c r="G5">
        <f t="shared" si="1"/>
        <v>1</v>
      </c>
      <c r="H5">
        <f t="shared" si="1"/>
        <v>5</v>
      </c>
      <c r="I5">
        <f t="shared" si="1"/>
        <v>4</v>
      </c>
      <c r="J5">
        <f t="shared" si="1"/>
        <v>3</v>
      </c>
      <c r="K5">
        <f t="shared" si="1"/>
        <v>4</v>
      </c>
    </row>
    <row r="6" spans="1:19" x14ac:dyDescent="0.25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</row>
    <row r="7" spans="1:19" x14ac:dyDescent="0.25">
      <c r="A7" t="s">
        <v>7</v>
      </c>
      <c r="G7" t="s">
        <v>7</v>
      </c>
    </row>
    <row r="8" spans="1:19" x14ac:dyDescent="0.25">
      <c r="A8">
        <v>1</v>
      </c>
      <c r="B8">
        <f>($M$3)*A8/4</f>
        <v>3.5</v>
      </c>
      <c r="C8" s="24">
        <f>(($M$3)*A8/4-C4)/D3*D5+C2</f>
        <v>64</v>
      </c>
      <c r="D8" s="4">
        <f>(($M$3)*A8/4-D4)/D3*D5+D2</f>
        <v>63</v>
      </c>
      <c r="G8">
        <v>1</v>
      </c>
      <c r="H8" s="4">
        <f>($M$3+1)*G8/4</f>
        <v>3.75</v>
      </c>
      <c r="I8" s="29">
        <f>(($M$3+1)*G8/4-C4)/D3*D5+C2</f>
        <v>65</v>
      </c>
      <c r="J8" s="4">
        <f>(($M$3)*G8/4-D4)/D3*D5+D2</f>
        <v>63</v>
      </c>
    </row>
    <row r="9" spans="1:19" x14ac:dyDescent="0.25">
      <c r="A9">
        <v>2</v>
      </c>
      <c r="B9">
        <f>($M$3)*A9/4</f>
        <v>7</v>
      </c>
      <c r="C9" s="24">
        <f>(($M$3)*A9/4-F4)/G3*G5+F2</f>
        <v>76</v>
      </c>
      <c r="D9" s="4">
        <f>(($M$3)*A9/4-G4)/G3*G5+G2</f>
        <v>76</v>
      </c>
      <c r="G9">
        <v>2</v>
      </c>
      <c r="H9" s="4">
        <f>($M$3+1)*G9/4</f>
        <v>7.5</v>
      </c>
      <c r="I9" s="29">
        <f>(($M$3+1)*G9/4-F4)/G3*G5+F2</f>
        <v>76.5</v>
      </c>
      <c r="J9" s="4">
        <f>(($M$3+1)*G9/4-G4)/G3*G5+G2</f>
        <v>76.5</v>
      </c>
    </row>
    <row r="10" spans="1:19" x14ac:dyDescent="0.25">
      <c r="A10">
        <v>3</v>
      </c>
      <c r="B10">
        <f>($M$3)*A10/4</f>
        <v>10.5</v>
      </c>
      <c r="C10" s="24">
        <f>(($M$3)*A10/4-G4)/H3*H5+G2</f>
        <v>81.833333333333329</v>
      </c>
      <c r="D10" s="4">
        <f>(($M$3)*A10/4-H4)/H3*H5+H2</f>
        <v>77.833333333333329</v>
      </c>
      <c r="G10">
        <v>3</v>
      </c>
      <c r="H10" s="4">
        <f>($M$3+1)*G10/4</f>
        <v>11.25</v>
      </c>
      <c r="I10" s="29">
        <f>(($M$3+1)*G10/4-H4)/I3*I5+H2</f>
        <v>82</v>
      </c>
      <c r="J10" s="4">
        <f>(($M$3+1)*G10/4-I4)/I3*I5+I2</f>
        <v>83</v>
      </c>
    </row>
    <row r="11" spans="1:19" x14ac:dyDescent="0.25">
      <c r="C11" s="2"/>
      <c r="I11" s="2"/>
    </row>
    <row r="12" spans="1:19" ht="15.75" thickBot="1" x14ac:dyDescent="0.3">
      <c r="A12" t="s">
        <v>8</v>
      </c>
    </row>
    <row r="13" spans="1:19" x14ac:dyDescent="0.25">
      <c r="B13" s="5">
        <v>52</v>
      </c>
      <c r="C13" s="6">
        <v>58</v>
      </c>
      <c r="D13" s="6">
        <v>61</v>
      </c>
      <c r="E13" s="12">
        <v>65</v>
      </c>
      <c r="F13" s="6">
        <v>65</v>
      </c>
      <c r="G13" s="6">
        <v>76</v>
      </c>
      <c r="H13" s="25">
        <v>76</v>
      </c>
      <c r="I13" s="26">
        <v>77</v>
      </c>
      <c r="J13" s="6">
        <v>77</v>
      </c>
      <c r="K13" s="6">
        <v>77</v>
      </c>
      <c r="L13" s="12">
        <v>82</v>
      </c>
      <c r="M13" s="6">
        <v>86</v>
      </c>
      <c r="N13" s="6">
        <v>89</v>
      </c>
      <c r="O13" s="7">
        <v>93</v>
      </c>
    </row>
    <row r="14" spans="1:19" ht="15.75" thickBot="1" x14ac:dyDescent="0.3">
      <c r="B14" s="8">
        <v>1</v>
      </c>
      <c r="C14" s="9">
        <v>2</v>
      </c>
      <c r="D14" s="9">
        <v>3</v>
      </c>
      <c r="E14" s="13">
        <v>4</v>
      </c>
      <c r="F14" s="9">
        <v>5</v>
      </c>
      <c r="G14" s="9">
        <v>6</v>
      </c>
      <c r="H14" s="27">
        <v>7</v>
      </c>
      <c r="I14" s="28">
        <v>8</v>
      </c>
      <c r="J14" s="9">
        <v>9</v>
      </c>
      <c r="K14" s="9">
        <v>10</v>
      </c>
      <c r="L14" s="13">
        <v>11</v>
      </c>
      <c r="M14" s="9">
        <v>12</v>
      </c>
      <c r="N14" s="9">
        <v>13</v>
      </c>
      <c r="O14" s="10">
        <v>14</v>
      </c>
      <c r="P14" t="s">
        <v>7</v>
      </c>
      <c r="Q14" t="s">
        <v>14</v>
      </c>
      <c r="R14" t="s">
        <v>14</v>
      </c>
      <c r="S14" t="s">
        <v>14</v>
      </c>
    </row>
    <row r="15" spans="1:19" x14ac:dyDescent="0.25">
      <c r="A15" t="s">
        <v>7</v>
      </c>
      <c r="H15" t="s">
        <v>28</v>
      </c>
      <c r="P15">
        <v>1</v>
      </c>
      <c r="Q15" s="4">
        <f>QUARTILE(B$13:O$13,P15)</f>
        <v>65</v>
      </c>
      <c r="R15" s="14">
        <f>_xlfn.QUARTILE.EXC(B$13:O$13,P15)</f>
        <v>64</v>
      </c>
      <c r="S15" s="4">
        <f>_xlfn.QUARTILE.INC(B$13:O$13,P15)</f>
        <v>65</v>
      </c>
    </row>
    <row r="16" spans="1:19" x14ac:dyDescent="0.25">
      <c r="A16">
        <v>1</v>
      </c>
      <c r="B16">
        <f>($O$14+1)*A16/4</f>
        <v>3.75</v>
      </c>
      <c r="C16" s="2">
        <f>(D13+E13)/2</f>
        <v>63</v>
      </c>
      <c r="D16">
        <v>3</v>
      </c>
      <c r="E16">
        <v>61</v>
      </c>
      <c r="F16">
        <v>4</v>
      </c>
      <c r="G16">
        <v>65</v>
      </c>
      <c r="H16" s="29">
        <f>E16+(B16-D16)*((E16-G16)/(D16-F16))</f>
        <v>64</v>
      </c>
      <c r="P16">
        <v>2</v>
      </c>
      <c r="Q16" s="11">
        <f t="shared" ref="Q16:Q17" si="2">QUARTILE(B$13:O$13,P16)</f>
        <v>76.5</v>
      </c>
      <c r="R16" s="14">
        <f t="shared" ref="R16:R17" si="3">_xlfn.QUARTILE.EXC(B$13:O$13,P16)</f>
        <v>76.5</v>
      </c>
      <c r="S16" s="11">
        <f t="shared" ref="S16:S17" si="4">_xlfn.QUARTILE.INC(B$13:O$13,P16)</f>
        <v>76.5</v>
      </c>
    </row>
    <row r="17" spans="1:19" x14ac:dyDescent="0.25">
      <c r="A17">
        <v>2</v>
      </c>
      <c r="B17">
        <f>($O$14+1)*A17/4</f>
        <v>7.5</v>
      </c>
      <c r="C17" s="2">
        <f>(G2+H2)/2</f>
        <v>76.5</v>
      </c>
      <c r="D17">
        <v>7</v>
      </c>
      <c r="E17">
        <v>76</v>
      </c>
      <c r="F17">
        <v>8</v>
      </c>
      <c r="G17">
        <v>77</v>
      </c>
      <c r="H17" s="29">
        <f>E17+(B17-D17)*((E17-G17)/(D17-F17))</f>
        <v>76.5</v>
      </c>
      <c r="P17">
        <v>3</v>
      </c>
      <c r="Q17" s="4">
        <f t="shared" si="2"/>
        <v>80.75</v>
      </c>
      <c r="R17" s="14">
        <f t="shared" si="3"/>
        <v>83</v>
      </c>
      <c r="S17" s="4">
        <f t="shared" si="4"/>
        <v>80.75</v>
      </c>
    </row>
    <row r="18" spans="1:19" x14ac:dyDescent="0.25">
      <c r="A18">
        <v>3</v>
      </c>
      <c r="B18">
        <f>($O$14+1)*A18/4</f>
        <v>11.25</v>
      </c>
      <c r="C18" s="2">
        <f>(K13+L13)/2</f>
        <v>79.5</v>
      </c>
      <c r="D18">
        <v>11</v>
      </c>
      <c r="E18">
        <v>82</v>
      </c>
      <c r="F18">
        <v>12</v>
      </c>
      <c r="G18">
        <v>86</v>
      </c>
      <c r="H18" s="29">
        <f>E18+(B18-D18)*((E18-G18)/(D18-F18))</f>
        <v>83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"/>
  <sheetViews>
    <sheetView zoomScale="160" zoomScaleNormal="160" workbookViewId="0">
      <selection activeCell="B16" sqref="B16"/>
    </sheetView>
  </sheetViews>
  <sheetFormatPr defaultRowHeight="15" x14ac:dyDescent="0.25"/>
  <cols>
    <col min="1" max="11" width="5.140625" customWidth="1"/>
    <col min="12" max="12" width="5.28515625" customWidth="1"/>
    <col min="13" max="15" width="5.140625" customWidth="1"/>
    <col min="16" max="16" width="6.85546875" customWidth="1"/>
  </cols>
  <sheetData>
    <row r="1" spans="1:18" x14ac:dyDescent="0.25">
      <c r="A1" t="s">
        <v>9</v>
      </c>
    </row>
    <row r="2" spans="1:18" x14ac:dyDescent="0.25">
      <c r="A2" t="s">
        <v>0</v>
      </c>
      <c r="B2">
        <v>52</v>
      </c>
      <c r="C2">
        <v>58</v>
      </c>
      <c r="D2">
        <v>61</v>
      </c>
      <c r="E2">
        <v>65</v>
      </c>
      <c r="F2">
        <v>75</v>
      </c>
      <c r="G2">
        <v>76</v>
      </c>
      <c r="H2">
        <v>77</v>
      </c>
      <c r="I2">
        <v>82</v>
      </c>
      <c r="J2">
        <v>86</v>
      </c>
      <c r="K2">
        <v>89</v>
      </c>
      <c r="L2" t="s">
        <v>11</v>
      </c>
    </row>
    <row r="3" spans="1:18" x14ac:dyDescent="0.25">
      <c r="A3" t="s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2</v>
      </c>
      <c r="I3">
        <v>2</v>
      </c>
      <c r="J3">
        <v>1</v>
      </c>
      <c r="K3">
        <v>1</v>
      </c>
      <c r="L3" s="1">
        <f>SUM(B3:K3)</f>
        <v>13</v>
      </c>
    </row>
    <row r="4" spans="1:18" x14ac:dyDescent="0.25">
      <c r="A4" t="s">
        <v>3</v>
      </c>
      <c r="B4">
        <v>1</v>
      </c>
      <c r="C4">
        <f>B4+C3</f>
        <v>2</v>
      </c>
      <c r="D4">
        <f t="shared" ref="D4:K4" si="0">C4+D3</f>
        <v>3</v>
      </c>
      <c r="E4">
        <f t="shared" si="0"/>
        <v>5</v>
      </c>
      <c r="F4">
        <f t="shared" si="0"/>
        <v>6</v>
      </c>
      <c r="G4">
        <f t="shared" si="0"/>
        <v>7</v>
      </c>
      <c r="H4">
        <f t="shared" si="0"/>
        <v>9</v>
      </c>
      <c r="I4">
        <f t="shared" si="0"/>
        <v>11</v>
      </c>
      <c r="J4">
        <f t="shared" si="0"/>
        <v>12</v>
      </c>
      <c r="K4">
        <f t="shared" si="0"/>
        <v>13</v>
      </c>
    </row>
    <row r="5" spans="1:18" x14ac:dyDescent="0.25">
      <c r="A5" t="s">
        <v>1</v>
      </c>
      <c r="B5">
        <f>C2-B2</f>
        <v>6</v>
      </c>
      <c r="C5">
        <f t="shared" ref="C5:J5" si="1">D2-C2</f>
        <v>3</v>
      </c>
      <c r="D5">
        <f t="shared" si="1"/>
        <v>4</v>
      </c>
      <c r="E5">
        <f t="shared" si="1"/>
        <v>10</v>
      </c>
      <c r="F5">
        <f t="shared" si="1"/>
        <v>1</v>
      </c>
      <c r="G5">
        <f t="shared" si="1"/>
        <v>1</v>
      </c>
      <c r="H5">
        <f t="shared" si="1"/>
        <v>5</v>
      </c>
      <c r="I5">
        <f t="shared" si="1"/>
        <v>4</v>
      </c>
      <c r="J5">
        <f t="shared" si="1"/>
        <v>3</v>
      </c>
    </row>
    <row r="6" spans="1:18" x14ac:dyDescent="0.25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27</v>
      </c>
    </row>
    <row r="7" spans="1:18" x14ac:dyDescent="0.25">
      <c r="A7" t="s">
        <v>7</v>
      </c>
      <c r="B7" t="s">
        <v>10</v>
      </c>
      <c r="C7" t="s">
        <v>12</v>
      </c>
      <c r="F7" t="s">
        <v>7</v>
      </c>
      <c r="G7" t="s">
        <v>10</v>
      </c>
    </row>
    <row r="8" spans="1:18" x14ac:dyDescent="0.25">
      <c r="A8">
        <v>1</v>
      </c>
      <c r="B8">
        <f>($L$3)*A8/4</f>
        <v>3.25</v>
      </c>
      <c r="C8" s="2">
        <f>(($L$3)*A8/4-D4)/D3*D5+D2</f>
        <v>62</v>
      </c>
      <c r="F8">
        <v>1</v>
      </c>
      <c r="G8">
        <f>($L$3+1)*F8/4</f>
        <v>3.5</v>
      </c>
      <c r="H8" s="2">
        <f>(($L$3+1)*A8/4-C4)/D3*D5+C2</f>
        <v>64</v>
      </c>
      <c r="I8" s="2"/>
    </row>
    <row r="9" spans="1:18" x14ac:dyDescent="0.25">
      <c r="A9">
        <v>2</v>
      </c>
      <c r="B9">
        <f>($L$3)*A9/4</f>
        <v>6.5</v>
      </c>
      <c r="C9" s="2">
        <f>(($L$3)*A9/4-G4)/G3*G5+G2</f>
        <v>75.5</v>
      </c>
      <c r="F9">
        <v>2</v>
      </c>
      <c r="G9">
        <f>($L$3+1)*F9/4</f>
        <v>7</v>
      </c>
      <c r="H9">
        <f>(($L$3)*A9/4-F4)/G3*G5+F2</f>
        <v>75.5</v>
      </c>
      <c r="I9" s="2"/>
    </row>
    <row r="10" spans="1:18" x14ac:dyDescent="0.25">
      <c r="A10">
        <v>3</v>
      </c>
      <c r="B10">
        <f>($L$3)*A10/4</f>
        <v>9.75</v>
      </c>
      <c r="C10" s="2">
        <f>(($L$3+1)*A10/4-I4)/I3*I5+I2</f>
        <v>81</v>
      </c>
      <c r="F10">
        <v>3</v>
      </c>
      <c r="G10">
        <f>($L$3+1)*F10/4</f>
        <v>10.5</v>
      </c>
      <c r="H10">
        <f>(($L$3+1)*A10/4-I4)/I3*I5+I2</f>
        <v>81</v>
      </c>
      <c r="I10" s="2"/>
    </row>
    <row r="11" spans="1:18" x14ac:dyDescent="0.25">
      <c r="C11" s="2"/>
      <c r="I11" s="2"/>
    </row>
    <row r="12" spans="1:18" x14ac:dyDescent="0.25">
      <c r="A12" t="s">
        <v>8</v>
      </c>
    </row>
    <row r="13" spans="1:18" x14ac:dyDescent="0.25">
      <c r="B13" s="15">
        <v>52</v>
      </c>
      <c r="C13" s="16">
        <v>58</v>
      </c>
      <c r="D13" s="22">
        <v>61</v>
      </c>
      <c r="E13" s="22">
        <v>65</v>
      </c>
      <c r="F13" s="16">
        <v>65</v>
      </c>
      <c r="G13" s="17">
        <v>76</v>
      </c>
      <c r="H13" s="21">
        <v>76</v>
      </c>
      <c r="I13" s="15">
        <v>77</v>
      </c>
      <c r="J13" s="16">
        <v>77</v>
      </c>
      <c r="K13" s="22">
        <v>82</v>
      </c>
      <c r="L13" s="22">
        <v>82</v>
      </c>
      <c r="M13" s="16">
        <v>86</v>
      </c>
      <c r="N13" s="17">
        <v>89</v>
      </c>
    </row>
    <row r="14" spans="1:18" x14ac:dyDescent="0.25">
      <c r="B14" s="18">
        <v>1</v>
      </c>
      <c r="C14" s="19">
        <v>2</v>
      </c>
      <c r="D14" s="23">
        <v>3</v>
      </c>
      <c r="E14" s="23">
        <v>4</v>
      </c>
      <c r="F14" s="19">
        <v>5</v>
      </c>
      <c r="G14" s="20">
        <v>6</v>
      </c>
      <c r="H14" s="21">
        <v>7</v>
      </c>
      <c r="I14" s="18">
        <v>8</v>
      </c>
      <c r="J14" s="19">
        <v>9</v>
      </c>
      <c r="K14" s="23">
        <v>10</v>
      </c>
      <c r="L14" s="23">
        <v>11</v>
      </c>
      <c r="M14" s="19">
        <v>12</v>
      </c>
      <c r="N14" s="20">
        <v>13</v>
      </c>
      <c r="O14" t="s">
        <v>7</v>
      </c>
      <c r="P14" t="s">
        <v>14</v>
      </c>
      <c r="Q14" t="s">
        <v>14</v>
      </c>
      <c r="R14" t="s">
        <v>14</v>
      </c>
    </row>
    <row r="15" spans="1:18" x14ac:dyDescent="0.25">
      <c r="A15" t="s">
        <v>7</v>
      </c>
      <c r="B15" t="s">
        <v>13</v>
      </c>
      <c r="C15" t="s">
        <v>12</v>
      </c>
      <c r="H15" t="s">
        <v>28</v>
      </c>
      <c r="O15">
        <v>1</v>
      </c>
      <c r="P15">
        <f>QUARTILE(B$13:N$13,O15)</f>
        <v>65</v>
      </c>
      <c r="Q15" s="30">
        <f>_xlfn.QUARTILE.EXC(B$13:N$13,O15)</f>
        <v>63</v>
      </c>
      <c r="R15">
        <f>_xlfn.QUARTILE.INC(B$13:N$13,O15)</f>
        <v>65</v>
      </c>
    </row>
    <row r="16" spans="1:18" x14ac:dyDescent="0.25">
      <c r="A16">
        <v>1</v>
      </c>
      <c r="B16" s="2">
        <f>(L3+1)*A16/4</f>
        <v>3.5</v>
      </c>
      <c r="C16" s="29">
        <f>(D13+E13)/2</f>
        <v>63</v>
      </c>
      <c r="D16">
        <v>3</v>
      </c>
      <c r="E16">
        <v>61</v>
      </c>
      <c r="F16">
        <v>4</v>
      </c>
      <c r="G16">
        <v>65</v>
      </c>
      <c r="H16" s="29">
        <f>E16+(B16-D16)*((E16-G16)/(D16-F16))</f>
        <v>63</v>
      </c>
      <c r="O16">
        <v>2</v>
      </c>
      <c r="P16" s="2">
        <f t="shared" ref="P16:P17" si="2">QUARTILE(B$13:N$13,O16)</f>
        <v>76</v>
      </c>
      <c r="Q16" s="30">
        <f t="shared" ref="Q16:Q17" si="3">_xlfn.QUARTILE.EXC(B$13:N$13,O16)</f>
        <v>76</v>
      </c>
      <c r="R16">
        <f t="shared" ref="R16:R17" si="4">_xlfn.QUARTILE.INC(B$13:N$13,O16)</f>
        <v>76</v>
      </c>
    </row>
    <row r="17" spans="1:18" x14ac:dyDescent="0.25">
      <c r="A17">
        <v>2</v>
      </c>
      <c r="B17" s="2">
        <f t="shared" ref="B17:B18" si="5">($L$3+1)*A17/4</f>
        <v>7</v>
      </c>
      <c r="C17" s="29">
        <v>76</v>
      </c>
      <c r="D17">
        <v>7</v>
      </c>
      <c r="E17">
        <v>76</v>
      </c>
      <c r="F17">
        <v>8</v>
      </c>
      <c r="G17">
        <v>77</v>
      </c>
      <c r="H17" s="29">
        <f>E17+(B17-D17)*((E17-G17)/(D17-F17))</f>
        <v>76</v>
      </c>
      <c r="O17">
        <v>3</v>
      </c>
      <c r="P17">
        <f t="shared" si="2"/>
        <v>82</v>
      </c>
      <c r="Q17" s="30">
        <f t="shared" si="3"/>
        <v>82</v>
      </c>
      <c r="R17">
        <f t="shared" si="4"/>
        <v>82</v>
      </c>
    </row>
    <row r="18" spans="1:18" x14ac:dyDescent="0.25">
      <c r="A18">
        <v>3</v>
      </c>
      <c r="B18" s="2">
        <f t="shared" si="5"/>
        <v>10.5</v>
      </c>
      <c r="C18" s="29">
        <f>(K13+L13)/2</f>
        <v>82</v>
      </c>
      <c r="D18">
        <v>10</v>
      </c>
      <c r="E18">
        <v>82</v>
      </c>
      <c r="F18">
        <v>11</v>
      </c>
      <c r="G18">
        <v>82</v>
      </c>
      <c r="H18" s="29">
        <f>E18+(B18-D18)*((E18-G18)/(D18-F18))</f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4"/>
  <sheetViews>
    <sheetView workbookViewId="0">
      <selection activeCell="B4" sqref="B4"/>
    </sheetView>
  </sheetViews>
  <sheetFormatPr defaultRowHeight="15" x14ac:dyDescent="0.25"/>
  <sheetData>
    <row r="2" spans="1:14" x14ac:dyDescent="0.25">
      <c r="A2" t="s">
        <v>0</v>
      </c>
      <c r="B2">
        <v>52</v>
      </c>
      <c r="C2">
        <v>58</v>
      </c>
      <c r="D2">
        <v>61</v>
      </c>
      <c r="E2">
        <v>65</v>
      </c>
      <c r="F2">
        <v>65</v>
      </c>
      <c r="G2">
        <v>75</v>
      </c>
      <c r="H2">
        <v>76</v>
      </c>
      <c r="I2">
        <v>77</v>
      </c>
      <c r="J2">
        <v>82</v>
      </c>
      <c r="K2">
        <v>86</v>
      </c>
      <c r="L2">
        <v>89</v>
      </c>
      <c r="M2">
        <v>93</v>
      </c>
      <c r="N2">
        <f>COUNT(B2:M2)</f>
        <v>12</v>
      </c>
    </row>
    <row r="3" spans="1:14" x14ac:dyDescent="0.25">
      <c r="A3" t="s">
        <v>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</row>
    <row r="4" spans="1:14" x14ac:dyDescent="0.25">
      <c r="A4" t="s">
        <v>6</v>
      </c>
      <c r="B4">
        <f>(B3-0.5)/$N$2</f>
        <v>4.1666666666666664E-2</v>
      </c>
      <c r="C4">
        <f t="shared" ref="C4:N4" si="0">(C3-0.5)/$N$2</f>
        <v>0.125</v>
      </c>
      <c r="D4">
        <f t="shared" si="0"/>
        <v>0.20833333333333334</v>
      </c>
      <c r="E4">
        <f t="shared" si="0"/>
        <v>0.29166666666666669</v>
      </c>
      <c r="F4">
        <f t="shared" si="0"/>
        <v>0.375</v>
      </c>
      <c r="G4">
        <f t="shared" si="0"/>
        <v>0.45833333333333331</v>
      </c>
      <c r="H4">
        <f t="shared" si="0"/>
        <v>0.54166666666666663</v>
      </c>
      <c r="I4">
        <f t="shared" si="0"/>
        <v>0.625</v>
      </c>
      <c r="J4">
        <f t="shared" si="0"/>
        <v>0.70833333333333337</v>
      </c>
      <c r="K4">
        <f t="shared" si="0"/>
        <v>0.79166666666666663</v>
      </c>
      <c r="L4">
        <f t="shared" si="0"/>
        <v>0.875</v>
      </c>
      <c r="M4">
        <f t="shared" si="0"/>
        <v>0.95833333333333337</v>
      </c>
      <c r="N4">
        <f t="shared" si="0"/>
        <v>1.0416666666666667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Sin Agrupar Pares</vt:lpstr>
      <vt:lpstr>Sin Agrupar Impares</vt:lpstr>
      <vt:lpstr>Agrupados 1</vt:lpstr>
      <vt:lpstr>Agrupados 2</vt:lpstr>
      <vt:lpstr>Agrupados Pares</vt:lpstr>
      <vt:lpstr>Agrupados Impares</vt:lpstr>
      <vt:lpstr>Normality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Ramirez</dc:creator>
  <cp:lastModifiedBy>Raul Ramirez</cp:lastModifiedBy>
  <dcterms:created xsi:type="dcterms:W3CDTF">2019-06-24T15:59:38Z</dcterms:created>
  <dcterms:modified xsi:type="dcterms:W3CDTF">2022-01-31T09:48:00Z</dcterms:modified>
</cp:coreProperties>
</file>