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Class Exercises\"/>
    </mc:Choice>
  </mc:AlternateContent>
  <xr:revisionPtr revIDLastSave="0" documentId="13_ncr:1_{734AC167-FE25-4BDA-8A2F-7FF630C4E0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Regression" sheetId="2" r:id="rId2"/>
    <sheet name="Inter Conf" sheetId="3" r:id="rId3"/>
  </sheets>
  <definedNames>
    <definedName name="_xlnm._FilterDatabase" localSheetId="0" hidden="1">Data!$A$1:$D$239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K1" i="2"/>
  <c r="G3" i="2"/>
  <c r="G2" i="2"/>
  <c r="G1" i="2" l="1"/>
  <c r="J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6" i="2"/>
  <c r="E2" i="2"/>
  <c r="E3" i="2"/>
  <c r="H4" i="2"/>
  <c r="G4" i="2"/>
  <c r="F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E6" i="2"/>
  <c r="D6" i="2"/>
  <c r="C3" i="2"/>
  <c r="B3" i="2"/>
  <c r="C2" i="2"/>
  <c r="B2" i="2"/>
</calcChain>
</file>

<file path=xl/sharedStrings.xml><?xml version="1.0" encoding="utf-8"?>
<sst xmlns="http://schemas.openxmlformats.org/spreadsheetml/2006/main" count="268" uniqueCount="32">
  <si>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</si>
  <si>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</si>
  <si>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</si>
  <si>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</si>
  <si>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</si>
  <si>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</si>
  <si>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</si>
  <si>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</si>
  <si>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</si>
  <si>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X=Height</t>
  </si>
  <si>
    <t>Y=Weight</t>
  </si>
  <si>
    <t>Modelo</t>
  </si>
  <si>
    <t>y=a+bx</t>
  </si>
  <si>
    <r>
      <t>b</t>
    </r>
    <r>
      <rPr>
        <b/>
        <vertAlign val="subscript"/>
        <sz val="10"/>
        <color rgb="FF333399"/>
        <rFont val="Arial"/>
        <family val="2"/>
      </rPr>
      <t xml:space="preserve">1  </t>
    </r>
    <r>
      <rPr>
        <b/>
        <sz val="10"/>
        <color rgb="FF333399"/>
        <rFont val="Arial"/>
        <family val="2"/>
      </rPr>
      <t xml:space="preserve">±  </t>
    </r>
    <r>
      <rPr>
        <b/>
        <i/>
        <sz val="10"/>
        <color rgb="FF333399"/>
        <rFont val="Arial"/>
        <family val="2"/>
      </rPr>
      <t>t</t>
    </r>
    <r>
      <rPr>
        <b/>
        <i/>
        <vertAlign val="subscript"/>
        <sz val="10"/>
        <color rgb="FF333399"/>
        <rFont val="Arial"/>
        <family val="2"/>
      </rPr>
      <t>n-2,</t>
    </r>
    <r>
      <rPr>
        <b/>
        <i/>
        <vertAlign val="subscript"/>
        <sz val="10"/>
        <color rgb="FF333399"/>
        <rFont val="Symbol"/>
        <family val="1"/>
        <charset val="2"/>
      </rPr>
      <t>a</t>
    </r>
    <r>
      <rPr>
        <b/>
        <i/>
        <vertAlign val="subscript"/>
        <sz val="10"/>
        <color rgb="FF333399"/>
        <rFont val="Arial"/>
        <family val="2"/>
      </rPr>
      <t>/2</t>
    </r>
    <r>
      <rPr>
        <b/>
        <sz val="10"/>
        <color rgb="FF333399"/>
        <rFont val="Arial"/>
        <family val="2"/>
      </rPr>
      <t>* SE</t>
    </r>
    <r>
      <rPr>
        <b/>
        <vertAlign val="subscript"/>
        <sz val="10"/>
        <color rgb="FF333399"/>
        <rFont val="Arial"/>
        <family val="2"/>
      </rPr>
      <t>b1</t>
    </r>
    <r>
      <rPr>
        <vertAlign val="subscript"/>
        <sz val="10"/>
        <color rgb="FF666666"/>
        <rFont val="Arial"/>
        <family val="2"/>
      </rPr>
      <t xml:space="preserve">      </t>
    </r>
  </si>
  <si>
    <t>Cont=</t>
  </si>
  <si>
    <t>Prom=</t>
  </si>
  <si>
    <t>Sum=</t>
  </si>
  <si>
    <t>(yi-y¨)</t>
  </si>
  <si>
    <t>(xi-x¨)</t>
  </si>
  <si>
    <t>(x-x¨)(y-y¨)</t>
  </si>
  <si>
    <t>(x-x¨)^2</t>
  </si>
  <si>
    <t>a1=</t>
  </si>
  <si>
    <t>a0=</t>
  </si>
  <si>
    <t>(y-y¨)^2</t>
  </si>
  <si>
    <t>R^2=</t>
  </si>
  <si>
    <t>(y-y^)^2</t>
  </si>
  <si>
    <t>e=(y-y^)</t>
  </si>
  <si>
    <t>s=</t>
  </si>
  <si>
    <t>SE(b1)=</t>
  </si>
  <si>
    <t>a1 LI</t>
  </si>
  <si>
    <t>a1 LS</t>
  </si>
  <si>
    <t>tcrit=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</si>
</sst>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rgb="FF333399"/>
      <name val="Arial"/>
      <family val="2"/>
    </font>
    <font>
      <b/>
      <vertAlign val="subscript"/>
      <sz val="10"/>
      <color rgb="FF333399"/>
      <name val="Arial"/>
      <family val="2"/>
    </font>
    <font>
      <b/>
      <sz val="10"/>
      <color rgb="FF333399"/>
      <name val="Arial"/>
      <family val="2"/>
    </font>
    <font>
      <b/>
      <i/>
      <vertAlign val="subscript"/>
      <sz val="10"/>
      <color rgb="FF333399"/>
      <name val="Arial"/>
      <family val="2"/>
    </font>
    <font>
      <b/>
      <i/>
      <vertAlign val="subscript"/>
      <sz val="10"/>
      <color rgb="FF333399"/>
      <name val="Symbol"/>
      <family val="1"/>
      <charset val="2"/>
    </font>
    <font>
      <vertAlign val="subscript"/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Data!$B$3:$B$407</c:f>
              <c:numCache>
                <c:formatCode>General</c:formatCode>
                <c:ptCount val="405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  <c:pt idx="28">
                  <c:v>155</c:v>
                </c:pt>
                <c:pt idx="29">
                  <c:v>171</c:v>
                </c:pt>
                <c:pt idx="30">
                  <c:v>140</c:v>
                </c:pt>
                <c:pt idx="31">
                  <c:v>149</c:v>
                </c:pt>
                <c:pt idx="32">
                  <c:v>150</c:v>
                </c:pt>
                <c:pt idx="33">
                  <c:v>140</c:v>
                </c:pt>
                <c:pt idx="34">
                  <c:v>166</c:v>
                </c:pt>
                <c:pt idx="35">
                  <c:v>146</c:v>
                </c:pt>
                <c:pt idx="36">
                  <c:v>139</c:v>
                </c:pt>
                <c:pt idx="37">
                  <c:v>177</c:v>
                </c:pt>
                <c:pt idx="38">
                  <c:v>166</c:v>
                </c:pt>
                <c:pt idx="39">
                  <c:v>184</c:v>
                </c:pt>
                <c:pt idx="40">
                  <c:v>177</c:v>
                </c:pt>
                <c:pt idx="41">
                  <c:v>145</c:v>
                </c:pt>
                <c:pt idx="42">
                  <c:v>167</c:v>
                </c:pt>
                <c:pt idx="43">
                  <c:v>185</c:v>
                </c:pt>
                <c:pt idx="44">
                  <c:v>156</c:v>
                </c:pt>
                <c:pt idx="45">
                  <c:v>191</c:v>
                </c:pt>
                <c:pt idx="46">
                  <c:v>189</c:v>
                </c:pt>
                <c:pt idx="47">
                  <c:v>157</c:v>
                </c:pt>
                <c:pt idx="48">
                  <c:v>171</c:v>
                </c:pt>
                <c:pt idx="49">
                  <c:v>143</c:v>
                </c:pt>
                <c:pt idx="50">
                  <c:v>182</c:v>
                </c:pt>
                <c:pt idx="51">
                  <c:v>154</c:v>
                </c:pt>
                <c:pt idx="52">
                  <c:v>141</c:v>
                </c:pt>
                <c:pt idx="53">
                  <c:v>167</c:v>
                </c:pt>
                <c:pt idx="54">
                  <c:v>141</c:v>
                </c:pt>
                <c:pt idx="55">
                  <c:v>175</c:v>
                </c:pt>
                <c:pt idx="56">
                  <c:v>153</c:v>
                </c:pt>
                <c:pt idx="57">
                  <c:v>185</c:v>
                </c:pt>
                <c:pt idx="58">
                  <c:v>139</c:v>
                </c:pt>
                <c:pt idx="59">
                  <c:v>143</c:v>
                </c:pt>
                <c:pt idx="60">
                  <c:v>147</c:v>
                </c:pt>
                <c:pt idx="61">
                  <c:v>164</c:v>
                </c:pt>
                <c:pt idx="62">
                  <c:v>175</c:v>
                </c:pt>
                <c:pt idx="63">
                  <c:v>170</c:v>
                </c:pt>
                <c:pt idx="64">
                  <c:v>186</c:v>
                </c:pt>
                <c:pt idx="65">
                  <c:v>185</c:v>
                </c:pt>
                <c:pt idx="66">
                  <c:v>168</c:v>
                </c:pt>
                <c:pt idx="67">
                  <c:v>139</c:v>
                </c:pt>
                <c:pt idx="68">
                  <c:v>178</c:v>
                </c:pt>
                <c:pt idx="69">
                  <c:v>147</c:v>
                </c:pt>
                <c:pt idx="70">
                  <c:v>183</c:v>
                </c:pt>
                <c:pt idx="71">
                  <c:v>148</c:v>
                </c:pt>
                <c:pt idx="72">
                  <c:v>144</c:v>
                </c:pt>
                <c:pt idx="73">
                  <c:v>190</c:v>
                </c:pt>
                <c:pt idx="74">
                  <c:v>143</c:v>
                </c:pt>
                <c:pt idx="75">
                  <c:v>147</c:v>
                </c:pt>
                <c:pt idx="76">
                  <c:v>172</c:v>
                </c:pt>
                <c:pt idx="77">
                  <c:v>179</c:v>
                </c:pt>
                <c:pt idx="78">
                  <c:v>142</c:v>
                </c:pt>
                <c:pt idx="79">
                  <c:v>150</c:v>
                </c:pt>
                <c:pt idx="80">
                  <c:v>147</c:v>
                </c:pt>
                <c:pt idx="81">
                  <c:v>182</c:v>
                </c:pt>
                <c:pt idx="82">
                  <c:v>164</c:v>
                </c:pt>
                <c:pt idx="83">
                  <c:v>180</c:v>
                </c:pt>
                <c:pt idx="84">
                  <c:v>161</c:v>
                </c:pt>
                <c:pt idx="85">
                  <c:v>142</c:v>
                </c:pt>
                <c:pt idx="86">
                  <c:v>178</c:v>
                </c:pt>
                <c:pt idx="87">
                  <c:v>145</c:v>
                </c:pt>
                <c:pt idx="88">
                  <c:v>180</c:v>
                </c:pt>
                <c:pt idx="89">
                  <c:v>176</c:v>
                </c:pt>
                <c:pt idx="90">
                  <c:v>180</c:v>
                </c:pt>
                <c:pt idx="91">
                  <c:v>162</c:v>
                </c:pt>
                <c:pt idx="92">
                  <c:v>197</c:v>
                </c:pt>
                <c:pt idx="93">
                  <c:v>182</c:v>
                </c:pt>
                <c:pt idx="94">
                  <c:v>169</c:v>
                </c:pt>
                <c:pt idx="95">
                  <c:v>147</c:v>
                </c:pt>
                <c:pt idx="96">
                  <c:v>197</c:v>
                </c:pt>
                <c:pt idx="97">
                  <c:v>145</c:v>
                </c:pt>
                <c:pt idx="98">
                  <c:v>143</c:v>
                </c:pt>
                <c:pt idx="99">
                  <c:v>147</c:v>
                </c:pt>
                <c:pt idx="100">
                  <c:v>154</c:v>
                </c:pt>
                <c:pt idx="101">
                  <c:v>140</c:v>
                </c:pt>
                <c:pt idx="102">
                  <c:v>178</c:v>
                </c:pt>
                <c:pt idx="103">
                  <c:v>148</c:v>
                </c:pt>
                <c:pt idx="104">
                  <c:v>190</c:v>
                </c:pt>
                <c:pt idx="105">
                  <c:v>186</c:v>
                </c:pt>
                <c:pt idx="106">
                  <c:v>165</c:v>
                </c:pt>
                <c:pt idx="107">
                  <c:v>155</c:v>
                </c:pt>
                <c:pt idx="108">
                  <c:v>210</c:v>
                </c:pt>
                <c:pt idx="109">
                  <c:v>144</c:v>
                </c:pt>
                <c:pt idx="110">
                  <c:v>186</c:v>
                </c:pt>
                <c:pt idx="111">
                  <c:v>157</c:v>
                </c:pt>
                <c:pt idx="112">
                  <c:v>139</c:v>
                </c:pt>
                <c:pt idx="113">
                  <c:v>146</c:v>
                </c:pt>
                <c:pt idx="114">
                  <c:v>151</c:v>
                </c:pt>
                <c:pt idx="115">
                  <c:v>153</c:v>
                </c:pt>
                <c:pt idx="116">
                  <c:v>176</c:v>
                </c:pt>
                <c:pt idx="117">
                  <c:v>146</c:v>
                </c:pt>
                <c:pt idx="118">
                  <c:v>151</c:v>
                </c:pt>
                <c:pt idx="119">
                  <c:v>193</c:v>
                </c:pt>
                <c:pt idx="120">
                  <c:v>143</c:v>
                </c:pt>
                <c:pt idx="121">
                  <c:v>173</c:v>
                </c:pt>
                <c:pt idx="122">
                  <c:v>144</c:v>
                </c:pt>
                <c:pt idx="123">
                  <c:v>147</c:v>
                </c:pt>
                <c:pt idx="124">
                  <c:v>150</c:v>
                </c:pt>
                <c:pt idx="125">
                  <c:v>140</c:v>
                </c:pt>
                <c:pt idx="126">
                  <c:v>184</c:v>
                </c:pt>
                <c:pt idx="127">
                  <c:v>168</c:v>
                </c:pt>
                <c:pt idx="128">
                  <c:v>203</c:v>
                </c:pt>
                <c:pt idx="129">
                  <c:v>200</c:v>
                </c:pt>
                <c:pt idx="130">
                  <c:v>145</c:v>
                </c:pt>
                <c:pt idx="131">
                  <c:v>182</c:v>
                </c:pt>
                <c:pt idx="132">
                  <c:v>177</c:v>
                </c:pt>
                <c:pt idx="133">
                  <c:v>150</c:v>
                </c:pt>
                <c:pt idx="134">
                  <c:v>171</c:v>
                </c:pt>
                <c:pt idx="135">
                  <c:v>142</c:v>
                </c:pt>
                <c:pt idx="136">
                  <c:v>144</c:v>
                </c:pt>
                <c:pt idx="137">
                  <c:v>193</c:v>
                </c:pt>
                <c:pt idx="138">
                  <c:v>139</c:v>
                </c:pt>
                <c:pt idx="139">
                  <c:v>196</c:v>
                </c:pt>
                <c:pt idx="140">
                  <c:v>153</c:v>
                </c:pt>
                <c:pt idx="141">
                  <c:v>164</c:v>
                </c:pt>
                <c:pt idx="142">
                  <c:v>151</c:v>
                </c:pt>
                <c:pt idx="143">
                  <c:v>144</c:v>
                </c:pt>
                <c:pt idx="144">
                  <c:v>189</c:v>
                </c:pt>
                <c:pt idx="145">
                  <c:v>160</c:v>
                </c:pt>
                <c:pt idx="146">
                  <c:v>141</c:v>
                </c:pt>
                <c:pt idx="147">
                  <c:v>206</c:v>
                </c:pt>
                <c:pt idx="148">
                  <c:v>140</c:v>
                </c:pt>
                <c:pt idx="149">
                  <c:v>183</c:v>
                </c:pt>
                <c:pt idx="150">
                  <c:v>144</c:v>
                </c:pt>
                <c:pt idx="151">
                  <c:v>162</c:v>
                </c:pt>
                <c:pt idx="152">
                  <c:v>175</c:v>
                </c:pt>
                <c:pt idx="153">
                  <c:v>170</c:v>
                </c:pt>
                <c:pt idx="154">
                  <c:v>156</c:v>
                </c:pt>
                <c:pt idx="155">
                  <c:v>188</c:v>
                </c:pt>
                <c:pt idx="156">
                  <c:v>193</c:v>
                </c:pt>
                <c:pt idx="157">
                  <c:v>156</c:v>
                </c:pt>
                <c:pt idx="158">
                  <c:v>156</c:v>
                </c:pt>
                <c:pt idx="159">
                  <c:v>149</c:v>
                </c:pt>
                <c:pt idx="160">
                  <c:v>142</c:v>
                </c:pt>
                <c:pt idx="161">
                  <c:v>152</c:v>
                </c:pt>
                <c:pt idx="162">
                  <c:v>143</c:v>
                </c:pt>
                <c:pt idx="163">
                  <c:v>173</c:v>
                </c:pt>
                <c:pt idx="164">
                  <c:v>177</c:v>
                </c:pt>
                <c:pt idx="165">
                  <c:v>150</c:v>
                </c:pt>
                <c:pt idx="166">
                  <c:v>162</c:v>
                </c:pt>
                <c:pt idx="167">
                  <c:v>148</c:v>
                </c:pt>
                <c:pt idx="168">
                  <c:v>206</c:v>
                </c:pt>
                <c:pt idx="169">
                  <c:v>194</c:v>
                </c:pt>
                <c:pt idx="170">
                  <c:v>186</c:v>
                </c:pt>
                <c:pt idx="171">
                  <c:v>164</c:v>
                </c:pt>
                <c:pt idx="172">
                  <c:v>155</c:v>
                </c:pt>
                <c:pt idx="173">
                  <c:v>189</c:v>
                </c:pt>
                <c:pt idx="174">
                  <c:v>150</c:v>
                </c:pt>
                <c:pt idx="175">
                  <c:v>183</c:v>
                </c:pt>
                <c:pt idx="176">
                  <c:v>156</c:v>
                </c:pt>
                <c:pt idx="177">
                  <c:v>150</c:v>
                </c:pt>
                <c:pt idx="178">
                  <c:v>250</c:v>
                </c:pt>
                <c:pt idx="179">
                  <c:v>185</c:v>
                </c:pt>
                <c:pt idx="180">
                  <c:v>140</c:v>
                </c:pt>
                <c:pt idx="181">
                  <c:v>160</c:v>
                </c:pt>
                <c:pt idx="182">
                  <c:v>164</c:v>
                </c:pt>
                <c:pt idx="183">
                  <c:v>175</c:v>
                </c:pt>
                <c:pt idx="184">
                  <c:v>174</c:v>
                </c:pt>
                <c:pt idx="185">
                  <c:v>149</c:v>
                </c:pt>
                <c:pt idx="186">
                  <c:v>169</c:v>
                </c:pt>
                <c:pt idx="187">
                  <c:v>157</c:v>
                </c:pt>
                <c:pt idx="188">
                  <c:v>156</c:v>
                </c:pt>
                <c:pt idx="189">
                  <c:v>144</c:v>
                </c:pt>
                <c:pt idx="190">
                  <c:v>142</c:v>
                </c:pt>
                <c:pt idx="191">
                  <c:v>189</c:v>
                </c:pt>
                <c:pt idx="192">
                  <c:v>174</c:v>
                </c:pt>
                <c:pt idx="193">
                  <c:v>163</c:v>
                </c:pt>
                <c:pt idx="194">
                  <c:v>155</c:v>
                </c:pt>
                <c:pt idx="195">
                  <c:v>175</c:v>
                </c:pt>
                <c:pt idx="196">
                  <c:v>188</c:v>
                </c:pt>
                <c:pt idx="197">
                  <c:v>141</c:v>
                </c:pt>
                <c:pt idx="198">
                  <c:v>140</c:v>
                </c:pt>
                <c:pt idx="199">
                  <c:v>159</c:v>
                </c:pt>
                <c:pt idx="200">
                  <c:v>152</c:v>
                </c:pt>
                <c:pt idx="201">
                  <c:v>161</c:v>
                </c:pt>
                <c:pt idx="202">
                  <c:v>159</c:v>
                </c:pt>
                <c:pt idx="203">
                  <c:v>178</c:v>
                </c:pt>
                <c:pt idx="204">
                  <c:v>164</c:v>
                </c:pt>
                <c:pt idx="205">
                  <c:v>165</c:v>
                </c:pt>
                <c:pt idx="206">
                  <c:v>150</c:v>
                </c:pt>
                <c:pt idx="207">
                  <c:v>147</c:v>
                </c:pt>
                <c:pt idx="208">
                  <c:v>173</c:v>
                </c:pt>
                <c:pt idx="209">
                  <c:v>164</c:v>
                </c:pt>
                <c:pt idx="210">
                  <c:v>176</c:v>
                </c:pt>
                <c:pt idx="211">
                  <c:v>180</c:v>
                </c:pt>
                <c:pt idx="212">
                  <c:v>151</c:v>
                </c:pt>
                <c:pt idx="213">
                  <c:v>178</c:v>
                </c:pt>
                <c:pt idx="214">
                  <c:v>186</c:v>
                </c:pt>
                <c:pt idx="215">
                  <c:v>175</c:v>
                </c:pt>
                <c:pt idx="216">
                  <c:v>164</c:v>
                </c:pt>
                <c:pt idx="217">
                  <c:v>144</c:v>
                </c:pt>
                <c:pt idx="218">
                  <c:v>172</c:v>
                </c:pt>
                <c:pt idx="219">
                  <c:v>168</c:v>
                </c:pt>
                <c:pt idx="220">
                  <c:v>158</c:v>
                </c:pt>
                <c:pt idx="221">
                  <c:v>176</c:v>
                </c:pt>
                <c:pt idx="222">
                  <c:v>188</c:v>
                </c:pt>
                <c:pt idx="223">
                  <c:v>188</c:v>
                </c:pt>
                <c:pt idx="224">
                  <c:v>166</c:v>
                </c:pt>
                <c:pt idx="225">
                  <c:v>166</c:v>
                </c:pt>
                <c:pt idx="226">
                  <c:v>162</c:v>
                </c:pt>
                <c:pt idx="227">
                  <c:v>166</c:v>
                </c:pt>
                <c:pt idx="228">
                  <c:v>163</c:v>
                </c:pt>
                <c:pt idx="229">
                  <c:v>174</c:v>
                </c:pt>
                <c:pt idx="230">
                  <c:v>160</c:v>
                </c:pt>
                <c:pt idx="231">
                  <c:v>149</c:v>
                </c:pt>
                <c:pt idx="232">
                  <c:v>146</c:v>
                </c:pt>
                <c:pt idx="233">
                  <c:v>153</c:v>
                </c:pt>
                <c:pt idx="234">
                  <c:v>178</c:v>
                </c:pt>
                <c:pt idx="235">
                  <c:v>142</c:v>
                </c:pt>
                <c:pt idx="236">
                  <c:v>167</c:v>
                </c:pt>
              </c:numCache>
            </c:numRef>
          </c:xVal>
          <c:yVal>
            <c:numRef>
              <c:f>Data!$C$3:$C$407</c:f>
              <c:numCache>
                <c:formatCode>General</c:formatCode>
                <c:ptCount val="405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  <c:pt idx="111">
                  <c:v>60.5</c:v>
                </c:pt>
                <c:pt idx="112">
                  <c:v>60.5</c:v>
                </c:pt>
                <c:pt idx="113">
                  <c:v>57.5</c:v>
                </c:pt>
                <c:pt idx="114">
                  <c:v>66.3</c:v>
                </c:pt>
                <c:pt idx="115">
                  <c:v>60</c:v>
                </c:pt>
                <c:pt idx="116">
                  <c:v>65</c:v>
                </c:pt>
                <c:pt idx="117">
                  <c:v>57.3</c:v>
                </c:pt>
                <c:pt idx="118">
                  <c:v>61</c:v>
                </c:pt>
                <c:pt idx="119">
                  <c:v>66.3</c:v>
                </c:pt>
                <c:pt idx="120">
                  <c:v>57.5</c:v>
                </c:pt>
                <c:pt idx="121">
                  <c:v>69</c:v>
                </c:pt>
                <c:pt idx="122">
                  <c:v>59.5</c:v>
                </c:pt>
                <c:pt idx="123">
                  <c:v>57</c:v>
                </c:pt>
                <c:pt idx="124">
                  <c:v>59.5</c:v>
                </c:pt>
                <c:pt idx="125">
                  <c:v>58.5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71</c:v>
                </c:pt>
                <c:pt idx="130">
                  <c:v>56.5</c:v>
                </c:pt>
                <c:pt idx="131">
                  <c:v>67</c:v>
                </c:pt>
                <c:pt idx="132">
                  <c:v>63</c:v>
                </c:pt>
                <c:pt idx="133">
                  <c:v>59</c:v>
                </c:pt>
                <c:pt idx="134">
                  <c:v>61.8</c:v>
                </c:pt>
                <c:pt idx="135">
                  <c:v>56</c:v>
                </c:pt>
                <c:pt idx="136">
                  <c:v>60</c:v>
                </c:pt>
                <c:pt idx="137">
                  <c:v>72</c:v>
                </c:pt>
                <c:pt idx="138">
                  <c:v>55</c:v>
                </c:pt>
                <c:pt idx="139">
                  <c:v>64.5</c:v>
                </c:pt>
                <c:pt idx="140">
                  <c:v>57.8</c:v>
                </c:pt>
                <c:pt idx="141">
                  <c:v>66.5</c:v>
                </c:pt>
                <c:pt idx="142">
                  <c:v>59.3</c:v>
                </c:pt>
                <c:pt idx="143">
                  <c:v>57.3</c:v>
                </c:pt>
                <c:pt idx="144">
                  <c:v>67</c:v>
                </c:pt>
                <c:pt idx="145">
                  <c:v>60.5</c:v>
                </c:pt>
                <c:pt idx="146">
                  <c:v>53.3</c:v>
                </c:pt>
                <c:pt idx="147">
                  <c:v>68.3</c:v>
                </c:pt>
                <c:pt idx="148">
                  <c:v>59.5</c:v>
                </c:pt>
                <c:pt idx="149">
                  <c:v>66</c:v>
                </c:pt>
                <c:pt idx="150">
                  <c:v>62.8</c:v>
                </c:pt>
                <c:pt idx="151">
                  <c:v>64.5</c:v>
                </c:pt>
                <c:pt idx="152">
                  <c:v>64</c:v>
                </c:pt>
                <c:pt idx="153">
                  <c:v>63.8</c:v>
                </c:pt>
                <c:pt idx="154">
                  <c:v>66.3</c:v>
                </c:pt>
                <c:pt idx="155">
                  <c:v>67.3</c:v>
                </c:pt>
                <c:pt idx="156">
                  <c:v>67.8</c:v>
                </c:pt>
                <c:pt idx="157">
                  <c:v>58.3</c:v>
                </c:pt>
                <c:pt idx="158">
                  <c:v>68.5</c:v>
                </c:pt>
                <c:pt idx="159">
                  <c:v>52.5</c:v>
                </c:pt>
                <c:pt idx="160">
                  <c:v>58.8</c:v>
                </c:pt>
                <c:pt idx="161">
                  <c:v>59.5</c:v>
                </c:pt>
                <c:pt idx="162">
                  <c:v>57.5</c:v>
                </c:pt>
                <c:pt idx="163">
                  <c:v>66</c:v>
                </c:pt>
                <c:pt idx="164">
                  <c:v>60.5</c:v>
                </c:pt>
                <c:pt idx="165">
                  <c:v>61.8</c:v>
                </c:pt>
                <c:pt idx="166">
                  <c:v>63</c:v>
                </c:pt>
                <c:pt idx="167">
                  <c:v>60.5</c:v>
                </c:pt>
                <c:pt idx="168">
                  <c:v>69.5</c:v>
                </c:pt>
                <c:pt idx="169">
                  <c:v>65.3</c:v>
                </c:pt>
                <c:pt idx="170">
                  <c:v>66.5</c:v>
                </c:pt>
                <c:pt idx="171">
                  <c:v>58</c:v>
                </c:pt>
                <c:pt idx="172">
                  <c:v>57.3</c:v>
                </c:pt>
                <c:pt idx="173">
                  <c:v>65</c:v>
                </c:pt>
                <c:pt idx="174">
                  <c:v>59.5</c:v>
                </c:pt>
                <c:pt idx="175">
                  <c:v>64.8</c:v>
                </c:pt>
                <c:pt idx="176">
                  <c:v>61.8</c:v>
                </c:pt>
                <c:pt idx="177">
                  <c:v>59</c:v>
                </c:pt>
                <c:pt idx="178">
                  <c:v>67.5</c:v>
                </c:pt>
                <c:pt idx="179">
                  <c:v>66</c:v>
                </c:pt>
                <c:pt idx="180">
                  <c:v>56.5</c:v>
                </c:pt>
                <c:pt idx="181">
                  <c:v>59.3</c:v>
                </c:pt>
                <c:pt idx="182">
                  <c:v>60.5</c:v>
                </c:pt>
                <c:pt idx="183">
                  <c:v>68</c:v>
                </c:pt>
                <c:pt idx="184">
                  <c:v>66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61.5</c:v>
                </c:pt>
                <c:pt idx="189">
                  <c:v>57</c:v>
                </c:pt>
                <c:pt idx="190">
                  <c:v>55</c:v>
                </c:pt>
                <c:pt idx="191">
                  <c:v>66.3</c:v>
                </c:pt>
                <c:pt idx="192">
                  <c:v>69.8</c:v>
                </c:pt>
                <c:pt idx="193">
                  <c:v>65.3</c:v>
                </c:pt>
                <c:pt idx="194">
                  <c:v>61.8</c:v>
                </c:pt>
                <c:pt idx="195">
                  <c:v>65.5</c:v>
                </c:pt>
                <c:pt idx="196">
                  <c:v>63.3</c:v>
                </c:pt>
                <c:pt idx="197">
                  <c:v>57.5</c:v>
                </c:pt>
                <c:pt idx="198">
                  <c:v>56.8</c:v>
                </c:pt>
                <c:pt idx="199">
                  <c:v>63.3</c:v>
                </c:pt>
                <c:pt idx="200">
                  <c:v>60.8</c:v>
                </c:pt>
                <c:pt idx="201">
                  <c:v>56.8</c:v>
                </c:pt>
                <c:pt idx="202">
                  <c:v>62.8</c:v>
                </c:pt>
                <c:pt idx="203">
                  <c:v>63.5</c:v>
                </c:pt>
                <c:pt idx="204">
                  <c:v>61.5</c:v>
                </c:pt>
                <c:pt idx="205">
                  <c:v>64.8</c:v>
                </c:pt>
                <c:pt idx="206">
                  <c:v>60.8</c:v>
                </c:pt>
                <c:pt idx="207">
                  <c:v>50.5</c:v>
                </c:pt>
                <c:pt idx="208">
                  <c:v>61.3</c:v>
                </c:pt>
                <c:pt idx="209">
                  <c:v>57.8</c:v>
                </c:pt>
                <c:pt idx="210">
                  <c:v>63.8</c:v>
                </c:pt>
                <c:pt idx="211">
                  <c:v>61.8</c:v>
                </c:pt>
                <c:pt idx="212">
                  <c:v>58.3</c:v>
                </c:pt>
                <c:pt idx="213">
                  <c:v>67.3</c:v>
                </c:pt>
                <c:pt idx="214">
                  <c:v>66</c:v>
                </c:pt>
                <c:pt idx="215">
                  <c:v>63.5</c:v>
                </c:pt>
                <c:pt idx="216">
                  <c:v>63.5</c:v>
                </c:pt>
                <c:pt idx="217">
                  <c:v>60</c:v>
                </c:pt>
                <c:pt idx="218">
                  <c:v>65</c:v>
                </c:pt>
                <c:pt idx="219">
                  <c:v>60</c:v>
                </c:pt>
                <c:pt idx="220">
                  <c:v>65</c:v>
                </c:pt>
                <c:pt idx="221">
                  <c:v>61.5</c:v>
                </c:pt>
                <c:pt idx="222">
                  <c:v>71</c:v>
                </c:pt>
                <c:pt idx="223">
                  <c:v>65.8</c:v>
                </c:pt>
                <c:pt idx="224">
                  <c:v>62.5</c:v>
                </c:pt>
                <c:pt idx="225">
                  <c:v>67.3</c:v>
                </c:pt>
                <c:pt idx="226">
                  <c:v>60</c:v>
                </c:pt>
                <c:pt idx="227">
                  <c:v>62</c:v>
                </c:pt>
                <c:pt idx="228">
                  <c:v>66</c:v>
                </c:pt>
                <c:pt idx="229">
                  <c:v>63</c:v>
                </c:pt>
                <c:pt idx="230">
                  <c:v>64</c:v>
                </c:pt>
                <c:pt idx="231">
                  <c:v>56.3</c:v>
                </c:pt>
                <c:pt idx="232">
                  <c:v>55</c:v>
                </c:pt>
                <c:pt idx="233">
                  <c:v>64.8</c:v>
                </c:pt>
                <c:pt idx="234">
                  <c:v>63.8</c:v>
                </c:pt>
                <c:pt idx="235">
                  <c:v>55</c:v>
                </c:pt>
                <c:pt idx="23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274-95A1-0A34D287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1552"/>
        <c:axId val="323290992"/>
      </c:scatterChart>
      <c:valAx>
        <c:axId val="323291552"/>
        <c:scaling>
          <c:orientation val="minMax"/>
          <c:max val="22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0992"/>
        <c:crosses val="autoZero"/>
        <c:crossBetween val="midCat"/>
      </c:valAx>
      <c:valAx>
        <c:axId val="32329099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Data!$C$3:$C$407</c:f>
              <c:numCache>
                <c:formatCode>General</c:formatCode>
                <c:ptCount val="405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  <c:pt idx="111">
                  <c:v>60.5</c:v>
                </c:pt>
                <c:pt idx="112">
                  <c:v>60.5</c:v>
                </c:pt>
                <c:pt idx="113">
                  <c:v>57.5</c:v>
                </c:pt>
                <c:pt idx="114">
                  <c:v>66.3</c:v>
                </c:pt>
                <c:pt idx="115">
                  <c:v>60</c:v>
                </c:pt>
                <c:pt idx="116">
                  <c:v>65</c:v>
                </c:pt>
                <c:pt idx="117">
                  <c:v>57.3</c:v>
                </c:pt>
                <c:pt idx="118">
                  <c:v>61</c:v>
                </c:pt>
                <c:pt idx="119">
                  <c:v>66.3</c:v>
                </c:pt>
                <c:pt idx="120">
                  <c:v>57.5</c:v>
                </c:pt>
                <c:pt idx="121">
                  <c:v>69</c:v>
                </c:pt>
                <c:pt idx="122">
                  <c:v>59.5</c:v>
                </c:pt>
                <c:pt idx="123">
                  <c:v>57</c:v>
                </c:pt>
                <c:pt idx="124">
                  <c:v>59.5</c:v>
                </c:pt>
                <c:pt idx="125">
                  <c:v>58.5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71</c:v>
                </c:pt>
                <c:pt idx="130">
                  <c:v>56.5</c:v>
                </c:pt>
                <c:pt idx="131">
                  <c:v>67</c:v>
                </c:pt>
                <c:pt idx="132">
                  <c:v>63</c:v>
                </c:pt>
                <c:pt idx="133">
                  <c:v>59</c:v>
                </c:pt>
                <c:pt idx="134">
                  <c:v>61.8</c:v>
                </c:pt>
                <c:pt idx="135">
                  <c:v>56</c:v>
                </c:pt>
                <c:pt idx="136">
                  <c:v>60</c:v>
                </c:pt>
                <c:pt idx="137">
                  <c:v>72</c:v>
                </c:pt>
                <c:pt idx="138">
                  <c:v>55</c:v>
                </c:pt>
                <c:pt idx="139">
                  <c:v>64.5</c:v>
                </c:pt>
                <c:pt idx="140">
                  <c:v>57.8</c:v>
                </c:pt>
                <c:pt idx="141">
                  <c:v>66.5</c:v>
                </c:pt>
                <c:pt idx="142">
                  <c:v>59.3</c:v>
                </c:pt>
                <c:pt idx="143">
                  <c:v>57.3</c:v>
                </c:pt>
                <c:pt idx="144">
                  <c:v>67</c:v>
                </c:pt>
                <c:pt idx="145">
                  <c:v>60.5</c:v>
                </c:pt>
                <c:pt idx="146">
                  <c:v>53.3</c:v>
                </c:pt>
                <c:pt idx="147">
                  <c:v>68.3</c:v>
                </c:pt>
                <c:pt idx="148">
                  <c:v>59.5</c:v>
                </c:pt>
                <c:pt idx="149">
                  <c:v>66</c:v>
                </c:pt>
                <c:pt idx="150">
                  <c:v>62.8</c:v>
                </c:pt>
                <c:pt idx="151">
                  <c:v>64.5</c:v>
                </c:pt>
                <c:pt idx="152">
                  <c:v>64</c:v>
                </c:pt>
                <c:pt idx="153">
                  <c:v>63.8</c:v>
                </c:pt>
                <c:pt idx="154">
                  <c:v>66.3</c:v>
                </c:pt>
                <c:pt idx="155">
                  <c:v>67.3</c:v>
                </c:pt>
                <c:pt idx="156">
                  <c:v>67.8</c:v>
                </c:pt>
                <c:pt idx="157">
                  <c:v>58.3</c:v>
                </c:pt>
                <c:pt idx="158">
                  <c:v>68.5</c:v>
                </c:pt>
                <c:pt idx="159">
                  <c:v>52.5</c:v>
                </c:pt>
                <c:pt idx="160">
                  <c:v>58.8</c:v>
                </c:pt>
                <c:pt idx="161">
                  <c:v>59.5</c:v>
                </c:pt>
                <c:pt idx="162">
                  <c:v>57.5</c:v>
                </c:pt>
                <c:pt idx="163">
                  <c:v>66</c:v>
                </c:pt>
                <c:pt idx="164">
                  <c:v>60.5</c:v>
                </c:pt>
                <c:pt idx="165">
                  <c:v>61.8</c:v>
                </c:pt>
                <c:pt idx="166">
                  <c:v>63</c:v>
                </c:pt>
                <c:pt idx="167">
                  <c:v>60.5</c:v>
                </c:pt>
                <c:pt idx="168">
                  <c:v>69.5</c:v>
                </c:pt>
                <c:pt idx="169">
                  <c:v>65.3</c:v>
                </c:pt>
                <c:pt idx="170">
                  <c:v>66.5</c:v>
                </c:pt>
                <c:pt idx="171">
                  <c:v>58</c:v>
                </c:pt>
                <c:pt idx="172">
                  <c:v>57.3</c:v>
                </c:pt>
                <c:pt idx="173">
                  <c:v>65</c:v>
                </c:pt>
                <c:pt idx="174">
                  <c:v>59.5</c:v>
                </c:pt>
                <c:pt idx="175">
                  <c:v>64.8</c:v>
                </c:pt>
                <c:pt idx="176">
                  <c:v>61.8</c:v>
                </c:pt>
                <c:pt idx="177">
                  <c:v>59</c:v>
                </c:pt>
                <c:pt idx="178">
                  <c:v>67.5</c:v>
                </c:pt>
                <c:pt idx="179">
                  <c:v>66</c:v>
                </c:pt>
                <c:pt idx="180">
                  <c:v>56.5</c:v>
                </c:pt>
                <c:pt idx="181">
                  <c:v>59.3</c:v>
                </c:pt>
                <c:pt idx="182">
                  <c:v>60.5</c:v>
                </c:pt>
                <c:pt idx="183">
                  <c:v>68</c:v>
                </c:pt>
                <c:pt idx="184">
                  <c:v>66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61.5</c:v>
                </c:pt>
                <c:pt idx="189">
                  <c:v>57</c:v>
                </c:pt>
                <c:pt idx="190">
                  <c:v>55</c:v>
                </c:pt>
                <c:pt idx="191">
                  <c:v>66.3</c:v>
                </c:pt>
                <c:pt idx="192">
                  <c:v>69.8</c:v>
                </c:pt>
                <c:pt idx="193">
                  <c:v>65.3</c:v>
                </c:pt>
                <c:pt idx="194">
                  <c:v>61.8</c:v>
                </c:pt>
                <c:pt idx="195">
                  <c:v>65.5</c:v>
                </c:pt>
                <c:pt idx="196">
                  <c:v>63.3</c:v>
                </c:pt>
                <c:pt idx="197">
                  <c:v>57.5</c:v>
                </c:pt>
                <c:pt idx="198">
                  <c:v>56.8</c:v>
                </c:pt>
                <c:pt idx="199">
                  <c:v>63.3</c:v>
                </c:pt>
                <c:pt idx="200">
                  <c:v>60.8</c:v>
                </c:pt>
                <c:pt idx="201">
                  <c:v>56.8</c:v>
                </c:pt>
                <c:pt idx="202">
                  <c:v>62.8</c:v>
                </c:pt>
                <c:pt idx="203">
                  <c:v>63.5</c:v>
                </c:pt>
                <c:pt idx="204">
                  <c:v>61.5</c:v>
                </c:pt>
                <c:pt idx="205">
                  <c:v>64.8</c:v>
                </c:pt>
                <c:pt idx="206">
                  <c:v>60.8</c:v>
                </c:pt>
                <c:pt idx="207">
                  <c:v>50.5</c:v>
                </c:pt>
                <c:pt idx="208">
                  <c:v>61.3</c:v>
                </c:pt>
                <c:pt idx="209">
                  <c:v>57.8</c:v>
                </c:pt>
                <c:pt idx="210">
                  <c:v>63.8</c:v>
                </c:pt>
                <c:pt idx="211">
                  <c:v>61.8</c:v>
                </c:pt>
                <c:pt idx="212">
                  <c:v>58.3</c:v>
                </c:pt>
                <c:pt idx="213">
                  <c:v>67.3</c:v>
                </c:pt>
                <c:pt idx="214">
                  <c:v>66</c:v>
                </c:pt>
                <c:pt idx="215">
                  <c:v>63.5</c:v>
                </c:pt>
                <c:pt idx="216">
                  <c:v>63.5</c:v>
                </c:pt>
                <c:pt idx="217">
                  <c:v>60</c:v>
                </c:pt>
                <c:pt idx="218">
                  <c:v>65</c:v>
                </c:pt>
                <c:pt idx="219">
                  <c:v>60</c:v>
                </c:pt>
                <c:pt idx="220">
                  <c:v>65</c:v>
                </c:pt>
                <c:pt idx="221">
                  <c:v>61.5</c:v>
                </c:pt>
                <c:pt idx="222">
                  <c:v>71</c:v>
                </c:pt>
                <c:pt idx="223">
                  <c:v>65.8</c:v>
                </c:pt>
                <c:pt idx="224">
                  <c:v>62.5</c:v>
                </c:pt>
                <c:pt idx="225">
                  <c:v>67.3</c:v>
                </c:pt>
                <c:pt idx="226">
                  <c:v>60</c:v>
                </c:pt>
                <c:pt idx="227">
                  <c:v>62</c:v>
                </c:pt>
                <c:pt idx="228">
                  <c:v>66</c:v>
                </c:pt>
                <c:pt idx="229">
                  <c:v>63</c:v>
                </c:pt>
                <c:pt idx="230">
                  <c:v>64</c:v>
                </c:pt>
                <c:pt idx="231">
                  <c:v>56.3</c:v>
                </c:pt>
                <c:pt idx="232">
                  <c:v>55</c:v>
                </c:pt>
                <c:pt idx="233">
                  <c:v>64.8</c:v>
                </c:pt>
                <c:pt idx="234">
                  <c:v>63.8</c:v>
                </c:pt>
                <c:pt idx="235">
                  <c:v>55</c:v>
                </c:pt>
                <c:pt idx="236">
                  <c:v>62</c:v>
                </c:pt>
              </c:numCache>
            </c:numRef>
          </c:xVal>
          <c:yVal>
            <c:numRef>
              <c:f>Data!$D$3:$D$407</c:f>
              <c:numCache>
                <c:formatCode>General</c:formatCode>
                <c:ptCount val="405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  <c:pt idx="111">
                  <c:v>105</c:v>
                </c:pt>
                <c:pt idx="112">
                  <c:v>87</c:v>
                </c:pt>
                <c:pt idx="113">
                  <c:v>90</c:v>
                </c:pt>
                <c:pt idx="114">
                  <c:v>117</c:v>
                </c:pt>
                <c:pt idx="115">
                  <c:v>84</c:v>
                </c:pt>
                <c:pt idx="116">
                  <c:v>118.5</c:v>
                </c:pt>
                <c:pt idx="117">
                  <c:v>83</c:v>
                </c:pt>
                <c:pt idx="118">
                  <c:v>81</c:v>
                </c:pt>
                <c:pt idx="119">
                  <c:v>133</c:v>
                </c:pt>
                <c:pt idx="120">
                  <c:v>75</c:v>
                </c:pt>
                <c:pt idx="121">
                  <c:v>112.5</c:v>
                </c:pt>
                <c:pt idx="122">
                  <c:v>88</c:v>
                </c:pt>
                <c:pt idx="123">
                  <c:v>84</c:v>
                </c:pt>
                <c:pt idx="124">
                  <c:v>84</c:v>
                </c:pt>
                <c:pt idx="125">
                  <c:v>86.5</c:v>
                </c:pt>
                <c:pt idx="126">
                  <c:v>112</c:v>
                </c:pt>
                <c:pt idx="127">
                  <c:v>111.5</c:v>
                </c:pt>
                <c:pt idx="128">
                  <c:v>117</c:v>
                </c:pt>
                <c:pt idx="129">
                  <c:v>147</c:v>
                </c:pt>
                <c:pt idx="130">
                  <c:v>91</c:v>
                </c:pt>
                <c:pt idx="131">
                  <c:v>133</c:v>
                </c:pt>
                <c:pt idx="132">
                  <c:v>111</c:v>
                </c:pt>
                <c:pt idx="133">
                  <c:v>98</c:v>
                </c:pt>
                <c:pt idx="134">
                  <c:v>112</c:v>
                </c:pt>
                <c:pt idx="135">
                  <c:v>87.5</c:v>
                </c:pt>
                <c:pt idx="136">
                  <c:v>89</c:v>
                </c:pt>
                <c:pt idx="137">
                  <c:v>150</c:v>
                </c:pt>
                <c:pt idx="138">
                  <c:v>73.5</c:v>
                </c:pt>
                <c:pt idx="139">
                  <c:v>98</c:v>
                </c:pt>
                <c:pt idx="140">
                  <c:v>79.5</c:v>
                </c:pt>
                <c:pt idx="141">
                  <c:v>112</c:v>
                </c:pt>
                <c:pt idx="142">
                  <c:v>87</c:v>
                </c:pt>
                <c:pt idx="143">
                  <c:v>76.5</c:v>
                </c:pt>
                <c:pt idx="144">
                  <c:v>128</c:v>
                </c:pt>
                <c:pt idx="145">
                  <c:v>84</c:v>
                </c:pt>
                <c:pt idx="146">
                  <c:v>84</c:v>
                </c:pt>
                <c:pt idx="147">
                  <c:v>134</c:v>
                </c:pt>
                <c:pt idx="148">
                  <c:v>94.5</c:v>
                </c:pt>
                <c:pt idx="149">
                  <c:v>105.5</c:v>
                </c:pt>
                <c:pt idx="150">
                  <c:v>94</c:v>
                </c:pt>
                <c:pt idx="151">
                  <c:v>119</c:v>
                </c:pt>
                <c:pt idx="152">
                  <c:v>92</c:v>
                </c:pt>
                <c:pt idx="153">
                  <c:v>112.5</c:v>
                </c:pt>
                <c:pt idx="154">
                  <c:v>106</c:v>
                </c:pt>
                <c:pt idx="155">
                  <c:v>112</c:v>
                </c:pt>
                <c:pt idx="156">
                  <c:v>127.5</c:v>
                </c:pt>
                <c:pt idx="157">
                  <c:v>92.5</c:v>
                </c:pt>
                <c:pt idx="158">
                  <c:v>114</c:v>
                </c:pt>
                <c:pt idx="159">
                  <c:v>81</c:v>
                </c:pt>
                <c:pt idx="160">
                  <c:v>84</c:v>
                </c:pt>
                <c:pt idx="161">
                  <c:v>105</c:v>
                </c:pt>
                <c:pt idx="162">
                  <c:v>101</c:v>
                </c:pt>
                <c:pt idx="163">
                  <c:v>112</c:v>
                </c:pt>
                <c:pt idx="164">
                  <c:v>112</c:v>
                </c:pt>
                <c:pt idx="165">
                  <c:v>118</c:v>
                </c:pt>
                <c:pt idx="166">
                  <c:v>91</c:v>
                </c:pt>
                <c:pt idx="167">
                  <c:v>118</c:v>
                </c:pt>
                <c:pt idx="168">
                  <c:v>171.5</c:v>
                </c:pt>
                <c:pt idx="169">
                  <c:v>134.5</c:v>
                </c:pt>
                <c:pt idx="170">
                  <c:v>112</c:v>
                </c:pt>
                <c:pt idx="171">
                  <c:v>84</c:v>
                </c:pt>
                <c:pt idx="172">
                  <c:v>80.5</c:v>
                </c:pt>
                <c:pt idx="173">
                  <c:v>114</c:v>
                </c:pt>
                <c:pt idx="174">
                  <c:v>84</c:v>
                </c:pt>
                <c:pt idx="175">
                  <c:v>111</c:v>
                </c:pt>
                <c:pt idx="176">
                  <c:v>112</c:v>
                </c:pt>
                <c:pt idx="177">
                  <c:v>99.5</c:v>
                </c:pt>
                <c:pt idx="178">
                  <c:v>171.5</c:v>
                </c:pt>
                <c:pt idx="179">
                  <c:v>105</c:v>
                </c:pt>
                <c:pt idx="180">
                  <c:v>84</c:v>
                </c:pt>
                <c:pt idx="181">
                  <c:v>78.5</c:v>
                </c:pt>
                <c:pt idx="182">
                  <c:v>95</c:v>
                </c:pt>
                <c:pt idx="183">
                  <c:v>112</c:v>
                </c:pt>
                <c:pt idx="184">
                  <c:v>108</c:v>
                </c:pt>
                <c:pt idx="185">
                  <c:v>92</c:v>
                </c:pt>
                <c:pt idx="186">
                  <c:v>100</c:v>
                </c:pt>
                <c:pt idx="187">
                  <c:v>80.5</c:v>
                </c:pt>
                <c:pt idx="188">
                  <c:v>108.5</c:v>
                </c:pt>
                <c:pt idx="189">
                  <c:v>84</c:v>
                </c:pt>
                <c:pt idx="190">
                  <c:v>70</c:v>
                </c:pt>
                <c:pt idx="191">
                  <c:v>112</c:v>
                </c:pt>
                <c:pt idx="192">
                  <c:v>119.5</c:v>
                </c:pt>
                <c:pt idx="193">
                  <c:v>117.5</c:v>
                </c:pt>
                <c:pt idx="194">
                  <c:v>91.5</c:v>
                </c:pt>
                <c:pt idx="195">
                  <c:v>114</c:v>
                </c:pt>
                <c:pt idx="196">
                  <c:v>115.5</c:v>
                </c:pt>
                <c:pt idx="197">
                  <c:v>85</c:v>
                </c:pt>
                <c:pt idx="198">
                  <c:v>83.5</c:v>
                </c:pt>
                <c:pt idx="199">
                  <c:v>112</c:v>
                </c:pt>
                <c:pt idx="200">
                  <c:v>97</c:v>
                </c:pt>
                <c:pt idx="201">
                  <c:v>75</c:v>
                </c:pt>
                <c:pt idx="202">
                  <c:v>99</c:v>
                </c:pt>
                <c:pt idx="203">
                  <c:v>102.5</c:v>
                </c:pt>
                <c:pt idx="204">
                  <c:v>140</c:v>
                </c:pt>
                <c:pt idx="205">
                  <c:v>98</c:v>
                </c:pt>
                <c:pt idx="206">
                  <c:v>128</c:v>
                </c:pt>
                <c:pt idx="207">
                  <c:v>79</c:v>
                </c:pt>
                <c:pt idx="208">
                  <c:v>93</c:v>
                </c:pt>
                <c:pt idx="209">
                  <c:v>95</c:v>
                </c:pt>
                <c:pt idx="210">
                  <c:v>98.5</c:v>
                </c:pt>
                <c:pt idx="211">
                  <c:v>104</c:v>
                </c:pt>
                <c:pt idx="212">
                  <c:v>86</c:v>
                </c:pt>
                <c:pt idx="213">
                  <c:v>119.5</c:v>
                </c:pt>
                <c:pt idx="214">
                  <c:v>112</c:v>
                </c:pt>
                <c:pt idx="215">
                  <c:v>98.5</c:v>
                </c:pt>
                <c:pt idx="216">
                  <c:v>108</c:v>
                </c:pt>
                <c:pt idx="217">
                  <c:v>117.5</c:v>
                </c:pt>
                <c:pt idx="218">
                  <c:v>112</c:v>
                </c:pt>
                <c:pt idx="219">
                  <c:v>93.5</c:v>
                </c:pt>
                <c:pt idx="220">
                  <c:v>121</c:v>
                </c:pt>
                <c:pt idx="221">
                  <c:v>81</c:v>
                </c:pt>
                <c:pt idx="222">
                  <c:v>140</c:v>
                </c:pt>
                <c:pt idx="223">
                  <c:v>150.5</c:v>
                </c:pt>
                <c:pt idx="224">
                  <c:v>84</c:v>
                </c:pt>
                <c:pt idx="225">
                  <c:v>121</c:v>
                </c:pt>
                <c:pt idx="226">
                  <c:v>105</c:v>
                </c:pt>
                <c:pt idx="227">
                  <c:v>91</c:v>
                </c:pt>
                <c:pt idx="228">
                  <c:v>112</c:v>
                </c:pt>
                <c:pt idx="229">
                  <c:v>112</c:v>
                </c:pt>
                <c:pt idx="230">
                  <c:v>116</c:v>
                </c:pt>
                <c:pt idx="231">
                  <c:v>72</c:v>
                </c:pt>
                <c:pt idx="232">
                  <c:v>71.5</c:v>
                </c:pt>
                <c:pt idx="233">
                  <c:v>128</c:v>
                </c:pt>
                <c:pt idx="234">
                  <c:v>112</c:v>
                </c:pt>
                <c:pt idx="235">
                  <c:v>76</c:v>
                </c:pt>
                <c:pt idx="236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7-49B8-844E-1A40E1C3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54384"/>
        <c:axId val="358054944"/>
      </c:scatterChart>
      <c:valAx>
        <c:axId val="3580543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944"/>
        <c:crosses val="autoZero"/>
        <c:crossBetween val="midCat"/>
      </c:valAx>
      <c:valAx>
        <c:axId val="35805494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56096388261656"/>
                  <c:y val="-0.164917188114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Regression!$B$6:$B$116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Regression!$C$6:$C$116</c:f>
              <c:numCache>
                <c:formatCode>General</c:formatCode>
                <c:ptCount val="111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AA-B345-FDE315F4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29552"/>
        <c:axId val="773039952"/>
      </c:scatterChart>
      <c:valAx>
        <c:axId val="7730295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3039952"/>
        <c:crosses val="autoZero"/>
        <c:crossBetween val="midCat"/>
      </c:valAx>
      <c:valAx>
        <c:axId val="773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30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wmf"/><Relationship Id="rId5" Type="http://schemas.openxmlformats.org/officeDocument/2006/relationships/chart" Target="../charts/chart3.xm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12</xdr:col>
      <xdr:colOff>438150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16</xdr:row>
      <xdr:rowOff>4762</xdr:rowOff>
    </xdr:from>
    <xdr:to>
      <xdr:col>12</xdr:col>
      <xdr:colOff>361950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422672</xdr:colOff>
      <xdr:row>2</xdr:row>
      <xdr:rowOff>166688</xdr:rowOff>
    </xdr:from>
    <xdr:to>
      <xdr:col>17</xdr:col>
      <xdr:colOff>471240</xdr:colOff>
      <xdr:row>4</xdr:row>
      <xdr:rowOff>174051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0422" y="547688"/>
          <a:ext cx="1870224" cy="388363"/>
        </a:xfrm>
        <a:prstGeom prst="rect">
          <a:avLst/>
        </a:prstGeom>
        <a:noFill/>
        <a:ln w="38100" cmpd="dbl">
          <a:solidFill>
            <a:srgbClr val="33339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494110</xdr:colOff>
      <xdr:row>5</xdr:row>
      <xdr:rowOff>47625</xdr:rowOff>
    </xdr:from>
    <xdr:to>
      <xdr:col>18</xdr:col>
      <xdr:colOff>11906</xdr:colOff>
      <xdr:row>7</xdr:row>
      <xdr:rowOff>173239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8554641" y="1000125"/>
              <a:ext cx="2553890" cy="50661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_tradnl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900" b="0" i="1">
                        <a:latin typeface="Cambria Math" panose="02040503050406030204" pitchFamily="18" charset="0"/>
                      </a:rPr>
                      <m:t>𝑆𝐸</m:t>
                    </m:r>
                    <m:d>
                      <m:dPr>
                        <m:ctrlPr>
                          <a:rPr lang="en-GB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9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9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GB" sz="9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9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900" b="0" i="1">
                        <a:latin typeface="Cambria Math" panose="02040503050406030204" pitchFamily="18" charset="0"/>
                      </a:rPr>
                      <m:t>𝑠</m:t>
                    </m:r>
                    <m:rad>
                      <m:radPr>
                        <m:degHide m:val="on"/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GB" sz="9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GB" sz="900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s-MX" sz="9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den>
                        </m:f>
                      </m:e>
                    </m:rad>
                    <m:r>
                      <a:rPr lang="es-MX" sz="9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altLang="es-MX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altLang="es-MX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altLang="es-MX" sz="90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MX" altLang="es-MX" sz="9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s-MX" altLang="es-MX" sz="9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s-MX" altLang="es-MX" sz="9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s-MX" altLang="es-MX" sz="9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d>
                              <m:d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MX" altLang="es-MX" sz="90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en-GB" sz="900"/>
            </a:p>
          </xdr:txBody>
        </xdr:sp>
      </mc:Choice>
      <mc:Fallback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8554641" y="1000125"/>
              <a:ext cx="2553890" cy="50661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_tradnl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9pPr>
            </a:lstStyle>
            <a:p>
              <a:pPr/>
              <a:r>
                <a:rPr lang="es-MX" sz="900" b="0" i="0">
                  <a:latin typeface="Cambria Math" panose="02040503050406030204" pitchFamily="18" charset="0"/>
                </a:rPr>
                <a:t>𝑆𝐸</a:t>
              </a:r>
              <a:r>
                <a:rPr lang="en-GB" sz="900" i="0">
                  <a:latin typeface="Cambria Math" panose="02040503050406030204" pitchFamily="18" charset="0"/>
                </a:rPr>
                <a:t>(𝑏_1 )=</a:t>
              </a:r>
              <a:r>
                <a:rPr lang="es-MX" sz="900" b="0" i="0">
                  <a:latin typeface="Cambria Math" panose="02040503050406030204" pitchFamily="18" charset="0"/>
                </a:rPr>
                <a:t>𝑠</a:t>
              </a:r>
              <a:r>
                <a:rPr lang="es-MX" sz="900" i="0">
                  <a:latin typeface="Cambria Math" panose="02040503050406030204" pitchFamily="18" charset="0"/>
                </a:rPr>
                <a:t>√(</a:t>
              </a:r>
              <a:r>
                <a:rPr lang="es-MX" sz="900" b="0" i="0">
                  <a:latin typeface="Cambria Math" panose="02040503050406030204" pitchFamily="18" charset="0"/>
                </a:rPr>
                <a:t>1</a:t>
              </a:r>
              <a:r>
                <a:rPr lang="en-GB" sz="900" b="0" i="0">
                  <a:latin typeface="Cambria Math" panose="02040503050406030204" pitchFamily="18" charset="0"/>
                </a:rPr>
                <a:t>/(∑128</a:t>
              </a:r>
              <a:r>
                <a:rPr lang="es-MX" sz="900" b="0" i="0">
                  <a:latin typeface="Cambria Math" panose="02040503050406030204" pitchFamily="18" charset="0"/>
                </a:rPr>
                <a:t>▒</a:t>
              </a:r>
              <a:r>
                <a:rPr lang="en-GB" sz="900" b="0" i="0">
                  <a:latin typeface="Cambria Math" panose="02040503050406030204" pitchFamily="18" charset="0"/>
                </a:rPr>
                <a:t>(</a:t>
              </a:r>
              <a:r>
                <a:rPr lang="en-GB" sz="900" i="0">
                  <a:latin typeface="Cambria Math" panose="02040503050406030204" pitchFamily="18" charset="0"/>
                </a:rPr>
                <a:t>𝑥_𝑖−𝑥 ̅ )</a:t>
              </a:r>
              <a:r>
                <a:rPr lang="es-MX" sz="900" i="0">
                  <a:latin typeface="Cambria Math" panose="02040503050406030204" pitchFamily="18" charset="0"/>
                </a:rPr>
                <a:t>^2 </a:t>
              </a:r>
              <a:r>
                <a:rPr lang="en-GB" sz="900" i="0">
                  <a:latin typeface="Cambria Math" panose="02040503050406030204" pitchFamily="18" charset="0"/>
                </a:rPr>
                <a:t>)</a:t>
              </a:r>
              <a:r>
                <a:rPr lang="es-MX" sz="900" i="0">
                  <a:latin typeface="Cambria Math" panose="02040503050406030204" pitchFamily="18" charset="0"/>
                </a:rPr>
                <a:t>)</a:t>
              </a:r>
              <a:r>
                <a:rPr lang="es-MX" sz="900" b="0" i="0">
                  <a:latin typeface="Cambria Math" panose="02040503050406030204" pitchFamily="18" charset="0"/>
                </a:rPr>
                <a:t>=</a:t>
              </a:r>
              <a:r>
                <a:rPr lang="es-MX" altLang="es-MX" sz="900" i="0">
                  <a:latin typeface="Cambria Math" panose="02040503050406030204" pitchFamily="18" charset="0"/>
                </a:rPr>
                <a:t>√((∑(𝑦_𝑖−</a:t>
              </a:r>
              <a:r>
                <a:rPr lang="es-MX" altLang="es-MX" sz="900" b="0" i="0">
                  <a:latin typeface="Cambria Math" panose="02040503050406030204" pitchFamily="18" charset="0"/>
                </a:rPr>
                <a:t>𝑦 ̂_𝑖 )^</a:t>
              </a:r>
              <a:r>
                <a:rPr lang="es-MX" altLang="es-MX" sz="900" i="0">
                  <a:latin typeface="Cambria Math" panose="02040503050406030204" pitchFamily="18" charset="0"/>
                </a:rPr>
                <a:t>2)/((𝑛−2)∑(𝑥_𝑖−𝑥 ̅ )^2 ))</a:t>
              </a:r>
              <a:endParaRPr lang="en-GB" sz="900"/>
            </a:p>
          </xdr:txBody>
        </xdr:sp>
      </mc:Fallback>
    </mc:AlternateContent>
    <xdr:clientData/>
  </xdr:twoCellAnchor>
  <xdr:twoCellAnchor editAs="oneCell">
    <xdr:from>
      <xdr:col>13</xdr:col>
      <xdr:colOff>517922</xdr:colOff>
      <xdr:row>9</xdr:row>
      <xdr:rowOff>36585</xdr:rowOff>
    </xdr:from>
    <xdr:to>
      <xdr:col>18</xdr:col>
      <xdr:colOff>296466</xdr:colOff>
      <xdr:row>10</xdr:row>
      <xdr:rowOff>165497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453" y="1762991"/>
          <a:ext cx="2814638" cy="319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416719</xdr:colOff>
      <xdr:row>9</xdr:row>
      <xdr:rowOff>141214</xdr:rowOff>
    </xdr:from>
    <xdr:to>
      <xdr:col>17</xdr:col>
      <xdr:colOff>106320</xdr:colOff>
      <xdr:row>13</xdr:row>
      <xdr:rowOff>11905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867620"/>
          <a:ext cx="4547351" cy="632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196453</xdr:colOff>
      <xdr:row>13</xdr:row>
      <xdr:rowOff>33914</xdr:rowOff>
    </xdr:from>
    <xdr:to>
      <xdr:col>17</xdr:col>
      <xdr:colOff>427878</xdr:colOff>
      <xdr:row>16</xdr:row>
      <xdr:rowOff>44232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29750" y="1950820"/>
          <a:ext cx="1445862" cy="58181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600075</xdr:colOff>
          <xdr:row>16</xdr:row>
          <xdr:rowOff>47625</xdr:rowOff>
        </xdr:from>
        <xdr:to>
          <xdr:col>17</xdr:col>
          <xdr:colOff>552450</xdr:colOff>
          <xdr:row>18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160733</xdr:colOff>
      <xdr:row>18</xdr:row>
      <xdr:rowOff>77391</xdr:rowOff>
    </xdr:from>
    <xdr:to>
      <xdr:col>17</xdr:col>
      <xdr:colOff>562569</xdr:colOff>
      <xdr:row>26</xdr:row>
      <xdr:rowOff>64889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F1B8AD-F67A-4A3E-8EE2-4BEE64718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D9" sqref="D9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autoFilter ref="A1:D23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tabSelected="1" zoomScale="160" zoomScaleNormal="160" workbookViewId="0">
      <selection activeCell="F4" sqref="F4"/>
    </sheetView>
  </sheetViews>
  <sheetFormatPr defaultRowHeight="15" x14ac:dyDescent="0.25"/>
  <cols>
    <col min="6" max="6" width="9.7109375" customWidth="1"/>
    <col min="8" max="8" width="11" customWidth="1"/>
  </cols>
  <sheetData>
    <row r="1" spans="1:16" x14ac:dyDescent="0.25">
      <c r="A1" t="s">
        <v>11</v>
      </c>
      <c r="B1" t="s">
        <v>12</v>
      </c>
      <c r="D1" t="s">
        <v>21</v>
      </c>
      <c r="F1" t="s">
        <v>24</v>
      </c>
      <c r="G1">
        <f>1-J4/H4</f>
        <v>0.56416311479081183</v>
      </c>
      <c r="H1" t="s">
        <v>29</v>
      </c>
      <c r="I1" t="s">
        <v>30</v>
      </c>
      <c r="J1" t="s">
        <v>31</v>
      </c>
      <c r="K1">
        <f>_xlfn.T.INV(1-0.05/2,B2-2)</f>
        <v>1.9819674897364858</v>
      </c>
    </row>
    <row r="2" spans="1:16" x14ac:dyDescent="0.25">
      <c r="A2" t="s">
        <v>14</v>
      </c>
      <c r="B2">
        <f>COUNT(B6:B116)</f>
        <v>111</v>
      </c>
      <c r="C2">
        <f>COUNT(C6:C116)</f>
        <v>111</v>
      </c>
      <c r="D2" t="s">
        <v>22</v>
      </c>
      <c r="E2">
        <f>C3-E3*B3</f>
        <v>-153.1289101793418</v>
      </c>
      <c r="F2" t="s">
        <v>27</v>
      </c>
      <c r="G2">
        <f>SQRT(J4/(B2-2))</f>
        <v>12.346148609642656</v>
      </c>
      <c r="H2">
        <f>E3-K1*G3</f>
        <v>3.4688863754808921</v>
      </c>
      <c r="I2">
        <f>E3+K1*G3</f>
        <v>4.8583370794806804</v>
      </c>
    </row>
    <row r="3" spans="1:16" x14ac:dyDescent="0.25">
      <c r="A3" t="s">
        <v>15</v>
      </c>
      <c r="B3">
        <f>AVERAGE(B6:B116)</f>
        <v>60.526126126126179</v>
      </c>
      <c r="C3">
        <f>AVERAGE(C6:C116)</f>
        <v>98.878378378378372</v>
      </c>
      <c r="D3" t="s">
        <v>21</v>
      </c>
      <c r="E3">
        <f>F4/G4</f>
        <v>4.1636117274807862</v>
      </c>
      <c r="F3" t="s">
        <v>28</v>
      </c>
      <c r="G3">
        <f>G2*SQRT(1/G4)</f>
        <v>0.35052308153261469</v>
      </c>
    </row>
    <row r="4" spans="1:16" x14ac:dyDescent="0.25">
      <c r="A4" t="s">
        <v>16</v>
      </c>
      <c r="F4">
        <f>SUM(F6:F116)</f>
        <v>5165.3527027027021</v>
      </c>
      <c r="G4">
        <f t="shared" ref="G4:J4" si="0">SUM(G6:G116)</f>
        <v>1240.5942342342339</v>
      </c>
      <c r="H4">
        <f t="shared" si="0"/>
        <v>38121.108108108099</v>
      </c>
      <c r="J4">
        <f t="shared" si="0"/>
        <v>16614.585018560563</v>
      </c>
    </row>
    <row r="5" spans="1:16" x14ac:dyDescent="0.25">
      <c r="B5" s="1" t="s">
        <v>9</v>
      </c>
      <c r="C5" s="1" t="s">
        <v>10</v>
      </c>
      <c r="D5" t="s">
        <v>18</v>
      </c>
      <c r="E5" t="s">
        <v>17</v>
      </c>
      <c r="F5" t="s">
        <v>19</v>
      </c>
      <c r="G5" t="s">
        <v>20</v>
      </c>
      <c r="H5" t="s">
        <v>23</v>
      </c>
      <c r="I5" t="s">
        <v>26</v>
      </c>
      <c r="J5" t="s">
        <v>25</v>
      </c>
    </row>
    <row r="6" spans="1:16" x14ac:dyDescent="0.25">
      <c r="B6" s="1">
        <v>56.3</v>
      </c>
      <c r="C6" s="1">
        <v>85</v>
      </c>
      <c r="D6">
        <f>(B6-$B$3)</f>
        <v>-4.2261261261261822</v>
      </c>
      <c r="E6">
        <f>(C6-$C$3)</f>
        <v>-13.878378378378372</v>
      </c>
      <c r="F6">
        <f>D6*E6</f>
        <v>58.651777453129554</v>
      </c>
      <c r="G6">
        <f>D6^2</f>
        <v>17.860142033926291</v>
      </c>
      <c r="H6">
        <f>E6^2</f>
        <v>192.60938641344029</v>
      </c>
      <c r="I6">
        <f>C6-($E$2+$E$3*B6)</f>
        <v>3.7175699221735385</v>
      </c>
      <c r="J6">
        <f>I6^2</f>
        <v>13.82032612624937</v>
      </c>
    </row>
    <row r="7" spans="1:16" x14ac:dyDescent="0.25">
      <c r="B7" s="1">
        <v>62.5</v>
      </c>
      <c r="C7" s="1">
        <v>112.5</v>
      </c>
      <c r="D7">
        <f t="shared" ref="D7:D70" si="1">(B7-$B$3)</f>
        <v>1.9738738738738206</v>
      </c>
      <c r="E7">
        <f t="shared" ref="E7:E70" si="2">(C7-$C$3)</f>
        <v>13.621621621621628</v>
      </c>
      <c r="F7">
        <f t="shared" ref="F7:F70" si="3">D7*E7</f>
        <v>26.887363038713676</v>
      </c>
      <c r="G7">
        <f t="shared" ref="G7:G70" si="4">D7^2</f>
        <v>3.8961780699616435</v>
      </c>
      <c r="H7">
        <f t="shared" ref="H7:H70" si="5">E7^2</f>
        <v>185.54857560262982</v>
      </c>
      <c r="I7">
        <f t="shared" ref="I7:I70" si="6">C7-($E$2+$E$3*B7)</f>
        <v>5.403177211792638</v>
      </c>
      <c r="J7">
        <f t="shared" ref="J7:J70" si="7">I7^2</f>
        <v>29.194323982035264</v>
      </c>
    </row>
    <row r="8" spans="1:16" x14ac:dyDescent="0.25">
      <c r="B8" s="1">
        <v>62</v>
      </c>
      <c r="C8" s="1">
        <v>94.5</v>
      </c>
      <c r="D8">
        <f t="shared" si="1"/>
        <v>1.4738738738738206</v>
      </c>
      <c r="E8">
        <f t="shared" si="2"/>
        <v>-4.3783783783783718</v>
      </c>
      <c r="F8">
        <f t="shared" si="3"/>
        <v>-6.4531775018259081</v>
      </c>
      <c r="G8">
        <f t="shared" si="4"/>
        <v>2.1723041960878229</v>
      </c>
      <c r="H8">
        <f t="shared" si="5"/>
        <v>19.170197224251222</v>
      </c>
      <c r="I8">
        <f t="shared" si="6"/>
        <v>-10.51501692446692</v>
      </c>
      <c r="J8">
        <f t="shared" si="7"/>
        <v>110.56558092182577</v>
      </c>
    </row>
    <row r="9" spans="1:16" ht="15.75" x14ac:dyDescent="0.3">
      <c r="B9" s="1">
        <v>64.5</v>
      </c>
      <c r="C9" s="1">
        <v>123.5</v>
      </c>
      <c r="D9">
        <f t="shared" si="1"/>
        <v>3.9738738738738206</v>
      </c>
      <c r="E9">
        <f t="shared" si="2"/>
        <v>24.621621621621628</v>
      </c>
      <c r="F9">
        <f t="shared" si="3"/>
        <v>97.843218894568963</v>
      </c>
      <c r="G9">
        <f t="shared" si="4"/>
        <v>15.791673565456927</v>
      </c>
      <c r="H9">
        <f t="shared" si="5"/>
        <v>606.2242512783057</v>
      </c>
      <c r="I9">
        <f t="shared" si="6"/>
        <v>8.0759537568310975</v>
      </c>
      <c r="J9">
        <f t="shared" si="7"/>
        <v>65.221029082474317</v>
      </c>
      <c r="P9" s="2" t="s">
        <v>13</v>
      </c>
    </row>
    <row r="10" spans="1:16" x14ac:dyDescent="0.25">
      <c r="B10" s="1">
        <v>65.3</v>
      </c>
      <c r="C10" s="1">
        <v>107</v>
      </c>
      <c r="D10">
        <f t="shared" si="1"/>
        <v>4.7738738738738178</v>
      </c>
      <c r="E10">
        <f t="shared" si="2"/>
        <v>8.1216216216216282</v>
      </c>
      <c r="F10">
        <f t="shared" si="3"/>
        <v>38.771597272948199</v>
      </c>
      <c r="G10">
        <f t="shared" si="4"/>
        <v>22.789871763655011</v>
      </c>
      <c r="H10">
        <f t="shared" si="5"/>
        <v>65.960737764791929</v>
      </c>
      <c r="I10">
        <f t="shared" si="6"/>
        <v>-11.754935625153507</v>
      </c>
      <c r="J10">
        <f t="shared" si="7"/>
        <v>138.17851155150308</v>
      </c>
    </row>
    <row r="11" spans="1:16" x14ac:dyDescent="0.25">
      <c r="B11" s="1">
        <v>61.8</v>
      </c>
      <c r="C11" s="1">
        <v>85</v>
      </c>
      <c r="D11">
        <f t="shared" si="1"/>
        <v>1.2738738738738178</v>
      </c>
      <c r="E11">
        <f t="shared" si="2"/>
        <v>-13.878378378378372</v>
      </c>
      <c r="F11">
        <f t="shared" si="3"/>
        <v>-17.679303627951491</v>
      </c>
      <c r="G11">
        <f t="shared" si="4"/>
        <v>1.6227546465382874</v>
      </c>
      <c r="H11">
        <f t="shared" si="5"/>
        <v>192.60938641344029</v>
      </c>
      <c r="I11">
        <f t="shared" si="6"/>
        <v>-19.182294578970755</v>
      </c>
      <c r="J11">
        <f t="shared" si="7"/>
        <v>367.96042531441083</v>
      </c>
    </row>
    <row r="12" spans="1:16" x14ac:dyDescent="0.25">
      <c r="B12" s="1">
        <v>63.3</v>
      </c>
      <c r="C12" s="1">
        <v>101</v>
      </c>
      <c r="D12">
        <f t="shared" si="1"/>
        <v>2.7738738738738178</v>
      </c>
      <c r="E12">
        <f t="shared" si="2"/>
        <v>2.1216216216216282</v>
      </c>
      <c r="F12">
        <f t="shared" si="3"/>
        <v>5.8851107864620369</v>
      </c>
      <c r="G12">
        <f t="shared" si="4"/>
        <v>7.6943762681597407</v>
      </c>
      <c r="H12">
        <f t="shared" si="5"/>
        <v>4.501278305332387</v>
      </c>
      <c r="I12">
        <f t="shared" si="6"/>
        <v>-9.4277121701919668</v>
      </c>
      <c r="J12">
        <f t="shared" si="7"/>
        <v>88.88175676398572</v>
      </c>
    </row>
    <row r="13" spans="1:16" x14ac:dyDescent="0.25">
      <c r="B13" s="1">
        <v>65.5</v>
      </c>
      <c r="C13" s="1">
        <v>140</v>
      </c>
      <c r="D13">
        <f t="shared" si="1"/>
        <v>4.9738738738738206</v>
      </c>
      <c r="E13">
        <f t="shared" si="2"/>
        <v>41.121621621621628</v>
      </c>
      <c r="F13">
        <f t="shared" si="3"/>
        <v>204.53375943510864</v>
      </c>
      <c r="G13">
        <f t="shared" si="4"/>
        <v>24.739421313204566</v>
      </c>
      <c r="H13">
        <f t="shared" si="5"/>
        <v>1690.9877647918195</v>
      </c>
      <c r="I13">
        <f t="shared" si="6"/>
        <v>20.412342029350327</v>
      </c>
      <c r="J13">
        <f t="shared" si="7"/>
        <v>416.66370712318184</v>
      </c>
    </row>
    <row r="14" spans="1:16" x14ac:dyDescent="0.25">
      <c r="B14" s="1">
        <v>64.3</v>
      </c>
      <c r="C14" s="1">
        <v>110.5</v>
      </c>
      <c r="D14">
        <f t="shared" si="1"/>
        <v>3.7738738738738178</v>
      </c>
      <c r="E14">
        <f t="shared" si="2"/>
        <v>11.621621621621628</v>
      </c>
      <c r="F14">
        <f t="shared" si="3"/>
        <v>43.858534209884937</v>
      </c>
      <c r="G14">
        <f t="shared" si="4"/>
        <v>14.242124015907377</v>
      </c>
      <c r="H14">
        <f t="shared" si="5"/>
        <v>135.06208911614331</v>
      </c>
      <c r="I14">
        <f t="shared" si="6"/>
        <v>-4.0913238976727371</v>
      </c>
      <c r="J14">
        <f t="shared" si="7"/>
        <v>16.738931235668037</v>
      </c>
    </row>
    <row r="15" spans="1:16" x14ac:dyDescent="0.25">
      <c r="B15" s="1">
        <v>62.3</v>
      </c>
      <c r="C15" s="1">
        <v>99.5</v>
      </c>
      <c r="D15">
        <f t="shared" si="1"/>
        <v>1.7738738738738178</v>
      </c>
      <c r="E15">
        <f t="shared" si="2"/>
        <v>0.62162162162162815</v>
      </c>
      <c r="F15">
        <f t="shared" si="3"/>
        <v>1.1026783540296821</v>
      </c>
      <c r="G15">
        <f t="shared" si="4"/>
        <v>3.1466285204121052</v>
      </c>
      <c r="H15">
        <f t="shared" si="5"/>
        <v>0.38641344046750264</v>
      </c>
      <c r="I15">
        <f t="shared" si="6"/>
        <v>-6.7641004427111966</v>
      </c>
      <c r="J15">
        <f t="shared" si="7"/>
        <v>45.753054799085803</v>
      </c>
    </row>
    <row r="16" spans="1:16" x14ac:dyDescent="0.25">
      <c r="B16" s="1">
        <v>62.8</v>
      </c>
      <c r="C16" s="1">
        <v>102.5</v>
      </c>
      <c r="D16">
        <f t="shared" si="1"/>
        <v>2.2738738738738178</v>
      </c>
      <c r="E16">
        <f t="shared" si="2"/>
        <v>3.6216216216216282</v>
      </c>
      <c r="F16">
        <f t="shared" si="3"/>
        <v>8.2351107864619504</v>
      </c>
      <c r="G16">
        <f t="shared" si="4"/>
        <v>5.170502394285923</v>
      </c>
      <c r="H16">
        <f t="shared" si="5"/>
        <v>13.116143170197272</v>
      </c>
      <c r="I16">
        <f t="shared" si="6"/>
        <v>-5.8459063064515817</v>
      </c>
      <c r="J16">
        <f t="shared" si="7"/>
        <v>34.174620543810377</v>
      </c>
    </row>
    <row r="17" spans="2:10" x14ac:dyDescent="0.25">
      <c r="B17" s="1">
        <v>61.3</v>
      </c>
      <c r="C17" s="1">
        <v>94</v>
      </c>
      <c r="D17">
        <f t="shared" si="1"/>
        <v>0.77387387387381779</v>
      </c>
      <c r="E17">
        <f t="shared" si="2"/>
        <v>-4.8783783783783718</v>
      </c>
      <c r="F17">
        <f t="shared" si="3"/>
        <v>-3.7752495738979439</v>
      </c>
      <c r="G17">
        <f t="shared" si="4"/>
        <v>0.5988807726644696</v>
      </c>
      <c r="H17">
        <f t="shared" si="5"/>
        <v>23.798575602629594</v>
      </c>
      <c r="I17">
        <f t="shared" si="6"/>
        <v>-8.1004887152303695</v>
      </c>
      <c r="J17">
        <f t="shared" si="7"/>
        <v>65.617917425574561</v>
      </c>
    </row>
    <row r="18" spans="2:10" x14ac:dyDescent="0.25">
      <c r="B18" s="1">
        <v>59.5</v>
      </c>
      <c r="C18" s="1">
        <v>93.5</v>
      </c>
      <c r="D18">
        <f t="shared" si="1"/>
        <v>-1.0261261261261794</v>
      </c>
      <c r="E18">
        <f t="shared" si="2"/>
        <v>-5.3783783783783718</v>
      </c>
      <c r="F18">
        <f t="shared" si="3"/>
        <v>5.5188945702462009</v>
      </c>
      <c r="G18">
        <f t="shared" si="4"/>
        <v>1.0529348267187197</v>
      </c>
      <c r="H18">
        <f t="shared" si="5"/>
        <v>28.926953981007966</v>
      </c>
      <c r="I18">
        <f t="shared" si="6"/>
        <v>-1.105987605764966</v>
      </c>
      <c r="J18">
        <f t="shared" si="7"/>
        <v>1.2232085841057219</v>
      </c>
    </row>
    <row r="19" spans="2:10" x14ac:dyDescent="0.25">
      <c r="B19" s="1">
        <v>60</v>
      </c>
      <c r="C19" s="1">
        <v>109</v>
      </c>
      <c r="D19">
        <f t="shared" si="1"/>
        <v>-0.52612612612617937</v>
      </c>
      <c r="E19">
        <f t="shared" si="2"/>
        <v>10.121621621621628</v>
      </c>
      <c r="F19">
        <f t="shared" si="3"/>
        <v>-5.3252495738987653</v>
      </c>
      <c r="G19">
        <f t="shared" si="4"/>
        <v>0.27680870059254042</v>
      </c>
      <c r="H19">
        <f t="shared" si="5"/>
        <v>102.44722425127844</v>
      </c>
      <c r="I19">
        <f t="shared" si="6"/>
        <v>12.31220653049462</v>
      </c>
      <c r="J19">
        <f t="shared" si="7"/>
        <v>151.59042964955438</v>
      </c>
    </row>
    <row r="20" spans="2:10" x14ac:dyDescent="0.25">
      <c r="B20" s="1">
        <v>61.3</v>
      </c>
      <c r="C20" s="1">
        <v>107</v>
      </c>
      <c r="D20">
        <f t="shared" si="1"/>
        <v>0.77387387387381779</v>
      </c>
      <c r="E20">
        <f t="shared" si="2"/>
        <v>8.1216216216216282</v>
      </c>
      <c r="F20">
        <f t="shared" si="3"/>
        <v>6.2851107864616873</v>
      </c>
      <c r="G20">
        <f t="shared" si="4"/>
        <v>0.5988807726644696</v>
      </c>
      <c r="H20">
        <f t="shared" si="5"/>
        <v>65.960737764791929</v>
      </c>
      <c r="I20">
        <f t="shared" si="6"/>
        <v>4.8995112847696305</v>
      </c>
      <c r="J20">
        <f t="shared" si="7"/>
        <v>24.005210829584954</v>
      </c>
    </row>
    <row r="21" spans="2:10" x14ac:dyDescent="0.25">
      <c r="B21" s="1">
        <v>64.5</v>
      </c>
      <c r="C21" s="1">
        <v>102.5</v>
      </c>
      <c r="D21">
        <f t="shared" si="1"/>
        <v>3.9738738738738206</v>
      </c>
      <c r="E21">
        <f t="shared" si="2"/>
        <v>3.6216216216216282</v>
      </c>
      <c r="F21">
        <f t="shared" si="3"/>
        <v>14.391867543218728</v>
      </c>
      <c r="G21">
        <f t="shared" si="4"/>
        <v>15.791673565456927</v>
      </c>
      <c r="H21">
        <f t="shared" si="5"/>
        <v>13.116143170197272</v>
      </c>
      <c r="I21">
        <f t="shared" si="6"/>
        <v>-12.924046243168902</v>
      </c>
      <c r="J21">
        <f t="shared" si="7"/>
        <v>167.03097129556824</v>
      </c>
    </row>
    <row r="22" spans="2:10" x14ac:dyDescent="0.25">
      <c r="B22" s="1">
        <v>60</v>
      </c>
      <c r="C22" s="1">
        <v>114</v>
      </c>
      <c r="D22">
        <f t="shared" si="1"/>
        <v>-0.52612612612617937</v>
      </c>
      <c r="E22">
        <f t="shared" si="2"/>
        <v>15.121621621621628</v>
      </c>
      <c r="F22">
        <f t="shared" si="3"/>
        <v>-7.9558802045296622</v>
      </c>
      <c r="G22">
        <f t="shared" si="4"/>
        <v>0.27680870059254042</v>
      </c>
      <c r="H22">
        <f t="shared" si="5"/>
        <v>228.66344046749472</v>
      </c>
      <c r="I22">
        <f t="shared" si="6"/>
        <v>17.31220653049462</v>
      </c>
      <c r="J22">
        <f t="shared" si="7"/>
        <v>299.71249495450058</v>
      </c>
    </row>
    <row r="23" spans="2:10" x14ac:dyDescent="0.25">
      <c r="B23" s="1">
        <v>60.5</v>
      </c>
      <c r="C23" s="1">
        <v>105</v>
      </c>
      <c r="D23">
        <f t="shared" si="1"/>
        <v>-2.6126126126179372E-2</v>
      </c>
      <c r="E23">
        <f t="shared" si="2"/>
        <v>6.1216216216216282</v>
      </c>
      <c r="F23">
        <f t="shared" si="3"/>
        <v>-0.15993425858323335</v>
      </c>
      <c r="G23">
        <f t="shared" si="4"/>
        <v>6.8257446636103239E-4</v>
      </c>
      <c r="H23">
        <f t="shared" si="5"/>
        <v>37.47425127830541</v>
      </c>
      <c r="I23">
        <f t="shared" si="6"/>
        <v>6.2304006667542353</v>
      </c>
      <c r="J23">
        <f t="shared" si="7"/>
        <v>38.817892468291618</v>
      </c>
    </row>
    <row r="24" spans="2:10" x14ac:dyDescent="0.25">
      <c r="B24" s="1">
        <v>60.5</v>
      </c>
      <c r="C24" s="1">
        <v>84.5</v>
      </c>
      <c r="D24">
        <f t="shared" si="1"/>
        <v>-2.6126126126179372E-2</v>
      </c>
      <c r="E24">
        <f t="shared" si="2"/>
        <v>-14.378378378378372</v>
      </c>
      <c r="F24">
        <f t="shared" si="3"/>
        <v>0.37565132700344378</v>
      </c>
      <c r="G24">
        <f t="shared" si="4"/>
        <v>6.8257446636103239E-4</v>
      </c>
      <c r="H24">
        <f t="shared" si="5"/>
        <v>206.73776479181865</v>
      </c>
      <c r="I24">
        <f t="shared" si="6"/>
        <v>-14.269599333245765</v>
      </c>
      <c r="J24">
        <f t="shared" si="7"/>
        <v>203.62146513136798</v>
      </c>
    </row>
    <row r="25" spans="2:10" x14ac:dyDescent="0.25">
      <c r="B25" s="1">
        <v>65.3</v>
      </c>
      <c r="C25" s="1">
        <v>98</v>
      </c>
      <c r="D25">
        <f t="shared" si="1"/>
        <v>4.7738738738738178</v>
      </c>
      <c r="E25">
        <f t="shared" si="2"/>
        <v>-0.87837837837837185</v>
      </c>
      <c r="F25">
        <f t="shared" si="3"/>
        <v>-4.1932675919161602</v>
      </c>
      <c r="G25">
        <f t="shared" si="4"/>
        <v>22.789871763655011</v>
      </c>
      <c r="H25">
        <f t="shared" si="5"/>
        <v>0.77154857560261814</v>
      </c>
      <c r="I25">
        <f t="shared" si="6"/>
        <v>-20.754935625153507</v>
      </c>
      <c r="J25">
        <f t="shared" si="7"/>
        <v>430.76735280426618</v>
      </c>
    </row>
    <row r="26" spans="2:10" x14ac:dyDescent="0.25">
      <c r="B26" s="1">
        <v>61.3</v>
      </c>
      <c r="C26" s="1">
        <v>81</v>
      </c>
      <c r="D26">
        <f t="shared" si="1"/>
        <v>0.77387387387381779</v>
      </c>
      <c r="E26">
        <f t="shared" si="2"/>
        <v>-17.878378378378372</v>
      </c>
      <c r="F26">
        <f t="shared" si="3"/>
        <v>-13.835609934257574</v>
      </c>
      <c r="G26">
        <f t="shared" si="4"/>
        <v>0.5988807726644696</v>
      </c>
      <c r="H26">
        <f t="shared" si="5"/>
        <v>319.63641344046727</v>
      </c>
      <c r="I26">
        <f t="shared" si="6"/>
        <v>-21.10048871523037</v>
      </c>
      <c r="J26">
        <f t="shared" si="7"/>
        <v>445.23062402156415</v>
      </c>
    </row>
    <row r="27" spans="2:10" x14ac:dyDescent="0.25">
      <c r="B27" s="1">
        <v>66.5</v>
      </c>
      <c r="C27" s="1">
        <v>112</v>
      </c>
      <c r="D27">
        <f t="shared" si="1"/>
        <v>5.9738738738738206</v>
      </c>
      <c r="E27">
        <f t="shared" si="2"/>
        <v>13.121621621621628</v>
      </c>
      <c r="F27">
        <f t="shared" si="3"/>
        <v>78.386912588263286</v>
      </c>
      <c r="G27">
        <f t="shared" si="4"/>
        <v>35.687169060952208</v>
      </c>
      <c r="H27">
        <f t="shared" si="5"/>
        <v>172.17695398100821</v>
      </c>
      <c r="I27">
        <f t="shared" si="6"/>
        <v>-11.7512696981305</v>
      </c>
      <c r="J27">
        <f t="shared" si="7"/>
        <v>138.09233951820008</v>
      </c>
    </row>
    <row r="28" spans="2:10" x14ac:dyDescent="0.25">
      <c r="B28" s="1">
        <v>65.5</v>
      </c>
      <c r="C28" s="1">
        <v>133</v>
      </c>
      <c r="D28">
        <f t="shared" si="1"/>
        <v>4.9738738738738206</v>
      </c>
      <c r="E28">
        <f t="shared" si="2"/>
        <v>34.121621621621628</v>
      </c>
      <c r="F28">
        <f t="shared" si="3"/>
        <v>169.7166423179919</v>
      </c>
      <c r="G28">
        <f t="shared" si="4"/>
        <v>24.739421313204566</v>
      </c>
      <c r="H28">
        <f t="shared" si="5"/>
        <v>1164.2850620891165</v>
      </c>
      <c r="I28">
        <f t="shared" si="6"/>
        <v>13.412342029350327</v>
      </c>
      <c r="J28">
        <f t="shared" si="7"/>
        <v>179.89091871227726</v>
      </c>
    </row>
    <row r="29" spans="2:10" x14ac:dyDescent="0.25">
      <c r="B29" s="1">
        <v>55.5</v>
      </c>
      <c r="C29" s="1">
        <v>67</v>
      </c>
      <c r="D29">
        <f t="shared" si="1"/>
        <v>-5.0261261261261794</v>
      </c>
      <c r="E29">
        <f t="shared" si="2"/>
        <v>-31.878378378378372</v>
      </c>
      <c r="F29">
        <f t="shared" si="3"/>
        <v>160.22475042610344</v>
      </c>
      <c r="G29">
        <f t="shared" si="4"/>
        <v>25.261943835728154</v>
      </c>
      <c r="H29">
        <f t="shared" si="5"/>
        <v>1016.2310080350617</v>
      </c>
      <c r="I29">
        <f t="shared" si="6"/>
        <v>-10.951540695841828</v>
      </c>
      <c r="J29">
        <f t="shared" si="7"/>
        <v>119.93624361267972</v>
      </c>
    </row>
    <row r="30" spans="2:10" x14ac:dyDescent="0.25">
      <c r="B30" s="1">
        <v>56.5</v>
      </c>
      <c r="C30" s="1">
        <v>84</v>
      </c>
      <c r="D30">
        <f t="shared" si="1"/>
        <v>-4.0261261261261794</v>
      </c>
      <c r="E30">
        <f t="shared" si="2"/>
        <v>-14.878378378378372</v>
      </c>
      <c r="F30">
        <f t="shared" si="3"/>
        <v>59.90222790358002</v>
      </c>
      <c r="G30">
        <f t="shared" si="4"/>
        <v>16.209691583475795</v>
      </c>
      <c r="H30">
        <f t="shared" si="5"/>
        <v>221.36614317019703</v>
      </c>
      <c r="I30">
        <f t="shared" si="6"/>
        <v>1.8848475766773731</v>
      </c>
      <c r="J30">
        <f t="shared" si="7"/>
        <v>3.5526503873065658</v>
      </c>
    </row>
    <row r="31" spans="2:10" x14ac:dyDescent="0.25">
      <c r="B31" s="1">
        <v>63</v>
      </c>
      <c r="C31" s="1">
        <v>84</v>
      </c>
      <c r="D31">
        <f t="shared" si="1"/>
        <v>2.4738738738738206</v>
      </c>
      <c r="E31">
        <f t="shared" si="2"/>
        <v>-14.878378378378372</v>
      </c>
      <c r="F31">
        <f t="shared" si="3"/>
        <v>-36.807231555879397</v>
      </c>
      <c r="G31">
        <f t="shared" si="4"/>
        <v>6.1200519438354641</v>
      </c>
      <c r="H31">
        <f t="shared" si="5"/>
        <v>221.36614317019703</v>
      </c>
      <c r="I31">
        <f t="shared" si="6"/>
        <v>-25.178628651947747</v>
      </c>
      <c r="J31">
        <f t="shared" si="7"/>
        <v>633.96334079268399</v>
      </c>
    </row>
    <row r="32" spans="2:10" x14ac:dyDescent="0.25">
      <c r="B32" s="1">
        <v>59.8</v>
      </c>
      <c r="C32" s="1">
        <v>115</v>
      </c>
      <c r="D32">
        <f t="shared" si="1"/>
        <v>-0.72612612612618221</v>
      </c>
      <c r="E32">
        <f t="shared" si="2"/>
        <v>16.121621621621628</v>
      </c>
      <c r="F32">
        <f t="shared" si="3"/>
        <v>-11.706330654980212</v>
      </c>
      <c r="G32">
        <f t="shared" si="4"/>
        <v>0.52725915104301624</v>
      </c>
      <c r="H32">
        <f t="shared" si="5"/>
        <v>259.90668371073798</v>
      </c>
      <c r="I32">
        <f t="shared" si="6"/>
        <v>19.144928875990786</v>
      </c>
      <c r="J32">
        <f t="shared" si="7"/>
        <v>366.52830166674579</v>
      </c>
    </row>
    <row r="33" spans="2:10" x14ac:dyDescent="0.25">
      <c r="B33" s="1">
        <v>61.5</v>
      </c>
      <c r="C33" s="1">
        <v>85</v>
      </c>
      <c r="D33">
        <f t="shared" si="1"/>
        <v>0.97387387387382063</v>
      </c>
      <c r="E33">
        <f t="shared" si="2"/>
        <v>-13.878378378378372</v>
      </c>
      <c r="F33">
        <f t="shared" si="3"/>
        <v>-13.515790114438017</v>
      </c>
      <c r="G33">
        <f t="shared" si="4"/>
        <v>0.94843032221400225</v>
      </c>
      <c r="H33">
        <f t="shared" si="5"/>
        <v>192.60938641344029</v>
      </c>
      <c r="I33">
        <f t="shared" si="6"/>
        <v>-17.933211060726535</v>
      </c>
      <c r="J33">
        <f t="shared" si="7"/>
        <v>321.60005894856454</v>
      </c>
    </row>
    <row r="34" spans="2:10" x14ac:dyDescent="0.25">
      <c r="B34" s="1">
        <v>62.3</v>
      </c>
      <c r="C34" s="1">
        <v>105</v>
      </c>
      <c r="D34">
        <f t="shared" si="1"/>
        <v>1.7738738738738178</v>
      </c>
      <c r="E34">
        <f t="shared" si="2"/>
        <v>6.1216216216216282</v>
      </c>
      <c r="F34">
        <f t="shared" si="3"/>
        <v>10.858984660335681</v>
      </c>
      <c r="G34">
        <f t="shared" si="4"/>
        <v>3.1466285204121052</v>
      </c>
      <c r="H34">
        <f t="shared" si="5"/>
        <v>37.47425127830541</v>
      </c>
      <c r="I34">
        <f t="shared" si="6"/>
        <v>-1.2641004427111966</v>
      </c>
      <c r="J34">
        <f t="shared" si="7"/>
        <v>1.5979499292626431</v>
      </c>
    </row>
    <row r="35" spans="2:10" x14ac:dyDescent="0.25">
      <c r="B35" s="1">
        <v>62.5</v>
      </c>
      <c r="C35" s="1">
        <v>112</v>
      </c>
      <c r="D35">
        <f t="shared" si="1"/>
        <v>1.9738738738738206</v>
      </c>
      <c r="E35">
        <f t="shared" si="2"/>
        <v>13.121621621621628</v>
      </c>
      <c r="F35">
        <f t="shared" si="3"/>
        <v>25.900426101776766</v>
      </c>
      <c r="G35">
        <f t="shared" si="4"/>
        <v>3.8961780699616435</v>
      </c>
      <c r="H35">
        <f t="shared" si="5"/>
        <v>172.17695398100821</v>
      </c>
      <c r="I35">
        <f t="shared" si="6"/>
        <v>4.903177211792638</v>
      </c>
      <c r="J35">
        <f t="shared" si="7"/>
        <v>24.041146770242626</v>
      </c>
    </row>
    <row r="36" spans="2:10" x14ac:dyDescent="0.25">
      <c r="B36" s="1">
        <v>53.8</v>
      </c>
      <c r="C36" s="1">
        <v>68.5</v>
      </c>
      <c r="D36">
        <f t="shared" si="1"/>
        <v>-6.7261261261261822</v>
      </c>
      <c r="E36">
        <f t="shared" si="2"/>
        <v>-30.378378378378372</v>
      </c>
      <c r="F36">
        <f t="shared" si="3"/>
        <v>204.32880448015749</v>
      </c>
      <c r="G36">
        <f t="shared" si="4"/>
        <v>45.240772664557205</v>
      </c>
      <c r="H36">
        <f t="shared" si="5"/>
        <v>922.84587289992658</v>
      </c>
      <c r="I36">
        <f t="shared" si="6"/>
        <v>-2.373400759124479</v>
      </c>
      <c r="J36">
        <f t="shared" si="7"/>
        <v>5.6330311634126531</v>
      </c>
    </row>
    <row r="37" spans="2:10" x14ac:dyDescent="0.25">
      <c r="B37" s="1">
        <v>58.3</v>
      </c>
      <c r="C37" s="1">
        <v>93</v>
      </c>
      <c r="D37">
        <f t="shared" si="1"/>
        <v>-2.2261261261261822</v>
      </c>
      <c r="E37">
        <f t="shared" si="2"/>
        <v>-5.8783783783783718</v>
      </c>
      <c r="F37">
        <f t="shared" si="3"/>
        <v>13.086011687363355</v>
      </c>
      <c r="G37">
        <f t="shared" si="4"/>
        <v>4.9556375294215629</v>
      </c>
      <c r="H37">
        <f t="shared" si="5"/>
        <v>34.555332359386334</v>
      </c>
      <c r="I37">
        <f t="shared" si="6"/>
        <v>3.3903464672119696</v>
      </c>
      <c r="J37">
        <f t="shared" si="7"/>
        <v>11.494449167736683</v>
      </c>
    </row>
    <row r="38" spans="2:10" x14ac:dyDescent="0.25">
      <c r="B38" s="1">
        <v>59.5</v>
      </c>
      <c r="C38" s="1">
        <v>78.5</v>
      </c>
      <c r="D38">
        <f t="shared" si="1"/>
        <v>-1.0261261261261794</v>
      </c>
      <c r="E38">
        <f t="shared" si="2"/>
        <v>-20.378378378378372</v>
      </c>
      <c r="F38">
        <f t="shared" si="3"/>
        <v>20.910786462138891</v>
      </c>
      <c r="G38">
        <f t="shared" si="4"/>
        <v>1.0529348267187197</v>
      </c>
      <c r="H38">
        <f t="shared" si="5"/>
        <v>415.27830533235914</v>
      </c>
      <c r="I38">
        <f t="shared" si="6"/>
        <v>-16.105987605764966</v>
      </c>
      <c r="J38">
        <f t="shared" si="7"/>
        <v>259.40283675705473</v>
      </c>
    </row>
    <row r="39" spans="2:10" x14ac:dyDescent="0.25">
      <c r="B39" s="1">
        <v>53.5</v>
      </c>
      <c r="C39" s="1">
        <v>81</v>
      </c>
      <c r="D39">
        <f t="shared" si="1"/>
        <v>-7.0261261261261794</v>
      </c>
      <c r="E39">
        <f t="shared" si="2"/>
        <v>-17.878378378378372</v>
      </c>
      <c r="F39">
        <f t="shared" si="3"/>
        <v>125.61574141709367</v>
      </c>
      <c r="G39">
        <f t="shared" si="4"/>
        <v>49.366448340232871</v>
      </c>
      <c r="H39">
        <f t="shared" si="5"/>
        <v>319.63641344046727</v>
      </c>
      <c r="I39">
        <f t="shared" si="6"/>
        <v>11.375682759119741</v>
      </c>
      <c r="J39">
        <f t="shared" si="7"/>
        <v>129.4061582361341</v>
      </c>
    </row>
    <row r="40" spans="2:10" x14ac:dyDescent="0.25">
      <c r="B40" s="1">
        <v>61.5</v>
      </c>
      <c r="C40" s="1">
        <v>103.5</v>
      </c>
      <c r="D40">
        <f t="shared" si="1"/>
        <v>0.97387387387382063</v>
      </c>
      <c r="E40">
        <f t="shared" si="2"/>
        <v>4.6216216216216282</v>
      </c>
      <c r="F40">
        <f t="shared" si="3"/>
        <v>4.5008765522276635</v>
      </c>
      <c r="G40">
        <f t="shared" si="4"/>
        <v>0.94843032221400225</v>
      </c>
      <c r="H40">
        <f t="shared" si="5"/>
        <v>21.359386413440529</v>
      </c>
      <c r="I40">
        <f t="shared" si="6"/>
        <v>0.56678893927346508</v>
      </c>
      <c r="J40">
        <f t="shared" si="7"/>
        <v>0.3212497016827397</v>
      </c>
    </row>
    <row r="41" spans="2:10" x14ac:dyDescent="0.25">
      <c r="B41" s="1">
        <v>56.3</v>
      </c>
      <c r="C41" s="1">
        <v>83.5</v>
      </c>
      <c r="D41">
        <f t="shared" si="1"/>
        <v>-4.2261261261261822</v>
      </c>
      <c r="E41">
        <f t="shared" si="2"/>
        <v>-15.378378378378372</v>
      </c>
      <c r="F41">
        <f t="shared" si="3"/>
        <v>64.990966642318824</v>
      </c>
      <c r="G41">
        <f t="shared" si="4"/>
        <v>17.860142033926291</v>
      </c>
      <c r="H41">
        <f t="shared" si="5"/>
        <v>236.49452154857539</v>
      </c>
      <c r="I41">
        <f t="shared" si="6"/>
        <v>2.2175699221735385</v>
      </c>
      <c r="J41">
        <f t="shared" si="7"/>
        <v>4.9176163597287541</v>
      </c>
    </row>
    <row r="42" spans="2:10" x14ac:dyDescent="0.25">
      <c r="B42" s="1">
        <v>57.5</v>
      </c>
      <c r="C42" s="1">
        <v>96</v>
      </c>
      <c r="D42">
        <f t="shared" si="1"/>
        <v>-3.0261261261261794</v>
      </c>
      <c r="E42">
        <f t="shared" si="2"/>
        <v>-2.8783783783783718</v>
      </c>
      <c r="F42">
        <f t="shared" si="3"/>
        <v>8.710336011687497</v>
      </c>
      <c r="G42">
        <f t="shared" si="4"/>
        <v>9.1574393312234381</v>
      </c>
      <c r="H42">
        <f t="shared" si="5"/>
        <v>8.2850620891161064</v>
      </c>
      <c r="I42">
        <f t="shared" si="6"/>
        <v>9.7212358491966029</v>
      </c>
      <c r="J42">
        <f t="shared" si="7"/>
        <v>94.502426435705203</v>
      </c>
    </row>
    <row r="43" spans="2:10" x14ac:dyDescent="0.25">
      <c r="B43" s="1">
        <v>61.8</v>
      </c>
      <c r="C43" s="1">
        <v>142.5</v>
      </c>
      <c r="D43">
        <f t="shared" si="1"/>
        <v>1.2738738738738178</v>
      </c>
      <c r="E43">
        <f t="shared" si="2"/>
        <v>43.621621621621628</v>
      </c>
      <c r="F43">
        <f t="shared" si="3"/>
        <v>55.568444119793035</v>
      </c>
      <c r="G43">
        <f t="shared" si="4"/>
        <v>1.6227546465382874</v>
      </c>
      <c r="H43">
        <f t="shared" si="5"/>
        <v>1902.8458728999276</v>
      </c>
      <c r="I43">
        <f t="shared" si="6"/>
        <v>38.317705421029245</v>
      </c>
      <c r="J43">
        <f t="shared" si="7"/>
        <v>1468.246548732774</v>
      </c>
    </row>
    <row r="44" spans="2:10" x14ac:dyDescent="0.25">
      <c r="B44" s="1">
        <v>59.3</v>
      </c>
      <c r="C44" s="1">
        <v>89.5</v>
      </c>
      <c r="D44">
        <f t="shared" si="1"/>
        <v>-1.2261261261261822</v>
      </c>
      <c r="E44">
        <f t="shared" si="2"/>
        <v>-9.3783783783783718</v>
      </c>
      <c r="F44">
        <f t="shared" si="3"/>
        <v>11.499074750426621</v>
      </c>
      <c r="G44">
        <f t="shared" si="4"/>
        <v>1.5033852771691985</v>
      </c>
      <c r="H44">
        <f t="shared" si="5"/>
        <v>87.953981008034944</v>
      </c>
      <c r="I44">
        <f t="shared" si="6"/>
        <v>-4.2732652602688006</v>
      </c>
      <c r="J44">
        <f t="shared" si="7"/>
        <v>18.260795984620181</v>
      </c>
    </row>
    <row r="45" spans="2:10" x14ac:dyDescent="0.25">
      <c r="B45" s="1">
        <v>62.3</v>
      </c>
      <c r="C45" s="1">
        <v>108</v>
      </c>
      <c r="D45">
        <f t="shared" si="1"/>
        <v>1.7738738738738178</v>
      </c>
      <c r="E45">
        <f t="shared" si="2"/>
        <v>9.1216216216216282</v>
      </c>
      <c r="F45">
        <f t="shared" si="3"/>
        <v>16.180606281957132</v>
      </c>
      <c r="G45">
        <f t="shared" si="4"/>
        <v>3.1466285204121052</v>
      </c>
      <c r="H45">
        <f t="shared" si="5"/>
        <v>83.203981008035186</v>
      </c>
      <c r="I45">
        <f t="shared" si="6"/>
        <v>1.7358995572888034</v>
      </c>
      <c r="J45">
        <f t="shared" si="7"/>
        <v>3.0133472729954636</v>
      </c>
    </row>
    <row r="46" spans="2:10" x14ac:dyDescent="0.25">
      <c r="B46" s="1">
        <v>61.3</v>
      </c>
      <c r="C46" s="1">
        <v>112</v>
      </c>
      <c r="D46">
        <f t="shared" si="1"/>
        <v>0.77387387387381779</v>
      </c>
      <c r="E46">
        <f t="shared" si="2"/>
        <v>13.121621621621628</v>
      </c>
      <c r="F46">
        <f t="shared" si="3"/>
        <v>10.154480155830777</v>
      </c>
      <c r="G46">
        <f t="shared" si="4"/>
        <v>0.5988807726644696</v>
      </c>
      <c r="H46">
        <f t="shared" si="5"/>
        <v>172.17695398100821</v>
      </c>
      <c r="I46">
        <f t="shared" si="6"/>
        <v>9.8995112847696305</v>
      </c>
      <c r="J46">
        <f t="shared" si="7"/>
        <v>98.000323677281258</v>
      </c>
    </row>
    <row r="47" spans="2:10" x14ac:dyDescent="0.25">
      <c r="B47" s="1">
        <v>59</v>
      </c>
      <c r="C47" s="1">
        <v>91.5</v>
      </c>
      <c r="D47">
        <f t="shared" si="1"/>
        <v>-1.5261261261261794</v>
      </c>
      <c r="E47">
        <f t="shared" si="2"/>
        <v>-7.3783783783783718</v>
      </c>
      <c r="F47">
        <f t="shared" si="3"/>
        <v>11.260336011687746</v>
      </c>
      <c r="G47">
        <f t="shared" si="4"/>
        <v>2.3290609528448991</v>
      </c>
      <c r="H47">
        <f t="shared" si="5"/>
        <v>54.44046749452145</v>
      </c>
      <c r="I47">
        <f t="shared" si="6"/>
        <v>-1.0241817420245809</v>
      </c>
      <c r="J47">
        <f t="shared" si="7"/>
        <v>1.0489482406965052</v>
      </c>
    </row>
    <row r="48" spans="2:10" x14ac:dyDescent="0.25">
      <c r="B48" s="1">
        <v>62.3</v>
      </c>
      <c r="C48" s="1">
        <v>92.5</v>
      </c>
      <c r="D48">
        <f t="shared" si="1"/>
        <v>1.7738738738738178</v>
      </c>
      <c r="E48">
        <f t="shared" si="2"/>
        <v>-6.3783783783783718</v>
      </c>
      <c r="F48">
        <f t="shared" si="3"/>
        <v>-11.314438763087042</v>
      </c>
      <c r="G48">
        <f t="shared" si="4"/>
        <v>3.1466285204121052</v>
      </c>
      <c r="H48">
        <f t="shared" si="5"/>
        <v>40.683710737764706</v>
      </c>
      <c r="I48">
        <f t="shared" si="6"/>
        <v>-13.764100442711197</v>
      </c>
      <c r="J48">
        <f t="shared" si="7"/>
        <v>189.45046099704257</v>
      </c>
    </row>
    <row r="49" spans="2:10" x14ac:dyDescent="0.25">
      <c r="B49" s="1">
        <v>60</v>
      </c>
      <c r="C49" s="1">
        <v>106</v>
      </c>
      <c r="D49">
        <f t="shared" si="1"/>
        <v>-0.52612612612617937</v>
      </c>
      <c r="E49">
        <f t="shared" si="2"/>
        <v>7.1216216216216282</v>
      </c>
      <c r="F49">
        <f t="shared" si="3"/>
        <v>-3.7468711955202267</v>
      </c>
      <c r="G49">
        <f t="shared" si="4"/>
        <v>0.27680870059254042</v>
      </c>
      <c r="H49">
        <f t="shared" si="5"/>
        <v>50.717494521548666</v>
      </c>
      <c r="I49">
        <f t="shared" si="6"/>
        <v>9.3122065304946204</v>
      </c>
      <c r="J49">
        <f t="shared" si="7"/>
        <v>86.717190466586658</v>
      </c>
    </row>
    <row r="50" spans="2:10" x14ac:dyDescent="0.25">
      <c r="B50" s="1">
        <v>54.5</v>
      </c>
      <c r="C50" s="1">
        <v>75</v>
      </c>
      <c r="D50">
        <f t="shared" si="1"/>
        <v>-6.0261261261261794</v>
      </c>
      <c r="E50">
        <f t="shared" si="2"/>
        <v>-23.878378378378372</v>
      </c>
      <c r="F50">
        <f t="shared" si="3"/>
        <v>143.89411979547239</v>
      </c>
      <c r="G50">
        <f t="shared" si="4"/>
        <v>36.314196087980513</v>
      </c>
      <c r="H50">
        <f t="shared" si="5"/>
        <v>570.17695398100773</v>
      </c>
      <c r="I50">
        <f t="shared" si="6"/>
        <v>1.212071031638942</v>
      </c>
      <c r="J50">
        <f t="shared" si="7"/>
        <v>1.4691161857382893</v>
      </c>
    </row>
    <row r="51" spans="2:10" x14ac:dyDescent="0.25">
      <c r="B51" s="1">
        <v>63.3</v>
      </c>
      <c r="C51" s="1">
        <v>113.5</v>
      </c>
      <c r="D51">
        <f t="shared" si="1"/>
        <v>2.7738738738738178</v>
      </c>
      <c r="E51">
        <f t="shared" si="2"/>
        <v>14.621621621621628</v>
      </c>
      <c r="F51">
        <f t="shared" si="3"/>
        <v>40.558534209884762</v>
      </c>
      <c r="G51">
        <f t="shared" si="4"/>
        <v>7.6943762681597407</v>
      </c>
      <c r="H51">
        <f t="shared" si="5"/>
        <v>213.79181884587308</v>
      </c>
      <c r="I51">
        <f t="shared" si="6"/>
        <v>3.0722878298080332</v>
      </c>
      <c r="J51">
        <f t="shared" si="7"/>
        <v>9.4389525091865547</v>
      </c>
    </row>
    <row r="52" spans="2:10" x14ac:dyDescent="0.25">
      <c r="B52" s="1">
        <v>64.3</v>
      </c>
      <c r="C52" s="1">
        <v>113.5</v>
      </c>
      <c r="D52">
        <f t="shared" si="1"/>
        <v>3.7738738738738178</v>
      </c>
      <c r="E52">
        <f t="shared" si="2"/>
        <v>14.621621621621628</v>
      </c>
      <c r="F52">
        <f t="shared" si="3"/>
        <v>55.18015583150639</v>
      </c>
      <c r="G52">
        <f t="shared" si="4"/>
        <v>14.242124015907377</v>
      </c>
      <c r="H52">
        <f t="shared" si="5"/>
        <v>213.79181884587308</v>
      </c>
      <c r="I52">
        <f t="shared" si="6"/>
        <v>-1.0913238976727371</v>
      </c>
      <c r="J52">
        <f t="shared" si="7"/>
        <v>1.1909878496316146</v>
      </c>
    </row>
    <row r="53" spans="2:10" x14ac:dyDescent="0.25">
      <c r="B53" s="1">
        <v>60.5</v>
      </c>
      <c r="C53" s="1">
        <v>112</v>
      </c>
      <c r="D53">
        <f t="shared" si="1"/>
        <v>-2.6126126126179372E-2</v>
      </c>
      <c r="E53">
        <f t="shared" si="2"/>
        <v>13.121621621621628</v>
      </c>
      <c r="F53">
        <f t="shared" si="3"/>
        <v>-0.34281714146648895</v>
      </c>
      <c r="G53">
        <f t="shared" si="4"/>
        <v>6.8257446636103239E-4</v>
      </c>
      <c r="H53">
        <f t="shared" si="5"/>
        <v>172.17695398100821</v>
      </c>
      <c r="I53">
        <f t="shared" si="6"/>
        <v>13.230400666754235</v>
      </c>
      <c r="J53">
        <f t="shared" si="7"/>
        <v>175.04350180285093</v>
      </c>
    </row>
    <row r="54" spans="2:10" x14ac:dyDescent="0.25">
      <c r="B54" s="1">
        <v>61.5</v>
      </c>
      <c r="C54" s="1">
        <v>91</v>
      </c>
      <c r="D54">
        <f t="shared" si="1"/>
        <v>0.97387387387382063</v>
      </c>
      <c r="E54">
        <f t="shared" si="2"/>
        <v>-7.8783783783783718</v>
      </c>
      <c r="F54">
        <f t="shared" si="3"/>
        <v>-7.6725468711950944</v>
      </c>
      <c r="G54">
        <f t="shared" si="4"/>
        <v>0.94843032221400225</v>
      </c>
      <c r="H54">
        <f t="shared" si="5"/>
        <v>62.068845872899821</v>
      </c>
      <c r="I54">
        <f t="shared" si="6"/>
        <v>-11.933211060726535</v>
      </c>
      <c r="J54">
        <f t="shared" si="7"/>
        <v>142.40152621984612</v>
      </c>
    </row>
    <row r="55" spans="2:10" x14ac:dyDescent="0.25">
      <c r="B55" s="1">
        <v>61.5</v>
      </c>
      <c r="C55" s="1">
        <v>116.5</v>
      </c>
      <c r="D55">
        <f t="shared" si="1"/>
        <v>0.97387387387382063</v>
      </c>
      <c r="E55">
        <f t="shared" si="2"/>
        <v>17.621621621621628</v>
      </c>
      <c r="F55">
        <f t="shared" si="3"/>
        <v>17.161236912587331</v>
      </c>
      <c r="G55">
        <f t="shared" si="4"/>
        <v>0.94843032221400225</v>
      </c>
      <c r="H55">
        <f t="shared" si="5"/>
        <v>310.52154857560288</v>
      </c>
      <c r="I55">
        <f t="shared" si="6"/>
        <v>13.566788939273465</v>
      </c>
      <c r="J55">
        <f t="shared" si="7"/>
        <v>184.05776212279284</v>
      </c>
    </row>
    <row r="56" spans="2:10" x14ac:dyDescent="0.25">
      <c r="B56" s="1">
        <v>62</v>
      </c>
      <c r="C56" s="1">
        <v>91.5</v>
      </c>
      <c r="D56">
        <f t="shared" si="1"/>
        <v>1.4738738738738206</v>
      </c>
      <c r="E56">
        <f t="shared" si="2"/>
        <v>-7.3783783783783718</v>
      </c>
      <c r="F56">
        <f t="shared" si="3"/>
        <v>-10.874799123447369</v>
      </c>
      <c r="G56">
        <f t="shared" si="4"/>
        <v>2.1723041960878229</v>
      </c>
      <c r="H56">
        <f t="shared" si="5"/>
        <v>54.44046749452145</v>
      </c>
      <c r="I56">
        <f t="shared" si="6"/>
        <v>-13.51501692446692</v>
      </c>
      <c r="J56">
        <f t="shared" si="7"/>
        <v>182.65568246862728</v>
      </c>
    </row>
    <row r="57" spans="2:10" x14ac:dyDescent="0.25">
      <c r="B57" s="1">
        <v>61</v>
      </c>
      <c r="C57" s="1">
        <v>122.5</v>
      </c>
      <c r="D57">
        <f t="shared" si="1"/>
        <v>0.47387387387382063</v>
      </c>
      <c r="E57">
        <f t="shared" si="2"/>
        <v>23.621621621621628</v>
      </c>
      <c r="F57">
        <f t="shared" si="3"/>
        <v>11.193669345019442</v>
      </c>
      <c r="G57">
        <f t="shared" si="4"/>
        <v>0.22455644834018165</v>
      </c>
      <c r="H57">
        <f t="shared" si="5"/>
        <v>557.98100803506236</v>
      </c>
      <c r="I57">
        <f t="shared" si="6"/>
        <v>21.64859480301385</v>
      </c>
      <c r="J57">
        <f t="shared" si="7"/>
        <v>468.66165694507828</v>
      </c>
    </row>
    <row r="58" spans="2:10" x14ac:dyDescent="0.25">
      <c r="B58" s="1">
        <v>56</v>
      </c>
      <c r="C58" s="1">
        <v>72.5</v>
      </c>
      <c r="D58">
        <f t="shared" si="1"/>
        <v>-4.5261261261261794</v>
      </c>
      <c r="E58">
        <f t="shared" si="2"/>
        <v>-26.378378378378372</v>
      </c>
      <c r="F58">
        <f t="shared" si="3"/>
        <v>119.39186754322027</v>
      </c>
      <c r="G58">
        <f t="shared" si="4"/>
        <v>20.485817709601974</v>
      </c>
      <c r="H58">
        <f t="shared" si="5"/>
        <v>695.8188458728996</v>
      </c>
      <c r="I58">
        <f t="shared" si="6"/>
        <v>-7.5333465595822418</v>
      </c>
      <c r="J58">
        <f t="shared" si="7"/>
        <v>56.751310386769596</v>
      </c>
    </row>
    <row r="59" spans="2:10" x14ac:dyDescent="0.25">
      <c r="B59" s="1">
        <v>61</v>
      </c>
      <c r="C59" s="1">
        <v>93.5</v>
      </c>
      <c r="D59">
        <f t="shared" si="1"/>
        <v>0.47387387387382063</v>
      </c>
      <c r="E59">
        <f t="shared" si="2"/>
        <v>-5.3783783783783718</v>
      </c>
      <c r="F59">
        <f t="shared" si="3"/>
        <v>-2.5486729973213564</v>
      </c>
      <c r="G59">
        <f t="shared" si="4"/>
        <v>0.22455644834018165</v>
      </c>
      <c r="H59">
        <f t="shared" si="5"/>
        <v>28.926953981007966</v>
      </c>
      <c r="I59">
        <f t="shared" si="6"/>
        <v>-7.3514051969861498</v>
      </c>
      <c r="J59">
        <f t="shared" si="7"/>
        <v>54.043158370274973</v>
      </c>
    </row>
    <row r="60" spans="2:10" x14ac:dyDescent="0.25">
      <c r="B60" s="1">
        <v>61.3</v>
      </c>
      <c r="C60" s="1">
        <v>85</v>
      </c>
      <c r="D60">
        <f t="shared" si="1"/>
        <v>0.77387387387381779</v>
      </c>
      <c r="E60">
        <f t="shared" si="2"/>
        <v>-13.878378378378372</v>
      </c>
      <c r="F60">
        <f t="shared" si="3"/>
        <v>-10.740114438762303</v>
      </c>
      <c r="G60">
        <f t="shared" si="4"/>
        <v>0.5988807726644696</v>
      </c>
      <c r="H60">
        <f t="shared" si="5"/>
        <v>192.60938641344029</v>
      </c>
      <c r="I60">
        <f t="shared" si="6"/>
        <v>-17.10048871523037</v>
      </c>
      <c r="J60">
        <f t="shared" si="7"/>
        <v>292.4267142997212</v>
      </c>
    </row>
    <row r="61" spans="2:10" x14ac:dyDescent="0.25">
      <c r="B61" s="1">
        <v>60.3</v>
      </c>
      <c r="C61" s="1">
        <v>86</v>
      </c>
      <c r="D61">
        <f t="shared" si="1"/>
        <v>-0.22612612612618221</v>
      </c>
      <c r="E61">
        <f t="shared" si="2"/>
        <v>-12.878378378378372</v>
      </c>
      <c r="F61">
        <f t="shared" si="3"/>
        <v>2.9121378134898857</v>
      </c>
      <c r="G61">
        <f t="shared" si="4"/>
        <v>5.1133024916834066E-2</v>
      </c>
      <c r="H61">
        <f t="shared" si="5"/>
        <v>165.85262965668355</v>
      </c>
      <c r="I61">
        <f t="shared" si="6"/>
        <v>-11.936876987749599</v>
      </c>
      <c r="J61">
        <f t="shared" si="7"/>
        <v>142.48903222066593</v>
      </c>
    </row>
    <row r="62" spans="2:10" x14ac:dyDescent="0.25">
      <c r="B62" s="1">
        <v>63.3</v>
      </c>
      <c r="C62" s="1">
        <v>108</v>
      </c>
      <c r="D62">
        <f t="shared" si="1"/>
        <v>2.7738738738738178</v>
      </c>
      <c r="E62">
        <f t="shared" si="2"/>
        <v>9.1216216216216282</v>
      </c>
      <c r="F62">
        <f t="shared" si="3"/>
        <v>25.302227903578761</v>
      </c>
      <c r="G62">
        <f t="shared" si="4"/>
        <v>7.6943762681597407</v>
      </c>
      <c r="H62">
        <f t="shared" si="5"/>
        <v>83.203981008035186</v>
      </c>
      <c r="I62">
        <f t="shared" si="6"/>
        <v>-2.4277121701919668</v>
      </c>
      <c r="J62">
        <f t="shared" si="7"/>
        <v>5.893786381298189</v>
      </c>
    </row>
    <row r="63" spans="2:10" x14ac:dyDescent="0.25">
      <c r="B63" s="1">
        <v>59</v>
      </c>
      <c r="C63" s="1">
        <v>104</v>
      </c>
      <c r="D63">
        <f t="shared" si="1"/>
        <v>-1.5261261261261794</v>
      </c>
      <c r="E63">
        <f t="shared" si="2"/>
        <v>5.1216216216216282</v>
      </c>
      <c r="F63">
        <f t="shared" si="3"/>
        <v>-7.8162405648894966</v>
      </c>
      <c r="G63">
        <f t="shared" si="4"/>
        <v>2.3290609528448991</v>
      </c>
      <c r="H63">
        <f t="shared" si="5"/>
        <v>26.231008035062157</v>
      </c>
      <c r="I63">
        <f t="shared" si="6"/>
        <v>11.475818257975419</v>
      </c>
      <c r="J63">
        <f t="shared" si="7"/>
        <v>131.694404690082</v>
      </c>
    </row>
    <row r="64" spans="2:10" x14ac:dyDescent="0.25">
      <c r="B64" s="1">
        <v>61.5</v>
      </c>
      <c r="C64" s="1">
        <v>104</v>
      </c>
      <c r="D64">
        <f t="shared" si="1"/>
        <v>0.97387387387382063</v>
      </c>
      <c r="E64">
        <f t="shared" si="2"/>
        <v>5.1216216216216282</v>
      </c>
      <c r="F64">
        <f t="shared" si="3"/>
        <v>4.9878134891645738</v>
      </c>
      <c r="G64">
        <f t="shared" si="4"/>
        <v>0.94843032221400225</v>
      </c>
      <c r="H64">
        <f t="shared" si="5"/>
        <v>26.231008035062157</v>
      </c>
      <c r="I64">
        <f t="shared" si="6"/>
        <v>1.0667889392734651</v>
      </c>
      <c r="J64">
        <f t="shared" si="7"/>
        <v>1.1380386409562047</v>
      </c>
    </row>
    <row r="65" spans="2:10" x14ac:dyDescent="0.25">
      <c r="B65" s="1">
        <v>51.3</v>
      </c>
      <c r="C65" s="1">
        <v>50.5</v>
      </c>
      <c r="D65">
        <f t="shared" si="1"/>
        <v>-9.2261261261261822</v>
      </c>
      <c r="E65">
        <f t="shared" si="2"/>
        <v>-48.378378378378372</v>
      </c>
      <c r="F65">
        <f t="shared" si="3"/>
        <v>446.34502069637472</v>
      </c>
      <c r="G65">
        <f t="shared" si="4"/>
        <v>85.121403295188117</v>
      </c>
      <c r="H65">
        <f t="shared" si="5"/>
        <v>2340.4674945215479</v>
      </c>
      <c r="I65">
        <f t="shared" si="6"/>
        <v>-9.964371440422525</v>
      </c>
      <c r="J65">
        <f t="shared" si="7"/>
        <v>99.288698202708062</v>
      </c>
    </row>
    <row r="66" spans="2:10" x14ac:dyDescent="0.25">
      <c r="B66" s="1">
        <v>61.3</v>
      </c>
      <c r="C66" s="1">
        <v>115</v>
      </c>
      <c r="D66">
        <f t="shared" si="1"/>
        <v>0.77387387387381779</v>
      </c>
      <c r="E66">
        <f t="shared" si="2"/>
        <v>16.121621621621628</v>
      </c>
      <c r="F66">
        <f t="shared" si="3"/>
        <v>12.47610177745223</v>
      </c>
      <c r="G66">
        <f t="shared" si="4"/>
        <v>0.5988807726644696</v>
      </c>
      <c r="H66">
        <f t="shared" si="5"/>
        <v>259.90668371073798</v>
      </c>
      <c r="I66">
        <f t="shared" si="6"/>
        <v>12.89951128476963</v>
      </c>
      <c r="J66">
        <f t="shared" si="7"/>
        <v>166.39739138589906</v>
      </c>
    </row>
    <row r="67" spans="2:10" x14ac:dyDescent="0.25">
      <c r="B67" s="1">
        <v>58</v>
      </c>
      <c r="C67" s="1">
        <v>83.5</v>
      </c>
      <c r="D67">
        <f t="shared" si="1"/>
        <v>-2.5261261261261794</v>
      </c>
      <c r="E67">
        <f t="shared" si="2"/>
        <v>-15.378378378378372</v>
      </c>
      <c r="F67">
        <f t="shared" si="3"/>
        <v>38.847723399075555</v>
      </c>
      <c r="G67">
        <f t="shared" si="4"/>
        <v>6.3813132050972579</v>
      </c>
      <c r="H67">
        <f t="shared" si="5"/>
        <v>236.49452154857539</v>
      </c>
      <c r="I67">
        <f t="shared" si="6"/>
        <v>-4.8605700145438107</v>
      </c>
      <c r="J67">
        <f t="shared" si="7"/>
        <v>23.625140866282418</v>
      </c>
    </row>
    <row r="68" spans="2:10" x14ac:dyDescent="0.25">
      <c r="B68" s="1">
        <v>60.8</v>
      </c>
      <c r="C68" s="1">
        <v>93.5</v>
      </c>
      <c r="D68">
        <f t="shared" si="1"/>
        <v>0.27387387387381779</v>
      </c>
      <c r="E68">
        <f t="shared" si="2"/>
        <v>-5.3783783783783718</v>
      </c>
      <c r="F68">
        <f t="shared" si="3"/>
        <v>-1.4729973216456669</v>
      </c>
      <c r="G68">
        <f t="shared" si="4"/>
        <v>7.5006898790651852E-2</v>
      </c>
      <c r="H68">
        <f t="shared" si="5"/>
        <v>28.926953981007966</v>
      </c>
      <c r="I68">
        <f t="shared" si="6"/>
        <v>-6.5186828514899844</v>
      </c>
      <c r="J68">
        <f t="shared" si="7"/>
        <v>42.493226118309593</v>
      </c>
    </row>
    <row r="69" spans="2:10" x14ac:dyDescent="0.25">
      <c r="B69" s="1">
        <v>64.3</v>
      </c>
      <c r="C69" s="1">
        <v>90</v>
      </c>
      <c r="D69">
        <f t="shared" si="1"/>
        <v>3.7738738738738178</v>
      </c>
      <c r="E69">
        <f t="shared" si="2"/>
        <v>-8.8783783783783718</v>
      </c>
      <c r="F69">
        <f t="shared" si="3"/>
        <v>-33.505880204528331</v>
      </c>
      <c r="G69">
        <f t="shared" si="4"/>
        <v>14.242124015907377</v>
      </c>
      <c r="H69">
        <f t="shared" si="5"/>
        <v>78.825602629656572</v>
      </c>
      <c r="I69">
        <f t="shared" si="6"/>
        <v>-24.591323897672737</v>
      </c>
      <c r="J69">
        <f t="shared" si="7"/>
        <v>604.73321104025024</v>
      </c>
    </row>
    <row r="70" spans="2:10" x14ac:dyDescent="0.25">
      <c r="B70" s="1">
        <v>57.8</v>
      </c>
      <c r="C70" s="1">
        <v>95</v>
      </c>
      <c r="D70">
        <f t="shared" si="1"/>
        <v>-2.7261261261261822</v>
      </c>
      <c r="E70">
        <f t="shared" si="2"/>
        <v>-3.8783783783783718</v>
      </c>
      <c r="F70">
        <f t="shared" si="3"/>
        <v>10.572948624300176</v>
      </c>
      <c r="G70">
        <f t="shared" si="4"/>
        <v>7.4317636555477451</v>
      </c>
      <c r="H70">
        <f t="shared" si="5"/>
        <v>15.04181884587285</v>
      </c>
      <c r="I70">
        <f t="shared" si="6"/>
        <v>7.4721523309523832</v>
      </c>
      <c r="J70">
        <f t="shared" si="7"/>
        <v>55.833060456957135</v>
      </c>
    </row>
    <row r="71" spans="2:10" x14ac:dyDescent="0.25">
      <c r="B71" s="1">
        <v>65.3</v>
      </c>
      <c r="C71" s="1">
        <v>118</v>
      </c>
      <c r="D71">
        <f t="shared" ref="D71:D116" si="8">(B71-$B$3)</f>
        <v>4.7738738738738178</v>
      </c>
      <c r="E71">
        <f t="shared" ref="E71:E116" si="9">(C71-$C$3)</f>
        <v>19.121621621621628</v>
      </c>
      <c r="F71">
        <f t="shared" ref="F71:F116" si="10">D71*E71</f>
        <v>91.284209885560202</v>
      </c>
      <c r="G71">
        <f t="shared" ref="G71:G116" si="11">D71^2</f>
        <v>22.789871763655011</v>
      </c>
      <c r="H71">
        <f t="shared" ref="H71:H116" si="12">E71^2</f>
        <v>365.63641344046772</v>
      </c>
      <c r="I71">
        <f t="shared" ref="I71:I116" si="13">C71-($E$2+$E$3*B71)</f>
        <v>-0.75493562515350732</v>
      </c>
      <c r="J71">
        <f t="shared" ref="J71:J116" si="14">I71^2</f>
        <v>0.56992779812591687</v>
      </c>
    </row>
    <row r="72" spans="2:10" x14ac:dyDescent="0.25">
      <c r="B72" s="1">
        <v>61.5</v>
      </c>
      <c r="C72" s="1">
        <v>95</v>
      </c>
      <c r="D72">
        <f t="shared" si="8"/>
        <v>0.97387387387382063</v>
      </c>
      <c r="E72">
        <f t="shared" si="9"/>
        <v>-3.8783783783783718</v>
      </c>
      <c r="F72">
        <f t="shared" si="10"/>
        <v>-3.7770513756998114</v>
      </c>
      <c r="G72">
        <f t="shared" si="11"/>
        <v>0.94843032221400225</v>
      </c>
      <c r="H72">
        <f t="shared" si="12"/>
        <v>15.04181884587285</v>
      </c>
      <c r="I72">
        <f t="shared" si="13"/>
        <v>-7.9332110607265349</v>
      </c>
      <c r="J72">
        <f t="shared" si="14"/>
        <v>62.935837734033832</v>
      </c>
    </row>
    <row r="73" spans="2:10" x14ac:dyDescent="0.25">
      <c r="B73" s="1">
        <v>52.8</v>
      </c>
      <c r="C73" s="1">
        <v>63.5</v>
      </c>
      <c r="D73">
        <f t="shared" si="8"/>
        <v>-7.7261261261261822</v>
      </c>
      <c r="E73">
        <f t="shared" si="9"/>
        <v>-35.378378378378372</v>
      </c>
      <c r="F73">
        <f t="shared" si="10"/>
        <v>273.33781348916676</v>
      </c>
      <c r="G73">
        <f t="shared" si="11"/>
        <v>59.69302491680957</v>
      </c>
      <c r="H73">
        <f t="shared" si="12"/>
        <v>1251.6296566837102</v>
      </c>
      <c r="I73">
        <f t="shared" si="13"/>
        <v>-3.2097890316437088</v>
      </c>
      <c r="J73">
        <f t="shared" si="14"/>
        <v>10.302745627660258</v>
      </c>
    </row>
    <row r="74" spans="2:10" x14ac:dyDescent="0.25">
      <c r="B74" s="1">
        <v>63.5</v>
      </c>
      <c r="C74" s="1">
        <v>148.5</v>
      </c>
      <c r="D74">
        <f t="shared" si="8"/>
        <v>2.9738738738738206</v>
      </c>
      <c r="E74">
        <f t="shared" si="9"/>
        <v>49.621621621621628</v>
      </c>
      <c r="F74">
        <f t="shared" si="10"/>
        <v>147.56844411979284</v>
      </c>
      <c r="G74">
        <f t="shared" si="11"/>
        <v>8.8439258177092857</v>
      </c>
      <c r="H74">
        <f t="shared" si="12"/>
        <v>2462.3053323593872</v>
      </c>
      <c r="I74">
        <f t="shared" si="13"/>
        <v>37.239565484311868</v>
      </c>
      <c r="J74">
        <f t="shared" si="14"/>
        <v>1386.7852374603517</v>
      </c>
    </row>
    <row r="75" spans="2:10" x14ac:dyDescent="0.25">
      <c r="B75" s="1">
        <v>55.8</v>
      </c>
      <c r="C75" s="1">
        <v>75</v>
      </c>
      <c r="D75">
        <f t="shared" si="8"/>
        <v>-4.7261261261261822</v>
      </c>
      <c r="E75">
        <f t="shared" si="9"/>
        <v>-23.878378378378372</v>
      </c>
      <c r="F75">
        <f t="shared" si="10"/>
        <v>112.85222790358057</v>
      </c>
      <c r="G75">
        <f t="shared" si="11"/>
        <v>22.336268160052473</v>
      </c>
      <c r="H75">
        <f t="shared" si="12"/>
        <v>570.17695398100773</v>
      </c>
      <c r="I75">
        <f t="shared" si="13"/>
        <v>-4.2006242140860479</v>
      </c>
      <c r="J75">
        <f t="shared" si="14"/>
        <v>17.645243787966027</v>
      </c>
    </row>
    <row r="76" spans="2:10" x14ac:dyDescent="0.25">
      <c r="B76" s="1">
        <v>64.3</v>
      </c>
      <c r="C76" s="1">
        <v>109.5</v>
      </c>
      <c r="D76">
        <f t="shared" si="8"/>
        <v>3.7738738738738178</v>
      </c>
      <c r="E76">
        <f t="shared" si="9"/>
        <v>10.621621621621628</v>
      </c>
      <c r="F76">
        <f t="shared" si="10"/>
        <v>40.084660336011119</v>
      </c>
      <c r="G76">
        <f t="shared" si="11"/>
        <v>14.242124015907377</v>
      </c>
      <c r="H76">
        <f t="shared" si="12"/>
        <v>112.81884587290007</v>
      </c>
      <c r="I76">
        <f t="shared" si="13"/>
        <v>-5.0913238976727371</v>
      </c>
      <c r="J76">
        <f t="shared" si="14"/>
        <v>25.921579031013511</v>
      </c>
    </row>
    <row r="77" spans="2:10" x14ac:dyDescent="0.25">
      <c r="B77" s="1">
        <v>56.3</v>
      </c>
      <c r="C77" s="1">
        <v>77</v>
      </c>
      <c r="D77">
        <f t="shared" si="8"/>
        <v>-4.2261261261261822</v>
      </c>
      <c r="E77">
        <f t="shared" si="9"/>
        <v>-21.878378378378372</v>
      </c>
      <c r="F77">
        <f t="shared" si="10"/>
        <v>92.460786462139012</v>
      </c>
      <c r="G77">
        <f t="shared" si="11"/>
        <v>17.860142033926291</v>
      </c>
      <c r="H77">
        <f t="shared" si="12"/>
        <v>478.66344046749424</v>
      </c>
      <c r="I77">
        <f t="shared" si="13"/>
        <v>-4.2824300778264615</v>
      </c>
      <c r="J77">
        <f t="shared" si="14"/>
        <v>18.339207371472753</v>
      </c>
    </row>
    <row r="78" spans="2:10" x14ac:dyDescent="0.25">
      <c r="B78" s="1">
        <v>55.8</v>
      </c>
      <c r="C78" s="1">
        <v>73.5</v>
      </c>
      <c r="D78">
        <f t="shared" si="8"/>
        <v>-4.7261261261261822</v>
      </c>
      <c r="E78">
        <f t="shared" si="9"/>
        <v>-25.378378378378372</v>
      </c>
      <c r="F78">
        <f t="shared" si="10"/>
        <v>119.94141709276984</v>
      </c>
      <c r="G78">
        <f t="shared" si="11"/>
        <v>22.336268160052473</v>
      </c>
      <c r="H78">
        <f t="shared" si="12"/>
        <v>644.06208911614283</v>
      </c>
      <c r="I78">
        <f t="shared" si="13"/>
        <v>-5.7006242140860479</v>
      </c>
      <c r="J78">
        <f t="shared" si="14"/>
        <v>32.497116430224175</v>
      </c>
    </row>
    <row r="79" spans="2:10" x14ac:dyDescent="0.25">
      <c r="B79" s="1">
        <v>66.8</v>
      </c>
      <c r="C79" s="1">
        <v>140</v>
      </c>
      <c r="D79">
        <f t="shared" si="8"/>
        <v>6.2738738738738178</v>
      </c>
      <c r="E79">
        <f t="shared" si="9"/>
        <v>41.121621621621628</v>
      </c>
      <c r="F79">
        <f t="shared" si="10"/>
        <v>257.99186754321664</v>
      </c>
      <c r="G79">
        <f t="shared" si="11"/>
        <v>39.361493385276468</v>
      </c>
      <c r="H79">
        <f t="shared" si="12"/>
        <v>1690.9877647918195</v>
      </c>
      <c r="I79">
        <f t="shared" si="13"/>
        <v>14.99964678362528</v>
      </c>
      <c r="J79">
        <f t="shared" si="14"/>
        <v>224.98940363352023</v>
      </c>
    </row>
    <row r="80" spans="2:10" x14ac:dyDescent="0.25">
      <c r="B80" s="1">
        <v>58.3</v>
      </c>
      <c r="C80" s="1">
        <v>77.5</v>
      </c>
      <c r="D80">
        <f t="shared" si="8"/>
        <v>-2.2261261261261822</v>
      </c>
      <c r="E80">
        <f t="shared" si="9"/>
        <v>-21.378378378378372</v>
      </c>
      <c r="F80">
        <f t="shared" si="10"/>
        <v>47.590966642319181</v>
      </c>
      <c r="G80">
        <f t="shared" si="11"/>
        <v>4.9556375294215629</v>
      </c>
      <c r="H80">
        <f t="shared" si="12"/>
        <v>457.03506208911585</v>
      </c>
      <c r="I80">
        <f t="shared" si="13"/>
        <v>-12.10965353278803</v>
      </c>
      <c r="J80">
        <f t="shared" si="14"/>
        <v>146.64370868416563</v>
      </c>
    </row>
    <row r="81" spans="2:10" x14ac:dyDescent="0.25">
      <c r="B81" s="1">
        <v>59.5</v>
      </c>
      <c r="C81" s="1">
        <v>101</v>
      </c>
      <c r="D81">
        <f t="shared" si="8"/>
        <v>-1.0261261261261794</v>
      </c>
      <c r="E81">
        <f t="shared" si="9"/>
        <v>2.1216216216216282</v>
      </c>
      <c r="F81">
        <f t="shared" si="10"/>
        <v>-2.177051375700144</v>
      </c>
      <c r="G81">
        <f t="shared" si="11"/>
        <v>1.0529348267187197</v>
      </c>
      <c r="H81">
        <f t="shared" si="12"/>
        <v>4.501278305332387</v>
      </c>
      <c r="I81">
        <f t="shared" si="13"/>
        <v>6.394012394235034</v>
      </c>
      <c r="J81">
        <f t="shared" si="14"/>
        <v>40.88339449763123</v>
      </c>
    </row>
    <row r="82" spans="2:10" x14ac:dyDescent="0.25">
      <c r="B82" s="1">
        <v>64.8</v>
      </c>
      <c r="C82" s="1">
        <v>142</v>
      </c>
      <c r="D82">
        <f t="shared" si="8"/>
        <v>4.2738738738738178</v>
      </c>
      <c r="E82">
        <f t="shared" si="9"/>
        <v>43.121621621621628</v>
      </c>
      <c r="F82">
        <f t="shared" si="10"/>
        <v>184.29637204772101</v>
      </c>
      <c r="G82">
        <f t="shared" si="11"/>
        <v>18.265997889781193</v>
      </c>
      <c r="H82">
        <f t="shared" si="12"/>
        <v>1859.4742512783059</v>
      </c>
      <c r="I82">
        <f t="shared" si="13"/>
        <v>25.326870238586878</v>
      </c>
      <c r="J82">
        <f t="shared" si="14"/>
        <v>641.4503560822177</v>
      </c>
    </row>
    <row r="83" spans="2:10" x14ac:dyDescent="0.25">
      <c r="B83" s="1">
        <v>63</v>
      </c>
      <c r="C83" s="1">
        <v>98.5</v>
      </c>
      <c r="D83">
        <f t="shared" si="8"/>
        <v>2.4738738738738206</v>
      </c>
      <c r="E83">
        <f t="shared" si="9"/>
        <v>-0.37837837837837185</v>
      </c>
      <c r="F83">
        <f t="shared" si="10"/>
        <v>-0.93606038470899711</v>
      </c>
      <c r="G83">
        <f t="shared" si="11"/>
        <v>6.1200519438354641</v>
      </c>
      <c r="H83">
        <f t="shared" si="12"/>
        <v>0.14317019722424634</v>
      </c>
      <c r="I83">
        <f t="shared" si="13"/>
        <v>-10.678628651947747</v>
      </c>
      <c r="J83">
        <f t="shared" si="14"/>
        <v>114.03310988619936</v>
      </c>
    </row>
    <row r="84" spans="2:10" x14ac:dyDescent="0.25">
      <c r="B84" s="1">
        <v>56</v>
      </c>
      <c r="C84" s="1">
        <v>72.5</v>
      </c>
      <c r="D84">
        <f t="shared" si="8"/>
        <v>-4.5261261261261794</v>
      </c>
      <c r="E84">
        <f t="shared" si="9"/>
        <v>-26.378378378378372</v>
      </c>
      <c r="F84">
        <f t="shared" si="10"/>
        <v>119.39186754322027</v>
      </c>
      <c r="G84">
        <f t="shared" si="11"/>
        <v>20.485817709601974</v>
      </c>
      <c r="H84">
        <f t="shared" si="12"/>
        <v>695.8188458728996</v>
      </c>
      <c r="I84">
        <f t="shared" si="13"/>
        <v>-7.5333465595822418</v>
      </c>
      <c r="J84">
        <f t="shared" si="14"/>
        <v>56.751310386769596</v>
      </c>
    </row>
    <row r="85" spans="2:10" x14ac:dyDescent="0.25">
      <c r="B85" s="1">
        <v>54.5</v>
      </c>
      <c r="C85" s="1">
        <v>74</v>
      </c>
      <c r="D85">
        <f t="shared" si="8"/>
        <v>-6.0261261261261794</v>
      </c>
      <c r="E85">
        <f t="shared" si="9"/>
        <v>-24.878378378378372</v>
      </c>
      <c r="F85">
        <f t="shared" si="10"/>
        <v>149.92024592159856</v>
      </c>
      <c r="G85">
        <f t="shared" si="11"/>
        <v>36.314196087980513</v>
      </c>
      <c r="H85">
        <f t="shared" si="12"/>
        <v>618.9337107377645</v>
      </c>
      <c r="I85">
        <f t="shared" si="13"/>
        <v>0.21207103163894203</v>
      </c>
      <c r="J85">
        <f t="shared" si="14"/>
        <v>4.497412246040515E-2</v>
      </c>
    </row>
    <row r="86" spans="2:10" x14ac:dyDescent="0.25">
      <c r="B86" s="1">
        <v>51.5</v>
      </c>
      <c r="C86" s="1">
        <v>64</v>
      </c>
      <c r="D86">
        <f t="shared" si="8"/>
        <v>-9.0261261261261794</v>
      </c>
      <c r="E86">
        <f t="shared" si="9"/>
        <v>-34.878378378378372</v>
      </c>
      <c r="F86">
        <f t="shared" si="10"/>
        <v>314.81664231799544</v>
      </c>
      <c r="G86">
        <f t="shared" si="11"/>
        <v>81.470952844737596</v>
      </c>
      <c r="H86">
        <f t="shared" si="12"/>
        <v>1216.5012783053319</v>
      </c>
      <c r="I86">
        <f t="shared" si="13"/>
        <v>2.7029062140813096</v>
      </c>
      <c r="J86">
        <f t="shared" si="14"/>
        <v>7.3057020021193582</v>
      </c>
    </row>
    <row r="87" spans="2:10" x14ac:dyDescent="0.25">
      <c r="B87" s="1">
        <v>64</v>
      </c>
      <c r="C87" s="1">
        <v>111.5</v>
      </c>
      <c r="D87">
        <f t="shared" si="8"/>
        <v>3.4738738738738206</v>
      </c>
      <c r="E87">
        <f t="shared" si="9"/>
        <v>12.621621621621628</v>
      </c>
      <c r="F87">
        <f t="shared" si="10"/>
        <v>43.845921597272302</v>
      </c>
      <c r="G87">
        <f t="shared" si="11"/>
        <v>12.067799691583106</v>
      </c>
      <c r="H87">
        <f t="shared" si="12"/>
        <v>159.30533235938657</v>
      </c>
      <c r="I87">
        <f t="shared" si="13"/>
        <v>-1.8422403794285174</v>
      </c>
      <c r="J87">
        <f t="shared" si="14"/>
        <v>3.3938496155969275</v>
      </c>
    </row>
    <row r="88" spans="2:10" x14ac:dyDescent="0.25">
      <c r="B88" s="1">
        <v>63.3</v>
      </c>
      <c r="C88" s="1">
        <v>108</v>
      </c>
      <c r="D88">
        <f t="shared" si="8"/>
        <v>2.7738738738738178</v>
      </c>
      <c r="E88">
        <f t="shared" si="9"/>
        <v>9.1216216216216282</v>
      </c>
      <c r="F88">
        <f t="shared" si="10"/>
        <v>25.302227903578761</v>
      </c>
      <c r="G88">
        <f t="shared" si="11"/>
        <v>7.6943762681597407</v>
      </c>
      <c r="H88">
        <f t="shared" si="12"/>
        <v>83.203981008035186</v>
      </c>
      <c r="I88">
        <f t="shared" si="13"/>
        <v>-2.4277121701919668</v>
      </c>
      <c r="J88">
        <f t="shared" si="14"/>
        <v>5.893786381298189</v>
      </c>
    </row>
    <row r="89" spans="2:10" x14ac:dyDescent="0.25">
      <c r="B89" s="1">
        <v>61.3</v>
      </c>
      <c r="C89" s="1">
        <v>110.5</v>
      </c>
      <c r="D89">
        <f t="shared" si="8"/>
        <v>0.77387387387381779</v>
      </c>
      <c r="E89">
        <f t="shared" si="9"/>
        <v>11.621621621621628</v>
      </c>
      <c r="F89">
        <f t="shared" si="10"/>
        <v>8.9936693450200504</v>
      </c>
      <c r="G89">
        <f t="shared" si="11"/>
        <v>0.5988807726644696</v>
      </c>
      <c r="H89">
        <f t="shared" si="12"/>
        <v>135.06208911614331</v>
      </c>
      <c r="I89">
        <f t="shared" si="13"/>
        <v>8.3995112847696305</v>
      </c>
      <c r="J89">
        <f t="shared" si="14"/>
        <v>70.551789822972367</v>
      </c>
    </row>
    <row r="90" spans="2:10" x14ac:dyDescent="0.25">
      <c r="B90" s="1">
        <v>59</v>
      </c>
      <c r="C90" s="1">
        <v>92</v>
      </c>
      <c r="D90">
        <f t="shared" si="8"/>
        <v>-1.5261261261261794</v>
      </c>
      <c r="E90">
        <f t="shared" si="9"/>
        <v>-6.8783783783783718</v>
      </c>
      <c r="F90">
        <f t="shared" si="10"/>
        <v>10.497272948624657</v>
      </c>
      <c r="G90">
        <f t="shared" si="11"/>
        <v>2.3290609528448991</v>
      </c>
      <c r="H90">
        <f t="shared" si="12"/>
        <v>47.312089116143078</v>
      </c>
      <c r="I90">
        <f t="shared" si="13"/>
        <v>-0.5241817420245809</v>
      </c>
      <c r="J90">
        <f t="shared" si="14"/>
        <v>0.27476649867192426</v>
      </c>
    </row>
    <row r="91" spans="2:10" x14ac:dyDescent="0.25">
      <c r="B91" s="1">
        <v>56.5</v>
      </c>
      <c r="C91" s="1">
        <v>69</v>
      </c>
      <c r="D91">
        <f t="shared" si="8"/>
        <v>-4.0261261261261794</v>
      </c>
      <c r="E91">
        <f t="shared" si="9"/>
        <v>-29.878378378378372</v>
      </c>
      <c r="F91">
        <f t="shared" si="10"/>
        <v>120.29411979547271</v>
      </c>
      <c r="G91">
        <f t="shared" si="11"/>
        <v>16.209691583475795</v>
      </c>
      <c r="H91">
        <f t="shared" si="12"/>
        <v>892.71749452154813</v>
      </c>
      <c r="I91">
        <f t="shared" si="13"/>
        <v>-13.115152423322627</v>
      </c>
      <c r="J91">
        <f t="shared" si="14"/>
        <v>172.00722308698536</v>
      </c>
    </row>
    <row r="92" spans="2:10" x14ac:dyDescent="0.25">
      <c r="B92" s="1">
        <v>61.5</v>
      </c>
      <c r="C92" s="1">
        <v>103.5</v>
      </c>
      <c r="D92">
        <f t="shared" si="8"/>
        <v>0.97387387387382063</v>
      </c>
      <c r="E92">
        <f t="shared" si="9"/>
        <v>4.6216216216216282</v>
      </c>
      <c r="F92">
        <f t="shared" si="10"/>
        <v>4.5008765522276635</v>
      </c>
      <c r="G92">
        <f t="shared" si="11"/>
        <v>0.94843032221400225</v>
      </c>
      <c r="H92">
        <f t="shared" si="12"/>
        <v>21.359386413440529</v>
      </c>
      <c r="I92">
        <f t="shared" si="13"/>
        <v>0.56678893927346508</v>
      </c>
      <c r="J92">
        <f t="shared" si="14"/>
        <v>0.3212497016827397</v>
      </c>
    </row>
    <row r="93" spans="2:10" x14ac:dyDescent="0.25">
      <c r="B93" s="1">
        <v>58.8</v>
      </c>
      <c r="C93" s="1">
        <v>89</v>
      </c>
      <c r="D93">
        <f t="shared" si="8"/>
        <v>-1.7261261261261822</v>
      </c>
      <c r="E93">
        <f t="shared" si="9"/>
        <v>-9.8783783783783718</v>
      </c>
      <c r="F93">
        <f t="shared" si="10"/>
        <v>17.051327002678896</v>
      </c>
      <c r="G93">
        <f t="shared" si="11"/>
        <v>2.9795114032953807</v>
      </c>
      <c r="H93">
        <f t="shared" si="12"/>
        <v>97.582359386413316</v>
      </c>
      <c r="I93">
        <f t="shared" si="13"/>
        <v>-2.6914593965284155</v>
      </c>
      <c r="J93">
        <f t="shared" si="14"/>
        <v>7.2439536831611022</v>
      </c>
    </row>
    <row r="94" spans="2:10" x14ac:dyDescent="0.25">
      <c r="B94" s="1">
        <v>63.3</v>
      </c>
      <c r="C94" s="1">
        <v>114</v>
      </c>
      <c r="D94">
        <f t="shared" si="8"/>
        <v>2.7738738738738178</v>
      </c>
      <c r="E94">
        <f t="shared" si="9"/>
        <v>15.121621621621628</v>
      </c>
      <c r="F94">
        <f t="shared" si="10"/>
        <v>41.945471146821667</v>
      </c>
      <c r="G94">
        <f t="shared" si="11"/>
        <v>7.6943762681597407</v>
      </c>
      <c r="H94">
        <f t="shared" si="12"/>
        <v>228.66344046749472</v>
      </c>
      <c r="I94">
        <f t="shared" si="13"/>
        <v>3.5722878298080332</v>
      </c>
      <c r="J94">
        <f t="shared" si="14"/>
        <v>12.761240338994588</v>
      </c>
    </row>
    <row r="95" spans="2:10" x14ac:dyDescent="0.25">
      <c r="B95" s="1">
        <v>61.3</v>
      </c>
      <c r="C95" s="1">
        <v>112</v>
      </c>
      <c r="D95">
        <f t="shared" si="8"/>
        <v>0.77387387387381779</v>
      </c>
      <c r="E95">
        <f t="shared" si="9"/>
        <v>13.121621621621628</v>
      </c>
      <c r="F95">
        <f t="shared" si="10"/>
        <v>10.154480155830777</v>
      </c>
      <c r="G95">
        <f t="shared" si="11"/>
        <v>0.5988807726644696</v>
      </c>
      <c r="H95">
        <f t="shared" si="12"/>
        <v>172.17695398100821</v>
      </c>
      <c r="I95">
        <f t="shared" si="13"/>
        <v>9.8995112847696305</v>
      </c>
      <c r="J95">
        <f t="shared" si="14"/>
        <v>98.000323677281258</v>
      </c>
    </row>
    <row r="96" spans="2:10" x14ac:dyDescent="0.25">
      <c r="B96" s="1">
        <v>59</v>
      </c>
      <c r="C96" s="1">
        <v>112</v>
      </c>
      <c r="D96">
        <f t="shared" si="8"/>
        <v>-1.5261261261261794</v>
      </c>
      <c r="E96">
        <f t="shared" si="9"/>
        <v>13.121621621621628</v>
      </c>
      <c r="F96">
        <f t="shared" si="10"/>
        <v>-20.025249573898932</v>
      </c>
      <c r="G96">
        <f t="shared" si="11"/>
        <v>2.3290609528448991</v>
      </c>
      <c r="H96">
        <f t="shared" si="12"/>
        <v>172.17695398100821</v>
      </c>
      <c r="I96">
        <f t="shared" si="13"/>
        <v>19.475818257975419</v>
      </c>
      <c r="J96">
        <f t="shared" si="14"/>
        <v>379.30749681768867</v>
      </c>
    </row>
    <row r="97" spans="2:10" x14ac:dyDescent="0.25">
      <c r="B97" s="1">
        <v>58</v>
      </c>
      <c r="C97" s="1">
        <v>84</v>
      </c>
      <c r="D97">
        <f t="shared" si="8"/>
        <v>-2.5261261261261794</v>
      </c>
      <c r="E97">
        <f t="shared" si="9"/>
        <v>-14.878378378378372</v>
      </c>
      <c r="F97">
        <f t="shared" si="10"/>
        <v>37.584660336012462</v>
      </c>
      <c r="G97">
        <f t="shared" si="11"/>
        <v>6.3813132050972579</v>
      </c>
      <c r="H97">
        <f t="shared" si="12"/>
        <v>221.36614317019703</v>
      </c>
      <c r="I97">
        <f t="shared" si="13"/>
        <v>-4.3605700145438107</v>
      </c>
      <c r="J97">
        <f t="shared" si="14"/>
        <v>19.014570851738608</v>
      </c>
    </row>
    <row r="98" spans="2:10" x14ac:dyDescent="0.25">
      <c r="B98" s="1">
        <v>61.5</v>
      </c>
      <c r="C98" s="1">
        <v>121</v>
      </c>
      <c r="D98">
        <f t="shared" si="8"/>
        <v>0.97387387387382063</v>
      </c>
      <c r="E98">
        <f t="shared" si="9"/>
        <v>22.121621621621628</v>
      </c>
      <c r="F98">
        <f t="shared" si="10"/>
        <v>21.543669345019524</v>
      </c>
      <c r="G98">
        <f t="shared" si="11"/>
        <v>0.94843032221400225</v>
      </c>
      <c r="H98">
        <f t="shared" si="12"/>
        <v>489.36614317019752</v>
      </c>
      <c r="I98">
        <f t="shared" si="13"/>
        <v>18.066788939273465</v>
      </c>
      <c r="J98">
        <f t="shared" si="14"/>
        <v>326.40886257625402</v>
      </c>
    </row>
    <row r="99" spans="2:10" x14ac:dyDescent="0.25">
      <c r="B99" s="1">
        <v>58.3</v>
      </c>
      <c r="C99" s="1">
        <v>104.5</v>
      </c>
      <c r="D99">
        <f t="shared" si="8"/>
        <v>-2.2261261261261822</v>
      </c>
      <c r="E99">
        <f t="shared" si="9"/>
        <v>5.6216216216216282</v>
      </c>
      <c r="F99">
        <f t="shared" si="10"/>
        <v>-12.514438763087741</v>
      </c>
      <c r="G99">
        <f t="shared" si="11"/>
        <v>4.9556375294215629</v>
      </c>
      <c r="H99">
        <f t="shared" si="12"/>
        <v>31.602629656683785</v>
      </c>
      <c r="I99">
        <f t="shared" si="13"/>
        <v>14.89034646721197</v>
      </c>
      <c r="J99">
        <f t="shared" si="14"/>
        <v>221.72241791361199</v>
      </c>
    </row>
    <row r="100" spans="2:10" x14ac:dyDescent="0.25">
      <c r="B100" s="1">
        <v>62</v>
      </c>
      <c r="C100" s="1">
        <v>98.5</v>
      </c>
      <c r="D100">
        <f t="shared" si="8"/>
        <v>1.4738738738738206</v>
      </c>
      <c r="E100">
        <f t="shared" si="9"/>
        <v>-0.37837837837837185</v>
      </c>
      <c r="F100">
        <f t="shared" si="10"/>
        <v>-0.55768200633062526</v>
      </c>
      <c r="G100">
        <f t="shared" si="11"/>
        <v>2.1723041960878229</v>
      </c>
      <c r="H100">
        <f t="shared" si="12"/>
        <v>0.14317019722424634</v>
      </c>
      <c r="I100">
        <f t="shared" si="13"/>
        <v>-6.51501692446692</v>
      </c>
      <c r="J100">
        <f t="shared" si="14"/>
        <v>42.445445526090403</v>
      </c>
    </row>
    <row r="101" spans="2:10" x14ac:dyDescent="0.25">
      <c r="B101" s="1">
        <v>59.8</v>
      </c>
      <c r="C101" s="1">
        <v>84.5</v>
      </c>
      <c r="D101">
        <f t="shared" si="8"/>
        <v>-0.72612612612618221</v>
      </c>
      <c r="E101">
        <f t="shared" si="9"/>
        <v>-14.378378378378372</v>
      </c>
      <c r="F101">
        <f t="shared" si="10"/>
        <v>10.440516191868346</v>
      </c>
      <c r="G101">
        <f t="shared" si="11"/>
        <v>0.52725915104301624</v>
      </c>
      <c r="H101">
        <f t="shared" si="12"/>
        <v>206.73776479181865</v>
      </c>
      <c r="I101">
        <f t="shared" si="13"/>
        <v>-11.355071124009214</v>
      </c>
      <c r="J101">
        <f t="shared" si="14"/>
        <v>128.93764023130788</v>
      </c>
    </row>
    <row r="102" spans="2:10" x14ac:dyDescent="0.25">
      <c r="B102" s="1">
        <v>64.8</v>
      </c>
      <c r="C102" s="1">
        <v>112</v>
      </c>
      <c r="D102">
        <f t="shared" si="8"/>
        <v>4.2738738738738178</v>
      </c>
      <c r="E102">
        <f t="shared" si="9"/>
        <v>13.121621621621628</v>
      </c>
      <c r="F102">
        <f t="shared" si="10"/>
        <v>56.080155831506474</v>
      </c>
      <c r="G102">
        <f t="shared" si="11"/>
        <v>18.265997889781193</v>
      </c>
      <c r="H102">
        <f t="shared" si="12"/>
        <v>172.17695398100821</v>
      </c>
      <c r="I102">
        <f t="shared" si="13"/>
        <v>-4.6731297614131222</v>
      </c>
      <c r="J102">
        <f t="shared" si="14"/>
        <v>21.838141767005066</v>
      </c>
    </row>
    <row r="103" spans="2:10" x14ac:dyDescent="0.25">
      <c r="B103" s="1">
        <v>57.8</v>
      </c>
      <c r="C103" s="1">
        <v>84</v>
      </c>
      <c r="D103">
        <f t="shared" si="8"/>
        <v>-2.7261261261261822</v>
      </c>
      <c r="E103">
        <f t="shared" si="9"/>
        <v>-14.878378378378372</v>
      </c>
      <c r="F103">
        <f t="shared" si="10"/>
        <v>40.560336011688179</v>
      </c>
      <c r="G103">
        <f t="shared" si="11"/>
        <v>7.4317636555477451</v>
      </c>
      <c r="H103">
        <f t="shared" si="12"/>
        <v>221.36614317019703</v>
      </c>
      <c r="I103">
        <f t="shared" si="13"/>
        <v>-3.5278476690476168</v>
      </c>
      <c r="J103">
        <f t="shared" si="14"/>
        <v>12.445709176004703</v>
      </c>
    </row>
    <row r="104" spans="2:10" x14ac:dyDescent="0.25">
      <c r="B104" s="1">
        <v>55.5</v>
      </c>
      <c r="C104" s="1">
        <v>84</v>
      </c>
      <c r="D104">
        <f t="shared" si="8"/>
        <v>-5.0261261261261794</v>
      </c>
      <c r="E104">
        <f t="shared" si="9"/>
        <v>-14.878378378378372</v>
      </c>
      <c r="F104">
        <f t="shared" si="10"/>
        <v>74.780606281958399</v>
      </c>
      <c r="G104">
        <f t="shared" si="11"/>
        <v>25.261943835728154</v>
      </c>
      <c r="H104">
        <f t="shared" si="12"/>
        <v>221.36614317019703</v>
      </c>
      <c r="I104">
        <f t="shared" si="13"/>
        <v>6.0484593041581718</v>
      </c>
      <c r="J104">
        <f t="shared" si="14"/>
        <v>36.583859954057559</v>
      </c>
    </row>
    <row r="105" spans="2:10" x14ac:dyDescent="0.25">
      <c r="B105" s="1">
        <v>58.3</v>
      </c>
      <c r="C105" s="1">
        <v>111.5</v>
      </c>
      <c r="D105">
        <f t="shared" si="8"/>
        <v>-2.2261261261261822</v>
      </c>
      <c r="E105">
        <f t="shared" si="9"/>
        <v>12.621621621621628</v>
      </c>
      <c r="F105">
        <f t="shared" si="10"/>
        <v>-28.097321645971018</v>
      </c>
      <c r="G105">
        <f t="shared" si="11"/>
        <v>4.9556375294215629</v>
      </c>
      <c r="H105">
        <f t="shared" si="12"/>
        <v>159.30533235938657</v>
      </c>
      <c r="I105">
        <f t="shared" si="13"/>
        <v>21.89034646721197</v>
      </c>
      <c r="J105">
        <f t="shared" si="14"/>
        <v>479.18726845457957</v>
      </c>
    </row>
    <row r="106" spans="2:10" x14ac:dyDescent="0.25">
      <c r="B106" s="1">
        <v>62.8</v>
      </c>
      <c r="C106" s="1">
        <v>93.5</v>
      </c>
      <c r="D106">
        <f t="shared" si="8"/>
        <v>2.2738738738738178</v>
      </c>
      <c r="E106">
        <f t="shared" si="9"/>
        <v>-5.3783783783783718</v>
      </c>
      <c r="F106">
        <f t="shared" si="10"/>
        <v>-12.22975407840241</v>
      </c>
      <c r="G106">
        <f t="shared" si="11"/>
        <v>5.170502394285923</v>
      </c>
      <c r="H106">
        <f t="shared" si="12"/>
        <v>28.926953981007966</v>
      </c>
      <c r="I106">
        <f t="shared" si="13"/>
        <v>-14.845906306451582</v>
      </c>
      <c r="J106">
        <f t="shared" si="14"/>
        <v>220.40093405993883</v>
      </c>
    </row>
    <row r="107" spans="2:10" x14ac:dyDescent="0.25">
      <c r="B107" s="1">
        <v>60</v>
      </c>
      <c r="C107" s="1">
        <v>77</v>
      </c>
      <c r="D107">
        <f t="shared" si="8"/>
        <v>-0.52612612612617937</v>
      </c>
      <c r="E107">
        <f t="shared" si="9"/>
        <v>-21.878378378378372</v>
      </c>
      <c r="F107">
        <f t="shared" si="10"/>
        <v>11.510786462138975</v>
      </c>
      <c r="G107">
        <f t="shared" si="11"/>
        <v>0.27680870059254042</v>
      </c>
      <c r="H107">
        <f t="shared" si="12"/>
        <v>478.66344046749424</v>
      </c>
      <c r="I107">
        <f t="shared" si="13"/>
        <v>-19.68779346950538</v>
      </c>
      <c r="J107">
        <f t="shared" si="14"/>
        <v>387.60921169789867</v>
      </c>
    </row>
    <row r="108" spans="2:10" x14ac:dyDescent="0.25">
      <c r="B108" s="1">
        <v>66.5</v>
      </c>
      <c r="C108" s="1">
        <v>117.5</v>
      </c>
      <c r="D108">
        <f t="shared" si="8"/>
        <v>5.9738738738738206</v>
      </c>
      <c r="E108">
        <f t="shared" si="9"/>
        <v>18.621621621621628</v>
      </c>
      <c r="F108">
        <f t="shared" si="10"/>
        <v>111.2432188945693</v>
      </c>
      <c r="G108">
        <f t="shared" si="11"/>
        <v>35.687169060952208</v>
      </c>
      <c r="H108">
        <f t="shared" si="12"/>
        <v>346.76479181884611</v>
      </c>
      <c r="I108">
        <f t="shared" si="13"/>
        <v>-6.2512696981304998</v>
      </c>
      <c r="J108">
        <f t="shared" si="14"/>
        <v>39.078372838764594</v>
      </c>
    </row>
    <row r="109" spans="2:10" x14ac:dyDescent="0.25">
      <c r="B109" s="1">
        <v>59</v>
      </c>
      <c r="C109" s="1">
        <v>95</v>
      </c>
      <c r="D109">
        <f t="shared" si="8"/>
        <v>-1.5261261261261794</v>
      </c>
      <c r="E109">
        <f t="shared" si="9"/>
        <v>-3.8783783783783718</v>
      </c>
      <c r="F109">
        <f t="shared" si="10"/>
        <v>5.9188945702461178</v>
      </c>
      <c r="G109">
        <f t="shared" si="11"/>
        <v>2.3290609528448991</v>
      </c>
      <c r="H109">
        <f t="shared" si="12"/>
        <v>15.04181884587285</v>
      </c>
      <c r="I109">
        <f t="shared" si="13"/>
        <v>2.4758182579754191</v>
      </c>
      <c r="J109">
        <f t="shared" si="14"/>
        <v>6.1296760465244393</v>
      </c>
    </row>
    <row r="110" spans="2:10" x14ac:dyDescent="0.25">
      <c r="B110" s="1">
        <v>56.8</v>
      </c>
      <c r="C110" s="1">
        <v>98.5</v>
      </c>
      <c r="D110">
        <f t="shared" si="8"/>
        <v>-3.7261261261261822</v>
      </c>
      <c r="E110">
        <f t="shared" si="9"/>
        <v>-0.37837837837837185</v>
      </c>
      <c r="F110">
        <f t="shared" si="10"/>
        <v>1.4098855612369094</v>
      </c>
      <c r="G110">
        <f t="shared" si="11"/>
        <v>13.88401590780011</v>
      </c>
      <c r="H110">
        <f t="shared" si="12"/>
        <v>0.14317019722424634</v>
      </c>
      <c r="I110">
        <f t="shared" si="13"/>
        <v>15.135764058433153</v>
      </c>
      <c r="J110">
        <f t="shared" si="14"/>
        <v>229.09135363255683</v>
      </c>
    </row>
    <row r="111" spans="2:10" x14ac:dyDescent="0.25">
      <c r="B111" s="1">
        <v>57</v>
      </c>
      <c r="C111" s="1">
        <v>83.5</v>
      </c>
      <c r="D111">
        <f t="shared" si="8"/>
        <v>-3.5261261261261794</v>
      </c>
      <c r="E111">
        <f t="shared" si="9"/>
        <v>-15.378378378378372</v>
      </c>
      <c r="F111">
        <f t="shared" si="10"/>
        <v>54.226101777453927</v>
      </c>
      <c r="G111">
        <f t="shared" si="11"/>
        <v>12.433565457349617</v>
      </c>
      <c r="H111">
        <f t="shared" si="12"/>
        <v>236.49452154857539</v>
      </c>
      <c r="I111">
        <f t="shared" si="13"/>
        <v>-0.69695828706301199</v>
      </c>
      <c r="J111">
        <f t="shared" si="14"/>
        <v>0.48575085390580786</v>
      </c>
    </row>
    <row r="112" spans="2:10" x14ac:dyDescent="0.25">
      <c r="B112" s="1">
        <v>61.3</v>
      </c>
      <c r="C112" s="1">
        <v>106.5</v>
      </c>
      <c r="D112">
        <f t="shared" si="8"/>
        <v>0.77387387387381779</v>
      </c>
      <c r="E112">
        <f t="shared" si="9"/>
        <v>7.6216216216216282</v>
      </c>
      <c r="F112">
        <f t="shared" si="10"/>
        <v>5.8981738495247784</v>
      </c>
      <c r="G112">
        <f t="shared" si="11"/>
        <v>0.5988807726644696</v>
      </c>
      <c r="H112">
        <f t="shared" si="12"/>
        <v>58.089116143170294</v>
      </c>
      <c r="I112">
        <f t="shared" si="13"/>
        <v>4.3995112847696305</v>
      </c>
      <c r="J112">
        <f t="shared" si="14"/>
        <v>19.355699544815323</v>
      </c>
    </row>
    <row r="113" spans="2:10" x14ac:dyDescent="0.25">
      <c r="B113" s="1">
        <v>66</v>
      </c>
      <c r="C113" s="1">
        <v>144.5</v>
      </c>
      <c r="D113">
        <f t="shared" si="8"/>
        <v>5.4738738738738206</v>
      </c>
      <c r="E113">
        <f t="shared" si="9"/>
        <v>45.621621621621628</v>
      </c>
      <c r="F113">
        <f t="shared" si="10"/>
        <v>249.72700267835162</v>
      </c>
      <c r="G113">
        <f t="shared" si="11"/>
        <v>29.963295187078387</v>
      </c>
      <c r="H113">
        <f t="shared" si="12"/>
        <v>2081.3323593864138</v>
      </c>
      <c r="I113">
        <f t="shared" si="13"/>
        <v>22.830536165609885</v>
      </c>
      <c r="J113">
        <f t="shared" si="14"/>
        <v>521.23338160922094</v>
      </c>
    </row>
    <row r="114" spans="2:10" x14ac:dyDescent="0.25">
      <c r="B114" s="1">
        <v>62</v>
      </c>
      <c r="C114" s="1">
        <v>116</v>
      </c>
      <c r="D114">
        <f t="shared" si="8"/>
        <v>1.4738738738738206</v>
      </c>
      <c r="E114">
        <f t="shared" si="9"/>
        <v>17.121621621621628</v>
      </c>
      <c r="F114">
        <f t="shared" si="10"/>
        <v>25.235110786461235</v>
      </c>
      <c r="G114">
        <f t="shared" si="11"/>
        <v>2.1723041960878229</v>
      </c>
      <c r="H114">
        <f t="shared" si="12"/>
        <v>293.14992695398121</v>
      </c>
      <c r="I114">
        <f t="shared" si="13"/>
        <v>10.98498307553308</v>
      </c>
      <c r="J114">
        <f t="shared" si="14"/>
        <v>120.66985316974821</v>
      </c>
    </row>
    <row r="115" spans="2:10" x14ac:dyDescent="0.25">
      <c r="B115" s="1">
        <v>61</v>
      </c>
      <c r="C115" s="1">
        <v>92</v>
      </c>
      <c r="D115">
        <f t="shared" si="8"/>
        <v>0.47387387387382063</v>
      </c>
      <c r="E115">
        <f t="shared" si="9"/>
        <v>-6.8783783783783718</v>
      </c>
      <c r="F115">
        <f t="shared" si="10"/>
        <v>-3.2594838081320874</v>
      </c>
      <c r="G115">
        <f t="shared" si="11"/>
        <v>0.22455644834018165</v>
      </c>
      <c r="H115">
        <f t="shared" si="12"/>
        <v>47.312089116143078</v>
      </c>
      <c r="I115">
        <f t="shared" si="13"/>
        <v>-8.8514051969861498</v>
      </c>
      <c r="J115">
        <f t="shared" si="14"/>
        <v>78.347373961233416</v>
      </c>
    </row>
    <row r="116" spans="2:10" x14ac:dyDescent="0.25">
      <c r="B116" s="1">
        <v>63.5</v>
      </c>
      <c r="C116" s="1">
        <v>108</v>
      </c>
      <c r="D116">
        <f t="shared" si="8"/>
        <v>2.9738738738738206</v>
      </c>
      <c r="E116">
        <f t="shared" si="9"/>
        <v>9.1216216216216282</v>
      </c>
      <c r="F116">
        <f t="shared" si="10"/>
        <v>27.126552227903112</v>
      </c>
      <c r="G116">
        <f t="shared" si="11"/>
        <v>8.8439258177092857</v>
      </c>
      <c r="H116">
        <f t="shared" si="12"/>
        <v>83.203981008035186</v>
      </c>
      <c r="I116">
        <f t="shared" si="13"/>
        <v>-3.2604345156881323</v>
      </c>
      <c r="J116">
        <f t="shared" si="14"/>
        <v>10.630433231090505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>
              <from>
                <xdr:col>15</xdr:col>
                <xdr:colOff>600075</xdr:colOff>
                <xdr:row>16</xdr:row>
                <xdr:rowOff>47625</xdr:rowOff>
              </from>
              <to>
                <xdr:col>17</xdr:col>
                <xdr:colOff>552450</xdr:colOff>
                <xdr:row>18</xdr:row>
                <xdr:rowOff>114300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9163-8E50-43D4-AD16-DCC27B5E93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Regression</vt:lpstr>
      <vt:lpstr>Inter Conf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Raúl Valente Ramírez Velarde</cp:lastModifiedBy>
  <dcterms:created xsi:type="dcterms:W3CDTF">2019-08-19T16:56:09Z</dcterms:created>
  <dcterms:modified xsi:type="dcterms:W3CDTF">2022-03-03T01:14:41Z</dcterms:modified>
</cp:coreProperties>
</file>